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.Akkaravit\Material Balance for order\05.2026\"/>
    </mc:Choice>
  </mc:AlternateContent>
  <xr:revisionPtr revIDLastSave="0" documentId="8_{825394A3-AA1B-460D-851B-C3F8EDA4CCD7}" xr6:coauthVersionLast="47" xr6:coauthVersionMax="47" xr10:uidLastSave="{00000000-0000-0000-0000-000000000000}"/>
  <bookViews>
    <workbookView xWindow="-108" yWindow="-108" windowWidth="23256" windowHeight="12456" tabRatio="655" activeTab="1" xr2:uid="{00000000-000D-0000-FFFF-FFFF00000000}"/>
  </bookViews>
  <sheets>
    <sheet name="Master list" sheetId="3" r:id="rId1"/>
    <sheet name="Summary" sheetId="2" r:id="rId2"/>
    <sheet name="Sum of data" sheetId="4" r:id="rId3"/>
    <sheet name="Forecast WK20" sheetId="1" r:id="rId4"/>
    <sheet name="SO003" sheetId="6" r:id="rId5"/>
    <sheet name="Stock 18.05.02" sheetId="7" r:id="rId6"/>
  </sheets>
  <externalReferences>
    <externalReference r:id="rId7"/>
  </externalReferences>
  <definedNames>
    <definedName name="_xlnm._FilterDatabase" localSheetId="3" hidden="1">'Forecast WK20'!$B$8:$AM$588</definedName>
    <definedName name="_xlnm._FilterDatabase" localSheetId="0" hidden="1">'Master list'!$B$3:$O$961</definedName>
    <definedName name="_xlnm._FilterDatabase" localSheetId="4" hidden="1">'SO003'!$A$4:$AL$914</definedName>
    <definedName name="_xlnm._FilterDatabase" localSheetId="5" hidden="1">'Stock 18.05.02'!$A$5:$BJ$1541</definedName>
    <definedName name="_xlnm._FilterDatabase" localSheetId="1" hidden="1">Summary!$A$5:$AB$21</definedName>
    <definedName name="DvListSource1">[1]Sheet2!$J$1:$J$708</definedName>
    <definedName name="DvListSource2">[1]Sheet2!$M$1:$M$2143</definedName>
    <definedName name="_xlnm.Print_Area" localSheetId="1">Summary!$A$1:$F$22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0" i="2" l="1"/>
  <c r="Z19" i="2"/>
  <c r="Z18" i="2"/>
  <c r="Z17" i="2"/>
  <c r="Z16" i="2"/>
  <c r="Z15" i="2"/>
  <c r="Z14" i="2"/>
  <c r="Z13" i="2"/>
  <c r="Z12" i="2"/>
  <c r="Z11" i="2"/>
  <c r="Z10" i="2"/>
  <c r="Z9" i="2"/>
  <c r="Z21" i="2" s="1"/>
  <c r="Z8" i="2"/>
  <c r="Z7" i="2"/>
  <c r="Z6" i="2"/>
  <c r="Y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J21" i="2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BI1541" i="7"/>
  <c r="BH1541" i="7"/>
  <c r="BI1540" i="7"/>
  <c r="BH1540" i="7"/>
  <c r="BI1539" i="7"/>
  <c r="BH1539" i="7"/>
  <c r="BI1538" i="7"/>
  <c r="BH1538" i="7"/>
  <c r="BI1537" i="7"/>
  <c r="BH1537" i="7"/>
  <c r="BI1536" i="7"/>
  <c r="BH1536" i="7"/>
  <c r="BI1535" i="7"/>
  <c r="BH1535" i="7"/>
  <c r="BI1534" i="7"/>
  <c r="BH1534" i="7"/>
  <c r="BI1533" i="7"/>
  <c r="BH1533" i="7"/>
  <c r="BI1532" i="7"/>
  <c r="BH1532" i="7"/>
  <c r="BI1531" i="7"/>
  <c r="BH1531" i="7"/>
  <c r="BI1530" i="7"/>
  <c r="BH1530" i="7"/>
  <c r="BI1529" i="7"/>
  <c r="BH1529" i="7"/>
  <c r="BI1528" i="7"/>
  <c r="BH1528" i="7"/>
  <c r="BI1527" i="7"/>
  <c r="BH1527" i="7"/>
  <c r="BI1526" i="7"/>
  <c r="BH1526" i="7"/>
  <c r="BI1525" i="7"/>
  <c r="BH1525" i="7"/>
  <c r="BI1524" i="7"/>
  <c r="BH1524" i="7"/>
  <c r="BI1523" i="7"/>
  <c r="BH1523" i="7"/>
  <c r="BI1522" i="7"/>
  <c r="BH1522" i="7"/>
  <c r="BI1521" i="7"/>
  <c r="BH1521" i="7"/>
  <c r="BI1520" i="7"/>
  <c r="BH1520" i="7"/>
  <c r="BI1519" i="7"/>
  <c r="BH1519" i="7"/>
  <c r="BI1518" i="7"/>
  <c r="BH1518" i="7"/>
  <c r="BI1517" i="7"/>
  <c r="BH1517" i="7"/>
  <c r="BI1516" i="7"/>
  <c r="BH1516" i="7"/>
  <c r="BI1515" i="7"/>
  <c r="BH1515" i="7"/>
  <c r="BI1514" i="7"/>
  <c r="BH1514" i="7"/>
  <c r="BI1513" i="7"/>
  <c r="BH1513" i="7"/>
  <c r="BI1512" i="7"/>
  <c r="BH1512" i="7"/>
  <c r="BI1511" i="7"/>
  <c r="BH1511" i="7"/>
  <c r="BI1510" i="7"/>
  <c r="BH1510" i="7"/>
  <c r="BI1509" i="7"/>
  <c r="BH1509" i="7"/>
  <c r="BI1508" i="7"/>
  <c r="BH1508" i="7"/>
  <c r="BI1507" i="7"/>
  <c r="BH1507" i="7"/>
  <c r="BI1506" i="7"/>
  <c r="BH1506" i="7"/>
  <c r="BI1505" i="7"/>
  <c r="BH1505" i="7"/>
  <c r="BI1504" i="7"/>
  <c r="BH1504" i="7"/>
  <c r="BI1503" i="7"/>
  <c r="BH1503" i="7"/>
  <c r="BI1502" i="7"/>
  <c r="BH1502" i="7"/>
  <c r="BI1501" i="7"/>
  <c r="BH1501" i="7"/>
  <c r="BI1500" i="7"/>
  <c r="BH1500" i="7"/>
  <c r="BI1499" i="7"/>
  <c r="BH1499" i="7"/>
  <c r="BI1498" i="7"/>
  <c r="BH1498" i="7"/>
  <c r="BI1497" i="7"/>
  <c r="BH1497" i="7"/>
  <c r="BI1496" i="7"/>
  <c r="BH1496" i="7"/>
  <c r="BI1495" i="7"/>
  <c r="BH1495" i="7"/>
  <c r="BI1494" i="7"/>
  <c r="BH1494" i="7"/>
  <c r="BI1493" i="7"/>
  <c r="BH1493" i="7"/>
  <c r="BI1492" i="7"/>
  <c r="BH1492" i="7"/>
  <c r="BI1491" i="7"/>
  <c r="BH1491" i="7"/>
  <c r="BI1490" i="7"/>
  <c r="BH1490" i="7"/>
  <c r="BI1489" i="7"/>
  <c r="BH1489" i="7"/>
  <c r="BI1488" i="7"/>
  <c r="BH1488" i="7"/>
  <c r="BI1487" i="7"/>
  <c r="BH1487" i="7"/>
  <c r="BI1486" i="7"/>
  <c r="BH1486" i="7"/>
  <c r="BI1485" i="7"/>
  <c r="BH1485" i="7"/>
  <c r="BI1484" i="7"/>
  <c r="BH1484" i="7"/>
  <c r="BI1483" i="7"/>
  <c r="BH1483" i="7"/>
  <c r="BI1482" i="7"/>
  <c r="BH1482" i="7"/>
  <c r="BI1481" i="7"/>
  <c r="BH1481" i="7"/>
  <c r="BI1480" i="7"/>
  <c r="BH1480" i="7"/>
  <c r="BI1479" i="7"/>
  <c r="BH1479" i="7"/>
  <c r="BI1478" i="7"/>
  <c r="BH1478" i="7"/>
  <c r="BI1477" i="7"/>
  <c r="BH1477" i="7"/>
  <c r="BI1476" i="7"/>
  <c r="BH1476" i="7"/>
  <c r="BI1475" i="7"/>
  <c r="BH1475" i="7"/>
  <c r="BI1474" i="7"/>
  <c r="BH1474" i="7"/>
  <c r="BI1473" i="7"/>
  <c r="BH1473" i="7"/>
  <c r="BI1472" i="7"/>
  <c r="BH1472" i="7"/>
  <c r="BI1471" i="7"/>
  <c r="BH1471" i="7"/>
  <c r="BI1470" i="7"/>
  <c r="BH1470" i="7"/>
  <c r="BI1469" i="7"/>
  <c r="BH1469" i="7"/>
  <c r="BI1468" i="7"/>
  <c r="BH1468" i="7"/>
  <c r="BI1467" i="7"/>
  <c r="BH1467" i="7"/>
  <c r="BI1466" i="7"/>
  <c r="BH1466" i="7"/>
  <c r="BI1465" i="7"/>
  <c r="BH1465" i="7"/>
  <c r="BI1464" i="7"/>
  <c r="BH1464" i="7"/>
  <c r="BI1463" i="7"/>
  <c r="BH1463" i="7"/>
  <c r="BI1462" i="7"/>
  <c r="BH1462" i="7"/>
  <c r="BI1461" i="7"/>
  <c r="BH1461" i="7"/>
  <c r="BI1460" i="7"/>
  <c r="BH1460" i="7"/>
  <c r="BI1459" i="7"/>
  <c r="BH1459" i="7"/>
  <c r="BI1458" i="7"/>
  <c r="BH1458" i="7"/>
  <c r="BI1457" i="7"/>
  <c r="BH1457" i="7"/>
  <c r="BI1456" i="7"/>
  <c r="BH1456" i="7"/>
  <c r="BI1455" i="7"/>
  <c r="BH1455" i="7"/>
  <c r="BI1454" i="7"/>
  <c r="BH1454" i="7"/>
  <c r="BI1453" i="7"/>
  <c r="BH1453" i="7"/>
  <c r="BI1452" i="7"/>
  <c r="BH1452" i="7"/>
  <c r="BI1451" i="7"/>
  <c r="BH1451" i="7"/>
  <c r="BI1450" i="7"/>
  <c r="BH1450" i="7"/>
  <c r="BI1449" i="7"/>
  <c r="BH1449" i="7"/>
  <c r="BI1448" i="7"/>
  <c r="BH1448" i="7"/>
  <c r="BI1447" i="7"/>
  <c r="BH1447" i="7"/>
  <c r="BI1446" i="7"/>
  <c r="BH1446" i="7"/>
  <c r="BI1445" i="7"/>
  <c r="BH1445" i="7"/>
  <c r="BI1444" i="7"/>
  <c r="BH1444" i="7"/>
  <c r="BI1443" i="7"/>
  <c r="BH1443" i="7"/>
  <c r="BI1442" i="7"/>
  <c r="BH1442" i="7"/>
  <c r="BI1441" i="7"/>
  <c r="BH1441" i="7"/>
  <c r="BI1440" i="7"/>
  <c r="BH1440" i="7"/>
  <c r="BI1439" i="7"/>
  <c r="BH1439" i="7"/>
  <c r="BI1438" i="7"/>
  <c r="BH1438" i="7"/>
  <c r="BI1437" i="7"/>
  <c r="BH1437" i="7"/>
  <c r="BI1436" i="7"/>
  <c r="BH1436" i="7"/>
  <c r="BI1435" i="7"/>
  <c r="BH1435" i="7"/>
  <c r="BI1434" i="7"/>
  <c r="BH1434" i="7"/>
  <c r="BI1433" i="7"/>
  <c r="BH1433" i="7"/>
  <c r="BI1432" i="7"/>
  <c r="BH1432" i="7"/>
  <c r="BI1431" i="7"/>
  <c r="BH1431" i="7"/>
  <c r="BI1430" i="7"/>
  <c r="BH1430" i="7"/>
  <c r="BI1429" i="7"/>
  <c r="BH1429" i="7"/>
  <c r="BI1428" i="7"/>
  <c r="BH1428" i="7"/>
  <c r="BI1427" i="7"/>
  <c r="BH1427" i="7"/>
  <c r="BI1426" i="7"/>
  <c r="BH1426" i="7"/>
  <c r="BI1425" i="7"/>
  <c r="BH1425" i="7"/>
  <c r="BI1424" i="7"/>
  <c r="BH1424" i="7"/>
  <c r="BI1423" i="7"/>
  <c r="BH1423" i="7"/>
  <c r="BI1422" i="7"/>
  <c r="BH1422" i="7"/>
  <c r="BI1421" i="7"/>
  <c r="BH1421" i="7"/>
  <c r="BI1420" i="7"/>
  <c r="BH1420" i="7"/>
  <c r="BI1419" i="7"/>
  <c r="BH1419" i="7"/>
  <c r="BI1418" i="7"/>
  <c r="BH1418" i="7"/>
  <c r="BI1417" i="7"/>
  <c r="BH1417" i="7"/>
  <c r="BI1416" i="7"/>
  <c r="BH1416" i="7"/>
  <c r="BI1415" i="7"/>
  <c r="BH1415" i="7"/>
  <c r="BI1414" i="7"/>
  <c r="BH1414" i="7"/>
  <c r="BI1413" i="7"/>
  <c r="BH1413" i="7"/>
  <c r="BI1412" i="7"/>
  <c r="BH1412" i="7"/>
  <c r="BI1411" i="7"/>
  <c r="BH1411" i="7"/>
  <c r="BI1410" i="7"/>
  <c r="BH1410" i="7"/>
  <c r="BI1409" i="7"/>
  <c r="BH1409" i="7"/>
  <c r="BI1408" i="7"/>
  <c r="BH1408" i="7"/>
  <c r="BI1407" i="7"/>
  <c r="BH1407" i="7"/>
  <c r="BI1406" i="7"/>
  <c r="BH1406" i="7"/>
  <c r="BI1405" i="7"/>
  <c r="BH1405" i="7"/>
  <c r="BI1404" i="7"/>
  <c r="BH1404" i="7"/>
  <c r="BI1403" i="7"/>
  <c r="BH1403" i="7"/>
  <c r="BI1402" i="7"/>
  <c r="BH1402" i="7"/>
  <c r="BI1401" i="7"/>
  <c r="BH1401" i="7"/>
  <c r="BI1400" i="7"/>
  <c r="BH1400" i="7"/>
  <c r="BI1399" i="7"/>
  <c r="BH1399" i="7"/>
  <c r="BI1398" i="7"/>
  <c r="BH1398" i="7"/>
  <c r="BI1397" i="7"/>
  <c r="BH1397" i="7"/>
  <c r="BI1396" i="7"/>
  <c r="BH1396" i="7"/>
  <c r="BI1395" i="7"/>
  <c r="BH1395" i="7"/>
  <c r="BI1394" i="7"/>
  <c r="BH1394" i="7"/>
  <c r="BI1393" i="7"/>
  <c r="BH1393" i="7"/>
  <c r="BI1392" i="7"/>
  <c r="BH1392" i="7"/>
  <c r="BI1391" i="7"/>
  <c r="BH1391" i="7"/>
  <c r="BI1390" i="7"/>
  <c r="BH1390" i="7"/>
  <c r="BI1389" i="7"/>
  <c r="BH1389" i="7"/>
  <c r="BI1388" i="7"/>
  <c r="BH1388" i="7"/>
  <c r="BI1387" i="7"/>
  <c r="BH1387" i="7"/>
  <c r="BI1386" i="7"/>
  <c r="BH1386" i="7"/>
  <c r="BI1385" i="7"/>
  <c r="BH1385" i="7"/>
  <c r="BI1384" i="7"/>
  <c r="BH1384" i="7"/>
  <c r="BI1383" i="7"/>
  <c r="BH1383" i="7"/>
  <c r="BI1382" i="7"/>
  <c r="BH1382" i="7"/>
  <c r="BI1381" i="7"/>
  <c r="BH1381" i="7"/>
  <c r="BI1380" i="7"/>
  <c r="BH1380" i="7"/>
  <c r="BI1379" i="7"/>
  <c r="BH1379" i="7"/>
  <c r="BI1378" i="7"/>
  <c r="BH1378" i="7"/>
  <c r="BI1377" i="7"/>
  <c r="BH1377" i="7"/>
  <c r="BI1376" i="7"/>
  <c r="BH1376" i="7"/>
  <c r="BI1375" i="7"/>
  <c r="BH1375" i="7"/>
  <c r="BI1374" i="7"/>
  <c r="BH1374" i="7"/>
  <c r="BI1373" i="7"/>
  <c r="BH1373" i="7"/>
  <c r="BI1372" i="7"/>
  <c r="BH1372" i="7"/>
  <c r="BI1371" i="7"/>
  <c r="BH1371" i="7"/>
  <c r="BI1370" i="7"/>
  <c r="BH1370" i="7"/>
  <c r="BI1369" i="7"/>
  <c r="BH1369" i="7"/>
  <c r="BI1368" i="7"/>
  <c r="BH1368" i="7"/>
  <c r="BI1367" i="7"/>
  <c r="BH1367" i="7"/>
  <c r="BI1366" i="7"/>
  <c r="BH1366" i="7"/>
  <c r="BI1365" i="7"/>
  <c r="BH1365" i="7"/>
  <c r="BI1364" i="7"/>
  <c r="BH1364" i="7"/>
  <c r="BI1363" i="7"/>
  <c r="BH1363" i="7"/>
  <c r="BI1362" i="7"/>
  <c r="BH1362" i="7"/>
  <c r="BI1361" i="7"/>
  <c r="BH1361" i="7"/>
  <c r="BI1360" i="7"/>
  <c r="BI1359" i="7"/>
  <c r="BI1358" i="7"/>
  <c r="BI1357" i="7"/>
  <c r="BI1356" i="7"/>
  <c r="BI1355" i="7"/>
  <c r="BI1354" i="7"/>
  <c r="BI1353" i="7"/>
  <c r="BH1352" i="7"/>
  <c r="BH1351" i="7"/>
  <c r="BH1350" i="7"/>
  <c r="BH1349" i="7"/>
  <c r="BI1348" i="7"/>
  <c r="BI1347" i="7"/>
  <c r="BI1346" i="7"/>
  <c r="BI1345" i="7"/>
  <c r="BI1344" i="7"/>
  <c r="BI1343" i="7"/>
  <c r="BI1342" i="7"/>
  <c r="BI1341" i="7"/>
  <c r="BI1340" i="7"/>
  <c r="BI1339" i="7"/>
  <c r="BI1338" i="7"/>
  <c r="BI1337" i="7"/>
  <c r="BI1336" i="7"/>
  <c r="BI1335" i="7"/>
  <c r="BI1334" i="7"/>
  <c r="BI1333" i="7"/>
  <c r="BI1332" i="7"/>
  <c r="BI1331" i="7"/>
  <c r="BI1330" i="7"/>
  <c r="BI1329" i="7"/>
  <c r="BI1328" i="7"/>
  <c r="BI1327" i="7"/>
  <c r="BI1326" i="7"/>
  <c r="BI1325" i="7"/>
  <c r="BI1324" i="7"/>
  <c r="BI1323" i="7"/>
  <c r="BI1322" i="7"/>
  <c r="BI1321" i="7"/>
  <c r="BI1320" i="7"/>
  <c r="BI1319" i="7"/>
  <c r="BI1318" i="7"/>
  <c r="BI1317" i="7"/>
  <c r="BI1316" i="7"/>
  <c r="BI1315" i="7"/>
  <c r="BI1314" i="7"/>
  <c r="BI1313" i="7"/>
  <c r="BI1312" i="7"/>
  <c r="BI1311" i="7"/>
  <c r="BI1310" i="7"/>
  <c r="BI1309" i="7"/>
  <c r="BI1308" i="7"/>
  <c r="BI1307" i="7"/>
  <c r="BI1306" i="7"/>
  <c r="BI1305" i="7"/>
  <c r="BI1304" i="7"/>
  <c r="BI1303" i="7"/>
  <c r="BI1302" i="7"/>
  <c r="BI1301" i="7"/>
  <c r="BI1300" i="7"/>
  <c r="BI1299" i="7"/>
  <c r="BI1298" i="7"/>
  <c r="BI1297" i="7"/>
  <c r="BI1296" i="7"/>
  <c r="BI1295" i="7"/>
  <c r="BI1294" i="7"/>
  <c r="BI1293" i="7"/>
  <c r="BH1293" i="7"/>
  <c r="BI1292" i="7"/>
  <c r="BH1292" i="7"/>
  <c r="BI1291" i="7"/>
  <c r="BH1291" i="7"/>
  <c r="BI1290" i="7"/>
  <c r="BH1290" i="7"/>
  <c r="BI1289" i="7"/>
  <c r="BH1289" i="7"/>
  <c r="BI1288" i="7"/>
  <c r="BH1288" i="7"/>
  <c r="BI1287" i="7"/>
  <c r="BH1287" i="7"/>
  <c r="BI1286" i="7"/>
  <c r="BH1286" i="7"/>
  <c r="BI1285" i="7"/>
  <c r="BH1285" i="7"/>
  <c r="BI1284" i="7"/>
  <c r="BH1284" i="7"/>
  <c r="BI1283" i="7"/>
  <c r="BH1283" i="7"/>
  <c r="BI1282" i="7"/>
  <c r="BH1282" i="7"/>
  <c r="BI1281" i="7"/>
  <c r="BH1281" i="7"/>
  <c r="BI1280" i="7"/>
  <c r="BH1280" i="7"/>
  <c r="BI1279" i="7"/>
  <c r="BH1279" i="7"/>
  <c r="BI1278" i="7"/>
  <c r="BH1278" i="7"/>
  <c r="BI1277" i="7"/>
  <c r="BH1277" i="7"/>
  <c r="BI1276" i="7"/>
  <c r="BH1276" i="7"/>
  <c r="BI1275" i="7"/>
  <c r="BH1275" i="7"/>
  <c r="BI1274" i="7"/>
  <c r="BH1274" i="7"/>
  <c r="BI1273" i="7"/>
  <c r="BH1273" i="7"/>
  <c r="BI1272" i="7"/>
  <c r="BH1272" i="7"/>
  <c r="BI1271" i="7"/>
  <c r="BH1271" i="7"/>
  <c r="BI1270" i="7"/>
  <c r="BH1270" i="7"/>
  <c r="BI1269" i="7"/>
  <c r="BH1269" i="7"/>
  <c r="BI1268" i="7"/>
  <c r="BH1268" i="7"/>
  <c r="BI1267" i="7"/>
  <c r="BH1267" i="7"/>
  <c r="BI1266" i="7"/>
  <c r="BH1266" i="7"/>
  <c r="BI1265" i="7"/>
  <c r="BH1265" i="7"/>
  <c r="BI1264" i="7"/>
  <c r="BH1264" i="7"/>
  <c r="BI1263" i="7"/>
  <c r="BH1263" i="7"/>
  <c r="BI1262" i="7"/>
  <c r="BH1262" i="7"/>
  <c r="BI1261" i="7"/>
  <c r="BH1261" i="7"/>
  <c r="BI1260" i="7"/>
  <c r="BH1260" i="7"/>
  <c r="BI1259" i="7"/>
  <c r="BI1258" i="7"/>
  <c r="BI1257" i="7"/>
  <c r="BI1256" i="7"/>
  <c r="BI1255" i="7"/>
  <c r="BI1254" i="7"/>
  <c r="BI1253" i="7"/>
  <c r="BI1252" i="7"/>
  <c r="BI1251" i="7"/>
  <c r="BI1250" i="7"/>
  <c r="BI1249" i="7"/>
  <c r="BI1248" i="7"/>
  <c r="BI1247" i="7"/>
  <c r="BI1246" i="7"/>
  <c r="BI1245" i="7"/>
  <c r="BI1244" i="7"/>
  <c r="BI1243" i="7"/>
  <c r="BI1242" i="7"/>
  <c r="BI1241" i="7"/>
  <c r="BI1240" i="7"/>
  <c r="BI1239" i="7"/>
  <c r="BI1238" i="7"/>
  <c r="BI1237" i="7"/>
  <c r="BI1236" i="7"/>
  <c r="BI1235" i="7"/>
  <c r="BI1234" i="7"/>
  <c r="BI1233" i="7"/>
  <c r="BI1232" i="7"/>
  <c r="BI1231" i="7"/>
  <c r="BI1230" i="7"/>
  <c r="BI1229" i="7"/>
  <c r="BI1228" i="7"/>
  <c r="BI1227" i="7"/>
  <c r="BI1226" i="7"/>
  <c r="BI1225" i="7"/>
  <c r="BI1224" i="7"/>
  <c r="BI1223" i="7"/>
  <c r="BI1222" i="7"/>
  <c r="BI1221" i="7"/>
  <c r="BI1220" i="7"/>
  <c r="BI1219" i="7"/>
  <c r="BI1218" i="7"/>
  <c r="BI1217" i="7"/>
  <c r="BI1216" i="7"/>
  <c r="BI1215" i="7"/>
  <c r="BI1214" i="7"/>
  <c r="BI1213" i="7"/>
  <c r="BI1212" i="7"/>
  <c r="BI1211" i="7"/>
  <c r="BI1210" i="7"/>
  <c r="BI1209" i="7"/>
  <c r="BI1208" i="7"/>
  <c r="BI1207" i="7"/>
  <c r="BI1206" i="7"/>
  <c r="BI1205" i="7"/>
  <c r="BI1204" i="7"/>
  <c r="BI1203" i="7"/>
  <c r="BI1202" i="7"/>
  <c r="BI1201" i="7"/>
  <c r="BI1200" i="7"/>
  <c r="BI1199" i="7"/>
  <c r="BI1198" i="7"/>
  <c r="BI1197" i="7"/>
  <c r="BI1196" i="7"/>
  <c r="BI1195" i="7"/>
  <c r="BI1194" i="7"/>
  <c r="BI1193" i="7"/>
  <c r="BI1192" i="7"/>
  <c r="BI1191" i="7"/>
  <c r="BI1190" i="7"/>
  <c r="BI1189" i="7"/>
  <c r="BI1188" i="7"/>
  <c r="BI1187" i="7"/>
  <c r="BI1186" i="7"/>
  <c r="BI1185" i="7"/>
  <c r="BI1184" i="7"/>
  <c r="BI1183" i="7"/>
  <c r="BI1182" i="7"/>
  <c r="BI1181" i="7"/>
  <c r="BI1180" i="7"/>
  <c r="BI1179" i="7"/>
  <c r="BI1178" i="7"/>
  <c r="BI1177" i="7"/>
  <c r="BI1176" i="7"/>
  <c r="BI1175" i="7"/>
  <c r="BI1174" i="7"/>
  <c r="BI1173" i="7"/>
  <c r="BI1172" i="7"/>
  <c r="BI1171" i="7"/>
  <c r="BH1171" i="7"/>
  <c r="BI1170" i="7"/>
  <c r="BH1170" i="7"/>
  <c r="BI1169" i="7"/>
  <c r="BH1169" i="7"/>
  <c r="BI1168" i="7"/>
  <c r="BH1168" i="7"/>
  <c r="BI1167" i="7"/>
  <c r="BH1167" i="7"/>
  <c r="BI1166" i="7"/>
  <c r="BH1166" i="7"/>
  <c r="BI1165" i="7"/>
  <c r="BH1165" i="7"/>
  <c r="BI1164" i="7"/>
  <c r="BH1164" i="7"/>
  <c r="BI1163" i="7"/>
  <c r="BH1163" i="7"/>
  <c r="BI1162" i="7"/>
  <c r="BH1162" i="7"/>
  <c r="BI1161" i="7"/>
  <c r="BH1161" i="7"/>
  <c r="BI1160" i="7"/>
  <c r="BI1159" i="7"/>
  <c r="BI1158" i="7"/>
  <c r="BI1157" i="7"/>
  <c r="BI1156" i="7"/>
  <c r="BI1155" i="7"/>
  <c r="BI1154" i="7"/>
  <c r="BI1153" i="7"/>
  <c r="BI1152" i="7"/>
  <c r="BI1151" i="7"/>
  <c r="BI1150" i="7"/>
  <c r="BI1149" i="7"/>
  <c r="BI1148" i="7"/>
  <c r="BI1147" i="7"/>
  <c r="BI1146" i="7"/>
  <c r="BI1145" i="7"/>
  <c r="BI1144" i="7"/>
  <c r="BI1143" i="7"/>
  <c r="BI1142" i="7"/>
  <c r="BI1141" i="7"/>
  <c r="BI1140" i="7"/>
  <c r="BI1139" i="7"/>
  <c r="BI1138" i="7"/>
  <c r="BI1137" i="7"/>
  <c r="BI1136" i="7"/>
  <c r="BI1135" i="7"/>
  <c r="BI1134" i="7"/>
  <c r="BI1133" i="7"/>
  <c r="BI1132" i="7"/>
  <c r="BI1131" i="7"/>
  <c r="BI1130" i="7"/>
  <c r="BI1129" i="7"/>
  <c r="BI1128" i="7"/>
  <c r="BI1127" i="7"/>
  <c r="BI1126" i="7"/>
  <c r="BI1125" i="7"/>
  <c r="BI1124" i="7"/>
  <c r="BI1123" i="7"/>
  <c r="BH1123" i="7"/>
  <c r="BI1122" i="7"/>
  <c r="BH1122" i="7"/>
  <c r="BI1121" i="7"/>
  <c r="BH1121" i="7"/>
  <c r="BI1120" i="7"/>
  <c r="BI1119" i="7"/>
  <c r="BI1118" i="7"/>
  <c r="BI1117" i="7"/>
  <c r="BI1116" i="7"/>
  <c r="BI1115" i="7"/>
  <c r="BI1114" i="7"/>
  <c r="BI1113" i="7"/>
  <c r="BI1112" i="7"/>
  <c r="BI1111" i="7"/>
  <c r="BI1110" i="7"/>
  <c r="BI1109" i="7"/>
  <c r="BH1109" i="7"/>
  <c r="BI1108" i="7"/>
  <c r="BH1108" i="7"/>
  <c r="BI1107" i="7"/>
  <c r="BH1107" i="7"/>
  <c r="BI1106" i="7"/>
  <c r="BH1106" i="7"/>
  <c r="BI1105" i="7"/>
  <c r="BH1105" i="7"/>
  <c r="BI1104" i="7"/>
  <c r="BI1103" i="7"/>
  <c r="BI1102" i="7"/>
  <c r="BI1101" i="7"/>
  <c r="BI1100" i="7"/>
  <c r="BI1099" i="7"/>
  <c r="BI1098" i="7"/>
  <c r="BI1097" i="7"/>
  <c r="BI1096" i="7"/>
  <c r="BI1095" i="7"/>
  <c r="BI1094" i="7"/>
  <c r="BI1093" i="7"/>
  <c r="BI1092" i="7"/>
  <c r="BI1091" i="7"/>
  <c r="BI1090" i="7"/>
  <c r="BI1089" i="7"/>
  <c r="BI1088" i="7"/>
  <c r="BI1087" i="7"/>
  <c r="BI1086" i="7"/>
  <c r="BI1085" i="7"/>
  <c r="BI1084" i="7"/>
  <c r="BI1083" i="7"/>
  <c r="BI1082" i="7"/>
  <c r="BI1081" i="7"/>
  <c r="BI1080" i="7"/>
  <c r="BI1079" i="7"/>
  <c r="BI1078" i="7"/>
  <c r="BI1077" i="7"/>
  <c r="BI1076" i="7"/>
  <c r="BI1075" i="7"/>
  <c r="BI1074" i="7"/>
  <c r="BI1073" i="7"/>
  <c r="BI1072" i="7"/>
  <c r="BI1071" i="7"/>
  <c r="BI1070" i="7"/>
  <c r="BI1069" i="7"/>
  <c r="BI1068" i="7"/>
  <c r="BI1067" i="7"/>
  <c r="BI1066" i="7"/>
  <c r="BI1065" i="7"/>
  <c r="BI1064" i="7"/>
  <c r="BI1063" i="7"/>
  <c r="BI1062" i="7"/>
  <c r="BI1061" i="7"/>
  <c r="BI1060" i="7"/>
  <c r="BI1059" i="7"/>
  <c r="BI1058" i="7"/>
  <c r="BI1057" i="7"/>
  <c r="BI1056" i="7"/>
  <c r="BI1055" i="7"/>
  <c r="BI1054" i="7"/>
  <c r="BI1053" i="7"/>
  <c r="BH1053" i="7"/>
  <c r="BI1052" i="7"/>
  <c r="BH1052" i="7"/>
  <c r="BI1051" i="7"/>
  <c r="BH1051" i="7"/>
  <c r="BI1050" i="7"/>
  <c r="BH1050" i="7"/>
  <c r="BI1049" i="7"/>
  <c r="BH1049" i="7"/>
  <c r="BI1048" i="7"/>
  <c r="BH1048" i="7"/>
  <c r="BI1047" i="7"/>
  <c r="BH1047" i="7"/>
  <c r="BI1046" i="7"/>
  <c r="BH1046" i="7"/>
  <c r="BI1045" i="7"/>
  <c r="BH1045" i="7"/>
  <c r="BI1044" i="7"/>
  <c r="BH1044" i="7"/>
  <c r="BI1043" i="7"/>
  <c r="BH1043" i="7"/>
  <c r="BI1042" i="7"/>
  <c r="BH1042" i="7"/>
  <c r="BI1041" i="7"/>
  <c r="BH1041" i="7"/>
  <c r="BI1040" i="7"/>
  <c r="BH1040" i="7"/>
  <c r="BI1039" i="7"/>
  <c r="BH1039" i="7"/>
  <c r="BI1038" i="7"/>
  <c r="BH1038" i="7"/>
  <c r="BI1037" i="7"/>
  <c r="BH1037" i="7"/>
  <c r="BI1036" i="7"/>
  <c r="BH1036" i="7"/>
  <c r="BI1035" i="7"/>
  <c r="BH1035" i="7"/>
  <c r="BI1034" i="7"/>
  <c r="BH1034" i="7"/>
  <c r="BI1033" i="7"/>
  <c r="BH1033" i="7"/>
  <c r="BI1032" i="7"/>
  <c r="BH1032" i="7"/>
  <c r="BI1031" i="7"/>
  <c r="BH1031" i="7"/>
  <c r="BI1030" i="7"/>
  <c r="BH1030" i="7"/>
  <c r="BI1029" i="7"/>
  <c r="BH1029" i="7"/>
  <c r="BI1028" i="7"/>
  <c r="BH1028" i="7"/>
  <c r="BI1027" i="7"/>
  <c r="BH1027" i="7"/>
  <c r="BI1026" i="7"/>
  <c r="BH1026" i="7"/>
  <c r="BI1025" i="7"/>
  <c r="BH1025" i="7"/>
  <c r="BI1024" i="7"/>
  <c r="BH1024" i="7"/>
  <c r="BI1023" i="7"/>
  <c r="BH1023" i="7"/>
  <c r="BI1022" i="7"/>
  <c r="BH1022" i="7"/>
  <c r="BI1021" i="7"/>
  <c r="BH1021" i="7"/>
  <c r="BI1020" i="7"/>
  <c r="BH1020" i="7"/>
  <c r="BI1019" i="7"/>
  <c r="BH1019" i="7"/>
  <c r="BI1018" i="7"/>
  <c r="BH1018" i="7"/>
  <c r="BI1017" i="7"/>
  <c r="BH1017" i="7"/>
  <c r="BI1016" i="7"/>
  <c r="BH1016" i="7"/>
  <c r="BI1015" i="7"/>
  <c r="BH1015" i="7"/>
  <c r="BI1014" i="7"/>
  <c r="BH1014" i="7"/>
  <c r="BI1013" i="7"/>
  <c r="BH1013" i="7"/>
  <c r="BI1012" i="7"/>
  <c r="BH1012" i="7"/>
  <c r="BI1011" i="7"/>
  <c r="BH1011" i="7"/>
  <c r="BI1010" i="7"/>
  <c r="BH1010" i="7"/>
  <c r="BI1009" i="7"/>
  <c r="BH1009" i="7"/>
  <c r="BI1008" i="7"/>
  <c r="BH1008" i="7"/>
  <c r="BI1007" i="7"/>
  <c r="BH1007" i="7"/>
  <c r="BI1006" i="7"/>
  <c r="BH1006" i="7"/>
  <c r="BI1005" i="7"/>
  <c r="BH1005" i="7"/>
  <c r="BI1004" i="7"/>
  <c r="BH1004" i="7"/>
  <c r="BI1003" i="7"/>
  <c r="BH1003" i="7"/>
  <c r="BI1002" i="7"/>
  <c r="BH1002" i="7"/>
  <c r="BI1001" i="7"/>
  <c r="BH1001" i="7"/>
  <c r="BI1000" i="7"/>
  <c r="BH1000" i="7"/>
  <c r="BI999" i="7"/>
  <c r="BH999" i="7"/>
  <c r="BI998" i="7"/>
  <c r="BH998" i="7"/>
  <c r="BI997" i="7"/>
  <c r="BH997" i="7"/>
  <c r="BI996" i="7"/>
  <c r="BH996" i="7"/>
  <c r="BI995" i="7"/>
  <c r="BH995" i="7"/>
  <c r="BI994" i="7"/>
  <c r="BH994" i="7"/>
  <c r="BI993" i="7"/>
  <c r="BH993" i="7"/>
  <c r="BI992" i="7"/>
  <c r="BH992" i="7"/>
  <c r="BI991" i="7"/>
  <c r="BH991" i="7"/>
  <c r="BI990" i="7"/>
  <c r="BH990" i="7"/>
  <c r="BI989" i="7"/>
  <c r="BH989" i="7"/>
  <c r="BI988" i="7"/>
  <c r="BH988" i="7"/>
  <c r="BI987" i="7"/>
  <c r="BH987" i="7"/>
  <c r="BI986" i="7"/>
  <c r="BH986" i="7"/>
  <c r="BI985" i="7"/>
  <c r="BH985" i="7"/>
  <c r="BI984" i="7"/>
  <c r="BH984" i="7"/>
  <c r="BI983" i="7"/>
  <c r="BI982" i="7"/>
  <c r="BI981" i="7"/>
  <c r="BI980" i="7"/>
  <c r="BI979" i="7"/>
  <c r="BI978" i="7"/>
  <c r="BI977" i="7"/>
  <c r="BI976" i="7"/>
  <c r="BI975" i="7"/>
  <c r="BI974" i="7"/>
  <c r="BI973" i="7"/>
  <c r="BI972" i="7"/>
  <c r="BI971" i="7"/>
  <c r="BI970" i="7"/>
  <c r="BI969" i="7"/>
  <c r="BI968" i="7"/>
  <c r="BI967" i="7"/>
  <c r="BI966" i="7"/>
  <c r="BI965" i="7"/>
  <c r="BI964" i="7"/>
  <c r="BI963" i="7"/>
  <c r="BI962" i="7"/>
  <c r="BI961" i="7"/>
  <c r="BI960" i="7"/>
  <c r="BI959" i="7"/>
  <c r="BI958" i="7"/>
  <c r="BI957" i="7"/>
  <c r="BI956" i="7"/>
  <c r="BI955" i="7"/>
  <c r="BI954" i="7"/>
  <c r="BI953" i="7"/>
  <c r="BI952" i="7"/>
  <c r="BI951" i="7"/>
  <c r="BI950" i="7"/>
  <c r="BI949" i="7"/>
  <c r="BI948" i="7"/>
  <c r="BI947" i="7"/>
  <c r="BI946" i="7"/>
  <c r="BI945" i="7"/>
  <c r="BI944" i="7"/>
  <c r="BI943" i="7"/>
  <c r="BI942" i="7"/>
  <c r="BI941" i="7"/>
  <c r="BI940" i="7"/>
  <c r="BI939" i="7"/>
  <c r="BI938" i="7"/>
  <c r="BI937" i="7"/>
  <c r="BI936" i="7"/>
  <c r="BI935" i="7"/>
  <c r="BI934" i="7"/>
  <c r="BI933" i="7"/>
  <c r="BI932" i="7"/>
  <c r="BI931" i="7"/>
  <c r="BI930" i="7"/>
  <c r="BI929" i="7"/>
  <c r="BI928" i="7"/>
  <c r="BI927" i="7"/>
  <c r="BI926" i="7"/>
  <c r="BI925" i="7"/>
  <c r="BH925" i="7"/>
  <c r="BI924" i="7"/>
  <c r="BH924" i="7"/>
  <c r="BI923" i="7"/>
  <c r="BH923" i="7"/>
  <c r="BI922" i="7"/>
  <c r="BH922" i="7"/>
  <c r="BI921" i="7"/>
  <c r="BI920" i="7"/>
  <c r="BI919" i="7"/>
  <c r="BI918" i="7"/>
  <c r="BI917" i="7"/>
  <c r="BI916" i="7"/>
  <c r="BI915" i="7"/>
  <c r="BI914" i="7"/>
  <c r="BI913" i="7"/>
  <c r="BI912" i="7"/>
  <c r="BI911" i="7"/>
  <c r="BI910" i="7"/>
  <c r="BI909" i="7"/>
  <c r="BI908" i="7"/>
  <c r="BI907" i="7"/>
  <c r="BI906" i="7"/>
  <c r="BI905" i="7"/>
  <c r="BI904" i="7"/>
  <c r="BI903" i="7"/>
  <c r="BI902" i="7"/>
  <c r="BI901" i="7"/>
  <c r="BI900" i="7"/>
  <c r="BI899" i="7"/>
  <c r="BI898" i="7"/>
  <c r="BI897" i="7"/>
  <c r="BI896" i="7"/>
  <c r="BI895" i="7"/>
  <c r="BI894" i="7"/>
  <c r="BI893" i="7"/>
  <c r="BI892" i="7"/>
  <c r="BH892" i="7"/>
  <c r="BI891" i="7"/>
  <c r="BI890" i="7"/>
  <c r="BI889" i="7"/>
  <c r="BI888" i="7"/>
  <c r="BI887" i="7"/>
  <c r="BI886" i="7"/>
  <c r="BI885" i="7"/>
  <c r="BI884" i="7"/>
  <c r="BI883" i="7"/>
  <c r="BI882" i="7"/>
  <c r="BI881" i="7"/>
  <c r="BI880" i="7"/>
  <c r="BI879" i="7"/>
  <c r="BI878" i="7"/>
  <c r="BI877" i="7"/>
  <c r="BI876" i="7"/>
  <c r="BI875" i="7"/>
  <c r="BI874" i="7"/>
  <c r="BI873" i="7"/>
  <c r="BI872" i="7"/>
  <c r="BH872" i="7"/>
  <c r="BI871" i="7"/>
  <c r="BH871" i="7"/>
  <c r="BI870" i="7"/>
  <c r="BH870" i="7"/>
  <c r="BI869" i="7"/>
  <c r="BH869" i="7"/>
  <c r="BI868" i="7"/>
  <c r="BH868" i="7"/>
  <c r="BI867" i="7"/>
  <c r="BH867" i="7"/>
  <c r="BI866" i="7"/>
  <c r="BI865" i="7"/>
  <c r="BI864" i="7"/>
  <c r="BI863" i="7"/>
  <c r="BI862" i="7"/>
  <c r="BI861" i="7"/>
  <c r="BI860" i="7"/>
  <c r="BI859" i="7"/>
  <c r="BI858" i="7"/>
  <c r="BI857" i="7"/>
  <c r="BI856" i="7"/>
  <c r="BH856" i="7"/>
  <c r="BI855" i="7"/>
  <c r="BH855" i="7"/>
  <c r="BI854" i="7"/>
  <c r="BH854" i="7"/>
  <c r="BI853" i="7"/>
  <c r="BH853" i="7"/>
  <c r="BI852" i="7"/>
  <c r="BH852" i="7"/>
  <c r="BI851" i="7"/>
  <c r="BH851" i="7"/>
  <c r="BI850" i="7"/>
  <c r="BH850" i="7"/>
  <c r="BI849" i="7"/>
  <c r="BH849" i="7"/>
  <c r="BI848" i="7"/>
  <c r="BH848" i="7"/>
  <c r="BI847" i="7"/>
  <c r="BH847" i="7"/>
  <c r="BI846" i="7"/>
  <c r="BH846" i="7"/>
  <c r="BI845" i="7"/>
  <c r="BH845" i="7"/>
  <c r="BI844" i="7"/>
  <c r="BH844" i="7"/>
  <c r="BI843" i="7"/>
  <c r="BH843" i="7"/>
  <c r="BI842" i="7"/>
  <c r="BH842" i="7"/>
  <c r="BI841" i="7"/>
  <c r="BI840" i="7"/>
  <c r="BI839" i="7"/>
  <c r="BI838" i="7"/>
  <c r="BI837" i="7"/>
  <c r="BI836" i="7"/>
  <c r="BI835" i="7"/>
  <c r="BI834" i="7"/>
  <c r="BI833" i="7"/>
  <c r="BI832" i="7"/>
  <c r="BI831" i="7"/>
  <c r="BI830" i="7"/>
  <c r="BI829" i="7"/>
  <c r="BI828" i="7"/>
  <c r="BI827" i="7"/>
  <c r="BH827" i="7"/>
  <c r="BI826" i="7"/>
  <c r="BH826" i="7"/>
  <c r="BI825" i="7"/>
  <c r="BI824" i="7"/>
  <c r="BI823" i="7"/>
  <c r="BI822" i="7"/>
  <c r="BI821" i="7"/>
  <c r="BI820" i="7"/>
  <c r="BI819" i="7"/>
  <c r="BI818" i="7"/>
  <c r="BH818" i="7"/>
  <c r="BI817" i="7"/>
  <c r="BH817" i="7"/>
  <c r="BI816" i="7"/>
  <c r="BH816" i="7"/>
  <c r="BI815" i="7"/>
  <c r="BH815" i="7"/>
  <c r="BI814" i="7"/>
  <c r="BH814" i="7"/>
  <c r="BI813" i="7"/>
  <c r="BH813" i="7"/>
  <c r="BI812" i="7"/>
  <c r="BH812" i="7"/>
  <c r="BI811" i="7"/>
  <c r="BI810" i="7"/>
  <c r="BI809" i="7"/>
  <c r="BI808" i="7"/>
  <c r="BI807" i="7"/>
  <c r="BI806" i="7"/>
  <c r="BI805" i="7"/>
  <c r="BI804" i="7"/>
  <c r="BI803" i="7"/>
  <c r="BI802" i="7"/>
  <c r="BI801" i="7"/>
  <c r="BI800" i="7"/>
  <c r="BI799" i="7"/>
  <c r="BI798" i="7"/>
  <c r="BI797" i="7"/>
  <c r="BI796" i="7"/>
  <c r="BI795" i="7"/>
  <c r="BI794" i="7"/>
  <c r="BI793" i="7"/>
  <c r="BI792" i="7"/>
  <c r="BI791" i="7"/>
  <c r="BI790" i="7"/>
  <c r="BI789" i="7"/>
  <c r="BI788" i="7"/>
  <c r="BI787" i="7"/>
  <c r="BI786" i="7"/>
  <c r="BI785" i="7"/>
  <c r="BI784" i="7"/>
  <c r="BI783" i="7"/>
  <c r="BI782" i="7"/>
  <c r="BI781" i="7"/>
  <c r="BI780" i="7"/>
  <c r="BI779" i="7"/>
  <c r="BI778" i="7"/>
  <c r="BI777" i="7"/>
  <c r="BI776" i="7"/>
  <c r="BI775" i="7"/>
  <c r="BI774" i="7"/>
  <c r="BI773" i="7"/>
  <c r="BI772" i="7"/>
  <c r="BI771" i="7"/>
  <c r="BI770" i="7"/>
  <c r="BI769" i="7"/>
  <c r="BI768" i="7"/>
  <c r="BI767" i="7"/>
  <c r="BI766" i="7"/>
  <c r="BI765" i="7"/>
  <c r="BI764" i="7"/>
  <c r="BI763" i="7"/>
  <c r="BI762" i="7"/>
  <c r="BI761" i="7"/>
  <c r="BI760" i="7"/>
  <c r="BI759" i="7"/>
  <c r="BH759" i="7"/>
  <c r="BI758" i="7"/>
  <c r="BH758" i="7"/>
  <c r="BI757" i="7"/>
  <c r="BH757" i="7"/>
  <c r="BI756" i="7"/>
  <c r="BH756" i="7"/>
  <c r="BI755" i="7"/>
  <c r="BH755" i="7"/>
  <c r="BI754" i="7"/>
  <c r="BH754" i="7"/>
  <c r="BI753" i="7"/>
  <c r="BH753" i="7"/>
  <c r="BI752" i="7"/>
  <c r="BH752" i="7"/>
  <c r="BI751" i="7"/>
  <c r="BH751" i="7"/>
  <c r="BI750" i="7"/>
  <c r="BH750" i="7"/>
  <c r="BI749" i="7"/>
  <c r="BH749" i="7"/>
  <c r="BI748" i="7"/>
  <c r="BH748" i="7"/>
  <c r="BI747" i="7"/>
  <c r="BH747" i="7"/>
  <c r="BI746" i="7"/>
  <c r="BH746" i="7"/>
  <c r="BI745" i="7"/>
  <c r="BH745" i="7"/>
  <c r="BI744" i="7"/>
  <c r="BH744" i="7"/>
  <c r="BI743" i="7"/>
  <c r="BH743" i="7"/>
  <c r="BI742" i="7"/>
  <c r="BH742" i="7"/>
  <c r="BI741" i="7"/>
  <c r="BI740" i="7"/>
  <c r="BI739" i="7"/>
  <c r="BI738" i="7"/>
  <c r="BI737" i="7"/>
  <c r="BI736" i="7"/>
  <c r="BI735" i="7"/>
  <c r="BI734" i="7"/>
  <c r="BI733" i="7"/>
  <c r="BI732" i="7"/>
  <c r="BI731" i="7"/>
  <c r="BI730" i="7"/>
  <c r="BI729" i="7"/>
  <c r="BI728" i="7"/>
  <c r="BI727" i="7"/>
  <c r="BI726" i="7"/>
  <c r="BI725" i="7"/>
  <c r="BI724" i="7"/>
  <c r="BI723" i="7"/>
  <c r="BI722" i="7"/>
  <c r="BI721" i="7"/>
  <c r="BI720" i="7"/>
  <c r="BI719" i="7"/>
  <c r="BI718" i="7"/>
  <c r="BI717" i="7"/>
  <c r="BI716" i="7"/>
  <c r="BI715" i="7"/>
  <c r="BI714" i="7"/>
  <c r="BI713" i="7"/>
  <c r="BI712" i="7"/>
  <c r="BI711" i="7"/>
  <c r="BI710" i="7"/>
  <c r="BI709" i="7"/>
  <c r="BI708" i="7"/>
  <c r="BI707" i="7"/>
  <c r="BI706" i="7"/>
  <c r="BI705" i="7"/>
  <c r="BI704" i="7"/>
  <c r="BI703" i="7"/>
  <c r="BH703" i="7"/>
  <c r="BI702" i="7"/>
  <c r="BH702" i="7"/>
  <c r="BI701" i="7"/>
  <c r="BH701" i="7"/>
  <c r="BI700" i="7"/>
  <c r="BH700" i="7"/>
  <c r="BI699" i="7"/>
  <c r="BH699" i="7"/>
  <c r="BI698" i="7"/>
  <c r="BH698" i="7"/>
  <c r="BI697" i="7"/>
  <c r="BH697" i="7"/>
  <c r="BI696" i="7"/>
  <c r="BH696" i="7"/>
  <c r="BI695" i="7"/>
  <c r="BH695" i="7"/>
  <c r="BI694" i="7"/>
  <c r="BH694" i="7"/>
  <c r="BI693" i="7"/>
  <c r="BH693" i="7"/>
  <c r="BI692" i="7"/>
  <c r="BH692" i="7"/>
  <c r="BI691" i="7"/>
  <c r="BH691" i="7"/>
  <c r="BI690" i="7"/>
  <c r="BH690" i="7"/>
  <c r="BI689" i="7"/>
  <c r="BH689" i="7"/>
  <c r="BI688" i="7"/>
  <c r="BH688" i="7"/>
  <c r="BI687" i="7"/>
  <c r="BH687" i="7"/>
  <c r="BI686" i="7"/>
  <c r="BH686" i="7"/>
  <c r="BI685" i="7"/>
  <c r="BH685" i="7"/>
  <c r="BI684" i="7"/>
  <c r="BH684" i="7"/>
  <c r="BI683" i="7"/>
  <c r="BH683" i="7"/>
  <c r="BI682" i="7"/>
  <c r="BH682" i="7"/>
  <c r="BI681" i="7"/>
  <c r="BH681" i="7"/>
  <c r="BI680" i="7"/>
  <c r="BH680" i="7"/>
  <c r="BI679" i="7"/>
  <c r="BH679" i="7"/>
  <c r="BI678" i="7"/>
  <c r="BH678" i="7"/>
  <c r="BI677" i="7"/>
  <c r="BH677" i="7"/>
  <c r="BI676" i="7"/>
  <c r="BH676" i="7"/>
  <c r="BI675" i="7"/>
  <c r="BH675" i="7"/>
  <c r="BI674" i="7"/>
  <c r="BH674" i="7"/>
  <c r="BI673" i="7"/>
  <c r="BH673" i="7"/>
  <c r="BI672" i="7"/>
  <c r="BH672" i="7"/>
  <c r="BI671" i="7"/>
  <c r="BH671" i="7"/>
  <c r="BI670" i="7"/>
  <c r="BH670" i="7"/>
  <c r="BI669" i="7"/>
  <c r="BH669" i="7"/>
  <c r="BI668" i="7"/>
  <c r="BH668" i="7"/>
  <c r="BI667" i="7"/>
  <c r="BH667" i="7"/>
  <c r="BI666" i="7"/>
  <c r="BH666" i="7"/>
  <c r="BI665" i="7"/>
  <c r="BH665" i="7"/>
  <c r="BI664" i="7"/>
  <c r="BH664" i="7"/>
  <c r="BI663" i="7"/>
  <c r="BH663" i="7"/>
  <c r="BI662" i="7"/>
  <c r="BH662" i="7"/>
  <c r="BI661" i="7"/>
  <c r="BH661" i="7"/>
  <c r="BI660" i="7"/>
  <c r="BH660" i="7"/>
  <c r="BI659" i="7"/>
  <c r="BH659" i="7"/>
  <c r="BI658" i="7"/>
  <c r="BH658" i="7"/>
  <c r="BI657" i="7"/>
  <c r="BH657" i="7"/>
  <c r="BI656" i="7"/>
  <c r="BH656" i="7"/>
  <c r="BI655" i="7"/>
  <c r="BH655" i="7"/>
  <c r="BI654" i="7"/>
  <c r="BH654" i="7"/>
  <c r="BI653" i="7"/>
  <c r="BH653" i="7"/>
  <c r="BI652" i="7"/>
  <c r="BH652" i="7"/>
  <c r="BI651" i="7"/>
  <c r="BH651" i="7"/>
  <c r="BI650" i="7"/>
  <c r="BH650" i="7"/>
  <c r="BI649" i="7"/>
  <c r="BH649" i="7"/>
  <c r="BI648" i="7"/>
  <c r="BH648" i="7"/>
  <c r="BI647" i="7"/>
  <c r="BH647" i="7"/>
  <c r="BI646" i="7"/>
  <c r="BH646" i="7"/>
  <c r="BI645" i="7"/>
  <c r="BH645" i="7"/>
  <c r="BI644" i="7"/>
  <c r="BH644" i="7"/>
  <c r="BI643" i="7"/>
  <c r="BH643" i="7"/>
  <c r="BI642" i="7"/>
  <c r="BI641" i="7"/>
  <c r="BI640" i="7"/>
  <c r="BI639" i="7"/>
  <c r="BH639" i="7"/>
  <c r="BI638" i="7"/>
  <c r="BH638" i="7"/>
  <c r="BI637" i="7"/>
  <c r="BH637" i="7"/>
  <c r="BI636" i="7"/>
  <c r="BH636" i="7"/>
  <c r="BI635" i="7"/>
  <c r="BI634" i="7"/>
  <c r="BI633" i="7"/>
  <c r="BI632" i="7"/>
  <c r="BI631" i="7"/>
  <c r="BI630" i="7"/>
  <c r="BI629" i="7"/>
  <c r="BH629" i="7"/>
  <c r="BI628" i="7"/>
  <c r="BH628" i="7"/>
  <c r="BI627" i="7"/>
  <c r="BH627" i="7"/>
  <c r="BI626" i="7"/>
  <c r="BH626" i="7"/>
  <c r="BI625" i="7"/>
  <c r="BH625" i="7"/>
  <c r="BI624" i="7"/>
  <c r="BH624" i="7"/>
  <c r="BI623" i="7"/>
  <c r="BI622" i="7"/>
  <c r="BI621" i="7"/>
  <c r="BI620" i="7"/>
  <c r="BI619" i="7"/>
  <c r="BH619" i="7"/>
  <c r="BI618" i="7"/>
  <c r="BH618" i="7"/>
  <c r="BI617" i="7"/>
  <c r="BH617" i="7"/>
  <c r="BI616" i="7"/>
  <c r="BH616" i="7"/>
  <c r="BI615" i="7"/>
  <c r="BH615" i="7"/>
  <c r="BI614" i="7"/>
  <c r="BH614" i="7"/>
  <c r="BI613" i="7"/>
  <c r="BH613" i="7"/>
  <c r="BI612" i="7"/>
  <c r="BH612" i="7"/>
  <c r="BI611" i="7"/>
  <c r="BH611" i="7"/>
  <c r="BI610" i="7"/>
  <c r="BH610" i="7"/>
  <c r="BI609" i="7"/>
  <c r="BH609" i="7"/>
  <c r="BI608" i="7"/>
  <c r="BH608" i="7"/>
  <c r="BI607" i="7"/>
  <c r="BI606" i="7"/>
  <c r="BI605" i="7"/>
  <c r="BI604" i="7"/>
  <c r="BI603" i="7"/>
  <c r="BI602" i="7"/>
  <c r="BH602" i="7"/>
  <c r="BI601" i="7"/>
  <c r="BH601" i="7"/>
  <c r="BI600" i="7"/>
  <c r="BH600" i="7"/>
  <c r="BI599" i="7"/>
  <c r="BI598" i="7"/>
  <c r="BI597" i="7"/>
  <c r="BI596" i="7"/>
  <c r="BI595" i="7"/>
  <c r="BI594" i="7"/>
  <c r="BH594" i="7"/>
  <c r="BI593" i="7"/>
  <c r="BH593" i="7"/>
  <c r="BI592" i="7"/>
  <c r="BI591" i="7"/>
  <c r="BI590" i="7"/>
  <c r="BI589" i="7"/>
  <c r="BI588" i="7"/>
  <c r="BI587" i="7"/>
  <c r="BI586" i="7"/>
  <c r="BI585" i="7"/>
  <c r="BH585" i="7"/>
  <c r="BI584" i="7"/>
  <c r="BH584" i="7"/>
  <c r="BI583" i="7"/>
  <c r="BH583" i="7"/>
  <c r="BI582" i="7"/>
  <c r="BH582" i="7"/>
  <c r="BI581" i="7"/>
  <c r="BH581" i="7"/>
  <c r="BI580" i="7"/>
  <c r="BH580" i="7"/>
  <c r="BI579" i="7"/>
  <c r="BH579" i="7"/>
  <c r="BI578" i="7"/>
  <c r="BH578" i="7"/>
  <c r="BI577" i="7"/>
  <c r="BH577" i="7"/>
  <c r="BI576" i="7"/>
  <c r="BH576" i="7"/>
  <c r="BI575" i="7"/>
  <c r="BH575" i="7"/>
  <c r="BI574" i="7"/>
  <c r="BH574" i="7"/>
  <c r="BI573" i="7"/>
  <c r="BH573" i="7"/>
  <c r="BI572" i="7"/>
  <c r="BH572" i="7"/>
  <c r="BI571" i="7"/>
  <c r="BI570" i="7"/>
  <c r="BI569" i="7"/>
  <c r="BI568" i="7"/>
  <c r="BI567" i="7"/>
  <c r="BI566" i="7"/>
  <c r="BI565" i="7"/>
  <c r="BI564" i="7"/>
  <c r="BI563" i="7"/>
  <c r="BI562" i="7"/>
  <c r="BI561" i="7"/>
  <c r="BI560" i="7"/>
  <c r="BI559" i="7"/>
  <c r="BI558" i="7"/>
  <c r="BI557" i="7"/>
  <c r="BI556" i="7"/>
  <c r="BH556" i="7"/>
  <c r="BI555" i="7"/>
  <c r="BH555" i="7"/>
  <c r="BI554" i="7"/>
  <c r="BH554" i="7"/>
  <c r="BI553" i="7"/>
  <c r="BH553" i="7"/>
  <c r="BI552" i="7"/>
  <c r="BH552" i="7"/>
  <c r="BI551" i="7"/>
  <c r="BI550" i="7"/>
  <c r="BI549" i="7"/>
  <c r="BI548" i="7"/>
  <c r="BH548" i="7"/>
  <c r="BI547" i="7"/>
  <c r="BH547" i="7"/>
  <c r="BI546" i="7"/>
  <c r="BH546" i="7"/>
  <c r="BI545" i="7"/>
  <c r="BI544" i="7"/>
  <c r="BI543" i="7"/>
  <c r="BI542" i="7"/>
  <c r="BI541" i="7"/>
  <c r="BI540" i="7"/>
  <c r="BI539" i="7"/>
  <c r="BI538" i="7"/>
  <c r="BI537" i="7"/>
  <c r="BI536" i="7"/>
  <c r="BI535" i="7"/>
  <c r="BI534" i="7"/>
  <c r="BI533" i="7"/>
  <c r="BI532" i="7"/>
  <c r="BI531" i="7"/>
  <c r="BI530" i="7"/>
  <c r="BI529" i="7"/>
  <c r="BI528" i="7"/>
  <c r="BI527" i="7"/>
  <c r="BI526" i="7"/>
  <c r="BI525" i="7"/>
  <c r="BI524" i="7"/>
  <c r="BI523" i="7"/>
  <c r="BI522" i="7"/>
  <c r="BI521" i="7"/>
  <c r="BI520" i="7"/>
  <c r="BI519" i="7"/>
  <c r="BI518" i="7"/>
  <c r="BI517" i="7"/>
  <c r="BI516" i="7"/>
  <c r="BI515" i="7"/>
  <c r="BI514" i="7"/>
  <c r="BI513" i="7"/>
  <c r="BI512" i="7"/>
  <c r="BI511" i="7"/>
  <c r="BI510" i="7"/>
  <c r="BI509" i="7"/>
  <c r="BI508" i="7"/>
  <c r="BI507" i="7"/>
  <c r="BI506" i="7"/>
  <c r="BI505" i="7"/>
  <c r="BI504" i="7"/>
  <c r="BI503" i="7"/>
  <c r="BI502" i="7"/>
  <c r="BI501" i="7"/>
  <c r="BI500" i="7"/>
  <c r="BI499" i="7"/>
  <c r="BI498" i="7"/>
  <c r="BI497" i="7"/>
  <c r="BI496" i="7"/>
  <c r="BI495" i="7"/>
  <c r="BI494" i="7"/>
  <c r="BI493" i="7"/>
  <c r="BI492" i="7"/>
  <c r="BI491" i="7"/>
  <c r="BI490" i="7"/>
  <c r="BI489" i="7"/>
  <c r="BI488" i="7"/>
  <c r="BI487" i="7"/>
  <c r="BI486" i="7"/>
  <c r="BI485" i="7"/>
  <c r="BI484" i="7"/>
  <c r="BI483" i="7"/>
  <c r="BI482" i="7"/>
  <c r="BI481" i="7"/>
  <c r="BI480" i="7"/>
  <c r="BI479" i="7"/>
  <c r="BH479" i="7"/>
  <c r="BI478" i="7"/>
  <c r="BH478" i="7"/>
  <c r="BI477" i="7"/>
  <c r="BH477" i="7"/>
  <c r="BI476" i="7"/>
  <c r="BH476" i="7"/>
  <c r="BI475" i="7"/>
  <c r="BI474" i="7"/>
  <c r="BI473" i="7"/>
  <c r="BI472" i="7"/>
  <c r="BI471" i="7"/>
  <c r="BI470" i="7"/>
  <c r="BH470" i="7"/>
  <c r="BI469" i="7"/>
  <c r="BH469" i="7"/>
  <c r="BI468" i="7"/>
  <c r="BH468" i="7"/>
  <c r="BI467" i="7"/>
  <c r="BH467" i="7"/>
  <c r="BI466" i="7"/>
  <c r="BH466" i="7"/>
  <c r="BI465" i="7"/>
  <c r="BH465" i="7"/>
  <c r="BI464" i="7"/>
  <c r="BH464" i="7"/>
  <c r="BI463" i="7"/>
  <c r="BI462" i="7"/>
  <c r="BI461" i="7"/>
  <c r="BI460" i="7"/>
  <c r="BH460" i="7"/>
  <c r="BI459" i="7"/>
  <c r="BH459" i="7"/>
  <c r="BI458" i="7"/>
  <c r="BH458" i="7"/>
  <c r="BI457" i="7"/>
  <c r="BH457" i="7"/>
  <c r="BI456" i="7"/>
  <c r="BI455" i="7"/>
  <c r="BI454" i="7"/>
  <c r="BI453" i="7"/>
  <c r="BI452" i="7"/>
  <c r="BI451" i="7"/>
  <c r="BI450" i="7"/>
  <c r="BI449" i="7"/>
  <c r="BI448" i="7"/>
  <c r="BI447" i="7"/>
  <c r="BI446" i="7"/>
  <c r="BI445" i="7"/>
  <c r="BI444" i="7"/>
  <c r="BI443" i="7"/>
  <c r="BI442" i="7"/>
  <c r="BI441" i="7"/>
  <c r="BI440" i="7"/>
  <c r="BI439" i="7"/>
  <c r="BI438" i="7"/>
  <c r="BI437" i="7"/>
  <c r="BI436" i="7"/>
  <c r="BI435" i="7"/>
  <c r="BI434" i="7"/>
  <c r="BI433" i="7"/>
  <c r="BI432" i="7"/>
  <c r="BI431" i="7"/>
  <c r="BH431" i="7"/>
  <c r="BI430" i="7"/>
  <c r="BH430" i="7"/>
  <c r="BI429" i="7"/>
  <c r="BH429" i="7"/>
  <c r="BI428" i="7"/>
  <c r="BH428" i="7"/>
  <c r="BI427" i="7"/>
  <c r="BH427" i="7"/>
  <c r="BI426" i="7"/>
  <c r="BH426" i="7"/>
  <c r="BI425" i="7"/>
  <c r="BH425" i="7"/>
  <c r="BI424" i="7"/>
  <c r="BH424" i="7"/>
  <c r="BI423" i="7"/>
  <c r="BH423" i="7"/>
  <c r="BI422" i="7"/>
  <c r="BH422" i="7"/>
  <c r="BI421" i="7"/>
  <c r="BH421" i="7"/>
  <c r="BI420" i="7"/>
  <c r="BH420" i="7"/>
  <c r="BI419" i="7"/>
  <c r="BH419" i="7"/>
  <c r="BI418" i="7"/>
  <c r="BI417" i="7"/>
  <c r="BI416" i="7"/>
  <c r="BI415" i="7"/>
  <c r="BI414" i="7"/>
  <c r="BI413" i="7"/>
  <c r="BI412" i="7"/>
  <c r="BI411" i="7"/>
  <c r="BI410" i="7"/>
  <c r="BI409" i="7"/>
  <c r="BI408" i="7"/>
  <c r="BI407" i="7"/>
  <c r="BI406" i="7"/>
  <c r="BI405" i="7"/>
  <c r="BI404" i="7"/>
  <c r="BI403" i="7"/>
  <c r="BI402" i="7"/>
  <c r="BI401" i="7"/>
  <c r="BI400" i="7"/>
  <c r="BI399" i="7"/>
  <c r="BI398" i="7"/>
  <c r="BI397" i="7"/>
  <c r="BI396" i="7"/>
  <c r="BI395" i="7"/>
  <c r="BI394" i="7"/>
  <c r="BI393" i="7"/>
  <c r="BI392" i="7"/>
  <c r="BI391" i="7"/>
  <c r="BI390" i="7"/>
  <c r="BI389" i="7"/>
  <c r="BI388" i="7"/>
  <c r="BI387" i="7"/>
  <c r="BI386" i="7"/>
  <c r="BI385" i="7"/>
  <c r="BI384" i="7"/>
  <c r="BI383" i="7"/>
  <c r="BI382" i="7"/>
  <c r="BI381" i="7"/>
  <c r="BI380" i="7"/>
  <c r="BI379" i="7"/>
  <c r="BI378" i="7"/>
  <c r="BI377" i="7"/>
  <c r="BI376" i="7"/>
  <c r="BI375" i="7"/>
  <c r="BI374" i="7"/>
  <c r="BI373" i="7"/>
  <c r="BI372" i="7"/>
  <c r="BI371" i="7"/>
  <c r="BI370" i="7"/>
  <c r="BI369" i="7"/>
  <c r="BI368" i="7"/>
  <c r="BI367" i="7"/>
  <c r="BI366" i="7"/>
  <c r="BI365" i="7"/>
  <c r="BI364" i="7"/>
  <c r="BI363" i="7"/>
  <c r="BI362" i="7"/>
  <c r="BI361" i="7"/>
  <c r="BH361" i="7"/>
  <c r="BI360" i="7"/>
  <c r="BH360" i="7"/>
  <c r="BI359" i="7"/>
  <c r="BI358" i="7"/>
  <c r="BI357" i="7"/>
  <c r="BI356" i="7"/>
  <c r="BI355" i="7"/>
  <c r="BI354" i="7"/>
  <c r="BI353" i="7"/>
  <c r="BI352" i="7"/>
  <c r="BH352" i="7"/>
  <c r="BI351" i="7"/>
  <c r="BH351" i="7"/>
  <c r="BI350" i="7"/>
  <c r="BH350" i="7"/>
  <c r="BI349" i="7"/>
  <c r="BH349" i="7"/>
  <c r="BI348" i="7"/>
  <c r="BH348" i="7"/>
  <c r="BI347" i="7"/>
  <c r="BH347" i="7"/>
  <c r="BI346" i="7"/>
  <c r="BH346" i="7"/>
  <c r="BI345" i="7"/>
  <c r="BH345" i="7"/>
  <c r="BI344" i="7"/>
  <c r="BH344" i="7"/>
  <c r="BI343" i="7"/>
  <c r="BH343" i="7"/>
  <c r="BI342" i="7"/>
  <c r="BH342" i="7"/>
  <c r="BI341" i="7"/>
  <c r="BI340" i="7"/>
  <c r="BI339" i="7"/>
  <c r="BI338" i="7"/>
  <c r="BI337" i="7"/>
  <c r="BI336" i="7"/>
  <c r="BI335" i="7"/>
  <c r="BI334" i="7"/>
  <c r="BI333" i="7"/>
  <c r="BH333" i="7"/>
  <c r="BI332" i="7"/>
  <c r="BI331" i="7"/>
  <c r="BI330" i="7"/>
  <c r="BI329" i="7"/>
  <c r="BI328" i="7"/>
  <c r="BI327" i="7"/>
  <c r="BI326" i="7"/>
  <c r="BI325" i="7"/>
  <c r="BI324" i="7"/>
  <c r="BI323" i="7"/>
  <c r="BI322" i="7"/>
  <c r="BI321" i="7"/>
  <c r="BI320" i="7"/>
  <c r="BI319" i="7"/>
  <c r="BI318" i="7"/>
  <c r="BI317" i="7"/>
  <c r="BI316" i="7"/>
  <c r="BI315" i="7"/>
  <c r="BI314" i="7"/>
  <c r="BI313" i="7"/>
  <c r="BI312" i="7"/>
  <c r="BI311" i="7"/>
  <c r="BI310" i="7"/>
  <c r="BH310" i="7"/>
  <c r="BI309" i="7"/>
  <c r="BH309" i="7"/>
  <c r="BI308" i="7"/>
  <c r="BH308" i="7"/>
  <c r="BI307" i="7"/>
  <c r="BH307" i="7"/>
  <c r="BI306" i="7"/>
  <c r="BH306" i="7"/>
  <c r="BI305" i="7"/>
  <c r="BH305" i="7"/>
  <c r="BI304" i="7"/>
  <c r="BH304" i="7"/>
  <c r="BI303" i="7"/>
  <c r="BH303" i="7"/>
  <c r="BI302" i="7"/>
  <c r="BH302" i="7"/>
  <c r="BI301" i="7"/>
  <c r="BH301" i="7"/>
  <c r="BI300" i="7"/>
  <c r="BH300" i="7"/>
  <c r="BI299" i="7"/>
  <c r="BH299" i="7"/>
  <c r="BI298" i="7"/>
  <c r="BH298" i="7"/>
  <c r="BI297" i="7"/>
  <c r="BH297" i="7"/>
  <c r="BI296" i="7"/>
  <c r="BH296" i="7"/>
  <c r="BI295" i="7"/>
  <c r="BH295" i="7"/>
  <c r="BI294" i="7"/>
  <c r="BH294" i="7"/>
  <c r="BI293" i="7"/>
  <c r="BH293" i="7"/>
  <c r="BI292" i="7"/>
  <c r="BH292" i="7"/>
  <c r="BI291" i="7"/>
  <c r="BH291" i="7"/>
  <c r="BI290" i="7"/>
  <c r="BI289" i="7"/>
  <c r="BI288" i="7"/>
  <c r="BI287" i="7"/>
  <c r="BI286" i="7"/>
  <c r="BI285" i="7"/>
  <c r="BI284" i="7"/>
  <c r="BI283" i="7"/>
  <c r="BI282" i="7"/>
  <c r="BI281" i="7"/>
  <c r="BI280" i="7"/>
  <c r="BI279" i="7"/>
  <c r="BI278" i="7"/>
  <c r="BI277" i="7"/>
  <c r="BH277" i="7"/>
  <c r="BI276" i="7"/>
  <c r="BI275" i="7"/>
  <c r="BI274" i="7"/>
  <c r="BH274" i="7"/>
  <c r="BI273" i="7"/>
  <c r="BH273" i="7"/>
  <c r="BI272" i="7"/>
  <c r="BH272" i="7"/>
  <c r="BI271" i="7"/>
  <c r="BI270" i="7"/>
  <c r="BI269" i="7"/>
  <c r="BI268" i="7"/>
  <c r="BI267" i="7"/>
  <c r="BI266" i="7"/>
  <c r="BI265" i="7"/>
  <c r="BI264" i="7"/>
  <c r="BI263" i="7"/>
  <c r="BI262" i="7"/>
  <c r="BI261" i="7"/>
  <c r="BI260" i="7"/>
  <c r="BH260" i="7"/>
  <c r="BI259" i="7"/>
  <c r="BH259" i="7"/>
  <c r="BI258" i="7"/>
  <c r="BH258" i="7"/>
  <c r="BI257" i="7"/>
  <c r="BH257" i="7"/>
  <c r="BI256" i="7"/>
  <c r="BH256" i="7"/>
  <c r="BI255" i="7"/>
  <c r="BH255" i="7"/>
  <c r="BI254" i="7"/>
  <c r="BH254" i="7"/>
  <c r="BI253" i="7"/>
  <c r="BH253" i="7"/>
  <c r="BI252" i="7"/>
  <c r="BH252" i="7"/>
  <c r="BI251" i="7"/>
  <c r="BI250" i="7"/>
  <c r="BI249" i="7"/>
  <c r="BI248" i="7"/>
  <c r="BI247" i="7"/>
  <c r="BI246" i="7"/>
  <c r="BI245" i="7"/>
  <c r="BI244" i="7"/>
  <c r="BI243" i="7"/>
  <c r="BI242" i="7"/>
  <c r="BI241" i="7"/>
  <c r="BI240" i="7"/>
  <c r="BI239" i="7"/>
  <c r="BI238" i="7"/>
  <c r="BI237" i="7"/>
  <c r="BI236" i="7"/>
  <c r="BI235" i="7"/>
  <c r="BI234" i="7"/>
  <c r="BI233" i="7"/>
  <c r="BI232" i="7"/>
  <c r="BI231" i="7"/>
  <c r="BI230" i="7"/>
  <c r="BI229" i="7"/>
  <c r="BI228" i="7"/>
  <c r="BI227" i="7"/>
  <c r="BI226" i="7"/>
  <c r="BI225" i="7"/>
  <c r="BI224" i="7"/>
  <c r="BI223" i="7"/>
  <c r="BI222" i="7"/>
  <c r="BI221" i="7"/>
  <c r="BH221" i="7"/>
  <c r="BI220" i="7"/>
  <c r="BH220" i="7"/>
  <c r="BI219" i="7"/>
  <c r="BH219" i="7"/>
  <c r="BI218" i="7"/>
  <c r="BH218" i="7"/>
  <c r="BI217" i="7"/>
  <c r="BH217" i="7"/>
  <c r="BI216" i="7"/>
  <c r="BI215" i="7"/>
  <c r="BI214" i="7"/>
  <c r="BH214" i="7"/>
  <c r="BI213" i="7"/>
  <c r="BI212" i="7"/>
  <c r="BI211" i="7"/>
  <c r="BI210" i="7"/>
  <c r="BH210" i="7"/>
  <c r="BI209" i="7"/>
  <c r="BH209" i="7"/>
  <c r="BI208" i="7"/>
  <c r="BI207" i="7"/>
  <c r="BH207" i="7"/>
  <c r="BI206" i="7"/>
  <c r="BH206" i="7"/>
  <c r="BI205" i="7"/>
  <c r="BI204" i="7"/>
  <c r="BI203" i="7"/>
  <c r="BI202" i="7"/>
  <c r="BI201" i="7"/>
  <c r="BH201" i="7"/>
  <c r="BI200" i="7"/>
  <c r="BH200" i="7"/>
  <c r="BI199" i="7"/>
  <c r="BH199" i="7"/>
  <c r="BI198" i="7"/>
  <c r="BH198" i="7"/>
  <c r="BI197" i="7"/>
  <c r="BH197" i="7"/>
  <c r="BI196" i="7"/>
  <c r="BH196" i="7"/>
  <c r="BI195" i="7"/>
  <c r="BH195" i="7"/>
  <c r="BI194" i="7"/>
  <c r="BH194" i="7"/>
  <c r="BI193" i="7"/>
  <c r="BH193" i="7"/>
  <c r="BI192" i="7"/>
  <c r="BH192" i="7"/>
  <c r="BI191" i="7"/>
  <c r="BI190" i="7"/>
  <c r="BI189" i="7"/>
  <c r="BI188" i="7"/>
  <c r="BI187" i="7"/>
  <c r="BI186" i="7"/>
  <c r="BI185" i="7"/>
  <c r="BI184" i="7"/>
  <c r="BI183" i="7"/>
  <c r="BI182" i="7"/>
  <c r="BI181" i="7"/>
  <c r="BI180" i="7"/>
  <c r="BI179" i="7"/>
  <c r="BI178" i="7"/>
  <c r="BI177" i="7"/>
  <c r="BI176" i="7"/>
  <c r="BI175" i="7"/>
  <c r="BI174" i="7"/>
  <c r="BI173" i="7"/>
  <c r="BH173" i="7"/>
  <c r="BI172" i="7"/>
  <c r="BH172" i="7"/>
  <c r="BI171" i="7"/>
  <c r="BH171" i="7"/>
  <c r="BI170" i="7"/>
  <c r="BH170" i="7"/>
  <c r="BI169" i="7"/>
  <c r="BI168" i="7"/>
  <c r="BI167" i="7"/>
  <c r="BI166" i="7"/>
  <c r="BI165" i="7"/>
  <c r="BH165" i="7"/>
  <c r="BI164" i="7"/>
  <c r="BI163" i="7"/>
  <c r="BI162" i="7"/>
  <c r="BI161" i="7"/>
  <c r="BI160" i="7"/>
  <c r="BI159" i="7"/>
  <c r="BI158" i="7"/>
  <c r="BI157" i="7"/>
  <c r="BI156" i="7"/>
  <c r="BI155" i="7"/>
  <c r="BI154" i="7"/>
  <c r="BI153" i="7"/>
  <c r="BI152" i="7"/>
  <c r="BI151" i="7"/>
  <c r="BI150" i="7"/>
  <c r="BI149" i="7"/>
  <c r="BI148" i="7"/>
  <c r="BI147" i="7"/>
  <c r="BI146" i="7"/>
  <c r="BI145" i="7"/>
  <c r="BI144" i="7"/>
  <c r="BI143" i="7"/>
  <c r="BH143" i="7"/>
  <c r="BI142" i="7"/>
  <c r="BH142" i="7"/>
  <c r="BI141" i="7"/>
  <c r="BI140" i="7"/>
  <c r="BH140" i="7"/>
  <c r="BI139" i="7"/>
  <c r="BH139" i="7"/>
  <c r="BI138" i="7"/>
  <c r="BH138" i="7"/>
  <c r="BI137" i="7"/>
  <c r="BH137" i="7"/>
  <c r="BI136" i="7"/>
  <c r="BH136" i="7"/>
  <c r="BI135" i="7"/>
  <c r="BH135" i="7"/>
  <c r="BI134" i="7"/>
  <c r="BH134" i="7"/>
  <c r="BI133" i="7"/>
  <c r="BH133" i="7"/>
  <c r="BI132" i="7"/>
  <c r="BH132" i="7"/>
  <c r="BI131" i="7"/>
  <c r="BI130" i="7"/>
  <c r="BI129" i="7"/>
  <c r="BI128" i="7"/>
  <c r="BI127" i="7"/>
  <c r="BI126" i="7"/>
  <c r="BI125" i="7"/>
  <c r="BI124" i="7"/>
  <c r="BI123" i="7"/>
  <c r="BH123" i="7"/>
  <c r="BI122" i="7"/>
  <c r="BH122" i="7"/>
  <c r="BI121" i="7"/>
  <c r="BI120" i="7"/>
  <c r="BI119" i="7"/>
  <c r="BI118" i="7"/>
  <c r="BI117" i="7"/>
  <c r="BH117" i="7"/>
  <c r="BI116" i="7"/>
  <c r="BI115" i="7"/>
  <c r="BI114" i="7"/>
  <c r="BI113" i="7"/>
  <c r="BI112" i="7"/>
  <c r="BI111" i="7"/>
  <c r="BI110" i="7"/>
  <c r="BH110" i="7"/>
  <c r="BI109" i="7"/>
  <c r="BH109" i="7"/>
  <c r="BI108" i="7"/>
  <c r="BI107" i="7"/>
  <c r="BI106" i="7"/>
  <c r="BI105" i="7"/>
  <c r="BH105" i="7"/>
  <c r="BI104" i="7"/>
  <c r="BH104" i="7"/>
  <c r="BI103" i="7"/>
  <c r="BH103" i="7"/>
  <c r="BI102" i="7"/>
  <c r="BH102" i="7"/>
  <c r="BI101" i="7"/>
  <c r="BH101" i="7"/>
  <c r="BI100" i="7"/>
  <c r="BH100" i="7"/>
  <c r="BI99" i="7"/>
  <c r="BI98" i="7"/>
  <c r="BI97" i="7"/>
  <c r="BI96" i="7"/>
  <c r="BI95" i="7"/>
  <c r="BI94" i="7"/>
  <c r="BI93" i="7"/>
  <c r="BI92" i="7"/>
  <c r="BI91" i="7"/>
  <c r="BH91" i="7"/>
  <c r="BI90" i="7"/>
  <c r="BI89" i="7"/>
  <c r="BH89" i="7"/>
  <c r="BI88" i="7"/>
  <c r="BH88" i="7"/>
  <c r="BI87" i="7"/>
  <c r="BI86" i="7"/>
  <c r="BI85" i="7"/>
  <c r="BI84" i="7"/>
  <c r="BI83" i="7"/>
  <c r="BI82" i="7"/>
  <c r="BH82" i="7"/>
  <c r="BI81" i="7"/>
  <c r="BH81" i="7"/>
  <c r="BI80" i="7"/>
  <c r="BI79" i="7"/>
  <c r="BH79" i="7"/>
  <c r="BI78" i="7"/>
  <c r="BI77" i="7"/>
  <c r="BH77" i="7"/>
  <c r="BI76" i="7"/>
  <c r="BH76" i="7"/>
  <c r="BI75" i="7"/>
  <c r="BH75" i="7"/>
  <c r="BI74" i="7"/>
  <c r="BI73" i="7"/>
  <c r="BI72" i="7"/>
  <c r="BI71" i="7"/>
  <c r="BI70" i="7"/>
  <c r="BH70" i="7"/>
  <c r="BI69" i="7"/>
  <c r="BH69" i="7"/>
  <c r="BI68" i="7"/>
  <c r="BH68" i="7"/>
  <c r="BI67" i="7"/>
  <c r="BI66" i="7"/>
  <c r="BI65" i="7"/>
  <c r="BI64" i="7"/>
  <c r="BI63" i="7"/>
  <c r="BI62" i="7"/>
  <c r="BI61" i="7"/>
  <c r="BI60" i="7"/>
  <c r="BI59" i="7"/>
  <c r="BI58" i="7"/>
  <c r="BI57" i="7"/>
  <c r="BI56" i="7"/>
  <c r="BH56" i="7"/>
  <c r="BI55" i="7"/>
  <c r="BH55" i="7"/>
  <c r="BI54" i="7"/>
  <c r="BH54" i="7"/>
  <c r="BI53" i="7"/>
  <c r="BI52" i="7"/>
  <c r="BI51" i="7"/>
  <c r="BI50" i="7"/>
  <c r="BI49" i="7"/>
  <c r="BI48" i="7"/>
  <c r="BI47" i="7"/>
  <c r="BI46" i="7"/>
  <c r="BI45" i="7"/>
  <c r="BI44" i="7"/>
  <c r="BI43" i="7"/>
  <c r="BI42" i="7"/>
  <c r="BH42" i="7"/>
  <c r="BI41" i="7"/>
  <c r="BH41" i="7"/>
  <c r="BI40" i="7"/>
  <c r="BH40" i="7"/>
  <c r="BI39" i="7"/>
  <c r="BH39" i="7"/>
  <c r="BI38" i="7"/>
  <c r="BH38" i="7"/>
  <c r="BI37" i="7"/>
  <c r="BH37" i="7"/>
  <c r="BI36" i="7"/>
  <c r="BI35" i="7"/>
  <c r="BI34" i="7"/>
  <c r="BI33" i="7"/>
  <c r="BH33" i="7"/>
  <c r="BI32" i="7"/>
  <c r="BH32" i="7"/>
  <c r="BI31" i="7"/>
  <c r="BH31" i="7"/>
  <c r="BI30" i="7"/>
  <c r="BH30" i="7"/>
  <c r="BI29" i="7"/>
  <c r="BH29" i="7"/>
  <c r="BI28" i="7"/>
  <c r="BH28" i="7"/>
  <c r="BI27" i="7"/>
  <c r="BI26" i="7"/>
  <c r="BI25" i="7"/>
  <c r="BI24" i="7"/>
  <c r="BI23" i="7"/>
  <c r="BI22" i="7"/>
  <c r="BI21" i="7"/>
  <c r="BI20" i="7"/>
  <c r="BI19" i="7"/>
  <c r="BH19" i="7"/>
  <c r="BI18" i="7"/>
  <c r="BH18" i="7"/>
  <c r="BI17" i="7"/>
  <c r="BH17" i="7"/>
  <c r="BI16" i="7"/>
  <c r="BI15" i="7"/>
  <c r="BH15" i="7"/>
  <c r="BI14" i="7"/>
  <c r="BH14" i="7"/>
  <c r="BI13" i="7"/>
  <c r="BH13" i="7"/>
  <c r="BI12" i="7"/>
  <c r="BI11" i="7"/>
  <c r="BI10" i="7"/>
  <c r="BH10" i="7"/>
  <c r="BI9" i="7"/>
  <c r="BH9" i="7"/>
  <c r="BI8" i="7"/>
  <c r="BH8" i="7"/>
  <c r="BI7" i="7"/>
  <c r="BH7" i="7"/>
  <c r="BI6" i="7"/>
  <c r="BH6" i="7"/>
  <c r="AH826" i="6"/>
  <c r="AJ826" i="6" s="1"/>
  <c r="AG826" i="6"/>
  <c r="AF826" i="6"/>
  <c r="AE826" i="6"/>
  <c r="AD826" i="6"/>
  <c r="AC826" i="6"/>
  <c r="AB826" i="6"/>
  <c r="AA826" i="6"/>
  <c r="AH825" i="6"/>
  <c r="AJ825" i="6" s="1"/>
  <c r="AG825" i="6"/>
  <c r="AF825" i="6"/>
  <c r="AE825" i="6"/>
  <c r="AD825" i="6"/>
  <c r="AC825" i="6"/>
  <c r="AB825" i="6"/>
  <c r="AA825" i="6"/>
  <c r="AJ824" i="6"/>
  <c r="AH824" i="6"/>
  <c r="AI824" i="6" s="1"/>
  <c r="AK824" i="6" s="1"/>
  <c r="AG824" i="6"/>
  <c r="AF824" i="6"/>
  <c r="AE824" i="6"/>
  <c r="AD824" i="6"/>
  <c r="AC824" i="6"/>
  <c r="AB824" i="6"/>
  <c r="AA824" i="6"/>
  <c r="AJ823" i="6"/>
  <c r="AI823" i="6"/>
  <c r="AK823" i="6" s="1"/>
  <c r="AH823" i="6"/>
  <c r="AG823" i="6"/>
  <c r="AF823" i="6"/>
  <c r="AE823" i="6"/>
  <c r="AD823" i="6"/>
  <c r="AC823" i="6"/>
  <c r="AB823" i="6"/>
  <c r="AA823" i="6"/>
  <c r="AJ822" i="6"/>
  <c r="AH822" i="6"/>
  <c r="AI822" i="6" s="1"/>
  <c r="AK822" i="6" s="1"/>
  <c r="AG822" i="6"/>
  <c r="AF822" i="6"/>
  <c r="AE822" i="6"/>
  <c r="AD822" i="6"/>
  <c r="AC822" i="6"/>
  <c r="AB822" i="6"/>
  <c r="AA822" i="6"/>
  <c r="AJ821" i="6"/>
  <c r="AI821" i="6"/>
  <c r="AK821" i="6" s="1"/>
  <c r="AH821" i="6"/>
  <c r="AG821" i="6"/>
  <c r="AF821" i="6"/>
  <c r="AE821" i="6"/>
  <c r="AD821" i="6"/>
  <c r="AC821" i="6"/>
  <c r="AB821" i="6"/>
  <c r="AA821" i="6"/>
  <c r="AH820" i="6"/>
  <c r="AG820" i="6"/>
  <c r="AF820" i="6"/>
  <c r="AE820" i="6"/>
  <c r="AD820" i="6"/>
  <c r="AC820" i="6"/>
  <c r="AB820" i="6"/>
  <c r="AA820" i="6"/>
  <c r="AJ819" i="6"/>
  <c r="AH819" i="6"/>
  <c r="AI819" i="6" s="1"/>
  <c r="AK819" i="6" s="1"/>
  <c r="AG819" i="6"/>
  <c r="AF819" i="6"/>
  <c r="AE819" i="6"/>
  <c r="AD819" i="6"/>
  <c r="AC819" i="6"/>
  <c r="AB819" i="6"/>
  <c r="AA819" i="6"/>
  <c r="AH818" i="6"/>
  <c r="AG818" i="6"/>
  <c r="AF818" i="6"/>
  <c r="AE818" i="6"/>
  <c r="AD818" i="6"/>
  <c r="AC818" i="6"/>
  <c r="AB818" i="6"/>
  <c r="AA818" i="6"/>
  <c r="AH817" i="6"/>
  <c r="AI817" i="6" s="1"/>
  <c r="AG817" i="6"/>
  <c r="AF817" i="6"/>
  <c r="AE817" i="6"/>
  <c r="AD817" i="6"/>
  <c r="AC817" i="6"/>
  <c r="AB817" i="6"/>
  <c r="AA817" i="6"/>
  <c r="AJ816" i="6"/>
  <c r="AI816" i="6"/>
  <c r="AK816" i="6" s="1"/>
  <c r="AH816" i="6"/>
  <c r="AG816" i="6"/>
  <c r="AF816" i="6"/>
  <c r="AE816" i="6"/>
  <c r="AD816" i="6"/>
  <c r="AC816" i="6"/>
  <c r="AB816" i="6"/>
  <c r="AA816" i="6"/>
  <c r="AH815" i="6"/>
  <c r="AG815" i="6"/>
  <c r="AF815" i="6"/>
  <c r="AE815" i="6"/>
  <c r="AD815" i="6"/>
  <c r="AC815" i="6"/>
  <c r="AB815" i="6"/>
  <c r="AA815" i="6"/>
  <c r="AH814" i="6"/>
  <c r="AJ814" i="6" s="1"/>
  <c r="AG814" i="6"/>
  <c r="AF814" i="6"/>
  <c r="AE814" i="6"/>
  <c r="AD814" i="6"/>
  <c r="AC814" i="6"/>
  <c r="AB814" i="6"/>
  <c r="AA814" i="6"/>
  <c r="AH813" i="6"/>
  <c r="AJ813" i="6" s="1"/>
  <c r="AG813" i="6"/>
  <c r="AF813" i="6"/>
  <c r="AE813" i="6"/>
  <c r="AD813" i="6"/>
  <c r="AC813" i="6"/>
  <c r="AB813" i="6"/>
  <c r="AA813" i="6"/>
  <c r="AJ812" i="6"/>
  <c r="AH812" i="6"/>
  <c r="AI812" i="6" s="1"/>
  <c r="AK812" i="6" s="1"/>
  <c r="AG812" i="6"/>
  <c r="AF812" i="6"/>
  <c r="AE812" i="6"/>
  <c r="AD812" i="6"/>
  <c r="AC812" i="6"/>
  <c r="AB812" i="6"/>
  <c r="AA812" i="6"/>
  <c r="AJ811" i="6"/>
  <c r="AI811" i="6"/>
  <c r="AH811" i="6"/>
  <c r="AG811" i="6"/>
  <c r="AF811" i="6"/>
  <c r="AE811" i="6"/>
  <c r="AD811" i="6"/>
  <c r="AC811" i="6"/>
  <c r="AB811" i="6"/>
  <c r="AA811" i="6"/>
  <c r="AH810" i="6"/>
  <c r="AJ810" i="6" s="1"/>
  <c r="AG810" i="6"/>
  <c r="AF810" i="6"/>
  <c r="AE810" i="6"/>
  <c r="AD810" i="6"/>
  <c r="AC810" i="6"/>
  <c r="AB810" i="6"/>
  <c r="AA810" i="6"/>
  <c r="AH809" i="6"/>
  <c r="AG809" i="6"/>
  <c r="AF809" i="6"/>
  <c r="AE809" i="6"/>
  <c r="AD809" i="6"/>
  <c r="AC809" i="6"/>
  <c r="AB809" i="6"/>
  <c r="AA809" i="6"/>
  <c r="AK808" i="6"/>
  <c r="AJ808" i="6"/>
  <c r="AH808" i="6"/>
  <c r="AI808" i="6" s="1"/>
  <c r="AG808" i="6"/>
  <c r="AF808" i="6"/>
  <c r="AE808" i="6"/>
  <c r="AD808" i="6"/>
  <c r="AC808" i="6"/>
  <c r="AB808" i="6"/>
  <c r="AA808" i="6"/>
  <c r="AH807" i="6"/>
  <c r="AJ807" i="6" s="1"/>
  <c r="AG807" i="6"/>
  <c r="AF807" i="6"/>
  <c r="AE807" i="6"/>
  <c r="AD807" i="6"/>
  <c r="AC807" i="6"/>
  <c r="AB807" i="6"/>
  <c r="AA807" i="6"/>
  <c r="AK806" i="6"/>
  <c r="AJ806" i="6"/>
  <c r="AI806" i="6"/>
  <c r="AH806" i="6"/>
  <c r="AG806" i="6"/>
  <c r="AF806" i="6"/>
  <c r="AE806" i="6"/>
  <c r="AD806" i="6"/>
  <c r="AC806" i="6"/>
  <c r="AB806" i="6"/>
  <c r="AA806" i="6"/>
  <c r="AJ805" i="6"/>
  <c r="AK805" i="6" s="1"/>
  <c r="AH805" i="6"/>
  <c r="AI805" i="6" s="1"/>
  <c r="AG805" i="6"/>
  <c r="AF805" i="6"/>
  <c r="AE805" i="6"/>
  <c r="AD805" i="6"/>
  <c r="AC805" i="6"/>
  <c r="AB805" i="6"/>
  <c r="AA805" i="6"/>
  <c r="AJ804" i="6"/>
  <c r="AI804" i="6"/>
  <c r="AK804" i="6" s="1"/>
  <c r="AH804" i="6"/>
  <c r="AG804" i="6"/>
  <c r="AF804" i="6"/>
  <c r="AE804" i="6"/>
  <c r="AD804" i="6"/>
  <c r="AC804" i="6"/>
  <c r="AB804" i="6"/>
  <c r="AA804" i="6"/>
  <c r="AH803" i="6"/>
  <c r="AJ803" i="6" s="1"/>
  <c r="AG803" i="6"/>
  <c r="AF803" i="6"/>
  <c r="AE803" i="6"/>
  <c r="AD803" i="6"/>
  <c r="AC803" i="6"/>
  <c r="AB803" i="6"/>
  <c r="AA803" i="6"/>
  <c r="AH802" i="6"/>
  <c r="AG802" i="6"/>
  <c r="AF802" i="6"/>
  <c r="AE802" i="6"/>
  <c r="AD802" i="6"/>
  <c r="AC802" i="6"/>
  <c r="AB802" i="6"/>
  <c r="AA802" i="6"/>
  <c r="AK801" i="6"/>
  <c r="AJ801" i="6"/>
  <c r="AI801" i="6"/>
  <c r="AH801" i="6"/>
  <c r="AG801" i="6"/>
  <c r="AF801" i="6"/>
  <c r="AE801" i="6"/>
  <c r="AD801" i="6"/>
  <c r="AC801" i="6"/>
  <c r="AB801" i="6"/>
  <c r="AA801" i="6"/>
  <c r="AK800" i="6"/>
  <c r="AJ800" i="6"/>
  <c r="AI800" i="6"/>
  <c r="AH800" i="6"/>
  <c r="AG800" i="6"/>
  <c r="AF800" i="6"/>
  <c r="AE800" i="6"/>
  <c r="AD800" i="6"/>
  <c r="AC800" i="6"/>
  <c r="AB800" i="6"/>
  <c r="AA800" i="6"/>
  <c r="AJ799" i="6"/>
  <c r="AK799" i="6" s="1"/>
  <c r="AI799" i="6"/>
  <c r="AH799" i="6"/>
  <c r="AG799" i="6"/>
  <c r="AF799" i="6"/>
  <c r="AE799" i="6"/>
  <c r="AD799" i="6"/>
  <c r="AC799" i="6"/>
  <c r="AB799" i="6"/>
  <c r="AA799" i="6"/>
  <c r="AJ798" i="6"/>
  <c r="AI798" i="6"/>
  <c r="AK798" i="6" s="1"/>
  <c r="AH798" i="6"/>
  <c r="AG798" i="6"/>
  <c r="AF798" i="6"/>
  <c r="AE798" i="6"/>
  <c r="AD798" i="6"/>
  <c r="AC798" i="6"/>
  <c r="AB798" i="6"/>
  <c r="AA798" i="6"/>
  <c r="AH797" i="6"/>
  <c r="AJ797" i="6" s="1"/>
  <c r="AG797" i="6"/>
  <c r="AF797" i="6"/>
  <c r="AE797" i="6"/>
  <c r="AD797" i="6"/>
  <c r="AC797" i="6"/>
  <c r="AB797" i="6"/>
  <c r="AA797" i="6"/>
  <c r="AI796" i="6"/>
  <c r="AK796" i="6" s="1"/>
  <c r="AH796" i="6"/>
  <c r="AJ796" i="6" s="1"/>
  <c r="AG796" i="6"/>
  <c r="AF796" i="6"/>
  <c r="AE796" i="6"/>
  <c r="AD796" i="6"/>
  <c r="AC796" i="6"/>
  <c r="AB796" i="6"/>
  <c r="AA796" i="6"/>
  <c r="AH795" i="6"/>
  <c r="AJ795" i="6" s="1"/>
  <c r="AG795" i="6"/>
  <c r="AF795" i="6"/>
  <c r="AE795" i="6"/>
  <c r="AD795" i="6"/>
  <c r="AC795" i="6"/>
  <c r="AB795" i="6"/>
  <c r="AA795" i="6"/>
  <c r="AH794" i="6"/>
  <c r="AJ794" i="6" s="1"/>
  <c r="AG794" i="6"/>
  <c r="AF794" i="6"/>
  <c r="AE794" i="6"/>
  <c r="AD794" i="6"/>
  <c r="AC794" i="6"/>
  <c r="AB794" i="6"/>
  <c r="AA794" i="6"/>
  <c r="AH793" i="6"/>
  <c r="AG793" i="6"/>
  <c r="AF793" i="6"/>
  <c r="AE793" i="6"/>
  <c r="AD793" i="6"/>
  <c r="AC793" i="6"/>
  <c r="AB793" i="6"/>
  <c r="AA793" i="6"/>
  <c r="AJ792" i="6"/>
  <c r="AK792" i="6" s="1"/>
  <c r="AI792" i="6"/>
  <c r="AH792" i="6"/>
  <c r="AG792" i="6"/>
  <c r="AF792" i="6"/>
  <c r="AE792" i="6"/>
  <c r="AD792" i="6"/>
  <c r="AC792" i="6"/>
  <c r="AB792" i="6"/>
  <c r="AA792" i="6"/>
  <c r="AH791" i="6"/>
  <c r="AJ791" i="6" s="1"/>
  <c r="AG791" i="6"/>
  <c r="AF791" i="6"/>
  <c r="AE791" i="6"/>
  <c r="AD791" i="6"/>
  <c r="AC791" i="6"/>
  <c r="AB791" i="6"/>
  <c r="AA791" i="6"/>
  <c r="AH790" i="6"/>
  <c r="AJ790" i="6" s="1"/>
  <c r="AG790" i="6"/>
  <c r="AF790" i="6"/>
  <c r="AE790" i="6"/>
  <c r="AD790" i="6"/>
  <c r="AC790" i="6"/>
  <c r="AB790" i="6"/>
  <c r="AA790" i="6"/>
  <c r="AH789" i="6"/>
  <c r="AG789" i="6"/>
  <c r="AF789" i="6"/>
  <c r="AE789" i="6"/>
  <c r="AD789" i="6"/>
  <c r="AC789" i="6"/>
  <c r="AB789" i="6"/>
  <c r="AA789" i="6"/>
  <c r="AJ788" i="6"/>
  <c r="AH788" i="6"/>
  <c r="AI788" i="6" s="1"/>
  <c r="AK788" i="6" s="1"/>
  <c r="AG788" i="6"/>
  <c r="AF788" i="6"/>
  <c r="AE788" i="6"/>
  <c r="AD788" i="6"/>
  <c r="AC788" i="6"/>
  <c r="AB788" i="6"/>
  <c r="AA788" i="6"/>
  <c r="AK787" i="6"/>
  <c r="AJ787" i="6"/>
  <c r="AI787" i="6"/>
  <c r="AH787" i="6"/>
  <c r="AG787" i="6"/>
  <c r="AF787" i="6"/>
  <c r="AE787" i="6"/>
  <c r="AD787" i="6"/>
  <c r="AC787" i="6"/>
  <c r="AB787" i="6"/>
  <c r="AA787" i="6"/>
  <c r="AJ786" i="6"/>
  <c r="AH786" i="6"/>
  <c r="AI786" i="6" s="1"/>
  <c r="AK786" i="6" s="1"/>
  <c r="AG786" i="6"/>
  <c r="AF786" i="6"/>
  <c r="AE786" i="6"/>
  <c r="AD786" i="6"/>
  <c r="AC786" i="6"/>
  <c r="AB786" i="6"/>
  <c r="AA786" i="6"/>
  <c r="AJ785" i="6"/>
  <c r="AI785" i="6"/>
  <c r="AK785" i="6" s="1"/>
  <c r="AH785" i="6"/>
  <c r="AG785" i="6"/>
  <c r="AF785" i="6"/>
  <c r="AE785" i="6"/>
  <c r="AD785" i="6"/>
  <c r="AC785" i="6"/>
  <c r="AB785" i="6"/>
  <c r="AA785" i="6"/>
  <c r="AH784" i="6"/>
  <c r="AJ784" i="6" s="1"/>
  <c r="AG784" i="6"/>
  <c r="AF784" i="6"/>
  <c r="AE784" i="6"/>
  <c r="AD784" i="6"/>
  <c r="AC784" i="6"/>
  <c r="AB784" i="6"/>
  <c r="AA784" i="6"/>
  <c r="AH783" i="6"/>
  <c r="AG783" i="6"/>
  <c r="AF783" i="6"/>
  <c r="AE783" i="6"/>
  <c r="AD783" i="6"/>
  <c r="AC783" i="6"/>
  <c r="AB783" i="6"/>
  <c r="AA783" i="6"/>
  <c r="AI782" i="6"/>
  <c r="AK782" i="6" s="1"/>
  <c r="AH782" i="6"/>
  <c r="AJ782" i="6" s="1"/>
  <c r="AG782" i="6"/>
  <c r="AF782" i="6"/>
  <c r="AE782" i="6"/>
  <c r="AD782" i="6"/>
  <c r="AC782" i="6"/>
  <c r="AB782" i="6"/>
  <c r="AA782" i="6"/>
  <c r="AJ781" i="6"/>
  <c r="AK781" i="6" s="1"/>
  <c r="AH781" i="6"/>
  <c r="AI781" i="6" s="1"/>
  <c r="AG781" i="6"/>
  <c r="AF781" i="6"/>
  <c r="AE781" i="6"/>
  <c r="AD781" i="6"/>
  <c r="AC781" i="6"/>
  <c r="AB781" i="6"/>
  <c r="AA781" i="6"/>
  <c r="AJ780" i="6"/>
  <c r="AI780" i="6"/>
  <c r="AK780" i="6" s="1"/>
  <c r="AH780" i="6"/>
  <c r="AG780" i="6"/>
  <c r="AF780" i="6"/>
  <c r="AE780" i="6"/>
  <c r="AD780" i="6"/>
  <c r="AC780" i="6"/>
  <c r="AB780" i="6"/>
  <c r="AA780" i="6"/>
  <c r="AH779" i="6"/>
  <c r="AG779" i="6"/>
  <c r="AF779" i="6"/>
  <c r="AE779" i="6"/>
  <c r="AD779" i="6"/>
  <c r="AC779" i="6"/>
  <c r="AB779" i="6"/>
  <c r="AA779" i="6"/>
  <c r="AH778" i="6"/>
  <c r="AJ778" i="6" s="1"/>
  <c r="AG778" i="6"/>
  <c r="AF778" i="6"/>
  <c r="AE778" i="6"/>
  <c r="AD778" i="6"/>
  <c r="AC778" i="6"/>
  <c r="AB778" i="6"/>
  <c r="AA778" i="6"/>
  <c r="AH777" i="6"/>
  <c r="AG777" i="6"/>
  <c r="AF777" i="6"/>
  <c r="AE777" i="6"/>
  <c r="AD777" i="6"/>
  <c r="AC777" i="6"/>
  <c r="AB777" i="6"/>
  <c r="AA777" i="6"/>
  <c r="AJ776" i="6"/>
  <c r="AH776" i="6"/>
  <c r="AI776" i="6" s="1"/>
  <c r="AK776" i="6" s="1"/>
  <c r="AG776" i="6"/>
  <c r="AF776" i="6"/>
  <c r="AE776" i="6"/>
  <c r="AD776" i="6"/>
  <c r="AC776" i="6"/>
  <c r="AB776" i="6"/>
  <c r="AA776" i="6"/>
  <c r="AK775" i="6"/>
  <c r="AJ775" i="6"/>
  <c r="AI775" i="6"/>
  <c r="AH775" i="6"/>
  <c r="AG775" i="6"/>
  <c r="AF775" i="6"/>
  <c r="AE775" i="6"/>
  <c r="AD775" i="6"/>
  <c r="AC775" i="6"/>
  <c r="AB775" i="6"/>
  <c r="AA775" i="6"/>
  <c r="AJ774" i="6"/>
  <c r="AI774" i="6"/>
  <c r="AH774" i="6"/>
  <c r="AG774" i="6"/>
  <c r="AF774" i="6"/>
  <c r="AE774" i="6"/>
  <c r="AD774" i="6"/>
  <c r="AC774" i="6"/>
  <c r="AB774" i="6"/>
  <c r="AA774" i="6"/>
  <c r="AH773" i="6"/>
  <c r="AG773" i="6"/>
  <c r="AF773" i="6"/>
  <c r="AE773" i="6"/>
  <c r="AD773" i="6"/>
  <c r="AC773" i="6"/>
  <c r="AB773" i="6"/>
  <c r="AA773" i="6"/>
  <c r="AH772" i="6"/>
  <c r="AG772" i="6"/>
  <c r="AF772" i="6"/>
  <c r="AE772" i="6"/>
  <c r="AD772" i="6"/>
  <c r="AC772" i="6"/>
  <c r="AB772" i="6"/>
  <c r="AA772" i="6"/>
  <c r="AJ771" i="6"/>
  <c r="AI771" i="6"/>
  <c r="AH771" i="6"/>
  <c r="AG771" i="6"/>
  <c r="AF771" i="6"/>
  <c r="AE771" i="6"/>
  <c r="AD771" i="6"/>
  <c r="AC771" i="6"/>
  <c r="AB771" i="6"/>
  <c r="AA771" i="6"/>
  <c r="AK770" i="6"/>
  <c r="AI770" i="6"/>
  <c r="AH770" i="6"/>
  <c r="AJ770" i="6" s="1"/>
  <c r="AG770" i="6"/>
  <c r="AF770" i="6"/>
  <c r="AE770" i="6"/>
  <c r="AD770" i="6"/>
  <c r="AC770" i="6"/>
  <c r="AB770" i="6"/>
  <c r="AA770" i="6"/>
  <c r="AH769" i="6"/>
  <c r="AI769" i="6" s="1"/>
  <c r="AG769" i="6"/>
  <c r="AF769" i="6"/>
  <c r="AE769" i="6"/>
  <c r="AD769" i="6"/>
  <c r="AC769" i="6"/>
  <c r="AB769" i="6"/>
  <c r="AA769" i="6"/>
  <c r="AJ768" i="6"/>
  <c r="AI768" i="6"/>
  <c r="AK768" i="6" s="1"/>
  <c r="AH768" i="6"/>
  <c r="AG768" i="6"/>
  <c r="AF768" i="6"/>
  <c r="AE768" i="6"/>
  <c r="AD768" i="6"/>
  <c r="AC768" i="6"/>
  <c r="AB768" i="6"/>
  <c r="AA768" i="6"/>
  <c r="AH767" i="6"/>
  <c r="AG767" i="6"/>
  <c r="AF767" i="6"/>
  <c r="AE767" i="6"/>
  <c r="AD767" i="6"/>
  <c r="AC767" i="6"/>
  <c r="AB767" i="6"/>
  <c r="AA767" i="6"/>
  <c r="AH766" i="6"/>
  <c r="AG766" i="6"/>
  <c r="AF766" i="6"/>
  <c r="AE766" i="6"/>
  <c r="AD766" i="6"/>
  <c r="AC766" i="6"/>
  <c r="AB766" i="6"/>
  <c r="AA766" i="6"/>
  <c r="AH765" i="6"/>
  <c r="AG765" i="6"/>
  <c r="AF765" i="6"/>
  <c r="AE765" i="6"/>
  <c r="AD765" i="6"/>
  <c r="AC765" i="6"/>
  <c r="AB765" i="6"/>
  <c r="AA765" i="6"/>
  <c r="AJ764" i="6"/>
  <c r="AH764" i="6"/>
  <c r="AI764" i="6" s="1"/>
  <c r="AK764" i="6" s="1"/>
  <c r="AG764" i="6"/>
  <c r="AF764" i="6"/>
  <c r="AE764" i="6"/>
  <c r="AD764" i="6"/>
  <c r="AC764" i="6"/>
  <c r="AB764" i="6"/>
  <c r="AA764" i="6"/>
  <c r="AJ763" i="6"/>
  <c r="AI763" i="6"/>
  <c r="AK763" i="6" s="1"/>
  <c r="AH763" i="6"/>
  <c r="AG763" i="6"/>
  <c r="AF763" i="6"/>
  <c r="AE763" i="6"/>
  <c r="AD763" i="6"/>
  <c r="AC763" i="6"/>
  <c r="AB763" i="6"/>
  <c r="AA763" i="6"/>
  <c r="AJ762" i="6"/>
  <c r="AI762" i="6"/>
  <c r="AK762" i="6" s="1"/>
  <c r="AH762" i="6"/>
  <c r="AG762" i="6"/>
  <c r="AF762" i="6"/>
  <c r="AE762" i="6"/>
  <c r="AD762" i="6"/>
  <c r="AC762" i="6"/>
  <c r="AB762" i="6"/>
  <c r="AA762" i="6"/>
  <c r="AH761" i="6"/>
  <c r="AG761" i="6"/>
  <c r="AF761" i="6"/>
  <c r="AE761" i="6"/>
  <c r="AD761" i="6"/>
  <c r="AC761" i="6"/>
  <c r="AB761" i="6"/>
  <c r="AA761" i="6"/>
  <c r="AH760" i="6"/>
  <c r="AG760" i="6"/>
  <c r="AF760" i="6"/>
  <c r="AE760" i="6"/>
  <c r="AD760" i="6"/>
  <c r="AC760" i="6"/>
  <c r="AB760" i="6"/>
  <c r="AA760" i="6"/>
  <c r="AI759" i="6"/>
  <c r="AK759" i="6" s="1"/>
  <c r="AH759" i="6"/>
  <c r="AJ759" i="6" s="1"/>
  <c r="AG759" i="6"/>
  <c r="AF759" i="6"/>
  <c r="AE759" i="6"/>
  <c r="AD759" i="6"/>
  <c r="AC759" i="6"/>
  <c r="AB759" i="6"/>
  <c r="AA759" i="6"/>
  <c r="AK758" i="6"/>
  <c r="AI758" i="6"/>
  <c r="AH758" i="6"/>
  <c r="AJ758" i="6" s="1"/>
  <c r="AG758" i="6"/>
  <c r="AF758" i="6"/>
  <c r="AE758" i="6"/>
  <c r="AD758" i="6"/>
  <c r="AC758" i="6"/>
  <c r="AB758" i="6"/>
  <c r="AA758" i="6"/>
  <c r="AK757" i="6"/>
  <c r="AJ757" i="6"/>
  <c r="AH757" i="6"/>
  <c r="AI757" i="6" s="1"/>
  <c r="AG757" i="6"/>
  <c r="AF757" i="6"/>
  <c r="AE757" i="6"/>
  <c r="AD757" i="6"/>
  <c r="AC757" i="6"/>
  <c r="AB757" i="6"/>
  <c r="AA757" i="6"/>
  <c r="AK756" i="6"/>
  <c r="AJ756" i="6"/>
  <c r="AI756" i="6"/>
  <c r="AH756" i="6"/>
  <c r="AG756" i="6"/>
  <c r="AF756" i="6"/>
  <c r="AE756" i="6"/>
  <c r="AD756" i="6"/>
  <c r="AC756" i="6"/>
  <c r="AB756" i="6"/>
  <c r="AA756" i="6"/>
  <c r="AH755" i="6"/>
  <c r="AJ755" i="6" s="1"/>
  <c r="AG755" i="6"/>
  <c r="AF755" i="6"/>
  <c r="AE755" i="6"/>
  <c r="AD755" i="6"/>
  <c r="AC755" i="6"/>
  <c r="AB755" i="6"/>
  <c r="AA755" i="6"/>
  <c r="AI754" i="6"/>
  <c r="AK754" i="6" s="1"/>
  <c r="AH754" i="6"/>
  <c r="AJ754" i="6" s="1"/>
  <c r="AG754" i="6"/>
  <c r="AF754" i="6"/>
  <c r="AE754" i="6"/>
  <c r="AD754" i="6"/>
  <c r="AC754" i="6"/>
  <c r="AB754" i="6"/>
  <c r="AA754" i="6"/>
  <c r="AH753" i="6"/>
  <c r="AG753" i="6"/>
  <c r="AF753" i="6"/>
  <c r="AE753" i="6"/>
  <c r="AD753" i="6"/>
  <c r="AC753" i="6"/>
  <c r="AB753" i="6"/>
  <c r="AA753" i="6"/>
  <c r="AK752" i="6"/>
  <c r="AJ752" i="6"/>
  <c r="AH752" i="6"/>
  <c r="AI752" i="6" s="1"/>
  <c r="AG752" i="6"/>
  <c r="AF752" i="6"/>
  <c r="AE752" i="6"/>
  <c r="AD752" i="6"/>
  <c r="AC752" i="6"/>
  <c r="AB752" i="6"/>
  <c r="AA752" i="6"/>
  <c r="AJ751" i="6"/>
  <c r="AK751" i="6" s="1"/>
  <c r="AI751" i="6"/>
  <c r="AH751" i="6"/>
  <c r="AG751" i="6"/>
  <c r="AF751" i="6"/>
  <c r="AE751" i="6"/>
  <c r="AD751" i="6"/>
  <c r="AC751" i="6"/>
  <c r="AB751" i="6"/>
  <c r="AA751" i="6"/>
  <c r="AJ750" i="6"/>
  <c r="AI750" i="6"/>
  <c r="AK750" i="6" s="1"/>
  <c r="AH750" i="6"/>
  <c r="AG750" i="6"/>
  <c r="AF750" i="6"/>
  <c r="AE750" i="6"/>
  <c r="AD750" i="6"/>
  <c r="AC750" i="6"/>
  <c r="AB750" i="6"/>
  <c r="AA750" i="6"/>
  <c r="AH749" i="6"/>
  <c r="AG749" i="6"/>
  <c r="AF749" i="6"/>
  <c r="AE749" i="6"/>
  <c r="AD749" i="6"/>
  <c r="AC749" i="6"/>
  <c r="AB749" i="6"/>
  <c r="AA749" i="6"/>
  <c r="AH748" i="6"/>
  <c r="AJ748" i="6" s="1"/>
  <c r="AG748" i="6"/>
  <c r="AF748" i="6"/>
  <c r="AE748" i="6"/>
  <c r="AD748" i="6"/>
  <c r="AC748" i="6"/>
  <c r="AB748" i="6"/>
  <c r="AA748" i="6"/>
  <c r="AI747" i="6"/>
  <c r="AH747" i="6"/>
  <c r="AJ747" i="6" s="1"/>
  <c r="AG747" i="6"/>
  <c r="AF747" i="6"/>
  <c r="AE747" i="6"/>
  <c r="AD747" i="6"/>
  <c r="AC747" i="6"/>
  <c r="AB747" i="6"/>
  <c r="AA747" i="6"/>
  <c r="AK746" i="6"/>
  <c r="AI746" i="6"/>
  <c r="AH746" i="6"/>
  <c r="AJ746" i="6" s="1"/>
  <c r="AG746" i="6"/>
  <c r="AF746" i="6"/>
  <c r="AE746" i="6"/>
  <c r="AD746" i="6"/>
  <c r="AC746" i="6"/>
  <c r="AB746" i="6"/>
  <c r="AA746" i="6"/>
  <c r="AH745" i="6"/>
  <c r="AG745" i="6"/>
  <c r="AF745" i="6"/>
  <c r="AE745" i="6"/>
  <c r="AD745" i="6"/>
  <c r="AC745" i="6"/>
  <c r="AB745" i="6"/>
  <c r="AA745" i="6"/>
  <c r="AJ744" i="6"/>
  <c r="AK744" i="6" s="1"/>
  <c r="AI744" i="6"/>
  <c r="AH744" i="6"/>
  <c r="AG744" i="6"/>
  <c r="AF744" i="6"/>
  <c r="AE744" i="6"/>
  <c r="AD744" i="6"/>
  <c r="AC744" i="6"/>
  <c r="AB744" i="6"/>
  <c r="AA744" i="6"/>
  <c r="AH743" i="6"/>
  <c r="AI743" i="6" s="1"/>
  <c r="AG743" i="6"/>
  <c r="AF743" i="6"/>
  <c r="AE743" i="6"/>
  <c r="AD743" i="6"/>
  <c r="AC743" i="6"/>
  <c r="AB743" i="6"/>
  <c r="AA743" i="6"/>
  <c r="AI742" i="6"/>
  <c r="AK742" i="6" s="1"/>
  <c r="AH742" i="6"/>
  <c r="AJ742" i="6" s="1"/>
  <c r="AG742" i="6"/>
  <c r="AF742" i="6"/>
  <c r="AE742" i="6"/>
  <c r="AD742" i="6"/>
  <c r="AC742" i="6"/>
  <c r="AB742" i="6"/>
  <c r="AA742" i="6"/>
  <c r="AH741" i="6"/>
  <c r="AG741" i="6"/>
  <c r="AF741" i="6"/>
  <c r="AE741" i="6"/>
  <c r="AD741" i="6"/>
  <c r="AC741" i="6"/>
  <c r="AB741" i="6"/>
  <c r="AA741" i="6"/>
  <c r="AJ740" i="6"/>
  <c r="AH740" i="6"/>
  <c r="AI740" i="6" s="1"/>
  <c r="AK740" i="6" s="1"/>
  <c r="AG740" i="6"/>
  <c r="AF740" i="6"/>
  <c r="AE740" i="6"/>
  <c r="AD740" i="6"/>
  <c r="AC740" i="6"/>
  <c r="AB740" i="6"/>
  <c r="AA740" i="6"/>
  <c r="AK739" i="6"/>
  <c r="AJ739" i="6"/>
  <c r="AI739" i="6"/>
  <c r="AH739" i="6"/>
  <c r="AG739" i="6"/>
  <c r="AF739" i="6"/>
  <c r="AE739" i="6"/>
  <c r="AD739" i="6"/>
  <c r="AC739" i="6"/>
  <c r="AB739" i="6"/>
  <c r="AA739" i="6"/>
  <c r="AJ738" i="6"/>
  <c r="AH738" i="6"/>
  <c r="AI738" i="6" s="1"/>
  <c r="AK738" i="6" s="1"/>
  <c r="AG738" i="6"/>
  <c r="AF738" i="6"/>
  <c r="AE738" i="6"/>
  <c r="AD738" i="6"/>
  <c r="AC738" i="6"/>
  <c r="AB738" i="6"/>
  <c r="AA738" i="6"/>
  <c r="AJ737" i="6"/>
  <c r="AI737" i="6"/>
  <c r="AK737" i="6" s="1"/>
  <c r="AH737" i="6"/>
  <c r="AG737" i="6"/>
  <c r="AF737" i="6"/>
  <c r="AE737" i="6"/>
  <c r="AD737" i="6"/>
  <c r="AC737" i="6"/>
  <c r="AB737" i="6"/>
  <c r="AA737" i="6"/>
  <c r="AH736" i="6"/>
  <c r="AG736" i="6"/>
  <c r="AF736" i="6"/>
  <c r="AE736" i="6"/>
  <c r="AD736" i="6"/>
  <c r="AC736" i="6"/>
  <c r="AB736" i="6"/>
  <c r="AA736" i="6"/>
  <c r="AJ735" i="6"/>
  <c r="AH735" i="6"/>
  <c r="AI735" i="6" s="1"/>
  <c r="AK735" i="6" s="1"/>
  <c r="AG735" i="6"/>
  <c r="AF735" i="6"/>
  <c r="AE735" i="6"/>
  <c r="AD735" i="6"/>
  <c r="AC735" i="6"/>
  <c r="AB735" i="6"/>
  <c r="AA735" i="6"/>
  <c r="AH734" i="6"/>
  <c r="AJ734" i="6" s="1"/>
  <c r="AG734" i="6"/>
  <c r="AF734" i="6"/>
  <c r="AE734" i="6"/>
  <c r="AD734" i="6"/>
  <c r="AC734" i="6"/>
  <c r="AB734" i="6"/>
  <c r="AA734" i="6"/>
  <c r="AH733" i="6"/>
  <c r="AI733" i="6" s="1"/>
  <c r="AG733" i="6"/>
  <c r="AF733" i="6"/>
  <c r="AE733" i="6"/>
  <c r="AD733" i="6"/>
  <c r="AC733" i="6"/>
  <c r="AB733" i="6"/>
  <c r="AA733" i="6"/>
  <c r="AJ732" i="6"/>
  <c r="AI732" i="6"/>
  <c r="AH732" i="6"/>
  <c r="AG732" i="6"/>
  <c r="AF732" i="6"/>
  <c r="AE732" i="6"/>
  <c r="AD732" i="6"/>
  <c r="AC732" i="6"/>
  <c r="AB732" i="6"/>
  <c r="AA732" i="6"/>
  <c r="AH731" i="6"/>
  <c r="AG731" i="6"/>
  <c r="AF731" i="6"/>
  <c r="AE731" i="6"/>
  <c r="AD731" i="6"/>
  <c r="AC731" i="6"/>
  <c r="AB731" i="6"/>
  <c r="AA731" i="6"/>
  <c r="AI730" i="6"/>
  <c r="AK730" i="6" s="1"/>
  <c r="AH730" i="6"/>
  <c r="AJ730" i="6" s="1"/>
  <c r="AG730" i="6"/>
  <c r="AF730" i="6"/>
  <c r="AE730" i="6"/>
  <c r="AD730" i="6"/>
  <c r="AC730" i="6"/>
  <c r="AB730" i="6"/>
  <c r="AA730" i="6"/>
  <c r="AH729" i="6"/>
  <c r="AG729" i="6"/>
  <c r="AF729" i="6"/>
  <c r="AE729" i="6"/>
  <c r="AD729" i="6"/>
  <c r="AC729" i="6"/>
  <c r="AB729" i="6"/>
  <c r="AA729" i="6"/>
  <c r="AJ728" i="6"/>
  <c r="AH728" i="6"/>
  <c r="AI728" i="6" s="1"/>
  <c r="AK728" i="6" s="1"/>
  <c r="AG728" i="6"/>
  <c r="AF728" i="6"/>
  <c r="AE728" i="6"/>
  <c r="AD728" i="6"/>
  <c r="AC728" i="6"/>
  <c r="AB728" i="6"/>
  <c r="AA728" i="6"/>
  <c r="AK727" i="6"/>
  <c r="AJ727" i="6"/>
  <c r="AI727" i="6"/>
  <c r="AH727" i="6"/>
  <c r="AG727" i="6"/>
  <c r="AF727" i="6"/>
  <c r="AE727" i="6"/>
  <c r="AD727" i="6"/>
  <c r="AC727" i="6"/>
  <c r="AB727" i="6"/>
  <c r="AA727" i="6"/>
  <c r="AH726" i="6"/>
  <c r="AJ726" i="6" s="1"/>
  <c r="AG726" i="6"/>
  <c r="AF726" i="6"/>
  <c r="AE726" i="6"/>
  <c r="AD726" i="6"/>
  <c r="AC726" i="6"/>
  <c r="AB726" i="6"/>
  <c r="AA726" i="6"/>
  <c r="AH725" i="6"/>
  <c r="AJ725" i="6" s="1"/>
  <c r="AG725" i="6"/>
  <c r="AF725" i="6"/>
  <c r="AE725" i="6"/>
  <c r="AD725" i="6"/>
  <c r="AC725" i="6"/>
  <c r="AB725" i="6"/>
  <c r="AA725" i="6"/>
  <c r="AH724" i="6"/>
  <c r="AG724" i="6"/>
  <c r="AF724" i="6"/>
  <c r="AE724" i="6"/>
  <c r="AD724" i="6"/>
  <c r="AC724" i="6"/>
  <c r="AB724" i="6"/>
  <c r="AA724" i="6"/>
  <c r="AJ723" i="6"/>
  <c r="AI723" i="6"/>
  <c r="AH723" i="6"/>
  <c r="AG723" i="6"/>
  <c r="AF723" i="6"/>
  <c r="AE723" i="6"/>
  <c r="AD723" i="6"/>
  <c r="AC723" i="6"/>
  <c r="AB723" i="6"/>
  <c r="AA723" i="6"/>
  <c r="AI722" i="6"/>
  <c r="AK722" i="6" s="1"/>
  <c r="AH722" i="6"/>
  <c r="AJ722" i="6" s="1"/>
  <c r="AG722" i="6"/>
  <c r="AF722" i="6"/>
  <c r="AE722" i="6"/>
  <c r="AD722" i="6"/>
  <c r="AC722" i="6"/>
  <c r="AB722" i="6"/>
  <c r="AA722" i="6"/>
  <c r="AH721" i="6"/>
  <c r="AG721" i="6"/>
  <c r="AF721" i="6"/>
  <c r="AE721" i="6"/>
  <c r="AD721" i="6"/>
  <c r="AC721" i="6"/>
  <c r="AB721" i="6"/>
  <c r="AA721" i="6"/>
  <c r="AJ720" i="6"/>
  <c r="AI720" i="6"/>
  <c r="AK720" i="6" s="1"/>
  <c r="AH720" i="6"/>
  <c r="AG720" i="6"/>
  <c r="AF720" i="6"/>
  <c r="AE720" i="6"/>
  <c r="AD720" i="6"/>
  <c r="AC720" i="6"/>
  <c r="AB720" i="6"/>
  <c r="AA720" i="6"/>
  <c r="AJ719" i="6"/>
  <c r="AH719" i="6"/>
  <c r="AI719" i="6" s="1"/>
  <c r="AK719" i="6" s="1"/>
  <c r="AG719" i="6"/>
  <c r="AF719" i="6"/>
  <c r="AE719" i="6"/>
  <c r="AD719" i="6"/>
  <c r="AC719" i="6"/>
  <c r="AB719" i="6"/>
  <c r="AA719" i="6"/>
  <c r="AH718" i="6"/>
  <c r="AG718" i="6"/>
  <c r="AF718" i="6"/>
  <c r="AE718" i="6"/>
  <c r="AD718" i="6"/>
  <c r="AC718" i="6"/>
  <c r="AB718" i="6"/>
  <c r="AA718" i="6"/>
  <c r="AH717" i="6"/>
  <c r="AG717" i="6"/>
  <c r="AF717" i="6"/>
  <c r="AE717" i="6"/>
  <c r="AD717" i="6"/>
  <c r="AC717" i="6"/>
  <c r="AB717" i="6"/>
  <c r="AA717" i="6"/>
  <c r="AJ716" i="6"/>
  <c r="AH716" i="6"/>
  <c r="AI716" i="6" s="1"/>
  <c r="AK716" i="6" s="1"/>
  <c r="AG716" i="6"/>
  <c r="AF716" i="6"/>
  <c r="AE716" i="6"/>
  <c r="AD716" i="6"/>
  <c r="AC716" i="6"/>
  <c r="AB716" i="6"/>
  <c r="AA716" i="6"/>
  <c r="AJ715" i="6"/>
  <c r="AI715" i="6"/>
  <c r="AK715" i="6" s="1"/>
  <c r="AH715" i="6"/>
  <c r="AG715" i="6"/>
  <c r="AF715" i="6"/>
  <c r="AE715" i="6"/>
  <c r="AD715" i="6"/>
  <c r="AC715" i="6"/>
  <c r="AB715" i="6"/>
  <c r="AA715" i="6"/>
  <c r="AK714" i="6"/>
  <c r="AI714" i="6"/>
  <c r="AH714" i="6"/>
  <c r="AJ714" i="6" s="1"/>
  <c r="AG714" i="6"/>
  <c r="AF714" i="6"/>
  <c r="AE714" i="6"/>
  <c r="AD714" i="6"/>
  <c r="AC714" i="6"/>
  <c r="AB714" i="6"/>
  <c r="AA714" i="6"/>
  <c r="AJ713" i="6"/>
  <c r="AK713" i="6" s="1"/>
  <c r="AH713" i="6"/>
  <c r="AI713" i="6" s="1"/>
  <c r="AG713" i="6"/>
  <c r="AF713" i="6"/>
  <c r="AE713" i="6"/>
  <c r="AD713" i="6"/>
  <c r="AC713" i="6"/>
  <c r="AB713" i="6"/>
  <c r="AA713" i="6"/>
  <c r="AJ712" i="6"/>
  <c r="AI712" i="6"/>
  <c r="AH712" i="6"/>
  <c r="AG712" i="6"/>
  <c r="AF712" i="6"/>
  <c r="AE712" i="6"/>
  <c r="AD712" i="6"/>
  <c r="AC712" i="6"/>
  <c r="AB712" i="6"/>
  <c r="AA712" i="6"/>
  <c r="AH711" i="6"/>
  <c r="AJ711" i="6" s="1"/>
  <c r="AG711" i="6"/>
  <c r="AF711" i="6"/>
  <c r="AE711" i="6"/>
  <c r="AD711" i="6"/>
  <c r="AC711" i="6"/>
  <c r="AB711" i="6"/>
  <c r="AA711" i="6"/>
  <c r="AK710" i="6"/>
  <c r="AI710" i="6"/>
  <c r="AH710" i="6"/>
  <c r="AJ710" i="6" s="1"/>
  <c r="AG710" i="6"/>
  <c r="AF710" i="6"/>
  <c r="AE710" i="6"/>
  <c r="AD710" i="6"/>
  <c r="AC710" i="6"/>
  <c r="AB710" i="6"/>
  <c r="AA710" i="6"/>
  <c r="AH709" i="6"/>
  <c r="AI709" i="6" s="1"/>
  <c r="AG709" i="6"/>
  <c r="AF709" i="6"/>
  <c r="AE709" i="6"/>
  <c r="AD709" i="6"/>
  <c r="AC709" i="6"/>
  <c r="AB709" i="6"/>
  <c r="AA709" i="6"/>
  <c r="AJ708" i="6"/>
  <c r="AI708" i="6"/>
  <c r="AK708" i="6" s="1"/>
  <c r="AH708" i="6"/>
  <c r="AG708" i="6"/>
  <c r="AF708" i="6"/>
  <c r="AE708" i="6"/>
  <c r="AD708" i="6"/>
  <c r="AC708" i="6"/>
  <c r="AB708" i="6"/>
  <c r="AA708" i="6"/>
  <c r="AI707" i="6"/>
  <c r="AH707" i="6"/>
  <c r="AJ707" i="6" s="1"/>
  <c r="AG707" i="6"/>
  <c r="AF707" i="6"/>
  <c r="AE707" i="6"/>
  <c r="AD707" i="6"/>
  <c r="AC707" i="6"/>
  <c r="AB707" i="6"/>
  <c r="AA707" i="6"/>
  <c r="AH706" i="6"/>
  <c r="AJ706" i="6" s="1"/>
  <c r="AG706" i="6"/>
  <c r="AF706" i="6"/>
  <c r="AE706" i="6"/>
  <c r="AD706" i="6"/>
  <c r="AC706" i="6"/>
  <c r="AB706" i="6"/>
  <c r="AA706" i="6"/>
  <c r="AH705" i="6"/>
  <c r="AG705" i="6"/>
  <c r="AF705" i="6"/>
  <c r="AE705" i="6"/>
  <c r="AD705" i="6"/>
  <c r="AC705" i="6"/>
  <c r="AB705" i="6"/>
  <c r="AA705" i="6"/>
  <c r="AK704" i="6"/>
  <c r="AJ704" i="6"/>
  <c r="AH704" i="6"/>
  <c r="AI704" i="6" s="1"/>
  <c r="AG704" i="6"/>
  <c r="AF704" i="6"/>
  <c r="AE704" i="6"/>
  <c r="AD704" i="6"/>
  <c r="AC704" i="6"/>
  <c r="AB704" i="6"/>
  <c r="AA704" i="6"/>
  <c r="AJ703" i="6"/>
  <c r="AI703" i="6"/>
  <c r="AK703" i="6" s="1"/>
  <c r="AH703" i="6"/>
  <c r="AG703" i="6"/>
  <c r="AF703" i="6"/>
  <c r="AE703" i="6"/>
  <c r="AD703" i="6"/>
  <c r="AC703" i="6"/>
  <c r="AB703" i="6"/>
  <c r="AA703" i="6"/>
  <c r="AH702" i="6"/>
  <c r="AG702" i="6"/>
  <c r="AF702" i="6"/>
  <c r="AE702" i="6"/>
  <c r="AD702" i="6"/>
  <c r="AC702" i="6"/>
  <c r="AB702" i="6"/>
  <c r="AA702" i="6"/>
  <c r="AI701" i="6"/>
  <c r="AH701" i="6"/>
  <c r="AJ701" i="6" s="1"/>
  <c r="AK701" i="6" s="1"/>
  <c r="AG701" i="6"/>
  <c r="AF701" i="6"/>
  <c r="AE701" i="6"/>
  <c r="AD701" i="6"/>
  <c r="AC701" i="6"/>
  <c r="AB701" i="6"/>
  <c r="AA701" i="6"/>
  <c r="AJ700" i="6"/>
  <c r="AH700" i="6"/>
  <c r="AI700" i="6" s="1"/>
  <c r="AK700" i="6" s="1"/>
  <c r="AG700" i="6"/>
  <c r="AF700" i="6"/>
  <c r="AE700" i="6"/>
  <c r="AD700" i="6"/>
  <c r="AC700" i="6"/>
  <c r="AB700" i="6"/>
  <c r="AA700" i="6"/>
  <c r="AJ699" i="6"/>
  <c r="AI699" i="6"/>
  <c r="AH699" i="6"/>
  <c r="AG699" i="6"/>
  <c r="AF699" i="6"/>
  <c r="AE699" i="6"/>
  <c r="AD699" i="6"/>
  <c r="AC699" i="6"/>
  <c r="AB699" i="6"/>
  <c r="AA699" i="6"/>
  <c r="AK698" i="6"/>
  <c r="AI698" i="6"/>
  <c r="AH698" i="6"/>
  <c r="AJ698" i="6" s="1"/>
  <c r="AG698" i="6"/>
  <c r="AF698" i="6"/>
  <c r="AE698" i="6"/>
  <c r="AD698" i="6"/>
  <c r="AC698" i="6"/>
  <c r="AB698" i="6"/>
  <c r="AA698" i="6"/>
  <c r="AH697" i="6"/>
  <c r="AG697" i="6"/>
  <c r="AF697" i="6"/>
  <c r="AE697" i="6"/>
  <c r="AD697" i="6"/>
  <c r="AC697" i="6"/>
  <c r="AB697" i="6"/>
  <c r="AA697" i="6"/>
  <c r="AK696" i="6"/>
  <c r="AJ696" i="6"/>
  <c r="AI696" i="6"/>
  <c r="AH696" i="6"/>
  <c r="AG696" i="6"/>
  <c r="AF696" i="6"/>
  <c r="AE696" i="6"/>
  <c r="AD696" i="6"/>
  <c r="AC696" i="6"/>
  <c r="AB696" i="6"/>
  <c r="AA696" i="6"/>
  <c r="AI695" i="6"/>
  <c r="AH695" i="6"/>
  <c r="AJ695" i="6" s="1"/>
  <c r="AG695" i="6"/>
  <c r="AF695" i="6"/>
  <c r="AE695" i="6"/>
  <c r="AD695" i="6"/>
  <c r="AC695" i="6"/>
  <c r="AB695" i="6"/>
  <c r="AA695" i="6"/>
  <c r="AI694" i="6"/>
  <c r="AK694" i="6" s="1"/>
  <c r="AH694" i="6"/>
  <c r="AJ694" i="6" s="1"/>
  <c r="AG694" i="6"/>
  <c r="AF694" i="6"/>
  <c r="AE694" i="6"/>
  <c r="AD694" i="6"/>
  <c r="AC694" i="6"/>
  <c r="AB694" i="6"/>
  <c r="AA694" i="6"/>
  <c r="AH693" i="6"/>
  <c r="AG693" i="6"/>
  <c r="AF693" i="6"/>
  <c r="AE693" i="6"/>
  <c r="AD693" i="6"/>
  <c r="AC693" i="6"/>
  <c r="AB693" i="6"/>
  <c r="AA693" i="6"/>
  <c r="AJ692" i="6"/>
  <c r="AH692" i="6"/>
  <c r="AI692" i="6" s="1"/>
  <c r="AK692" i="6" s="1"/>
  <c r="AG692" i="6"/>
  <c r="AF692" i="6"/>
  <c r="AE692" i="6"/>
  <c r="AD692" i="6"/>
  <c r="AC692" i="6"/>
  <c r="AB692" i="6"/>
  <c r="AA692" i="6"/>
  <c r="AK691" i="6"/>
  <c r="AJ691" i="6"/>
  <c r="AI691" i="6"/>
  <c r="AH691" i="6"/>
  <c r="AG691" i="6"/>
  <c r="AF691" i="6"/>
  <c r="AE691" i="6"/>
  <c r="AD691" i="6"/>
  <c r="AC691" i="6"/>
  <c r="AB691" i="6"/>
  <c r="AA691" i="6"/>
  <c r="AJ690" i="6"/>
  <c r="AK690" i="6" s="1"/>
  <c r="AI690" i="6"/>
  <c r="AH690" i="6"/>
  <c r="AG690" i="6"/>
  <c r="AF690" i="6"/>
  <c r="AE690" i="6"/>
  <c r="AD690" i="6"/>
  <c r="AC690" i="6"/>
  <c r="AB690" i="6"/>
  <c r="AA690" i="6"/>
  <c r="AK689" i="6"/>
  <c r="AJ689" i="6"/>
  <c r="AI689" i="6"/>
  <c r="AH689" i="6"/>
  <c r="AG689" i="6"/>
  <c r="AF689" i="6"/>
  <c r="AE689" i="6"/>
  <c r="AD689" i="6"/>
  <c r="AC689" i="6"/>
  <c r="AB689" i="6"/>
  <c r="AA689" i="6"/>
  <c r="AK688" i="6"/>
  <c r="AJ688" i="6"/>
  <c r="AH688" i="6"/>
  <c r="AI688" i="6" s="1"/>
  <c r="AG688" i="6"/>
  <c r="AF688" i="6"/>
  <c r="AE688" i="6"/>
  <c r="AD688" i="6"/>
  <c r="AC688" i="6"/>
  <c r="AB688" i="6"/>
  <c r="AA688" i="6"/>
  <c r="AJ687" i="6"/>
  <c r="AI687" i="6"/>
  <c r="AK687" i="6" s="1"/>
  <c r="AH687" i="6"/>
  <c r="AG687" i="6"/>
  <c r="AF687" i="6"/>
  <c r="AE687" i="6"/>
  <c r="AD687" i="6"/>
  <c r="AC687" i="6"/>
  <c r="AB687" i="6"/>
  <c r="AA687" i="6"/>
  <c r="AH686" i="6"/>
  <c r="AG686" i="6"/>
  <c r="AF686" i="6"/>
  <c r="AE686" i="6"/>
  <c r="AD686" i="6"/>
  <c r="AC686" i="6"/>
  <c r="AB686" i="6"/>
  <c r="AA686" i="6"/>
  <c r="AH685" i="6"/>
  <c r="AI685" i="6" s="1"/>
  <c r="AG685" i="6"/>
  <c r="AF685" i="6"/>
  <c r="AE685" i="6"/>
  <c r="AD685" i="6"/>
  <c r="AC685" i="6"/>
  <c r="AB685" i="6"/>
  <c r="AA685" i="6"/>
  <c r="AJ684" i="6"/>
  <c r="AI684" i="6"/>
  <c r="AK684" i="6" s="1"/>
  <c r="AH684" i="6"/>
  <c r="AG684" i="6"/>
  <c r="AF684" i="6"/>
  <c r="AE684" i="6"/>
  <c r="AD684" i="6"/>
  <c r="AC684" i="6"/>
  <c r="AB684" i="6"/>
  <c r="AA684" i="6"/>
  <c r="AH683" i="6"/>
  <c r="AG683" i="6"/>
  <c r="AF683" i="6"/>
  <c r="AE683" i="6"/>
  <c r="AD683" i="6"/>
  <c r="AC683" i="6"/>
  <c r="AB683" i="6"/>
  <c r="AA683" i="6"/>
  <c r="AH682" i="6"/>
  <c r="AJ682" i="6" s="1"/>
  <c r="AG682" i="6"/>
  <c r="AF682" i="6"/>
  <c r="AE682" i="6"/>
  <c r="AD682" i="6"/>
  <c r="AC682" i="6"/>
  <c r="AB682" i="6"/>
  <c r="AA682" i="6"/>
  <c r="AH681" i="6"/>
  <c r="AG681" i="6"/>
  <c r="AF681" i="6"/>
  <c r="AE681" i="6"/>
  <c r="AD681" i="6"/>
  <c r="AC681" i="6"/>
  <c r="AB681" i="6"/>
  <c r="AA681" i="6"/>
  <c r="AJ680" i="6"/>
  <c r="AH680" i="6"/>
  <c r="AI680" i="6" s="1"/>
  <c r="AK680" i="6" s="1"/>
  <c r="AG680" i="6"/>
  <c r="AF680" i="6"/>
  <c r="AE680" i="6"/>
  <c r="AD680" i="6"/>
  <c r="AC680" i="6"/>
  <c r="AB680" i="6"/>
  <c r="AA680" i="6"/>
  <c r="AJ679" i="6"/>
  <c r="AI679" i="6"/>
  <c r="AK679" i="6" s="1"/>
  <c r="AH679" i="6"/>
  <c r="AG679" i="6"/>
  <c r="AF679" i="6"/>
  <c r="AE679" i="6"/>
  <c r="AD679" i="6"/>
  <c r="AC679" i="6"/>
  <c r="AB679" i="6"/>
  <c r="AA679" i="6"/>
  <c r="AI678" i="6"/>
  <c r="AH678" i="6"/>
  <c r="AJ678" i="6" s="1"/>
  <c r="AG678" i="6"/>
  <c r="AF678" i="6"/>
  <c r="AE678" i="6"/>
  <c r="AD678" i="6"/>
  <c r="AC678" i="6"/>
  <c r="AB678" i="6"/>
  <c r="AA678" i="6"/>
  <c r="AH677" i="6"/>
  <c r="AJ677" i="6" s="1"/>
  <c r="AG677" i="6"/>
  <c r="AF677" i="6"/>
  <c r="AE677" i="6"/>
  <c r="AD677" i="6"/>
  <c r="AC677" i="6"/>
  <c r="AB677" i="6"/>
  <c r="AA677" i="6"/>
  <c r="AH676" i="6"/>
  <c r="AG676" i="6"/>
  <c r="AF676" i="6"/>
  <c r="AE676" i="6"/>
  <c r="AD676" i="6"/>
  <c r="AC676" i="6"/>
  <c r="AB676" i="6"/>
  <c r="AA676" i="6"/>
  <c r="AJ675" i="6"/>
  <c r="AI675" i="6"/>
  <c r="AK675" i="6" s="1"/>
  <c r="AH675" i="6"/>
  <c r="AG675" i="6"/>
  <c r="AF675" i="6"/>
  <c r="AE675" i="6"/>
  <c r="AD675" i="6"/>
  <c r="AC675" i="6"/>
  <c r="AB675" i="6"/>
  <c r="AA675" i="6"/>
  <c r="AI674" i="6"/>
  <c r="AK674" i="6" s="1"/>
  <c r="AH674" i="6"/>
  <c r="AJ674" i="6" s="1"/>
  <c r="AG674" i="6"/>
  <c r="AF674" i="6"/>
  <c r="AE674" i="6"/>
  <c r="AD674" i="6"/>
  <c r="AC674" i="6"/>
  <c r="AB674" i="6"/>
  <c r="AA674" i="6"/>
  <c r="AJ673" i="6"/>
  <c r="AH673" i="6"/>
  <c r="AI673" i="6" s="1"/>
  <c r="AK673" i="6" s="1"/>
  <c r="AG673" i="6"/>
  <c r="AF673" i="6"/>
  <c r="AE673" i="6"/>
  <c r="AD673" i="6"/>
  <c r="AC673" i="6"/>
  <c r="AB673" i="6"/>
  <c r="AA673" i="6"/>
  <c r="AJ672" i="6"/>
  <c r="AK672" i="6" s="1"/>
  <c r="AI672" i="6"/>
  <c r="AH672" i="6"/>
  <c r="AG672" i="6"/>
  <c r="AF672" i="6"/>
  <c r="AE672" i="6"/>
  <c r="AD672" i="6"/>
  <c r="AC672" i="6"/>
  <c r="AB672" i="6"/>
  <c r="AA672" i="6"/>
  <c r="AH671" i="6"/>
  <c r="AJ671" i="6" s="1"/>
  <c r="AG671" i="6"/>
  <c r="AF671" i="6"/>
  <c r="AE671" i="6"/>
  <c r="AD671" i="6"/>
  <c r="AC671" i="6"/>
  <c r="AB671" i="6"/>
  <c r="AA671" i="6"/>
  <c r="AH670" i="6"/>
  <c r="AG670" i="6"/>
  <c r="AF670" i="6"/>
  <c r="AE670" i="6"/>
  <c r="AD670" i="6"/>
  <c r="AC670" i="6"/>
  <c r="AB670" i="6"/>
  <c r="AA670" i="6"/>
  <c r="AH669" i="6"/>
  <c r="AG669" i="6"/>
  <c r="AF669" i="6"/>
  <c r="AE669" i="6"/>
  <c r="AD669" i="6"/>
  <c r="AC669" i="6"/>
  <c r="AB669" i="6"/>
  <c r="AA669" i="6"/>
  <c r="AJ668" i="6"/>
  <c r="AH668" i="6"/>
  <c r="AI668" i="6" s="1"/>
  <c r="AK668" i="6" s="1"/>
  <c r="AG668" i="6"/>
  <c r="AF668" i="6"/>
  <c r="AE668" i="6"/>
  <c r="AD668" i="6"/>
  <c r="AC668" i="6"/>
  <c r="AB668" i="6"/>
  <c r="AA668" i="6"/>
  <c r="AJ667" i="6"/>
  <c r="AK667" i="6" s="1"/>
  <c r="AI667" i="6"/>
  <c r="AH667" i="6"/>
  <c r="AG667" i="6"/>
  <c r="AF667" i="6"/>
  <c r="AE667" i="6"/>
  <c r="AD667" i="6"/>
  <c r="AC667" i="6"/>
  <c r="AB667" i="6"/>
  <c r="AA667" i="6"/>
  <c r="AJ666" i="6"/>
  <c r="AI666" i="6"/>
  <c r="AK666" i="6" s="1"/>
  <c r="AH666" i="6"/>
  <c r="AG666" i="6"/>
  <c r="AF666" i="6"/>
  <c r="AE666" i="6"/>
  <c r="AD666" i="6"/>
  <c r="AC666" i="6"/>
  <c r="AB666" i="6"/>
  <c r="AA666" i="6"/>
  <c r="AH665" i="6"/>
  <c r="AI665" i="6" s="1"/>
  <c r="AG665" i="6"/>
  <c r="AF665" i="6"/>
  <c r="AE665" i="6"/>
  <c r="AD665" i="6"/>
  <c r="AC665" i="6"/>
  <c r="AB665" i="6"/>
  <c r="AA665" i="6"/>
  <c r="AH664" i="6"/>
  <c r="AJ664" i="6" s="1"/>
  <c r="AG664" i="6"/>
  <c r="AF664" i="6"/>
  <c r="AE664" i="6"/>
  <c r="AD664" i="6"/>
  <c r="AC664" i="6"/>
  <c r="AB664" i="6"/>
  <c r="AA664" i="6"/>
  <c r="AI663" i="6"/>
  <c r="AK663" i="6" s="1"/>
  <c r="AH663" i="6"/>
  <c r="AJ663" i="6" s="1"/>
  <c r="AG663" i="6"/>
  <c r="AF663" i="6"/>
  <c r="AE663" i="6"/>
  <c r="AD663" i="6"/>
  <c r="AC663" i="6"/>
  <c r="AB663" i="6"/>
  <c r="AA663" i="6"/>
  <c r="AK662" i="6"/>
  <c r="AI662" i="6"/>
  <c r="AH662" i="6"/>
  <c r="AJ662" i="6" s="1"/>
  <c r="AG662" i="6"/>
  <c r="AF662" i="6"/>
  <c r="AE662" i="6"/>
  <c r="AD662" i="6"/>
  <c r="AC662" i="6"/>
  <c r="AB662" i="6"/>
  <c r="AA662" i="6"/>
  <c r="AH661" i="6"/>
  <c r="AG661" i="6"/>
  <c r="AF661" i="6"/>
  <c r="AE661" i="6"/>
  <c r="AD661" i="6"/>
  <c r="AC661" i="6"/>
  <c r="AB661" i="6"/>
  <c r="AA661" i="6"/>
  <c r="AK660" i="6"/>
  <c r="AJ660" i="6"/>
  <c r="AI660" i="6"/>
  <c r="AH660" i="6"/>
  <c r="AG660" i="6"/>
  <c r="AF660" i="6"/>
  <c r="AE660" i="6"/>
  <c r="AD660" i="6"/>
  <c r="AC660" i="6"/>
  <c r="AB660" i="6"/>
  <c r="AA660" i="6"/>
  <c r="AJ659" i="6"/>
  <c r="AI659" i="6"/>
  <c r="AK659" i="6" s="1"/>
  <c r="AH659" i="6"/>
  <c r="AG659" i="6"/>
  <c r="AF659" i="6"/>
  <c r="AE659" i="6"/>
  <c r="AD659" i="6"/>
  <c r="AC659" i="6"/>
  <c r="AB659" i="6"/>
  <c r="AA659" i="6"/>
  <c r="AI658" i="6"/>
  <c r="AK658" i="6" s="1"/>
  <c r="AH658" i="6"/>
  <c r="AJ658" i="6" s="1"/>
  <c r="AG658" i="6"/>
  <c r="AF658" i="6"/>
  <c r="AE658" i="6"/>
  <c r="AD658" i="6"/>
  <c r="AC658" i="6"/>
  <c r="AB658" i="6"/>
  <c r="AA658" i="6"/>
  <c r="AH657" i="6"/>
  <c r="AG657" i="6"/>
  <c r="AF657" i="6"/>
  <c r="AE657" i="6"/>
  <c r="AD657" i="6"/>
  <c r="AC657" i="6"/>
  <c r="AB657" i="6"/>
  <c r="AA657" i="6"/>
  <c r="AK656" i="6"/>
  <c r="AJ656" i="6"/>
  <c r="AH656" i="6"/>
  <c r="AI656" i="6" s="1"/>
  <c r="AG656" i="6"/>
  <c r="AF656" i="6"/>
  <c r="AE656" i="6"/>
  <c r="AD656" i="6"/>
  <c r="AC656" i="6"/>
  <c r="AB656" i="6"/>
  <c r="AA656" i="6"/>
  <c r="AK655" i="6"/>
  <c r="AJ655" i="6"/>
  <c r="AI655" i="6"/>
  <c r="AH655" i="6"/>
  <c r="AG655" i="6"/>
  <c r="AF655" i="6"/>
  <c r="AE655" i="6"/>
  <c r="AD655" i="6"/>
  <c r="AC655" i="6"/>
  <c r="AB655" i="6"/>
  <c r="AA655" i="6"/>
  <c r="AJ654" i="6"/>
  <c r="AH654" i="6"/>
  <c r="AI654" i="6" s="1"/>
  <c r="AK654" i="6" s="1"/>
  <c r="AG654" i="6"/>
  <c r="AF654" i="6"/>
  <c r="AE654" i="6"/>
  <c r="AD654" i="6"/>
  <c r="AC654" i="6"/>
  <c r="AB654" i="6"/>
  <c r="AA654" i="6"/>
  <c r="AK653" i="6"/>
  <c r="AJ653" i="6"/>
  <c r="AI653" i="6"/>
  <c r="AH653" i="6"/>
  <c r="AG653" i="6"/>
  <c r="AF653" i="6"/>
  <c r="AE653" i="6"/>
  <c r="AD653" i="6"/>
  <c r="AC653" i="6"/>
  <c r="AB653" i="6"/>
  <c r="AA653" i="6"/>
  <c r="AJ652" i="6"/>
  <c r="AH652" i="6"/>
  <c r="AI652" i="6" s="1"/>
  <c r="AK652" i="6" s="1"/>
  <c r="AG652" i="6"/>
  <c r="AF652" i="6"/>
  <c r="AE652" i="6"/>
  <c r="AD652" i="6"/>
  <c r="AC652" i="6"/>
  <c r="AB652" i="6"/>
  <c r="AA652" i="6"/>
  <c r="AJ651" i="6"/>
  <c r="AI651" i="6"/>
  <c r="AH651" i="6"/>
  <c r="AG651" i="6"/>
  <c r="AF651" i="6"/>
  <c r="AE651" i="6"/>
  <c r="AD651" i="6"/>
  <c r="AC651" i="6"/>
  <c r="AB651" i="6"/>
  <c r="AA651" i="6"/>
  <c r="AK650" i="6"/>
  <c r="AI650" i="6"/>
  <c r="AH650" i="6"/>
  <c r="AJ650" i="6" s="1"/>
  <c r="AG650" i="6"/>
  <c r="AF650" i="6"/>
  <c r="AE650" i="6"/>
  <c r="AD650" i="6"/>
  <c r="AC650" i="6"/>
  <c r="AB650" i="6"/>
  <c r="AA650" i="6"/>
  <c r="AH649" i="6"/>
  <c r="AG649" i="6"/>
  <c r="AF649" i="6"/>
  <c r="AE649" i="6"/>
  <c r="AD649" i="6"/>
  <c r="AC649" i="6"/>
  <c r="AB649" i="6"/>
  <c r="AA649" i="6"/>
  <c r="AK648" i="6"/>
  <c r="AJ648" i="6"/>
  <c r="AI648" i="6"/>
  <c r="AH648" i="6"/>
  <c r="AG648" i="6"/>
  <c r="AF648" i="6"/>
  <c r="AE648" i="6"/>
  <c r="AD648" i="6"/>
  <c r="AC648" i="6"/>
  <c r="AB648" i="6"/>
  <c r="AA648" i="6"/>
  <c r="AJ647" i="6"/>
  <c r="AI647" i="6"/>
  <c r="AK647" i="6" s="1"/>
  <c r="AH647" i="6"/>
  <c r="AG647" i="6"/>
  <c r="AF647" i="6"/>
  <c r="AE647" i="6"/>
  <c r="AD647" i="6"/>
  <c r="AC647" i="6"/>
  <c r="AB647" i="6"/>
  <c r="AA647" i="6"/>
  <c r="AI646" i="6"/>
  <c r="AK646" i="6" s="1"/>
  <c r="AH646" i="6"/>
  <c r="AJ646" i="6" s="1"/>
  <c r="AG646" i="6"/>
  <c r="AF646" i="6"/>
  <c r="AE646" i="6"/>
  <c r="AD646" i="6"/>
  <c r="AC646" i="6"/>
  <c r="AB646" i="6"/>
  <c r="AA646" i="6"/>
  <c r="AH645" i="6"/>
  <c r="AG645" i="6"/>
  <c r="AF645" i="6"/>
  <c r="AE645" i="6"/>
  <c r="AD645" i="6"/>
  <c r="AC645" i="6"/>
  <c r="AB645" i="6"/>
  <c r="AA645" i="6"/>
  <c r="AJ644" i="6"/>
  <c r="AH644" i="6"/>
  <c r="AI644" i="6" s="1"/>
  <c r="AK644" i="6" s="1"/>
  <c r="AG644" i="6"/>
  <c r="AF644" i="6"/>
  <c r="AE644" i="6"/>
  <c r="AD644" i="6"/>
  <c r="AC644" i="6"/>
  <c r="AB644" i="6"/>
  <c r="AA644" i="6"/>
  <c r="AK643" i="6"/>
  <c r="AJ643" i="6"/>
  <c r="AI643" i="6"/>
  <c r="AH643" i="6"/>
  <c r="AG643" i="6"/>
  <c r="AF643" i="6"/>
  <c r="AE643" i="6"/>
  <c r="AD643" i="6"/>
  <c r="AC643" i="6"/>
  <c r="AB643" i="6"/>
  <c r="AA643" i="6"/>
  <c r="AJ642" i="6"/>
  <c r="AK642" i="6" s="1"/>
  <c r="AI642" i="6"/>
  <c r="AH642" i="6"/>
  <c r="AG642" i="6"/>
  <c r="AF642" i="6"/>
  <c r="AE642" i="6"/>
  <c r="AD642" i="6"/>
  <c r="AC642" i="6"/>
  <c r="AB642" i="6"/>
  <c r="AA642" i="6"/>
  <c r="AK641" i="6"/>
  <c r="AJ641" i="6"/>
  <c r="AI641" i="6"/>
  <c r="AH641" i="6"/>
  <c r="AG641" i="6"/>
  <c r="AF641" i="6"/>
  <c r="AE641" i="6"/>
  <c r="AD641" i="6"/>
  <c r="AC641" i="6"/>
  <c r="AB641" i="6"/>
  <c r="AA641" i="6"/>
  <c r="AJ640" i="6"/>
  <c r="AH640" i="6"/>
  <c r="AI640" i="6" s="1"/>
  <c r="AK640" i="6" s="1"/>
  <c r="AG640" i="6"/>
  <c r="AF640" i="6"/>
  <c r="AE640" i="6"/>
  <c r="AD640" i="6"/>
  <c r="AC640" i="6"/>
  <c r="AB640" i="6"/>
  <c r="AA640" i="6"/>
  <c r="AJ639" i="6"/>
  <c r="AI639" i="6"/>
  <c r="AH639" i="6"/>
  <c r="AG639" i="6"/>
  <c r="AF639" i="6"/>
  <c r="AE639" i="6"/>
  <c r="AD639" i="6"/>
  <c r="AC639" i="6"/>
  <c r="AB639" i="6"/>
  <c r="AA639" i="6"/>
  <c r="AI638" i="6"/>
  <c r="AK638" i="6" s="1"/>
  <c r="AH638" i="6"/>
  <c r="AJ638" i="6" s="1"/>
  <c r="AG638" i="6"/>
  <c r="AF638" i="6"/>
  <c r="AE638" i="6"/>
  <c r="AD638" i="6"/>
  <c r="AC638" i="6"/>
  <c r="AB638" i="6"/>
  <c r="AA638" i="6"/>
  <c r="AH637" i="6"/>
  <c r="AI637" i="6" s="1"/>
  <c r="AG637" i="6"/>
  <c r="AF637" i="6"/>
  <c r="AE637" i="6"/>
  <c r="AD637" i="6"/>
  <c r="AC637" i="6"/>
  <c r="AB637" i="6"/>
  <c r="AA637" i="6"/>
  <c r="AJ636" i="6"/>
  <c r="AI636" i="6"/>
  <c r="AH636" i="6"/>
  <c r="AG636" i="6"/>
  <c r="AF636" i="6"/>
  <c r="AE636" i="6"/>
  <c r="AD636" i="6"/>
  <c r="AC636" i="6"/>
  <c r="AB636" i="6"/>
  <c r="AA636" i="6"/>
  <c r="AH635" i="6"/>
  <c r="AG635" i="6"/>
  <c r="AF635" i="6"/>
  <c r="AE635" i="6"/>
  <c r="AD635" i="6"/>
  <c r="AC635" i="6"/>
  <c r="AB635" i="6"/>
  <c r="AA635" i="6"/>
  <c r="AI634" i="6"/>
  <c r="AK634" i="6" s="1"/>
  <c r="AH634" i="6"/>
  <c r="AJ634" i="6" s="1"/>
  <c r="AG634" i="6"/>
  <c r="AF634" i="6"/>
  <c r="AE634" i="6"/>
  <c r="AD634" i="6"/>
  <c r="AC634" i="6"/>
  <c r="AB634" i="6"/>
  <c r="AA634" i="6"/>
  <c r="AH633" i="6"/>
  <c r="AG633" i="6"/>
  <c r="AF633" i="6"/>
  <c r="AE633" i="6"/>
  <c r="AD633" i="6"/>
  <c r="AC633" i="6"/>
  <c r="AB633" i="6"/>
  <c r="AA633" i="6"/>
  <c r="AJ632" i="6"/>
  <c r="AH632" i="6"/>
  <c r="AI632" i="6" s="1"/>
  <c r="AK632" i="6" s="1"/>
  <c r="AG632" i="6"/>
  <c r="AF632" i="6"/>
  <c r="AE632" i="6"/>
  <c r="AD632" i="6"/>
  <c r="AC632" i="6"/>
  <c r="AB632" i="6"/>
  <c r="AA632" i="6"/>
  <c r="AK631" i="6"/>
  <c r="AJ631" i="6"/>
  <c r="AI631" i="6"/>
  <c r="AH631" i="6"/>
  <c r="AG631" i="6"/>
  <c r="AF631" i="6"/>
  <c r="AE631" i="6"/>
  <c r="AD631" i="6"/>
  <c r="AC631" i="6"/>
  <c r="AB631" i="6"/>
  <c r="AA631" i="6"/>
  <c r="AJ630" i="6"/>
  <c r="AI630" i="6"/>
  <c r="AH630" i="6"/>
  <c r="AG630" i="6"/>
  <c r="AF630" i="6"/>
  <c r="AE630" i="6"/>
  <c r="AD630" i="6"/>
  <c r="AC630" i="6"/>
  <c r="AB630" i="6"/>
  <c r="AA630" i="6"/>
  <c r="AI629" i="6"/>
  <c r="AK629" i="6" s="1"/>
  <c r="AH629" i="6"/>
  <c r="AJ629" i="6" s="1"/>
  <c r="AG629" i="6"/>
  <c r="AF629" i="6"/>
  <c r="AE629" i="6"/>
  <c r="AD629" i="6"/>
  <c r="AC629" i="6"/>
  <c r="AB629" i="6"/>
  <c r="AA629" i="6"/>
  <c r="AH628" i="6"/>
  <c r="AG628" i="6"/>
  <c r="AF628" i="6"/>
  <c r="AE628" i="6"/>
  <c r="AD628" i="6"/>
  <c r="AC628" i="6"/>
  <c r="AB628" i="6"/>
  <c r="AA628" i="6"/>
  <c r="AJ627" i="6"/>
  <c r="AI627" i="6"/>
  <c r="AK627" i="6" s="1"/>
  <c r="AH627" i="6"/>
  <c r="AG627" i="6"/>
  <c r="AF627" i="6"/>
  <c r="AE627" i="6"/>
  <c r="AD627" i="6"/>
  <c r="AC627" i="6"/>
  <c r="AB627" i="6"/>
  <c r="AA627" i="6"/>
  <c r="AI626" i="6"/>
  <c r="AK626" i="6" s="1"/>
  <c r="AH626" i="6"/>
  <c r="AJ626" i="6" s="1"/>
  <c r="AG626" i="6"/>
  <c r="AF626" i="6"/>
  <c r="AE626" i="6"/>
  <c r="AD626" i="6"/>
  <c r="AC626" i="6"/>
  <c r="AB626" i="6"/>
  <c r="AA626" i="6"/>
  <c r="AK625" i="6"/>
  <c r="AJ625" i="6"/>
  <c r="AH625" i="6"/>
  <c r="AI625" i="6" s="1"/>
  <c r="AG625" i="6"/>
  <c r="AF625" i="6"/>
  <c r="AE625" i="6"/>
  <c r="AD625" i="6"/>
  <c r="AC625" i="6"/>
  <c r="AB625" i="6"/>
  <c r="AA625" i="6"/>
  <c r="AJ624" i="6"/>
  <c r="AK624" i="6" s="1"/>
  <c r="AI624" i="6"/>
  <c r="AH624" i="6"/>
  <c r="AG624" i="6"/>
  <c r="AF624" i="6"/>
  <c r="AE624" i="6"/>
  <c r="AD624" i="6"/>
  <c r="AC624" i="6"/>
  <c r="AB624" i="6"/>
  <c r="AA624" i="6"/>
  <c r="AH623" i="6"/>
  <c r="AJ623" i="6" s="1"/>
  <c r="AG623" i="6"/>
  <c r="AF623" i="6"/>
  <c r="AE623" i="6"/>
  <c r="AD623" i="6"/>
  <c r="AC623" i="6"/>
  <c r="AB623" i="6"/>
  <c r="AA623" i="6"/>
  <c r="AH622" i="6"/>
  <c r="AG622" i="6"/>
  <c r="AF622" i="6"/>
  <c r="AE622" i="6"/>
  <c r="AD622" i="6"/>
  <c r="AC622" i="6"/>
  <c r="AB622" i="6"/>
  <c r="AA622" i="6"/>
  <c r="AH621" i="6"/>
  <c r="AG621" i="6"/>
  <c r="AF621" i="6"/>
  <c r="AE621" i="6"/>
  <c r="AD621" i="6"/>
  <c r="AC621" i="6"/>
  <c r="AB621" i="6"/>
  <c r="AA621" i="6"/>
  <c r="AK620" i="6"/>
  <c r="AJ620" i="6"/>
  <c r="AH620" i="6"/>
  <c r="AI620" i="6" s="1"/>
  <c r="AG620" i="6"/>
  <c r="AF620" i="6"/>
  <c r="AE620" i="6"/>
  <c r="AD620" i="6"/>
  <c r="AC620" i="6"/>
  <c r="AB620" i="6"/>
  <c r="AA620" i="6"/>
  <c r="AJ619" i="6"/>
  <c r="AI619" i="6"/>
  <c r="AK619" i="6" s="1"/>
  <c r="AH619" i="6"/>
  <c r="AG619" i="6"/>
  <c r="AF619" i="6"/>
  <c r="AE619" i="6"/>
  <c r="AD619" i="6"/>
  <c r="AC619" i="6"/>
  <c r="AB619" i="6"/>
  <c r="AA619" i="6"/>
  <c r="AH618" i="6"/>
  <c r="AJ618" i="6" s="1"/>
  <c r="AG618" i="6"/>
  <c r="AF618" i="6"/>
  <c r="AE618" i="6"/>
  <c r="AD618" i="6"/>
  <c r="AC618" i="6"/>
  <c r="AB618" i="6"/>
  <c r="AA618" i="6"/>
  <c r="AH617" i="6"/>
  <c r="AJ617" i="6" s="1"/>
  <c r="AG617" i="6"/>
  <c r="AF617" i="6"/>
  <c r="AE617" i="6"/>
  <c r="AD617" i="6"/>
  <c r="AC617" i="6"/>
  <c r="AB617" i="6"/>
  <c r="AA617" i="6"/>
  <c r="AH616" i="6"/>
  <c r="AJ616" i="6" s="1"/>
  <c r="AG616" i="6"/>
  <c r="AF616" i="6"/>
  <c r="AE616" i="6"/>
  <c r="AD616" i="6"/>
  <c r="AC616" i="6"/>
  <c r="AB616" i="6"/>
  <c r="AA616" i="6"/>
  <c r="AH615" i="6"/>
  <c r="AJ615" i="6" s="1"/>
  <c r="AG615" i="6"/>
  <c r="AF615" i="6"/>
  <c r="AE615" i="6"/>
  <c r="AD615" i="6"/>
  <c r="AC615" i="6"/>
  <c r="AB615" i="6"/>
  <c r="AA615" i="6"/>
  <c r="AK614" i="6"/>
  <c r="AI614" i="6"/>
  <c r="AH614" i="6"/>
  <c r="AJ614" i="6" s="1"/>
  <c r="AG614" i="6"/>
  <c r="AF614" i="6"/>
  <c r="AE614" i="6"/>
  <c r="AD614" i="6"/>
  <c r="AC614" i="6"/>
  <c r="AB614" i="6"/>
  <c r="AA614" i="6"/>
  <c r="AK613" i="6"/>
  <c r="AJ613" i="6"/>
  <c r="AI613" i="6"/>
  <c r="AH613" i="6"/>
  <c r="AG613" i="6"/>
  <c r="AF613" i="6"/>
  <c r="AE613" i="6"/>
  <c r="AD613" i="6"/>
  <c r="AC613" i="6"/>
  <c r="AB613" i="6"/>
  <c r="AA613" i="6"/>
  <c r="AK612" i="6"/>
  <c r="AJ612" i="6"/>
  <c r="AI612" i="6"/>
  <c r="AH612" i="6"/>
  <c r="AG612" i="6"/>
  <c r="AF612" i="6"/>
  <c r="AE612" i="6"/>
  <c r="AD612" i="6"/>
  <c r="AC612" i="6"/>
  <c r="AB612" i="6"/>
  <c r="AA612" i="6"/>
  <c r="AJ611" i="6"/>
  <c r="AI611" i="6"/>
  <c r="AK611" i="6" s="1"/>
  <c r="AH611" i="6"/>
  <c r="AG611" i="6"/>
  <c r="AF611" i="6"/>
  <c r="AE611" i="6"/>
  <c r="AD611" i="6"/>
  <c r="AC611" i="6"/>
  <c r="AB611" i="6"/>
  <c r="AA611" i="6"/>
  <c r="AI610" i="6"/>
  <c r="AK610" i="6" s="1"/>
  <c r="AH610" i="6"/>
  <c r="AJ610" i="6" s="1"/>
  <c r="AG610" i="6"/>
  <c r="AF610" i="6"/>
  <c r="AE610" i="6"/>
  <c r="AD610" i="6"/>
  <c r="AC610" i="6"/>
  <c r="AB610" i="6"/>
  <c r="AA610" i="6"/>
  <c r="AH609" i="6"/>
  <c r="AG609" i="6"/>
  <c r="AF609" i="6"/>
  <c r="AE609" i="6"/>
  <c r="AD609" i="6"/>
  <c r="AC609" i="6"/>
  <c r="AB609" i="6"/>
  <c r="AA609" i="6"/>
  <c r="AK608" i="6"/>
  <c r="AJ608" i="6"/>
  <c r="AH608" i="6"/>
  <c r="AI608" i="6" s="1"/>
  <c r="AG608" i="6"/>
  <c r="AF608" i="6"/>
  <c r="AE608" i="6"/>
  <c r="AD608" i="6"/>
  <c r="AC608" i="6"/>
  <c r="AB608" i="6"/>
  <c r="AA608" i="6"/>
  <c r="AK607" i="6"/>
  <c r="AJ607" i="6"/>
  <c r="AI607" i="6"/>
  <c r="AH607" i="6"/>
  <c r="AG607" i="6"/>
  <c r="AF607" i="6"/>
  <c r="AE607" i="6"/>
  <c r="AD607" i="6"/>
  <c r="AC607" i="6"/>
  <c r="AB607" i="6"/>
  <c r="AA607" i="6"/>
  <c r="AK606" i="6"/>
  <c r="AJ606" i="6"/>
  <c r="AH606" i="6"/>
  <c r="AI606" i="6" s="1"/>
  <c r="AG606" i="6"/>
  <c r="AF606" i="6"/>
  <c r="AE606" i="6"/>
  <c r="AD606" i="6"/>
  <c r="AC606" i="6"/>
  <c r="AB606" i="6"/>
  <c r="AA606" i="6"/>
  <c r="AJ605" i="6"/>
  <c r="AI605" i="6"/>
  <c r="AK605" i="6" s="1"/>
  <c r="AH605" i="6"/>
  <c r="AG605" i="6"/>
  <c r="AF605" i="6"/>
  <c r="AE605" i="6"/>
  <c r="AD605" i="6"/>
  <c r="AC605" i="6"/>
  <c r="AB605" i="6"/>
  <c r="AA605" i="6"/>
  <c r="AH604" i="6"/>
  <c r="AJ604" i="6" s="1"/>
  <c r="AG604" i="6"/>
  <c r="AF604" i="6"/>
  <c r="AE604" i="6"/>
  <c r="AD604" i="6"/>
  <c r="AC604" i="6"/>
  <c r="AB604" i="6"/>
  <c r="AA604" i="6"/>
  <c r="AI603" i="6"/>
  <c r="AK603" i="6" s="1"/>
  <c r="AH603" i="6"/>
  <c r="AJ603" i="6" s="1"/>
  <c r="AG603" i="6"/>
  <c r="AF603" i="6"/>
  <c r="AE603" i="6"/>
  <c r="AD603" i="6"/>
  <c r="AC603" i="6"/>
  <c r="AB603" i="6"/>
  <c r="AA603" i="6"/>
  <c r="AH602" i="6"/>
  <c r="AJ602" i="6" s="1"/>
  <c r="AG602" i="6"/>
  <c r="AF602" i="6"/>
  <c r="AE602" i="6"/>
  <c r="AD602" i="6"/>
  <c r="AC602" i="6"/>
  <c r="AB602" i="6"/>
  <c r="AA602" i="6"/>
  <c r="AH601" i="6"/>
  <c r="AI601" i="6" s="1"/>
  <c r="AG601" i="6"/>
  <c r="AF601" i="6"/>
  <c r="AE601" i="6"/>
  <c r="AD601" i="6"/>
  <c r="AC601" i="6"/>
  <c r="AB601" i="6"/>
  <c r="AA601" i="6"/>
  <c r="AK600" i="6"/>
  <c r="AJ600" i="6"/>
  <c r="AI600" i="6"/>
  <c r="AH600" i="6"/>
  <c r="AG600" i="6"/>
  <c r="AF600" i="6"/>
  <c r="AE600" i="6"/>
  <c r="AD600" i="6"/>
  <c r="AC600" i="6"/>
  <c r="AB600" i="6"/>
  <c r="AA600" i="6"/>
  <c r="AJ599" i="6"/>
  <c r="AI599" i="6"/>
  <c r="AH599" i="6"/>
  <c r="AG599" i="6"/>
  <c r="AF599" i="6"/>
  <c r="AE599" i="6"/>
  <c r="AD599" i="6"/>
  <c r="AC599" i="6"/>
  <c r="AB599" i="6"/>
  <c r="AA599" i="6"/>
  <c r="AH598" i="6"/>
  <c r="AJ598" i="6" s="1"/>
  <c r="AG598" i="6"/>
  <c r="AF598" i="6"/>
  <c r="AE598" i="6"/>
  <c r="AD598" i="6"/>
  <c r="AC598" i="6"/>
  <c r="AB598" i="6"/>
  <c r="AA598" i="6"/>
  <c r="AH597" i="6"/>
  <c r="AG597" i="6"/>
  <c r="AF597" i="6"/>
  <c r="AE597" i="6"/>
  <c r="AD597" i="6"/>
  <c r="AC597" i="6"/>
  <c r="AB597" i="6"/>
  <c r="AA597" i="6"/>
  <c r="AJ596" i="6"/>
  <c r="AH596" i="6"/>
  <c r="AI596" i="6" s="1"/>
  <c r="AK596" i="6" s="1"/>
  <c r="AG596" i="6"/>
  <c r="AF596" i="6"/>
  <c r="AE596" i="6"/>
  <c r="AD596" i="6"/>
  <c r="AC596" i="6"/>
  <c r="AB596" i="6"/>
  <c r="AA596" i="6"/>
  <c r="AJ595" i="6"/>
  <c r="AI595" i="6"/>
  <c r="AK595" i="6" s="1"/>
  <c r="AH595" i="6"/>
  <c r="AG595" i="6"/>
  <c r="AF595" i="6"/>
  <c r="AE595" i="6"/>
  <c r="AD595" i="6"/>
  <c r="AC595" i="6"/>
  <c r="AB595" i="6"/>
  <c r="AA595" i="6"/>
  <c r="AH594" i="6"/>
  <c r="AG594" i="6"/>
  <c r="AF594" i="6"/>
  <c r="AE594" i="6"/>
  <c r="AD594" i="6"/>
  <c r="AC594" i="6"/>
  <c r="AB594" i="6"/>
  <c r="AA594" i="6"/>
  <c r="AJ593" i="6"/>
  <c r="AK593" i="6" s="1"/>
  <c r="AI593" i="6"/>
  <c r="AH593" i="6"/>
  <c r="AG593" i="6"/>
  <c r="AF593" i="6"/>
  <c r="AE593" i="6"/>
  <c r="AD593" i="6"/>
  <c r="AC593" i="6"/>
  <c r="AB593" i="6"/>
  <c r="AA593" i="6"/>
  <c r="AJ592" i="6"/>
  <c r="AI592" i="6"/>
  <c r="AK592" i="6" s="1"/>
  <c r="AH592" i="6"/>
  <c r="AG592" i="6"/>
  <c r="AF592" i="6"/>
  <c r="AE592" i="6"/>
  <c r="AD592" i="6"/>
  <c r="AC592" i="6"/>
  <c r="AB592" i="6"/>
  <c r="AA592" i="6"/>
  <c r="AH591" i="6"/>
  <c r="AG591" i="6"/>
  <c r="AF591" i="6"/>
  <c r="AE591" i="6"/>
  <c r="AD591" i="6"/>
  <c r="AC591" i="6"/>
  <c r="AB591" i="6"/>
  <c r="AA591" i="6"/>
  <c r="AH590" i="6"/>
  <c r="AJ590" i="6" s="1"/>
  <c r="AG590" i="6"/>
  <c r="AF590" i="6"/>
  <c r="AE590" i="6"/>
  <c r="AD590" i="6"/>
  <c r="AC590" i="6"/>
  <c r="AB590" i="6"/>
  <c r="AA590" i="6"/>
  <c r="AH589" i="6"/>
  <c r="AI589" i="6" s="1"/>
  <c r="AG589" i="6"/>
  <c r="AF589" i="6"/>
  <c r="AE589" i="6"/>
  <c r="AD589" i="6"/>
  <c r="AC589" i="6"/>
  <c r="AB589" i="6"/>
  <c r="AA589" i="6"/>
  <c r="AJ588" i="6"/>
  <c r="AK588" i="6" s="1"/>
  <c r="AI588" i="6"/>
  <c r="AH588" i="6"/>
  <c r="AG588" i="6"/>
  <c r="AF588" i="6"/>
  <c r="AE588" i="6"/>
  <c r="AD588" i="6"/>
  <c r="AC588" i="6"/>
  <c r="AB588" i="6"/>
  <c r="AA588" i="6"/>
  <c r="AI587" i="6"/>
  <c r="AK587" i="6" s="1"/>
  <c r="AH587" i="6"/>
  <c r="AJ587" i="6" s="1"/>
  <c r="AG587" i="6"/>
  <c r="AF587" i="6"/>
  <c r="AE587" i="6"/>
  <c r="AD587" i="6"/>
  <c r="AC587" i="6"/>
  <c r="AB587" i="6"/>
  <c r="AA587" i="6"/>
  <c r="AI586" i="6"/>
  <c r="AK586" i="6" s="1"/>
  <c r="AH586" i="6"/>
  <c r="AJ586" i="6" s="1"/>
  <c r="AG586" i="6"/>
  <c r="AF586" i="6"/>
  <c r="AE586" i="6"/>
  <c r="AD586" i="6"/>
  <c r="AC586" i="6"/>
  <c r="AB586" i="6"/>
  <c r="AA586" i="6"/>
  <c r="AH585" i="6"/>
  <c r="AG585" i="6"/>
  <c r="AF585" i="6"/>
  <c r="AE585" i="6"/>
  <c r="AD585" i="6"/>
  <c r="AC585" i="6"/>
  <c r="AB585" i="6"/>
  <c r="AA585" i="6"/>
  <c r="AJ584" i="6"/>
  <c r="AH584" i="6"/>
  <c r="AI584" i="6" s="1"/>
  <c r="AG584" i="6"/>
  <c r="AF584" i="6"/>
  <c r="AE584" i="6"/>
  <c r="AD584" i="6"/>
  <c r="AC584" i="6"/>
  <c r="AB584" i="6"/>
  <c r="AA584" i="6"/>
  <c r="AJ583" i="6"/>
  <c r="AK583" i="6" s="1"/>
  <c r="AI583" i="6"/>
  <c r="AH583" i="6"/>
  <c r="AG583" i="6"/>
  <c r="AF583" i="6"/>
  <c r="AE583" i="6"/>
  <c r="AD583" i="6"/>
  <c r="AC583" i="6"/>
  <c r="AB583" i="6"/>
  <c r="AA583" i="6"/>
  <c r="AK582" i="6"/>
  <c r="AJ582" i="6"/>
  <c r="AI582" i="6"/>
  <c r="AH582" i="6"/>
  <c r="AG582" i="6"/>
  <c r="AF582" i="6"/>
  <c r="AE582" i="6"/>
  <c r="AD582" i="6"/>
  <c r="AC582" i="6"/>
  <c r="AB582" i="6"/>
  <c r="AA582" i="6"/>
  <c r="AJ581" i="6"/>
  <c r="AI581" i="6"/>
  <c r="AK581" i="6" s="1"/>
  <c r="AH581" i="6"/>
  <c r="AG581" i="6"/>
  <c r="AF581" i="6"/>
  <c r="AE581" i="6"/>
  <c r="AD581" i="6"/>
  <c r="AC581" i="6"/>
  <c r="AB581" i="6"/>
  <c r="AA581" i="6"/>
  <c r="AJ580" i="6"/>
  <c r="AI580" i="6"/>
  <c r="AK580" i="6" s="1"/>
  <c r="AH580" i="6"/>
  <c r="AG580" i="6"/>
  <c r="AF580" i="6"/>
  <c r="AE580" i="6"/>
  <c r="AD580" i="6"/>
  <c r="AC580" i="6"/>
  <c r="AB580" i="6"/>
  <c r="AA580" i="6"/>
  <c r="AJ579" i="6"/>
  <c r="AI579" i="6"/>
  <c r="AH579" i="6"/>
  <c r="AG579" i="6"/>
  <c r="AF579" i="6"/>
  <c r="AE579" i="6"/>
  <c r="AD579" i="6"/>
  <c r="AC579" i="6"/>
  <c r="AB579" i="6"/>
  <c r="AA579" i="6"/>
  <c r="AK578" i="6"/>
  <c r="AI578" i="6"/>
  <c r="AH578" i="6"/>
  <c r="AJ578" i="6" s="1"/>
  <c r="AG578" i="6"/>
  <c r="AF578" i="6"/>
  <c r="AE578" i="6"/>
  <c r="AD578" i="6"/>
  <c r="AC578" i="6"/>
  <c r="AB578" i="6"/>
  <c r="AA578" i="6"/>
  <c r="AJ577" i="6"/>
  <c r="AK577" i="6" s="1"/>
  <c r="AI577" i="6"/>
  <c r="AH577" i="6"/>
  <c r="AG577" i="6"/>
  <c r="AF577" i="6"/>
  <c r="AE577" i="6"/>
  <c r="AD577" i="6"/>
  <c r="AC577" i="6"/>
  <c r="AB577" i="6"/>
  <c r="AA577" i="6"/>
  <c r="AJ576" i="6"/>
  <c r="AI576" i="6"/>
  <c r="AK576" i="6" s="1"/>
  <c r="AH576" i="6"/>
  <c r="AG576" i="6"/>
  <c r="AF576" i="6"/>
  <c r="AE576" i="6"/>
  <c r="AD576" i="6"/>
  <c r="AC576" i="6"/>
  <c r="AB576" i="6"/>
  <c r="AA576" i="6"/>
  <c r="AJ575" i="6"/>
  <c r="AI575" i="6"/>
  <c r="AK575" i="6" s="1"/>
  <c r="AH575" i="6"/>
  <c r="AG575" i="6"/>
  <c r="AF575" i="6"/>
  <c r="AE575" i="6"/>
  <c r="AD575" i="6"/>
  <c r="AC575" i="6"/>
  <c r="AB575" i="6"/>
  <c r="AA575" i="6"/>
  <c r="AH574" i="6"/>
  <c r="AJ574" i="6" s="1"/>
  <c r="AG574" i="6"/>
  <c r="AF574" i="6"/>
  <c r="AE574" i="6"/>
  <c r="AD574" i="6"/>
  <c r="AC574" i="6"/>
  <c r="AB574" i="6"/>
  <c r="AA574" i="6"/>
  <c r="AH573" i="6"/>
  <c r="AG573" i="6"/>
  <c r="AF573" i="6"/>
  <c r="AE573" i="6"/>
  <c r="AD573" i="6"/>
  <c r="AC573" i="6"/>
  <c r="AB573" i="6"/>
  <c r="AA573" i="6"/>
  <c r="AJ572" i="6"/>
  <c r="AH572" i="6"/>
  <c r="AI572" i="6" s="1"/>
  <c r="AK572" i="6" s="1"/>
  <c r="AG572" i="6"/>
  <c r="AF572" i="6"/>
  <c r="AE572" i="6"/>
  <c r="AD572" i="6"/>
  <c r="AC572" i="6"/>
  <c r="AB572" i="6"/>
  <c r="AA572" i="6"/>
  <c r="AJ571" i="6"/>
  <c r="AI571" i="6"/>
  <c r="AK571" i="6" s="1"/>
  <c r="AH571" i="6"/>
  <c r="AG571" i="6"/>
  <c r="AF571" i="6"/>
  <c r="AE571" i="6"/>
  <c r="AD571" i="6"/>
  <c r="AC571" i="6"/>
  <c r="AB571" i="6"/>
  <c r="AA571" i="6"/>
  <c r="AH570" i="6"/>
  <c r="AG570" i="6"/>
  <c r="AF570" i="6"/>
  <c r="AE570" i="6"/>
  <c r="AD570" i="6"/>
  <c r="AC570" i="6"/>
  <c r="AB570" i="6"/>
  <c r="AA570" i="6"/>
  <c r="AK569" i="6"/>
  <c r="AJ569" i="6"/>
  <c r="AI569" i="6"/>
  <c r="AH569" i="6"/>
  <c r="AG569" i="6"/>
  <c r="AF569" i="6"/>
  <c r="AE569" i="6"/>
  <c r="AD569" i="6"/>
  <c r="AC569" i="6"/>
  <c r="AB569" i="6"/>
  <c r="AA569" i="6"/>
  <c r="AK568" i="6"/>
  <c r="AJ568" i="6"/>
  <c r="AH568" i="6"/>
  <c r="AI568" i="6" s="1"/>
  <c r="AG568" i="6"/>
  <c r="AF568" i="6"/>
  <c r="AE568" i="6"/>
  <c r="AD568" i="6"/>
  <c r="AC568" i="6"/>
  <c r="AB568" i="6"/>
  <c r="AA568" i="6"/>
  <c r="AJ567" i="6"/>
  <c r="AI567" i="6"/>
  <c r="AK567" i="6" s="1"/>
  <c r="AH567" i="6"/>
  <c r="AG567" i="6"/>
  <c r="AF567" i="6"/>
  <c r="AE567" i="6"/>
  <c r="AD567" i="6"/>
  <c r="AC567" i="6"/>
  <c r="AB567" i="6"/>
  <c r="AA567" i="6"/>
  <c r="AI566" i="6"/>
  <c r="AK566" i="6" s="1"/>
  <c r="AH566" i="6"/>
  <c r="AJ566" i="6" s="1"/>
  <c r="AG566" i="6"/>
  <c r="AF566" i="6"/>
  <c r="AE566" i="6"/>
  <c r="AD566" i="6"/>
  <c r="AC566" i="6"/>
  <c r="AB566" i="6"/>
  <c r="AA566" i="6"/>
  <c r="AK565" i="6"/>
  <c r="AJ565" i="6"/>
  <c r="AH565" i="6"/>
  <c r="AI565" i="6" s="1"/>
  <c r="AG565" i="6"/>
  <c r="AF565" i="6"/>
  <c r="AE565" i="6"/>
  <c r="AD565" i="6"/>
  <c r="AC565" i="6"/>
  <c r="AB565" i="6"/>
  <c r="AA565" i="6"/>
  <c r="AJ564" i="6"/>
  <c r="AI564" i="6"/>
  <c r="AK564" i="6" s="1"/>
  <c r="AH564" i="6"/>
  <c r="AG564" i="6"/>
  <c r="AF564" i="6"/>
  <c r="AE564" i="6"/>
  <c r="AD564" i="6"/>
  <c r="AC564" i="6"/>
  <c r="AB564" i="6"/>
  <c r="AA564" i="6"/>
  <c r="AH563" i="6"/>
  <c r="AG563" i="6"/>
  <c r="AF563" i="6"/>
  <c r="AE563" i="6"/>
  <c r="AD563" i="6"/>
  <c r="AC563" i="6"/>
  <c r="AB563" i="6"/>
  <c r="AA563" i="6"/>
  <c r="AI562" i="6"/>
  <c r="AK562" i="6" s="1"/>
  <c r="AH562" i="6"/>
  <c r="AJ562" i="6" s="1"/>
  <c r="AG562" i="6"/>
  <c r="AF562" i="6"/>
  <c r="AE562" i="6"/>
  <c r="AD562" i="6"/>
  <c r="AC562" i="6"/>
  <c r="AB562" i="6"/>
  <c r="AA562" i="6"/>
  <c r="AH561" i="6"/>
  <c r="AG561" i="6"/>
  <c r="AF561" i="6"/>
  <c r="AE561" i="6"/>
  <c r="AD561" i="6"/>
  <c r="AC561" i="6"/>
  <c r="AB561" i="6"/>
  <c r="AA561" i="6"/>
  <c r="AJ560" i="6"/>
  <c r="AH560" i="6"/>
  <c r="AI560" i="6" s="1"/>
  <c r="AK560" i="6" s="1"/>
  <c r="AG560" i="6"/>
  <c r="AF560" i="6"/>
  <c r="AE560" i="6"/>
  <c r="AD560" i="6"/>
  <c r="AC560" i="6"/>
  <c r="AB560" i="6"/>
  <c r="AA560" i="6"/>
  <c r="AJ559" i="6"/>
  <c r="AK559" i="6" s="1"/>
  <c r="AI559" i="6"/>
  <c r="AH559" i="6"/>
  <c r="AG559" i="6"/>
  <c r="AF559" i="6"/>
  <c r="AE559" i="6"/>
  <c r="AD559" i="6"/>
  <c r="AC559" i="6"/>
  <c r="AB559" i="6"/>
  <c r="AA559" i="6"/>
  <c r="AJ558" i="6"/>
  <c r="AI558" i="6"/>
  <c r="AK558" i="6" s="1"/>
  <c r="AH558" i="6"/>
  <c r="AG558" i="6"/>
  <c r="AF558" i="6"/>
  <c r="AE558" i="6"/>
  <c r="AD558" i="6"/>
  <c r="AC558" i="6"/>
  <c r="AB558" i="6"/>
  <c r="AA558" i="6"/>
  <c r="AH557" i="6"/>
  <c r="AG557" i="6"/>
  <c r="AF557" i="6"/>
  <c r="AE557" i="6"/>
  <c r="AD557" i="6"/>
  <c r="AC557" i="6"/>
  <c r="AB557" i="6"/>
  <c r="AA557" i="6"/>
  <c r="AK556" i="6"/>
  <c r="AJ556" i="6"/>
  <c r="AI556" i="6"/>
  <c r="AH556" i="6"/>
  <c r="AG556" i="6"/>
  <c r="AF556" i="6"/>
  <c r="AE556" i="6"/>
  <c r="AD556" i="6"/>
  <c r="AC556" i="6"/>
  <c r="AB556" i="6"/>
  <c r="AA556" i="6"/>
  <c r="AJ555" i="6"/>
  <c r="AI555" i="6"/>
  <c r="AK555" i="6" s="1"/>
  <c r="AH555" i="6"/>
  <c r="AG555" i="6"/>
  <c r="AF555" i="6"/>
  <c r="AE555" i="6"/>
  <c r="AD555" i="6"/>
  <c r="AC555" i="6"/>
  <c r="AB555" i="6"/>
  <c r="AA555" i="6"/>
  <c r="AH554" i="6"/>
  <c r="AJ554" i="6" s="1"/>
  <c r="AG554" i="6"/>
  <c r="AF554" i="6"/>
  <c r="AE554" i="6"/>
  <c r="AD554" i="6"/>
  <c r="AC554" i="6"/>
  <c r="AB554" i="6"/>
  <c r="AA554" i="6"/>
  <c r="AK553" i="6"/>
  <c r="AJ553" i="6"/>
  <c r="AH553" i="6"/>
  <c r="AI553" i="6" s="1"/>
  <c r="AG553" i="6"/>
  <c r="AF553" i="6"/>
  <c r="AE553" i="6"/>
  <c r="AD553" i="6"/>
  <c r="AC553" i="6"/>
  <c r="AB553" i="6"/>
  <c r="AA553" i="6"/>
  <c r="AJ552" i="6"/>
  <c r="AI552" i="6"/>
  <c r="AK552" i="6" s="1"/>
  <c r="AH552" i="6"/>
  <c r="AG552" i="6"/>
  <c r="AF552" i="6"/>
  <c r="AE552" i="6"/>
  <c r="AD552" i="6"/>
  <c r="AC552" i="6"/>
  <c r="AB552" i="6"/>
  <c r="AA552" i="6"/>
  <c r="AJ551" i="6"/>
  <c r="AI551" i="6"/>
  <c r="AH551" i="6"/>
  <c r="AG551" i="6"/>
  <c r="AF551" i="6"/>
  <c r="AE551" i="6"/>
  <c r="AD551" i="6"/>
  <c r="AC551" i="6"/>
  <c r="AB551" i="6"/>
  <c r="AA551" i="6"/>
  <c r="AH550" i="6"/>
  <c r="AJ550" i="6" s="1"/>
  <c r="AG550" i="6"/>
  <c r="AF550" i="6"/>
  <c r="AE550" i="6"/>
  <c r="AD550" i="6"/>
  <c r="AC550" i="6"/>
  <c r="AB550" i="6"/>
  <c r="AA550" i="6"/>
  <c r="AH549" i="6"/>
  <c r="AG549" i="6"/>
  <c r="AF549" i="6"/>
  <c r="AE549" i="6"/>
  <c r="AD549" i="6"/>
  <c r="AC549" i="6"/>
  <c r="AB549" i="6"/>
  <c r="AA549" i="6"/>
  <c r="AK548" i="6"/>
  <c r="AJ548" i="6"/>
  <c r="AH548" i="6"/>
  <c r="AI548" i="6" s="1"/>
  <c r="AG548" i="6"/>
  <c r="AF548" i="6"/>
  <c r="AE548" i="6"/>
  <c r="AD548" i="6"/>
  <c r="AC548" i="6"/>
  <c r="AB548" i="6"/>
  <c r="AA548" i="6"/>
  <c r="AJ547" i="6"/>
  <c r="AI547" i="6"/>
  <c r="AK547" i="6" s="1"/>
  <c r="AH547" i="6"/>
  <c r="AG547" i="6"/>
  <c r="AF547" i="6"/>
  <c r="AE547" i="6"/>
  <c r="AD547" i="6"/>
  <c r="AC547" i="6"/>
  <c r="AB547" i="6"/>
  <c r="AA547" i="6"/>
  <c r="AH546" i="6"/>
  <c r="AG546" i="6"/>
  <c r="AF546" i="6"/>
  <c r="AE546" i="6"/>
  <c r="AD546" i="6"/>
  <c r="AC546" i="6"/>
  <c r="AB546" i="6"/>
  <c r="AA546" i="6"/>
  <c r="AH545" i="6"/>
  <c r="AG545" i="6"/>
  <c r="AF545" i="6"/>
  <c r="AE545" i="6"/>
  <c r="AD545" i="6"/>
  <c r="AC545" i="6"/>
  <c r="AB545" i="6"/>
  <c r="AA545" i="6"/>
  <c r="AK544" i="6"/>
  <c r="AJ544" i="6"/>
  <c r="AI544" i="6"/>
  <c r="AH544" i="6"/>
  <c r="AG544" i="6"/>
  <c r="AF544" i="6"/>
  <c r="AE544" i="6"/>
  <c r="AD544" i="6"/>
  <c r="AC544" i="6"/>
  <c r="AB544" i="6"/>
  <c r="AA544" i="6"/>
  <c r="AJ543" i="6"/>
  <c r="AI543" i="6"/>
  <c r="AK543" i="6" s="1"/>
  <c r="AH543" i="6"/>
  <c r="AG543" i="6"/>
  <c r="AF543" i="6"/>
  <c r="AE543" i="6"/>
  <c r="AD543" i="6"/>
  <c r="AC543" i="6"/>
  <c r="AB543" i="6"/>
  <c r="AA543" i="6"/>
  <c r="AH542" i="6"/>
  <c r="AJ542" i="6" s="1"/>
  <c r="AG542" i="6"/>
  <c r="AF542" i="6"/>
  <c r="AE542" i="6"/>
  <c r="AD542" i="6"/>
  <c r="AC542" i="6"/>
  <c r="AB542" i="6"/>
  <c r="AA542" i="6"/>
  <c r="AH541" i="6"/>
  <c r="AG541" i="6"/>
  <c r="AF541" i="6"/>
  <c r="AE541" i="6"/>
  <c r="AD541" i="6"/>
  <c r="AC541" i="6"/>
  <c r="AB541" i="6"/>
  <c r="AA541" i="6"/>
  <c r="AJ540" i="6"/>
  <c r="AI540" i="6"/>
  <c r="AK540" i="6" s="1"/>
  <c r="AH540" i="6"/>
  <c r="AG540" i="6"/>
  <c r="AF540" i="6"/>
  <c r="AE540" i="6"/>
  <c r="AD540" i="6"/>
  <c r="AC540" i="6"/>
  <c r="AB540" i="6"/>
  <c r="AA540" i="6"/>
  <c r="AJ539" i="6"/>
  <c r="AI539" i="6"/>
  <c r="AK539" i="6" s="1"/>
  <c r="AH539" i="6"/>
  <c r="AG539" i="6"/>
  <c r="AF539" i="6"/>
  <c r="AE539" i="6"/>
  <c r="AD539" i="6"/>
  <c r="AC539" i="6"/>
  <c r="AB539" i="6"/>
  <c r="AA539" i="6"/>
  <c r="AI538" i="6"/>
  <c r="AK538" i="6" s="1"/>
  <c r="AH538" i="6"/>
  <c r="AJ538" i="6" s="1"/>
  <c r="AG538" i="6"/>
  <c r="AF538" i="6"/>
  <c r="AE538" i="6"/>
  <c r="AD538" i="6"/>
  <c r="AC538" i="6"/>
  <c r="AB538" i="6"/>
  <c r="AA538" i="6"/>
  <c r="AH537" i="6"/>
  <c r="AG537" i="6"/>
  <c r="AF537" i="6"/>
  <c r="AE537" i="6"/>
  <c r="AD537" i="6"/>
  <c r="AC537" i="6"/>
  <c r="AB537" i="6"/>
  <c r="AA537" i="6"/>
  <c r="AJ536" i="6"/>
  <c r="AH536" i="6"/>
  <c r="AI536" i="6" s="1"/>
  <c r="AK536" i="6" s="1"/>
  <c r="AG536" i="6"/>
  <c r="AF536" i="6"/>
  <c r="AE536" i="6"/>
  <c r="AD536" i="6"/>
  <c r="AC536" i="6"/>
  <c r="AB536" i="6"/>
  <c r="AA536" i="6"/>
  <c r="AJ535" i="6"/>
  <c r="AI535" i="6"/>
  <c r="AK535" i="6" s="1"/>
  <c r="AH535" i="6"/>
  <c r="AG535" i="6"/>
  <c r="AF535" i="6"/>
  <c r="AE535" i="6"/>
  <c r="AD535" i="6"/>
  <c r="AC535" i="6"/>
  <c r="AB535" i="6"/>
  <c r="AA535" i="6"/>
  <c r="AH534" i="6"/>
  <c r="AJ534" i="6" s="1"/>
  <c r="AG534" i="6"/>
  <c r="AF534" i="6"/>
  <c r="AE534" i="6"/>
  <c r="AD534" i="6"/>
  <c r="AC534" i="6"/>
  <c r="AB534" i="6"/>
  <c r="AA534" i="6"/>
  <c r="AH533" i="6"/>
  <c r="AG533" i="6"/>
  <c r="AF533" i="6"/>
  <c r="AE533" i="6"/>
  <c r="AD533" i="6"/>
  <c r="AC533" i="6"/>
  <c r="AB533" i="6"/>
  <c r="AA533" i="6"/>
  <c r="AJ532" i="6"/>
  <c r="AH532" i="6"/>
  <c r="AI532" i="6" s="1"/>
  <c r="AK532" i="6" s="1"/>
  <c r="AG532" i="6"/>
  <c r="AF532" i="6"/>
  <c r="AE532" i="6"/>
  <c r="AD532" i="6"/>
  <c r="AC532" i="6"/>
  <c r="AB532" i="6"/>
  <c r="AA532" i="6"/>
  <c r="AH531" i="6"/>
  <c r="AG531" i="6"/>
  <c r="AF531" i="6"/>
  <c r="AE531" i="6"/>
  <c r="AD531" i="6"/>
  <c r="AC531" i="6"/>
  <c r="AB531" i="6"/>
  <c r="AA531" i="6"/>
  <c r="AK530" i="6"/>
  <c r="AI530" i="6"/>
  <c r="AH530" i="6"/>
  <c r="AJ530" i="6" s="1"/>
  <c r="AG530" i="6"/>
  <c r="AF530" i="6"/>
  <c r="AE530" i="6"/>
  <c r="AD530" i="6"/>
  <c r="AC530" i="6"/>
  <c r="AB530" i="6"/>
  <c r="AA530" i="6"/>
  <c r="AJ529" i="6"/>
  <c r="AK529" i="6" s="1"/>
  <c r="AH529" i="6"/>
  <c r="AI529" i="6" s="1"/>
  <c r="AG529" i="6"/>
  <c r="AF529" i="6"/>
  <c r="AE529" i="6"/>
  <c r="AD529" i="6"/>
  <c r="AC529" i="6"/>
  <c r="AB529" i="6"/>
  <c r="AA529" i="6"/>
  <c r="AJ528" i="6"/>
  <c r="AI528" i="6"/>
  <c r="AK528" i="6" s="1"/>
  <c r="AH528" i="6"/>
  <c r="AG528" i="6"/>
  <c r="AF528" i="6"/>
  <c r="AE528" i="6"/>
  <c r="AD528" i="6"/>
  <c r="AC528" i="6"/>
  <c r="AB528" i="6"/>
  <c r="AA528" i="6"/>
  <c r="AJ527" i="6"/>
  <c r="AI527" i="6"/>
  <c r="AK527" i="6" s="1"/>
  <c r="AH527" i="6"/>
  <c r="AG527" i="6"/>
  <c r="AF527" i="6"/>
  <c r="AE527" i="6"/>
  <c r="AD527" i="6"/>
  <c r="AC527" i="6"/>
  <c r="AB527" i="6"/>
  <c r="AA527" i="6"/>
  <c r="AH526" i="6"/>
  <c r="AJ526" i="6" s="1"/>
  <c r="AG526" i="6"/>
  <c r="AF526" i="6"/>
  <c r="AE526" i="6"/>
  <c r="AD526" i="6"/>
  <c r="AC526" i="6"/>
  <c r="AB526" i="6"/>
  <c r="AA526" i="6"/>
  <c r="AH525" i="6"/>
  <c r="AG525" i="6"/>
  <c r="AF525" i="6"/>
  <c r="AE525" i="6"/>
  <c r="AD525" i="6"/>
  <c r="AC525" i="6"/>
  <c r="AB525" i="6"/>
  <c r="AA525" i="6"/>
  <c r="AJ524" i="6"/>
  <c r="AH524" i="6"/>
  <c r="AI524" i="6" s="1"/>
  <c r="AK524" i="6" s="1"/>
  <c r="AG524" i="6"/>
  <c r="AF524" i="6"/>
  <c r="AE524" i="6"/>
  <c r="AD524" i="6"/>
  <c r="AC524" i="6"/>
  <c r="AB524" i="6"/>
  <c r="AA524" i="6"/>
  <c r="AJ523" i="6"/>
  <c r="AI523" i="6"/>
  <c r="AK523" i="6" s="1"/>
  <c r="AH523" i="6"/>
  <c r="AG523" i="6"/>
  <c r="AF523" i="6"/>
  <c r="AE523" i="6"/>
  <c r="AD523" i="6"/>
  <c r="AC523" i="6"/>
  <c r="AB523" i="6"/>
  <c r="AA523" i="6"/>
  <c r="AH522" i="6"/>
  <c r="AG522" i="6"/>
  <c r="AF522" i="6"/>
  <c r="AE522" i="6"/>
  <c r="AD522" i="6"/>
  <c r="AC522" i="6"/>
  <c r="AB522" i="6"/>
  <c r="AA522" i="6"/>
  <c r="AK521" i="6"/>
  <c r="AJ521" i="6"/>
  <c r="AI521" i="6"/>
  <c r="AH521" i="6"/>
  <c r="AG521" i="6"/>
  <c r="AF521" i="6"/>
  <c r="AE521" i="6"/>
  <c r="AD521" i="6"/>
  <c r="AC521" i="6"/>
  <c r="AB521" i="6"/>
  <c r="AA521" i="6"/>
  <c r="AK520" i="6"/>
  <c r="AJ520" i="6"/>
  <c r="AH520" i="6"/>
  <c r="AI520" i="6" s="1"/>
  <c r="AG520" i="6"/>
  <c r="AF520" i="6"/>
  <c r="AE520" i="6"/>
  <c r="AD520" i="6"/>
  <c r="AC520" i="6"/>
  <c r="AB520" i="6"/>
  <c r="AA520" i="6"/>
  <c r="AJ519" i="6"/>
  <c r="AI519" i="6"/>
  <c r="AK519" i="6" s="1"/>
  <c r="AH519" i="6"/>
  <c r="AG519" i="6"/>
  <c r="AF519" i="6"/>
  <c r="AE519" i="6"/>
  <c r="AD519" i="6"/>
  <c r="AC519" i="6"/>
  <c r="AB519" i="6"/>
  <c r="AA519" i="6"/>
  <c r="AH518" i="6"/>
  <c r="AJ518" i="6" s="1"/>
  <c r="AG518" i="6"/>
  <c r="AF518" i="6"/>
  <c r="AE518" i="6"/>
  <c r="AD518" i="6"/>
  <c r="AC518" i="6"/>
  <c r="AB518" i="6"/>
  <c r="AA518" i="6"/>
  <c r="AK517" i="6"/>
  <c r="AJ517" i="6"/>
  <c r="AH517" i="6"/>
  <c r="AI517" i="6" s="1"/>
  <c r="AG517" i="6"/>
  <c r="AF517" i="6"/>
  <c r="AE517" i="6"/>
  <c r="AD517" i="6"/>
  <c r="AC517" i="6"/>
  <c r="AB517" i="6"/>
  <c r="AA517" i="6"/>
  <c r="AJ516" i="6"/>
  <c r="AI516" i="6"/>
  <c r="AK516" i="6" s="1"/>
  <c r="AH516" i="6"/>
  <c r="AG516" i="6"/>
  <c r="AF516" i="6"/>
  <c r="AE516" i="6"/>
  <c r="AD516" i="6"/>
  <c r="AC516" i="6"/>
  <c r="AB516" i="6"/>
  <c r="AA516" i="6"/>
  <c r="AH515" i="6"/>
  <c r="AG515" i="6"/>
  <c r="AF515" i="6"/>
  <c r="AE515" i="6"/>
  <c r="AD515" i="6"/>
  <c r="AC515" i="6"/>
  <c r="AB515" i="6"/>
  <c r="AA515" i="6"/>
  <c r="AI514" i="6"/>
  <c r="AK514" i="6" s="1"/>
  <c r="AH514" i="6"/>
  <c r="AJ514" i="6" s="1"/>
  <c r="AG514" i="6"/>
  <c r="AF514" i="6"/>
  <c r="AE514" i="6"/>
  <c r="AD514" i="6"/>
  <c r="AC514" i="6"/>
  <c r="AB514" i="6"/>
  <c r="AA514" i="6"/>
  <c r="AH513" i="6"/>
  <c r="AG513" i="6"/>
  <c r="AF513" i="6"/>
  <c r="AE513" i="6"/>
  <c r="AD513" i="6"/>
  <c r="AC513" i="6"/>
  <c r="AB513" i="6"/>
  <c r="AA513" i="6"/>
  <c r="AJ512" i="6"/>
  <c r="AH512" i="6"/>
  <c r="AI512" i="6" s="1"/>
  <c r="AK512" i="6" s="1"/>
  <c r="AG512" i="6"/>
  <c r="AF512" i="6"/>
  <c r="AE512" i="6"/>
  <c r="AD512" i="6"/>
  <c r="AC512" i="6"/>
  <c r="AB512" i="6"/>
  <c r="AA512" i="6"/>
  <c r="AJ511" i="6"/>
  <c r="AK511" i="6" s="1"/>
  <c r="AI511" i="6"/>
  <c r="AH511" i="6"/>
  <c r="AG511" i="6"/>
  <c r="AF511" i="6"/>
  <c r="AE511" i="6"/>
  <c r="AD511" i="6"/>
  <c r="AC511" i="6"/>
  <c r="AB511" i="6"/>
  <c r="AA511" i="6"/>
  <c r="AJ510" i="6"/>
  <c r="AI510" i="6"/>
  <c r="AK510" i="6" s="1"/>
  <c r="AH510" i="6"/>
  <c r="AG510" i="6"/>
  <c r="AF510" i="6"/>
  <c r="AE510" i="6"/>
  <c r="AD510" i="6"/>
  <c r="AC510" i="6"/>
  <c r="AB510" i="6"/>
  <c r="AA510" i="6"/>
  <c r="AH509" i="6"/>
  <c r="AG509" i="6"/>
  <c r="AF509" i="6"/>
  <c r="AE509" i="6"/>
  <c r="AD509" i="6"/>
  <c r="AC509" i="6"/>
  <c r="AB509" i="6"/>
  <c r="AA509" i="6"/>
  <c r="AK508" i="6"/>
  <c r="AJ508" i="6"/>
  <c r="AI508" i="6"/>
  <c r="AH508" i="6"/>
  <c r="AG508" i="6"/>
  <c r="AF508" i="6"/>
  <c r="AE508" i="6"/>
  <c r="AD508" i="6"/>
  <c r="AC508" i="6"/>
  <c r="AB508" i="6"/>
  <c r="AA508" i="6"/>
  <c r="AJ507" i="6"/>
  <c r="AI507" i="6"/>
  <c r="AK507" i="6" s="1"/>
  <c r="AH507" i="6"/>
  <c r="AG507" i="6"/>
  <c r="AF507" i="6"/>
  <c r="AE507" i="6"/>
  <c r="AD507" i="6"/>
  <c r="AC507" i="6"/>
  <c r="AB507" i="6"/>
  <c r="AA507" i="6"/>
  <c r="AH506" i="6"/>
  <c r="AJ506" i="6" s="1"/>
  <c r="AG506" i="6"/>
  <c r="AF506" i="6"/>
  <c r="AE506" i="6"/>
  <c r="AD506" i="6"/>
  <c r="AC506" i="6"/>
  <c r="AB506" i="6"/>
  <c r="AA506" i="6"/>
  <c r="AK505" i="6"/>
  <c r="AJ505" i="6"/>
  <c r="AH505" i="6"/>
  <c r="AI505" i="6" s="1"/>
  <c r="AG505" i="6"/>
  <c r="AF505" i="6"/>
  <c r="AE505" i="6"/>
  <c r="AD505" i="6"/>
  <c r="AC505" i="6"/>
  <c r="AB505" i="6"/>
  <c r="AA505" i="6"/>
  <c r="AJ504" i="6"/>
  <c r="AI504" i="6"/>
  <c r="AK504" i="6" s="1"/>
  <c r="AH504" i="6"/>
  <c r="AG504" i="6"/>
  <c r="AF504" i="6"/>
  <c r="AE504" i="6"/>
  <c r="AD504" i="6"/>
  <c r="AC504" i="6"/>
  <c r="AB504" i="6"/>
  <c r="AA504" i="6"/>
  <c r="AJ503" i="6"/>
  <c r="AI503" i="6"/>
  <c r="AH503" i="6"/>
  <c r="AG503" i="6"/>
  <c r="AF503" i="6"/>
  <c r="AE503" i="6"/>
  <c r="AD503" i="6"/>
  <c r="AC503" i="6"/>
  <c r="AB503" i="6"/>
  <c r="AA503" i="6"/>
  <c r="AH502" i="6"/>
  <c r="AJ502" i="6" s="1"/>
  <c r="AG502" i="6"/>
  <c r="AF502" i="6"/>
  <c r="AE502" i="6"/>
  <c r="AD502" i="6"/>
  <c r="AC502" i="6"/>
  <c r="AB502" i="6"/>
  <c r="AA502" i="6"/>
  <c r="AH501" i="6"/>
  <c r="AG501" i="6"/>
  <c r="AF501" i="6"/>
  <c r="AE501" i="6"/>
  <c r="AD501" i="6"/>
  <c r="AC501" i="6"/>
  <c r="AB501" i="6"/>
  <c r="AA501" i="6"/>
  <c r="AK500" i="6"/>
  <c r="AJ500" i="6"/>
  <c r="AH500" i="6"/>
  <c r="AI500" i="6" s="1"/>
  <c r="AG500" i="6"/>
  <c r="AF500" i="6"/>
  <c r="AE500" i="6"/>
  <c r="AD500" i="6"/>
  <c r="AC500" i="6"/>
  <c r="AB500" i="6"/>
  <c r="AA500" i="6"/>
  <c r="AJ499" i="6"/>
  <c r="AI499" i="6"/>
  <c r="AH499" i="6"/>
  <c r="AG499" i="6"/>
  <c r="AF499" i="6"/>
  <c r="AE499" i="6"/>
  <c r="AD499" i="6"/>
  <c r="AC499" i="6"/>
  <c r="AB499" i="6"/>
  <c r="AA499" i="6"/>
  <c r="AH498" i="6"/>
  <c r="AG498" i="6"/>
  <c r="AF498" i="6"/>
  <c r="AE498" i="6"/>
  <c r="AD498" i="6"/>
  <c r="AC498" i="6"/>
  <c r="AB498" i="6"/>
  <c r="AA498" i="6"/>
  <c r="AH497" i="6"/>
  <c r="AG497" i="6"/>
  <c r="AF497" i="6"/>
  <c r="AE497" i="6"/>
  <c r="AD497" i="6"/>
  <c r="AC497" i="6"/>
  <c r="AB497" i="6"/>
  <c r="AA497" i="6"/>
  <c r="AK496" i="6"/>
  <c r="AJ496" i="6"/>
  <c r="AI496" i="6"/>
  <c r="AH496" i="6"/>
  <c r="AG496" i="6"/>
  <c r="AF496" i="6"/>
  <c r="AE496" i="6"/>
  <c r="AD496" i="6"/>
  <c r="AC496" i="6"/>
  <c r="AB496" i="6"/>
  <c r="AA496" i="6"/>
  <c r="AJ495" i="6"/>
  <c r="AK495" i="6" s="1"/>
  <c r="AI495" i="6"/>
  <c r="AH495" i="6"/>
  <c r="AG495" i="6"/>
  <c r="AF495" i="6"/>
  <c r="AE495" i="6"/>
  <c r="AD495" i="6"/>
  <c r="AC495" i="6"/>
  <c r="AB495" i="6"/>
  <c r="AA495" i="6"/>
  <c r="AK494" i="6"/>
  <c r="AJ494" i="6"/>
  <c r="AI494" i="6"/>
  <c r="AH494" i="6"/>
  <c r="AG494" i="6"/>
  <c r="AF494" i="6"/>
  <c r="AE494" i="6"/>
  <c r="AD494" i="6"/>
  <c r="AC494" i="6"/>
  <c r="AB494" i="6"/>
  <c r="AA494" i="6"/>
  <c r="AJ493" i="6"/>
  <c r="AH493" i="6"/>
  <c r="AI493" i="6" s="1"/>
  <c r="AK493" i="6" s="1"/>
  <c r="AG493" i="6"/>
  <c r="AF493" i="6"/>
  <c r="AE493" i="6"/>
  <c r="AD493" i="6"/>
  <c r="AC493" i="6"/>
  <c r="AB493" i="6"/>
  <c r="AA493" i="6"/>
  <c r="AH492" i="6"/>
  <c r="AJ492" i="6" s="1"/>
  <c r="AG492" i="6"/>
  <c r="AF492" i="6"/>
  <c r="AE492" i="6"/>
  <c r="AD492" i="6"/>
  <c r="AC492" i="6"/>
  <c r="AB492" i="6"/>
  <c r="AA492" i="6"/>
  <c r="AH491" i="6"/>
  <c r="AJ491" i="6" s="1"/>
  <c r="AG491" i="6"/>
  <c r="AF491" i="6"/>
  <c r="AE491" i="6"/>
  <c r="AD491" i="6"/>
  <c r="AC491" i="6"/>
  <c r="AB491" i="6"/>
  <c r="AA491" i="6"/>
  <c r="AH490" i="6"/>
  <c r="AJ490" i="6" s="1"/>
  <c r="AG490" i="6"/>
  <c r="AF490" i="6"/>
  <c r="AE490" i="6"/>
  <c r="AD490" i="6"/>
  <c r="AC490" i="6"/>
  <c r="AB490" i="6"/>
  <c r="AA490" i="6"/>
  <c r="AI489" i="6"/>
  <c r="AK489" i="6" s="1"/>
  <c r="AH489" i="6"/>
  <c r="AJ489" i="6" s="1"/>
  <c r="AG489" i="6"/>
  <c r="AF489" i="6"/>
  <c r="AE489" i="6"/>
  <c r="AD489" i="6"/>
  <c r="AC489" i="6"/>
  <c r="AB489" i="6"/>
  <c r="AA489" i="6"/>
  <c r="AH488" i="6"/>
  <c r="AG488" i="6"/>
  <c r="AF488" i="6"/>
  <c r="AE488" i="6"/>
  <c r="AD488" i="6"/>
  <c r="AC488" i="6"/>
  <c r="AB488" i="6"/>
  <c r="AA488" i="6"/>
  <c r="AJ487" i="6"/>
  <c r="AK487" i="6" s="1"/>
  <c r="AI487" i="6"/>
  <c r="AH487" i="6"/>
  <c r="AG487" i="6"/>
  <c r="AF487" i="6"/>
  <c r="AE487" i="6"/>
  <c r="AD487" i="6"/>
  <c r="AC487" i="6"/>
  <c r="AB487" i="6"/>
  <c r="AA487" i="6"/>
  <c r="AJ486" i="6"/>
  <c r="AI486" i="6"/>
  <c r="AK486" i="6" s="1"/>
  <c r="AH486" i="6"/>
  <c r="AG486" i="6"/>
  <c r="AF486" i="6"/>
  <c r="AE486" i="6"/>
  <c r="AD486" i="6"/>
  <c r="AC486" i="6"/>
  <c r="AB486" i="6"/>
  <c r="AA486" i="6"/>
  <c r="AH485" i="6"/>
  <c r="AG485" i="6"/>
  <c r="AF485" i="6"/>
  <c r="AE485" i="6"/>
  <c r="AD485" i="6"/>
  <c r="AC485" i="6"/>
  <c r="AB485" i="6"/>
  <c r="AA485" i="6"/>
  <c r="AH484" i="6"/>
  <c r="AJ484" i="6" s="1"/>
  <c r="AG484" i="6"/>
  <c r="AF484" i="6"/>
  <c r="AE484" i="6"/>
  <c r="AD484" i="6"/>
  <c r="AC484" i="6"/>
  <c r="AB484" i="6"/>
  <c r="AA484" i="6"/>
  <c r="AH483" i="6"/>
  <c r="AI483" i="6" s="1"/>
  <c r="AG483" i="6"/>
  <c r="AF483" i="6"/>
  <c r="AE483" i="6"/>
  <c r="AD483" i="6"/>
  <c r="AC483" i="6"/>
  <c r="AB483" i="6"/>
  <c r="AA483" i="6"/>
  <c r="AI482" i="6"/>
  <c r="AK482" i="6" s="1"/>
  <c r="AH482" i="6"/>
  <c r="AJ482" i="6" s="1"/>
  <c r="AG482" i="6"/>
  <c r="AF482" i="6"/>
  <c r="AE482" i="6"/>
  <c r="AD482" i="6"/>
  <c r="AC482" i="6"/>
  <c r="AB482" i="6"/>
  <c r="AA482" i="6"/>
  <c r="AH481" i="6"/>
  <c r="AG481" i="6"/>
  <c r="AF481" i="6"/>
  <c r="AE481" i="6"/>
  <c r="AD481" i="6"/>
  <c r="AC481" i="6"/>
  <c r="AB481" i="6"/>
  <c r="AA481" i="6"/>
  <c r="AK480" i="6"/>
  <c r="AJ480" i="6"/>
  <c r="AI480" i="6"/>
  <c r="AH480" i="6"/>
  <c r="AG480" i="6"/>
  <c r="AF480" i="6"/>
  <c r="AE480" i="6"/>
  <c r="AD480" i="6"/>
  <c r="AC480" i="6"/>
  <c r="AB480" i="6"/>
  <c r="AA480" i="6"/>
  <c r="AJ479" i="6"/>
  <c r="AH479" i="6"/>
  <c r="AI479" i="6" s="1"/>
  <c r="AK479" i="6" s="1"/>
  <c r="AG479" i="6"/>
  <c r="AF479" i="6"/>
  <c r="AE479" i="6"/>
  <c r="AD479" i="6"/>
  <c r="AC479" i="6"/>
  <c r="AB479" i="6"/>
  <c r="AA479" i="6"/>
  <c r="AH478" i="6"/>
  <c r="AJ478" i="6" s="1"/>
  <c r="AG478" i="6"/>
  <c r="AF478" i="6"/>
  <c r="AE478" i="6"/>
  <c r="AD478" i="6"/>
  <c r="AC478" i="6"/>
  <c r="AB478" i="6"/>
  <c r="AA478" i="6"/>
  <c r="AI477" i="6"/>
  <c r="AK477" i="6" s="1"/>
  <c r="AH477" i="6"/>
  <c r="AJ477" i="6" s="1"/>
  <c r="AG477" i="6"/>
  <c r="AF477" i="6"/>
  <c r="AE477" i="6"/>
  <c r="AD477" i="6"/>
  <c r="AC477" i="6"/>
  <c r="AB477" i="6"/>
  <c r="AA477" i="6"/>
  <c r="AH476" i="6"/>
  <c r="AG476" i="6"/>
  <c r="AF476" i="6"/>
  <c r="AE476" i="6"/>
  <c r="AD476" i="6"/>
  <c r="AC476" i="6"/>
  <c r="AB476" i="6"/>
  <c r="AA476" i="6"/>
  <c r="AK475" i="6"/>
  <c r="AJ475" i="6"/>
  <c r="AI475" i="6"/>
  <c r="AH475" i="6"/>
  <c r="AG475" i="6"/>
  <c r="AF475" i="6"/>
  <c r="AE475" i="6"/>
  <c r="AD475" i="6"/>
  <c r="AC475" i="6"/>
  <c r="AB475" i="6"/>
  <c r="AA475" i="6"/>
  <c r="AJ474" i="6"/>
  <c r="AK474" i="6" s="1"/>
  <c r="AI474" i="6"/>
  <c r="AH474" i="6"/>
  <c r="AG474" i="6"/>
  <c r="AF474" i="6"/>
  <c r="AE474" i="6"/>
  <c r="AD474" i="6"/>
  <c r="AC474" i="6"/>
  <c r="AB474" i="6"/>
  <c r="AA474" i="6"/>
  <c r="AK473" i="6"/>
  <c r="AJ473" i="6"/>
  <c r="AI473" i="6"/>
  <c r="AH473" i="6"/>
  <c r="AG473" i="6"/>
  <c r="AF473" i="6"/>
  <c r="AE473" i="6"/>
  <c r="AD473" i="6"/>
  <c r="AC473" i="6"/>
  <c r="AB473" i="6"/>
  <c r="AA473" i="6"/>
  <c r="AJ472" i="6"/>
  <c r="AH472" i="6"/>
  <c r="AI472" i="6" s="1"/>
  <c r="AK472" i="6" s="1"/>
  <c r="AG472" i="6"/>
  <c r="AF472" i="6"/>
  <c r="AE472" i="6"/>
  <c r="AD472" i="6"/>
  <c r="AC472" i="6"/>
  <c r="AB472" i="6"/>
  <c r="AA472" i="6"/>
  <c r="AK471" i="6"/>
  <c r="AJ471" i="6"/>
  <c r="AI471" i="6"/>
  <c r="AH471" i="6"/>
  <c r="AG471" i="6"/>
  <c r="AF471" i="6"/>
  <c r="AE471" i="6"/>
  <c r="AD471" i="6"/>
  <c r="AC471" i="6"/>
  <c r="AB471" i="6"/>
  <c r="AA471" i="6"/>
  <c r="AJ470" i="6"/>
  <c r="AH470" i="6"/>
  <c r="AI470" i="6" s="1"/>
  <c r="AK470" i="6" s="1"/>
  <c r="AG470" i="6"/>
  <c r="AF470" i="6"/>
  <c r="AE470" i="6"/>
  <c r="AD470" i="6"/>
  <c r="AC470" i="6"/>
  <c r="AB470" i="6"/>
  <c r="AA470" i="6"/>
  <c r="AK469" i="6"/>
  <c r="AJ469" i="6"/>
  <c r="AI469" i="6"/>
  <c r="AH469" i="6"/>
  <c r="AG469" i="6"/>
  <c r="AF469" i="6"/>
  <c r="AE469" i="6"/>
  <c r="AD469" i="6"/>
  <c r="AC469" i="6"/>
  <c r="AB469" i="6"/>
  <c r="AA469" i="6"/>
  <c r="AK468" i="6"/>
  <c r="AJ468" i="6"/>
  <c r="AI468" i="6"/>
  <c r="AH468" i="6"/>
  <c r="AG468" i="6"/>
  <c r="AF468" i="6"/>
  <c r="AE468" i="6"/>
  <c r="AD468" i="6"/>
  <c r="AC468" i="6"/>
  <c r="AB468" i="6"/>
  <c r="AA468" i="6"/>
  <c r="AJ467" i="6"/>
  <c r="AI467" i="6"/>
  <c r="AK467" i="6" s="1"/>
  <c r="AH467" i="6"/>
  <c r="AG467" i="6"/>
  <c r="AF467" i="6"/>
  <c r="AE467" i="6"/>
  <c r="AD467" i="6"/>
  <c r="AC467" i="6"/>
  <c r="AB467" i="6"/>
  <c r="AA467" i="6"/>
  <c r="AH466" i="6"/>
  <c r="AJ466" i="6" s="1"/>
  <c r="AG466" i="6"/>
  <c r="AF466" i="6"/>
  <c r="AE466" i="6"/>
  <c r="AD466" i="6"/>
  <c r="AC466" i="6"/>
  <c r="AB466" i="6"/>
  <c r="AA466" i="6"/>
  <c r="AH465" i="6"/>
  <c r="AG465" i="6"/>
  <c r="AF465" i="6"/>
  <c r="AE465" i="6"/>
  <c r="AD465" i="6"/>
  <c r="AC465" i="6"/>
  <c r="AB465" i="6"/>
  <c r="AA465" i="6"/>
  <c r="AH464" i="6"/>
  <c r="AG464" i="6"/>
  <c r="AF464" i="6"/>
  <c r="AE464" i="6"/>
  <c r="AD464" i="6"/>
  <c r="AC464" i="6"/>
  <c r="AB464" i="6"/>
  <c r="AA464" i="6"/>
  <c r="AK463" i="6"/>
  <c r="AJ463" i="6"/>
  <c r="AI463" i="6"/>
  <c r="AH463" i="6"/>
  <c r="AG463" i="6"/>
  <c r="AF463" i="6"/>
  <c r="AE463" i="6"/>
  <c r="AD463" i="6"/>
  <c r="AC463" i="6"/>
  <c r="AB463" i="6"/>
  <c r="AA463" i="6"/>
  <c r="AJ462" i="6"/>
  <c r="AK462" i="6" s="1"/>
  <c r="AI462" i="6"/>
  <c r="AH462" i="6"/>
  <c r="AG462" i="6"/>
  <c r="AF462" i="6"/>
  <c r="AE462" i="6"/>
  <c r="AD462" i="6"/>
  <c r="AC462" i="6"/>
  <c r="AB462" i="6"/>
  <c r="AA462" i="6"/>
  <c r="AJ461" i="6"/>
  <c r="AI461" i="6"/>
  <c r="AK461" i="6" s="1"/>
  <c r="AH461" i="6"/>
  <c r="AG461" i="6"/>
  <c r="AF461" i="6"/>
  <c r="AE461" i="6"/>
  <c r="AD461" i="6"/>
  <c r="AC461" i="6"/>
  <c r="AB461" i="6"/>
  <c r="AA461" i="6"/>
  <c r="AH460" i="6"/>
  <c r="AJ460" i="6" s="1"/>
  <c r="AG460" i="6"/>
  <c r="AF460" i="6"/>
  <c r="AE460" i="6"/>
  <c r="AD460" i="6"/>
  <c r="AC460" i="6"/>
  <c r="AB460" i="6"/>
  <c r="AA460" i="6"/>
  <c r="AJ459" i="6"/>
  <c r="AI459" i="6"/>
  <c r="AK459" i="6" s="1"/>
  <c r="AH459" i="6"/>
  <c r="AG459" i="6"/>
  <c r="AF459" i="6"/>
  <c r="AE459" i="6"/>
  <c r="AD459" i="6"/>
  <c r="AC459" i="6"/>
  <c r="AB459" i="6"/>
  <c r="AA459" i="6"/>
  <c r="AH458" i="6"/>
  <c r="AJ458" i="6" s="1"/>
  <c r="AG458" i="6"/>
  <c r="AF458" i="6"/>
  <c r="AE458" i="6"/>
  <c r="AD458" i="6"/>
  <c r="AC458" i="6"/>
  <c r="AB458" i="6"/>
  <c r="AA458" i="6"/>
  <c r="AH457" i="6"/>
  <c r="AJ457" i="6" s="1"/>
  <c r="AG457" i="6"/>
  <c r="AF457" i="6"/>
  <c r="AE457" i="6"/>
  <c r="AD457" i="6"/>
  <c r="AC457" i="6"/>
  <c r="AB457" i="6"/>
  <c r="AA457" i="6"/>
  <c r="AH456" i="6"/>
  <c r="AJ456" i="6" s="1"/>
  <c r="AG456" i="6"/>
  <c r="AF456" i="6"/>
  <c r="AE456" i="6"/>
  <c r="AD456" i="6"/>
  <c r="AC456" i="6"/>
  <c r="AB456" i="6"/>
  <c r="AA456" i="6"/>
  <c r="AH455" i="6"/>
  <c r="AG455" i="6"/>
  <c r="AF455" i="6"/>
  <c r="AE455" i="6"/>
  <c r="AD455" i="6"/>
  <c r="AC455" i="6"/>
  <c r="AB455" i="6"/>
  <c r="AA455" i="6"/>
  <c r="AJ454" i="6"/>
  <c r="AH454" i="6"/>
  <c r="AI454" i="6" s="1"/>
  <c r="AK454" i="6" s="1"/>
  <c r="AG454" i="6"/>
  <c r="AF454" i="6"/>
  <c r="AE454" i="6"/>
  <c r="AD454" i="6"/>
  <c r="AC454" i="6"/>
  <c r="AB454" i="6"/>
  <c r="AA454" i="6"/>
  <c r="AH453" i="6"/>
  <c r="AJ453" i="6" s="1"/>
  <c r="AG453" i="6"/>
  <c r="AF453" i="6"/>
  <c r="AE453" i="6"/>
  <c r="AD453" i="6"/>
  <c r="AC453" i="6"/>
  <c r="AB453" i="6"/>
  <c r="AA453" i="6"/>
  <c r="AH452" i="6"/>
  <c r="AG452" i="6"/>
  <c r="AF452" i="6"/>
  <c r="AE452" i="6"/>
  <c r="AD452" i="6"/>
  <c r="AC452" i="6"/>
  <c r="AB452" i="6"/>
  <c r="AA452" i="6"/>
  <c r="AK451" i="6"/>
  <c r="AJ451" i="6"/>
  <c r="AI451" i="6"/>
  <c r="AH451" i="6"/>
  <c r="AG451" i="6"/>
  <c r="AF451" i="6"/>
  <c r="AE451" i="6"/>
  <c r="AD451" i="6"/>
  <c r="AC451" i="6"/>
  <c r="AB451" i="6"/>
  <c r="AA451" i="6"/>
  <c r="AJ450" i="6"/>
  <c r="AI450" i="6"/>
  <c r="AK450" i="6" s="1"/>
  <c r="AH450" i="6"/>
  <c r="AG450" i="6"/>
  <c r="AF450" i="6"/>
  <c r="AE450" i="6"/>
  <c r="AD450" i="6"/>
  <c r="AC450" i="6"/>
  <c r="AB450" i="6"/>
  <c r="AA450" i="6"/>
  <c r="AH449" i="6"/>
  <c r="AJ449" i="6" s="1"/>
  <c r="AG449" i="6"/>
  <c r="AF449" i="6"/>
  <c r="AE449" i="6"/>
  <c r="AD449" i="6"/>
  <c r="AC449" i="6"/>
  <c r="AB449" i="6"/>
  <c r="AA449" i="6"/>
  <c r="AH448" i="6"/>
  <c r="AG448" i="6"/>
  <c r="AF448" i="6"/>
  <c r="AE448" i="6"/>
  <c r="AD448" i="6"/>
  <c r="AC448" i="6"/>
  <c r="AB448" i="6"/>
  <c r="AA448" i="6"/>
  <c r="AK447" i="6"/>
  <c r="AJ447" i="6"/>
  <c r="AI447" i="6"/>
  <c r="AH447" i="6"/>
  <c r="AG447" i="6"/>
  <c r="AF447" i="6"/>
  <c r="AE447" i="6"/>
  <c r="AD447" i="6"/>
  <c r="AC447" i="6"/>
  <c r="AB447" i="6"/>
  <c r="AA447" i="6"/>
  <c r="AK446" i="6"/>
  <c r="AJ446" i="6"/>
  <c r="AH446" i="6"/>
  <c r="AI446" i="6" s="1"/>
  <c r="AG446" i="6"/>
  <c r="AF446" i="6"/>
  <c r="AE446" i="6"/>
  <c r="AD446" i="6"/>
  <c r="AC446" i="6"/>
  <c r="AB446" i="6"/>
  <c r="AA446" i="6"/>
  <c r="AJ445" i="6"/>
  <c r="AK445" i="6" s="1"/>
  <c r="AI445" i="6"/>
  <c r="AH445" i="6"/>
  <c r="AG445" i="6"/>
  <c r="AF445" i="6"/>
  <c r="AE445" i="6"/>
  <c r="AD445" i="6"/>
  <c r="AC445" i="6"/>
  <c r="AB445" i="6"/>
  <c r="AA445" i="6"/>
  <c r="AJ444" i="6"/>
  <c r="AI444" i="6"/>
  <c r="AK444" i="6" s="1"/>
  <c r="AH444" i="6"/>
  <c r="AG444" i="6"/>
  <c r="AF444" i="6"/>
  <c r="AE444" i="6"/>
  <c r="AD444" i="6"/>
  <c r="AC444" i="6"/>
  <c r="AB444" i="6"/>
  <c r="AA444" i="6"/>
  <c r="AH443" i="6"/>
  <c r="AJ443" i="6" s="1"/>
  <c r="AG443" i="6"/>
  <c r="AF443" i="6"/>
  <c r="AE443" i="6"/>
  <c r="AD443" i="6"/>
  <c r="AC443" i="6"/>
  <c r="AB443" i="6"/>
  <c r="AA443" i="6"/>
  <c r="AH442" i="6"/>
  <c r="AJ442" i="6" s="1"/>
  <c r="AG442" i="6"/>
  <c r="AF442" i="6"/>
  <c r="AE442" i="6"/>
  <c r="AD442" i="6"/>
  <c r="AC442" i="6"/>
  <c r="AB442" i="6"/>
  <c r="AA442" i="6"/>
  <c r="AH441" i="6"/>
  <c r="AJ441" i="6" s="1"/>
  <c r="AG441" i="6"/>
  <c r="AF441" i="6"/>
  <c r="AE441" i="6"/>
  <c r="AD441" i="6"/>
  <c r="AC441" i="6"/>
  <c r="AB441" i="6"/>
  <c r="AA441" i="6"/>
  <c r="AH440" i="6"/>
  <c r="AG440" i="6"/>
  <c r="AF440" i="6"/>
  <c r="AE440" i="6"/>
  <c r="AD440" i="6"/>
  <c r="AC440" i="6"/>
  <c r="AB440" i="6"/>
  <c r="AA440" i="6"/>
  <c r="AJ439" i="6"/>
  <c r="AK439" i="6" s="1"/>
  <c r="AI439" i="6"/>
  <c r="AH439" i="6"/>
  <c r="AG439" i="6"/>
  <c r="AF439" i="6"/>
  <c r="AE439" i="6"/>
  <c r="AD439" i="6"/>
  <c r="AC439" i="6"/>
  <c r="AB439" i="6"/>
  <c r="AA439" i="6"/>
  <c r="AJ438" i="6"/>
  <c r="AI438" i="6"/>
  <c r="AK438" i="6" s="1"/>
  <c r="AH438" i="6"/>
  <c r="AG438" i="6"/>
  <c r="AF438" i="6"/>
  <c r="AE438" i="6"/>
  <c r="AD438" i="6"/>
  <c r="AC438" i="6"/>
  <c r="AB438" i="6"/>
  <c r="AA438" i="6"/>
  <c r="AH437" i="6"/>
  <c r="AJ437" i="6" s="1"/>
  <c r="AG437" i="6"/>
  <c r="AF437" i="6"/>
  <c r="AE437" i="6"/>
  <c r="AD437" i="6"/>
  <c r="AC437" i="6"/>
  <c r="AB437" i="6"/>
  <c r="AA437" i="6"/>
  <c r="AH436" i="6"/>
  <c r="AJ436" i="6" s="1"/>
  <c r="AG436" i="6"/>
  <c r="AF436" i="6"/>
  <c r="AE436" i="6"/>
  <c r="AD436" i="6"/>
  <c r="AC436" i="6"/>
  <c r="AB436" i="6"/>
  <c r="AA436" i="6"/>
  <c r="AH435" i="6"/>
  <c r="AJ435" i="6" s="1"/>
  <c r="AG435" i="6"/>
  <c r="AF435" i="6"/>
  <c r="AE435" i="6"/>
  <c r="AD435" i="6"/>
  <c r="AC435" i="6"/>
  <c r="AB435" i="6"/>
  <c r="AA435" i="6"/>
  <c r="AH434" i="6"/>
  <c r="AG434" i="6"/>
  <c r="AF434" i="6"/>
  <c r="AE434" i="6"/>
  <c r="AD434" i="6"/>
  <c r="AC434" i="6"/>
  <c r="AB434" i="6"/>
  <c r="AA434" i="6"/>
  <c r="AH433" i="6"/>
  <c r="AI433" i="6" s="1"/>
  <c r="AG433" i="6"/>
  <c r="AF433" i="6"/>
  <c r="AE433" i="6"/>
  <c r="AD433" i="6"/>
  <c r="AC433" i="6"/>
  <c r="AB433" i="6"/>
  <c r="AA433" i="6"/>
  <c r="AH432" i="6"/>
  <c r="AJ432" i="6" s="1"/>
  <c r="AG432" i="6"/>
  <c r="AF432" i="6"/>
  <c r="AE432" i="6"/>
  <c r="AD432" i="6"/>
  <c r="AC432" i="6"/>
  <c r="AB432" i="6"/>
  <c r="AA432" i="6"/>
  <c r="AH431" i="6"/>
  <c r="AJ431" i="6" s="1"/>
  <c r="AG431" i="6"/>
  <c r="AF431" i="6"/>
  <c r="AE431" i="6"/>
  <c r="AD431" i="6"/>
  <c r="AC431" i="6"/>
  <c r="AB431" i="6"/>
  <c r="AA431" i="6"/>
  <c r="AH430" i="6"/>
  <c r="AG430" i="6"/>
  <c r="AF430" i="6"/>
  <c r="AE430" i="6"/>
  <c r="AD430" i="6"/>
  <c r="AC430" i="6"/>
  <c r="AB430" i="6"/>
  <c r="AA430" i="6"/>
  <c r="AI429" i="6"/>
  <c r="AK429" i="6" s="1"/>
  <c r="AH429" i="6"/>
  <c r="AJ429" i="6" s="1"/>
  <c r="AG429" i="6"/>
  <c r="AF429" i="6"/>
  <c r="AE429" i="6"/>
  <c r="AD429" i="6"/>
  <c r="AC429" i="6"/>
  <c r="AB429" i="6"/>
  <c r="AA429" i="6"/>
  <c r="AH428" i="6"/>
  <c r="AG428" i="6"/>
  <c r="AF428" i="6"/>
  <c r="AE428" i="6"/>
  <c r="AD428" i="6"/>
  <c r="AC428" i="6"/>
  <c r="AB428" i="6"/>
  <c r="AA428" i="6"/>
  <c r="AJ427" i="6"/>
  <c r="AH427" i="6"/>
  <c r="AI427" i="6" s="1"/>
  <c r="AK427" i="6" s="1"/>
  <c r="AG427" i="6"/>
  <c r="AF427" i="6"/>
  <c r="AE427" i="6"/>
  <c r="AD427" i="6"/>
  <c r="AC427" i="6"/>
  <c r="AB427" i="6"/>
  <c r="AA427" i="6"/>
  <c r="AK426" i="6"/>
  <c r="AJ426" i="6"/>
  <c r="AI426" i="6"/>
  <c r="AH426" i="6"/>
  <c r="AG426" i="6"/>
  <c r="AF426" i="6"/>
  <c r="AE426" i="6"/>
  <c r="AD426" i="6"/>
  <c r="AC426" i="6"/>
  <c r="AB426" i="6"/>
  <c r="AA426" i="6"/>
  <c r="AJ425" i="6"/>
  <c r="AI425" i="6"/>
  <c r="AH425" i="6"/>
  <c r="AG425" i="6"/>
  <c r="AF425" i="6"/>
  <c r="AE425" i="6"/>
  <c r="AD425" i="6"/>
  <c r="AC425" i="6"/>
  <c r="AB425" i="6"/>
  <c r="AA425" i="6"/>
  <c r="AH424" i="6"/>
  <c r="AJ424" i="6" s="1"/>
  <c r="AG424" i="6"/>
  <c r="AF424" i="6"/>
  <c r="AE424" i="6"/>
  <c r="AD424" i="6"/>
  <c r="AC424" i="6"/>
  <c r="AB424" i="6"/>
  <c r="AA424" i="6"/>
  <c r="AH423" i="6"/>
  <c r="AG423" i="6"/>
  <c r="AF423" i="6"/>
  <c r="AE423" i="6"/>
  <c r="AD423" i="6"/>
  <c r="AC423" i="6"/>
  <c r="AB423" i="6"/>
  <c r="AA423" i="6"/>
  <c r="AK422" i="6"/>
  <c r="AJ422" i="6"/>
  <c r="AI422" i="6"/>
  <c r="AH422" i="6"/>
  <c r="AG422" i="6"/>
  <c r="AF422" i="6"/>
  <c r="AE422" i="6"/>
  <c r="AD422" i="6"/>
  <c r="AC422" i="6"/>
  <c r="AB422" i="6"/>
  <c r="AA422" i="6"/>
  <c r="AK421" i="6"/>
  <c r="AJ421" i="6"/>
  <c r="AI421" i="6"/>
  <c r="AH421" i="6"/>
  <c r="AG421" i="6"/>
  <c r="AF421" i="6"/>
  <c r="AE421" i="6"/>
  <c r="AD421" i="6"/>
  <c r="AC421" i="6"/>
  <c r="AB421" i="6"/>
  <c r="AA421" i="6"/>
  <c r="AK420" i="6"/>
  <c r="AJ420" i="6"/>
  <c r="AI420" i="6"/>
  <c r="AH420" i="6"/>
  <c r="AG420" i="6"/>
  <c r="AF420" i="6"/>
  <c r="AE420" i="6"/>
  <c r="AD420" i="6"/>
  <c r="AC420" i="6"/>
  <c r="AB420" i="6"/>
  <c r="AA420" i="6"/>
  <c r="AK419" i="6"/>
  <c r="AJ419" i="6"/>
  <c r="AI419" i="6"/>
  <c r="AH419" i="6"/>
  <c r="AG419" i="6"/>
  <c r="AF419" i="6"/>
  <c r="AE419" i="6"/>
  <c r="AD419" i="6"/>
  <c r="AC419" i="6"/>
  <c r="AB419" i="6"/>
  <c r="AA419" i="6"/>
  <c r="AJ418" i="6"/>
  <c r="AI418" i="6"/>
  <c r="AH418" i="6"/>
  <c r="AG418" i="6"/>
  <c r="AF418" i="6"/>
  <c r="AE418" i="6"/>
  <c r="AD418" i="6"/>
  <c r="AC418" i="6"/>
  <c r="AB418" i="6"/>
  <c r="AA418" i="6"/>
  <c r="AI417" i="6"/>
  <c r="AK417" i="6" s="1"/>
  <c r="AH417" i="6"/>
  <c r="AJ417" i="6" s="1"/>
  <c r="AG417" i="6"/>
  <c r="AF417" i="6"/>
  <c r="AE417" i="6"/>
  <c r="AD417" i="6"/>
  <c r="AC417" i="6"/>
  <c r="AB417" i="6"/>
  <c r="AA417" i="6"/>
  <c r="AH416" i="6"/>
  <c r="AG416" i="6"/>
  <c r="AF416" i="6"/>
  <c r="AE416" i="6"/>
  <c r="AD416" i="6"/>
  <c r="AC416" i="6"/>
  <c r="AB416" i="6"/>
  <c r="AA416" i="6"/>
  <c r="AK415" i="6"/>
  <c r="AJ415" i="6"/>
  <c r="AH415" i="6"/>
  <c r="AI415" i="6" s="1"/>
  <c r="AG415" i="6"/>
  <c r="AF415" i="6"/>
  <c r="AE415" i="6"/>
  <c r="AD415" i="6"/>
  <c r="AC415" i="6"/>
  <c r="AB415" i="6"/>
  <c r="AA415" i="6"/>
  <c r="AK414" i="6"/>
  <c r="AJ414" i="6"/>
  <c r="AI414" i="6"/>
  <c r="AH414" i="6"/>
  <c r="AG414" i="6"/>
  <c r="AF414" i="6"/>
  <c r="AE414" i="6"/>
  <c r="AD414" i="6"/>
  <c r="AC414" i="6"/>
  <c r="AB414" i="6"/>
  <c r="AA414" i="6"/>
  <c r="AK413" i="6"/>
  <c r="AJ413" i="6"/>
  <c r="AI413" i="6"/>
  <c r="AH413" i="6"/>
  <c r="AG413" i="6"/>
  <c r="AF413" i="6"/>
  <c r="AE413" i="6"/>
  <c r="AD413" i="6"/>
  <c r="AC413" i="6"/>
  <c r="AB413" i="6"/>
  <c r="AA413" i="6"/>
  <c r="AJ412" i="6"/>
  <c r="AK412" i="6" s="1"/>
  <c r="AI412" i="6"/>
  <c r="AH412" i="6"/>
  <c r="AG412" i="6"/>
  <c r="AF412" i="6"/>
  <c r="AE412" i="6"/>
  <c r="AD412" i="6"/>
  <c r="AC412" i="6"/>
  <c r="AB412" i="6"/>
  <c r="AA412" i="6"/>
  <c r="AK411" i="6"/>
  <c r="AJ411" i="6"/>
  <c r="AI411" i="6"/>
  <c r="AH411" i="6"/>
  <c r="AG411" i="6"/>
  <c r="AF411" i="6"/>
  <c r="AE411" i="6"/>
  <c r="AD411" i="6"/>
  <c r="AC411" i="6"/>
  <c r="AB411" i="6"/>
  <c r="AA411" i="6"/>
  <c r="AJ410" i="6"/>
  <c r="AI410" i="6"/>
  <c r="AK410" i="6" s="1"/>
  <c r="AH410" i="6"/>
  <c r="AG410" i="6"/>
  <c r="AF410" i="6"/>
  <c r="AE410" i="6"/>
  <c r="AD410" i="6"/>
  <c r="AC410" i="6"/>
  <c r="AB410" i="6"/>
  <c r="AA410" i="6"/>
  <c r="AH409" i="6"/>
  <c r="AJ409" i="6" s="1"/>
  <c r="AG409" i="6"/>
  <c r="AF409" i="6"/>
  <c r="AE409" i="6"/>
  <c r="AD409" i="6"/>
  <c r="AC409" i="6"/>
  <c r="AB409" i="6"/>
  <c r="AA409" i="6"/>
  <c r="AH408" i="6"/>
  <c r="AG408" i="6"/>
  <c r="AF408" i="6"/>
  <c r="AE408" i="6"/>
  <c r="AD408" i="6"/>
  <c r="AC408" i="6"/>
  <c r="AB408" i="6"/>
  <c r="AA408" i="6"/>
  <c r="AH407" i="6"/>
  <c r="AJ407" i="6" s="1"/>
  <c r="AG407" i="6"/>
  <c r="AF407" i="6"/>
  <c r="AE407" i="6"/>
  <c r="AD407" i="6"/>
  <c r="AC407" i="6"/>
  <c r="AB407" i="6"/>
  <c r="AA407" i="6"/>
  <c r="AH406" i="6"/>
  <c r="AG406" i="6"/>
  <c r="AF406" i="6"/>
  <c r="AE406" i="6"/>
  <c r="AD406" i="6"/>
  <c r="AC406" i="6"/>
  <c r="AB406" i="6"/>
  <c r="AA406" i="6"/>
  <c r="AI405" i="6"/>
  <c r="AK405" i="6" s="1"/>
  <c r="AH405" i="6"/>
  <c r="AJ405" i="6" s="1"/>
  <c r="AG405" i="6"/>
  <c r="AF405" i="6"/>
  <c r="AE405" i="6"/>
  <c r="AD405" i="6"/>
  <c r="AC405" i="6"/>
  <c r="AB405" i="6"/>
  <c r="AA405" i="6"/>
  <c r="AH404" i="6"/>
  <c r="AG404" i="6"/>
  <c r="AF404" i="6"/>
  <c r="AE404" i="6"/>
  <c r="AD404" i="6"/>
  <c r="AC404" i="6"/>
  <c r="AB404" i="6"/>
  <c r="AA404" i="6"/>
  <c r="AJ403" i="6"/>
  <c r="AH403" i="6"/>
  <c r="AI403" i="6" s="1"/>
  <c r="AK403" i="6" s="1"/>
  <c r="AG403" i="6"/>
  <c r="AF403" i="6"/>
  <c r="AE403" i="6"/>
  <c r="AD403" i="6"/>
  <c r="AC403" i="6"/>
  <c r="AB403" i="6"/>
  <c r="AA403" i="6"/>
  <c r="AJ402" i="6"/>
  <c r="AI402" i="6"/>
  <c r="AK402" i="6" s="1"/>
  <c r="AH402" i="6"/>
  <c r="AG402" i="6"/>
  <c r="AF402" i="6"/>
  <c r="AE402" i="6"/>
  <c r="AD402" i="6"/>
  <c r="AC402" i="6"/>
  <c r="AB402" i="6"/>
  <c r="AA402" i="6"/>
  <c r="AJ401" i="6"/>
  <c r="AH401" i="6"/>
  <c r="AI401" i="6" s="1"/>
  <c r="AK401" i="6" s="1"/>
  <c r="AG401" i="6"/>
  <c r="AF401" i="6"/>
  <c r="AE401" i="6"/>
  <c r="AD401" i="6"/>
  <c r="AC401" i="6"/>
  <c r="AB401" i="6"/>
  <c r="AA401" i="6"/>
  <c r="AI400" i="6"/>
  <c r="AK400" i="6" s="1"/>
  <c r="AH400" i="6"/>
  <c r="AJ400" i="6" s="1"/>
  <c r="AG400" i="6"/>
  <c r="AF400" i="6"/>
  <c r="AE400" i="6"/>
  <c r="AD400" i="6"/>
  <c r="AC400" i="6"/>
  <c r="AB400" i="6"/>
  <c r="AA400" i="6"/>
  <c r="AH399" i="6"/>
  <c r="AG399" i="6"/>
  <c r="AF399" i="6"/>
  <c r="AE399" i="6"/>
  <c r="AD399" i="6"/>
  <c r="AC399" i="6"/>
  <c r="AB399" i="6"/>
  <c r="AA399" i="6"/>
  <c r="AK398" i="6"/>
  <c r="AJ398" i="6"/>
  <c r="AI398" i="6"/>
  <c r="AH398" i="6"/>
  <c r="AG398" i="6"/>
  <c r="AF398" i="6"/>
  <c r="AE398" i="6"/>
  <c r="AD398" i="6"/>
  <c r="AC398" i="6"/>
  <c r="AB398" i="6"/>
  <c r="AA398" i="6"/>
  <c r="AJ397" i="6"/>
  <c r="AK397" i="6" s="1"/>
  <c r="AI397" i="6"/>
  <c r="AH397" i="6"/>
  <c r="AG397" i="6"/>
  <c r="AF397" i="6"/>
  <c r="AE397" i="6"/>
  <c r="AD397" i="6"/>
  <c r="AC397" i="6"/>
  <c r="AB397" i="6"/>
  <c r="AA397" i="6"/>
  <c r="AJ396" i="6"/>
  <c r="AI396" i="6"/>
  <c r="AK396" i="6" s="1"/>
  <c r="AH396" i="6"/>
  <c r="AG396" i="6"/>
  <c r="AF396" i="6"/>
  <c r="AE396" i="6"/>
  <c r="AD396" i="6"/>
  <c r="AC396" i="6"/>
  <c r="AB396" i="6"/>
  <c r="AA396" i="6"/>
  <c r="AH395" i="6"/>
  <c r="AJ395" i="6" s="1"/>
  <c r="AG395" i="6"/>
  <c r="AF395" i="6"/>
  <c r="AE395" i="6"/>
  <c r="AD395" i="6"/>
  <c r="AC395" i="6"/>
  <c r="AB395" i="6"/>
  <c r="AA395" i="6"/>
  <c r="AJ394" i="6"/>
  <c r="AI394" i="6"/>
  <c r="AH394" i="6"/>
  <c r="AG394" i="6"/>
  <c r="AF394" i="6"/>
  <c r="AE394" i="6"/>
  <c r="AD394" i="6"/>
  <c r="AC394" i="6"/>
  <c r="AB394" i="6"/>
  <c r="AA394" i="6"/>
  <c r="AH393" i="6"/>
  <c r="AJ393" i="6" s="1"/>
  <c r="AG393" i="6"/>
  <c r="AF393" i="6"/>
  <c r="AE393" i="6"/>
  <c r="AD393" i="6"/>
  <c r="AC393" i="6"/>
  <c r="AB393" i="6"/>
  <c r="AA393" i="6"/>
  <c r="AH392" i="6"/>
  <c r="AG392" i="6"/>
  <c r="AF392" i="6"/>
  <c r="AE392" i="6"/>
  <c r="AD392" i="6"/>
  <c r="AC392" i="6"/>
  <c r="AB392" i="6"/>
  <c r="AA392" i="6"/>
  <c r="AH391" i="6"/>
  <c r="AI391" i="6" s="1"/>
  <c r="AG391" i="6"/>
  <c r="AF391" i="6"/>
  <c r="AE391" i="6"/>
  <c r="AD391" i="6"/>
  <c r="AC391" i="6"/>
  <c r="AB391" i="6"/>
  <c r="AA391" i="6"/>
  <c r="AK390" i="6"/>
  <c r="AJ390" i="6"/>
  <c r="AI390" i="6"/>
  <c r="AH390" i="6"/>
  <c r="AG390" i="6"/>
  <c r="AF390" i="6"/>
  <c r="AE390" i="6"/>
  <c r="AD390" i="6"/>
  <c r="AC390" i="6"/>
  <c r="AB390" i="6"/>
  <c r="AA390" i="6"/>
  <c r="AK389" i="6"/>
  <c r="AJ389" i="6"/>
  <c r="AI389" i="6"/>
  <c r="AH389" i="6"/>
  <c r="AG389" i="6"/>
  <c r="AF389" i="6"/>
  <c r="AE389" i="6"/>
  <c r="AD389" i="6"/>
  <c r="AC389" i="6"/>
  <c r="AB389" i="6"/>
  <c r="AA389" i="6"/>
  <c r="AJ388" i="6"/>
  <c r="AK388" i="6" s="1"/>
  <c r="AI388" i="6"/>
  <c r="AH388" i="6"/>
  <c r="AG388" i="6"/>
  <c r="AF388" i="6"/>
  <c r="AE388" i="6"/>
  <c r="AD388" i="6"/>
  <c r="AC388" i="6"/>
  <c r="AB388" i="6"/>
  <c r="AA388" i="6"/>
  <c r="AJ387" i="6"/>
  <c r="AI387" i="6"/>
  <c r="AK387" i="6" s="1"/>
  <c r="AH387" i="6"/>
  <c r="AG387" i="6"/>
  <c r="AF387" i="6"/>
  <c r="AE387" i="6"/>
  <c r="AD387" i="6"/>
  <c r="AC387" i="6"/>
  <c r="AB387" i="6"/>
  <c r="AA387" i="6"/>
  <c r="AH386" i="6"/>
  <c r="AI386" i="6" s="1"/>
  <c r="AG386" i="6"/>
  <c r="AF386" i="6"/>
  <c r="AE386" i="6"/>
  <c r="AD386" i="6"/>
  <c r="AC386" i="6"/>
  <c r="AB386" i="6"/>
  <c r="AA386" i="6"/>
  <c r="AH385" i="6"/>
  <c r="AI385" i="6" s="1"/>
  <c r="AG385" i="6"/>
  <c r="AF385" i="6"/>
  <c r="AE385" i="6"/>
  <c r="AD385" i="6"/>
  <c r="AC385" i="6"/>
  <c r="AB385" i="6"/>
  <c r="AA385" i="6"/>
  <c r="AI384" i="6"/>
  <c r="AK384" i="6" s="1"/>
  <c r="AH384" i="6"/>
  <c r="AJ384" i="6" s="1"/>
  <c r="AG384" i="6"/>
  <c r="AF384" i="6"/>
  <c r="AE384" i="6"/>
  <c r="AD384" i="6"/>
  <c r="AC384" i="6"/>
  <c r="AB384" i="6"/>
  <c r="AA384" i="6"/>
  <c r="AH383" i="6"/>
  <c r="AI383" i="6" s="1"/>
  <c r="AG383" i="6"/>
  <c r="AF383" i="6"/>
  <c r="AE383" i="6"/>
  <c r="AD383" i="6"/>
  <c r="AC383" i="6"/>
  <c r="AB383" i="6"/>
  <c r="AA383" i="6"/>
  <c r="AH382" i="6"/>
  <c r="AJ382" i="6" s="1"/>
  <c r="AG382" i="6"/>
  <c r="AF382" i="6"/>
  <c r="AE382" i="6"/>
  <c r="AD382" i="6"/>
  <c r="AC382" i="6"/>
  <c r="AB382" i="6"/>
  <c r="AA382" i="6"/>
  <c r="AJ381" i="6"/>
  <c r="AI381" i="6"/>
  <c r="AK381" i="6" s="1"/>
  <c r="AH381" i="6"/>
  <c r="AG381" i="6"/>
  <c r="AF381" i="6"/>
  <c r="AE381" i="6"/>
  <c r="AD381" i="6"/>
  <c r="AC381" i="6"/>
  <c r="AB381" i="6"/>
  <c r="AA381" i="6"/>
  <c r="AK380" i="6"/>
  <c r="AI380" i="6"/>
  <c r="AH380" i="6"/>
  <c r="AJ380" i="6" s="1"/>
  <c r="AG380" i="6"/>
  <c r="AF380" i="6"/>
  <c r="AE380" i="6"/>
  <c r="AD380" i="6"/>
  <c r="AC380" i="6"/>
  <c r="AB380" i="6"/>
  <c r="AA380" i="6"/>
  <c r="AH379" i="6"/>
  <c r="AI379" i="6" s="1"/>
  <c r="AG379" i="6"/>
  <c r="AF379" i="6"/>
  <c r="AE379" i="6"/>
  <c r="AD379" i="6"/>
  <c r="AC379" i="6"/>
  <c r="AB379" i="6"/>
  <c r="AA379" i="6"/>
  <c r="AJ378" i="6"/>
  <c r="AI378" i="6"/>
  <c r="AK378" i="6" s="1"/>
  <c r="AH378" i="6"/>
  <c r="AG378" i="6"/>
  <c r="AF378" i="6"/>
  <c r="AE378" i="6"/>
  <c r="AD378" i="6"/>
  <c r="AC378" i="6"/>
  <c r="AB378" i="6"/>
  <c r="AA378" i="6"/>
  <c r="AH377" i="6"/>
  <c r="AG377" i="6"/>
  <c r="AF377" i="6"/>
  <c r="AE377" i="6"/>
  <c r="AD377" i="6"/>
  <c r="AC377" i="6"/>
  <c r="AB377" i="6"/>
  <c r="AA377" i="6"/>
  <c r="AH376" i="6"/>
  <c r="AI376" i="6" s="1"/>
  <c r="AG376" i="6"/>
  <c r="AF376" i="6"/>
  <c r="AE376" i="6"/>
  <c r="AD376" i="6"/>
  <c r="AC376" i="6"/>
  <c r="AB376" i="6"/>
  <c r="AA376" i="6"/>
  <c r="AH375" i="6"/>
  <c r="AJ375" i="6" s="1"/>
  <c r="AG375" i="6"/>
  <c r="AF375" i="6"/>
  <c r="AE375" i="6"/>
  <c r="AD375" i="6"/>
  <c r="AC375" i="6"/>
  <c r="AB375" i="6"/>
  <c r="AA375" i="6"/>
  <c r="AH374" i="6"/>
  <c r="AJ374" i="6" s="1"/>
  <c r="AG374" i="6"/>
  <c r="AF374" i="6"/>
  <c r="AE374" i="6"/>
  <c r="AD374" i="6"/>
  <c r="AC374" i="6"/>
  <c r="AB374" i="6"/>
  <c r="AA374" i="6"/>
  <c r="AI373" i="6"/>
  <c r="AK373" i="6" s="1"/>
  <c r="AH373" i="6"/>
  <c r="AJ373" i="6" s="1"/>
  <c r="AG373" i="6"/>
  <c r="AF373" i="6"/>
  <c r="AE373" i="6"/>
  <c r="AD373" i="6"/>
  <c r="AC373" i="6"/>
  <c r="AB373" i="6"/>
  <c r="AA373" i="6"/>
  <c r="AH372" i="6"/>
  <c r="AG372" i="6"/>
  <c r="AF372" i="6"/>
  <c r="AE372" i="6"/>
  <c r="AD372" i="6"/>
  <c r="AC372" i="6"/>
  <c r="AB372" i="6"/>
  <c r="AA372" i="6"/>
  <c r="AK371" i="6"/>
  <c r="AJ371" i="6"/>
  <c r="AI371" i="6"/>
  <c r="AH371" i="6"/>
  <c r="AG371" i="6"/>
  <c r="AF371" i="6"/>
  <c r="AE371" i="6"/>
  <c r="AD371" i="6"/>
  <c r="AC371" i="6"/>
  <c r="AB371" i="6"/>
  <c r="AA371" i="6"/>
  <c r="AJ370" i="6"/>
  <c r="AH370" i="6"/>
  <c r="AI370" i="6" s="1"/>
  <c r="AK370" i="6" s="1"/>
  <c r="AG370" i="6"/>
  <c r="AF370" i="6"/>
  <c r="AE370" i="6"/>
  <c r="AD370" i="6"/>
  <c r="AC370" i="6"/>
  <c r="AB370" i="6"/>
  <c r="AA370" i="6"/>
  <c r="AJ369" i="6"/>
  <c r="AI369" i="6"/>
  <c r="AK369" i="6" s="1"/>
  <c r="AH369" i="6"/>
  <c r="AG369" i="6"/>
  <c r="AF369" i="6"/>
  <c r="AE369" i="6"/>
  <c r="AD369" i="6"/>
  <c r="AC369" i="6"/>
  <c r="AB369" i="6"/>
  <c r="AA369" i="6"/>
  <c r="AH368" i="6"/>
  <c r="AJ368" i="6" s="1"/>
  <c r="AG368" i="6"/>
  <c r="AF368" i="6"/>
  <c r="AE368" i="6"/>
  <c r="AD368" i="6"/>
  <c r="AC368" i="6"/>
  <c r="AB368" i="6"/>
  <c r="AA368" i="6"/>
  <c r="AJ367" i="6"/>
  <c r="AH367" i="6"/>
  <c r="AI367" i="6" s="1"/>
  <c r="AK367" i="6" s="1"/>
  <c r="AG367" i="6"/>
  <c r="AF367" i="6"/>
  <c r="AE367" i="6"/>
  <c r="AD367" i="6"/>
  <c r="AC367" i="6"/>
  <c r="AB367" i="6"/>
  <c r="AA367" i="6"/>
  <c r="AK366" i="6"/>
  <c r="AJ366" i="6"/>
  <c r="AI366" i="6"/>
  <c r="AH366" i="6"/>
  <c r="AG366" i="6"/>
  <c r="AF366" i="6"/>
  <c r="AE366" i="6"/>
  <c r="AD366" i="6"/>
  <c r="AC366" i="6"/>
  <c r="AB366" i="6"/>
  <c r="AA366" i="6"/>
  <c r="AJ365" i="6"/>
  <c r="AK365" i="6" s="1"/>
  <c r="AI365" i="6"/>
  <c r="AH365" i="6"/>
  <c r="AG365" i="6"/>
  <c r="AF365" i="6"/>
  <c r="AE365" i="6"/>
  <c r="AD365" i="6"/>
  <c r="AC365" i="6"/>
  <c r="AB365" i="6"/>
  <c r="AA365" i="6"/>
  <c r="AJ364" i="6"/>
  <c r="AI364" i="6"/>
  <c r="AK364" i="6" s="1"/>
  <c r="AH364" i="6"/>
  <c r="AG364" i="6"/>
  <c r="AF364" i="6"/>
  <c r="AE364" i="6"/>
  <c r="AD364" i="6"/>
  <c r="AC364" i="6"/>
  <c r="AB364" i="6"/>
  <c r="AA364" i="6"/>
  <c r="AH363" i="6"/>
  <c r="AJ363" i="6" s="1"/>
  <c r="AG363" i="6"/>
  <c r="AF363" i="6"/>
  <c r="AE363" i="6"/>
  <c r="AD363" i="6"/>
  <c r="AC363" i="6"/>
  <c r="AB363" i="6"/>
  <c r="AA363" i="6"/>
  <c r="AH362" i="6"/>
  <c r="AJ362" i="6" s="1"/>
  <c r="AG362" i="6"/>
  <c r="AF362" i="6"/>
  <c r="AE362" i="6"/>
  <c r="AD362" i="6"/>
  <c r="AC362" i="6"/>
  <c r="AB362" i="6"/>
  <c r="AA362" i="6"/>
  <c r="AH361" i="6"/>
  <c r="AJ361" i="6" s="1"/>
  <c r="AG361" i="6"/>
  <c r="AF361" i="6"/>
  <c r="AE361" i="6"/>
  <c r="AD361" i="6"/>
  <c r="AC361" i="6"/>
  <c r="AB361" i="6"/>
  <c r="AA361" i="6"/>
  <c r="AH360" i="6"/>
  <c r="AG360" i="6"/>
  <c r="AF360" i="6"/>
  <c r="AE360" i="6"/>
  <c r="AD360" i="6"/>
  <c r="AC360" i="6"/>
  <c r="AB360" i="6"/>
  <c r="AA360" i="6"/>
  <c r="AK359" i="6"/>
  <c r="AJ359" i="6"/>
  <c r="AI359" i="6"/>
  <c r="AH359" i="6"/>
  <c r="AG359" i="6"/>
  <c r="AF359" i="6"/>
  <c r="AE359" i="6"/>
  <c r="AD359" i="6"/>
  <c r="AC359" i="6"/>
  <c r="AB359" i="6"/>
  <c r="AA359" i="6"/>
  <c r="AJ358" i="6"/>
  <c r="AH358" i="6"/>
  <c r="AI358" i="6" s="1"/>
  <c r="AK358" i="6" s="1"/>
  <c r="AG358" i="6"/>
  <c r="AF358" i="6"/>
  <c r="AE358" i="6"/>
  <c r="AD358" i="6"/>
  <c r="AC358" i="6"/>
  <c r="AB358" i="6"/>
  <c r="AA358" i="6"/>
  <c r="AJ357" i="6"/>
  <c r="AI357" i="6"/>
  <c r="AH357" i="6"/>
  <c r="AG357" i="6"/>
  <c r="AF357" i="6"/>
  <c r="AE357" i="6"/>
  <c r="AD357" i="6"/>
  <c r="AC357" i="6"/>
  <c r="AB357" i="6"/>
  <c r="AA357" i="6"/>
  <c r="AI356" i="6"/>
  <c r="AK356" i="6" s="1"/>
  <c r="AH356" i="6"/>
  <c r="AJ356" i="6" s="1"/>
  <c r="AG356" i="6"/>
  <c r="AF356" i="6"/>
  <c r="AE356" i="6"/>
  <c r="AD356" i="6"/>
  <c r="AC356" i="6"/>
  <c r="AB356" i="6"/>
  <c r="AA356" i="6"/>
  <c r="AH355" i="6"/>
  <c r="AG355" i="6"/>
  <c r="AF355" i="6"/>
  <c r="AE355" i="6"/>
  <c r="AD355" i="6"/>
  <c r="AC355" i="6"/>
  <c r="AB355" i="6"/>
  <c r="AA355" i="6"/>
  <c r="AH354" i="6"/>
  <c r="AI354" i="6" s="1"/>
  <c r="AG354" i="6"/>
  <c r="AF354" i="6"/>
  <c r="AE354" i="6"/>
  <c r="AD354" i="6"/>
  <c r="AC354" i="6"/>
  <c r="AB354" i="6"/>
  <c r="AA354" i="6"/>
  <c r="AH353" i="6"/>
  <c r="AJ353" i="6" s="1"/>
  <c r="AG353" i="6"/>
  <c r="AF353" i="6"/>
  <c r="AE353" i="6"/>
  <c r="AD353" i="6"/>
  <c r="AC353" i="6"/>
  <c r="AB353" i="6"/>
  <c r="AA353" i="6"/>
  <c r="AH352" i="6"/>
  <c r="AI352" i="6" s="1"/>
  <c r="AG352" i="6"/>
  <c r="AF352" i="6"/>
  <c r="AE352" i="6"/>
  <c r="AD352" i="6"/>
  <c r="AC352" i="6"/>
  <c r="AB352" i="6"/>
  <c r="AA352" i="6"/>
  <c r="AH351" i="6"/>
  <c r="AJ351" i="6" s="1"/>
  <c r="AG351" i="6"/>
  <c r="AF351" i="6"/>
  <c r="AE351" i="6"/>
  <c r="AD351" i="6"/>
  <c r="AC351" i="6"/>
  <c r="AB351" i="6"/>
  <c r="AA351" i="6"/>
  <c r="AJ350" i="6"/>
  <c r="AI350" i="6"/>
  <c r="AH350" i="6"/>
  <c r="AG350" i="6"/>
  <c r="AF350" i="6"/>
  <c r="AE350" i="6"/>
  <c r="AD350" i="6"/>
  <c r="AC350" i="6"/>
  <c r="AB350" i="6"/>
  <c r="AA350" i="6"/>
  <c r="AH349" i="6"/>
  <c r="AJ349" i="6" s="1"/>
  <c r="AG349" i="6"/>
  <c r="AF349" i="6"/>
  <c r="AE349" i="6"/>
  <c r="AD349" i="6"/>
  <c r="AC349" i="6"/>
  <c r="AB349" i="6"/>
  <c r="AA349" i="6"/>
  <c r="AH348" i="6"/>
  <c r="AG348" i="6"/>
  <c r="AF348" i="6"/>
  <c r="AE348" i="6"/>
  <c r="AD348" i="6"/>
  <c r="AC348" i="6"/>
  <c r="AB348" i="6"/>
  <c r="AA348" i="6"/>
  <c r="AK347" i="6"/>
  <c r="AJ347" i="6"/>
  <c r="AI347" i="6"/>
  <c r="AH347" i="6"/>
  <c r="AG347" i="6"/>
  <c r="AF347" i="6"/>
  <c r="AE347" i="6"/>
  <c r="AD347" i="6"/>
  <c r="AC347" i="6"/>
  <c r="AB347" i="6"/>
  <c r="AA347" i="6"/>
  <c r="AJ346" i="6"/>
  <c r="AH346" i="6"/>
  <c r="AI346" i="6" s="1"/>
  <c r="AK346" i="6" s="1"/>
  <c r="AG346" i="6"/>
  <c r="AF346" i="6"/>
  <c r="AE346" i="6"/>
  <c r="AD346" i="6"/>
  <c r="AC346" i="6"/>
  <c r="AB346" i="6"/>
  <c r="AA346" i="6"/>
  <c r="AK345" i="6"/>
  <c r="AJ345" i="6"/>
  <c r="AI345" i="6"/>
  <c r="AH345" i="6"/>
  <c r="AG345" i="6"/>
  <c r="AF345" i="6"/>
  <c r="AE345" i="6"/>
  <c r="AD345" i="6"/>
  <c r="AC345" i="6"/>
  <c r="AB345" i="6"/>
  <c r="AA345" i="6"/>
  <c r="AK344" i="6"/>
  <c r="AJ344" i="6"/>
  <c r="AI344" i="6"/>
  <c r="AH344" i="6"/>
  <c r="AG344" i="6"/>
  <c r="AF344" i="6"/>
  <c r="AE344" i="6"/>
  <c r="AD344" i="6"/>
  <c r="AC344" i="6"/>
  <c r="AB344" i="6"/>
  <c r="AA344" i="6"/>
  <c r="AJ343" i="6"/>
  <c r="AK343" i="6" s="1"/>
  <c r="AI343" i="6"/>
  <c r="AH343" i="6"/>
  <c r="AG343" i="6"/>
  <c r="AF343" i="6"/>
  <c r="AE343" i="6"/>
  <c r="AD343" i="6"/>
  <c r="AC343" i="6"/>
  <c r="AB343" i="6"/>
  <c r="AA343" i="6"/>
  <c r="AJ342" i="6"/>
  <c r="AI342" i="6"/>
  <c r="AK342" i="6" s="1"/>
  <c r="AH342" i="6"/>
  <c r="AG342" i="6"/>
  <c r="AF342" i="6"/>
  <c r="AE342" i="6"/>
  <c r="AD342" i="6"/>
  <c r="AC342" i="6"/>
  <c r="AB342" i="6"/>
  <c r="AA342" i="6"/>
  <c r="AJ341" i="6"/>
  <c r="AI341" i="6"/>
  <c r="AK341" i="6" s="1"/>
  <c r="AH341" i="6"/>
  <c r="AG341" i="6"/>
  <c r="AF341" i="6"/>
  <c r="AE341" i="6"/>
  <c r="AD341" i="6"/>
  <c r="AC341" i="6"/>
  <c r="AB341" i="6"/>
  <c r="AA341" i="6"/>
  <c r="AH340" i="6"/>
  <c r="AI340" i="6" s="1"/>
  <c r="AG340" i="6"/>
  <c r="AF340" i="6"/>
  <c r="AE340" i="6"/>
  <c r="AD340" i="6"/>
  <c r="AC340" i="6"/>
  <c r="AB340" i="6"/>
  <c r="AA340" i="6"/>
  <c r="AJ339" i="6"/>
  <c r="AI339" i="6"/>
  <c r="AK339" i="6" s="1"/>
  <c r="AH339" i="6"/>
  <c r="AG339" i="6"/>
  <c r="AF339" i="6"/>
  <c r="AE339" i="6"/>
  <c r="AD339" i="6"/>
  <c r="AC339" i="6"/>
  <c r="AB339" i="6"/>
  <c r="AA339" i="6"/>
  <c r="AJ338" i="6"/>
  <c r="AI338" i="6"/>
  <c r="AK338" i="6" s="1"/>
  <c r="AH338" i="6"/>
  <c r="AG338" i="6"/>
  <c r="AF338" i="6"/>
  <c r="AE338" i="6"/>
  <c r="AD338" i="6"/>
  <c r="AC338" i="6"/>
  <c r="AB338" i="6"/>
  <c r="AA338" i="6"/>
  <c r="AJ337" i="6"/>
  <c r="AI337" i="6"/>
  <c r="AK337" i="6" s="1"/>
  <c r="AH337" i="6"/>
  <c r="AG337" i="6"/>
  <c r="AF337" i="6"/>
  <c r="AE337" i="6"/>
  <c r="AD337" i="6"/>
  <c r="AC337" i="6"/>
  <c r="AB337" i="6"/>
  <c r="AA337" i="6"/>
  <c r="AH336" i="6"/>
  <c r="AG336" i="6"/>
  <c r="AF336" i="6"/>
  <c r="AE336" i="6"/>
  <c r="AD336" i="6"/>
  <c r="AC336" i="6"/>
  <c r="AB336" i="6"/>
  <c r="AA336" i="6"/>
  <c r="AK335" i="6"/>
  <c r="AJ335" i="6"/>
  <c r="AI335" i="6"/>
  <c r="AH335" i="6"/>
  <c r="AG335" i="6"/>
  <c r="AF335" i="6"/>
  <c r="AE335" i="6"/>
  <c r="AD335" i="6"/>
  <c r="AC335" i="6"/>
  <c r="AB335" i="6"/>
  <c r="AA335" i="6"/>
  <c r="AJ334" i="6"/>
  <c r="AH334" i="6"/>
  <c r="AI334" i="6" s="1"/>
  <c r="AK334" i="6" s="1"/>
  <c r="AG334" i="6"/>
  <c r="AF334" i="6"/>
  <c r="AE334" i="6"/>
  <c r="AD334" i="6"/>
  <c r="AC334" i="6"/>
  <c r="AB334" i="6"/>
  <c r="AA334" i="6"/>
  <c r="AJ333" i="6"/>
  <c r="AI333" i="6"/>
  <c r="AK333" i="6" s="1"/>
  <c r="AH333" i="6"/>
  <c r="AG333" i="6"/>
  <c r="AF333" i="6"/>
  <c r="AE333" i="6"/>
  <c r="AD333" i="6"/>
  <c r="AC333" i="6"/>
  <c r="AB333" i="6"/>
  <c r="AA333" i="6"/>
  <c r="AH332" i="6"/>
  <c r="AG332" i="6"/>
  <c r="AF332" i="6"/>
  <c r="AE332" i="6"/>
  <c r="AD332" i="6"/>
  <c r="AC332" i="6"/>
  <c r="AB332" i="6"/>
  <c r="AA332" i="6"/>
  <c r="AH331" i="6"/>
  <c r="AI331" i="6" s="1"/>
  <c r="AG331" i="6"/>
  <c r="AF331" i="6"/>
  <c r="AE331" i="6"/>
  <c r="AD331" i="6"/>
  <c r="AC331" i="6"/>
  <c r="AB331" i="6"/>
  <c r="AA331" i="6"/>
  <c r="AH330" i="6"/>
  <c r="AJ330" i="6" s="1"/>
  <c r="AG330" i="6"/>
  <c r="AF330" i="6"/>
  <c r="AE330" i="6"/>
  <c r="AD330" i="6"/>
  <c r="AC330" i="6"/>
  <c r="AB330" i="6"/>
  <c r="AA330" i="6"/>
  <c r="AH329" i="6"/>
  <c r="AJ329" i="6" s="1"/>
  <c r="AG329" i="6"/>
  <c r="AF329" i="6"/>
  <c r="AE329" i="6"/>
  <c r="AD329" i="6"/>
  <c r="AC329" i="6"/>
  <c r="AB329" i="6"/>
  <c r="AA329" i="6"/>
  <c r="K21" i="2" l="1"/>
  <c r="AI810" i="6"/>
  <c r="AK810" i="6" s="1"/>
  <c r="AI492" i="6"/>
  <c r="AK492" i="6" s="1"/>
  <c r="AI623" i="6"/>
  <c r="AK623" i="6" s="1"/>
  <c r="AI755" i="6"/>
  <c r="AK755" i="6" s="1"/>
  <c r="AK331" i="6"/>
  <c r="AJ628" i="6"/>
  <c r="AI628" i="6"/>
  <c r="AK628" i="6" s="1"/>
  <c r="AJ633" i="6"/>
  <c r="AI633" i="6"/>
  <c r="AI355" i="6"/>
  <c r="AJ355" i="6"/>
  <c r="AI617" i="6"/>
  <c r="AK617" i="6" s="1"/>
  <c r="AJ637" i="6"/>
  <c r="AK637" i="6" s="1"/>
  <c r="AJ686" i="6"/>
  <c r="AI686" i="6"/>
  <c r="AK686" i="6" s="1"/>
  <c r="AI443" i="6"/>
  <c r="AK443" i="6" s="1"/>
  <c r="AJ533" i="6"/>
  <c r="AI533" i="6"/>
  <c r="AK533" i="6" s="1"/>
  <c r="AJ749" i="6"/>
  <c r="AI749" i="6"/>
  <c r="AK749" i="6" s="1"/>
  <c r="AJ340" i="6"/>
  <c r="AK340" i="6" s="1"/>
  <c r="AI591" i="6"/>
  <c r="AK591" i="6" s="1"/>
  <c r="AJ591" i="6"/>
  <c r="AI682" i="6"/>
  <c r="AK682" i="6" s="1"/>
  <c r="AJ408" i="6"/>
  <c r="AI408" i="6"/>
  <c r="AK408" i="6" s="1"/>
  <c r="AK433" i="6"/>
  <c r="AI437" i="6"/>
  <c r="AK437" i="6" s="1"/>
  <c r="AI449" i="6"/>
  <c r="AK449" i="6" s="1"/>
  <c r="AK483" i="6"/>
  <c r="AI604" i="6"/>
  <c r="AK604" i="6" s="1"/>
  <c r="AI616" i="6"/>
  <c r="AK616" i="6" s="1"/>
  <c r="AJ657" i="6"/>
  <c r="AI657" i="6"/>
  <c r="AK657" i="6" s="1"/>
  <c r="AK712" i="6"/>
  <c r="AJ717" i="6"/>
  <c r="AI717" i="6"/>
  <c r="AK717" i="6" s="1"/>
  <c r="AJ399" i="6"/>
  <c r="AI399" i="6"/>
  <c r="AK399" i="6" s="1"/>
  <c r="AK352" i="6"/>
  <c r="AJ476" i="6"/>
  <c r="AI476" i="6"/>
  <c r="AK476" i="6" s="1"/>
  <c r="AJ386" i="6"/>
  <c r="AK386" i="6" s="1"/>
  <c r="AI442" i="6"/>
  <c r="AK442" i="6" s="1"/>
  <c r="AI349" i="6"/>
  <c r="AK349" i="6" s="1"/>
  <c r="AI458" i="6"/>
  <c r="AK458" i="6" s="1"/>
  <c r="AJ481" i="6"/>
  <c r="AI481" i="6"/>
  <c r="AK481" i="6" s="1"/>
  <c r="AI618" i="6"/>
  <c r="AK618" i="6" s="1"/>
  <c r="AJ434" i="6"/>
  <c r="AI434" i="6"/>
  <c r="AK434" i="6" s="1"/>
  <c r="AI726" i="6"/>
  <c r="AK726" i="6" s="1"/>
  <c r="AI409" i="6"/>
  <c r="AK409" i="6" s="1"/>
  <c r="AJ537" i="6"/>
  <c r="AI537" i="6"/>
  <c r="AI377" i="6"/>
  <c r="AK377" i="6" s="1"/>
  <c r="AJ377" i="6"/>
  <c r="AI491" i="6"/>
  <c r="AK491" i="6" s="1"/>
  <c r="AI541" i="6"/>
  <c r="AJ541" i="6"/>
  <c r="AI721" i="6"/>
  <c r="AK721" i="6" s="1"/>
  <c r="AJ721" i="6"/>
  <c r="AK733" i="6"/>
  <c r="AI745" i="6"/>
  <c r="AK745" i="6" s="1"/>
  <c r="AJ745" i="6"/>
  <c r="AJ385" i="6"/>
  <c r="AK385" i="6" s="1"/>
  <c r="AI362" i="6"/>
  <c r="AK362" i="6" s="1"/>
  <c r="AK376" i="6"/>
  <c r="AI436" i="6"/>
  <c r="AK436" i="6" s="1"/>
  <c r="AI460" i="6"/>
  <c r="AK460" i="6" s="1"/>
  <c r="AI466" i="6"/>
  <c r="AK466" i="6" s="1"/>
  <c r="AI518" i="6"/>
  <c r="AK518" i="6" s="1"/>
  <c r="AI661" i="6"/>
  <c r="AK661" i="6" s="1"/>
  <c r="AJ661" i="6"/>
  <c r="AI677" i="6"/>
  <c r="AK677" i="6" s="1"/>
  <c r="AI797" i="6"/>
  <c r="AK797" i="6" s="1"/>
  <c r="AJ693" i="6"/>
  <c r="AI693" i="6"/>
  <c r="AK693" i="6" s="1"/>
  <c r="AI488" i="6"/>
  <c r="AJ488" i="6"/>
  <c r="AI542" i="6"/>
  <c r="AK542" i="6" s="1"/>
  <c r="AI393" i="6"/>
  <c r="AK393" i="6" s="1"/>
  <c r="AI363" i="6"/>
  <c r="AK363" i="6" s="1"/>
  <c r="AK357" i="6"/>
  <c r="AJ404" i="6"/>
  <c r="AI404" i="6"/>
  <c r="AK404" i="6" s="1"/>
  <c r="AK418" i="6"/>
  <c r="AJ509" i="6"/>
  <c r="AI509" i="6"/>
  <c r="AK509" i="6" s="1"/>
  <c r="AJ645" i="6"/>
  <c r="AI645" i="6"/>
  <c r="AK645" i="6" s="1"/>
  <c r="AJ765" i="6"/>
  <c r="AI765" i="6"/>
  <c r="AK765" i="6" s="1"/>
  <c r="AJ769" i="6"/>
  <c r="AK769" i="6" s="1"/>
  <c r="AI793" i="6"/>
  <c r="AJ793" i="6"/>
  <c r="AI332" i="6"/>
  <c r="AJ332" i="6"/>
  <c r="AJ485" i="6"/>
  <c r="AI485" i="6"/>
  <c r="AJ372" i="6"/>
  <c r="AI372" i="6"/>
  <c r="AJ379" i="6"/>
  <c r="AK379" i="6" s="1"/>
  <c r="AI424" i="6"/>
  <c r="AK424" i="6" s="1"/>
  <c r="AI435" i="6"/>
  <c r="AK435" i="6" s="1"/>
  <c r="AK499" i="6"/>
  <c r="AJ557" i="6"/>
  <c r="AI557" i="6"/>
  <c r="AK557" i="6" s="1"/>
  <c r="AI598" i="6"/>
  <c r="AK598" i="6" s="1"/>
  <c r="AJ731" i="6"/>
  <c r="AI731" i="6"/>
  <c r="AK731" i="6" s="1"/>
  <c r="AJ773" i="6"/>
  <c r="AI773" i="6"/>
  <c r="AI697" i="6"/>
  <c r="AK697" i="6" s="1"/>
  <c r="AJ697" i="6"/>
  <c r="AJ820" i="6"/>
  <c r="AI820" i="6"/>
  <c r="AK820" i="6" s="1"/>
  <c r="AJ622" i="6"/>
  <c r="AI622" i="6"/>
  <c r="AK622" i="6" s="1"/>
  <c r="AI791" i="6"/>
  <c r="AK791" i="6" s="1"/>
  <c r="AI803" i="6"/>
  <c r="AK803" i="6" s="1"/>
  <c r="AJ423" i="6"/>
  <c r="AI423" i="6"/>
  <c r="AI457" i="6"/>
  <c r="AK457" i="6" s="1"/>
  <c r="AI484" i="6"/>
  <c r="AK484" i="6" s="1"/>
  <c r="AJ676" i="6"/>
  <c r="AI676" i="6"/>
  <c r="AI734" i="6"/>
  <c r="AK734" i="6" s="1"/>
  <c r="AI330" i="6"/>
  <c r="AK330" i="6" s="1"/>
  <c r="AI353" i="6"/>
  <c r="AK353" i="6" s="1"/>
  <c r="AJ354" i="6"/>
  <c r="AK354" i="6" s="1"/>
  <c r="AI361" i="6"/>
  <c r="AK361" i="6" s="1"/>
  <c r="AJ383" i="6"/>
  <c r="AK383" i="6" s="1"/>
  <c r="AI432" i="6"/>
  <c r="AK432" i="6" s="1"/>
  <c r="AJ433" i="6"/>
  <c r="AI453" i="6"/>
  <c r="AK453" i="6" s="1"/>
  <c r="AJ570" i="6"/>
  <c r="AI570" i="6"/>
  <c r="AK570" i="6" s="1"/>
  <c r="AI615" i="6"/>
  <c r="AK615" i="6" s="1"/>
  <c r="AJ729" i="6"/>
  <c r="AI729" i="6"/>
  <c r="AK729" i="6" s="1"/>
  <c r="AI329" i="6"/>
  <c r="AK329" i="6" s="1"/>
  <c r="AI478" i="6"/>
  <c r="AK478" i="6" s="1"/>
  <c r="AJ585" i="6"/>
  <c r="AI585" i="6"/>
  <c r="AK585" i="6" s="1"/>
  <c r="AK601" i="6"/>
  <c r="AI664" i="6"/>
  <c r="AK664" i="6" s="1"/>
  <c r="AJ724" i="6"/>
  <c r="AI724" i="6"/>
  <c r="AJ743" i="6"/>
  <c r="AK743" i="6" s="1"/>
  <c r="AI351" i="6"/>
  <c r="AK351" i="6" s="1"/>
  <c r="AJ352" i="6"/>
  <c r="AI368" i="6"/>
  <c r="AK368" i="6" s="1"/>
  <c r="AI374" i="6"/>
  <c r="AK374" i="6" s="1"/>
  <c r="AI382" i="6"/>
  <c r="AK382" i="6" s="1"/>
  <c r="AI395" i="6"/>
  <c r="AK395" i="6" s="1"/>
  <c r="AI431" i="6"/>
  <c r="AK431" i="6" s="1"/>
  <c r="AJ452" i="6"/>
  <c r="AI452" i="6"/>
  <c r="AI456" i="6"/>
  <c r="AK456" i="6" s="1"/>
  <c r="AJ483" i="6"/>
  <c r="AK589" i="6"/>
  <c r="AJ601" i="6"/>
  <c r="AJ635" i="6"/>
  <c r="AI635" i="6"/>
  <c r="AK635" i="6" s="1"/>
  <c r="AJ670" i="6"/>
  <c r="AI670" i="6"/>
  <c r="AK670" i="6" s="1"/>
  <c r="AJ709" i="6"/>
  <c r="AK709" i="6" s="1"/>
  <c r="AJ753" i="6"/>
  <c r="AI753" i="6"/>
  <c r="AK753" i="6" s="1"/>
  <c r="AI784" i="6"/>
  <c r="AK784" i="6" s="1"/>
  <c r="AJ815" i="6"/>
  <c r="AI815" i="6"/>
  <c r="AJ702" i="6"/>
  <c r="AI702" i="6"/>
  <c r="AJ760" i="6"/>
  <c r="AI760" i="6"/>
  <c r="AK760" i="6" s="1"/>
  <c r="AJ348" i="6"/>
  <c r="AI348" i="6"/>
  <c r="AK348" i="6" s="1"/>
  <c r="AJ561" i="6"/>
  <c r="AI561" i="6"/>
  <c r="AK561" i="6" s="1"/>
  <c r="AJ597" i="6"/>
  <c r="AI597" i="6"/>
  <c r="AI649" i="6"/>
  <c r="AK649" i="6" s="1"/>
  <c r="AJ649" i="6"/>
  <c r="AJ681" i="6"/>
  <c r="AI681" i="6"/>
  <c r="AJ465" i="6"/>
  <c r="AI465" i="6"/>
  <c r="AK465" i="6" s="1"/>
  <c r="AI602" i="6"/>
  <c r="AK602" i="6" s="1"/>
  <c r="AJ609" i="6"/>
  <c r="AI609" i="6"/>
  <c r="AK609" i="6" s="1"/>
  <c r="AJ685" i="6"/>
  <c r="AK685" i="6" s="1"/>
  <c r="AI795" i="6"/>
  <c r="AK795" i="6" s="1"/>
  <c r="AJ376" i="6"/>
  <c r="AJ416" i="6"/>
  <c r="AI416" i="6"/>
  <c r="AJ522" i="6"/>
  <c r="AI522" i="6"/>
  <c r="AI748" i="6"/>
  <c r="AK748" i="6" s="1"/>
  <c r="AJ767" i="6"/>
  <c r="AI767" i="6"/>
  <c r="AK767" i="6" s="1"/>
  <c r="AJ531" i="6"/>
  <c r="AI531" i="6"/>
  <c r="AK531" i="6" s="1"/>
  <c r="AJ665" i="6"/>
  <c r="AK665" i="6" s="1"/>
  <c r="AJ705" i="6"/>
  <c r="AI705" i="6"/>
  <c r="AJ733" i="6"/>
  <c r="AI790" i="6"/>
  <c r="AK790" i="6" s="1"/>
  <c r="AJ360" i="6"/>
  <c r="AI360" i="6"/>
  <c r="AJ406" i="6"/>
  <c r="AI406" i="6"/>
  <c r="AK406" i="6" s="1"/>
  <c r="AJ501" i="6"/>
  <c r="AI501" i="6"/>
  <c r="AK501" i="6" s="1"/>
  <c r="AI506" i="6"/>
  <c r="AK506" i="6" s="1"/>
  <c r="AI534" i="6"/>
  <c r="AK534" i="6" s="1"/>
  <c r="AJ549" i="6"/>
  <c r="AI549" i="6"/>
  <c r="AI554" i="6"/>
  <c r="AK554" i="6" s="1"/>
  <c r="AJ589" i="6"/>
  <c r="AK630" i="6"/>
  <c r="AK732" i="6"/>
  <c r="AK771" i="6"/>
  <c r="AI807" i="6"/>
  <c r="AK807" i="6" s="1"/>
  <c r="AJ392" i="6"/>
  <c r="AI392" i="6"/>
  <c r="AK392" i="6" s="1"/>
  <c r="AJ513" i="6"/>
  <c r="AI513" i="6"/>
  <c r="AK513" i="6" s="1"/>
  <c r="AJ498" i="6"/>
  <c r="AI498" i="6"/>
  <c r="AJ546" i="6"/>
  <c r="AI546" i="6"/>
  <c r="AI671" i="6"/>
  <c r="AK671" i="6" s="1"/>
  <c r="AJ331" i="6"/>
  <c r="AI375" i="6"/>
  <c r="AK375" i="6" s="1"/>
  <c r="AI407" i="6"/>
  <c r="AK407" i="6" s="1"/>
  <c r="AI441" i="6"/>
  <c r="AK441" i="6" s="1"/>
  <c r="AJ448" i="6"/>
  <c r="AI448" i="6"/>
  <c r="AK448" i="6" s="1"/>
  <c r="AI490" i="6"/>
  <c r="AK490" i="6" s="1"/>
  <c r="AI590" i="6"/>
  <c r="AK590" i="6" s="1"/>
  <c r="AI526" i="6"/>
  <c r="AK526" i="6" s="1"/>
  <c r="AI574" i="6"/>
  <c r="AK574" i="6" s="1"/>
  <c r="AJ336" i="6"/>
  <c r="AI336" i="6"/>
  <c r="AK336" i="6" s="1"/>
  <c r="AK350" i="6"/>
  <c r="AK394" i="6"/>
  <c r="AJ515" i="6"/>
  <c r="AI515" i="6"/>
  <c r="AK515" i="6" s="1"/>
  <c r="AJ563" i="6"/>
  <c r="AI563" i="6"/>
  <c r="AK563" i="6" s="1"/>
  <c r="AK584" i="6"/>
  <c r="AK699" i="6"/>
  <c r="AK723" i="6"/>
  <c r="AJ779" i="6"/>
  <c r="AI779" i="6"/>
  <c r="AK779" i="6" s="1"/>
  <c r="AK811" i="6"/>
  <c r="AJ818" i="6"/>
  <c r="AI818" i="6"/>
  <c r="AK818" i="6" s="1"/>
  <c r="AI706" i="6"/>
  <c r="AK706" i="6" s="1"/>
  <c r="AI711" i="6"/>
  <c r="AK711" i="6" s="1"/>
  <c r="AJ428" i="6"/>
  <c r="AI428" i="6"/>
  <c r="AK428" i="6" s="1"/>
  <c r="AK425" i="6"/>
  <c r="AJ430" i="6"/>
  <c r="AI430" i="6"/>
  <c r="AJ455" i="6"/>
  <c r="AI455" i="6"/>
  <c r="AK455" i="6" s="1"/>
  <c r="AK639" i="6"/>
  <c r="AK651" i="6"/>
  <c r="AJ669" i="6"/>
  <c r="AI669" i="6"/>
  <c r="AK669" i="6" s="1"/>
  <c r="AJ718" i="6"/>
  <c r="AI718" i="6"/>
  <c r="AK718" i="6" s="1"/>
  <c r="AJ736" i="6"/>
  <c r="AI736" i="6"/>
  <c r="AK736" i="6" s="1"/>
  <c r="AJ741" i="6"/>
  <c r="AI741" i="6"/>
  <c r="AJ761" i="6"/>
  <c r="AI761" i="6"/>
  <c r="AK761" i="6" s="1"/>
  <c r="AK774" i="6"/>
  <c r="AJ783" i="6"/>
  <c r="AI783" i="6"/>
  <c r="AK783" i="6" s="1"/>
  <c r="AJ809" i="6"/>
  <c r="AI809" i="6"/>
  <c r="AK809" i="6" s="1"/>
  <c r="AJ440" i="6"/>
  <c r="AI440" i="6"/>
  <c r="AK440" i="6" s="1"/>
  <c r="AJ621" i="6"/>
  <c r="AI621" i="6"/>
  <c r="AK621" i="6" s="1"/>
  <c r="AK636" i="6"/>
  <c r="AI778" i="6"/>
  <c r="AK778" i="6" s="1"/>
  <c r="AJ789" i="6"/>
  <c r="AI789" i="6"/>
  <c r="AK789" i="6" s="1"/>
  <c r="AI794" i="6"/>
  <c r="AK794" i="6" s="1"/>
  <c r="AK817" i="6"/>
  <c r="AK678" i="6"/>
  <c r="AJ683" i="6"/>
  <c r="AI683" i="6"/>
  <c r="AK683" i="6" s="1"/>
  <c r="AK695" i="6"/>
  <c r="AK707" i="6"/>
  <c r="AK747" i="6"/>
  <c r="AJ772" i="6"/>
  <c r="AI772" i="6"/>
  <c r="AK772" i="6" s="1"/>
  <c r="AJ802" i="6"/>
  <c r="AI802" i="6"/>
  <c r="AK802" i="6" s="1"/>
  <c r="AJ817" i="6"/>
  <c r="AJ391" i="6"/>
  <c r="AK391" i="6" s="1"/>
  <c r="AJ464" i="6"/>
  <c r="AI464" i="6"/>
  <c r="AK464" i="6" s="1"/>
  <c r="AJ497" i="6"/>
  <c r="AI497" i="6"/>
  <c r="AK497" i="6" s="1"/>
  <c r="AI502" i="6"/>
  <c r="AK502" i="6" s="1"/>
  <c r="AJ545" i="6"/>
  <c r="AI545" i="6"/>
  <c r="AI550" i="6"/>
  <c r="AK550" i="6" s="1"/>
  <c r="AJ594" i="6"/>
  <c r="AI594" i="6"/>
  <c r="AK594" i="6" s="1"/>
  <c r="AK599" i="6"/>
  <c r="AI725" i="6"/>
  <c r="AK725" i="6" s="1"/>
  <c r="AJ766" i="6"/>
  <c r="AI766" i="6"/>
  <c r="AK766" i="6" s="1"/>
  <c r="AJ777" i="6"/>
  <c r="AI777" i="6"/>
  <c r="AK777" i="6" s="1"/>
  <c r="AJ525" i="6"/>
  <c r="AI525" i="6"/>
  <c r="AK525" i="6" s="1"/>
  <c r="AJ573" i="6"/>
  <c r="AI573" i="6"/>
  <c r="AK573" i="6" s="1"/>
  <c r="AK503" i="6"/>
  <c r="AK551" i="6"/>
  <c r="AK579" i="6"/>
  <c r="AI814" i="6"/>
  <c r="AK814" i="6" s="1"/>
  <c r="AI826" i="6"/>
  <c r="AK826" i="6" s="1"/>
  <c r="AI813" i="6"/>
  <c r="AK813" i="6" s="1"/>
  <c r="AI825" i="6"/>
  <c r="AK825" i="6" s="1"/>
  <c r="P19" i="2"/>
  <c r="AK332" i="6" l="1"/>
  <c r="AK360" i="6"/>
  <c r="AK522" i="6"/>
  <c r="AK681" i="6"/>
  <c r="AK702" i="6"/>
  <c r="AK676" i="6"/>
  <c r="AK541" i="6"/>
  <c r="AK546" i="6"/>
  <c r="AK416" i="6"/>
  <c r="AK815" i="6"/>
  <c r="AK724" i="6"/>
  <c r="AK773" i="6"/>
  <c r="AK372" i="6"/>
  <c r="AK488" i="6"/>
  <c r="AK537" i="6"/>
  <c r="AK355" i="6"/>
  <c r="AK793" i="6"/>
  <c r="AK545" i="6"/>
  <c r="AK741" i="6"/>
  <c r="AK430" i="6"/>
  <c r="AK498" i="6"/>
  <c r="AK549" i="6"/>
  <c r="AK705" i="6"/>
  <c r="AK597" i="6"/>
  <c r="AK452" i="6"/>
  <c r="AK423" i="6"/>
  <c r="AK485" i="6"/>
  <c r="AK633" i="6"/>
  <c r="V21" i="2"/>
  <c r="S21" i="2" l="1"/>
  <c r="AE3" i="7" l="1"/>
  <c r="L962" i="3"/>
  <c r="K962" i="3"/>
  <c r="F962" i="3"/>
  <c r="E962" i="3"/>
  <c r="L961" i="3"/>
  <c r="K961" i="3"/>
  <c r="F961" i="3"/>
  <c r="E961" i="3"/>
  <c r="AM8" i="1"/>
  <c r="AL8" i="1"/>
  <c r="AK8" i="1"/>
  <c r="AJ8" i="1"/>
  <c r="AI8" i="1"/>
  <c r="AH8" i="1"/>
  <c r="AG8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P21" i="2" l="1"/>
  <c r="T48" i="4" l="1"/>
  <c r="T59" i="4" l="1"/>
  <c r="T47" i="4"/>
  <c r="T53" i="4"/>
  <c r="T52" i="4"/>
  <c r="T58" i="4"/>
  <c r="T46" i="4"/>
  <c r="T50" i="4"/>
  <c r="T57" i="4"/>
  <c r="T45" i="4"/>
  <c r="T56" i="4"/>
  <c r="T55" i="4"/>
  <c r="T54" i="4"/>
  <c r="T51" i="4"/>
  <c r="T49" i="4"/>
  <c r="BI3" i="7"/>
  <c r="BH3" i="7"/>
  <c r="H24" i="4"/>
  <c r="N24" i="4"/>
  <c r="M24" i="4"/>
  <c r="L24" i="4"/>
  <c r="K24" i="4"/>
  <c r="J24" i="4"/>
  <c r="Q5" i="2"/>
  <c r="T5" i="2" s="1"/>
  <c r="W5" i="2" s="1"/>
  <c r="Z5" i="2" s="1"/>
  <c r="M21" i="2"/>
  <c r="G21" i="2"/>
  <c r="AG328" i="6"/>
  <c r="AF328" i="6"/>
  <c r="AE328" i="6"/>
  <c r="AD328" i="6"/>
  <c r="AC328" i="6"/>
  <c r="AG327" i="6"/>
  <c r="AF327" i="6"/>
  <c r="AE327" i="6"/>
  <c r="AD327" i="6"/>
  <c r="AC327" i="6"/>
  <c r="AG326" i="6"/>
  <c r="AF326" i="6"/>
  <c r="AE326" i="6"/>
  <c r="AD326" i="6"/>
  <c r="AC326" i="6"/>
  <c r="AG325" i="6"/>
  <c r="AF325" i="6"/>
  <c r="AE325" i="6"/>
  <c r="AD325" i="6"/>
  <c r="AC325" i="6"/>
  <c r="AG324" i="6"/>
  <c r="AF324" i="6"/>
  <c r="AE324" i="6"/>
  <c r="AD324" i="6"/>
  <c r="AC324" i="6"/>
  <c r="AG323" i="6"/>
  <c r="AF323" i="6"/>
  <c r="AE323" i="6"/>
  <c r="AD323" i="6"/>
  <c r="AC323" i="6"/>
  <c r="AG322" i="6"/>
  <c r="AF322" i="6"/>
  <c r="AE322" i="6"/>
  <c r="AD322" i="6"/>
  <c r="AC322" i="6"/>
  <c r="AG321" i="6"/>
  <c r="AF321" i="6"/>
  <c r="AE321" i="6"/>
  <c r="AD321" i="6"/>
  <c r="AC321" i="6"/>
  <c r="AG320" i="6"/>
  <c r="AF320" i="6"/>
  <c r="AE320" i="6"/>
  <c r="AD320" i="6"/>
  <c r="AC320" i="6"/>
  <c r="AG319" i="6"/>
  <c r="AF319" i="6"/>
  <c r="AE319" i="6"/>
  <c r="AD319" i="6"/>
  <c r="AC319" i="6"/>
  <c r="AG318" i="6"/>
  <c r="AF318" i="6"/>
  <c r="AE318" i="6"/>
  <c r="AD318" i="6"/>
  <c r="AC318" i="6"/>
  <c r="AG317" i="6"/>
  <c r="AF317" i="6"/>
  <c r="AE317" i="6"/>
  <c r="AD317" i="6"/>
  <c r="AC317" i="6"/>
  <c r="AG316" i="6"/>
  <c r="AF316" i="6"/>
  <c r="AE316" i="6"/>
  <c r="AD316" i="6"/>
  <c r="AC316" i="6"/>
  <c r="AG315" i="6"/>
  <c r="AF315" i="6"/>
  <c r="AE315" i="6"/>
  <c r="AD315" i="6"/>
  <c r="AC315" i="6"/>
  <c r="AG314" i="6"/>
  <c r="AF314" i="6"/>
  <c r="AE314" i="6"/>
  <c r="AD314" i="6"/>
  <c r="AC314" i="6"/>
  <c r="AG313" i="6"/>
  <c r="AF313" i="6"/>
  <c r="AE313" i="6"/>
  <c r="AD313" i="6"/>
  <c r="AC313" i="6"/>
  <c r="AG312" i="6"/>
  <c r="AF312" i="6"/>
  <c r="AE312" i="6"/>
  <c r="AD312" i="6"/>
  <c r="AC312" i="6"/>
  <c r="AG311" i="6"/>
  <c r="AF311" i="6"/>
  <c r="AE311" i="6"/>
  <c r="AD311" i="6"/>
  <c r="AC311" i="6"/>
  <c r="AG310" i="6"/>
  <c r="AF310" i="6"/>
  <c r="AE310" i="6"/>
  <c r="AD310" i="6"/>
  <c r="AC310" i="6"/>
  <c r="AG309" i="6"/>
  <c r="AF309" i="6"/>
  <c r="AE309" i="6"/>
  <c r="AD309" i="6"/>
  <c r="AC309" i="6"/>
  <c r="AG308" i="6"/>
  <c r="AF308" i="6"/>
  <c r="AE308" i="6"/>
  <c r="AD308" i="6"/>
  <c r="AC308" i="6"/>
  <c r="AG307" i="6"/>
  <c r="AF307" i="6"/>
  <c r="AE307" i="6"/>
  <c r="AD307" i="6"/>
  <c r="AC307" i="6"/>
  <c r="AG306" i="6"/>
  <c r="AF306" i="6"/>
  <c r="AE306" i="6"/>
  <c r="AD306" i="6"/>
  <c r="AC306" i="6"/>
  <c r="AG305" i="6"/>
  <c r="AF305" i="6"/>
  <c r="AE305" i="6"/>
  <c r="AD305" i="6"/>
  <c r="AC305" i="6"/>
  <c r="AG304" i="6"/>
  <c r="AF304" i="6"/>
  <c r="AE304" i="6"/>
  <c r="AD304" i="6"/>
  <c r="AC304" i="6"/>
  <c r="AG303" i="6"/>
  <c r="AF303" i="6"/>
  <c r="AE303" i="6"/>
  <c r="AD303" i="6"/>
  <c r="AC303" i="6"/>
  <c r="AG302" i="6"/>
  <c r="AF302" i="6"/>
  <c r="AE302" i="6"/>
  <c r="AD302" i="6"/>
  <c r="AC302" i="6"/>
  <c r="AG301" i="6"/>
  <c r="AF301" i="6"/>
  <c r="AE301" i="6"/>
  <c r="AD301" i="6"/>
  <c r="AC301" i="6"/>
  <c r="AG300" i="6"/>
  <c r="AF300" i="6"/>
  <c r="AE300" i="6"/>
  <c r="AD300" i="6"/>
  <c r="AC300" i="6"/>
  <c r="AG299" i="6"/>
  <c r="AF299" i="6"/>
  <c r="AE299" i="6"/>
  <c r="AD299" i="6"/>
  <c r="AC299" i="6"/>
  <c r="AG298" i="6"/>
  <c r="AF298" i="6"/>
  <c r="AE298" i="6"/>
  <c r="AD298" i="6"/>
  <c r="AC298" i="6"/>
  <c r="AG297" i="6"/>
  <c r="AF297" i="6"/>
  <c r="AE297" i="6"/>
  <c r="AD297" i="6"/>
  <c r="AC297" i="6"/>
  <c r="AG296" i="6"/>
  <c r="AF296" i="6"/>
  <c r="AE296" i="6"/>
  <c r="AD296" i="6"/>
  <c r="AC296" i="6"/>
  <c r="AG295" i="6"/>
  <c r="AF295" i="6"/>
  <c r="AE295" i="6"/>
  <c r="AD295" i="6"/>
  <c r="AC295" i="6"/>
  <c r="AG294" i="6"/>
  <c r="AF294" i="6"/>
  <c r="AE294" i="6"/>
  <c r="AD294" i="6"/>
  <c r="AC294" i="6"/>
  <c r="AG293" i="6"/>
  <c r="AF293" i="6"/>
  <c r="AE293" i="6"/>
  <c r="AD293" i="6"/>
  <c r="AC293" i="6"/>
  <c r="AG292" i="6"/>
  <c r="AF292" i="6"/>
  <c r="AE292" i="6"/>
  <c r="AD292" i="6"/>
  <c r="AC292" i="6"/>
  <c r="AG291" i="6"/>
  <c r="AF291" i="6"/>
  <c r="AE291" i="6"/>
  <c r="AD291" i="6"/>
  <c r="AC291" i="6"/>
  <c r="AG290" i="6"/>
  <c r="AF290" i="6"/>
  <c r="AE290" i="6"/>
  <c r="AD290" i="6"/>
  <c r="AC290" i="6"/>
  <c r="AG289" i="6"/>
  <c r="AF289" i="6"/>
  <c r="AE289" i="6"/>
  <c r="AD289" i="6"/>
  <c r="AC289" i="6"/>
  <c r="AG288" i="6"/>
  <c r="AF288" i="6"/>
  <c r="AE288" i="6"/>
  <c r="AD288" i="6"/>
  <c r="AC288" i="6"/>
  <c r="AG287" i="6"/>
  <c r="AF287" i="6"/>
  <c r="AE287" i="6"/>
  <c r="AD287" i="6"/>
  <c r="AC287" i="6"/>
  <c r="AG286" i="6"/>
  <c r="AF286" i="6"/>
  <c r="AE286" i="6"/>
  <c r="AD286" i="6"/>
  <c r="AC286" i="6"/>
  <c r="AG285" i="6"/>
  <c r="AF285" i="6"/>
  <c r="AE285" i="6"/>
  <c r="AD285" i="6"/>
  <c r="AC285" i="6"/>
  <c r="AG284" i="6"/>
  <c r="AF284" i="6"/>
  <c r="AE284" i="6"/>
  <c r="AD284" i="6"/>
  <c r="AC284" i="6"/>
  <c r="AG283" i="6"/>
  <c r="AF283" i="6"/>
  <c r="AE283" i="6"/>
  <c r="AD283" i="6"/>
  <c r="AC283" i="6"/>
  <c r="AG282" i="6"/>
  <c r="AF282" i="6"/>
  <c r="AE282" i="6"/>
  <c r="AD282" i="6"/>
  <c r="AC282" i="6"/>
  <c r="AG281" i="6"/>
  <c r="AF281" i="6"/>
  <c r="AE281" i="6"/>
  <c r="AD281" i="6"/>
  <c r="AC281" i="6"/>
  <c r="AG280" i="6"/>
  <c r="AF280" i="6"/>
  <c r="AE280" i="6"/>
  <c r="AC280" i="6"/>
  <c r="AG279" i="6"/>
  <c r="AF279" i="6"/>
  <c r="AE279" i="6"/>
  <c r="AD279" i="6"/>
  <c r="AC279" i="6"/>
  <c r="AG278" i="6"/>
  <c r="AF278" i="6"/>
  <c r="AE278" i="6"/>
  <c r="AD278" i="6"/>
  <c r="AC278" i="6"/>
  <c r="AG277" i="6"/>
  <c r="AF277" i="6"/>
  <c r="AE277" i="6"/>
  <c r="AD277" i="6"/>
  <c r="AC277" i="6"/>
  <c r="AG276" i="6"/>
  <c r="AF276" i="6"/>
  <c r="AE276" i="6"/>
  <c r="AD276" i="6"/>
  <c r="AC276" i="6"/>
  <c r="AG275" i="6"/>
  <c r="AF275" i="6"/>
  <c r="AE275" i="6"/>
  <c r="AD275" i="6"/>
  <c r="AC275" i="6"/>
  <c r="AG274" i="6"/>
  <c r="AF274" i="6"/>
  <c r="AE274" i="6"/>
  <c r="AD274" i="6"/>
  <c r="AC274" i="6"/>
  <c r="AG273" i="6"/>
  <c r="AF273" i="6"/>
  <c r="AE273" i="6"/>
  <c r="AD273" i="6"/>
  <c r="AC273" i="6"/>
  <c r="AG272" i="6"/>
  <c r="AF272" i="6"/>
  <c r="AE272" i="6"/>
  <c r="AD272" i="6"/>
  <c r="AC272" i="6"/>
  <c r="AG271" i="6"/>
  <c r="AF271" i="6"/>
  <c r="AE271" i="6"/>
  <c r="AD271" i="6"/>
  <c r="AC271" i="6"/>
  <c r="AG270" i="6"/>
  <c r="AF270" i="6"/>
  <c r="AE270" i="6"/>
  <c r="AD270" i="6"/>
  <c r="AC270" i="6"/>
  <c r="AG269" i="6"/>
  <c r="AF269" i="6"/>
  <c r="AE269" i="6"/>
  <c r="AD269" i="6"/>
  <c r="AC269" i="6"/>
  <c r="AG268" i="6"/>
  <c r="AF268" i="6"/>
  <c r="AE268" i="6"/>
  <c r="AD268" i="6"/>
  <c r="AC268" i="6"/>
  <c r="AG267" i="6"/>
  <c r="AF267" i="6"/>
  <c r="AE267" i="6"/>
  <c r="AD267" i="6"/>
  <c r="AC267" i="6"/>
  <c r="AG266" i="6"/>
  <c r="AF266" i="6"/>
  <c r="AE266" i="6"/>
  <c r="AD266" i="6"/>
  <c r="AC266" i="6"/>
  <c r="AG265" i="6"/>
  <c r="AF265" i="6"/>
  <c r="AE265" i="6"/>
  <c r="AD265" i="6"/>
  <c r="AC265" i="6"/>
  <c r="AG264" i="6"/>
  <c r="AF264" i="6"/>
  <c r="AE264" i="6"/>
  <c r="AD264" i="6"/>
  <c r="AC264" i="6"/>
  <c r="AG263" i="6"/>
  <c r="AF263" i="6"/>
  <c r="AE263" i="6"/>
  <c r="AD263" i="6"/>
  <c r="AC263" i="6"/>
  <c r="AG262" i="6"/>
  <c r="AF262" i="6"/>
  <c r="AE262" i="6"/>
  <c r="AD262" i="6"/>
  <c r="AC262" i="6"/>
  <c r="AG261" i="6"/>
  <c r="AF261" i="6"/>
  <c r="AE261" i="6"/>
  <c r="AD261" i="6"/>
  <c r="AC261" i="6"/>
  <c r="AG260" i="6"/>
  <c r="AF260" i="6"/>
  <c r="AE260" i="6"/>
  <c r="AD260" i="6"/>
  <c r="AC260" i="6"/>
  <c r="AG259" i="6"/>
  <c r="AF259" i="6"/>
  <c r="AE259" i="6"/>
  <c r="AD259" i="6"/>
  <c r="AC259" i="6"/>
  <c r="AG258" i="6"/>
  <c r="AF258" i="6"/>
  <c r="AE258" i="6"/>
  <c r="AD258" i="6"/>
  <c r="AC258" i="6"/>
  <c r="AG257" i="6"/>
  <c r="AF257" i="6"/>
  <c r="AE257" i="6"/>
  <c r="AD257" i="6"/>
  <c r="AC257" i="6"/>
  <c r="AG256" i="6"/>
  <c r="AF256" i="6"/>
  <c r="AE256" i="6"/>
  <c r="AD256" i="6"/>
  <c r="AC256" i="6"/>
  <c r="AG255" i="6"/>
  <c r="AF255" i="6"/>
  <c r="AE255" i="6"/>
  <c r="AD255" i="6"/>
  <c r="AC255" i="6"/>
  <c r="AG254" i="6"/>
  <c r="AF254" i="6"/>
  <c r="AE254" i="6"/>
  <c r="AD254" i="6"/>
  <c r="AC254" i="6"/>
  <c r="AG253" i="6"/>
  <c r="AF253" i="6"/>
  <c r="AE253" i="6"/>
  <c r="AD253" i="6"/>
  <c r="AC253" i="6"/>
  <c r="AG252" i="6"/>
  <c r="AF252" i="6"/>
  <c r="AE252" i="6"/>
  <c r="AD252" i="6"/>
  <c r="AC252" i="6"/>
  <c r="AG251" i="6"/>
  <c r="AF251" i="6"/>
  <c r="AE251" i="6"/>
  <c r="AD251" i="6"/>
  <c r="AC251" i="6"/>
  <c r="AG250" i="6"/>
  <c r="AF250" i="6"/>
  <c r="AE250" i="6"/>
  <c r="AD250" i="6"/>
  <c r="AC250" i="6"/>
  <c r="AG249" i="6"/>
  <c r="AF249" i="6"/>
  <c r="AE249" i="6"/>
  <c r="AD249" i="6"/>
  <c r="AC249" i="6"/>
  <c r="AG248" i="6"/>
  <c r="AF248" i="6"/>
  <c r="AE248" i="6"/>
  <c r="AD248" i="6"/>
  <c r="AC248" i="6"/>
  <c r="AG247" i="6"/>
  <c r="AF247" i="6"/>
  <c r="AE247" i="6"/>
  <c r="AD247" i="6"/>
  <c r="AC247" i="6"/>
  <c r="AG246" i="6"/>
  <c r="AF246" i="6"/>
  <c r="AE246" i="6"/>
  <c r="AD246" i="6"/>
  <c r="AC246" i="6"/>
  <c r="AG245" i="6"/>
  <c r="AF245" i="6"/>
  <c r="AE245" i="6"/>
  <c r="AD245" i="6"/>
  <c r="AC245" i="6"/>
  <c r="AG244" i="6"/>
  <c r="AF244" i="6"/>
  <c r="AE244" i="6"/>
  <c r="AD244" i="6"/>
  <c r="AC244" i="6"/>
  <c r="AG243" i="6"/>
  <c r="AF243" i="6"/>
  <c r="AE243" i="6"/>
  <c r="AD243" i="6"/>
  <c r="AC243" i="6"/>
  <c r="AG242" i="6"/>
  <c r="AF242" i="6"/>
  <c r="AE242" i="6"/>
  <c r="AD242" i="6"/>
  <c r="AC242" i="6"/>
  <c r="AG241" i="6"/>
  <c r="AF241" i="6"/>
  <c r="AE241" i="6"/>
  <c r="AD241" i="6"/>
  <c r="AC241" i="6"/>
  <c r="AG240" i="6"/>
  <c r="AF240" i="6"/>
  <c r="AE240" i="6"/>
  <c r="AD240" i="6"/>
  <c r="AC240" i="6"/>
  <c r="AG239" i="6"/>
  <c r="AF239" i="6"/>
  <c r="AE239" i="6"/>
  <c r="AD239" i="6"/>
  <c r="AC239" i="6"/>
  <c r="AG238" i="6"/>
  <c r="AF238" i="6"/>
  <c r="AE238" i="6"/>
  <c r="AD238" i="6"/>
  <c r="AC238" i="6"/>
  <c r="AG237" i="6"/>
  <c r="AF237" i="6"/>
  <c r="AE237" i="6"/>
  <c r="AD237" i="6"/>
  <c r="AC237" i="6"/>
  <c r="AG236" i="6"/>
  <c r="AF236" i="6"/>
  <c r="AE236" i="6"/>
  <c r="AD236" i="6"/>
  <c r="AC236" i="6"/>
  <c r="AG235" i="6"/>
  <c r="AF235" i="6"/>
  <c r="AE235" i="6"/>
  <c r="AD235" i="6"/>
  <c r="AC235" i="6"/>
  <c r="AG234" i="6"/>
  <c r="AF234" i="6"/>
  <c r="AE234" i="6"/>
  <c r="AD234" i="6"/>
  <c r="AC234" i="6"/>
  <c r="AG233" i="6"/>
  <c r="AF233" i="6"/>
  <c r="AE233" i="6"/>
  <c r="AD233" i="6"/>
  <c r="AC233" i="6"/>
  <c r="AG232" i="6"/>
  <c r="AF232" i="6"/>
  <c r="AE232" i="6"/>
  <c r="AD232" i="6"/>
  <c r="AC232" i="6"/>
  <c r="AG231" i="6"/>
  <c r="AF231" i="6"/>
  <c r="AE231" i="6"/>
  <c r="AD231" i="6"/>
  <c r="AC231" i="6"/>
  <c r="AG230" i="6"/>
  <c r="AF230" i="6"/>
  <c r="AE230" i="6"/>
  <c r="AD230" i="6"/>
  <c r="AC230" i="6"/>
  <c r="AG229" i="6"/>
  <c r="AF229" i="6"/>
  <c r="AE229" i="6"/>
  <c r="AD229" i="6"/>
  <c r="AC229" i="6"/>
  <c r="AG228" i="6"/>
  <c r="AF228" i="6"/>
  <c r="AE228" i="6"/>
  <c r="AD228" i="6"/>
  <c r="AC228" i="6"/>
  <c r="AG227" i="6"/>
  <c r="AF227" i="6"/>
  <c r="AE227" i="6"/>
  <c r="AD227" i="6"/>
  <c r="AC227" i="6"/>
  <c r="AG226" i="6"/>
  <c r="AF226" i="6"/>
  <c r="AE226" i="6"/>
  <c r="AD226" i="6"/>
  <c r="AC226" i="6"/>
  <c r="AG225" i="6"/>
  <c r="AF225" i="6"/>
  <c r="AE225" i="6"/>
  <c r="AD225" i="6"/>
  <c r="AC225" i="6"/>
  <c r="AG224" i="6"/>
  <c r="AF224" i="6"/>
  <c r="AE224" i="6"/>
  <c r="AD224" i="6"/>
  <c r="AC224" i="6"/>
  <c r="AG223" i="6"/>
  <c r="AF223" i="6"/>
  <c r="AE223" i="6"/>
  <c r="AD223" i="6"/>
  <c r="AC223" i="6"/>
  <c r="AG222" i="6"/>
  <c r="AF222" i="6"/>
  <c r="AE222" i="6"/>
  <c r="AD222" i="6"/>
  <c r="AC222" i="6"/>
  <c r="AG221" i="6"/>
  <c r="AF221" i="6"/>
  <c r="AE221" i="6"/>
  <c r="AD221" i="6"/>
  <c r="AC221" i="6"/>
  <c r="AG220" i="6"/>
  <c r="AF220" i="6"/>
  <c r="AE220" i="6"/>
  <c r="AD220" i="6"/>
  <c r="AC220" i="6"/>
  <c r="AG219" i="6"/>
  <c r="AF219" i="6"/>
  <c r="AE219" i="6"/>
  <c r="AD219" i="6"/>
  <c r="AC219" i="6"/>
  <c r="AG218" i="6"/>
  <c r="AF218" i="6"/>
  <c r="AE218" i="6"/>
  <c r="AD218" i="6"/>
  <c r="AC218" i="6"/>
  <c r="AG217" i="6"/>
  <c r="AF217" i="6"/>
  <c r="AE217" i="6"/>
  <c r="AD217" i="6"/>
  <c r="AC217" i="6"/>
  <c r="AG216" i="6"/>
  <c r="AF216" i="6"/>
  <c r="AE216" i="6"/>
  <c r="AD216" i="6"/>
  <c r="AC216" i="6"/>
  <c r="AG215" i="6"/>
  <c r="AF215" i="6"/>
  <c r="AE215" i="6"/>
  <c r="AD215" i="6"/>
  <c r="AC215" i="6"/>
  <c r="AG214" i="6"/>
  <c r="AF214" i="6"/>
  <c r="AE214" i="6"/>
  <c r="AD214" i="6"/>
  <c r="AC214" i="6"/>
  <c r="AG213" i="6"/>
  <c r="AF213" i="6"/>
  <c r="AE213" i="6"/>
  <c r="AD213" i="6"/>
  <c r="AC213" i="6"/>
  <c r="AG212" i="6"/>
  <c r="AF212" i="6"/>
  <c r="AE212" i="6"/>
  <c r="AD212" i="6"/>
  <c r="AC212" i="6"/>
  <c r="AG211" i="6"/>
  <c r="AF211" i="6"/>
  <c r="AE211" i="6"/>
  <c r="AD211" i="6"/>
  <c r="AC211" i="6"/>
  <c r="AG210" i="6"/>
  <c r="AF210" i="6"/>
  <c r="AE210" i="6"/>
  <c r="AD210" i="6"/>
  <c r="AC210" i="6"/>
  <c r="AG209" i="6"/>
  <c r="AF209" i="6"/>
  <c r="AE209" i="6"/>
  <c r="AD209" i="6"/>
  <c r="AC209" i="6"/>
  <c r="AG208" i="6"/>
  <c r="AF208" i="6"/>
  <c r="AE208" i="6"/>
  <c r="AD208" i="6"/>
  <c r="AC208" i="6"/>
  <c r="AG207" i="6"/>
  <c r="AF207" i="6"/>
  <c r="AE207" i="6"/>
  <c r="AD207" i="6"/>
  <c r="AC207" i="6"/>
  <c r="AG206" i="6"/>
  <c r="AF206" i="6"/>
  <c r="AE206" i="6"/>
  <c r="AD206" i="6"/>
  <c r="AC206" i="6"/>
  <c r="AG205" i="6"/>
  <c r="AF205" i="6"/>
  <c r="AE205" i="6"/>
  <c r="AD205" i="6"/>
  <c r="AC205" i="6"/>
  <c r="AG204" i="6"/>
  <c r="AF204" i="6"/>
  <c r="AE204" i="6"/>
  <c r="AD204" i="6"/>
  <c r="AC204" i="6"/>
  <c r="AG203" i="6"/>
  <c r="AF203" i="6"/>
  <c r="AE203" i="6"/>
  <c r="AD203" i="6"/>
  <c r="AC203" i="6"/>
  <c r="AG202" i="6"/>
  <c r="AF202" i="6"/>
  <c r="AE202" i="6"/>
  <c r="AD202" i="6"/>
  <c r="AC202" i="6"/>
  <c r="AG201" i="6"/>
  <c r="AF201" i="6"/>
  <c r="AE201" i="6"/>
  <c r="AD201" i="6"/>
  <c r="AC201" i="6"/>
  <c r="AG200" i="6"/>
  <c r="AF200" i="6"/>
  <c r="AE200" i="6"/>
  <c r="AD200" i="6"/>
  <c r="AC200" i="6"/>
  <c r="AG199" i="6"/>
  <c r="AF199" i="6"/>
  <c r="AE199" i="6"/>
  <c r="AD199" i="6"/>
  <c r="AC199" i="6"/>
  <c r="AG198" i="6"/>
  <c r="AF198" i="6"/>
  <c r="AE198" i="6"/>
  <c r="AD198" i="6"/>
  <c r="AC198" i="6"/>
  <c r="AG197" i="6"/>
  <c r="AF197" i="6"/>
  <c r="AE197" i="6"/>
  <c r="AD197" i="6"/>
  <c r="AC197" i="6"/>
  <c r="AG196" i="6"/>
  <c r="AF196" i="6"/>
  <c r="AE196" i="6"/>
  <c r="AD196" i="6"/>
  <c r="AC196" i="6"/>
  <c r="AG195" i="6"/>
  <c r="AF195" i="6"/>
  <c r="AE195" i="6"/>
  <c r="AD195" i="6"/>
  <c r="AC195" i="6"/>
  <c r="AG194" i="6"/>
  <c r="AF194" i="6"/>
  <c r="AE194" i="6"/>
  <c r="AD194" i="6"/>
  <c r="AC194" i="6"/>
  <c r="AG193" i="6"/>
  <c r="AF193" i="6"/>
  <c r="AE193" i="6"/>
  <c r="AD193" i="6"/>
  <c r="AC193" i="6"/>
  <c r="AG192" i="6"/>
  <c r="AF192" i="6"/>
  <c r="AE192" i="6"/>
  <c r="AD192" i="6"/>
  <c r="AC192" i="6"/>
  <c r="AG191" i="6"/>
  <c r="AF191" i="6"/>
  <c r="AE191" i="6"/>
  <c r="AD191" i="6"/>
  <c r="AC191" i="6"/>
  <c r="AG190" i="6"/>
  <c r="AF190" i="6"/>
  <c r="AE190" i="6"/>
  <c r="AD190" i="6"/>
  <c r="AC190" i="6"/>
  <c r="AG189" i="6"/>
  <c r="AF189" i="6"/>
  <c r="AE189" i="6"/>
  <c r="AD189" i="6"/>
  <c r="AC189" i="6"/>
  <c r="AG188" i="6"/>
  <c r="AF188" i="6"/>
  <c r="AE188" i="6"/>
  <c r="AD188" i="6"/>
  <c r="AC188" i="6"/>
  <c r="AG187" i="6"/>
  <c r="AF187" i="6"/>
  <c r="AE187" i="6"/>
  <c r="AD187" i="6"/>
  <c r="AC187" i="6"/>
  <c r="AG186" i="6"/>
  <c r="AF186" i="6"/>
  <c r="AE186" i="6"/>
  <c r="AD186" i="6"/>
  <c r="AC186" i="6"/>
  <c r="AG185" i="6"/>
  <c r="AF185" i="6"/>
  <c r="AE185" i="6"/>
  <c r="AD185" i="6"/>
  <c r="AC185" i="6"/>
  <c r="AG184" i="6"/>
  <c r="AF184" i="6"/>
  <c r="AE184" i="6"/>
  <c r="AD184" i="6"/>
  <c r="AC184" i="6"/>
  <c r="AG183" i="6"/>
  <c r="AF183" i="6"/>
  <c r="AE183" i="6"/>
  <c r="AD183" i="6"/>
  <c r="AC183" i="6"/>
  <c r="AG182" i="6"/>
  <c r="AF182" i="6"/>
  <c r="AE182" i="6"/>
  <c r="AD182" i="6"/>
  <c r="AC182" i="6"/>
  <c r="AG181" i="6"/>
  <c r="AF181" i="6"/>
  <c r="AE181" i="6"/>
  <c r="AD181" i="6"/>
  <c r="AC181" i="6"/>
  <c r="AG180" i="6"/>
  <c r="AF180" i="6"/>
  <c r="AE180" i="6"/>
  <c r="AD180" i="6"/>
  <c r="AC180" i="6"/>
  <c r="AG179" i="6"/>
  <c r="AF179" i="6"/>
  <c r="AE179" i="6"/>
  <c r="AD179" i="6"/>
  <c r="AC179" i="6"/>
  <c r="AG178" i="6"/>
  <c r="AF178" i="6"/>
  <c r="AE178" i="6"/>
  <c r="AD178" i="6"/>
  <c r="AC178" i="6"/>
  <c r="AG177" i="6"/>
  <c r="AF177" i="6"/>
  <c r="AE177" i="6"/>
  <c r="AD177" i="6"/>
  <c r="AC177" i="6"/>
  <c r="AG176" i="6"/>
  <c r="AF176" i="6"/>
  <c r="AE176" i="6"/>
  <c r="AD176" i="6"/>
  <c r="AC176" i="6"/>
  <c r="AG175" i="6"/>
  <c r="AF175" i="6"/>
  <c r="AE175" i="6"/>
  <c r="AD175" i="6"/>
  <c r="AC175" i="6"/>
  <c r="AG174" i="6"/>
  <c r="AF174" i="6"/>
  <c r="AE174" i="6"/>
  <c r="AD174" i="6"/>
  <c r="AC174" i="6"/>
  <c r="AG173" i="6"/>
  <c r="AF173" i="6"/>
  <c r="AE173" i="6"/>
  <c r="AD173" i="6"/>
  <c r="AC173" i="6"/>
  <c r="AG172" i="6"/>
  <c r="AF172" i="6"/>
  <c r="AE172" i="6"/>
  <c r="AD172" i="6"/>
  <c r="AC172" i="6"/>
  <c r="AG171" i="6"/>
  <c r="AF171" i="6"/>
  <c r="AE171" i="6"/>
  <c r="AD171" i="6"/>
  <c r="AC171" i="6"/>
  <c r="AG170" i="6"/>
  <c r="AF170" i="6"/>
  <c r="AE170" i="6"/>
  <c r="AD170" i="6"/>
  <c r="AC170" i="6"/>
  <c r="AG169" i="6"/>
  <c r="AF169" i="6"/>
  <c r="AE169" i="6"/>
  <c r="AD169" i="6"/>
  <c r="AC169" i="6"/>
  <c r="AG168" i="6"/>
  <c r="AF168" i="6"/>
  <c r="AE168" i="6"/>
  <c r="AD168" i="6"/>
  <c r="AC168" i="6"/>
  <c r="AG167" i="6"/>
  <c r="AF167" i="6"/>
  <c r="AE167" i="6"/>
  <c r="AD167" i="6"/>
  <c r="AC167" i="6"/>
  <c r="AG166" i="6"/>
  <c r="AF166" i="6"/>
  <c r="AE166" i="6"/>
  <c r="AD166" i="6"/>
  <c r="AC166" i="6"/>
  <c r="AG165" i="6"/>
  <c r="AF165" i="6"/>
  <c r="AE165" i="6"/>
  <c r="AD165" i="6"/>
  <c r="AC165" i="6"/>
  <c r="AG164" i="6"/>
  <c r="AF164" i="6"/>
  <c r="AE164" i="6"/>
  <c r="AD164" i="6"/>
  <c r="AC164" i="6"/>
  <c r="AG163" i="6"/>
  <c r="AF163" i="6"/>
  <c r="AE163" i="6"/>
  <c r="AD163" i="6"/>
  <c r="AC163" i="6"/>
  <c r="AG162" i="6"/>
  <c r="AF162" i="6"/>
  <c r="AE162" i="6"/>
  <c r="AD162" i="6"/>
  <c r="AC162" i="6"/>
  <c r="AG161" i="6"/>
  <c r="AF161" i="6"/>
  <c r="AE161" i="6"/>
  <c r="AD161" i="6"/>
  <c r="AC161" i="6"/>
  <c r="AG160" i="6"/>
  <c r="AF160" i="6"/>
  <c r="AE160" i="6"/>
  <c r="AD160" i="6"/>
  <c r="AC160" i="6"/>
  <c r="AG159" i="6"/>
  <c r="AF159" i="6"/>
  <c r="AE159" i="6"/>
  <c r="AD159" i="6"/>
  <c r="AC159" i="6"/>
  <c r="AG158" i="6"/>
  <c r="AF158" i="6"/>
  <c r="AE158" i="6"/>
  <c r="AD158" i="6"/>
  <c r="AC158" i="6"/>
  <c r="AG157" i="6"/>
  <c r="AF157" i="6"/>
  <c r="AE157" i="6"/>
  <c r="AD157" i="6"/>
  <c r="AC157" i="6"/>
  <c r="AG156" i="6"/>
  <c r="AF156" i="6"/>
  <c r="AE156" i="6"/>
  <c r="AD156" i="6"/>
  <c r="AC156" i="6"/>
  <c r="AG155" i="6"/>
  <c r="AF155" i="6"/>
  <c r="AE155" i="6"/>
  <c r="AD155" i="6"/>
  <c r="AC155" i="6"/>
  <c r="AG154" i="6"/>
  <c r="AF154" i="6"/>
  <c r="AE154" i="6"/>
  <c r="AD154" i="6"/>
  <c r="AC154" i="6"/>
  <c r="AG153" i="6"/>
  <c r="AF153" i="6"/>
  <c r="AE153" i="6"/>
  <c r="AD153" i="6"/>
  <c r="AC153" i="6"/>
  <c r="AG152" i="6"/>
  <c r="AF152" i="6"/>
  <c r="AE152" i="6"/>
  <c r="AD152" i="6"/>
  <c r="AC152" i="6"/>
  <c r="AG151" i="6"/>
  <c r="AF151" i="6"/>
  <c r="AE151" i="6"/>
  <c r="AD151" i="6"/>
  <c r="AC151" i="6"/>
  <c r="AG150" i="6"/>
  <c r="AF150" i="6"/>
  <c r="AE150" i="6"/>
  <c r="AD150" i="6"/>
  <c r="AC150" i="6"/>
  <c r="AG149" i="6"/>
  <c r="AF149" i="6"/>
  <c r="AE149" i="6"/>
  <c r="AD149" i="6"/>
  <c r="AC149" i="6"/>
  <c r="AG148" i="6"/>
  <c r="AF148" i="6"/>
  <c r="AE148" i="6"/>
  <c r="AD148" i="6"/>
  <c r="AC148" i="6"/>
  <c r="AG147" i="6"/>
  <c r="AF147" i="6"/>
  <c r="AE147" i="6"/>
  <c r="AD147" i="6"/>
  <c r="AC147" i="6"/>
  <c r="AG146" i="6"/>
  <c r="AF146" i="6"/>
  <c r="AE146" i="6"/>
  <c r="AD146" i="6"/>
  <c r="AC146" i="6"/>
  <c r="AG145" i="6"/>
  <c r="AF145" i="6"/>
  <c r="AE145" i="6"/>
  <c r="AD145" i="6"/>
  <c r="AC145" i="6"/>
  <c r="AG144" i="6"/>
  <c r="AF144" i="6"/>
  <c r="AE144" i="6"/>
  <c r="AD144" i="6"/>
  <c r="AC144" i="6"/>
  <c r="AG143" i="6"/>
  <c r="AF143" i="6"/>
  <c r="AE143" i="6"/>
  <c r="AD143" i="6"/>
  <c r="AC143" i="6"/>
  <c r="AG142" i="6"/>
  <c r="AF142" i="6"/>
  <c r="AE142" i="6"/>
  <c r="AD142" i="6"/>
  <c r="AC142" i="6"/>
  <c r="AG141" i="6"/>
  <c r="AF141" i="6"/>
  <c r="AE141" i="6"/>
  <c r="AD141" i="6"/>
  <c r="AC141" i="6"/>
  <c r="AG140" i="6"/>
  <c r="AF140" i="6"/>
  <c r="AE140" i="6"/>
  <c r="AD140" i="6"/>
  <c r="AC140" i="6"/>
  <c r="AG139" i="6"/>
  <c r="AF139" i="6"/>
  <c r="AE139" i="6"/>
  <c r="AD139" i="6"/>
  <c r="AC139" i="6"/>
  <c r="AG138" i="6"/>
  <c r="AF138" i="6"/>
  <c r="AE138" i="6"/>
  <c r="AD138" i="6"/>
  <c r="AC138" i="6"/>
  <c r="AG137" i="6"/>
  <c r="AF137" i="6"/>
  <c r="AE137" i="6"/>
  <c r="AD137" i="6"/>
  <c r="AC137" i="6"/>
  <c r="AG136" i="6"/>
  <c r="AF136" i="6"/>
  <c r="AE136" i="6"/>
  <c r="AD136" i="6"/>
  <c r="AC136" i="6"/>
  <c r="AG135" i="6"/>
  <c r="AF135" i="6"/>
  <c r="AE135" i="6"/>
  <c r="AD135" i="6"/>
  <c r="AC135" i="6"/>
  <c r="AG134" i="6"/>
  <c r="AF134" i="6"/>
  <c r="AE134" i="6"/>
  <c r="AD134" i="6"/>
  <c r="AC134" i="6"/>
  <c r="AG133" i="6"/>
  <c r="AF133" i="6"/>
  <c r="AE133" i="6"/>
  <c r="AD133" i="6"/>
  <c r="AC133" i="6"/>
  <c r="AG132" i="6"/>
  <c r="AF132" i="6"/>
  <c r="AE132" i="6"/>
  <c r="AD132" i="6"/>
  <c r="AC132" i="6"/>
  <c r="AG131" i="6"/>
  <c r="AF131" i="6"/>
  <c r="AE131" i="6"/>
  <c r="AD131" i="6"/>
  <c r="AC131" i="6"/>
  <c r="AG130" i="6"/>
  <c r="AF130" i="6"/>
  <c r="AE130" i="6"/>
  <c r="AD130" i="6"/>
  <c r="AC130" i="6"/>
  <c r="AG129" i="6"/>
  <c r="AF129" i="6"/>
  <c r="AE129" i="6"/>
  <c r="AD129" i="6"/>
  <c r="AC129" i="6"/>
  <c r="AG128" i="6"/>
  <c r="AF128" i="6"/>
  <c r="AE128" i="6"/>
  <c r="AD128" i="6"/>
  <c r="AC128" i="6"/>
  <c r="AG127" i="6"/>
  <c r="AF127" i="6"/>
  <c r="AE127" i="6"/>
  <c r="AD127" i="6"/>
  <c r="AC127" i="6"/>
  <c r="AG126" i="6"/>
  <c r="AF126" i="6"/>
  <c r="AE126" i="6"/>
  <c r="AD126" i="6"/>
  <c r="AC126" i="6"/>
  <c r="AG125" i="6"/>
  <c r="AF125" i="6"/>
  <c r="AE125" i="6"/>
  <c r="AD125" i="6"/>
  <c r="AC125" i="6"/>
  <c r="AG124" i="6"/>
  <c r="AF124" i="6"/>
  <c r="AE124" i="6"/>
  <c r="AD124" i="6"/>
  <c r="AC124" i="6"/>
  <c r="AG123" i="6"/>
  <c r="AF123" i="6"/>
  <c r="AE123" i="6"/>
  <c r="AD123" i="6"/>
  <c r="AC123" i="6"/>
  <c r="AG122" i="6"/>
  <c r="AF122" i="6"/>
  <c r="AE122" i="6"/>
  <c r="AD122" i="6"/>
  <c r="AC122" i="6"/>
  <c r="AG121" i="6"/>
  <c r="AF121" i="6"/>
  <c r="AE121" i="6"/>
  <c r="AD121" i="6"/>
  <c r="AC121" i="6"/>
  <c r="AG120" i="6"/>
  <c r="AF120" i="6"/>
  <c r="AE120" i="6"/>
  <c r="AD120" i="6"/>
  <c r="AC120" i="6"/>
  <c r="AG119" i="6"/>
  <c r="AF119" i="6"/>
  <c r="AE119" i="6"/>
  <c r="AD119" i="6"/>
  <c r="AC119" i="6"/>
  <c r="AG118" i="6"/>
  <c r="AF118" i="6"/>
  <c r="AE118" i="6"/>
  <c r="AD118" i="6"/>
  <c r="AC118" i="6"/>
  <c r="AG117" i="6"/>
  <c r="AF117" i="6"/>
  <c r="AE117" i="6"/>
  <c r="AD117" i="6"/>
  <c r="AC117" i="6"/>
  <c r="AG116" i="6"/>
  <c r="AF116" i="6"/>
  <c r="AE116" i="6"/>
  <c r="AD116" i="6"/>
  <c r="AC116" i="6"/>
  <c r="AG115" i="6"/>
  <c r="AF115" i="6"/>
  <c r="AE115" i="6"/>
  <c r="AD115" i="6"/>
  <c r="AC115" i="6"/>
  <c r="AG114" i="6"/>
  <c r="AF114" i="6"/>
  <c r="AE114" i="6"/>
  <c r="AD114" i="6"/>
  <c r="AC114" i="6"/>
  <c r="AG113" i="6"/>
  <c r="AF113" i="6"/>
  <c r="AE113" i="6"/>
  <c r="AD113" i="6"/>
  <c r="AC113" i="6"/>
  <c r="AG112" i="6"/>
  <c r="AF112" i="6"/>
  <c r="AE112" i="6"/>
  <c r="AD112" i="6"/>
  <c r="AC112" i="6"/>
  <c r="AG111" i="6"/>
  <c r="AF111" i="6"/>
  <c r="AE111" i="6"/>
  <c r="AD111" i="6"/>
  <c r="AC111" i="6"/>
  <c r="AG110" i="6"/>
  <c r="AF110" i="6"/>
  <c r="AE110" i="6"/>
  <c r="AD110" i="6"/>
  <c r="AC110" i="6"/>
  <c r="AG109" i="6"/>
  <c r="AF109" i="6"/>
  <c r="AE109" i="6"/>
  <c r="AD109" i="6"/>
  <c r="AC109" i="6"/>
  <c r="AG108" i="6"/>
  <c r="AF108" i="6"/>
  <c r="AE108" i="6"/>
  <c r="AD108" i="6"/>
  <c r="AC108" i="6"/>
  <c r="AG107" i="6"/>
  <c r="AF107" i="6"/>
  <c r="AE107" i="6"/>
  <c r="AD107" i="6"/>
  <c r="AC107" i="6"/>
  <c r="AG106" i="6"/>
  <c r="AF106" i="6"/>
  <c r="AE106" i="6"/>
  <c r="AD106" i="6"/>
  <c r="AC106" i="6"/>
  <c r="AG105" i="6"/>
  <c r="AF105" i="6"/>
  <c r="AE105" i="6"/>
  <c r="AD105" i="6"/>
  <c r="AC105" i="6"/>
  <c r="AG104" i="6"/>
  <c r="AF104" i="6"/>
  <c r="AE104" i="6"/>
  <c r="AD104" i="6"/>
  <c r="AC104" i="6"/>
  <c r="AG103" i="6"/>
  <c r="AF103" i="6"/>
  <c r="AE103" i="6"/>
  <c r="AD103" i="6"/>
  <c r="AC103" i="6"/>
  <c r="AG102" i="6"/>
  <c r="AF102" i="6"/>
  <c r="AE102" i="6"/>
  <c r="AD102" i="6"/>
  <c r="AC102" i="6"/>
  <c r="AG101" i="6"/>
  <c r="AF101" i="6"/>
  <c r="AE101" i="6"/>
  <c r="AD101" i="6"/>
  <c r="AC101" i="6"/>
  <c r="AG100" i="6"/>
  <c r="AF100" i="6"/>
  <c r="AE100" i="6"/>
  <c r="AD100" i="6"/>
  <c r="AC100" i="6"/>
  <c r="AG99" i="6"/>
  <c r="AF99" i="6"/>
  <c r="AE99" i="6"/>
  <c r="AD99" i="6"/>
  <c r="AC99" i="6"/>
  <c r="AG98" i="6"/>
  <c r="AF98" i="6"/>
  <c r="AE98" i="6"/>
  <c r="AD98" i="6"/>
  <c r="AC98" i="6"/>
  <c r="AG97" i="6"/>
  <c r="AF97" i="6"/>
  <c r="AE97" i="6"/>
  <c r="AD97" i="6"/>
  <c r="AC97" i="6"/>
  <c r="AG96" i="6"/>
  <c r="AF96" i="6"/>
  <c r="AE96" i="6"/>
  <c r="AD96" i="6"/>
  <c r="AC96" i="6"/>
  <c r="AG95" i="6"/>
  <c r="AF95" i="6"/>
  <c r="AE95" i="6"/>
  <c r="AD95" i="6"/>
  <c r="AC95" i="6"/>
  <c r="AG94" i="6"/>
  <c r="AF94" i="6"/>
  <c r="AE94" i="6"/>
  <c r="AD94" i="6"/>
  <c r="AC94" i="6"/>
  <c r="AG93" i="6"/>
  <c r="AF93" i="6"/>
  <c r="AE93" i="6"/>
  <c r="AD93" i="6"/>
  <c r="AC93" i="6"/>
  <c r="AG92" i="6"/>
  <c r="AF92" i="6"/>
  <c r="AE92" i="6"/>
  <c r="AD92" i="6"/>
  <c r="AC92" i="6"/>
  <c r="AG91" i="6"/>
  <c r="AF91" i="6"/>
  <c r="AE91" i="6"/>
  <c r="AD91" i="6"/>
  <c r="AC91" i="6"/>
  <c r="AG90" i="6"/>
  <c r="AF90" i="6"/>
  <c r="AE90" i="6"/>
  <c r="AD90" i="6"/>
  <c r="AC90" i="6"/>
  <c r="AG89" i="6"/>
  <c r="AF89" i="6"/>
  <c r="AE89" i="6"/>
  <c r="AD89" i="6"/>
  <c r="AC89" i="6"/>
  <c r="AG88" i="6"/>
  <c r="AF88" i="6"/>
  <c r="AE88" i="6"/>
  <c r="AD88" i="6"/>
  <c r="AC88" i="6"/>
  <c r="AG87" i="6"/>
  <c r="AF87" i="6"/>
  <c r="AE87" i="6"/>
  <c r="AD87" i="6"/>
  <c r="AC87" i="6"/>
  <c r="AG86" i="6"/>
  <c r="AF86" i="6"/>
  <c r="AE86" i="6"/>
  <c r="AD86" i="6"/>
  <c r="AC86" i="6"/>
  <c r="AG85" i="6"/>
  <c r="AF85" i="6"/>
  <c r="AE85" i="6"/>
  <c r="AD85" i="6"/>
  <c r="AC85" i="6"/>
  <c r="AG84" i="6"/>
  <c r="AF84" i="6"/>
  <c r="AE84" i="6"/>
  <c r="AD84" i="6"/>
  <c r="AC84" i="6"/>
  <c r="AG83" i="6"/>
  <c r="AF83" i="6"/>
  <c r="AE83" i="6"/>
  <c r="AD83" i="6"/>
  <c r="AC83" i="6"/>
  <c r="AG82" i="6"/>
  <c r="AF82" i="6"/>
  <c r="AE82" i="6"/>
  <c r="AD82" i="6"/>
  <c r="AC82" i="6"/>
  <c r="AG81" i="6"/>
  <c r="AF81" i="6"/>
  <c r="AE81" i="6"/>
  <c r="AD81" i="6"/>
  <c r="AC81" i="6"/>
  <c r="AG80" i="6"/>
  <c r="AF80" i="6"/>
  <c r="AE80" i="6"/>
  <c r="AD80" i="6"/>
  <c r="AC80" i="6"/>
  <c r="AG79" i="6"/>
  <c r="AF79" i="6"/>
  <c r="AE79" i="6"/>
  <c r="AD79" i="6"/>
  <c r="AC79" i="6"/>
  <c r="AG78" i="6"/>
  <c r="AF78" i="6"/>
  <c r="AE78" i="6"/>
  <c r="AD78" i="6"/>
  <c r="AC78" i="6"/>
  <c r="AG77" i="6"/>
  <c r="AF77" i="6"/>
  <c r="AE77" i="6"/>
  <c r="AD77" i="6"/>
  <c r="AC77" i="6"/>
  <c r="AG76" i="6"/>
  <c r="AF76" i="6"/>
  <c r="AE76" i="6"/>
  <c r="AD76" i="6"/>
  <c r="AC76" i="6"/>
  <c r="AG75" i="6"/>
  <c r="AF75" i="6"/>
  <c r="AE75" i="6"/>
  <c r="AD75" i="6"/>
  <c r="AC75" i="6"/>
  <c r="AG74" i="6"/>
  <c r="AF74" i="6"/>
  <c r="AE74" i="6"/>
  <c r="AD74" i="6"/>
  <c r="AC74" i="6"/>
  <c r="AG73" i="6"/>
  <c r="AF73" i="6"/>
  <c r="AE73" i="6"/>
  <c r="AD73" i="6"/>
  <c r="AC73" i="6"/>
  <c r="AG72" i="6"/>
  <c r="AF72" i="6"/>
  <c r="AE72" i="6"/>
  <c r="AD72" i="6"/>
  <c r="AC72" i="6"/>
  <c r="AG71" i="6"/>
  <c r="AF71" i="6"/>
  <c r="AE71" i="6"/>
  <c r="AD71" i="6"/>
  <c r="AC71" i="6"/>
  <c r="AG70" i="6"/>
  <c r="AF70" i="6"/>
  <c r="AE70" i="6"/>
  <c r="AD70" i="6"/>
  <c r="AC70" i="6"/>
  <c r="AG69" i="6"/>
  <c r="AF69" i="6"/>
  <c r="AE69" i="6"/>
  <c r="AD69" i="6"/>
  <c r="AC69" i="6"/>
  <c r="AG68" i="6"/>
  <c r="AF68" i="6"/>
  <c r="AE68" i="6"/>
  <c r="AD68" i="6"/>
  <c r="AC68" i="6"/>
  <c r="AG67" i="6"/>
  <c r="AF67" i="6"/>
  <c r="AE67" i="6"/>
  <c r="AD67" i="6"/>
  <c r="AC67" i="6"/>
  <c r="AG66" i="6"/>
  <c r="AF66" i="6"/>
  <c r="AE66" i="6"/>
  <c r="AD66" i="6"/>
  <c r="AC66" i="6"/>
  <c r="AG65" i="6"/>
  <c r="AF65" i="6"/>
  <c r="AE65" i="6"/>
  <c r="AD65" i="6"/>
  <c r="AC65" i="6"/>
  <c r="AG64" i="6"/>
  <c r="AF64" i="6"/>
  <c r="AE64" i="6"/>
  <c r="AD64" i="6"/>
  <c r="AC64" i="6"/>
  <c r="AG63" i="6"/>
  <c r="AF63" i="6"/>
  <c r="AE63" i="6"/>
  <c r="AD63" i="6"/>
  <c r="AC63" i="6"/>
  <c r="AG62" i="6"/>
  <c r="AF62" i="6"/>
  <c r="AE62" i="6"/>
  <c r="AD62" i="6"/>
  <c r="AC62" i="6"/>
  <c r="AG61" i="6"/>
  <c r="AF61" i="6"/>
  <c r="AE61" i="6"/>
  <c r="AC61" i="6"/>
  <c r="AG60" i="6"/>
  <c r="AF60" i="6"/>
  <c r="AE60" i="6"/>
  <c r="AD60" i="6"/>
  <c r="AC60" i="6"/>
  <c r="AG59" i="6"/>
  <c r="AF59" i="6"/>
  <c r="AE59" i="6"/>
  <c r="AD59" i="6"/>
  <c r="AC59" i="6"/>
  <c r="AG58" i="6"/>
  <c r="AF58" i="6"/>
  <c r="AE58" i="6"/>
  <c r="AD58" i="6"/>
  <c r="AC58" i="6"/>
  <c r="AG57" i="6"/>
  <c r="AF57" i="6"/>
  <c r="AE57" i="6"/>
  <c r="AD57" i="6"/>
  <c r="AC57" i="6"/>
  <c r="AG56" i="6"/>
  <c r="AF56" i="6"/>
  <c r="AE56" i="6"/>
  <c r="AD56" i="6"/>
  <c r="AC56" i="6"/>
  <c r="AG55" i="6"/>
  <c r="AF55" i="6"/>
  <c r="AE55" i="6"/>
  <c r="AD55" i="6"/>
  <c r="AC55" i="6"/>
  <c r="AG54" i="6"/>
  <c r="AF54" i="6"/>
  <c r="AE54" i="6"/>
  <c r="AD54" i="6"/>
  <c r="AC54" i="6"/>
  <c r="AG53" i="6"/>
  <c r="AF53" i="6"/>
  <c r="AE53" i="6"/>
  <c r="AD53" i="6"/>
  <c r="AC53" i="6"/>
  <c r="AG52" i="6"/>
  <c r="AF52" i="6"/>
  <c r="AE52" i="6"/>
  <c r="AD52" i="6"/>
  <c r="AC52" i="6"/>
  <c r="AG51" i="6"/>
  <c r="AF51" i="6"/>
  <c r="AE51" i="6"/>
  <c r="AD51" i="6"/>
  <c r="AC51" i="6"/>
  <c r="AG50" i="6"/>
  <c r="AF50" i="6"/>
  <c r="AE50" i="6"/>
  <c r="AD50" i="6"/>
  <c r="AC50" i="6"/>
  <c r="AG49" i="6"/>
  <c r="AF49" i="6"/>
  <c r="AE49" i="6"/>
  <c r="AD49" i="6"/>
  <c r="AC49" i="6"/>
  <c r="AG48" i="6"/>
  <c r="AF48" i="6"/>
  <c r="AE48" i="6"/>
  <c r="AD48" i="6"/>
  <c r="AC48" i="6"/>
  <c r="AG47" i="6"/>
  <c r="AF47" i="6"/>
  <c r="AE47" i="6"/>
  <c r="AD47" i="6"/>
  <c r="AC47" i="6"/>
  <c r="AG46" i="6"/>
  <c r="AF46" i="6"/>
  <c r="AE46" i="6"/>
  <c r="AD46" i="6"/>
  <c r="AC46" i="6"/>
  <c r="AG45" i="6"/>
  <c r="AF45" i="6"/>
  <c r="AE45" i="6"/>
  <c r="AD45" i="6"/>
  <c r="AC45" i="6"/>
  <c r="AG44" i="6"/>
  <c r="AF44" i="6"/>
  <c r="AE44" i="6"/>
  <c r="AD44" i="6"/>
  <c r="AC44" i="6"/>
  <c r="AG43" i="6"/>
  <c r="AF43" i="6"/>
  <c r="AE43" i="6"/>
  <c r="AD43" i="6"/>
  <c r="AC43" i="6"/>
  <c r="AG42" i="6"/>
  <c r="AF42" i="6"/>
  <c r="AE42" i="6"/>
  <c r="AD42" i="6"/>
  <c r="AC42" i="6"/>
  <c r="AG41" i="6"/>
  <c r="AF41" i="6"/>
  <c r="AE41" i="6"/>
  <c r="AD41" i="6"/>
  <c r="AC41" i="6"/>
  <c r="AG40" i="6"/>
  <c r="AF40" i="6"/>
  <c r="AE40" i="6"/>
  <c r="AD40" i="6"/>
  <c r="AC40" i="6"/>
  <c r="AG39" i="6"/>
  <c r="AF39" i="6"/>
  <c r="AE39" i="6"/>
  <c r="AD39" i="6"/>
  <c r="AC39" i="6"/>
  <c r="AG38" i="6"/>
  <c r="AF38" i="6"/>
  <c r="AE38" i="6"/>
  <c r="AD38" i="6"/>
  <c r="AC38" i="6"/>
  <c r="AG37" i="6"/>
  <c r="AF37" i="6"/>
  <c r="AE37" i="6"/>
  <c r="AD37" i="6"/>
  <c r="AC37" i="6"/>
  <c r="AG36" i="6"/>
  <c r="AF36" i="6"/>
  <c r="AE36" i="6"/>
  <c r="AD36" i="6"/>
  <c r="AC36" i="6"/>
  <c r="AG35" i="6"/>
  <c r="AF35" i="6"/>
  <c r="AE35" i="6"/>
  <c r="AD35" i="6"/>
  <c r="AC35" i="6"/>
  <c r="AG34" i="6"/>
  <c r="AF34" i="6"/>
  <c r="AE34" i="6"/>
  <c r="AD34" i="6"/>
  <c r="AC34" i="6"/>
  <c r="AG33" i="6"/>
  <c r="AF33" i="6"/>
  <c r="AE33" i="6"/>
  <c r="AD33" i="6"/>
  <c r="AC33" i="6"/>
  <c r="AG32" i="6"/>
  <c r="AF32" i="6"/>
  <c r="AE32" i="6"/>
  <c r="AD32" i="6"/>
  <c r="AC32" i="6"/>
  <c r="AG31" i="6"/>
  <c r="AF31" i="6"/>
  <c r="AE31" i="6"/>
  <c r="AD31" i="6"/>
  <c r="AC31" i="6"/>
  <c r="AG30" i="6"/>
  <c r="AF30" i="6"/>
  <c r="AE30" i="6"/>
  <c r="AD30" i="6"/>
  <c r="AC30" i="6"/>
  <c r="AG29" i="6"/>
  <c r="AF29" i="6"/>
  <c r="AE29" i="6"/>
  <c r="AD29" i="6"/>
  <c r="AC29" i="6"/>
  <c r="AG28" i="6"/>
  <c r="AF28" i="6"/>
  <c r="AE28" i="6"/>
  <c r="AD28" i="6"/>
  <c r="AC28" i="6"/>
  <c r="AG27" i="6"/>
  <c r="AF27" i="6"/>
  <c r="AE27" i="6"/>
  <c r="AD27" i="6"/>
  <c r="AC27" i="6"/>
  <c r="AG26" i="6"/>
  <c r="AF26" i="6"/>
  <c r="AE26" i="6"/>
  <c r="AD26" i="6"/>
  <c r="AC26" i="6"/>
  <c r="AG25" i="6"/>
  <c r="AF25" i="6"/>
  <c r="AE25" i="6"/>
  <c r="AD25" i="6"/>
  <c r="AC25" i="6"/>
  <c r="AG24" i="6"/>
  <c r="AF24" i="6"/>
  <c r="AE24" i="6"/>
  <c r="AD24" i="6"/>
  <c r="AC24" i="6"/>
  <c r="AG23" i="6"/>
  <c r="AF23" i="6"/>
  <c r="AE23" i="6"/>
  <c r="AD23" i="6"/>
  <c r="AC23" i="6"/>
  <c r="AG22" i="6"/>
  <c r="AF22" i="6"/>
  <c r="AE22" i="6"/>
  <c r="AD22" i="6"/>
  <c r="AC22" i="6"/>
  <c r="AG21" i="6"/>
  <c r="AF21" i="6"/>
  <c r="AE21" i="6"/>
  <c r="AD21" i="6"/>
  <c r="AC21" i="6"/>
  <c r="AG20" i="6"/>
  <c r="AF20" i="6"/>
  <c r="AE20" i="6"/>
  <c r="AD20" i="6"/>
  <c r="AC20" i="6"/>
  <c r="AG19" i="6"/>
  <c r="AF19" i="6"/>
  <c r="AE19" i="6"/>
  <c r="AD19" i="6"/>
  <c r="AC19" i="6"/>
  <c r="AG18" i="6"/>
  <c r="AF18" i="6"/>
  <c r="AE18" i="6"/>
  <c r="AD18" i="6"/>
  <c r="AC18" i="6"/>
  <c r="AG17" i="6"/>
  <c r="AF17" i="6"/>
  <c r="AE17" i="6"/>
  <c r="AD17" i="6"/>
  <c r="AC17" i="6"/>
  <c r="AG16" i="6"/>
  <c r="AF16" i="6"/>
  <c r="AE16" i="6"/>
  <c r="AD16" i="6"/>
  <c r="AC16" i="6"/>
  <c r="AG15" i="6"/>
  <c r="AF15" i="6"/>
  <c r="AE15" i="6"/>
  <c r="AD15" i="6"/>
  <c r="AC15" i="6"/>
  <c r="AG14" i="6"/>
  <c r="AF14" i="6"/>
  <c r="AE14" i="6"/>
  <c r="AD14" i="6"/>
  <c r="AC14" i="6"/>
  <c r="AG13" i="6"/>
  <c r="AF13" i="6"/>
  <c r="AE13" i="6"/>
  <c r="AD13" i="6"/>
  <c r="AC13" i="6"/>
  <c r="AG12" i="6"/>
  <c r="AF12" i="6"/>
  <c r="AE12" i="6"/>
  <c r="AD12" i="6"/>
  <c r="AC12" i="6"/>
  <c r="AG11" i="6"/>
  <c r="AF11" i="6"/>
  <c r="AE11" i="6"/>
  <c r="AD11" i="6"/>
  <c r="AC11" i="6"/>
  <c r="AG9" i="6"/>
  <c r="AF9" i="6"/>
  <c r="AE9" i="6"/>
  <c r="AD9" i="6"/>
  <c r="AC9" i="6"/>
  <c r="AG8" i="6"/>
  <c r="AF8" i="6"/>
  <c r="AE8" i="6"/>
  <c r="AD8" i="6"/>
  <c r="AC8" i="6"/>
  <c r="AG7" i="6"/>
  <c r="AF7" i="6"/>
  <c r="AE7" i="6"/>
  <c r="AD7" i="6"/>
  <c r="AC7" i="6"/>
  <c r="AG6" i="6"/>
  <c r="AF6" i="6"/>
  <c r="AE6" i="6"/>
  <c r="AD6" i="6"/>
  <c r="AC6" i="6"/>
  <c r="AG5" i="6"/>
  <c r="AF5" i="6"/>
  <c r="AE5" i="6"/>
  <c r="AD5" i="6"/>
  <c r="AC5" i="6"/>
  <c r="L960" i="3"/>
  <c r="K960" i="3"/>
  <c r="F960" i="3"/>
  <c r="E960" i="3"/>
  <c r="I24" i="4"/>
  <c r="T60" i="4" l="1"/>
  <c r="AG10" i="6" l="1"/>
  <c r="AF10" i="6"/>
  <c r="AE10" i="6"/>
  <c r="AD10" i="6"/>
  <c r="AC10" i="6"/>
  <c r="AC588" i="1" l="1"/>
  <c r="AB588" i="1"/>
  <c r="AA588" i="1"/>
  <c r="Z588" i="1"/>
  <c r="AC587" i="1"/>
  <c r="AB587" i="1"/>
  <c r="AA587" i="1"/>
  <c r="Z587" i="1"/>
  <c r="AC586" i="1"/>
  <c r="AB586" i="1"/>
  <c r="AA586" i="1"/>
  <c r="Z586" i="1"/>
  <c r="AC585" i="1"/>
  <c r="AB585" i="1"/>
  <c r="AA585" i="1"/>
  <c r="Z585" i="1"/>
  <c r="AC584" i="1"/>
  <c r="AB584" i="1"/>
  <c r="AA584" i="1"/>
  <c r="Z584" i="1"/>
  <c r="AC583" i="1"/>
  <c r="AB583" i="1"/>
  <c r="AA583" i="1"/>
  <c r="Z583" i="1"/>
  <c r="AC582" i="1"/>
  <c r="AB582" i="1"/>
  <c r="AA582" i="1"/>
  <c r="Z582" i="1"/>
  <c r="AC581" i="1"/>
  <c r="AB581" i="1"/>
  <c r="AA581" i="1"/>
  <c r="Z581" i="1"/>
  <c r="AC580" i="1"/>
  <c r="AB580" i="1"/>
  <c r="AA580" i="1"/>
  <c r="Z580" i="1"/>
  <c r="AC579" i="1"/>
  <c r="AB579" i="1"/>
  <c r="AA579" i="1"/>
  <c r="Z579" i="1"/>
  <c r="AC578" i="1"/>
  <c r="AB578" i="1"/>
  <c r="AA578" i="1"/>
  <c r="Z578" i="1"/>
  <c r="AC577" i="1"/>
  <c r="AB577" i="1"/>
  <c r="AA577" i="1"/>
  <c r="Z577" i="1"/>
  <c r="AC576" i="1"/>
  <c r="AB576" i="1"/>
  <c r="AA576" i="1"/>
  <c r="Z576" i="1"/>
  <c r="AC575" i="1"/>
  <c r="AB575" i="1"/>
  <c r="AA575" i="1"/>
  <c r="Z575" i="1"/>
  <c r="AC574" i="1"/>
  <c r="AB574" i="1"/>
  <c r="AA574" i="1"/>
  <c r="Z574" i="1"/>
  <c r="AC573" i="1"/>
  <c r="AB573" i="1"/>
  <c r="AA573" i="1"/>
  <c r="Z573" i="1"/>
  <c r="AC572" i="1"/>
  <c r="AB572" i="1"/>
  <c r="AA572" i="1"/>
  <c r="AC571" i="1"/>
  <c r="AB571" i="1"/>
  <c r="AA571" i="1"/>
  <c r="Z571" i="1"/>
  <c r="AC570" i="1"/>
  <c r="AB570" i="1"/>
  <c r="AA570" i="1"/>
  <c r="AC569" i="1"/>
  <c r="AB569" i="1"/>
  <c r="AA569" i="1"/>
  <c r="AC568" i="1"/>
  <c r="AB568" i="1"/>
  <c r="AA568" i="1"/>
  <c r="Z568" i="1"/>
  <c r="AC567" i="1"/>
  <c r="AB567" i="1"/>
  <c r="AA567" i="1"/>
  <c r="Z567" i="1"/>
  <c r="AC566" i="1"/>
  <c r="AB566" i="1"/>
  <c r="AA566" i="1"/>
  <c r="Z566" i="1"/>
  <c r="AC565" i="1"/>
  <c r="AB565" i="1"/>
  <c r="AA565" i="1"/>
  <c r="Z565" i="1"/>
  <c r="AC564" i="1"/>
  <c r="AB564" i="1"/>
  <c r="AA564" i="1"/>
  <c r="AC563" i="1"/>
  <c r="AB563" i="1"/>
  <c r="AA563" i="1"/>
  <c r="Z563" i="1"/>
  <c r="AC562" i="1"/>
  <c r="AB562" i="1"/>
  <c r="AA562" i="1"/>
  <c r="AC561" i="1"/>
  <c r="AB561" i="1"/>
  <c r="AA561" i="1"/>
  <c r="Z561" i="1"/>
  <c r="AC560" i="1"/>
  <c r="AB560" i="1"/>
  <c r="AA560" i="1"/>
  <c r="AC559" i="1"/>
  <c r="AB559" i="1"/>
  <c r="AA559" i="1"/>
  <c r="Z559" i="1"/>
  <c r="AC558" i="1"/>
  <c r="AB558" i="1"/>
  <c r="AA558" i="1"/>
  <c r="Z558" i="1"/>
  <c r="AC557" i="1"/>
  <c r="AB557" i="1"/>
  <c r="AA557" i="1"/>
  <c r="Z557" i="1"/>
  <c r="AC556" i="1"/>
  <c r="AB556" i="1"/>
  <c r="AA556" i="1"/>
  <c r="Z556" i="1"/>
  <c r="AC555" i="1"/>
  <c r="AB555" i="1"/>
  <c r="AA555" i="1"/>
  <c r="Z555" i="1"/>
  <c r="AC554" i="1"/>
  <c r="AB554" i="1"/>
  <c r="AA554" i="1"/>
  <c r="Z554" i="1"/>
  <c r="AC553" i="1"/>
  <c r="AB553" i="1"/>
  <c r="AA553" i="1"/>
  <c r="Z553" i="1"/>
  <c r="AC552" i="1"/>
  <c r="AB552" i="1"/>
  <c r="AA552" i="1"/>
  <c r="Z552" i="1"/>
  <c r="AC551" i="1"/>
  <c r="AB551" i="1"/>
  <c r="AA551" i="1"/>
  <c r="Z551" i="1"/>
  <c r="AC550" i="1"/>
  <c r="AB550" i="1"/>
  <c r="AA550" i="1"/>
  <c r="Z550" i="1"/>
  <c r="AC549" i="1"/>
  <c r="AB549" i="1"/>
  <c r="AA549" i="1"/>
  <c r="Z549" i="1"/>
  <c r="AC548" i="1"/>
  <c r="AB548" i="1"/>
  <c r="AA548" i="1"/>
  <c r="Z548" i="1"/>
  <c r="AC547" i="1"/>
  <c r="AB547" i="1"/>
  <c r="AA547" i="1"/>
  <c r="Z547" i="1"/>
  <c r="AC546" i="1"/>
  <c r="AB546" i="1"/>
  <c r="AA546" i="1"/>
  <c r="Z546" i="1"/>
  <c r="AC545" i="1"/>
  <c r="AB545" i="1"/>
  <c r="AA545" i="1"/>
  <c r="Z545" i="1"/>
  <c r="AC544" i="1"/>
  <c r="AB544" i="1"/>
  <c r="AA544" i="1"/>
  <c r="Z544" i="1"/>
  <c r="AC543" i="1"/>
  <c r="AB543" i="1"/>
  <c r="AA543" i="1"/>
  <c r="Z543" i="1"/>
  <c r="AC542" i="1"/>
  <c r="AB542" i="1"/>
  <c r="AA542" i="1"/>
  <c r="Z542" i="1"/>
  <c r="AC541" i="1"/>
  <c r="AB541" i="1"/>
  <c r="AA541" i="1"/>
  <c r="Z541" i="1"/>
  <c r="AC540" i="1"/>
  <c r="AB540" i="1"/>
  <c r="AA540" i="1"/>
  <c r="Z540" i="1"/>
  <c r="AC539" i="1"/>
  <c r="AB539" i="1"/>
  <c r="AA539" i="1"/>
  <c r="Z539" i="1"/>
  <c r="AC538" i="1"/>
  <c r="AB538" i="1"/>
  <c r="AA538" i="1"/>
  <c r="Z538" i="1"/>
  <c r="AC537" i="1"/>
  <c r="AB537" i="1"/>
  <c r="AA537" i="1"/>
  <c r="Z537" i="1"/>
  <c r="AC536" i="1"/>
  <c r="AB536" i="1"/>
  <c r="AA536" i="1"/>
  <c r="Z536" i="1"/>
  <c r="AC535" i="1"/>
  <c r="AB535" i="1"/>
  <c r="AA535" i="1"/>
  <c r="Z535" i="1"/>
  <c r="AC534" i="1"/>
  <c r="AB534" i="1"/>
  <c r="AA534" i="1"/>
  <c r="Z534" i="1"/>
  <c r="AC533" i="1"/>
  <c r="AB533" i="1"/>
  <c r="AA533" i="1"/>
  <c r="Z533" i="1"/>
  <c r="AC532" i="1"/>
  <c r="AB532" i="1"/>
  <c r="AA532" i="1"/>
  <c r="Z532" i="1"/>
  <c r="AC531" i="1"/>
  <c r="AB531" i="1"/>
  <c r="AA531" i="1"/>
  <c r="Z531" i="1"/>
  <c r="AC530" i="1"/>
  <c r="AB530" i="1"/>
  <c r="AA530" i="1"/>
  <c r="Z530" i="1"/>
  <c r="AC529" i="1"/>
  <c r="AB529" i="1"/>
  <c r="AA529" i="1"/>
  <c r="Z529" i="1"/>
  <c r="AC528" i="1"/>
  <c r="AB528" i="1"/>
  <c r="AA528" i="1"/>
  <c r="Z528" i="1"/>
  <c r="AC527" i="1"/>
  <c r="AB527" i="1"/>
  <c r="AA527" i="1"/>
  <c r="Z527" i="1"/>
  <c r="AC526" i="1"/>
  <c r="AB526" i="1"/>
  <c r="AA526" i="1"/>
  <c r="Z526" i="1"/>
  <c r="AC525" i="1"/>
  <c r="AB525" i="1"/>
  <c r="AA525" i="1"/>
  <c r="Z525" i="1"/>
  <c r="AC524" i="1"/>
  <c r="AB524" i="1"/>
  <c r="AA524" i="1"/>
  <c r="Z524" i="1"/>
  <c r="AC523" i="1"/>
  <c r="AB523" i="1"/>
  <c r="AA523" i="1"/>
  <c r="Z523" i="1"/>
  <c r="AC522" i="1"/>
  <c r="AB522" i="1"/>
  <c r="AA522" i="1"/>
  <c r="Z522" i="1"/>
  <c r="AC521" i="1"/>
  <c r="AB521" i="1"/>
  <c r="AA521" i="1"/>
  <c r="Z521" i="1"/>
  <c r="AC520" i="1"/>
  <c r="AB520" i="1"/>
  <c r="AA520" i="1"/>
  <c r="Z520" i="1"/>
  <c r="AC519" i="1"/>
  <c r="AB519" i="1"/>
  <c r="AA519" i="1"/>
  <c r="Z519" i="1"/>
  <c r="AC518" i="1"/>
  <c r="AB518" i="1"/>
  <c r="AA518" i="1"/>
  <c r="Z518" i="1"/>
  <c r="AC517" i="1"/>
  <c r="AB517" i="1"/>
  <c r="AA517" i="1"/>
  <c r="Z517" i="1"/>
  <c r="AC516" i="1"/>
  <c r="AB516" i="1"/>
  <c r="AA516" i="1"/>
  <c r="Z516" i="1"/>
  <c r="AC515" i="1"/>
  <c r="AB515" i="1"/>
  <c r="AA515" i="1"/>
  <c r="Z515" i="1"/>
  <c r="AC514" i="1"/>
  <c r="AB514" i="1"/>
  <c r="AA514" i="1"/>
  <c r="Z514" i="1"/>
  <c r="AC513" i="1"/>
  <c r="AB513" i="1"/>
  <c r="AA513" i="1"/>
  <c r="Z513" i="1"/>
  <c r="AC512" i="1"/>
  <c r="AB512" i="1"/>
  <c r="AA512" i="1"/>
  <c r="Z512" i="1"/>
  <c r="AC511" i="1"/>
  <c r="AB511" i="1"/>
  <c r="AA511" i="1"/>
  <c r="Z511" i="1"/>
  <c r="AC510" i="1"/>
  <c r="AB510" i="1"/>
  <c r="AA510" i="1"/>
  <c r="Z510" i="1"/>
  <c r="AC509" i="1"/>
  <c r="AB509" i="1"/>
  <c r="AA509" i="1"/>
  <c r="Z509" i="1"/>
  <c r="AC508" i="1"/>
  <c r="AB508" i="1"/>
  <c r="AA508" i="1"/>
  <c r="Z508" i="1"/>
  <c r="AC507" i="1"/>
  <c r="AB507" i="1"/>
  <c r="AA507" i="1"/>
  <c r="Z507" i="1"/>
  <c r="AC506" i="1"/>
  <c r="AB506" i="1"/>
  <c r="AA506" i="1"/>
  <c r="Z506" i="1"/>
  <c r="AC505" i="1"/>
  <c r="AB505" i="1"/>
  <c r="AA505" i="1"/>
  <c r="Z505" i="1"/>
  <c r="AC504" i="1"/>
  <c r="AB504" i="1"/>
  <c r="AA504" i="1"/>
  <c r="Z504" i="1"/>
  <c r="AC503" i="1"/>
  <c r="AB503" i="1"/>
  <c r="AA503" i="1"/>
  <c r="Z503" i="1"/>
  <c r="AC502" i="1"/>
  <c r="AB502" i="1"/>
  <c r="AA502" i="1"/>
  <c r="Z502" i="1"/>
  <c r="AC501" i="1"/>
  <c r="AB501" i="1"/>
  <c r="AA501" i="1"/>
  <c r="Z501" i="1"/>
  <c r="AC500" i="1"/>
  <c r="AB500" i="1"/>
  <c r="AA500" i="1"/>
  <c r="Z500" i="1"/>
  <c r="AC499" i="1"/>
  <c r="AB499" i="1"/>
  <c r="AA499" i="1"/>
  <c r="Z499" i="1"/>
  <c r="AC498" i="1"/>
  <c r="AB498" i="1"/>
  <c r="AA498" i="1"/>
  <c r="Z498" i="1"/>
  <c r="AC497" i="1"/>
  <c r="AB497" i="1"/>
  <c r="AA497" i="1"/>
  <c r="Z497" i="1"/>
  <c r="AC496" i="1"/>
  <c r="AB496" i="1"/>
  <c r="AA496" i="1"/>
  <c r="Z496" i="1"/>
  <c r="AC495" i="1"/>
  <c r="AB495" i="1"/>
  <c r="AA495" i="1"/>
  <c r="Z495" i="1"/>
  <c r="AC494" i="1"/>
  <c r="AB494" i="1"/>
  <c r="AA494" i="1"/>
  <c r="Z494" i="1"/>
  <c r="AC493" i="1"/>
  <c r="AB493" i="1"/>
  <c r="AA493" i="1"/>
  <c r="Z493" i="1"/>
  <c r="AC492" i="1"/>
  <c r="AB492" i="1"/>
  <c r="AA492" i="1"/>
  <c r="Z492" i="1"/>
  <c r="AC491" i="1"/>
  <c r="AB491" i="1"/>
  <c r="AA491" i="1"/>
  <c r="Z491" i="1"/>
  <c r="AC490" i="1"/>
  <c r="AB490" i="1"/>
  <c r="AA490" i="1"/>
  <c r="Z490" i="1"/>
  <c r="AC489" i="1"/>
  <c r="AB489" i="1"/>
  <c r="AA489" i="1"/>
  <c r="Z489" i="1"/>
  <c r="AC488" i="1"/>
  <c r="AB488" i="1"/>
  <c r="AA488" i="1"/>
  <c r="Z488" i="1"/>
  <c r="AC487" i="1"/>
  <c r="AB487" i="1"/>
  <c r="AA487" i="1"/>
  <c r="Z487" i="1"/>
  <c r="AC486" i="1"/>
  <c r="AB486" i="1"/>
  <c r="AA486" i="1"/>
  <c r="Z486" i="1"/>
  <c r="AC485" i="1"/>
  <c r="AB485" i="1"/>
  <c r="AA485" i="1"/>
  <c r="Z485" i="1"/>
  <c r="AC484" i="1"/>
  <c r="AB484" i="1"/>
  <c r="AA484" i="1"/>
  <c r="Z484" i="1"/>
  <c r="AC483" i="1"/>
  <c r="AB483" i="1"/>
  <c r="AA483" i="1"/>
  <c r="Z483" i="1"/>
  <c r="AC482" i="1"/>
  <c r="AB482" i="1"/>
  <c r="AA482" i="1"/>
  <c r="Z482" i="1"/>
  <c r="AC481" i="1"/>
  <c r="AB481" i="1"/>
  <c r="AA481" i="1"/>
  <c r="Z481" i="1"/>
  <c r="AC480" i="1"/>
  <c r="AB480" i="1"/>
  <c r="AA480" i="1"/>
  <c r="Z480" i="1"/>
  <c r="AC479" i="1"/>
  <c r="AB479" i="1"/>
  <c r="AA479" i="1"/>
  <c r="Z479" i="1"/>
  <c r="AC478" i="1"/>
  <c r="AB478" i="1"/>
  <c r="AA478" i="1"/>
  <c r="Z478" i="1"/>
  <c r="AC477" i="1"/>
  <c r="AB477" i="1"/>
  <c r="AA477" i="1"/>
  <c r="Z477" i="1"/>
  <c r="AC476" i="1"/>
  <c r="AB476" i="1"/>
  <c r="AA476" i="1"/>
  <c r="Z476" i="1"/>
  <c r="AC475" i="1"/>
  <c r="AB475" i="1"/>
  <c r="AA475" i="1"/>
  <c r="Z475" i="1"/>
  <c r="AC474" i="1"/>
  <c r="AB474" i="1"/>
  <c r="AA474" i="1"/>
  <c r="Z474" i="1"/>
  <c r="AC473" i="1"/>
  <c r="AB473" i="1"/>
  <c r="AA473" i="1"/>
  <c r="Z473" i="1"/>
  <c r="AC472" i="1"/>
  <c r="AB472" i="1"/>
  <c r="AA472" i="1"/>
  <c r="Z472" i="1"/>
  <c r="AC471" i="1"/>
  <c r="AB471" i="1"/>
  <c r="AA471" i="1"/>
  <c r="Z471" i="1"/>
  <c r="AC470" i="1"/>
  <c r="AB470" i="1"/>
  <c r="AA470" i="1"/>
  <c r="Z470" i="1"/>
  <c r="AC469" i="1"/>
  <c r="AB469" i="1"/>
  <c r="AA469" i="1"/>
  <c r="Z469" i="1"/>
  <c r="AC468" i="1"/>
  <c r="AB468" i="1"/>
  <c r="AA468" i="1"/>
  <c r="Z468" i="1"/>
  <c r="AC467" i="1"/>
  <c r="AB467" i="1"/>
  <c r="AA467" i="1"/>
  <c r="Z467" i="1"/>
  <c r="AC466" i="1"/>
  <c r="AB466" i="1"/>
  <c r="AA466" i="1"/>
  <c r="Z466" i="1"/>
  <c r="AC465" i="1"/>
  <c r="AB465" i="1"/>
  <c r="AA465" i="1"/>
  <c r="Z465" i="1"/>
  <c r="AC464" i="1"/>
  <c r="AB464" i="1"/>
  <c r="AA464" i="1"/>
  <c r="Z464" i="1"/>
  <c r="AC463" i="1"/>
  <c r="AB463" i="1"/>
  <c r="AA463" i="1"/>
  <c r="Z463" i="1"/>
  <c r="AC462" i="1"/>
  <c r="AB462" i="1"/>
  <c r="AA462" i="1"/>
  <c r="Z462" i="1"/>
  <c r="AC461" i="1"/>
  <c r="AB461" i="1"/>
  <c r="AA461" i="1"/>
  <c r="Z461" i="1"/>
  <c r="AC460" i="1"/>
  <c r="AB460" i="1"/>
  <c r="AA460" i="1"/>
  <c r="Z460" i="1"/>
  <c r="AC459" i="1"/>
  <c r="AB459" i="1"/>
  <c r="AA459" i="1"/>
  <c r="Z459" i="1"/>
  <c r="AC458" i="1"/>
  <c r="AB458" i="1"/>
  <c r="AA458" i="1"/>
  <c r="Z458" i="1"/>
  <c r="AC457" i="1"/>
  <c r="AB457" i="1"/>
  <c r="AA457" i="1"/>
  <c r="Z457" i="1"/>
  <c r="AC456" i="1"/>
  <c r="AB456" i="1"/>
  <c r="AA456" i="1"/>
  <c r="Z456" i="1"/>
  <c r="AC455" i="1"/>
  <c r="AB455" i="1"/>
  <c r="AA455" i="1"/>
  <c r="Z455" i="1"/>
  <c r="AC454" i="1"/>
  <c r="AB454" i="1"/>
  <c r="AA454" i="1"/>
  <c r="Z454" i="1"/>
  <c r="AC453" i="1"/>
  <c r="AB453" i="1"/>
  <c r="AA453" i="1"/>
  <c r="Z453" i="1"/>
  <c r="AC452" i="1"/>
  <c r="AB452" i="1"/>
  <c r="AA452" i="1"/>
  <c r="Z452" i="1"/>
  <c r="AC451" i="1"/>
  <c r="AB451" i="1"/>
  <c r="AA451" i="1"/>
  <c r="Z451" i="1"/>
  <c r="AC450" i="1"/>
  <c r="AB450" i="1"/>
  <c r="AA450" i="1"/>
  <c r="Z450" i="1"/>
  <c r="AC449" i="1"/>
  <c r="AB449" i="1"/>
  <c r="AA449" i="1"/>
  <c r="Z449" i="1"/>
  <c r="AC448" i="1"/>
  <c r="AB448" i="1"/>
  <c r="AA448" i="1"/>
  <c r="Z448" i="1"/>
  <c r="AC447" i="1"/>
  <c r="AB447" i="1"/>
  <c r="AA447" i="1"/>
  <c r="Z447" i="1"/>
  <c r="AC446" i="1"/>
  <c r="AB446" i="1"/>
  <c r="AA446" i="1"/>
  <c r="Z446" i="1"/>
  <c r="AC445" i="1"/>
  <c r="AB445" i="1"/>
  <c r="AA445" i="1"/>
  <c r="Z445" i="1"/>
  <c r="AC444" i="1"/>
  <c r="AB444" i="1"/>
  <c r="AA444" i="1"/>
  <c r="Z444" i="1"/>
  <c r="AC443" i="1"/>
  <c r="AB443" i="1"/>
  <c r="AA443" i="1"/>
  <c r="Z443" i="1"/>
  <c r="AC442" i="1"/>
  <c r="AB442" i="1"/>
  <c r="AA442" i="1"/>
  <c r="Z442" i="1"/>
  <c r="AC441" i="1"/>
  <c r="AB441" i="1"/>
  <c r="AA441" i="1"/>
  <c r="Z441" i="1"/>
  <c r="AC440" i="1"/>
  <c r="AB440" i="1"/>
  <c r="AA440" i="1"/>
  <c r="Z440" i="1"/>
  <c r="AC439" i="1"/>
  <c r="AB439" i="1"/>
  <c r="AA439" i="1"/>
  <c r="Z439" i="1"/>
  <c r="AC438" i="1"/>
  <c r="AB438" i="1"/>
  <c r="AA438" i="1"/>
  <c r="Z438" i="1"/>
  <c r="AC437" i="1"/>
  <c r="AB437" i="1"/>
  <c r="AA437" i="1"/>
  <c r="Z437" i="1"/>
  <c r="AC436" i="1"/>
  <c r="AB436" i="1"/>
  <c r="AA436" i="1"/>
  <c r="Z436" i="1"/>
  <c r="AC435" i="1"/>
  <c r="AB435" i="1"/>
  <c r="AA435" i="1"/>
  <c r="Z435" i="1"/>
  <c r="AC434" i="1"/>
  <c r="AB434" i="1"/>
  <c r="AA434" i="1"/>
  <c r="Z434" i="1"/>
  <c r="AC433" i="1"/>
  <c r="AB433" i="1"/>
  <c r="AA433" i="1"/>
  <c r="Z433" i="1"/>
  <c r="AC432" i="1"/>
  <c r="AB432" i="1"/>
  <c r="AA432" i="1"/>
  <c r="Z432" i="1"/>
  <c r="AC431" i="1"/>
  <c r="AB431" i="1"/>
  <c r="AA431" i="1"/>
  <c r="Z431" i="1"/>
  <c r="AC430" i="1"/>
  <c r="AB430" i="1"/>
  <c r="AA430" i="1"/>
  <c r="Z430" i="1"/>
  <c r="AC429" i="1"/>
  <c r="AB429" i="1"/>
  <c r="AA429" i="1"/>
  <c r="Z429" i="1"/>
  <c r="AC428" i="1"/>
  <c r="AB428" i="1"/>
  <c r="AA428" i="1"/>
  <c r="Z428" i="1"/>
  <c r="AC427" i="1"/>
  <c r="AB427" i="1"/>
  <c r="AA427" i="1"/>
  <c r="Z427" i="1"/>
  <c r="AC426" i="1"/>
  <c r="AB426" i="1"/>
  <c r="AA426" i="1"/>
  <c r="Z426" i="1"/>
  <c r="AC425" i="1"/>
  <c r="AB425" i="1"/>
  <c r="AA425" i="1"/>
  <c r="Z425" i="1"/>
  <c r="AC424" i="1"/>
  <c r="AB424" i="1"/>
  <c r="AA424" i="1"/>
  <c r="Z424" i="1"/>
  <c r="AC423" i="1"/>
  <c r="AB423" i="1"/>
  <c r="AA423" i="1"/>
  <c r="Z423" i="1"/>
  <c r="AC422" i="1"/>
  <c r="AB422" i="1"/>
  <c r="AA422" i="1"/>
  <c r="Z422" i="1"/>
  <c r="AC421" i="1"/>
  <c r="AB421" i="1"/>
  <c r="AA421" i="1"/>
  <c r="Z421" i="1"/>
  <c r="AC420" i="1"/>
  <c r="AB420" i="1"/>
  <c r="AA420" i="1"/>
  <c r="Z420" i="1"/>
  <c r="AC419" i="1"/>
  <c r="AB419" i="1"/>
  <c r="AA419" i="1"/>
  <c r="Z419" i="1"/>
  <c r="AC418" i="1"/>
  <c r="AB418" i="1"/>
  <c r="AA418" i="1"/>
  <c r="Z418" i="1"/>
  <c r="AC417" i="1"/>
  <c r="AB417" i="1"/>
  <c r="AA417" i="1"/>
  <c r="Z417" i="1"/>
  <c r="AC416" i="1"/>
  <c r="AB416" i="1"/>
  <c r="AA416" i="1"/>
  <c r="Z416" i="1"/>
  <c r="AC415" i="1"/>
  <c r="AB415" i="1"/>
  <c r="AA415" i="1"/>
  <c r="Z415" i="1"/>
  <c r="AC414" i="1"/>
  <c r="AB414" i="1"/>
  <c r="AA414" i="1"/>
  <c r="Z414" i="1"/>
  <c r="AC413" i="1"/>
  <c r="AB413" i="1"/>
  <c r="AA413" i="1"/>
  <c r="Z413" i="1"/>
  <c r="AC412" i="1"/>
  <c r="AB412" i="1"/>
  <c r="AA412" i="1"/>
  <c r="Z412" i="1"/>
  <c r="AC411" i="1"/>
  <c r="AB411" i="1"/>
  <c r="AA411" i="1"/>
  <c r="Z411" i="1"/>
  <c r="AC410" i="1"/>
  <c r="AB410" i="1"/>
  <c r="AA410" i="1"/>
  <c r="Z410" i="1"/>
  <c r="AC409" i="1"/>
  <c r="AB409" i="1"/>
  <c r="AA409" i="1"/>
  <c r="Z409" i="1"/>
  <c r="AC408" i="1"/>
  <c r="AB408" i="1"/>
  <c r="AA408" i="1"/>
  <c r="Z408" i="1"/>
  <c r="AC407" i="1"/>
  <c r="AB407" i="1"/>
  <c r="AA407" i="1"/>
  <c r="Z407" i="1"/>
  <c r="AC406" i="1"/>
  <c r="AB406" i="1"/>
  <c r="AA406" i="1"/>
  <c r="Z406" i="1"/>
  <c r="AC405" i="1"/>
  <c r="AB405" i="1"/>
  <c r="AA405" i="1"/>
  <c r="Z405" i="1"/>
  <c r="AC404" i="1"/>
  <c r="AB404" i="1"/>
  <c r="AA404" i="1"/>
  <c r="Z404" i="1"/>
  <c r="AC403" i="1"/>
  <c r="AB403" i="1"/>
  <c r="AA403" i="1"/>
  <c r="Z403" i="1"/>
  <c r="AC402" i="1"/>
  <c r="AB402" i="1"/>
  <c r="AA402" i="1"/>
  <c r="Z402" i="1"/>
  <c r="AC401" i="1"/>
  <c r="AB401" i="1"/>
  <c r="AA401" i="1"/>
  <c r="Z401" i="1"/>
  <c r="AC400" i="1"/>
  <c r="AB400" i="1"/>
  <c r="AA400" i="1"/>
  <c r="Z400" i="1"/>
  <c r="AC399" i="1"/>
  <c r="AB399" i="1"/>
  <c r="AA399" i="1"/>
  <c r="Z399" i="1"/>
  <c r="AC398" i="1"/>
  <c r="AB398" i="1"/>
  <c r="AA398" i="1"/>
  <c r="Z398" i="1"/>
  <c r="AC397" i="1"/>
  <c r="AB397" i="1"/>
  <c r="AA397" i="1"/>
  <c r="Z397" i="1"/>
  <c r="AC396" i="1"/>
  <c r="AB396" i="1"/>
  <c r="AA396" i="1"/>
  <c r="Z396" i="1"/>
  <c r="AC395" i="1"/>
  <c r="AB395" i="1"/>
  <c r="AA395" i="1"/>
  <c r="Z395" i="1"/>
  <c r="AC394" i="1"/>
  <c r="AB394" i="1"/>
  <c r="AA394" i="1"/>
  <c r="Z394" i="1"/>
  <c r="AC393" i="1"/>
  <c r="AB393" i="1"/>
  <c r="AA393" i="1"/>
  <c r="Z393" i="1"/>
  <c r="AC392" i="1"/>
  <c r="AB392" i="1"/>
  <c r="AA392" i="1"/>
  <c r="Z392" i="1"/>
  <c r="AC391" i="1"/>
  <c r="AB391" i="1"/>
  <c r="AA391" i="1"/>
  <c r="Z391" i="1"/>
  <c r="AC390" i="1"/>
  <c r="AB390" i="1"/>
  <c r="AA390" i="1"/>
  <c r="Z390" i="1"/>
  <c r="AC389" i="1"/>
  <c r="AB389" i="1"/>
  <c r="AA389" i="1"/>
  <c r="Z389" i="1"/>
  <c r="AC388" i="1"/>
  <c r="AB388" i="1"/>
  <c r="AA388" i="1"/>
  <c r="Z388" i="1"/>
  <c r="AC387" i="1"/>
  <c r="AB387" i="1"/>
  <c r="AA387" i="1"/>
  <c r="Z387" i="1"/>
  <c r="AC386" i="1"/>
  <c r="AB386" i="1"/>
  <c r="AA386" i="1"/>
  <c r="Z386" i="1"/>
  <c r="AC385" i="1"/>
  <c r="AB385" i="1"/>
  <c r="AA385" i="1"/>
  <c r="Z385" i="1"/>
  <c r="AC384" i="1"/>
  <c r="AB384" i="1"/>
  <c r="AA384" i="1"/>
  <c r="Z384" i="1"/>
  <c r="AC383" i="1"/>
  <c r="AB383" i="1"/>
  <c r="AA383" i="1"/>
  <c r="Z383" i="1"/>
  <c r="AC382" i="1"/>
  <c r="AB382" i="1"/>
  <c r="AA382" i="1"/>
  <c r="Z382" i="1"/>
  <c r="AC381" i="1"/>
  <c r="AB381" i="1"/>
  <c r="AA381" i="1"/>
  <c r="Z381" i="1"/>
  <c r="AC380" i="1"/>
  <c r="AB380" i="1"/>
  <c r="AA380" i="1"/>
  <c r="Z380" i="1"/>
  <c r="AC379" i="1"/>
  <c r="AB379" i="1"/>
  <c r="AA379" i="1"/>
  <c r="Z379" i="1"/>
  <c r="AC378" i="1"/>
  <c r="AB378" i="1"/>
  <c r="AA378" i="1"/>
  <c r="Z378" i="1"/>
  <c r="AC377" i="1"/>
  <c r="AB377" i="1"/>
  <c r="AA377" i="1"/>
  <c r="Z377" i="1"/>
  <c r="AC376" i="1"/>
  <c r="AB376" i="1"/>
  <c r="AA376" i="1"/>
  <c r="Z376" i="1"/>
  <c r="AC375" i="1"/>
  <c r="AB375" i="1"/>
  <c r="AA375" i="1"/>
  <c r="Z375" i="1"/>
  <c r="AC374" i="1"/>
  <c r="AB374" i="1"/>
  <c r="AA374" i="1"/>
  <c r="Z374" i="1"/>
  <c r="AC373" i="1"/>
  <c r="AB373" i="1"/>
  <c r="AA373" i="1"/>
  <c r="Z373" i="1"/>
  <c r="AC372" i="1"/>
  <c r="AB372" i="1"/>
  <c r="AA372" i="1"/>
  <c r="Z372" i="1"/>
  <c r="AC371" i="1"/>
  <c r="AB371" i="1"/>
  <c r="AA371" i="1"/>
  <c r="Z371" i="1"/>
  <c r="AC370" i="1"/>
  <c r="AB370" i="1"/>
  <c r="AA370" i="1"/>
  <c r="Z370" i="1"/>
  <c r="AC369" i="1"/>
  <c r="AB369" i="1"/>
  <c r="AA369" i="1"/>
  <c r="Z369" i="1"/>
  <c r="AC368" i="1"/>
  <c r="AB368" i="1"/>
  <c r="AA368" i="1"/>
  <c r="Z368" i="1"/>
  <c r="AC367" i="1"/>
  <c r="AB367" i="1"/>
  <c r="AA367" i="1"/>
  <c r="Z367" i="1"/>
  <c r="AC366" i="1"/>
  <c r="AB366" i="1"/>
  <c r="AA366" i="1"/>
  <c r="Z366" i="1"/>
  <c r="AC365" i="1"/>
  <c r="AB365" i="1"/>
  <c r="AA365" i="1"/>
  <c r="Z365" i="1"/>
  <c r="AC364" i="1"/>
  <c r="AB364" i="1"/>
  <c r="AA364" i="1"/>
  <c r="Z364" i="1"/>
  <c r="AC363" i="1"/>
  <c r="AB363" i="1"/>
  <c r="AA363" i="1"/>
  <c r="Z363" i="1"/>
  <c r="AC362" i="1"/>
  <c r="AB362" i="1"/>
  <c r="AA362" i="1"/>
  <c r="Z362" i="1"/>
  <c r="AC361" i="1"/>
  <c r="AB361" i="1"/>
  <c r="AA361" i="1"/>
  <c r="Z361" i="1"/>
  <c r="AC360" i="1"/>
  <c r="AB360" i="1"/>
  <c r="AA360" i="1"/>
  <c r="Z360" i="1"/>
  <c r="AC359" i="1"/>
  <c r="AB359" i="1"/>
  <c r="AA359" i="1"/>
  <c r="Z359" i="1"/>
  <c r="AC358" i="1"/>
  <c r="AB358" i="1"/>
  <c r="AA358" i="1"/>
  <c r="Z358" i="1"/>
  <c r="AC357" i="1"/>
  <c r="AB357" i="1"/>
  <c r="AA357" i="1"/>
  <c r="Z357" i="1"/>
  <c r="AC356" i="1"/>
  <c r="AB356" i="1"/>
  <c r="AA356" i="1"/>
  <c r="Z356" i="1"/>
  <c r="AC355" i="1"/>
  <c r="AB355" i="1"/>
  <c r="AA355" i="1"/>
  <c r="Z355" i="1"/>
  <c r="AC354" i="1"/>
  <c r="AB354" i="1"/>
  <c r="AA354" i="1"/>
  <c r="Z354" i="1"/>
  <c r="AC353" i="1"/>
  <c r="AB353" i="1"/>
  <c r="AA353" i="1"/>
  <c r="Z353" i="1"/>
  <c r="AC352" i="1"/>
  <c r="AB352" i="1"/>
  <c r="AA352" i="1"/>
  <c r="Z352" i="1"/>
  <c r="AC351" i="1"/>
  <c r="AB351" i="1"/>
  <c r="AA351" i="1"/>
  <c r="Z351" i="1"/>
  <c r="AC350" i="1"/>
  <c r="AB350" i="1"/>
  <c r="AA350" i="1"/>
  <c r="Z350" i="1"/>
  <c r="AC349" i="1"/>
  <c r="AB349" i="1"/>
  <c r="AA349" i="1"/>
  <c r="Z349" i="1"/>
  <c r="AC348" i="1"/>
  <c r="AB348" i="1"/>
  <c r="AA348" i="1"/>
  <c r="Z348" i="1"/>
  <c r="AC347" i="1"/>
  <c r="AB347" i="1"/>
  <c r="AA347" i="1"/>
  <c r="Z347" i="1"/>
  <c r="AC346" i="1"/>
  <c r="AB346" i="1"/>
  <c r="AA346" i="1"/>
  <c r="Z346" i="1"/>
  <c r="AC345" i="1"/>
  <c r="AB345" i="1"/>
  <c r="AA345" i="1"/>
  <c r="Z345" i="1"/>
  <c r="AC344" i="1"/>
  <c r="AB344" i="1"/>
  <c r="AA344" i="1"/>
  <c r="Z344" i="1"/>
  <c r="AC343" i="1"/>
  <c r="AB343" i="1"/>
  <c r="AA343" i="1"/>
  <c r="Z343" i="1"/>
  <c r="AC342" i="1"/>
  <c r="AB342" i="1"/>
  <c r="AA342" i="1"/>
  <c r="Z342" i="1"/>
  <c r="AC341" i="1"/>
  <c r="AB341" i="1"/>
  <c r="AA341" i="1"/>
  <c r="Z341" i="1"/>
  <c r="AC340" i="1"/>
  <c r="AB340" i="1"/>
  <c r="AA340" i="1"/>
  <c r="Z340" i="1"/>
  <c r="AC339" i="1"/>
  <c r="AB339" i="1"/>
  <c r="AA339" i="1"/>
  <c r="Z339" i="1"/>
  <c r="AC338" i="1"/>
  <c r="AB338" i="1"/>
  <c r="AA338" i="1"/>
  <c r="Z338" i="1"/>
  <c r="AC337" i="1"/>
  <c r="AB337" i="1"/>
  <c r="AA337" i="1"/>
  <c r="Z337" i="1"/>
  <c r="AC336" i="1"/>
  <c r="AB336" i="1"/>
  <c r="AA336" i="1"/>
  <c r="Z336" i="1"/>
  <c r="AC335" i="1"/>
  <c r="AB335" i="1"/>
  <c r="AA335" i="1"/>
  <c r="Z335" i="1"/>
  <c r="AC334" i="1"/>
  <c r="AB334" i="1"/>
  <c r="AA334" i="1"/>
  <c r="Z334" i="1"/>
  <c r="AC333" i="1"/>
  <c r="AB333" i="1"/>
  <c r="AA333" i="1"/>
  <c r="Z333" i="1"/>
  <c r="AC332" i="1"/>
  <c r="AB332" i="1"/>
  <c r="AA332" i="1"/>
  <c r="Z332" i="1"/>
  <c r="AC331" i="1"/>
  <c r="AB331" i="1"/>
  <c r="AA331" i="1"/>
  <c r="Z331" i="1"/>
  <c r="AC330" i="1"/>
  <c r="AB330" i="1"/>
  <c r="AA330" i="1"/>
  <c r="Z330" i="1"/>
  <c r="AC329" i="1"/>
  <c r="AB329" i="1"/>
  <c r="AA329" i="1"/>
  <c r="Z329" i="1"/>
  <c r="AC328" i="1"/>
  <c r="AB328" i="1"/>
  <c r="AA328" i="1"/>
  <c r="Z328" i="1"/>
  <c r="AC327" i="1"/>
  <c r="AB327" i="1"/>
  <c r="AA327" i="1"/>
  <c r="Z327" i="1"/>
  <c r="AC326" i="1"/>
  <c r="AB326" i="1"/>
  <c r="AA326" i="1"/>
  <c r="Z326" i="1"/>
  <c r="AC325" i="1"/>
  <c r="AB325" i="1"/>
  <c r="AA325" i="1"/>
  <c r="Z325" i="1"/>
  <c r="AC324" i="1"/>
  <c r="AB324" i="1"/>
  <c r="AA324" i="1"/>
  <c r="Z324" i="1"/>
  <c r="AC323" i="1"/>
  <c r="AB323" i="1"/>
  <c r="AA323" i="1"/>
  <c r="Z323" i="1"/>
  <c r="AC322" i="1"/>
  <c r="AB322" i="1"/>
  <c r="AA322" i="1"/>
  <c r="Z322" i="1"/>
  <c r="AC321" i="1"/>
  <c r="AB321" i="1"/>
  <c r="AA321" i="1"/>
  <c r="Z321" i="1"/>
  <c r="AC320" i="1"/>
  <c r="AB320" i="1"/>
  <c r="AA320" i="1"/>
  <c r="Z320" i="1"/>
  <c r="AC319" i="1"/>
  <c r="AB319" i="1"/>
  <c r="AA319" i="1"/>
  <c r="Z319" i="1"/>
  <c r="AC318" i="1"/>
  <c r="AB318" i="1"/>
  <c r="AA318" i="1"/>
  <c r="Z318" i="1"/>
  <c r="AC317" i="1"/>
  <c r="AB317" i="1"/>
  <c r="AA317" i="1"/>
  <c r="Z317" i="1"/>
  <c r="AC316" i="1"/>
  <c r="AB316" i="1"/>
  <c r="AA316" i="1"/>
  <c r="Z316" i="1"/>
  <c r="AC315" i="1"/>
  <c r="AB315" i="1"/>
  <c r="AA315" i="1"/>
  <c r="Z315" i="1"/>
  <c r="AC314" i="1"/>
  <c r="AB314" i="1"/>
  <c r="AA314" i="1"/>
  <c r="Z314" i="1"/>
  <c r="AC313" i="1"/>
  <c r="AB313" i="1"/>
  <c r="AA313" i="1"/>
  <c r="Z313" i="1"/>
  <c r="AC312" i="1"/>
  <c r="AB312" i="1"/>
  <c r="AA312" i="1"/>
  <c r="Z312" i="1"/>
  <c r="AC311" i="1"/>
  <c r="AB311" i="1"/>
  <c r="AA311" i="1"/>
  <c r="Z311" i="1"/>
  <c r="AC310" i="1"/>
  <c r="AB310" i="1"/>
  <c r="AA310" i="1"/>
  <c r="Z310" i="1"/>
  <c r="AC309" i="1"/>
  <c r="AB309" i="1"/>
  <c r="AA309" i="1"/>
  <c r="Z309" i="1"/>
  <c r="AC308" i="1"/>
  <c r="AB308" i="1"/>
  <c r="AA308" i="1"/>
  <c r="Z308" i="1"/>
  <c r="AC307" i="1"/>
  <c r="AB307" i="1"/>
  <c r="AA307" i="1"/>
  <c r="Z307" i="1"/>
  <c r="AC306" i="1"/>
  <c r="AB306" i="1"/>
  <c r="AA306" i="1"/>
  <c r="Z306" i="1"/>
  <c r="AC305" i="1"/>
  <c r="AB305" i="1"/>
  <c r="AA305" i="1"/>
  <c r="Z305" i="1"/>
  <c r="AC304" i="1"/>
  <c r="AB304" i="1"/>
  <c r="AA304" i="1"/>
  <c r="Z304" i="1"/>
  <c r="AC303" i="1"/>
  <c r="AB303" i="1"/>
  <c r="AA303" i="1"/>
  <c r="Z303" i="1"/>
  <c r="AC302" i="1"/>
  <c r="AB302" i="1"/>
  <c r="AA302" i="1"/>
  <c r="Z302" i="1"/>
  <c r="AC301" i="1"/>
  <c r="AB301" i="1"/>
  <c r="AA301" i="1"/>
  <c r="Z301" i="1"/>
  <c r="AC300" i="1"/>
  <c r="AB300" i="1"/>
  <c r="AA300" i="1"/>
  <c r="Z300" i="1"/>
  <c r="AC299" i="1"/>
  <c r="AB299" i="1"/>
  <c r="AA299" i="1"/>
  <c r="Z299" i="1"/>
  <c r="AC298" i="1"/>
  <c r="AB298" i="1"/>
  <c r="AA298" i="1"/>
  <c r="Z298" i="1"/>
  <c r="AC297" i="1"/>
  <c r="AB297" i="1"/>
  <c r="AA297" i="1"/>
  <c r="Z297" i="1"/>
  <c r="AC296" i="1"/>
  <c r="AB296" i="1"/>
  <c r="AA296" i="1"/>
  <c r="Z296" i="1"/>
  <c r="AC295" i="1"/>
  <c r="AB295" i="1"/>
  <c r="AA295" i="1"/>
  <c r="Z295" i="1"/>
  <c r="AC294" i="1"/>
  <c r="AB294" i="1"/>
  <c r="AA294" i="1"/>
  <c r="Z294" i="1"/>
  <c r="AC293" i="1"/>
  <c r="AB293" i="1"/>
  <c r="AA293" i="1"/>
  <c r="Z293" i="1"/>
  <c r="AC292" i="1"/>
  <c r="AB292" i="1"/>
  <c r="AA292" i="1"/>
  <c r="Z292" i="1"/>
  <c r="AC291" i="1"/>
  <c r="AB291" i="1"/>
  <c r="AA291" i="1"/>
  <c r="Z291" i="1"/>
  <c r="AC290" i="1"/>
  <c r="AB290" i="1"/>
  <c r="AA290" i="1"/>
  <c r="Z290" i="1"/>
  <c r="AC289" i="1"/>
  <c r="AB289" i="1"/>
  <c r="AA289" i="1"/>
  <c r="Z289" i="1"/>
  <c r="AC288" i="1"/>
  <c r="AB288" i="1"/>
  <c r="AA288" i="1"/>
  <c r="Z288" i="1"/>
  <c r="AC287" i="1"/>
  <c r="AB287" i="1"/>
  <c r="AA287" i="1"/>
  <c r="Z287" i="1"/>
  <c r="AC286" i="1"/>
  <c r="AB286" i="1"/>
  <c r="AA286" i="1"/>
  <c r="Z286" i="1"/>
  <c r="AC285" i="1"/>
  <c r="AB285" i="1"/>
  <c r="AA285" i="1"/>
  <c r="Z285" i="1"/>
  <c r="AC284" i="1"/>
  <c r="AB284" i="1"/>
  <c r="AA284" i="1"/>
  <c r="Z284" i="1"/>
  <c r="AC283" i="1"/>
  <c r="AB283" i="1"/>
  <c r="AA283" i="1"/>
  <c r="Z283" i="1"/>
  <c r="AC282" i="1"/>
  <c r="AB282" i="1"/>
  <c r="AA282" i="1"/>
  <c r="Z282" i="1"/>
  <c r="AC281" i="1"/>
  <c r="AB281" i="1"/>
  <c r="AA281" i="1"/>
  <c r="Z281" i="1"/>
  <c r="AC280" i="1"/>
  <c r="AB280" i="1"/>
  <c r="AA280" i="1"/>
  <c r="Z280" i="1"/>
  <c r="AC279" i="1"/>
  <c r="AB279" i="1"/>
  <c r="AA279" i="1"/>
  <c r="Z279" i="1"/>
  <c r="AC278" i="1"/>
  <c r="AB278" i="1"/>
  <c r="AA278" i="1"/>
  <c r="Z278" i="1"/>
  <c r="AC277" i="1"/>
  <c r="AB277" i="1"/>
  <c r="AA277" i="1"/>
  <c r="Z277" i="1"/>
  <c r="AC276" i="1"/>
  <c r="AB276" i="1"/>
  <c r="AA276" i="1"/>
  <c r="Z276" i="1"/>
  <c r="AC275" i="1"/>
  <c r="AB275" i="1"/>
  <c r="AA275" i="1"/>
  <c r="Z275" i="1"/>
  <c r="AC274" i="1"/>
  <c r="AB274" i="1"/>
  <c r="AA274" i="1"/>
  <c r="Z274" i="1"/>
  <c r="AC273" i="1"/>
  <c r="AB273" i="1"/>
  <c r="AA273" i="1"/>
  <c r="Z273" i="1"/>
  <c r="AC272" i="1"/>
  <c r="AB272" i="1"/>
  <c r="AA272" i="1"/>
  <c r="Z272" i="1"/>
  <c r="AC271" i="1"/>
  <c r="AB271" i="1"/>
  <c r="AA271" i="1"/>
  <c r="Z271" i="1"/>
  <c r="AC270" i="1"/>
  <c r="AB270" i="1"/>
  <c r="AA270" i="1"/>
  <c r="Z270" i="1"/>
  <c r="AC269" i="1"/>
  <c r="AB269" i="1"/>
  <c r="AA269" i="1"/>
  <c r="Z269" i="1"/>
  <c r="AC268" i="1"/>
  <c r="AB268" i="1"/>
  <c r="AA268" i="1"/>
  <c r="Z268" i="1"/>
  <c r="AC267" i="1"/>
  <c r="AB267" i="1"/>
  <c r="AA267" i="1"/>
  <c r="Z267" i="1"/>
  <c r="AC266" i="1"/>
  <c r="AB266" i="1"/>
  <c r="AA266" i="1"/>
  <c r="Z266" i="1"/>
  <c r="AC265" i="1"/>
  <c r="AB265" i="1"/>
  <c r="AA265" i="1"/>
  <c r="Z265" i="1"/>
  <c r="AC264" i="1"/>
  <c r="AB264" i="1"/>
  <c r="AA264" i="1"/>
  <c r="Z264" i="1"/>
  <c r="AC263" i="1"/>
  <c r="AB263" i="1"/>
  <c r="AA263" i="1"/>
  <c r="Z263" i="1"/>
  <c r="AC262" i="1"/>
  <c r="AB262" i="1"/>
  <c r="AA262" i="1"/>
  <c r="Z262" i="1"/>
  <c r="AC261" i="1"/>
  <c r="AB261" i="1"/>
  <c r="AA261" i="1"/>
  <c r="Z261" i="1"/>
  <c r="AC260" i="1"/>
  <c r="AB260" i="1"/>
  <c r="AA260" i="1"/>
  <c r="Z260" i="1"/>
  <c r="AC259" i="1"/>
  <c r="AB259" i="1"/>
  <c r="AA259" i="1"/>
  <c r="Z259" i="1"/>
  <c r="AC258" i="1"/>
  <c r="AB258" i="1"/>
  <c r="AA258" i="1"/>
  <c r="Z258" i="1"/>
  <c r="AC257" i="1"/>
  <c r="AB257" i="1"/>
  <c r="AA257" i="1"/>
  <c r="Z257" i="1"/>
  <c r="AC256" i="1"/>
  <c r="AB256" i="1"/>
  <c r="AA256" i="1"/>
  <c r="Z256" i="1"/>
  <c r="AC255" i="1"/>
  <c r="AB255" i="1"/>
  <c r="AA255" i="1"/>
  <c r="Z255" i="1"/>
  <c r="AC254" i="1"/>
  <c r="AB254" i="1"/>
  <c r="AA254" i="1"/>
  <c r="Z254" i="1"/>
  <c r="AC253" i="1"/>
  <c r="AB253" i="1"/>
  <c r="AA253" i="1"/>
  <c r="Z253" i="1"/>
  <c r="AC252" i="1"/>
  <c r="AB252" i="1"/>
  <c r="AA252" i="1"/>
  <c r="Z252" i="1"/>
  <c r="AC251" i="1"/>
  <c r="AB251" i="1"/>
  <c r="AA251" i="1"/>
  <c r="Z251" i="1"/>
  <c r="AC250" i="1"/>
  <c r="AB250" i="1"/>
  <c r="AA250" i="1"/>
  <c r="Z250" i="1"/>
  <c r="AC249" i="1"/>
  <c r="AB249" i="1"/>
  <c r="AA249" i="1"/>
  <c r="Z249" i="1"/>
  <c r="AC248" i="1"/>
  <c r="AB248" i="1"/>
  <c r="AA248" i="1"/>
  <c r="Z248" i="1"/>
  <c r="AC247" i="1"/>
  <c r="AB247" i="1"/>
  <c r="AA247" i="1"/>
  <c r="Z247" i="1"/>
  <c r="AC246" i="1"/>
  <c r="AB246" i="1"/>
  <c r="AA246" i="1"/>
  <c r="Z246" i="1"/>
  <c r="AC245" i="1"/>
  <c r="AB245" i="1"/>
  <c r="AA245" i="1"/>
  <c r="Z245" i="1"/>
  <c r="AC244" i="1"/>
  <c r="AB244" i="1"/>
  <c r="AA244" i="1"/>
  <c r="Z244" i="1"/>
  <c r="AC243" i="1"/>
  <c r="AB243" i="1"/>
  <c r="AA243" i="1"/>
  <c r="Z243" i="1"/>
  <c r="AC242" i="1"/>
  <c r="AB242" i="1"/>
  <c r="AA242" i="1"/>
  <c r="Z242" i="1"/>
  <c r="AC241" i="1"/>
  <c r="AB241" i="1"/>
  <c r="AA241" i="1"/>
  <c r="Z241" i="1"/>
  <c r="AC240" i="1"/>
  <c r="AB240" i="1"/>
  <c r="AA240" i="1"/>
  <c r="Z240" i="1"/>
  <c r="AC239" i="1"/>
  <c r="AB239" i="1"/>
  <c r="AA239" i="1"/>
  <c r="Z239" i="1"/>
  <c r="AC238" i="1"/>
  <c r="AB238" i="1"/>
  <c r="AA238" i="1"/>
  <c r="Z238" i="1"/>
  <c r="AC237" i="1"/>
  <c r="AB237" i="1"/>
  <c r="AA237" i="1"/>
  <c r="Z237" i="1"/>
  <c r="AC236" i="1"/>
  <c r="AB236" i="1"/>
  <c r="AA236" i="1"/>
  <c r="Z236" i="1"/>
  <c r="AC235" i="1"/>
  <c r="AB235" i="1"/>
  <c r="AA235" i="1"/>
  <c r="Z235" i="1"/>
  <c r="AC234" i="1"/>
  <c r="AB234" i="1"/>
  <c r="AA234" i="1"/>
  <c r="Z234" i="1"/>
  <c r="AC233" i="1"/>
  <c r="AB233" i="1"/>
  <c r="AA233" i="1"/>
  <c r="Z233" i="1"/>
  <c r="AC232" i="1"/>
  <c r="AB232" i="1"/>
  <c r="AA232" i="1"/>
  <c r="Z232" i="1"/>
  <c r="AC231" i="1"/>
  <c r="AB231" i="1"/>
  <c r="AA231" i="1"/>
  <c r="Z231" i="1"/>
  <c r="AC230" i="1"/>
  <c r="AB230" i="1"/>
  <c r="AA230" i="1"/>
  <c r="Z230" i="1"/>
  <c r="AC229" i="1"/>
  <c r="AB229" i="1"/>
  <c r="AA229" i="1"/>
  <c r="Z229" i="1"/>
  <c r="AC228" i="1"/>
  <c r="AB228" i="1"/>
  <c r="AA228" i="1"/>
  <c r="Z228" i="1"/>
  <c r="AC227" i="1"/>
  <c r="AB227" i="1"/>
  <c r="AA227" i="1"/>
  <c r="Z227" i="1"/>
  <c r="AC226" i="1"/>
  <c r="AB226" i="1"/>
  <c r="AA226" i="1"/>
  <c r="Z226" i="1"/>
  <c r="AC225" i="1"/>
  <c r="AB225" i="1"/>
  <c r="AA225" i="1"/>
  <c r="Z225" i="1"/>
  <c r="AC224" i="1"/>
  <c r="AB224" i="1"/>
  <c r="AA224" i="1"/>
  <c r="Z224" i="1"/>
  <c r="AC223" i="1"/>
  <c r="AB223" i="1"/>
  <c r="AA223" i="1"/>
  <c r="Z223" i="1"/>
  <c r="AC222" i="1"/>
  <c r="AB222" i="1"/>
  <c r="AA222" i="1"/>
  <c r="Z222" i="1"/>
  <c r="AC221" i="1"/>
  <c r="AB221" i="1"/>
  <c r="AA221" i="1"/>
  <c r="Z221" i="1"/>
  <c r="AC220" i="1"/>
  <c r="AB220" i="1"/>
  <c r="AA220" i="1"/>
  <c r="Z220" i="1"/>
  <c r="AC219" i="1"/>
  <c r="AB219" i="1"/>
  <c r="AA219" i="1"/>
  <c r="Z219" i="1"/>
  <c r="AC218" i="1"/>
  <c r="AB218" i="1"/>
  <c r="AA218" i="1"/>
  <c r="Z218" i="1"/>
  <c r="AC217" i="1"/>
  <c r="AB217" i="1"/>
  <c r="AA217" i="1"/>
  <c r="Z217" i="1"/>
  <c r="AC216" i="1"/>
  <c r="AB216" i="1"/>
  <c r="AA216" i="1"/>
  <c r="Z216" i="1"/>
  <c r="AC215" i="1"/>
  <c r="AB215" i="1"/>
  <c r="AA215" i="1"/>
  <c r="Z215" i="1"/>
  <c r="AC214" i="1"/>
  <c r="AB214" i="1"/>
  <c r="AA214" i="1"/>
  <c r="Z214" i="1"/>
  <c r="AC213" i="1"/>
  <c r="AB213" i="1"/>
  <c r="AA213" i="1"/>
  <c r="Z213" i="1"/>
  <c r="AC212" i="1"/>
  <c r="AB212" i="1"/>
  <c r="AA212" i="1"/>
  <c r="Z212" i="1"/>
  <c r="AC211" i="1"/>
  <c r="AB211" i="1"/>
  <c r="AA211" i="1"/>
  <c r="Z211" i="1"/>
  <c r="AC210" i="1"/>
  <c r="AB210" i="1"/>
  <c r="AA210" i="1"/>
  <c r="Z210" i="1"/>
  <c r="AC209" i="1"/>
  <c r="AB209" i="1"/>
  <c r="AA209" i="1"/>
  <c r="Z209" i="1"/>
  <c r="AC208" i="1"/>
  <c r="AB208" i="1"/>
  <c r="AA208" i="1"/>
  <c r="Z208" i="1"/>
  <c r="AC207" i="1"/>
  <c r="AB207" i="1"/>
  <c r="AA207" i="1"/>
  <c r="Z207" i="1"/>
  <c r="AC206" i="1"/>
  <c r="AB206" i="1"/>
  <c r="AA206" i="1"/>
  <c r="Z206" i="1"/>
  <c r="AC205" i="1"/>
  <c r="AB205" i="1"/>
  <c r="AA205" i="1"/>
  <c r="Z205" i="1"/>
  <c r="AC204" i="1"/>
  <c r="AB204" i="1"/>
  <c r="AA204" i="1"/>
  <c r="Z204" i="1"/>
  <c r="AC203" i="1"/>
  <c r="AB203" i="1"/>
  <c r="AA203" i="1"/>
  <c r="Z203" i="1"/>
  <c r="AC202" i="1"/>
  <c r="AB202" i="1"/>
  <c r="AA202" i="1"/>
  <c r="Z202" i="1"/>
  <c r="AC201" i="1"/>
  <c r="AB201" i="1"/>
  <c r="AA201" i="1"/>
  <c r="Z201" i="1"/>
  <c r="AC200" i="1"/>
  <c r="AB200" i="1"/>
  <c r="AA200" i="1"/>
  <c r="Z200" i="1"/>
  <c r="AC199" i="1"/>
  <c r="AB199" i="1"/>
  <c r="AA199" i="1"/>
  <c r="Z199" i="1"/>
  <c r="AC198" i="1"/>
  <c r="AB198" i="1"/>
  <c r="AA198" i="1"/>
  <c r="Z198" i="1"/>
  <c r="AC197" i="1"/>
  <c r="AB197" i="1"/>
  <c r="AA197" i="1"/>
  <c r="Z197" i="1"/>
  <c r="AC196" i="1"/>
  <c r="AB196" i="1"/>
  <c r="AA196" i="1"/>
  <c r="Z196" i="1"/>
  <c r="AC195" i="1"/>
  <c r="AB195" i="1"/>
  <c r="AA195" i="1"/>
  <c r="Z195" i="1"/>
  <c r="AC194" i="1"/>
  <c r="AB194" i="1"/>
  <c r="AA194" i="1"/>
  <c r="Z194" i="1"/>
  <c r="AC193" i="1"/>
  <c r="AB193" i="1"/>
  <c r="AA193" i="1"/>
  <c r="Z193" i="1"/>
  <c r="AC192" i="1"/>
  <c r="AB192" i="1"/>
  <c r="AA192" i="1"/>
  <c r="Z192" i="1"/>
  <c r="AC191" i="1"/>
  <c r="AB191" i="1"/>
  <c r="AA191" i="1"/>
  <c r="Z191" i="1"/>
  <c r="AC190" i="1"/>
  <c r="AB190" i="1"/>
  <c r="AA190" i="1"/>
  <c r="Z190" i="1"/>
  <c r="AC189" i="1"/>
  <c r="AB189" i="1"/>
  <c r="AA189" i="1"/>
  <c r="Z189" i="1"/>
  <c r="AC188" i="1"/>
  <c r="AB188" i="1"/>
  <c r="AA188" i="1"/>
  <c r="Z188" i="1"/>
  <c r="AC187" i="1"/>
  <c r="AB187" i="1"/>
  <c r="AA187" i="1"/>
  <c r="Z187" i="1"/>
  <c r="AC186" i="1"/>
  <c r="AB186" i="1"/>
  <c r="AA186" i="1"/>
  <c r="Z186" i="1"/>
  <c r="AC185" i="1"/>
  <c r="AB185" i="1"/>
  <c r="AA185" i="1"/>
  <c r="Z185" i="1"/>
  <c r="AC184" i="1"/>
  <c r="AB184" i="1"/>
  <c r="AA184" i="1"/>
  <c r="Z184" i="1"/>
  <c r="AC183" i="1"/>
  <c r="AB183" i="1"/>
  <c r="AA183" i="1"/>
  <c r="Z183" i="1"/>
  <c r="AC182" i="1"/>
  <c r="AB182" i="1"/>
  <c r="AA182" i="1"/>
  <c r="Z182" i="1"/>
  <c r="AC181" i="1"/>
  <c r="AB181" i="1"/>
  <c r="AA181" i="1"/>
  <c r="Z181" i="1"/>
  <c r="AC180" i="1"/>
  <c r="AB180" i="1"/>
  <c r="AA180" i="1"/>
  <c r="Z180" i="1"/>
  <c r="AC179" i="1"/>
  <c r="AB179" i="1"/>
  <c r="AA179" i="1"/>
  <c r="Z179" i="1"/>
  <c r="AC178" i="1"/>
  <c r="AB178" i="1"/>
  <c r="AA178" i="1"/>
  <c r="Z178" i="1"/>
  <c r="AC177" i="1"/>
  <c r="AB177" i="1"/>
  <c r="AA177" i="1"/>
  <c r="Z177" i="1"/>
  <c r="AC176" i="1"/>
  <c r="AB176" i="1"/>
  <c r="AA176" i="1"/>
  <c r="Z176" i="1"/>
  <c r="AC175" i="1"/>
  <c r="AB175" i="1"/>
  <c r="AA175" i="1"/>
  <c r="Z175" i="1"/>
  <c r="AC174" i="1"/>
  <c r="AB174" i="1"/>
  <c r="AA174" i="1"/>
  <c r="Z174" i="1"/>
  <c r="AC173" i="1"/>
  <c r="AB173" i="1"/>
  <c r="AA173" i="1"/>
  <c r="Z173" i="1"/>
  <c r="AC172" i="1"/>
  <c r="AB172" i="1"/>
  <c r="AA172" i="1"/>
  <c r="Z172" i="1"/>
  <c r="AC171" i="1"/>
  <c r="AB171" i="1"/>
  <c r="AA171" i="1"/>
  <c r="Z171" i="1"/>
  <c r="AC170" i="1"/>
  <c r="AB170" i="1"/>
  <c r="AA170" i="1"/>
  <c r="Z170" i="1"/>
  <c r="AC169" i="1"/>
  <c r="AB169" i="1"/>
  <c r="AA169" i="1"/>
  <c r="Z169" i="1"/>
  <c r="AC168" i="1"/>
  <c r="AB168" i="1"/>
  <c r="AA168" i="1"/>
  <c r="Z168" i="1"/>
  <c r="AC167" i="1"/>
  <c r="AB167" i="1"/>
  <c r="AA167" i="1"/>
  <c r="Z167" i="1"/>
  <c r="AC166" i="1"/>
  <c r="AB166" i="1"/>
  <c r="AA166" i="1"/>
  <c r="Z166" i="1"/>
  <c r="AC165" i="1"/>
  <c r="AB165" i="1"/>
  <c r="AA165" i="1"/>
  <c r="Z165" i="1"/>
  <c r="AC164" i="1"/>
  <c r="AB164" i="1"/>
  <c r="AA164" i="1"/>
  <c r="Z164" i="1"/>
  <c r="AC163" i="1"/>
  <c r="AB163" i="1"/>
  <c r="AA163" i="1"/>
  <c r="Z163" i="1"/>
  <c r="AC162" i="1"/>
  <c r="AB162" i="1"/>
  <c r="AA162" i="1"/>
  <c r="Z162" i="1"/>
  <c r="AC161" i="1"/>
  <c r="AB161" i="1"/>
  <c r="AA161" i="1"/>
  <c r="Z161" i="1"/>
  <c r="AC160" i="1"/>
  <c r="AB160" i="1"/>
  <c r="AA160" i="1"/>
  <c r="Z160" i="1"/>
  <c r="AC159" i="1"/>
  <c r="AB159" i="1"/>
  <c r="AA159" i="1"/>
  <c r="Z159" i="1"/>
  <c r="AC158" i="1"/>
  <c r="AB158" i="1"/>
  <c r="AA158" i="1"/>
  <c r="Z158" i="1"/>
  <c r="AC157" i="1"/>
  <c r="AB157" i="1"/>
  <c r="AA157" i="1"/>
  <c r="Z157" i="1"/>
  <c r="AC156" i="1"/>
  <c r="AB156" i="1"/>
  <c r="AA156" i="1"/>
  <c r="Z156" i="1"/>
  <c r="AC155" i="1"/>
  <c r="AB155" i="1"/>
  <c r="AA155" i="1"/>
  <c r="Z155" i="1"/>
  <c r="AC154" i="1"/>
  <c r="AB154" i="1"/>
  <c r="AA154" i="1"/>
  <c r="Z154" i="1"/>
  <c r="AC153" i="1"/>
  <c r="AB153" i="1"/>
  <c r="AA153" i="1"/>
  <c r="Z153" i="1"/>
  <c r="AC152" i="1"/>
  <c r="AB152" i="1"/>
  <c r="AA152" i="1"/>
  <c r="Z152" i="1"/>
  <c r="AC151" i="1"/>
  <c r="AB151" i="1"/>
  <c r="AA151" i="1"/>
  <c r="Z151" i="1"/>
  <c r="AC150" i="1"/>
  <c r="AB150" i="1"/>
  <c r="AA150" i="1"/>
  <c r="Z150" i="1"/>
  <c r="AC149" i="1"/>
  <c r="AB149" i="1"/>
  <c r="AA149" i="1"/>
  <c r="Z149" i="1"/>
  <c r="AC148" i="1"/>
  <c r="AB148" i="1"/>
  <c r="AA148" i="1"/>
  <c r="Z148" i="1"/>
  <c r="AC147" i="1"/>
  <c r="AB147" i="1"/>
  <c r="AA147" i="1"/>
  <c r="Z147" i="1"/>
  <c r="AC146" i="1"/>
  <c r="AB146" i="1"/>
  <c r="AA146" i="1"/>
  <c r="Z146" i="1"/>
  <c r="AC145" i="1"/>
  <c r="AB145" i="1"/>
  <c r="AA145" i="1"/>
  <c r="Z145" i="1"/>
  <c r="AC144" i="1"/>
  <c r="AB144" i="1"/>
  <c r="AA144" i="1"/>
  <c r="Z144" i="1"/>
  <c r="AC143" i="1"/>
  <c r="AB143" i="1"/>
  <c r="AA143" i="1"/>
  <c r="Z143" i="1"/>
  <c r="AC142" i="1"/>
  <c r="AB142" i="1"/>
  <c r="AA142" i="1"/>
  <c r="Z142" i="1"/>
  <c r="AC141" i="1"/>
  <c r="AB141" i="1"/>
  <c r="AA141" i="1"/>
  <c r="Z141" i="1"/>
  <c r="AC140" i="1"/>
  <c r="AB140" i="1"/>
  <c r="AA140" i="1"/>
  <c r="Z140" i="1"/>
  <c r="AC139" i="1"/>
  <c r="AB139" i="1"/>
  <c r="AA139" i="1"/>
  <c r="Z139" i="1"/>
  <c r="AC138" i="1"/>
  <c r="AB138" i="1"/>
  <c r="AA138" i="1"/>
  <c r="Z138" i="1"/>
  <c r="AC137" i="1"/>
  <c r="AB137" i="1"/>
  <c r="AA137" i="1"/>
  <c r="Z137" i="1"/>
  <c r="AC136" i="1"/>
  <c r="AB136" i="1"/>
  <c r="AA136" i="1"/>
  <c r="Z136" i="1"/>
  <c r="AC135" i="1"/>
  <c r="AB135" i="1"/>
  <c r="AA135" i="1"/>
  <c r="Z135" i="1"/>
  <c r="AC134" i="1"/>
  <c r="AB134" i="1"/>
  <c r="AA134" i="1"/>
  <c r="Z134" i="1"/>
  <c r="AC133" i="1"/>
  <c r="AB133" i="1"/>
  <c r="AA133" i="1"/>
  <c r="Z133" i="1"/>
  <c r="AC132" i="1"/>
  <c r="AB132" i="1"/>
  <c r="AA132" i="1"/>
  <c r="Z132" i="1"/>
  <c r="AC131" i="1"/>
  <c r="AB131" i="1"/>
  <c r="AA131" i="1"/>
  <c r="Z131" i="1"/>
  <c r="AC130" i="1"/>
  <c r="AB130" i="1"/>
  <c r="AA130" i="1"/>
  <c r="Z130" i="1"/>
  <c r="AC129" i="1"/>
  <c r="AB129" i="1"/>
  <c r="AA129" i="1"/>
  <c r="Z129" i="1"/>
  <c r="AC128" i="1"/>
  <c r="AB128" i="1"/>
  <c r="AA128" i="1"/>
  <c r="Z128" i="1"/>
  <c r="AC127" i="1"/>
  <c r="AB127" i="1"/>
  <c r="AA127" i="1"/>
  <c r="Z127" i="1"/>
  <c r="AC126" i="1"/>
  <c r="AB126" i="1"/>
  <c r="AA126" i="1"/>
  <c r="Z126" i="1"/>
  <c r="AC125" i="1"/>
  <c r="AB125" i="1"/>
  <c r="AA125" i="1"/>
  <c r="Z125" i="1"/>
  <c r="AC124" i="1"/>
  <c r="AB124" i="1"/>
  <c r="AA124" i="1"/>
  <c r="Z124" i="1"/>
  <c r="AC123" i="1"/>
  <c r="AB123" i="1"/>
  <c r="AA123" i="1"/>
  <c r="Z123" i="1"/>
  <c r="AC122" i="1"/>
  <c r="AB122" i="1"/>
  <c r="AA122" i="1"/>
  <c r="Z122" i="1"/>
  <c r="AC121" i="1"/>
  <c r="AB121" i="1"/>
  <c r="AA121" i="1"/>
  <c r="Z121" i="1"/>
  <c r="AC120" i="1"/>
  <c r="AB120" i="1"/>
  <c r="AA120" i="1"/>
  <c r="Z120" i="1"/>
  <c r="AC119" i="1"/>
  <c r="AB119" i="1"/>
  <c r="AA119" i="1"/>
  <c r="Z119" i="1"/>
  <c r="AC118" i="1"/>
  <c r="AB118" i="1"/>
  <c r="AA118" i="1"/>
  <c r="Z118" i="1"/>
  <c r="AC117" i="1"/>
  <c r="AB117" i="1"/>
  <c r="AA117" i="1"/>
  <c r="Z117" i="1"/>
  <c r="AC116" i="1"/>
  <c r="AB116" i="1"/>
  <c r="AA116" i="1"/>
  <c r="Z116" i="1"/>
  <c r="AC115" i="1"/>
  <c r="AB115" i="1"/>
  <c r="AA115" i="1"/>
  <c r="Z115" i="1"/>
  <c r="AC114" i="1"/>
  <c r="AB114" i="1"/>
  <c r="AA114" i="1"/>
  <c r="Z114" i="1"/>
  <c r="AC113" i="1"/>
  <c r="AB113" i="1"/>
  <c r="AA113" i="1"/>
  <c r="Z113" i="1"/>
  <c r="AC112" i="1"/>
  <c r="AB112" i="1"/>
  <c r="AA112" i="1"/>
  <c r="Z112" i="1"/>
  <c r="AC111" i="1"/>
  <c r="AB111" i="1"/>
  <c r="AA111" i="1"/>
  <c r="Z111" i="1"/>
  <c r="AC110" i="1"/>
  <c r="AB110" i="1"/>
  <c r="AA110" i="1"/>
  <c r="Z110" i="1"/>
  <c r="AC109" i="1"/>
  <c r="AB109" i="1"/>
  <c r="AA109" i="1"/>
  <c r="Z109" i="1"/>
  <c r="AC108" i="1"/>
  <c r="AB108" i="1"/>
  <c r="AA108" i="1"/>
  <c r="Z108" i="1"/>
  <c r="AC107" i="1"/>
  <c r="AB107" i="1"/>
  <c r="AA107" i="1"/>
  <c r="Z107" i="1"/>
  <c r="AC106" i="1"/>
  <c r="AB106" i="1"/>
  <c r="AA106" i="1"/>
  <c r="Z106" i="1"/>
  <c r="AC105" i="1"/>
  <c r="AB105" i="1"/>
  <c r="AA105" i="1"/>
  <c r="Z105" i="1"/>
  <c r="AC104" i="1"/>
  <c r="AB104" i="1"/>
  <c r="AA104" i="1"/>
  <c r="Z104" i="1"/>
  <c r="AC103" i="1"/>
  <c r="AB103" i="1"/>
  <c r="AA103" i="1"/>
  <c r="Z103" i="1"/>
  <c r="AC102" i="1"/>
  <c r="AB102" i="1"/>
  <c r="AA102" i="1"/>
  <c r="Z102" i="1"/>
  <c r="AC101" i="1"/>
  <c r="AB101" i="1"/>
  <c r="AA101" i="1"/>
  <c r="Z101" i="1"/>
  <c r="AC100" i="1"/>
  <c r="AB100" i="1"/>
  <c r="AA100" i="1"/>
  <c r="Z100" i="1"/>
  <c r="AC99" i="1"/>
  <c r="AB99" i="1"/>
  <c r="AA99" i="1"/>
  <c r="Z99" i="1"/>
  <c r="AC98" i="1"/>
  <c r="AB98" i="1"/>
  <c r="AA98" i="1"/>
  <c r="Z98" i="1"/>
  <c r="AC97" i="1"/>
  <c r="AB97" i="1"/>
  <c r="AA97" i="1"/>
  <c r="Z97" i="1"/>
  <c r="AC96" i="1"/>
  <c r="AB96" i="1"/>
  <c r="AA96" i="1"/>
  <c r="Z96" i="1"/>
  <c r="AC95" i="1"/>
  <c r="AB95" i="1"/>
  <c r="AA95" i="1"/>
  <c r="Z95" i="1"/>
  <c r="AC94" i="1"/>
  <c r="AB94" i="1"/>
  <c r="AA94" i="1"/>
  <c r="Z94" i="1"/>
  <c r="AC93" i="1"/>
  <c r="AB93" i="1"/>
  <c r="AA93" i="1"/>
  <c r="Z93" i="1"/>
  <c r="AC92" i="1"/>
  <c r="AB92" i="1"/>
  <c r="AA92" i="1"/>
  <c r="Z92" i="1"/>
  <c r="AC91" i="1"/>
  <c r="AB91" i="1"/>
  <c r="AA91" i="1"/>
  <c r="Z91" i="1"/>
  <c r="AC90" i="1"/>
  <c r="AB90" i="1"/>
  <c r="AA90" i="1"/>
  <c r="Z90" i="1"/>
  <c r="AC89" i="1"/>
  <c r="AB89" i="1"/>
  <c r="AA89" i="1"/>
  <c r="Z89" i="1"/>
  <c r="AC88" i="1"/>
  <c r="AB88" i="1"/>
  <c r="AA88" i="1"/>
  <c r="Z88" i="1"/>
  <c r="AC87" i="1"/>
  <c r="AB87" i="1"/>
  <c r="AA87" i="1"/>
  <c r="Z87" i="1"/>
  <c r="AC86" i="1"/>
  <c r="AB86" i="1"/>
  <c r="AA86" i="1"/>
  <c r="Z86" i="1"/>
  <c r="AC85" i="1"/>
  <c r="AB85" i="1"/>
  <c r="AA85" i="1"/>
  <c r="Z85" i="1"/>
  <c r="AC84" i="1"/>
  <c r="AB84" i="1"/>
  <c r="AA84" i="1"/>
  <c r="Z84" i="1"/>
  <c r="AC83" i="1"/>
  <c r="AB83" i="1"/>
  <c r="AA83" i="1"/>
  <c r="Z83" i="1"/>
  <c r="AC82" i="1"/>
  <c r="AB82" i="1"/>
  <c r="AA82" i="1"/>
  <c r="Z82" i="1"/>
  <c r="AC81" i="1"/>
  <c r="AB81" i="1"/>
  <c r="AA81" i="1"/>
  <c r="Z81" i="1"/>
  <c r="AC80" i="1"/>
  <c r="AB80" i="1"/>
  <c r="AA80" i="1"/>
  <c r="Z80" i="1"/>
  <c r="AC79" i="1"/>
  <c r="AB79" i="1"/>
  <c r="AA79" i="1"/>
  <c r="Z79" i="1"/>
  <c r="AC78" i="1"/>
  <c r="AB78" i="1"/>
  <c r="AA78" i="1"/>
  <c r="Z78" i="1"/>
  <c r="AC77" i="1"/>
  <c r="AB77" i="1"/>
  <c r="AA77" i="1"/>
  <c r="Z77" i="1"/>
  <c r="AC76" i="1"/>
  <c r="AB76" i="1"/>
  <c r="AA76" i="1"/>
  <c r="Z76" i="1"/>
  <c r="AC75" i="1"/>
  <c r="AB75" i="1"/>
  <c r="AA75" i="1"/>
  <c r="Z75" i="1"/>
  <c r="AC74" i="1"/>
  <c r="AB74" i="1"/>
  <c r="AA74" i="1"/>
  <c r="Z74" i="1"/>
  <c r="AC73" i="1"/>
  <c r="AB73" i="1"/>
  <c r="AA73" i="1"/>
  <c r="Z73" i="1"/>
  <c r="AC72" i="1"/>
  <c r="AB72" i="1"/>
  <c r="AA72" i="1"/>
  <c r="Z72" i="1"/>
  <c r="AC71" i="1"/>
  <c r="AB71" i="1"/>
  <c r="AA71" i="1"/>
  <c r="Z71" i="1"/>
  <c r="AC70" i="1"/>
  <c r="AB70" i="1"/>
  <c r="AA70" i="1"/>
  <c r="Z70" i="1"/>
  <c r="AC69" i="1"/>
  <c r="AB69" i="1"/>
  <c r="AA69" i="1"/>
  <c r="Z69" i="1"/>
  <c r="AC68" i="1"/>
  <c r="AB68" i="1"/>
  <c r="AA68" i="1"/>
  <c r="Z68" i="1"/>
  <c r="AC67" i="1"/>
  <c r="AB67" i="1"/>
  <c r="AA67" i="1"/>
  <c r="Z67" i="1"/>
  <c r="AC66" i="1"/>
  <c r="AB66" i="1"/>
  <c r="AA66" i="1"/>
  <c r="Z66" i="1"/>
  <c r="AC65" i="1"/>
  <c r="AB65" i="1"/>
  <c r="AA65" i="1"/>
  <c r="Z65" i="1"/>
  <c r="AC64" i="1"/>
  <c r="AB64" i="1"/>
  <c r="AA64" i="1"/>
  <c r="Z64" i="1"/>
  <c r="AC63" i="1"/>
  <c r="AB63" i="1"/>
  <c r="AA63" i="1"/>
  <c r="Z63" i="1"/>
  <c r="AC62" i="1"/>
  <c r="AB62" i="1"/>
  <c r="AA62" i="1"/>
  <c r="Z62" i="1"/>
  <c r="AC61" i="1"/>
  <c r="AB61" i="1"/>
  <c r="AA61" i="1"/>
  <c r="Z61" i="1"/>
  <c r="AC60" i="1"/>
  <c r="AB60" i="1"/>
  <c r="AA60" i="1"/>
  <c r="Z60" i="1"/>
  <c r="AC59" i="1"/>
  <c r="AB59" i="1"/>
  <c r="AA59" i="1"/>
  <c r="Z59" i="1"/>
  <c r="AC58" i="1"/>
  <c r="AB58" i="1"/>
  <c r="AA58" i="1"/>
  <c r="Z58" i="1"/>
  <c r="AC57" i="1"/>
  <c r="AB57" i="1"/>
  <c r="AA57" i="1"/>
  <c r="Z57" i="1"/>
  <c r="AC56" i="1"/>
  <c r="AB56" i="1"/>
  <c r="AA56" i="1"/>
  <c r="Z56" i="1"/>
  <c r="AC55" i="1"/>
  <c r="AB55" i="1"/>
  <c r="AA55" i="1"/>
  <c r="Z55" i="1"/>
  <c r="AC54" i="1"/>
  <c r="AB54" i="1"/>
  <c r="AA54" i="1"/>
  <c r="Z54" i="1"/>
  <c r="AC53" i="1"/>
  <c r="AB53" i="1"/>
  <c r="AA53" i="1"/>
  <c r="Z53" i="1"/>
  <c r="AC52" i="1"/>
  <c r="AB52" i="1"/>
  <c r="AA52" i="1"/>
  <c r="Z52" i="1"/>
  <c r="AC51" i="1"/>
  <c r="AB51" i="1"/>
  <c r="AA51" i="1"/>
  <c r="Z51" i="1"/>
  <c r="AC50" i="1"/>
  <c r="AB50" i="1"/>
  <c r="AA50" i="1"/>
  <c r="Z50" i="1"/>
  <c r="AC49" i="1"/>
  <c r="AB49" i="1"/>
  <c r="AA49" i="1"/>
  <c r="Z49" i="1"/>
  <c r="AC48" i="1"/>
  <c r="AB48" i="1"/>
  <c r="AA48" i="1"/>
  <c r="Z48" i="1"/>
  <c r="AC47" i="1"/>
  <c r="AB47" i="1"/>
  <c r="AA47" i="1"/>
  <c r="Z47" i="1"/>
  <c r="AC46" i="1"/>
  <c r="AB46" i="1"/>
  <c r="AA46" i="1"/>
  <c r="Z46" i="1"/>
  <c r="AC45" i="1"/>
  <c r="AB45" i="1"/>
  <c r="AA45" i="1"/>
  <c r="Z45" i="1"/>
  <c r="AC44" i="1"/>
  <c r="AB44" i="1"/>
  <c r="AA44" i="1"/>
  <c r="Z44" i="1"/>
  <c r="AC43" i="1"/>
  <c r="AB43" i="1"/>
  <c r="AA43" i="1"/>
  <c r="Z43" i="1"/>
  <c r="AC42" i="1"/>
  <c r="AB42" i="1"/>
  <c r="AA42" i="1"/>
  <c r="Z42" i="1"/>
  <c r="AC41" i="1"/>
  <c r="AB41" i="1"/>
  <c r="AA41" i="1"/>
  <c r="Z41" i="1"/>
  <c r="AC40" i="1"/>
  <c r="AB40" i="1"/>
  <c r="AA40" i="1"/>
  <c r="Z40" i="1"/>
  <c r="AC39" i="1"/>
  <c r="AB39" i="1"/>
  <c r="AA39" i="1"/>
  <c r="Z39" i="1"/>
  <c r="AC38" i="1"/>
  <c r="AB38" i="1"/>
  <c r="AA38" i="1"/>
  <c r="Z38" i="1"/>
  <c r="AC37" i="1"/>
  <c r="AB37" i="1"/>
  <c r="AA37" i="1"/>
  <c r="Z37" i="1"/>
  <c r="AC36" i="1"/>
  <c r="AB36" i="1"/>
  <c r="AA36" i="1"/>
  <c r="Z36" i="1"/>
  <c r="AC35" i="1"/>
  <c r="AB35" i="1"/>
  <c r="AA35" i="1"/>
  <c r="Z35" i="1"/>
  <c r="AC34" i="1"/>
  <c r="AB34" i="1"/>
  <c r="AA34" i="1"/>
  <c r="Z34" i="1"/>
  <c r="AC33" i="1"/>
  <c r="AB33" i="1"/>
  <c r="AA33" i="1"/>
  <c r="Z33" i="1"/>
  <c r="AC32" i="1"/>
  <c r="AB32" i="1"/>
  <c r="AA32" i="1"/>
  <c r="Z32" i="1"/>
  <c r="AC31" i="1"/>
  <c r="AB31" i="1"/>
  <c r="AA31" i="1"/>
  <c r="Z31" i="1"/>
  <c r="AC30" i="1"/>
  <c r="AB30" i="1"/>
  <c r="AA30" i="1"/>
  <c r="Z30" i="1"/>
  <c r="AC29" i="1"/>
  <c r="AB29" i="1"/>
  <c r="AA29" i="1"/>
  <c r="Z29" i="1"/>
  <c r="AC28" i="1"/>
  <c r="AB28" i="1"/>
  <c r="AA28" i="1"/>
  <c r="Z28" i="1"/>
  <c r="AC27" i="1"/>
  <c r="AB27" i="1"/>
  <c r="AA27" i="1"/>
  <c r="Z27" i="1"/>
  <c r="AC26" i="1"/>
  <c r="AB26" i="1"/>
  <c r="AA26" i="1"/>
  <c r="Z26" i="1"/>
  <c r="AC25" i="1"/>
  <c r="AB25" i="1"/>
  <c r="AA25" i="1"/>
  <c r="Z25" i="1"/>
  <c r="AC24" i="1"/>
  <c r="AB24" i="1"/>
  <c r="AA24" i="1"/>
  <c r="Z24" i="1"/>
  <c r="AC23" i="1"/>
  <c r="AB23" i="1"/>
  <c r="AA23" i="1"/>
  <c r="Z23" i="1"/>
  <c r="AC22" i="1"/>
  <c r="AB22" i="1"/>
  <c r="AA22" i="1"/>
  <c r="Z22" i="1"/>
  <c r="AC21" i="1"/>
  <c r="AB21" i="1"/>
  <c r="AA21" i="1"/>
  <c r="Z21" i="1"/>
  <c r="AC20" i="1"/>
  <c r="AB20" i="1"/>
  <c r="AA20" i="1"/>
  <c r="Z20" i="1"/>
  <c r="AC19" i="1"/>
  <c r="AB19" i="1"/>
  <c r="AA19" i="1"/>
  <c r="Z19" i="1"/>
  <c r="AC18" i="1"/>
  <c r="AB18" i="1"/>
  <c r="AA18" i="1"/>
  <c r="Z18" i="1"/>
  <c r="AC17" i="1"/>
  <c r="AB17" i="1"/>
  <c r="AA17" i="1"/>
  <c r="Z17" i="1"/>
  <c r="AC16" i="1"/>
  <c r="AB16" i="1"/>
  <c r="AA16" i="1"/>
  <c r="Z16" i="1"/>
  <c r="AC15" i="1"/>
  <c r="AB15" i="1"/>
  <c r="AA15" i="1"/>
  <c r="Z15" i="1"/>
  <c r="AC14" i="1"/>
  <c r="AB14" i="1"/>
  <c r="AA14" i="1"/>
  <c r="Z14" i="1"/>
  <c r="AC13" i="1"/>
  <c r="AB13" i="1"/>
  <c r="AA13" i="1"/>
  <c r="Z13" i="1"/>
  <c r="AC12" i="1"/>
  <c r="AB12" i="1"/>
  <c r="AA12" i="1"/>
  <c r="Z12" i="1"/>
  <c r="AC11" i="1"/>
  <c r="AB11" i="1"/>
  <c r="AA11" i="1"/>
  <c r="Z11" i="1"/>
  <c r="AC10" i="1"/>
  <c r="AB10" i="1"/>
  <c r="AA10" i="1"/>
  <c r="Z10" i="1"/>
  <c r="AC9" i="1"/>
  <c r="AB9" i="1"/>
  <c r="AA9" i="1"/>
  <c r="Z9" i="1"/>
  <c r="O24" i="4"/>
  <c r="M54" i="4" l="1"/>
  <c r="S55" i="4"/>
  <c r="S54" i="4"/>
  <c r="S50" i="4"/>
  <c r="S56" i="4"/>
  <c r="S53" i="4"/>
  <c r="S51" i="4"/>
  <c r="S52" i="4"/>
  <c r="S49" i="4"/>
  <c r="S47" i="4"/>
  <c r="S46" i="4"/>
  <c r="S45" i="4"/>
  <c r="S48" i="4"/>
  <c r="S59" i="4"/>
  <c r="S58" i="4"/>
  <c r="S57" i="4"/>
  <c r="N53" i="4"/>
  <c r="M51" i="4"/>
  <c r="N49" i="4"/>
  <c r="M45" i="4"/>
  <c r="N56" i="4"/>
  <c r="N55" i="4"/>
  <c r="N54" i="4"/>
  <c r="N59" i="4"/>
  <c r="N50" i="4"/>
  <c r="M55" i="4"/>
  <c r="M57" i="4"/>
  <c r="M49" i="4"/>
  <c r="N48" i="4"/>
  <c r="M48" i="4"/>
  <c r="N47" i="4"/>
  <c r="N45" i="4"/>
  <c r="M59" i="4"/>
  <c r="M53" i="4"/>
  <c r="M47" i="4"/>
  <c r="N57" i="4"/>
  <c r="N51" i="4"/>
  <c r="N58" i="4"/>
  <c r="N52" i="4"/>
  <c r="N46" i="4"/>
  <c r="M58" i="4"/>
  <c r="M52" i="4"/>
  <c r="M46" i="4"/>
  <c r="M56" i="4"/>
  <c r="M50" i="4"/>
  <c r="Q47" i="4"/>
  <c r="Q57" i="4"/>
  <c r="Q51" i="4"/>
  <c r="R57" i="4"/>
  <c r="R56" i="4"/>
  <c r="Q56" i="4"/>
  <c r="R55" i="4"/>
  <c r="R50" i="4"/>
  <c r="Q55" i="4"/>
  <c r="R54" i="4"/>
  <c r="Q50" i="4"/>
  <c r="R48" i="4"/>
  <c r="Q45" i="4"/>
  <c r="R45" i="4"/>
  <c r="Q54" i="4"/>
  <c r="Q48" i="4"/>
  <c r="R49" i="4"/>
  <c r="R59" i="4"/>
  <c r="R53" i="4"/>
  <c r="R47" i="4"/>
  <c r="Q59" i="4"/>
  <c r="Q53" i="4"/>
  <c r="Q49" i="4"/>
  <c r="R58" i="4"/>
  <c r="R52" i="4"/>
  <c r="R46" i="4"/>
  <c r="R51" i="4"/>
  <c r="Q58" i="4"/>
  <c r="Q52" i="4"/>
  <c r="Q46" i="4"/>
  <c r="H59" i="4"/>
  <c r="F46" i="4"/>
  <c r="P46" i="4"/>
  <c r="O47" i="4"/>
  <c r="L48" i="4"/>
  <c r="K49" i="4"/>
  <c r="J50" i="4"/>
  <c r="I51" i="4"/>
  <c r="H52" i="4"/>
  <c r="G53" i="4"/>
  <c r="F54" i="4"/>
  <c r="P54" i="4"/>
  <c r="O55" i="4"/>
  <c r="L56" i="4"/>
  <c r="I57" i="4"/>
  <c r="I58" i="4"/>
  <c r="I59" i="4"/>
  <c r="G46" i="4"/>
  <c r="F47" i="4"/>
  <c r="P47" i="4"/>
  <c r="O48" i="4"/>
  <c r="L49" i="4"/>
  <c r="K50" i="4"/>
  <c r="J51" i="4"/>
  <c r="I52" i="4"/>
  <c r="H53" i="4"/>
  <c r="G54" i="4"/>
  <c r="F55" i="4"/>
  <c r="P55" i="4"/>
  <c r="O56" i="4"/>
  <c r="J57" i="4"/>
  <c r="J58" i="4"/>
  <c r="J59" i="4"/>
  <c r="H46" i="4"/>
  <c r="G47" i="4"/>
  <c r="F48" i="4"/>
  <c r="P48" i="4"/>
  <c r="O49" i="4"/>
  <c r="L50" i="4"/>
  <c r="K51" i="4"/>
  <c r="J52" i="4"/>
  <c r="I53" i="4"/>
  <c r="H54" i="4"/>
  <c r="G55" i="4"/>
  <c r="F56" i="4"/>
  <c r="P56" i="4"/>
  <c r="K57" i="4"/>
  <c r="K58" i="4"/>
  <c r="K59" i="4"/>
  <c r="I46" i="4"/>
  <c r="H47" i="4"/>
  <c r="G48" i="4"/>
  <c r="F49" i="4"/>
  <c r="P49" i="4"/>
  <c r="O50" i="4"/>
  <c r="L51" i="4"/>
  <c r="K52" i="4"/>
  <c r="J53" i="4"/>
  <c r="I54" i="4"/>
  <c r="H55" i="4"/>
  <c r="G56" i="4"/>
  <c r="F57" i="4"/>
  <c r="L57" i="4"/>
  <c r="L58" i="4"/>
  <c r="L59" i="4"/>
  <c r="J46" i="4"/>
  <c r="I47" i="4"/>
  <c r="H48" i="4"/>
  <c r="G49" i="4"/>
  <c r="F50" i="4"/>
  <c r="P50" i="4"/>
  <c r="O51" i="4"/>
  <c r="L52" i="4"/>
  <c r="K53" i="4"/>
  <c r="J54" i="4"/>
  <c r="I55" i="4"/>
  <c r="H56" i="4"/>
  <c r="F58" i="4"/>
  <c r="O57" i="4"/>
  <c r="O58" i="4"/>
  <c r="O59" i="4"/>
  <c r="K46" i="4"/>
  <c r="J47" i="4"/>
  <c r="I48" i="4"/>
  <c r="H49" i="4"/>
  <c r="G50" i="4"/>
  <c r="F51" i="4"/>
  <c r="P51" i="4"/>
  <c r="O52" i="4"/>
  <c r="L53" i="4"/>
  <c r="K54" i="4"/>
  <c r="J55" i="4"/>
  <c r="I56" i="4"/>
  <c r="F59" i="4"/>
  <c r="P57" i="4"/>
  <c r="P58" i="4"/>
  <c r="P59" i="4"/>
  <c r="L46" i="4"/>
  <c r="K47" i="4"/>
  <c r="J48" i="4"/>
  <c r="I49" i="4"/>
  <c r="H50" i="4"/>
  <c r="G51" i="4"/>
  <c r="F52" i="4"/>
  <c r="P52" i="4"/>
  <c r="O53" i="4"/>
  <c r="L54" i="4"/>
  <c r="K55" i="4"/>
  <c r="J56" i="4"/>
  <c r="G57" i="4"/>
  <c r="G58" i="4"/>
  <c r="G59" i="4"/>
  <c r="O46" i="4"/>
  <c r="L47" i="4"/>
  <c r="K48" i="4"/>
  <c r="J49" i="4"/>
  <c r="I50" i="4"/>
  <c r="H51" i="4"/>
  <c r="G52" i="4"/>
  <c r="F53" i="4"/>
  <c r="P53" i="4"/>
  <c r="O54" i="4"/>
  <c r="L55" i="4"/>
  <c r="K56" i="4"/>
  <c r="H57" i="4"/>
  <c r="H58" i="4"/>
  <c r="G45" i="4"/>
  <c r="H45" i="4"/>
  <c r="I45" i="4"/>
  <c r="J45" i="4"/>
  <c r="K45" i="4"/>
  <c r="L45" i="4"/>
  <c r="O45" i="4"/>
  <c r="F45" i="4"/>
  <c r="P45" i="4"/>
  <c r="V53" i="4" l="1"/>
  <c r="I14" i="2" s="1"/>
  <c r="L14" i="2" s="1"/>
  <c r="O14" i="2" s="1"/>
  <c r="R14" i="2" s="1"/>
  <c r="U14" i="2" s="1"/>
  <c r="X14" i="2" s="1"/>
  <c r="AA14" i="2" s="1"/>
  <c r="V48" i="4"/>
  <c r="I9" i="2" s="1"/>
  <c r="L9" i="2" s="1"/>
  <c r="O9" i="2" s="1"/>
  <c r="R9" i="2" s="1"/>
  <c r="U9" i="2" s="1"/>
  <c r="X9" i="2" s="1"/>
  <c r="AA9" i="2" s="1"/>
  <c r="V49" i="4"/>
  <c r="I10" i="2" s="1"/>
  <c r="L10" i="2" s="1"/>
  <c r="O10" i="2" s="1"/>
  <c r="R10" i="2" s="1"/>
  <c r="U10" i="2" s="1"/>
  <c r="X10" i="2" s="1"/>
  <c r="AA10" i="2" s="1"/>
  <c r="V56" i="4"/>
  <c r="I17" i="2" s="1"/>
  <c r="L17" i="2" s="1"/>
  <c r="O17" i="2" s="1"/>
  <c r="R17" i="2" s="1"/>
  <c r="U17" i="2" s="1"/>
  <c r="X17" i="2" s="1"/>
  <c r="AA17" i="2" s="1"/>
  <c r="V45" i="4"/>
  <c r="I6" i="2" s="1"/>
  <c r="L6" i="2" s="1"/>
  <c r="V46" i="4"/>
  <c r="I7" i="2" s="1"/>
  <c r="L7" i="2" s="1"/>
  <c r="O7" i="2" s="1"/>
  <c r="R7" i="2" s="1"/>
  <c r="U7" i="2" s="1"/>
  <c r="X7" i="2" s="1"/>
  <c r="AA7" i="2" s="1"/>
  <c r="V58" i="4"/>
  <c r="I19" i="2" s="1"/>
  <c r="L19" i="2" s="1"/>
  <c r="O19" i="2" s="1"/>
  <c r="R19" i="2" s="1"/>
  <c r="U19" i="2" s="1"/>
  <c r="X19" i="2" s="1"/>
  <c r="AA19" i="2" s="1"/>
  <c r="V51" i="4"/>
  <c r="I12" i="2" s="1"/>
  <c r="L12" i="2" s="1"/>
  <c r="O12" i="2" s="1"/>
  <c r="R12" i="2" s="1"/>
  <c r="U12" i="2" s="1"/>
  <c r="X12" i="2" s="1"/>
  <c r="AA12" i="2" s="1"/>
  <c r="V57" i="4"/>
  <c r="I18" i="2" s="1"/>
  <c r="L18" i="2" s="1"/>
  <c r="O18" i="2" s="1"/>
  <c r="R18" i="2" s="1"/>
  <c r="U18" i="2" s="1"/>
  <c r="X18" i="2" s="1"/>
  <c r="AA18" i="2" s="1"/>
  <c r="V47" i="4"/>
  <c r="I8" i="2" s="1"/>
  <c r="L8" i="2" s="1"/>
  <c r="O8" i="2" s="1"/>
  <c r="R8" i="2" s="1"/>
  <c r="U8" i="2" s="1"/>
  <c r="X8" i="2" s="1"/>
  <c r="AA8" i="2" s="1"/>
  <c r="V55" i="4"/>
  <c r="I16" i="2" s="1"/>
  <c r="L16" i="2" s="1"/>
  <c r="O16" i="2" s="1"/>
  <c r="R16" i="2" s="1"/>
  <c r="U16" i="2" s="1"/>
  <c r="X16" i="2" s="1"/>
  <c r="AA16" i="2" s="1"/>
  <c r="V54" i="4"/>
  <c r="I15" i="2" s="1"/>
  <c r="L15" i="2" s="1"/>
  <c r="O15" i="2" s="1"/>
  <c r="R15" i="2" s="1"/>
  <c r="U15" i="2" s="1"/>
  <c r="X15" i="2" s="1"/>
  <c r="AA15" i="2" s="1"/>
  <c r="V52" i="4"/>
  <c r="I13" i="2" s="1"/>
  <c r="L13" i="2" s="1"/>
  <c r="O13" i="2" s="1"/>
  <c r="R13" i="2" s="1"/>
  <c r="U13" i="2" s="1"/>
  <c r="X13" i="2" s="1"/>
  <c r="AA13" i="2" s="1"/>
  <c r="V59" i="4"/>
  <c r="I20" i="2" s="1"/>
  <c r="L20" i="2" s="1"/>
  <c r="O20" i="2" s="1"/>
  <c r="R20" i="2" s="1"/>
  <c r="U20" i="2" s="1"/>
  <c r="X20" i="2" s="1"/>
  <c r="AA20" i="2" s="1"/>
  <c r="V50" i="4"/>
  <c r="I11" i="2" s="1"/>
  <c r="L11" i="2" s="1"/>
  <c r="O11" i="2" s="1"/>
  <c r="R11" i="2" s="1"/>
  <c r="U11" i="2" s="1"/>
  <c r="X11" i="2" s="1"/>
  <c r="AA11" i="2" s="1"/>
  <c r="U56" i="4"/>
  <c r="U52" i="4"/>
  <c r="U47" i="4"/>
  <c r="U58" i="4"/>
  <c r="U57" i="4"/>
  <c r="U46" i="4"/>
  <c r="U48" i="4"/>
  <c r="U55" i="4"/>
  <c r="U51" i="4"/>
  <c r="U53" i="4"/>
  <c r="U54" i="4"/>
  <c r="U49" i="4"/>
  <c r="U45" i="4"/>
  <c r="U59" i="4"/>
  <c r="U50" i="4"/>
  <c r="S60" i="4"/>
  <c r="N60" i="4"/>
  <c r="M60" i="4"/>
  <c r="R60" i="4"/>
  <c r="Q60" i="4"/>
  <c r="P60" i="4"/>
  <c r="F60" i="4"/>
  <c r="O60" i="4"/>
  <c r="K60" i="4"/>
  <c r="J60" i="4"/>
  <c r="I60" i="4"/>
  <c r="H60" i="4"/>
  <c r="G60" i="4"/>
  <c r="L60" i="4"/>
  <c r="D2" i="3"/>
  <c r="E2" i="3" s="1"/>
  <c r="F2" i="3" s="1"/>
  <c r="G2" i="3" s="1"/>
  <c r="H2" i="3" s="1"/>
  <c r="I2" i="3" s="1"/>
  <c r="J2" i="3" s="1"/>
  <c r="K2" i="3" s="1"/>
  <c r="L2" i="3" s="1"/>
  <c r="M2" i="3" s="1"/>
  <c r="L959" i="3"/>
  <c r="K959" i="3"/>
  <c r="F959" i="3"/>
  <c r="E959" i="3"/>
  <c r="L958" i="3"/>
  <c r="K958" i="3"/>
  <c r="F958" i="3"/>
  <c r="E958" i="3"/>
  <c r="L957" i="3"/>
  <c r="K957" i="3"/>
  <c r="F957" i="3"/>
  <c r="E957" i="3"/>
  <c r="L956" i="3"/>
  <c r="K956" i="3"/>
  <c r="F956" i="3"/>
  <c r="E956" i="3"/>
  <c r="L955" i="3"/>
  <c r="K955" i="3"/>
  <c r="F955" i="3"/>
  <c r="E955" i="3"/>
  <c r="L954" i="3"/>
  <c r="K954" i="3"/>
  <c r="F954" i="3"/>
  <c r="E954" i="3"/>
  <c r="W16" i="1" s="1"/>
  <c r="L953" i="3"/>
  <c r="K953" i="3"/>
  <c r="F953" i="3"/>
  <c r="E953" i="3"/>
  <c r="L952" i="3"/>
  <c r="K952" i="3"/>
  <c r="F952" i="3"/>
  <c r="E952" i="3"/>
  <c r="L951" i="3"/>
  <c r="K951" i="3"/>
  <c r="F951" i="3"/>
  <c r="E951" i="3"/>
  <c r="W256" i="1" s="1"/>
  <c r="L950" i="3"/>
  <c r="K950" i="3"/>
  <c r="F950" i="3"/>
  <c r="E950" i="3"/>
  <c r="L949" i="3"/>
  <c r="K949" i="3"/>
  <c r="F949" i="3"/>
  <c r="E949" i="3"/>
  <c r="W582" i="1" s="1"/>
  <c r="L948" i="3"/>
  <c r="K948" i="3"/>
  <c r="F948" i="3"/>
  <c r="E948" i="3"/>
  <c r="L947" i="3"/>
  <c r="K947" i="3"/>
  <c r="F947" i="3"/>
  <c r="E947" i="3"/>
  <c r="W579" i="1" s="1"/>
  <c r="L946" i="3"/>
  <c r="K946" i="3"/>
  <c r="F946" i="3"/>
  <c r="E946" i="3"/>
  <c r="L945" i="3"/>
  <c r="K945" i="3"/>
  <c r="F945" i="3"/>
  <c r="E945" i="3"/>
  <c r="L944" i="3"/>
  <c r="K944" i="3"/>
  <c r="F944" i="3"/>
  <c r="E944" i="3"/>
  <c r="L943" i="3"/>
  <c r="K943" i="3"/>
  <c r="F943" i="3"/>
  <c r="E943" i="3"/>
  <c r="L942" i="3"/>
  <c r="K942" i="3"/>
  <c r="F942" i="3"/>
  <c r="E942" i="3"/>
  <c r="W588" i="1" s="1"/>
  <c r="L941" i="3"/>
  <c r="K941" i="3"/>
  <c r="F941" i="3"/>
  <c r="E941" i="3"/>
  <c r="W586" i="1" s="1"/>
  <c r="L940" i="3"/>
  <c r="K940" i="3"/>
  <c r="F940" i="3"/>
  <c r="E940" i="3"/>
  <c r="W584" i="1" s="1"/>
  <c r="L939" i="3"/>
  <c r="K939" i="3"/>
  <c r="F939" i="3"/>
  <c r="E939" i="3"/>
  <c r="L938" i="3"/>
  <c r="K938" i="3"/>
  <c r="F938" i="3"/>
  <c r="E938" i="3"/>
  <c r="L937" i="3"/>
  <c r="K937" i="3"/>
  <c r="F937" i="3"/>
  <c r="E937" i="3"/>
  <c r="L936" i="3"/>
  <c r="K936" i="3"/>
  <c r="F936" i="3"/>
  <c r="E936" i="3"/>
  <c r="W121" i="1" s="1"/>
  <c r="L935" i="3"/>
  <c r="K935" i="3"/>
  <c r="F935" i="3"/>
  <c r="E935" i="3"/>
  <c r="L934" i="3"/>
  <c r="K934" i="3"/>
  <c r="F934" i="3"/>
  <c r="E934" i="3"/>
  <c r="L933" i="3"/>
  <c r="K933" i="3"/>
  <c r="F933" i="3"/>
  <c r="E933" i="3"/>
  <c r="L932" i="3"/>
  <c r="K932" i="3"/>
  <c r="F932" i="3"/>
  <c r="E932" i="3"/>
  <c r="L931" i="3"/>
  <c r="K931" i="3"/>
  <c r="F931" i="3"/>
  <c r="E931" i="3"/>
  <c r="L930" i="3"/>
  <c r="K930" i="3"/>
  <c r="F930" i="3"/>
  <c r="E930" i="3"/>
  <c r="L929" i="3"/>
  <c r="K929" i="3"/>
  <c r="F929" i="3"/>
  <c r="E929" i="3"/>
  <c r="L928" i="3"/>
  <c r="K928" i="3"/>
  <c r="F928" i="3"/>
  <c r="E928" i="3"/>
  <c r="W309" i="1" s="1"/>
  <c r="L927" i="3"/>
  <c r="K927" i="3"/>
  <c r="F927" i="3"/>
  <c r="E927" i="3"/>
  <c r="L926" i="3"/>
  <c r="K926" i="3"/>
  <c r="F926" i="3"/>
  <c r="E926" i="3"/>
  <c r="L925" i="3"/>
  <c r="K925" i="3"/>
  <c r="F925" i="3"/>
  <c r="E925" i="3"/>
  <c r="L924" i="3"/>
  <c r="K924" i="3"/>
  <c r="F924" i="3"/>
  <c r="E924" i="3"/>
  <c r="L923" i="3"/>
  <c r="K923" i="3"/>
  <c r="F923" i="3"/>
  <c r="E923" i="3"/>
  <c r="L922" i="3"/>
  <c r="K922" i="3"/>
  <c r="F922" i="3"/>
  <c r="E922" i="3"/>
  <c r="L921" i="3"/>
  <c r="K921" i="3"/>
  <c r="F921" i="3"/>
  <c r="E921" i="3"/>
  <c r="L920" i="3"/>
  <c r="K920" i="3"/>
  <c r="F920" i="3"/>
  <c r="E920" i="3"/>
  <c r="W574" i="1" s="1"/>
  <c r="L919" i="3"/>
  <c r="K919" i="3"/>
  <c r="F919" i="3"/>
  <c r="E919" i="3"/>
  <c r="L918" i="3"/>
  <c r="K918" i="3"/>
  <c r="F918" i="3"/>
  <c r="E918" i="3"/>
  <c r="L917" i="3"/>
  <c r="K917" i="3"/>
  <c r="F917" i="3"/>
  <c r="E917" i="3"/>
  <c r="L916" i="3"/>
  <c r="K916" i="3"/>
  <c r="F916" i="3"/>
  <c r="E916" i="3"/>
  <c r="L915" i="3"/>
  <c r="K915" i="3"/>
  <c r="F915" i="3"/>
  <c r="E915" i="3"/>
  <c r="L914" i="3"/>
  <c r="K914" i="3"/>
  <c r="F914" i="3"/>
  <c r="E914" i="3"/>
  <c r="L913" i="3"/>
  <c r="K913" i="3"/>
  <c r="F913" i="3"/>
  <c r="E913" i="3"/>
  <c r="L912" i="3"/>
  <c r="K912" i="3"/>
  <c r="F912" i="3"/>
  <c r="E912" i="3"/>
  <c r="L911" i="3"/>
  <c r="K911" i="3"/>
  <c r="F911" i="3"/>
  <c r="E911" i="3"/>
  <c r="L910" i="3"/>
  <c r="K910" i="3"/>
  <c r="F910" i="3"/>
  <c r="E910" i="3"/>
  <c r="L909" i="3"/>
  <c r="K909" i="3"/>
  <c r="F909" i="3"/>
  <c r="E909" i="3"/>
  <c r="L908" i="3"/>
  <c r="K908" i="3"/>
  <c r="F908" i="3"/>
  <c r="E908" i="3"/>
  <c r="L907" i="3"/>
  <c r="K907" i="3"/>
  <c r="F907" i="3"/>
  <c r="E907" i="3"/>
  <c r="L906" i="3"/>
  <c r="K906" i="3"/>
  <c r="F906" i="3"/>
  <c r="E906" i="3"/>
  <c r="L905" i="3"/>
  <c r="K905" i="3"/>
  <c r="F905" i="3"/>
  <c r="E905" i="3"/>
  <c r="L904" i="3"/>
  <c r="K904" i="3"/>
  <c r="F904" i="3"/>
  <c r="E904" i="3"/>
  <c r="L903" i="3"/>
  <c r="K903" i="3"/>
  <c r="F903" i="3"/>
  <c r="E903" i="3"/>
  <c r="L902" i="3"/>
  <c r="K902" i="3"/>
  <c r="AH145" i="6" s="1"/>
  <c r="F902" i="3"/>
  <c r="AB145" i="6" s="1"/>
  <c r="E902" i="3"/>
  <c r="L901" i="3"/>
  <c r="K901" i="3"/>
  <c r="F901" i="3"/>
  <c r="E901" i="3"/>
  <c r="L900" i="3"/>
  <c r="K900" i="3"/>
  <c r="F900" i="3"/>
  <c r="E900" i="3"/>
  <c r="L899" i="3"/>
  <c r="K899" i="3"/>
  <c r="F899" i="3"/>
  <c r="E899" i="3"/>
  <c r="L898" i="3"/>
  <c r="K898" i="3"/>
  <c r="F898" i="3"/>
  <c r="E898" i="3"/>
  <c r="L897" i="3"/>
  <c r="K897" i="3"/>
  <c r="F897" i="3"/>
  <c r="E897" i="3"/>
  <c r="L896" i="3"/>
  <c r="K896" i="3"/>
  <c r="F896" i="3"/>
  <c r="E896" i="3"/>
  <c r="L895" i="3"/>
  <c r="K895" i="3"/>
  <c r="F895" i="3"/>
  <c r="E895" i="3"/>
  <c r="L894" i="3"/>
  <c r="K894" i="3"/>
  <c r="F894" i="3"/>
  <c r="E894" i="3"/>
  <c r="L893" i="3"/>
  <c r="K893" i="3"/>
  <c r="AH141" i="6" s="1"/>
  <c r="F893" i="3"/>
  <c r="AB141" i="6" s="1"/>
  <c r="E893" i="3"/>
  <c r="L892" i="3"/>
  <c r="K892" i="3"/>
  <c r="F892" i="3"/>
  <c r="E892" i="3"/>
  <c r="L891" i="3"/>
  <c r="K891" i="3"/>
  <c r="F891" i="3"/>
  <c r="E891" i="3"/>
  <c r="L890" i="3"/>
  <c r="K890" i="3"/>
  <c r="AH139" i="6" s="1"/>
  <c r="F890" i="3"/>
  <c r="AB139" i="6" s="1"/>
  <c r="E890" i="3"/>
  <c r="L889" i="3"/>
  <c r="K889" i="3"/>
  <c r="F889" i="3"/>
  <c r="E889" i="3"/>
  <c r="L888" i="3"/>
  <c r="K888" i="3"/>
  <c r="F888" i="3"/>
  <c r="E888" i="3"/>
  <c r="W587" i="1" s="1"/>
  <c r="L887" i="3"/>
  <c r="K887" i="3"/>
  <c r="F887" i="3"/>
  <c r="E887" i="3"/>
  <c r="W585" i="1" s="1"/>
  <c r="L886" i="3"/>
  <c r="K886" i="3"/>
  <c r="F886" i="3"/>
  <c r="E886" i="3"/>
  <c r="W583" i="1" s="1"/>
  <c r="L885" i="3"/>
  <c r="K885" i="3"/>
  <c r="F885" i="3"/>
  <c r="E885" i="3"/>
  <c r="L884" i="3"/>
  <c r="K884" i="3"/>
  <c r="F884" i="3"/>
  <c r="E884" i="3"/>
  <c r="L883" i="3"/>
  <c r="K883" i="3"/>
  <c r="F883" i="3"/>
  <c r="E883" i="3"/>
  <c r="W581" i="1" s="1"/>
  <c r="L882" i="3"/>
  <c r="K882" i="3"/>
  <c r="F882" i="3"/>
  <c r="E882" i="3"/>
  <c r="W580" i="1" s="1"/>
  <c r="L881" i="3"/>
  <c r="K881" i="3"/>
  <c r="F881" i="3"/>
  <c r="E881" i="3"/>
  <c r="W578" i="1" s="1"/>
  <c r="L880" i="3"/>
  <c r="K880" i="3"/>
  <c r="F880" i="3"/>
  <c r="E880" i="3"/>
  <c r="W577" i="1" s="1"/>
  <c r="L879" i="3"/>
  <c r="K879" i="3"/>
  <c r="F879" i="3"/>
  <c r="E879" i="3"/>
  <c r="W576" i="1" s="1"/>
  <c r="L878" i="3"/>
  <c r="K878" i="3"/>
  <c r="F878" i="3"/>
  <c r="E878" i="3"/>
  <c r="W575" i="1" s="1"/>
  <c r="L877" i="3"/>
  <c r="K877" i="3"/>
  <c r="F877" i="3"/>
  <c r="E877" i="3"/>
  <c r="W573" i="1" s="1"/>
  <c r="L876" i="3"/>
  <c r="K876" i="3"/>
  <c r="G876" i="3"/>
  <c r="AD280" i="6" s="1"/>
  <c r="L875" i="3"/>
  <c r="K875" i="3"/>
  <c r="AH213" i="6" s="1"/>
  <c r="F875" i="3"/>
  <c r="AB213" i="6" s="1"/>
  <c r="E875" i="3"/>
  <c r="L874" i="3"/>
  <c r="K874" i="3"/>
  <c r="G874" i="3"/>
  <c r="Z570" i="1" s="1"/>
  <c r="L873" i="3"/>
  <c r="K873" i="3"/>
  <c r="G873" i="3"/>
  <c r="L872" i="3"/>
  <c r="K872" i="3"/>
  <c r="F872" i="3"/>
  <c r="E872" i="3"/>
  <c r="W568" i="1" s="1"/>
  <c r="L871" i="3"/>
  <c r="K871" i="3"/>
  <c r="F871" i="3"/>
  <c r="E871" i="3"/>
  <c r="L870" i="3"/>
  <c r="K870" i="3"/>
  <c r="F870" i="3"/>
  <c r="E870" i="3"/>
  <c r="L869" i="3"/>
  <c r="K869" i="3"/>
  <c r="F869" i="3"/>
  <c r="E869" i="3"/>
  <c r="L868" i="3"/>
  <c r="K868" i="3"/>
  <c r="AH212" i="6" s="1"/>
  <c r="F868" i="3"/>
  <c r="E868" i="3"/>
  <c r="L867" i="3"/>
  <c r="K867" i="3"/>
  <c r="F867" i="3"/>
  <c r="E867" i="3"/>
  <c r="L866" i="3"/>
  <c r="K866" i="3"/>
  <c r="F866" i="3"/>
  <c r="E866" i="3"/>
  <c r="W567" i="1" s="1"/>
  <c r="L865" i="3"/>
  <c r="K865" i="3"/>
  <c r="AH138" i="6" s="1"/>
  <c r="F865" i="3"/>
  <c r="E865" i="3"/>
  <c r="L864" i="3"/>
  <c r="K864" i="3"/>
  <c r="F864" i="3"/>
  <c r="E864" i="3"/>
  <c r="L863" i="3"/>
  <c r="K863" i="3"/>
  <c r="G863" i="3"/>
  <c r="Z564" i="1" s="1"/>
  <c r="L862" i="3"/>
  <c r="K862" i="3"/>
  <c r="F862" i="3"/>
  <c r="E862" i="3"/>
  <c r="W563" i="1" s="1"/>
  <c r="L861" i="3"/>
  <c r="K861" i="3"/>
  <c r="G861" i="3"/>
  <c r="L860" i="3"/>
  <c r="K860" i="3"/>
  <c r="F860" i="3"/>
  <c r="E860" i="3"/>
  <c r="L859" i="3"/>
  <c r="K859" i="3"/>
  <c r="G859" i="3"/>
  <c r="L858" i="3"/>
  <c r="K858" i="3"/>
  <c r="F858" i="3"/>
  <c r="E858" i="3"/>
  <c r="W559" i="1" s="1"/>
  <c r="L857" i="3"/>
  <c r="K857" i="3"/>
  <c r="F857" i="3"/>
  <c r="E857" i="3"/>
  <c r="W558" i="1" s="1"/>
  <c r="L856" i="3"/>
  <c r="K856" i="3"/>
  <c r="F856" i="3"/>
  <c r="E856" i="3"/>
  <c r="W557" i="1" s="1"/>
  <c r="L855" i="3"/>
  <c r="K855" i="3"/>
  <c r="F855" i="3"/>
  <c r="E855" i="3"/>
  <c r="W556" i="1" s="1"/>
  <c r="L854" i="3"/>
  <c r="K854" i="3"/>
  <c r="F854" i="3"/>
  <c r="E854" i="3"/>
  <c r="W555" i="1" s="1"/>
  <c r="L853" i="3"/>
  <c r="K853" i="3"/>
  <c r="F853" i="3"/>
  <c r="E853" i="3"/>
  <c r="W554" i="1" s="1"/>
  <c r="L852" i="3"/>
  <c r="K852" i="3"/>
  <c r="F852" i="3"/>
  <c r="E852" i="3"/>
  <c r="W553" i="1" s="1"/>
  <c r="L851" i="3"/>
  <c r="K851" i="3"/>
  <c r="F851" i="3"/>
  <c r="E851" i="3"/>
  <c r="L850" i="3"/>
  <c r="K850" i="3"/>
  <c r="AH16" i="6" s="1"/>
  <c r="F850" i="3"/>
  <c r="AB16" i="6" s="1"/>
  <c r="E850" i="3"/>
  <c r="L849" i="3"/>
  <c r="K849" i="3"/>
  <c r="F849" i="3"/>
  <c r="E849" i="3"/>
  <c r="W550" i="1" s="1"/>
  <c r="L848" i="3"/>
  <c r="K848" i="3"/>
  <c r="F848" i="3"/>
  <c r="E848" i="3"/>
  <c r="L847" i="3"/>
  <c r="K847" i="3"/>
  <c r="F847" i="3"/>
  <c r="E847" i="3"/>
  <c r="L846" i="3"/>
  <c r="K846" i="3"/>
  <c r="F846" i="3"/>
  <c r="E846" i="3"/>
  <c r="W548" i="1" s="1"/>
  <c r="L845" i="3"/>
  <c r="K845" i="3"/>
  <c r="F845" i="3"/>
  <c r="E845" i="3"/>
  <c r="L844" i="3"/>
  <c r="K844" i="3"/>
  <c r="F844" i="3"/>
  <c r="E844" i="3"/>
  <c r="W546" i="1" s="1"/>
  <c r="L843" i="3"/>
  <c r="K843" i="3"/>
  <c r="AH133" i="6" s="1"/>
  <c r="F843" i="3"/>
  <c r="AB133" i="6" s="1"/>
  <c r="E843" i="3"/>
  <c r="L842" i="3"/>
  <c r="K842" i="3"/>
  <c r="F842" i="3"/>
  <c r="E842" i="3"/>
  <c r="L841" i="3"/>
  <c r="K841" i="3"/>
  <c r="F841" i="3"/>
  <c r="E841" i="3"/>
  <c r="L840" i="3"/>
  <c r="K840" i="3"/>
  <c r="F840" i="3"/>
  <c r="E840" i="3"/>
  <c r="W544" i="1" s="1"/>
  <c r="L839" i="3"/>
  <c r="K839" i="3"/>
  <c r="F839" i="3"/>
  <c r="E839" i="3"/>
  <c r="W543" i="1" s="1"/>
  <c r="L838" i="3"/>
  <c r="K838" i="3"/>
  <c r="F838" i="3"/>
  <c r="E838" i="3"/>
  <c r="W542" i="1" s="1"/>
  <c r="L837" i="3"/>
  <c r="K837" i="3"/>
  <c r="F837" i="3"/>
  <c r="E837" i="3"/>
  <c r="W541" i="1" s="1"/>
  <c r="L836" i="3"/>
  <c r="K836" i="3"/>
  <c r="F836" i="3"/>
  <c r="E836" i="3"/>
  <c r="W540" i="1" s="1"/>
  <c r="L835" i="3"/>
  <c r="K835" i="3"/>
  <c r="F835" i="3"/>
  <c r="E835" i="3"/>
  <c r="W539" i="1" s="1"/>
  <c r="L834" i="3"/>
  <c r="K834" i="3"/>
  <c r="F834" i="3"/>
  <c r="E834" i="3"/>
  <c r="W538" i="1" s="1"/>
  <c r="L833" i="3"/>
  <c r="K833" i="3"/>
  <c r="F833" i="3"/>
  <c r="E833" i="3"/>
  <c r="W537" i="1" s="1"/>
  <c r="L832" i="3"/>
  <c r="K832" i="3"/>
  <c r="F832" i="3"/>
  <c r="E832" i="3"/>
  <c r="W536" i="1" s="1"/>
  <c r="L831" i="3"/>
  <c r="K831" i="3"/>
  <c r="F831" i="3"/>
  <c r="E831" i="3"/>
  <c r="W535" i="1" s="1"/>
  <c r="L830" i="3"/>
  <c r="K830" i="3"/>
  <c r="F830" i="3"/>
  <c r="E830" i="3"/>
  <c r="W534" i="1" s="1"/>
  <c r="L829" i="3"/>
  <c r="K829" i="3"/>
  <c r="F829" i="3"/>
  <c r="E829" i="3"/>
  <c r="L828" i="3"/>
  <c r="K828" i="3"/>
  <c r="F828" i="3"/>
  <c r="E828" i="3"/>
  <c r="W533" i="1" s="1"/>
  <c r="L827" i="3"/>
  <c r="K827" i="3"/>
  <c r="F827" i="3"/>
  <c r="E827" i="3"/>
  <c r="W532" i="1" s="1"/>
  <c r="L826" i="3"/>
  <c r="K826" i="3"/>
  <c r="AH149" i="6" s="1"/>
  <c r="F826" i="3"/>
  <c r="AB149" i="6" s="1"/>
  <c r="E826" i="3"/>
  <c r="L825" i="3"/>
  <c r="K825" i="3"/>
  <c r="F825" i="3"/>
  <c r="E825" i="3"/>
  <c r="W530" i="1" s="1"/>
  <c r="L824" i="3"/>
  <c r="K824" i="3"/>
  <c r="F824" i="3"/>
  <c r="E824" i="3"/>
  <c r="L823" i="3"/>
  <c r="K823" i="3"/>
  <c r="F823" i="3"/>
  <c r="E823" i="3"/>
  <c r="L822" i="3"/>
  <c r="K822" i="3"/>
  <c r="F822" i="3"/>
  <c r="E822" i="3"/>
  <c r="W528" i="1" s="1"/>
  <c r="L821" i="3"/>
  <c r="K821" i="3"/>
  <c r="F821" i="3"/>
  <c r="E821" i="3"/>
  <c r="W527" i="1" s="1"/>
  <c r="L820" i="3"/>
  <c r="K820" i="3"/>
  <c r="F820" i="3"/>
  <c r="E820" i="3"/>
  <c r="W526" i="1" s="1"/>
  <c r="L819" i="3"/>
  <c r="K819" i="3"/>
  <c r="F819" i="3"/>
  <c r="E819" i="3"/>
  <c r="W525" i="1" s="1"/>
  <c r="L818" i="3"/>
  <c r="K818" i="3"/>
  <c r="F818" i="3"/>
  <c r="E818" i="3"/>
  <c r="W524" i="1" s="1"/>
  <c r="L817" i="3"/>
  <c r="K817" i="3"/>
  <c r="F817" i="3"/>
  <c r="E817" i="3"/>
  <c r="L816" i="3"/>
  <c r="K816" i="3"/>
  <c r="F816" i="3"/>
  <c r="E816" i="3"/>
  <c r="L815" i="3"/>
  <c r="K815" i="3"/>
  <c r="F815" i="3"/>
  <c r="E815" i="3"/>
  <c r="L814" i="3"/>
  <c r="K814" i="3"/>
  <c r="F814" i="3"/>
  <c r="E814" i="3"/>
  <c r="L813" i="3"/>
  <c r="K813" i="3"/>
  <c r="F813" i="3"/>
  <c r="E813" i="3"/>
  <c r="W520" i="1" s="1"/>
  <c r="L812" i="3"/>
  <c r="K812" i="3"/>
  <c r="F812" i="3"/>
  <c r="E812" i="3"/>
  <c r="W519" i="1" s="1"/>
  <c r="L811" i="3"/>
  <c r="K811" i="3"/>
  <c r="F811" i="3"/>
  <c r="E811" i="3"/>
  <c r="W518" i="1" s="1"/>
  <c r="L810" i="3"/>
  <c r="K810" i="3"/>
  <c r="F810" i="3"/>
  <c r="E810" i="3"/>
  <c r="W517" i="1" s="1"/>
  <c r="L809" i="3"/>
  <c r="K809" i="3"/>
  <c r="AD583" i="1" s="1"/>
  <c r="F809" i="3"/>
  <c r="E809" i="3"/>
  <c r="W516" i="1" s="1"/>
  <c r="L808" i="3"/>
  <c r="K808" i="3"/>
  <c r="F808" i="3"/>
  <c r="E808" i="3"/>
  <c r="W515" i="1" s="1"/>
  <c r="L807" i="3"/>
  <c r="K807" i="3"/>
  <c r="F807" i="3"/>
  <c r="E807" i="3"/>
  <c r="W514" i="1" s="1"/>
  <c r="L806" i="3"/>
  <c r="K806" i="3"/>
  <c r="F806" i="3"/>
  <c r="E806" i="3"/>
  <c r="L805" i="3"/>
  <c r="K805" i="3"/>
  <c r="F805" i="3"/>
  <c r="E805" i="3"/>
  <c r="W512" i="1" s="1"/>
  <c r="L804" i="3"/>
  <c r="K804" i="3"/>
  <c r="F804" i="3"/>
  <c r="E804" i="3"/>
  <c r="L803" i="3"/>
  <c r="K803" i="3"/>
  <c r="F803" i="3"/>
  <c r="E803" i="3"/>
  <c r="W511" i="1" s="1"/>
  <c r="L802" i="3"/>
  <c r="K802" i="3"/>
  <c r="AD577" i="1" s="1"/>
  <c r="F802" i="3"/>
  <c r="X577" i="1" s="1"/>
  <c r="E802" i="3"/>
  <c r="W510" i="1" s="1"/>
  <c r="L801" i="3"/>
  <c r="K801" i="3"/>
  <c r="F801" i="3"/>
  <c r="E801" i="3"/>
  <c r="L800" i="3"/>
  <c r="K800" i="3"/>
  <c r="F800" i="3"/>
  <c r="E800" i="3"/>
  <c r="W509" i="1" s="1"/>
  <c r="L799" i="3"/>
  <c r="K799" i="3"/>
  <c r="F799" i="3"/>
  <c r="E799" i="3"/>
  <c r="L798" i="3"/>
  <c r="K798" i="3"/>
  <c r="F798" i="3"/>
  <c r="E798" i="3"/>
  <c r="L797" i="3"/>
  <c r="K797" i="3"/>
  <c r="F797" i="3"/>
  <c r="E797" i="3"/>
  <c r="W508" i="1" s="1"/>
  <c r="L796" i="3"/>
  <c r="K796" i="3"/>
  <c r="AD572" i="1" s="1"/>
  <c r="F796" i="3"/>
  <c r="E796" i="3"/>
  <c r="W507" i="1" s="1"/>
  <c r="L795" i="3"/>
  <c r="K795" i="3"/>
  <c r="F795" i="3"/>
  <c r="E795" i="3"/>
  <c r="L794" i="3"/>
  <c r="K794" i="3"/>
  <c r="F794" i="3"/>
  <c r="E794" i="3"/>
  <c r="L793" i="3"/>
  <c r="K793" i="3"/>
  <c r="AD570" i="1" s="1"/>
  <c r="F793" i="3"/>
  <c r="E793" i="3"/>
  <c r="W504" i="1" s="1"/>
  <c r="L792" i="3"/>
  <c r="K792" i="3"/>
  <c r="F792" i="3"/>
  <c r="E792" i="3"/>
  <c r="L791" i="3"/>
  <c r="K791" i="3"/>
  <c r="F791" i="3"/>
  <c r="E791" i="3"/>
  <c r="W502" i="1" s="1"/>
  <c r="L790" i="3"/>
  <c r="K790" i="3"/>
  <c r="F790" i="3"/>
  <c r="E790" i="3"/>
  <c r="W501" i="1" s="1"/>
  <c r="L789" i="3"/>
  <c r="K789" i="3"/>
  <c r="F789" i="3"/>
  <c r="E789" i="3"/>
  <c r="W500" i="1" s="1"/>
  <c r="L788" i="3"/>
  <c r="K788" i="3"/>
  <c r="F788" i="3"/>
  <c r="E788" i="3"/>
  <c r="L787" i="3"/>
  <c r="K787" i="3"/>
  <c r="F787" i="3"/>
  <c r="E787" i="3"/>
  <c r="L786" i="3"/>
  <c r="K786" i="3"/>
  <c r="F786" i="3"/>
  <c r="E786" i="3"/>
  <c r="L785" i="3"/>
  <c r="K785" i="3"/>
  <c r="F785" i="3"/>
  <c r="E785" i="3"/>
  <c r="W496" i="1" s="1"/>
  <c r="L784" i="3"/>
  <c r="K784" i="3"/>
  <c r="F784" i="3"/>
  <c r="E784" i="3"/>
  <c r="W495" i="1" s="1"/>
  <c r="L783" i="3"/>
  <c r="K783" i="3"/>
  <c r="F783" i="3"/>
  <c r="E783" i="3"/>
  <c r="W494" i="1" s="1"/>
  <c r="L782" i="3"/>
  <c r="K782" i="3"/>
  <c r="F782" i="3"/>
  <c r="E782" i="3"/>
  <c r="L781" i="3"/>
  <c r="K781" i="3"/>
  <c r="F781" i="3"/>
  <c r="E781" i="3"/>
  <c r="L780" i="3"/>
  <c r="K780" i="3"/>
  <c r="AH132" i="6" s="1"/>
  <c r="F780" i="3"/>
  <c r="AB132" i="6" s="1"/>
  <c r="E780" i="3"/>
  <c r="L779" i="3"/>
  <c r="K779" i="3"/>
  <c r="F779" i="3"/>
  <c r="E779" i="3"/>
  <c r="W492" i="1" s="1"/>
  <c r="L778" i="3"/>
  <c r="K778" i="3"/>
  <c r="F778" i="3"/>
  <c r="E778" i="3"/>
  <c r="L777" i="3"/>
  <c r="K777" i="3"/>
  <c r="F777" i="3"/>
  <c r="E777" i="3"/>
  <c r="W490" i="1" s="1"/>
  <c r="L776" i="3"/>
  <c r="K776" i="3"/>
  <c r="F776" i="3"/>
  <c r="E776" i="3"/>
  <c r="W489" i="1" s="1"/>
  <c r="L775" i="3"/>
  <c r="K775" i="3"/>
  <c r="F775" i="3"/>
  <c r="E775" i="3"/>
  <c r="L774" i="3"/>
  <c r="K774" i="3"/>
  <c r="F774" i="3"/>
  <c r="E774" i="3"/>
  <c r="W487" i="1" s="1"/>
  <c r="L773" i="3"/>
  <c r="K773" i="3"/>
  <c r="F773" i="3"/>
  <c r="E773" i="3"/>
  <c r="W486" i="1" s="1"/>
  <c r="L772" i="3"/>
  <c r="K772" i="3"/>
  <c r="AD553" i="1" s="1"/>
  <c r="F772" i="3"/>
  <c r="X553" i="1" s="1"/>
  <c r="E772" i="3"/>
  <c r="W485" i="1" s="1"/>
  <c r="L771" i="3"/>
  <c r="K771" i="3"/>
  <c r="F771" i="3"/>
  <c r="E771" i="3"/>
  <c r="L770" i="3"/>
  <c r="K770" i="3"/>
  <c r="F770" i="3"/>
  <c r="E770" i="3"/>
  <c r="L769" i="3"/>
  <c r="K769" i="3"/>
  <c r="F769" i="3"/>
  <c r="E769" i="3"/>
  <c r="L768" i="3"/>
  <c r="K768" i="3"/>
  <c r="F768" i="3"/>
  <c r="E768" i="3"/>
  <c r="L767" i="3"/>
  <c r="K767" i="3"/>
  <c r="F767" i="3"/>
  <c r="E767" i="3"/>
  <c r="W483" i="1" s="1"/>
  <c r="L766" i="3"/>
  <c r="K766" i="3"/>
  <c r="AD550" i="1" s="1"/>
  <c r="F766" i="3"/>
  <c r="X550" i="1" s="1"/>
  <c r="E766" i="3"/>
  <c r="W482" i="1" s="1"/>
  <c r="L765" i="3"/>
  <c r="K765" i="3"/>
  <c r="F765" i="3"/>
  <c r="E765" i="3"/>
  <c r="W481" i="1" s="1"/>
  <c r="L764" i="3"/>
  <c r="K764" i="3"/>
  <c r="F764" i="3"/>
  <c r="E764" i="3"/>
  <c r="L763" i="3"/>
  <c r="K763" i="3"/>
  <c r="F763" i="3"/>
  <c r="E763" i="3"/>
  <c r="W479" i="1" s="1"/>
  <c r="L762" i="3"/>
  <c r="K762" i="3"/>
  <c r="F762" i="3"/>
  <c r="E762" i="3"/>
  <c r="W478" i="1" s="1"/>
  <c r="L761" i="3"/>
  <c r="K761" i="3"/>
  <c r="F761" i="3"/>
  <c r="E761" i="3"/>
  <c r="W477" i="1" s="1"/>
  <c r="L760" i="3"/>
  <c r="K760" i="3"/>
  <c r="AD545" i="1" s="1"/>
  <c r="F760" i="3"/>
  <c r="X545" i="1" s="1"/>
  <c r="E760" i="3"/>
  <c r="L759" i="3"/>
  <c r="K759" i="3"/>
  <c r="AD544" i="1" s="1"/>
  <c r="F759" i="3"/>
  <c r="X544" i="1" s="1"/>
  <c r="E759" i="3"/>
  <c r="W476" i="1" s="1"/>
  <c r="L758" i="3"/>
  <c r="K758" i="3"/>
  <c r="F758" i="3"/>
  <c r="E758" i="3"/>
  <c r="W475" i="1" s="1"/>
  <c r="L757" i="3"/>
  <c r="K757" i="3"/>
  <c r="AD542" i="1" s="1"/>
  <c r="F757" i="3"/>
  <c r="X542" i="1" s="1"/>
  <c r="E757" i="3"/>
  <c r="W474" i="1" s="1"/>
  <c r="L756" i="3"/>
  <c r="K756" i="3"/>
  <c r="AD541" i="1" s="1"/>
  <c r="F756" i="3"/>
  <c r="X541" i="1" s="1"/>
  <c r="E756" i="3"/>
  <c r="W473" i="1" s="1"/>
  <c r="L755" i="3"/>
  <c r="K755" i="3"/>
  <c r="F755" i="3"/>
  <c r="E755" i="3"/>
  <c r="L754" i="3"/>
  <c r="K754" i="3"/>
  <c r="F754" i="3"/>
  <c r="E754" i="3"/>
  <c r="W471" i="1" s="1"/>
  <c r="L753" i="3"/>
  <c r="K753" i="3"/>
  <c r="F753" i="3"/>
  <c r="E753" i="3"/>
  <c r="W470" i="1" s="1"/>
  <c r="L752" i="3"/>
  <c r="K752" i="3"/>
  <c r="F752" i="3"/>
  <c r="E752" i="3"/>
  <c r="W469" i="1" s="1"/>
  <c r="L751" i="3"/>
  <c r="K751" i="3"/>
  <c r="F751" i="3"/>
  <c r="E751" i="3"/>
  <c r="L750" i="3"/>
  <c r="K750" i="3"/>
  <c r="F750" i="3"/>
  <c r="E750" i="3"/>
  <c r="W467" i="1" s="1"/>
  <c r="L749" i="3"/>
  <c r="K749" i="3"/>
  <c r="F749" i="3"/>
  <c r="E749" i="3"/>
  <c r="L748" i="3"/>
  <c r="K748" i="3"/>
  <c r="F748" i="3"/>
  <c r="E748" i="3"/>
  <c r="W465" i="1" s="1"/>
  <c r="L747" i="3"/>
  <c r="K747" i="3"/>
  <c r="F747" i="3"/>
  <c r="E747" i="3"/>
  <c r="W464" i="1" s="1"/>
  <c r="L746" i="3"/>
  <c r="K746" i="3"/>
  <c r="F746" i="3"/>
  <c r="E746" i="3"/>
  <c r="W463" i="1" s="1"/>
  <c r="L745" i="3"/>
  <c r="K745" i="3"/>
  <c r="F745" i="3"/>
  <c r="E745" i="3"/>
  <c r="W462" i="1" s="1"/>
  <c r="L744" i="3"/>
  <c r="K744" i="3"/>
  <c r="F744" i="3"/>
  <c r="E744" i="3"/>
  <c r="L743" i="3"/>
  <c r="K743" i="3"/>
  <c r="AD529" i="1" s="1"/>
  <c r="F743" i="3"/>
  <c r="X529" i="1" s="1"/>
  <c r="E743" i="3"/>
  <c r="W460" i="1" s="1"/>
  <c r="L742" i="3"/>
  <c r="K742" i="3"/>
  <c r="AD528" i="1" s="1"/>
  <c r="F742" i="3"/>
  <c r="X528" i="1" s="1"/>
  <c r="E742" i="3"/>
  <c r="W459" i="1" s="1"/>
  <c r="L741" i="3"/>
  <c r="K741" i="3"/>
  <c r="F741" i="3"/>
  <c r="E741" i="3"/>
  <c r="W458" i="1" s="1"/>
  <c r="L740" i="3"/>
  <c r="K740" i="3"/>
  <c r="AD527" i="1" s="1"/>
  <c r="F740" i="3"/>
  <c r="X527" i="1" s="1"/>
  <c r="E740" i="3"/>
  <c r="W457" i="1" s="1"/>
  <c r="L739" i="3"/>
  <c r="K739" i="3"/>
  <c r="AD526" i="1" s="1"/>
  <c r="F739" i="3"/>
  <c r="X526" i="1" s="1"/>
  <c r="E739" i="3"/>
  <c r="L738" i="3"/>
  <c r="K738" i="3"/>
  <c r="AD525" i="1" s="1"/>
  <c r="F738" i="3"/>
  <c r="X525" i="1" s="1"/>
  <c r="E738" i="3"/>
  <c r="W456" i="1" s="1"/>
  <c r="L737" i="3"/>
  <c r="K737" i="3"/>
  <c r="F737" i="3"/>
  <c r="E737" i="3"/>
  <c r="L736" i="3"/>
  <c r="K736" i="3"/>
  <c r="AD524" i="1" s="1"/>
  <c r="F736" i="3"/>
  <c r="X524" i="1" s="1"/>
  <c r="E736" i="3"/>
  <c r="W455" i="1" s="1"/>
  <c r="L735" i="3"/>
  <c r="K735" i="3"/>
  <c r="F735" i="3"/>
  <c r="E735" i="3"/>
  <c r="L734" i="3"/>
  <c r="K734" i="3"/>
  <c r="F734" i="3"/>
  <c r="E734" i="3"/>
  <c r="L733" i="3"/>
  <c r="K733" i="3"/>
  <c r="F733" i="3"/>
  <c r="E733" i="3"/>
  <c r="L732" i="3"/>
  <c r="K732" i="3"/>
  <c r="F732" i="3"/>
  <c r="E732" i="3"/>
  <c r="W454" i="1" s="1"/>
  <c r="L731" i="3"/>
  <c r="K731" i="3"/>
  <c r="F731" i="3"/>
  <c r="E731" i="3"/>
  <c r="L730" i="3"/>
  <c r="K730" i="3"/>
  <c r="F730" i="3"/>
  <c r="E730" i="3"/>
  <c r="W453" i="1" s="1"/>
  <c r="L729" i="3"/>
  <c r="K729" i="3"/>
  <c r="F729" i="3"/>
  <c r="E729" i="3"/>
  <c r="L728" i="3"/>
  <c r="K728" i="3"/>
  <c r="F728" i="3"/>
  <c r="E728" i="3"/>
  <c r="L727" i="3"/>
  <c r="K727" i="3"/>
  <c r="F727" i="3"/>
  <c r="E727" i="3"/>
  <c r="W452" i="1" s="1"/>
  <c r="L726" i="3"/>
  <c r="K726" i="3"/>
  <c r="F726" i="3"/>
  <c r="E726" i="3"/>
  <c r="L725" i="3"/>
  <c r="K725" i="3"/>
  <c r="F725" i="3"/>
  <c r="E725" i="3"/>
  <c r="L724" i="3"/>
  <c r="K724" i="3"/>
  <c r="F724" i="3"/>
  <c r="E724" i="3"/>
  <c r="L723" i="3"/>
  <c r="K723" i="3"/>
  <c r="F723" i="3"/>
  <c r="E723" i="3"/>
  <c r="W448" i="1" s="1"/>
  <c r="L722" i="3"/>
  <c r="K722" i="3"/>
  <c r="F722" i="3"/>
  <c r="E722" i="3"/>
  <c r="L721" i="3"/>
  <c r="K721" i="3"/>
  <c r="F721" i="3"/>
  <c r="E721" i="3"/>
  <c r="L720" i="3"/>
  <c r="K720" i="3"/>
  <c r="F720" i="3"/>
  <c r="E720" i="3"/>
  <c r="W446" i="1" s="1"/>
  <c r="L719" i="3"/>
  <c r="K719" i="3"/>
  <c r="F719" i="3"/>
  <c r="E719" i="3"/>
  <c r="W445" i="1" s="1"/>
  <c r="L718" i="3"/>
  <c r="K718" i="3"/>
  <c r="F718" i="3"/>
  <c r="E718" i="3"/>
  <c r="L717" i="3"/>
  <c r="K717" i="3"/>
  <c r="F717" i="3"/>
  <c r="E717" i="3"/>
  <c r="W443" i="1" s="1"/>
  <c r="L716" i="3"/>
  <c r="K716" i="3"/>
  <c r="F716" i="3"/>
  <c r="E716" i="3"/>
  <c r="L715" i="3"/>
  <c r="K715" i="3"/>
  <c r="F715" i="3"/>
  <c r="E715" i="3"/>
  <c r="W441" i="1" s="1"/>
  <c r="L714" i="3"/>
  <c r="K714" i="3"/>
  <c r="F714" i="3"/>
  <c r="E714" i="3"/>
  <c r="W440" i="1" s="1"/>
  <c r="L713" i="3"/>
  <c r="K713" i="3"/>
  <c r="F713" i="3"/>
  <c r="E713" i="3"/>
  <c r="W439" i="1" s="1"/>
  <c r="L712" i="3"/>
  <c r="K712" i="3"/>
  <c r="F712" i="3"/>
  <c r="E712" i="3"/>
  <c r="W438" i="1" s="1"/>
  <c r="L711" i="3"/>
  <c r="K711" i="3"/>
  <c r="F711" i="3"/>
  <c r="E711" i="3"/>
  <c r="L710" i="3"/>
  <c r="K710" i="3"/>
  <c r="F710" i="3"/>
  <c r="E710" i="3"/>
  <c r="W436" i="1" s="1"/>
  <c r="L709" i="3"/>
  <c r="K709" i="3"/>
  <c r="F709" i="3"/>
  <c r="E709" i="3"/>
  <c r="W435" i="1" s="1"/>
  <c r="L708" i="3"/>
  <c r="K708" i="3"/>
  <c r="F708" i="3"/>
  <c r="E708" i="3"/>
  <c r="L707" i="3"/>
  <c r="K707" i="3"/>
  <c r="F707" i="3"/>
  <c r="E707" i="3"/>
  <c r="W433" i="1" s="1"/>
  <c r="L706" i="3"/>
  <c r="K706" i="3"/>
  <c r="AD501" i="1" s="1"/>
  <c r="F706" i="3"/>
  <c r="X501" i="1" s="1"/>
  <c r="E706" i="3"/>
  <c r="W432" i="1" s="1"/>
  <c r="L705" i="3"/>
  <c r="K705" i="3"/>
  <c r="F705" i="3"/>
  <c r="E705" i="3"/>
  <c r="W431" i="1" s="1"/>
  <c r="L704" i="3"/>
  <c r="K704" i="3"/>
  <c r="F704" i="3"/>
  <c r="E704" i="3"/>
  <c r="W430" i="1" s="1"/>
  <c r="L703" i="3"/>
  <c r="K703" i="3"/>
  <c r="F703" i="3"/>
  <c r="E703" i="3"/>
  <c r="W429" i="1" s="1"/>
  <c r="L702" i="3"/>
  <c r="K702" i="3"/>
  <c r="F702" i="3"/>
  <c r="E702" i="3"/>
  <c r="W428" i="1" s="1"/>
  <c r="L701" i="3"/>
  <c r="K701" i="3"/>
  <c r="F701" i="3"/>
  <c r="E701" i="3"/>
  <c r="W427" i="1" s="1"/>
  <c r="L700" i="3"/>
  <c r="K700" i="3"/>
  <c r="AH297" i="6" s="1"/>
  <c r="F700" i="3"/>
  <c r="AB297" i="6" s="1"/>
  <c r="E700" i="3"/>
  <c r="L699" i="3"/>
  <c r="K699" i="3"/>
  <c r="F699" i="3"/>
  <c r="E699" i="3"/>
  <c r="L698" i="3"/>
  <c r="K698" i="3"/>
  <c r="F698" i="3"/>
  <c r="E698" i="3"/>
  <c r="W424" i="1" s="1"/>
  <c r="L697" i="3"/>
  <c r="K697" i="3"/>
  <c r="F697" i="3"/>
  <c r="E697" i="3"/>
  <c r="W423" i="1" s="1"/>
  <c r="L696" i="3"/>
  <c r="K696" i="3"/>
  <c r="F696" i="3"/>
  <c r="E696" i="3"/>
  <c r="W422" i="1" s="1"/>
  <c r="L695" i="3"/>
  <c r="K695" i="3"/>
  <c r="F695" i="3"/>
  <c r="E695" i="3"/>
  <c r="W421" i="1" s="1"/>
  <c r="L694" i="3"/>
  <c r="K694" i="3"/>
  <c r="AD489" i="1" s="1"/>
  <c r="F694" i="3"/>
  <c r="X489" i="1" s="1"/>
  <c r="E694" i="3"/>
  <c r="W420" i="1" s="1"/>
  <c r="L693" i="3"/>
  <c r="K693" i="3"/>
  <c r="F693" i="3"/>
  <c r="E693" i="3"/>
  <c r="W419" i="1" s="1"/>
  <c r="L692" i="3"/>
  <c r="K692" i="3"/>
  <c r="F692" i="3"/>
  <c r="E692" i="3"/>
  <c r="W418" i="1" s="1"/>
  <c r="L691" i="3"/>
  <c r="K691" i="3"/>
  <c r="F691" i="3"/>
  <c r="E691" i="3"/>
  <c r="W417" i="1" s="1"/>
  <c r="L690" i="3"/>
  <c r="K690" i="3"/>
  <c r="F690" i="3"/>
  <c r="E690" i="3"/>
  <c r="W416" i="1" s="1"/>
  <c r="L689" i="3"/>
  <c r="K689" i="3"/>
  <c r="F689" i="3"/>
  <c r="E689" i="3"/>
  <c r="L688" i="3"/>
  <c r="K688" i="3"/>
  <c r="F688" i="3"/>
  <c r="E688" i="3"/>
  <c r="L687" i="3"/>
  <c r="K687" i="3"/>
  <c r="F687" i="3"/>
  <c r="E687" i="3"/>
  <c r="L686" i="3"/>
  <c r="K686" i="3"/>
  <c r="F686" i="3"/>
  <c r="E686" i="3"/>
  <c r="W414" i="1" s="1"/>
  <c r="L685" i="3"/>
  <c r="K685" i="3"/>
  <c r="F685" i="3"/>
  <c r="E685" i="3"/>
  <c r="L684" i="3"/>
  <c r="K684" i="3"/>
  <c r="F684" i="3"/>
  <c r="E684" i="3"/>
  <c r="W412" i="1" s="1"/>
  <c r="L683" i="3"/>
  <c r="K683" i="3"/>
  <c r="F683" i="3"/>
  <c r="E683" i="3"/>
  <c r="W411" i="1" s="1"/>
  <c r="L682" i="3"/>
  <c r="K682" i="3"/>
  <c r="F682" i="3"/>
  <c r="E682" i="3"/>
  <c r="W410" i="1" s="1"/>
  <c r="L681" i="3"/>
  <c r="K681" i="3"/>
  <c r="F681" i="3"/>
  <c r="E681" i="3"/>
  <c r="L680" i="3"/>
  <c r="K680" i="3"/>
  <c r="F680" i="3"/>
  <c r="E680" i="3"/>
  <c r="L679" i="3"/>
  <c r="K679" i="3"/>
  <c r="AH122" i="6" s="1"/>
  <c r="F679" i="3"/>
  <c r="AB122" i="6" s="1"/>
  <c r="E679" i="3"/>
  <c r="L678" i="3"/>
  <c r="K678" i="3"/>
  <c r="F678" i="3"/>
  <c r="E678" i="3"/>
  <c r="W407" i="1" s="1"/>
  <c r="L677" i="3"/>
  <c r="K677" i="3"/>
  <c r="F677" i="3"/>
  <c r="E677" i="3"/>
  <c r="W406" i="1" s="1"/>
  <c r="L676" i="3"/>
  <c r="K676" i="3"/>
  <c r="F676" i="3"/>
  <c r="E676" i="3"/>
  <c r="W405" i="1" s="1"/>
  <c r="L675" i="3"/>
  <c r="K675" i="3"/>
  <c r="F675" i="3"/>
  <c r="E675" i="3"/>
  <c r="L674" i="3"/>
  <c r="K674" i="3"/>
  <c r="F674" i="3"/>
  <c r="E674" i="3"/>
  <c r="L673" i="3"/>
  <c r="K673" i="3"/>
  <c r="F673" i="3"/>
  <c r="E673" i="3"/>
  <c r="L672" i="3"/>
  <c r="K672" i="3"/>
  <c r="F672" i="3"/>
  <c r="E672" i="3"/>
  <c r="L671" i="3"/>
  <c r="K671" i="3"/>
  <c r="F671" i="3"/>
  <c r="E671" i="3"/>
  <c r="W402" i="1" s="1"/>
  <c r="L670" i="3"/>
  <c r="K670" i="3"/>
  <c r="F670" i="3"/>
  <c r="E670" i="3"/>
  <c r="W401" i="1" s="1"/>
  <c r="L669" i="3"/>
  <c r="K669" i="3"/>
  <c r="F669" i="3"/>
  <c r="E669" i="3"/>
  <c r="L668" i="3"/>
  <c r="K668" i="3"/>
  <c r="F668" i="3"/>
  <c r="E668" i="3"/>
  <c r="W399" i="1" s="1"/>
  <c r="L667" i="3"/>
  <c r="K667" i="3"/>
  <c r="F667" i="3"/>
  <c r="E667" i="3"/>
  <c r="L666" i="3"/>
  <c r="K666" i="3"/>
  <c r="F666" i="3"/>
  <c r="E666" i="3"/>
  <c r="L665" i="3"/>
  <c r="K665" i="3"/>
  <c r="F665" i="3"/>
  <c r="E665" i="3"/>
  <c r="L664" i="3"/>
  <c r="K664" i="3"/>
  <c r="F664" i="3"/>
  <c r="E664" i="3"/>
  <c r="L663" i="3"/>
  <c r="K663" i="3"/>
  <c r="F663" i="3"/>
  <c r="E663" i="3"/>
  <c r="L662" i="3"/>
  <c r="K662" i="3"/>
  <c r="AH115" i="6" s="1"/>
  <c r="F662" i="3"/>
  <c r="AB115" i="6" s="1"/>
  <c r="E662" i="3"/>
  <c r="L661" i="3"/>
  <c r="K661" i="3"/>
  <c r="AD461" i="1" s="1"/>
  <c r="F661" i="3"/>
  <c r="X461" i="1" s="1"/>
  <c r="E661" i="3"/>
  <c r="W396" i="1" s="1"/>
  <c r="L660" i="3"/>
  <c r="K660" i="3"/>
  <c r="F660" i="3"/>
  <c r="E660" i="3"/>
  <c r="W395" i="1" s="1"/>
  <c r="L659" i="3"/>
  <c r="K659" i="3"/>
  <c r="F659" i="3"/>
  <c r="E659" i="3"/>
  <c r="W394" i="1" s="1"/>
  <c r="L658" i="3"/>
  <c r="K658" i="3"/>
  <c r="F658" i="3"/>
  <c r="E658" i="3"/>
  <c r="W393" i="1" s="1"/>
  <c r="L657" i="3"/>
  <c r="K657" i="3"/>
  <c r="F657" i="3"/>
  <c r="E657" i="3"/>
  <c r="L656" i="3"/>
  <c r="K656" i="3"/>
  <c r="F656" i="3"/>
  <c r="E656" i="3"/>
  <c r="W391" i="1" s="1"/>
  <c r="L655" i="3"/>
  <c r="K655" i="3"/>
  <c r="F655" i="3"/>
  <c r="E655" i="3"/>
  <c r="W390" i="1" s="1"/>
  <c r="L654" i="3"/>
  <c r="K654" i="3"/>
  <c r="F654" i="3"/>
  <c r="E654" i="3"/>
  <c r="W389" i="1" s="1"/>
  <c r="L653" i="3"/>
  <c r="K653" i="3"/>
  <c r="F653" i="3"/>
  <c r="E653" i="3"/>
  <c r="W388" i="1" s="1"/>
  <c r="L652" i="3"/>
  <c r="K652" i="3"/>
  <c r="F652" i="3"/>
  <c r="E652" i="3"/>
  <c r="W387" i="1" s="1"/>
  <c r="L651" i="3"/>
  <c r="K651" i="3"/>
  <c r="F651" i="3"/>
  <c r="E651" i="3"/>
  <c r="W386" i="1" s="1"/>
  <c r="L650" i="3"/>
  <c r="K650" i="3"/>
  <c r="F650" i="3"/>
  <c r="E650" i="3"/>
  <c r="W385" i="1" s="1"/>
  <c r="L649" i="3"/>
  <c r="K649" i="3"/>
  <c r="F649" i="3"/>
  <c r="E649" i="3"/>
  <c r="W384" i="1" s="1"/>
  <c r="L648" i="3"/>
  <c r="K648" i="3"/>
  <c r="AD448" i="1" s="1"/>
  <c r="F648" i="3"/>
  <c r="X448" i="1" s="1"/>
  <c r="E648" i="3"/>
  <c r="L647" i="3"/>
  <c r="K647" i="3"/>
  <c r="F647" i="3"/>
  <c r="E647" i="3"/>
  <c r="W383" i="1" s="1"/>
  <c r="L646" i="3"/>
  <c r="K646" i="3"/>
  <c r="F646" i="3"/>
  <c r="E646" i="3"/>
  <c r="W382" i="1" s="1"/>
  <c r="L645" i="3"/>
  <c r="K645" i="3"/>
  <c r="F645" i="3"/>
  <c r="E645" i="3"/>
  <c r="W381" i="1" s="1"/>
  <c r="L644" i="3"/>
  <c r="K644" i="3"/>
  <c r="F644" i="3"/>
  <c r="E644" i="3"/>
  <c r="W380" i="1" s="1"/>
  <c r="L643" i="3"/>
  <c r="K643" i="3"/>
  <c r="F643" i="3"/>
  <c r="E643" i="3"/>
  <c r="L642" i="3"/>
  <c r="K642" i="3"/>
  <c r="F642" i="3"/>
  <c r="E642" i="3"/>
  <c r="L641" i="3"/>
  <c r="K641" i="3"/>
  <c r="F641" i="3"/>
  <c r="E641" i="3"/>
  <c r="L640" i="3"/>
  <c r="K640" i="3"/>
  <c r="F640" i="3"/>
  <c r="E640" i="3"/>
  <c r="W378" i="1" s="1"/>
  <c r="L639" i="3"/>
  <c r="K639" i="3"/>
  <c r="F639" i="3"/>
  <c r="E639" i="3"/>
  <c r="W377" i="1" s="1"/>
  <c r="L638" i="3"/>
  <c r="K638" i="3"/>
  <c r="F638" i="3"/>
  <c r="E638" i="3"/>
  <c r="W376" i="1" s="1"/>
  <c r="L637" i="3"/>
  <c r="K637" i="3"/>
  <c r="AD437" i="1" s="1"/>
  <c r="F637" i="3"/>
  <c r="X437" i="1" s="1"/>
  <c r="E637" i="3"/>
  <c r="W375" i="1" s="1"/>
  <c r="L636" i="3"/>
  <c r="K636" i="3"/>
  <c r="F636" i="3"/>
  <c r="E636" i="3"/>
  <c r="W374" i="1" s="1"/>
  <c r="L635" i="3"/>
  <c r="K635" i="3"/>
  <c r="F635" i="3"/>
  <c r="E635" i="3"/>
  <c r="W373" i="1" s="1"/>
  <c r="L634" i="3"/>
  <c r="K634" i="3"/>
  <c r="F634" i="3"/>
  <c r="E634" i="3"/>
  <c r="L633" i="3"/>
  <c r="K633" i="3"/>
  <c r="F633" i="3"/>
  <c r="E633" i="3"/>
  <c r="W371" i="1" s="1"/>
  <c r="L632" i="3"/>
  <c r="K632" i="3"/>
  <c r="F632" i="3"/>
  <c r="E632" i="3"/>
  <c r="W370" i="1" s="1"/>
  <c r="L631" i="3"/>
  <c r="K631" i="3"/>
  <c r="AD431" i="1" s="1"/>
  <c r="F631" i="3"/>
  <c r="X431" i="1" s="1"/>
  <c r="E631" i="3"/>
  <c r="W369" i="1" s="1"/>
  <c r="L630" i="3"/>
  <c r="K630" i="3"/>
  <c r="F630" i="3"/>
  <c r="E630" i="3"/>
  <c r="W368" i="1" s="1"/>
  <c r="L629" i="3"/>
  <c r="K629" i="3"/>
  <c r="F629" i="3"/>
  <c r="E629" i="3"/>
  <c r="W367" i="1" s="1"/>
  <c r="L628" i="3"/>
  <c r="K628" i="3"/>
  <c r="AD428" i="1" s="1"/>
  <c r="F628" i="3"/>
  <c r="X428" i="1" s="1"/>
  <c r="E628" i="3"/>
  <c r="W366" i="1" s="1"/>
  <c r="L627" i="3"/>
  <c r="K627" i="3"/>
  <c r="F627" i="3"/>
  <c r="E627" i="3"/>
  <c r="W365" i="1" s="1"/>
  <c r="L626" i="3"/>
  <c r="K626" i="3"/>
  <c r="F626" i="3"/>
  <c r="E626" i="3"/>
  <c r="W364" i="1" s="1"/>
  <c r="L625" i="3"/>
  <c r="K625" i="3"/>
  <c r="AD425" i="1" s="1"/>
  <c r="F625" i="3"/>
  <c r="X425" i="1" s="1"/>
  <c r="E625" i="3"/>
  <c r="L624" i="3"/>
  <c r="K624" i="3"/>
  <c r="F624" i="3"/>
  <c r="E624" i="3"/>
  <c r="L623" i="3"/>
  <c r="K623" i="3"/>
  <c r="F623" i="3"/>
  <c r="E623" i="3"/>
  <c r="L622" i="3"/>
  <c r="K622" i="3"/>
  <c r="F622" i="3"/>
  <c r="E622" i="3"/>
  <c r="L621" i="3"/>
  <c r="K621" i="3"/>
  <c r="F621" i="3"/>
  <c r="E621" i="3"/>
  <c r="W362" i="1" s="1"/>
  <c r="L620" i="3"/>
  <c r="K620" i="3"/>
  <c r="F620" i="3"/>
  <c r="E620" i="3"/>
  <c r="L619" i="3"/>
  <c r="K619" i="3"/>
  <c r="AD419" i="1" s="1"/>
  <c r="F619" i="3"/>
  <c r="X419" i="1" s="1"/>
  <c r="E619" i="3"/>
  <c r="W360" i="1" s="1"/>
  <c r="L618" i="3"/>
  <c r="K618" i="3"/>
  <c r="F618" i="3"/>
  <c r="E618" i="3"/>
  <c r="W359" i="1" s="1"/>
  <c r="L617" i="3"/>
  <c r="K617" i="3"/>
  <c r="F617" i="3"/>
  <c r="E617" i="3"/>
  <c r="W358" i="1" s="1"/>
  <c r="L616" i="3"/>
  <c r="K616" i="3"/>
  <c r="AD416" i="1" s="1"/>
  <c r="F616" i="3"/>
  <c r="X416" i="1" s="1"/>
  <c r="E616" i="3"/>
  <c r="L615" i="3"/>
  <c r="K615" i="3"/>
  <c r="F615" i="3"/>
  <c r="E615" i="3"/>
  <c r="W357" i="1" s="1"/>
  <c r="L614" i="3"/>
  <c r="K614" i="3"/>
  <c r="F614" i="3"/>
  <c r="E614" i="3"/>
  <c r="L613" i="3"/>
  <c r="K613" i="3"/>
  <c r="F613" i="3"/>
  <c r="E613" i="3"/>
  <c r="W356" i="1" s="1"/>
  <c r="L612" i="3"/>
  <c r="K612" i="3"/>
  <c r="F612" i="3"/>
  <c r="E612" i="3"/>
  <c r="L611" i="3"/>
  <c r="K611" i="3"/>
  <c r="F611" i="3"/>
  <c r="E611" i="3"/>
  <c r="L610" i="3"/>
  <c r="K610" i="3"/>
  <c r="F610" i="3"/>
  <c r="E610" i="3"/>
  <c r="W355" i="1" s="1"/>
  <c r="L609" i="3"/>
  <c r="K609" i="3"/>
  <c r="AH109" i="6" s="1"/>
  <c r="F609" i="3"/>
  <c r="E609" i="3"/>
  <c r="L608" i="3"/>
  <c r="K608" i="3"/>
  <c r="F608" i="3"/>
  <c r="E608" i="3"/>
  <c r="L607" i="3"/>
  <c r="K607" i="3"/>
  <c r="F607" i="3"/>
  <c r="E607" i="3"/>
  <c r="L606" i="3"/>
  <c r="K606" i="3"/>
  <c r="F606" i="3"/>
  <c r="E606" i="3"/>
  <c r="L605" i="3"/>
  <c r="K605" i="3"/>
  <c r="F605" i="3"/>
  <c r="E605" i="3"/>
  <c r="W352" i="1" s="1"/>
  <c r="L604" i="3"/>
  <c r="K604" i="3"/>
  <c r="F604" i="3"/>
  <c r="E604" i="3"/>
  <c r="L603" i="3"/>
  <c r="K603" i="3"/>
  <c r="F603" i="3"/>
  <c r="E603" i="3"/>
  <c r="W350" i="1" s="1"/>
  <c r="L602" i="3"/>
  <c r="K602" i="3"/>
  <c r="F602" i="3"/>
  <c r="E602" i="3"/>
  <c r="W349" i="1" s="1"/>
  <c r="L601" i="3"/>
  <c r="K601" i="3"/>
  <c r="F601" i="3"/>
  <c r="E601" i="3"/>
  <c r="L600" i="3"/>
  <c r="K600" i="3"/>
  <c r="F600" i="3"/>
  <c r="E600" i="3"/>
  <c r="L599" i="3"/>
  <c r="K599" i="3"/>
  <c r="F599" i="3"/>
  <c r="E599" i="3"/>
  <c r="L598" i="3"/>
  <c r="K598" i="3"/>
  <c r="AH207" i="6" s="1"/>
  <c r="F598" i="3"/>
  <c r="AB207" i="6" s="1"/>
  <c r="E598" i="3"/>
  <c r="L597" i="3"/>
  <c r="K597" i="3"/>
  <c r="F597" i="3"/>
  <c r="E597" i="3"/>
  <c r="W346" i="1" s="1"/>
  <c r="L596" i="3"/>
  <c r="K596" i="3"/>
  <c r="F596" i="3"/>
  <c r="E596" i="3"/>
  <c r="L595" i="3"/>
  <c r="K595" i="3"/>
  <c r="F595" i="3"/>
  <c r="E595" i="3"/>
  <c r="L594" i="3"/>
  <c r="K594" i="3"/>
  <c r="F594" i="3"/>
  <c r="E594" i="3"/>
  <c r="L593" i="3"/>
  <c r="K593" i="3"/>
  <c r="F593" i="3"/>
  <c r="E593" i="3"/>
  <c r="L592" i="3"/>
  <c r="K592" i="3"/>
  <c r="F592" i="3"/>
  <c r="E592" i="3"/>
  <c r="L591" i="3"/>
  <c r="K591" i="3"/>
  <c r="AD403" i="1" s="1"/>
  <c r="F591" i="3"/>
  <c r="X403" i="1" s="1"/>
  <c r="E591" i="3"/>
  <c r="W343" i="1" s="1"/>
  <c r="L590" i="3"/>
  <c r="K590" i="3"/>
  <c r="F590" i="3"/>
  <c r="E590" i="3"/>
  <c r="W342" i="1" s="1"/>
  <c r="L589" i="3"/>
  <c r="K589" i="3"/>
  <c r="F589" i="3"/>
  <c r="E589" i="3"/>
  <c r="W341" i="1" s="1"/>
  <c r="L588" i="3"/>
  <c r="K588" i="3"/>
  <c r="F588" i="3"/>
  <c r="E588" i="3"/>
  <c r="L587" i="3"/>
  <c r="K587" i="3"/>
  <c r="F587" i="3"/>
  <c r="E587" i="3"/>
  <c r="L586" i="3"/>
  <c r="K586" i="3"/>
  <c r="AH270" i="6" s="1"/>
  <c r="F586" i="3"/>
  <c r="AB270" i="6" s="1"/>
  <c r="E586" i="3"/>
  <c r="L585" i="3"/>
  <c r="K585" i="3"/>
  <c r="F585" i="3"/>
  <c r="E585" i="3"/>
  <c r="W338" i="1" s="1"/>
  <c r="L584" i="3"/>
  <c r="K584" i="3"/>
  <c r="F584" i="3"/>
  <c r="E584" i="3"/>
  <c r="L583" i="3"/>
  <c r="K583" i="3"/>
  <c r="F583" i="3"/>
  <c r="E583" i="3"/>
  <c r="W337" i="1" s="1"/>
  <c r="L582" i="3"/>
  <c r="K582" i="3"/>
  <c r="F582" i="3"/>
  <c r="E582" i="3"/>
  <c r="W336" i="1" s="1"/>
  <c r="L581" i="3"/>
  <c r="K581" i="3"/>
  <c r="F581" i="3"/>
  <c r="E581" i="3"/>
  <c r="L580" i="3"/>
  <c r="K580" i="3"/>
  <c r="F580" i="3"/>
  <c r="E580" i="3"/>
  <c r="L579" i="3"/>
  <c r="K579" i="3"/>
  <c r="AH284" i="6" s="1"/>
  <c r="F579" i="3"/>
  <c r="E579" i="3"/>
  <c r="L578" i="3"/>
  <c r="K578" i="3"/>
  <c r="F578" i="3"/>
  <c r="E578" i="3"/>
  <c r="W334" i="1" s="1"/>
  <c r="L577" i="3"/>
  <c r="K577" i="3"/>
  <c r="F577" i="3"/>
  <c r="E577" i="3"/>
  <c r="W333" i="1" s="1"/>
  <c r="L576" i="3"/>
  <c r="K576" i="3"/>
  <c r="AH104" i="6" s="1"/>
  <c r="F576" i="3"/>
  <c r="E576" i="3"/>
  <c r="L575" i="3"/>
  <c r="K575" i="3"/>
  <c r="F575" i="3"/>
  <c r="E575" i="3"/>
  <c r="L574" i="3"/>
  <c r="K574" i="3"/>
  <c r="AH102" i="6" s="1"/>
  <c r="F574" i="3"/>
  <c r="AB102" i="6" s="1"/>
  <c r="E574" i="3"/>
  <c r="L573" i="3"/>
  <c r="K573" i="3"/>
  <c r="F573" i="3"/>
  <c r="E573" i="3"/>
  <c r="L572" i="3"/>
  <c r="K572" i="3"/>
  <c r="F572" i="3"/>
  <c r="E572" i="3"/>
  <c r="L571" i="3"/>
  <c r="K571" i="3"/>
  <c r="F571" i="3"/>
  <c r="E571" i="3"/>
  <c r="L570" i="3"/>
  <c r="K570" i="3"/>
  <c r="F570" i="3"/>
  <c r="E570" i="3"/>
  <c r="L569" i="3"/>
  <c r="K569" i="3"/>
  <c r="AH6" i="6" s="1"/>
  <c r="F569" i="3"/>
  <c r="AB6" i="6" s="1"/>
  <c r="E569" i="3"/>
  <c r="L568" i="3"/>
  <c r="K568" i="3"/>
  <c r="F568" i="3"/>
  <c r="E568" i="3"/>
  <c r="W324" i="1" s="1"/>
  <c r="L567" i="3"/>
  <c r="K567" i="3"/>
  <c r="AH7" i="6" s="1"/>
  <c r="F567" i="3"/>
  <c r="AB7" i="6" s="1"/>
  <c r="E567" i="3"/>
  <c r="L566" i="3"/>
  <c r="K566" i="3"/>
  <c r="F566" i="3"/>
  <c r="E566" i="3"/>
  <c r="L565" i="3"/>
  <c r="K565" i="3"/>
  <c r="F565" i="3"/>
  <c r="E565" i="3"/>
  <c r="L564" i="3"/>
  <c r="K564" i="3"/>
  <c r="F564" i="3"/>
  <c r="E564" i="3"/>
  <c r="W321" i="1" s="1"/>
  <c r="L563" i="3"/>
  <c r="K563" i="3"/>
  <c r="F563" i="3"/>
  <c r="E563" i="3"/>
  <c r="L562" i="3"/>
  <c r="K562" i="3"/>
  <c r="AH283" i="6" s="1"/>
  <c r="F562" i="3"/>
  <c r="AB283" i="6" s="1"/>
  <c r="E562" i="3"/>
  <c r="L561" i="3"/>
  <c r="K561" i="3"/>
  <c r="F561" i="3"/>
  <c r="E561" i="3"/>
  <c r="L560" i="3"/>
  <c r="K560" i="3"/>
  <c r="F560" i="3"/>
  <c r="E560" i="3"/>
  <c r="L559" i="3"/>
  <c r="K559" i="3"/>
  <c r="F559" i="3"/>
  <c r="E559" i="3"/>
  <c r="L558" i="3"/>
  <c r="K558" i="3"/>
  <c r="F558" i="3"/>
  <c r="E558" i="3"/>
  <c r="L557" i="3"/>
  <c r="K557" i="3"/>
  <c r="F557" i="3"/>
  <c r="E557" i="3"/>
  <c r="L556" i="3"/>
  <c r="K556" i="3"/>
  <c r="F556" i="3"/>
  <c r="E556" i="3"/>
  <c r="L555" i="3"/>
  <c r="K555" i="3"/>
  <c r="F555" i="3"/>
  <c r="E555" i="3"/>
  <c r="L554" i="3"/>
  <c r="K554" i="3"/>
  <c r="F554" i="3"/>
  <c r="E554" i="3"/>
  <c r="L553" i="3"/>
  <c r="K553" i="3"/>
  <c r="F553" i="3"/>
  <c r="E553" i="3"/>
  <c r="L552" i="3"/>
  <c r="K552" i="3"/>
  <c r="F552" i="3"/>
  <c r="E552" i="3"/>
  <c r="L551" i="3"/>
  <c r="K551" i="3"/>
  <c r="F551" i="3"/>
  <c r="E551" i="3"/>
  <c r="L550" i="3"/>
  <c r="K550" i="3"/>
  <c r="F550" i="3"/>
  <c r="E550" i="3"/>
  <c r="L549" i="3"/>
  <c r="K549" i="3"/>
  <c r="F549" i="3"/>
  <c r="E549" i="3"/>
  <c r="L548" i="3"/>
  <c r="K548" i="3"/>
  <c r="F548" i="3"/>
  <c r="E548" i="3"/>
  <c r="W315" i="1" s="1"/>
  <c r="L547" i="3"/>
  <c r="K547" i="3"/>
  <c r="F547" i="3"/>
  <c r="E547" i="3"/>
  <c r="L546" i="3"/>
  <c r="K546" i="3"/>
  <c r="F546" i="3"/>
  <c r="E546" i="3"/>
  <c r="W313" i="1" s="1"/>
  <c r="L545" i="3"/>
  <c r="K545" i="3"/>
  <c r="G545" i="3"/>
  <c r="F545" i="3" s="1"/>
  <c r="L544" i="3"/>
  <c r="K544" i="3"/>
  <c r="F544" i="3"/>
  <c r="E544" i="3"/>
  <c r="W312" i="1" s="1"/>
  <c r="L543" i="3"/>
  <c r="K543" i="3"/>
  <c r="G543" i="3"/>
  <c r="E543" i="3" s="1"/>
  <c r="L542" i="3"/>
  <c r="K542" i="3"/>
  <c r="F542" i="3"/>
  <c r="E542" i="3"/>
  <c r="W311" i="1" s="1"/>
  <c r="L541" i="3"/>
  <c r="K541" i="3"/>
  <c r="F541" i="3"/>
  <c r="E541" i="3"/>
  <c r="L540" i="3"/>
  <c r="K540" i="3"/>
  <c r="F540" i="3"/>
  <c r="E540" i="3"/>
  <c r="L539" i="3"/>
  <c r="K539" i="3"/>
  <c r="F539" i="3"/>
  <c r="E539" i="3"/>
  <c r="L538" i="3"/>
  <c r="K538" i="3"/>
  <c r="F538" i="3"/>
  <c r="E538" i="3"/>
  <c r="L537" i="3"/>
  <c r="K537" i="3"/>
  <c r="F537" i="3"/>
  <c r="E537" i="3"/>
  <c r="W308" i="1" s="1"/>
  <c r="L536" i="3"/>
  <c r="K536" i="3"/>
  <c r="F536" i="3"/>
  <c r="E536" i="3"/>
  <c r="L535" i="3"/>
  <c r="K535" i="3"/>
  <c r="F535" i="3"/>
  <c r="E535" i="3"/>
  <c r="L534" i="3"/>
  <c r="K534" i="3"/>
  <c r="AD364" i="1" s="1"/>
  <c r="F534" i="3"/>
  <c r="E534" i="3"/>
  <c r="W305" i="1" s="1"/>
  <c r="L533" i="3"/>
  <c r="K533" i="3"/>
  <c r="F533" i="3"/>
  <c r="E533" i="3"/>
  <c r="L532" i="3"/>
  <c r="K532" i="3"/>
  <c r="F532" i="3"/>
  <c r="E532" i="3"/>
  <c r="W304" i="1" s="1"/>
  <c r="L531" i="3"/>
  <c r="K531" i="3"/>
  <c r="F531" i="3"/>
  <c r="E531" i="3"/>
  <c r="W303" i="1" s="1"/>
  <c r="L530" i="3"/>
  <c r="K530" i="3"/>
  <c r="F530" i="3"/>
  <c r="E530" i="3"/>
  <c r="W302" i="1" s="1"/>
  <c r="L529" i="3"/>
  <c r="K529" i="3"/>
  <c r="AD361" i="1" s="1"/>
  <c r="F529" i="3"/>
  <c r="X361" i="1" s="1"/>
  <c r="E529" i="3"/>
  <c r="W301" i="1" s="1"/>
  <c r="L528" i="3"/>
  <c r="K528" i="3"/>
  <c r="AD360" i="1" s="1"/>
  <c r="F528" i="3"/>
  <c r="E528" i="3"/>
  <c r="L527" i="3"/>
  <c r="K527" i="3"/>
  <c r="F527" i="3"/>
  <c r="E527" i="3"/>
  <c r="L526" i="3"/>
  <c r="K526" i="3"/>
  <c r="AD358" i="1" s="1"/>
  <c r="F526" i="3"/>
  <c r="X358" i="1" s="1"/>
  <c r="E526" i="3"/>
  <c r="L525" i="3"/>
  <c r="K525" i="3"/>
  <c r="AD357" i="1" s="1"/>
  <c r="F525" i="3"/>
  <c r="X357" i="1" s="1"/>
  <c r="E525" i="3"/>
  <c r="W300" i="1" s="1"/>
  <c r="L524" i="3"/>
  <c r="K524" i="3"/>
  <c r="F524" i="3"/>
  <c r="E524" i="3"/>
  <c r="L523" i="3"/>
  <c r="K523" i="3"/>
  <c r="F523" i="3"/>
  <c r="E523" i="3"/>
  <c r="L522" i="3"/>
  <c r="K522" i="3"/>
  <c r="F522" i="3"/>
  <c r="E522" i="3"/>
  <c r="L521" i="3"/>
  <c r="K521" i="3"/>
  <c r="F521" i="3"/>
  <c r="E521" i="3"/>
  <c r="L520" i="3"/>
  <c r="K520" i="3"/>
  <c r="F520" i="3"/>
  <c r="E520" i="3"/>
  <c r="W298" i="1" s="1"/>
  <c r="L519" i="3"/>
  <c r="K519" i="3"/>
  <c r="F519" i="3"/>
  <c r="E519" i="3"/>
  <c r="W297" i="1" s="1"/>
  <c r="L518" i="3"/>
  <c r="K518" i="3"/>
  <c r="F518" i="3"/>
  <c r="E518" i="3"/>
  <c r="L517" i="3"/>
  <c r="K517" i="3"/>
  <c r="F517" i="3"/>
  <c r="E517" i="3"/>
  <c r="W295" i="1" s="1"/>
  <c r="L516" i="3"/>
  <c r="K516" i="3"/>
  <c r="F516" i="3"/>
  <c r="E516" i="3"/>
  <c r="W294" i="1" s="1"/>
  <c r="L515" i="3"/>
  <c r="K515" i="3"/>
  <c r="F515" i="3"/>
  <c r="E515" i="3"/>
  <c r="W293" i="1" s="1"/>
  <c r="L514" i="3"/>
  <c r="K514" i="3"/>
  <c r="AD349" i="1" s="1"/>
  <c r="F514" i="3"/>
  <c r="X349" i="1" s="1"/>
  <c r="E514" i="3"/>
  <c r="W292" i="1" s="1"/>
  <c r="L513" i="3"/>
  <c r="K513" i="3"/>
  <c r="F513" i="3"/>
  <c r="E513" i="3"/>
  <c r="L512" i="3"/>
  <c r="K512" i="3"/>
  <c r="F512" i="3"/>
  <c r="E512" i="3"/>
  <c r="L511" i="3"/>
  <c r="K511" i="3"/>
  <c r="F511" i="3"/>
  <c r="E511" i="3"/>
  <c r="L510" i="3"/>
  <c r="K510" i="3"/>
  <c r="AH98" i="6" s="1"/>
  <c r="F510" i="3"/>
  <c r="AB98" i="6" s="1"/>
  <c r="E510" i="3"/>
  <c r="L509" i="3"/>
  <c r="K509" i="3"/>
  <c r="G509" i="3"/>
  <c r="F509" i="3" s="1"/>
  <c r="L508" i="3"/>
  <c r="K508" i="3"/>
  <c r="F508" i="3"/>
  <c r="E508" i="3"/>
  <c r="L507" i="3"/>
  <c r="K507" i="3"/>
  <c r="G507" i="3"/>
  <c r="E507" i="3" s="1"/>
  <c r="L506" i="3"/>
  <c r="K506" i="3"/>
  <c r="AH282" i="6" s="1"/>
  <c r="F506" i="3"/>
  <c r="E506" i="3"/>
  <c r="L505" i="3"/>
  <c r="K505" i="3"/>
  <c r="F505" i="3"/>
  <c r="E505" i="3"/>
  <c r="W288" i="1" s="1"/>
  <c r="L504" i="3"/>
  <c r="K504" i="3"/>
  <c r="G504" i="3"/>
  <c r="F504" i="3" s="1"/>
  <c r="L503" i="3"/>
  <c r="K503" i="3"/>
  <c r="F503" i="3"/>
  <c r="E503" i="3"/>
  <c r="W287" i="1" s="1"/>
  <c r="L502" i="3"/>
  <c r="K502" i="3"/>
  <c r="F502" i="3"/>
  <c r="E502" i="3"/>
  <c r="W286" i="1" s="1"/>
  <c r="L501" i="3"/>
  <c r="K501" i="3"/>
  <c r="G501" i="3"/>
  <c r="E501" i="3" s="1"/>
  <c r="L500" i="3"/>
  <c r="K500" i="3"/>
  <c r="F500" i="3"/>
  <c r="E500" i="3"/>
  <c r="W285" i="1" s="1"/>
  <c r="L499" i="3"/>
  <c r="K499" i="3"/>
  <c r="F499" i="3"/>
  <c r="E499" i="3"/>
  <c r="W284" i="1" s="1"/>
  <c r="L498" i="3"/>
  <c r="K498" i="3"/>
  <c r="AH187" i="6" s="1"/>
  <c r="F498" i="3"/>
  <c r="AB187" i="6" s="1"/>
  <c r="E498" i="3"/>
  <c r="L497" i="3"/>
  <c r="K497" i="3"/>
  <c r="F497" i="3"/>
  <c r="E497" i="3"/>
  <c r="W282" i="1" s="1"/>
  <c r="L496" i="3"/>
  <c r="K496" i="3"/>
  <c r="F496" i="3"/>
  <c r="E496" i="3"/>
  <c r="W281" i="1" s="1"/>
  <c r="L495" i="3"/>
  <c r="K495" i="3"/>
  <c r="AD340" i="1" s="1"/>
  <c r="F495" i="3"/>
  <c r="X340" i="1" s="1"/>
  <c r="E495" i="3"/>
  <c r="W280" i="1" s="1"/>
  <c r="L494" i="3"/>
  <c r="K494" i="3"/>
  <c r="AH186" i="6" s="1"/>
  <c r="F494" i="3"/>
  <c r="AB186" i="6" s="1"/>
  <c r="E494" i="3"/>
  <c r="L493" i="3"/>
  <c r="K493" i="3"/>
  <c r="F493" i="3"/>
  <c r="E493" i="3"/>
  <c r="W278" i="1" s="1"/>
  <c r="L492" i="3"/>
  <c r="K492" i="3"/>
  <c r="F492" i="3"/>
  <c r="E492" i="3"/>
  <c r="W277" i="1" s="1"/>
  <c r="L491" i="3"/>
  <c r="K491" i="3"/>
  <c r="F491" i="3"/>
  <c r="E491" i="3"/>
  <c r="L490" i="3"/>
  <c r="K490" i="3"/>
  <c r="F490" i="3"/>
  <c r="E490" i="3"/>
  <c r="L489" i="3"/>
  <c r="K489" i="3"/>
  <c r="F489" i="3"/>
  <c r="E489" i="3"/>
  <c r="L488" i="3"/>
  <c r="K488" i="3"/>
  <c r="F488" i="3"/>
  <c r="E488" i="3"/>
  <c r="W275" i="1" s="1"/>
  <c r="L487" i="3"/>
  <c r="K487" i="3"/>
  <c r="F487" i="3"/>
  <c r="E487" i="3"/>
  <c r="L486" i="3"/>
  <c r="K486" i="3"/>
  <c r="AH95" i="6" s="1"/>
  <c r="F486" i="3"/>
  <c r="AB95" i="6" s="1"/>
  <c r="E486" i="3"/>
  <c r="L485" i="3"/>
  <c r="K485" i="3"/>
  <c r="AD332" i="1" s="1"/>
  <c r="F485" i="3"/>
  <c r="X332" i="1" s="1"/>
  <c r="E485" i="3"/>
  <c r="W273" i="1" s="1"/>
  <c r="L484" i="3"/>
  <c r="K484" i="3"/>
  <c r="F484" i="3"/>
  <c r="E484" i="3"/>
  <c r="W272" i="1" s="1"/>
  <c r="L483" i="3"/>
  <c r="K483" i="3"/>
  <c r="F483" i="3"/>
  <c r="E483" i="3"/>
  <c r="L482" i="3"/>
  <c r="K482" i="3"/>
  <c r="F482" i="3"/>
  <c r="E482" i="3"/>
  <c r="W271" i="1" s="1"/>
  <c r="L481" i="3"/>
  <c r="K481" i="3"/>
  <c r="F481" i="3"/>
  <c r="E481" i="3"/>
  <c r="W270" i="1" s="1"/>
  <c r="L480" i="3"/>
  <c r="K480" i="3"/>
  <c r="F480" i="3"/>
  <c r="E480" i="3"/>
  <c r="W269" i="1" s="1"/>
  <c r="L479" i="3"/>
  <c r="K479" i="3"/>
  <c r="F479" i="3"/>
  <c r="E479" i="3"/>
  <c r="L478" i="3"/>
  <c r="K478" i="3"/>
  <c r="F478" i="3"/>
  <c r="E478" i="3"/>
  <c r="W268" i="1" s="1"/>
  <c r="L477" i="3"/>
  <c r="K477" i="3"/>
  <c r="F477" i="3"/>
  <c r="E477" i="3"/>
  <c r="W267" i="1" s="1"/>
  <c r="L476" i="3"/>
  <c r="K476" i="3"/>
  <c r="F476" i="3"/>
  <c r="E476" i="3"/>
  <c r="W266" i="1" s="1"/>
  <c r="L475" i="3"/>
  <c r="K475" i="3"/>
  <c r="F475" i="3"/>
  <c r="E475" i="3"/>
  <c r="W265" i="1" s="1"/>
  <c r="L474" i="3"/>
  <c r="K474" i="3"/>
  <c r="AH94" i="6" s="1"/>
  <c r="F474" i="3"/>
  <c r="AB94" i="6" s="1"/>
  <c r="E474" i="3"/>
  <c r="L473" i="3"/>
  <c r="K473" i="3"/>
  <c r="F473" i="3"/>
  <c r="E473" i="3"/>
  <c r="W263" i="1" s="1"/>
  <c r="L472" i="3"/>
  <c r="K472" i="3"/>
  <c r="F472" i="3"/>
  <c r="E472" i="3"/>
  <c r="W262" i="1" s="1"/>
  <c r="L471" i="3"/>
  <c r="K471" i="3"/>
  <c r="AD322" i="1" s="1"/>
  <c r="F471" i="3"/>
  <c r="X322" i="1" s="1"/>
  <c r="E471" i="3"/>
  <c r="L470" i="3"/>
  <c r="K470" i="3"/>
  <c r="F470" i="3"/>
  <c r="E470" i="3"/>
  <c r="L469" i="3"/>
  <c r="K469" i="3"/>
  <c r="F469" i="3"/>
  <c r="E469" i="3"/>
  <c r="L468" i="3"/>
  <c r="K468" i="3"/>
  <c r="F468" i="3"/>
  <c r="E468" i="3"/>
  <c r="W261" i="1" s="1"/>
  <c r="L467" i="3"/>
  <c r="K467" i="3"/>
  <c r="F467" i="3"/>
  <c r="E467" i="3"/>
  <c r="W260" i="1" s="1"/>
  <c r="L466" i="3"/>
  <c r="K466" i="3"/>
  <c r="F466" i="3"/>
  <c r="E466" i="3"/>
  <c r="L465" i="3"/>
  <c r="K465" i="3"/>
  <c r="F465" i="3"/>
  <c r="E465" i="3"/>
  <c r="L464" i="3"/>
  <c r="K464" i="3"/>
  <c r="F464" i="3"/>
  <c r="E464" i="3"/>
  <c r="L463" i="3"/>
  <c r="K463" i="3"/>
  <c r="F463" i="3"/>
  <c r="E463" i="3"/>
  <c r="L462" i="3"/>
  <c r="K462" i="3"/>
  <c r="F462" i="3"/>
  <c r="E462" i="3"/>
  <c r="W259" i="1" s="1"/>
  <c r="L461" i="3"/>
  <c r="K461" i="3"/>
  <c r="F461" i="3"/>
  <c r="E461" i="3"/>
  <c r="W258" i="1" s="1"/>
  <c r="L460" i="3"/>
  <c r="K460" i="3"/>
  <c r="G460" i="3"/>
  <c r="F460" i="3" s="1"/>
  <c r="L459" i="3"/>
  <c r="K459" i="3"/>
  <c r="F459" i="3"/>
  <c r="E459" i="3"/>
  <c r="L458" i="3"/>
  <c r="K458" i="3"/>
  <c r="F458" i="3"/>
  <c r="E458" i="3"/>
  <c r="W255" i="1" s="1"/>
  <c r="L457" i="3"/>
  <c r="K457" i="3"/>
  <c r="F457" i="3"/>
  <c r="E457" i="3"/>
  <c r="L456" i="3"/>
  <c r="K456" i="3"/>
  <c r="F456" i="3"/>
  <c r="E456" i="3"/>
  <c r="L455" i="3"/>
  <c r="K455" i="3"/>
  <c r="F455" i="3"/>
  <c r="E455" i="3"/>
  <c r="L454" i="3"/>
  <c r="K454" i="3"/>
  <c r="G454" i="3"/>
  <c r="E454" i="3" s="1"/>
  <c r="L453" i="3"/>
  <c r="K453" i="3"/>
  <c r="F453" i="3"/>
  <c r="E453" i="3"/>
  <c r="W254" i="1" s="1"/>
  <c r="L452" i="3"/>
  <c r="K452" i="3"/>
  <c r="G452" i="3"/>
  <c r="F452" i="3" s="1"/>
  <c r="L451" i="3"/>
  <c r="K451" i="3"/>
  <c r="F451" i="3"/>
  <c r="E451" i="3"/>
  <c r="L450" i="3"/>
  <c r="K450" i="3"/>
  <c r="G450" i="3"/>
  <c r="E450" i="3" s="1"/>
  <c r="L449" i="3"/>
  <c r="K449" i="3"/>
  <c r="F449" i="3"/>
  <c r="E449" i="3"/>
  <c r="W252" i="1" s="1"/>
  <c r="L448" i="3"/>
  <c r="K448" i="3"/>
  <c r="AD302" i="1" s="1"/>
  <c r="F448" i="3"/>
  <c r="E448" i="3"/>
  <c r="W251" i="1" s="1"/>
  <c r="L447" i="3"/>
  <c r="K447" i="3"/>
  <c r="F447" i="3"/>
  <c r="E447" i="3"/>
  <c r="L446" i="3"/>
  <c r="K446" i="3"/>
  <c r="F446" i="3"/>
  <c r="E446" i="3"/>
  <c r="L445" i="3"/>
  <c r="K445" i="3"/>
  <c r="G445" i="3"/>
  <c r="F445" i="3" s="1"/>
  <c r="L444" i="3"/>
  <c r="K444" i="3"/>
  <c r="F444" i="3"/>
  <c r="E444" i="3"/>
  <c r="L443" i="3"/>
  <c r="K443" i="3"/>
  <c r="F443" i="3"/>
  <c r="E443" i="3"/>
  <c r="W249" i="1" s="1"/>
  <c r="L442" i="3"/>
  <c r="K442" i="3"/>
  <c r="F442" i="3"/>
  <c r="E442" i="3"/>
  <c r="W248" i="1" s="1"/>
  <c r="L441" i="3"/>
  <c r="K441" i="3"/>
  <c r="F441" i="3"/>
  <c r="E441" i="3"/>
  <c r="L440" i="3"/>
  <c r="K440" i="3"/>
  <c r="F440" i="3"/>
  <c r="E440" i="3"/>
  <c r="W247" i="1" s="1"/>
  <c r="L439" i="3"/>
  <c r="K439" i="3"/>
  <c r="F439" i="3"/>
  <c r="E439" i="3"/>
  <c r="L438" i="3"/>
  <c r="K438" i="3"/>
  <c r="F438" i="3"/>
  <c r="AB91" i="6" s="1"/>
  <c r="E438" i="3"/>
  <c r="L437" i="3"/>
  <c r="K437" i="3"/>
  <c r="F437" i="3"/>
  <c r="E437" i="3"/>
  <c r="W245" i="1" s="1"/>
  <c r="L436" i="3"/>
  <c r="K436" i="3"/>
  <c r="F436" i="3"/>
  <c r="E436" i="3"/>
  <c r="L435" i="3"/>
  <c r="K435" i="3"/>
  <c r="F435" i="3"/>
  <c r="E435" i="3"/>
  <c r="L434" i="3"/>
  <c r="K434" i="3"/>
  <c r="F434" i="3"/>
  <c r="E434" i="3"/>
  <c r="L433" i="3"/>
  <c r="K433" i="3"/>
  <c r="AH184" i="6" s="1"/>
  <c r="F433" i="3"/>
  <c r="AB184" i="6" s="1"/>
  <c r="E433" i="3"/>
  <c r="L432" i="3"/>
  <c r="K432" i="3"/>
  <c r="F432" i="3"/>
  <c r="E432" i="3"/>
  <c r="L431" i="3"/>
  <c r="K431" i="3"/>
  <c r="F431" i="3"/>
  <c r="E431" i="3"/>
  <c r="L430" i="3"/>
  <c r="K430" i="3"/>
  <c r="F430" i="3"/>
  <c r="E430" i="3"/>
  <c r="L429" i="3"/>
  <c r="K429" i="3"/>
  <c r="F429" i="3"/>
  <c r="E429" i="3"/>
  <c r="L428" i="3"/>
  <c r="K428" i="3"/>
  <c r="F428" i="3"/>
  <c r="E428" i="3"/>
  <c r="L427" i="3"/>
  <c r="K427" i="3"/>
  <c r="AH206" i="6" s="1"/>
  <c r="F427" i="3"/>
  <c r="AB206" i="6" s="1"/>
  <c r="E427" i="3"/>
  <c r="L426" i="3"/>
  <c r="K426" i="3"/>
  <c r="F426" i="3"/>
  <c r="E426" i="3"/>
  <c r="W237" i="1" s="1"/>
  <c r="L425" i="3"/>
  <c r="K425" i="3"/>
  <c r="F425" i="3"/>
  <c r="E425" i="3"/>
  <c r="W236" i="1" s="1"/>
  <c r="L424" i="3"/>
  <c r="K424" i="3"/>
  <c r="F424" i="3"/>
  <c r="E424" i="3"/>
  <c r="W235" i="1" s="1"/>
  <c r="L423" i="3"/>
  <c r="K423" i="3"/>
  <c r="F423" i="3"/>
  <c r="E423" i="3"/>
  <c r="L422" i="3"/>
  <c r="K422" i="3"/>
  <c r="F422" i="3"/>
  <c r="E422" i="3"/>
  <c r="W233" i="1" s="1"/>
  <c r="L421" i="3"/>
  <c r="K421" i="3"/>
  <c r="F421" i="3"/>
  <c r="E421" i="3"/>
  <c r="L420" i="3"/>
  <c r="K420" i="3"/>
  <c r="F420" i="3"/>
  <c r="E420" i="3"/>
  <c r="L419" i="3"/>
  <c r="K419" i="3"/>
  <c r="F419" i="3"/>
  <c r="E419" i="3"/>
  <c r="L418" i="3"/>
  <c r="K418" i="3"/>
  <c r="F418" i="3"/>
  <c r="E418" i="3"/>
  <c r="L417" i="3"/>
  <c r="K417" i="3"/>
  <c r="F417" i="3"/>
  <c r="E417" i="3"/>
  <c r="L416" i="3"/>
  <c r="K416" i="3"/>
  <c r="F416" i="3"/>
  <c r="E416" i="3"/>
  <c r="W231" i="1" s="1"/>
  <c r="L415" i="3"/>
  <c r="K415" i="3"/>
  <c r="F415" i="3"/>
  <c r="E415" i="3"/>
  <c r="W230" i="1" s="1"/>
  <c r="L414" i="3"/>
  <c r="K414" i="3"/>
  <c r="F414" i="3"/>
  <c r="E414" i="3"/>
  <c r="L413" i="3"/>
  <c r="K413" i="3"/>
  <c r="F413" i="3"/>
  <c r="E413" i="3"/>
  <c r="W228" i="1" s="1"/>
  <c r="L412" i="3"/>
  <c r="K412" i="3"/>
  <c r="F412" i="3"/>
  <c r="E412" i="3"/>
  <c r="W227" i="1" s="1"/>
  <c r="L411" i="3"/>
  <c r="K411" i="3"/>
  <c r="F411" i="3"/>
  <c r="E411" i="3"/>
  <c r="W226" i="1" s="1"/>
  <c r="L410" i="3"/>
  <c r="K410" i="3"/>
  <c r="F410" i="3"/>
  <c r="E410" i="3"/>
  <c r="L409" i="3"/>
  <c r="K409" i="3"/>
  <c r="F409" i="3"/>
  <c r="E409" i="3"/>
  <c r="L408" i="3"/>
  <c r="K408" i="3"/>
  <c r="F408" i="3"/>
  <c r="E408" i="3"/>
  <c r="W225" i="1" s="1"/>
  <c r="L407" i="3"/>
  <c r="K407" i="3"/>
  <c r="F407" i="3"/>
  <c r="E407" i="3"/>
  <c r="L406" i="3"/>
  <c r="K406" i="3"/>
  <c r="AD270" i="1" s="1"/>
  <c r="F406" i="3"/>
  <c r="E406" i="3"/>
  <c r="W224" i="1" s="1"/>
  <c r="L405" i="3"/>
  <c r="K405" i="3"/>
  <c r="F405" i="3"/>
  <c r="E405" i="3"/>
  <c r="L404" i="3"/>
  <c r="K404" i="3"/>
  <c r="F404" i="3"/>
  <c r="E404" i="3"/>
  <c r="L403" i="3"/>
  <c r="K403" i="3"/>
  <c r="F403" i="3"/>
  <c r="E403" i="3"/>
  <c r="L402" i="3"/>
  <c r="K402" i="3"/>
  <c r="F402" i="3"/>
  <c r="E402" i="3"/>
  <c r="L401" i="3"/>
  <c r="K401" i="3"/>
  <c r="F401" i="3"/>
  <c r="E401" i="3"/>
  <c r="L400" i="3"/>
  <c r="K400" i="3"/>
  <c r="F400" i="3"/>
  <c r="E400" i="3"/>
  <c r="L399" i="3"/>
  <c r="K399" i="3"/>
  <c r="F399" i="3"/>
  <c r="E399" i="3"/>
  <c r="W222" i="1" s="1"/>
  <c r="L398" i="3"/>
  <c r="K398" i="3"/>
  <c r="F398" i="3"/>
  <c r="E398" i="3"/>
  <c r="W221" i="1" s="1"/>
  <c r="L397" i="3"/>
  <c r="K397" i="3"/>
  <c r="F397" i="3"/>
  <c r="E397" i="3"/>
  <c r="L396" i="3"/>
  <c r="K396" i="3"/>
  <c r="F396" i="3"/>
  <c r="E396" i="3"/>
  <c r="L395" i="3"/>
  <c r="K395" i="3"/>
  <c r="F395" i="3"/>
  <c r="E395" i="3"/>
  <c r="L394" i="3"/>
  <c r="K394" i="3"/>
  <c r="F394" i="3"/>
  <c r="E394" i="3"/>
  <c r="L393" i="3"/>
  <c r="K393" i="3"/>
  <c r="F393" i="3"/>
  <c r="E393" i="3"/>
  <c r="W220" i="1" s="1"/>
  <c r="L392" i="3"/>
  <c r="K392" i="3"/>
  <c r="F392" i="3"/>
  <c r="E392" i="3"/>
  <c r="W219" i="1" s="1"/>
  <c r="L391" i="3"/>
  <c r="K391" i="3"/>
  <c r="F391" i="3"/>
  <c r="E391" i="3"/>
  <c r="W218" i="1" s="1"/>
  <c r="L390" i="3"/>
  <c r="K390" i="3"/>
  <c r="F390" i="3"/>
  <c r="E390" i="3"/>
  <c r="W217" i="1" s="1"/>
  <c r="L389" i="3"/>
  <c r="K389" i="3"/>
  <c r="F389" i="3"/>
  <c r="AB89" i="6" s="1"/>
  <c r="E389" i="3"/>
  <c r="L388" i="3"/>
  <c r="K388" i="3"/>
  <c r="F388" i="3"/>
  <c r="E388" i="3"/>
  <c r="W215" i="1" s="1"/>
  <c r="L387" i="3"/>
  <c r="K387" i="3"/>
  <c r="F387" i="3"/>
  <c r="E387" i="3"/>
  <c r="W214" i="1" s="1"/>
  <c r="L386" i="3"/>
  <c r="K386" i="3"/>
  <c r="F386" i="3"/>
  <c r="E386" i="3"/>
  <c r="W213" i="1" s="1"/>
  <c r="L385" i="3"/>
  <c r="K385" i="3"/>
  <c r="F385" i="3"/>
  <c r="E385" i="3"/>
  <c r="W212" i="1" s="1"/>
  <c r="L384" i="3"/>
  <c r="K384" i="3"/>
  <c r="F384" i="3"/>
  <c r="E384" i="3"/>
  <c r="L383" i="3"/>
  <c r="K383" i="3"/>
  <c r="F383" i="3"/>
  <c r="E383" i="3"/>
  <c r="L382" i="3"/>
  <c r="K382" i="3"/>
  <c r="F382" i="3"/>
  <c r="E382" i="3"/>
  <c r="W211" i="1" s="1"/>
  <c r="L381" i="3"/>
  <c r="K381" i="3"/>
  <c r="F381" i="3"/>
  <c r="E381" i="3"/>
  <c r="L380" i="3"/>
  <c r="K380" i="3"/>
  <c r="F380" i="3"/>
  <c r="AB87" i="6" s="1"/>
  <c r="E380" i="3"/>
  <c r="L379" i="3"/>
  <c r="K379" i="3"/>
  <c r="F379" i="3"/>
  <c r="E379" i="3"/>
  <c r="W208" i="1" s="1"/>
  <c r="L378" i="3"/>
  <c r="K378" i="3"/>
  <c r="F378" i="3"/>
  <c r="E378" i="3"/>
  <c r="L377" i="3"/>
  <c r="K377" i="3"/>
  <c r="F377" i="3"/>
  <c r="E377" i="3"/>
  <c r="L376" i="3"/>
  <c r="K376" i="3"/>
  <c r="AD247" i="1" s="1"/>
  <c r="F376" i="3"/>
  <c r="E376" i="3"/>
  <c r="W207" i="1" s="1"/>
  <c r="L375" i="3"/>
  <c r="K375" i="3"/>
  <c r="AD246" i="1" s="1"/>
  <c r="F375" i="3"/>
  <c r="X246" i="1" s="1"/>
  <c r="E375" i="3"/>
  <c r="W206" i="1" s="1"/>
  <c r="L374" i="3"/>
  <c r="K374" i="3"/>
  <c r="F374" i="3"/>
  <c r="E374" i="3"/>
  <c r="L373" i="3"/>
  <c r="K373" i="3"/>
  <c r="F373" i="3"/>
  <c r="E373" i="3"/>
  <c r="W204" i="1" s="1"/>
  <c r="L372" i="3"/>
  <c r="K372" i="3"/>
  <c r="F372" i="3"/>
  <c r="E372" i="3"/>
  <c r="L371" i="3"/>
  <c r="K371" i="3"/>
  <c r="F371" i="3"/>
  <c r="E371" i="3"/>
  <c r="W202" i="1" s="1"/>
  <c r="L370" i="3"/>
  <c r="K370" i="3"/>
  <c r="F370" i="3"/>
  <c r="E370" i="3"/>
  <c r="W201" i="1" s="1"/>
  <c r="L369" i="3"/>
  <c r="K369" i="3"/>
  <c r="F369" i="3"/>
  <c r="E369" i="3"/>
  <c r="W200" i="1" s="1"/>
  <c r="L368" i="3"/>
  <c r="K368" i="3"/>
  <c r="F368" i="3"/>
  <c r="E368" i="3"/>
  <c r="L367" i="3"/>
  <c r="K367" i="3"/>
  <c r="F367" i="3"/>
  <c r="E367" i="3"/>
  <c r="W198" i="1" s="1"/>
  <c r="L366" i="3"/>
  <c r="K366" i="3"/>
  <c r="F366" i="3"/>
  <c r="E366" i="3"/>
  <c r="L365" i="3"/>
  <c r="K365" i="3"/>
  <c r="F365" i="3"/>
  <c r="E365" i="3"/>
  <c r="L364" i="3"/>
  <c r="K364" i="3"/>
  <c r="F364" i="3"/>
  <c r="E364" i="3"/>
  <c r="L363" i="3"/>
  <c r="K363" i="3"/>
  <c r="F363" i="3"/>
  <c r="E363" i="3"/>
  <c r="L362" i="3"/>
  <c r="K362" i="3"/>
  <c r="F362" i="3"/>
  <c r="E362" i="3"/>
  <c r="L361" i="3"/>
  <c r="K361" i="3"/>
  <c r="F361" i="3"/>
  <c r="E361" i="3"/>
  <c r="L360" i="3"/>
  <c r="K360" i="3"/>
  <c r="F360" i="3"/>
  <c r="E360" i="3"/>
  <c r="L359" i="3"/>
  <c r="K359" i="3"/>
  <c r="F359" i="3"/>
  <c r="E359" i="3"/>
  <c r="L358" i="3"/>
  <c r="K358" i="3"/>
  <c r="F358" i="3"/>
  <c r="E358" i="3"/>
  <c r="L357" i="3"/>
  <c r="K357" i="3"/>
  <c r="F357" i="3"/>
  <c r="E357" i="3"/>
  <c r="W196" i="1" s="1"/>
  <c r="L356" i="3"/>
  <c r="K356" i="3"/>
  <c r="F356" i="3"/>
  <c r="E356" i="3"/>
  <c r="W195" i="1" s="1"/>
  <c r="L355" i="3"/>
  <c r="K355" i="3"/>
  <c r="F355" i="3"/>
  <c r="E355" i="3"/>
  <c r="W194" i="1" s="1"/>
  <c r="L354" i="3"/>
  <c r="K354" i="3"/>
  <c r="F354" i="3"/>
  <c r="E354" i="3"/>
  <c r="L353" i="3"/>
  <c r="K353" i="3"/>
  <c r="F353" i="3"/>
  <c r="E353" i="3"/>
  <c r="L352" i="3"/>
  <c r="K352" i="3"/>
  <c r="F352" i="3"/>
  <c r="E352" i="3"/>
  <c r="W193" i="1" s="1"/>
  <c r="L351" i="3"/>
  <c r="K351" i="3"/>
  <c r="F351" i="3"/>
  <c r="E351" i="3"/>
  <c r="W192" i="1" s="1"/>
  <c r="L350" i="3"/>
  <c r="K350" i="3"/>
  <c r="F350" i="3"/>
  <c r="E350" i="3"/>
  <c r="W191" i="1" s="1"/>
  <c r="L349" i="3"/>
  <c r="K349" i="3"/>
  <c r="F349" i="3"/>
  <c r="E349" i="3"/>
  <c r="W190" i="1" s="1"/>
  <c r="L348" i="3"/>
  <c r="K348" i="3"/>
  <c r="AD229" i="1" s="1"/>
  <c r="F348" i="3"/>
  <c r="X229" i="1" s="1"/>
  <c r="E348" i="3"/>
  <c r="W189" i="1" s="1"/>
  <c r="L347" i="3"/>
  <c r="K347" i="3"/>
  <c r="AD228" i="1" s="1"/>
  <c r="F347" i="3"/>
  <c r="X228" i="1" s="1"/>
  <c r="E347" i="3"/>
  <c r="W188" i="1" s="1"/>
  <c r="L346" i="3"/>
  <c r="K346" i="3"/>
  <c r="F346" i="3"/>
  <c r="E346" i="3"/>
  <c r="L345" i="3"/>
  <c r="K345" i="3"/>
  <c r="F345" i="3"/>
  <c r="E345" i="3"/>
  <c r="L344" i="3"/>
  <c r="K344" i="3"/>
  <c r="F344" i="3"/>
  <c r="E344" i="3"/>
  <c r="L343" i="3"/>
  <c r="K343" i="3"/>
  <c r="F343" i="3"/>
  <c r="E343" i="3"/>
  <c r="L342" i="3"/>
  <c r="K342" i="3"/>
  <c r="F342" i="3"/>
  <c r="E342" i="3"/>
  <c r="L341" i="3"/>
  <c r="K341" i="3"/>
  <c r="F341" i="3"/>
  <c r="E341" i="3"/>
  <c r="L340" i="3"/>
  <c r="K340" i="3"/>
  <c r="F340" i="3"/>
  <c r="E340" i="3"/>
  <c r="L339" i="3"/>
  <c r="K339" i="3"/>
  <c r="F339" i="3"/>
  <c r="E339" i="3"/>
  <c r="L338" i="3"/>
  <c r="K338" i="3"/>
  <c r="F338" i="3"/>
  <c r="E338" i="3"/>
  <c r="L337" i="3"/>
  <c r="K337" i="3"/>
  <c r="AD226" i="1" s="1"/>
  <c r="F337" i="3"/>
  <c r="E337" i="3"/>
  <c r="W186" i="1" s="1"/>
  <c r="L336" i="3"/>
  <c r="K336" i="3"/>
  <c r="AD225" i="1" s="1"/>
  <c r="F336" i="3"/>
  <c r="X225" i="1" s="1"/>
  <c r="E336" i="3"/>
  <c r="L335" i="3"/>
  <c r="K335" i="3"/>
  <c r="F335" i="3"/>
  <c r="E335" i="3"/>
  <c r="L334" i="3"/>
  <c r="K334" i="3"/>
  <c r="F334" i="3"/>
  <c r="E334" i="3"/>
  <c r="W185" i="1" s="1"/>
  <c r="L333" i="3"/>
  <c r="K333" i="3"/>
  <c r="F333" i="3"/>
  <c r="E333" i="3"/>
  <c r="W184" i="1" s="1"/>
  <c r="L332" i="3"/>
  <c r="K332" i="3"/>
  <c r="F332" i="3"/>
  <c r="E332" i="3"/>
  <c r="W183" i="1" s="1"/>
  <c r="L331" i="3"/>
  <c r="K331" i="3"/>
  <c r="F331" i="3"/>
  <c r="E331" i="3"/>
  <c r="L330" i="3"/>
  <c r="K330" i="3"/>
  <c r="F330" i="3"/>
  <c r="E330" i="3"/>
  <c r="L329" i="3"/>
  <c r="K329" i="3"/>
  <c r="F329" i="3"/>
  <c r="E329" i="3"/>
  <c r="L328" i="3"/>
  <c r="K328" i="3"/>
  <c r="F328" i="3"/>
  <c r="E328" i="3"/>
  <c r="L327" i="3"/>
  <c r="K327" i="3"/>
  <c r="F327" i="3"/>
  <c r="E327" i="3"/>
  <c r="L326" i="3"/>
  <c r="K326" i="3"/>
  <c r="F326" i="3"/>
  <c r="E326" i="3"/>
  <c r="L325" i="3"/>
  <c r="K325" i="3"/>
  <c r="F325" i="3"/>
  <c r="E325" i="3"/>
  <c r="L324" i="3"/>
  <c r="K324" i="3"/>
  <c r="F324" i="3"/>
  <c r="E324" i="3"/>
  <c r="L323" i="3"/>
  <c r="K323" i="3"/>
  <c r="F323" i="3"/>
  <c r="E323" i="3"/>
  <c r="W180" i="1" s="1"/>
  <c r="L322" i="3"/>
  <c r="K322" i="3"/>
  <c r="F322" i="3"/>
  <c r="E322" i="3"/>
  <c r="L321" i="3"/>
  <c r="K321" i="3"/>
  <c r="F321" i="3"/>
  <c r="E321" i="3"/>
  <c r="W178" i="1" s="1"/>
  <c r="L320" i="3"/>
  <c r="K320" i="3"/>
  <c r="F320" i="3"/>
  <c r="E320" i="3"/>
  <c r="L319" i="3"/>
  <c r="K319" i="3"/>
  <c r="F319" i="3"/>
  <c r="E319" i="3"/>
  <c r="L318" i="3"/>
  <c r="K318" i="3"/>
  <c r="F318" i="3"/>
  <c r="E318" i="3"/>
  <c r="W175" i="1" s="1"/>
  <c r="L317" i="3"/>
  <c r="K317" i="3"/>
  <c r="F317" i="3"/>
  <c r="E317" i="3"/>
  <c r="W174" i="1" s="1"/>
  <c r="L316" i="3"/>
  <c r="K316" i="3"/>
  <c r="F316" i="3"/>
  <c r="E316" i="3"/>
  <c r="L315" i="3"/>
  <c r="K315" i="3"/>
  <c r="F315" i="3"/>
  <c r="E315" i="3"/>
  <c r="W172" i="1" s="1"/>
  <c r="L314" i="3"/>
  <c r="K314" i="3"/>
  <c r="F314" i="3"/>
  <c r="E314" i="3"/>
  <c r="W171" i="1" s="1"/>
  <c r="L313" i="3"/>
  <c r="K313" i="3"/>
  <c r="F313" i="3"/>
  <c r="E313" i="3"/>
  <c r="L312" i="3"/>
  <c r="K312" i="3"/>
  <c r="F312" i="3"/>
  <c r="E312" i="3"/>
  <c r="W169" i="1" s="1"/>
  <c r="L311" i="3"/>
  <c r="K311" i="3"/>
  <c r="F311" i="3"/>
  <c r="E311" i="3"/>
  <c r="W168" i="1" s="1"/>
  <c r="L310" i="3"/>
  <c r="K310" i="3"/>
  <c r="F310" i="3"/>
  <c r="E310" i="3"/>
  <c r="W167" i="1" s="1"/>
  <c r="L309" i="3"/>
  <c r="K309" i="3"/>
  <c r="F309" i="3"/>
  <c r="E309" i="3"/>
  <c r="W166" i="1" s="1"/>
  <c r="L308" i="3"/>
  <c r="K308" i="3"/>
  <c r="F308" i="3"/>
  <c r="E308" i="3"/>
  <c r="W165" i="1" s="1"/>
  <c r="L307" i="3"/>
  <c r="K307" i="3"/>
  <c r="F307" i="3"/>
  <c r="E307" i="3"/>
  <c r="W164" i="1" s="1"/>
  <c r="L306" i="3"/>
  <c r="K306" i="3"/>
  <c r="F306" i="3"/>
  <c r="E306" i="3"/>
  <c r="L305" i="3"/>
  <c r="K305" i="3"/>
  <c r="F305" i="3"/>
  <c r="E305" i="3"/>
  <c r="W163" i="1" s="1"/>
  <c r="L304" i="3"/>
  <c r="K304" i="3"/>
  <c r="AH235" i="6" s="1"/>
  <c r="F304" i="3"/>
  <c r="AB235" i="6" s="1"/>
  <c r="E304" i="3"/>
  <c r="L303" i="3"/>
  <c r="K303" i="3"/>
  <c r="F303" i="3"/>
  <c r="E303" i="3"/>
  <c r="L302" i="3"/>
  <c r="K302" i="3"/>
  <c r="F302" i="3"/>
  <c r="E302" i="3"/>
  <c r="L301" i="3"/>
  <c r="K301" i="3"/>
  <c r="F301" i="3"/>
  <c r="E301" i="3"/>
  <c r="W161" i="1" s="1"/>
  <c r="L300" i="3"/>
  <c r="K300" i="3"/>
  <c r="F300" i="3"/>
  <c r="E300" i="3"/>
  <c r="W160" i="1" s="1"/>
  <c r="L299" i="3"/>
  <c r="K299" i="3"/>
  <c r="F299" i="3"/>
  <c r="E299" i="3"/>
  <c r="L298" i="3"/>
  <c r="K298" i="3"/>
  <c r="F298" i="3"/>
  <c r="E298" i="3"/>
  <c r="L297" i="3"/>
  <c r="K297" i="3"/>
  <c r="AD196" i="1" s="1"/>
  <c r="F297" i="3"/>
  <c r="X196" i="1" s="1"/>
  <c r="E297" i="3"/>
  <c r="W158" i="1" s="1"/>
  <c r="L296" i="3"/>
  <c r="K296" i="3"/>
  <c r="F296" i="3"/>
  <c r="E296" i="3"/>
  <c r="W157" i="1" s="1"/>
  <c r="L295" i="3"/>
  <c r="K295" i="3"/>
  <c r="F295" i="3"/>
  <c r="E295" i="3"/>
  <c r="L294" i="3"/>
  <c r="K294" i="3"/>
  <c r="F294" i="3"/>
  <c r="E294" i="3"/>
  <c r="L293" i="3"/>
  <c r="K293" i="3"/>
  <c r="F293" i="3"/>
  <c r="E293" i="3"/>
  <c r="L292" i="3"/>
  <c r="K292" i="3"/>
  <c r="F292" i="3"/>
  <c r="E292" i="3"/>
  <c r="L291" i="3"/>
  <c r="K291" i="3"/>
  <c r="F291" i="3"/>
  <c r="E291" i="3"/>
  <c r="L290" i="3"/>
  <c r="K290" i="3"/>
  <c r="F290" i="3"/>
  <c r="E290" i="3"/>
  <c r="L289" i="3"/>
  <c r="K289" i="3"/>
  <c r="F289" i="3"/>
  <c r="E289" i="3"/>
  <c r="L288" i="3"/>
  <c r="K288" i="3"/>
  <c r="F288" i="3"/>
  <c r="E288" i="3"/>
  <c r="L287" i="3"/>
  <c r="K287" i="3"/>
  <c r="F287" i="3"/>
  <c r="E287" i="3"/>
  <c r="W156" i="1" s="1"/>
  <c r="L286" i="3"/>
  <c r="K286" i="3"/>
  <c r="F286" i="3"/>
  <c r="E286" i="3"/>
  <c r="L285" i="3"/>
  <c r="K285" i="3"/>
  <c r="F285" i="3"/>
  <c r="E285" i="3"/>
  <c r="L284" i="3"/>
  <c r="K284" i="3"/>
  <c r="F284" i="3"/>
  <c r="E284" i="3"/>
  <c r="L283" i="3"/>
  <c r="K283" i="3"/>
  <c r="F283" i="3"/>
  <c r="E283" i="3"/>
  <c r="L282" i="3"/>
  <c r="K282" i="3"/>
  <c r="F282" i="3"/>
  <c r="E282" i="3"/>
  <c r="L281" i="3"/>
  <c r="K281" i="3"/>
  <c r="F281" i="3"/>
  <c r="E281" i="3"/>
  <c r="L280" i="3"/>
  <c r="K280" i="3"/>
  <c r="F280" i="3"/>
  <c r="E280" i="3"/>
  <c r="L279" i="3"/>
  <c r="K279" i="3"/>
  <c r="F279" i="3"/>
  <c r="E279" i="3"/>
  <c r="L278" i="3"/>
  <c r="K278" i="3"/>
  <c r="F278" i="3"/>
  <c r="E278" i="3"/>
  <c r="L277" i="3"/>
  <c r="K277" i="3"/>
  <c r="F277" i="3"/>
  <c r="E277" i="3"/>
  <c r="L276" i="3"/>
  <c r="K276" i="3"/>
  <c r="F276" i="3"/>
  <c r="E276" i="3"/>
  <c r="L275" i="3"/>
  <c r="K275" i="3"/>
  <c r="F275" i="3"/>
  <c r="E275" i="3"/>
  <c r="L274" i="3"/>
  <c r="K274" i="3"/>
  <c r="F274" i="3"/>
  <c r="E274" i="3"/>
  <c r="L273" i="3"/>
  <c r="K273" i="3"/>
  <c r="F273" i="3"/>
  <c r="E273" i="3"/>
  <c r="L272" i="3"/>
  <c r="K272" i="3"/>
  <c r="F272" i="3"/>
  <c r="E272" i="3"/>
  <c r="L271" i="3"/>
  <c r="K271" i="3"/>
  <c r="F271" i="3"/>
  <c r="E271" i="3"/>
  <c r="L270" i="3"/>
  <c r="K270" i="3"/>
  <c r="F270" i="3"/>
  <c r="E270" i="3"/>
  <c r="L269" i="3"/>
  <c r="K269" i="3"/>
  <c r="F269" i="3"/>
  <c r="E269" i="3"/>
  <c r="L268" i="3"/>
  <c r="K268" i="3"/>
  <c r="F268" i="3"/>
  <c r="E268" i="3"/>
  <c r="W154" i="1" s="1"/>
  <c r="L267" i="3"/>
  <c r="K267" i="3"/>
  <c r="F267" i="3"/>
  <c r="E267" i="3"/>
  <c r="W153" i="1" s="1"/>
  <c r="L266" i="3"/>
  <c r="K266" i="3"/>
  <c r="F266" i="3"/>
  <c r="E266" i="3"/>
  <c r="W152" i="1" s="1"/>
  <c r="L265" i="3"/>
  <c r="K265" i="3"/>
  <c r="F265" i="3"/>
  <c r="E265" i="3"/>
  <c r="W151" i="1" s="1"/>
  <c r="L264" i="3"/>
  <c r="K264" i="3"/>
  <c r="F264" i="3"/>
  <c r="E264" i="3"/>
  <c r="L263" i="3"/>
  <c r="K263" i="3"/>
  <c r="F263" i="3"/>
  <c r="E263" i="3"/>
  <c r="L262" i="3"/>
  <c r="K262" i="3"/>
  <c r="F262" i="3"/>
  <c r="E262" i="3"/>
  <c r="L261" i="3"/>
  <c r="K261" i="3"/>
  <c r="F261" i="3"/>
  <c r="E261" i="3"/>
  <c r="W149" i="1" s="1"/>
  <c r="L260" i="3"/>
  <c r="K260" i="3"/>
  <c r="F260" i="3"/>
  <c r="E260" i="3"/>
  <c r="W148" i="1" s="1"/>
  <c r="L259" i="3"/>
  <c r="K259" i="3"/>
  <c r="AH10" i="6" s="1"/>
  <c r="F259" i="3"/>
  <c r="AB10" i="6" s="1"/>
  <c r="E259" i="3"/>
  <c r="L258" i="3"/>
  <c r="K258" i="3"/>
  <c r="F258" i="3"/>
  <c r="E258" i="3"/>
  <c r="W146" i="1" s="1"/>
  <c r="L257" i="3"/>
  <c r="K257" i="3"/>
  <c r="F257" i="3"/>
  <c r="E257" i="3"/>
  <c r="L256" i="3"/>
  <c r="K256" i="3"/>
  <c r="AH80" i="6" s="1"/>
  <c r="F256" i="3"/>
  <c r="AB80" i="6" s="1"/>
  <c r="E256" i="3"/>
  <c r="L255" i="3"/>
  <c r="K255" i="3"/>
  <c r="F255" i="3"/>
  <c r="E255" i="3"/>
  <c r="L254" i="3"/>
  <c r="K254" i="3"/>
  <c r="F254" i="3"/>
  <c r="E254" i="3"/>
  <c r="W142" i="1" s="1"/>
  <c r="L253" i="3"/>
  <c r="K253" i="3"/>
  <c r="AD180" i="1" s="1"/>
  <c r="F253" i="3"/>
  <c r="E253" i="3"/>
  <c r="W141" i="1" s="1"/>
  <c r="L252" i="3"/>
  <c r="K252" i="3"/>
  <c r="F252" i="3"/>
  <c r="E252" i="3"/>
  <c r="L251" i="3"/>
  <c r="K251" i="3"/>
  <c r="F251" i="3"/>
  <c r="E251" i="3"/>
  <c r="L250" i="3"/>
  <c r="K250" i="3"/>
  <c r="F250" i="3"/>
  <c r="E250" i="3"/>
  <c r="L249" i="3"/>
  <c r="K249" i="3"/>
  <c r="F249" i="3"/>
  <c r="E249" i="3"/>
  <c r="W137" i="1" s="1"/>
  <c r="L248" i="3"/>
  <c r="K248" i="3"/>
  <c r="AH75" i="6" s="1"/>
  <c r="F248" i="3"/>
  <c r="AB75" i="6" s="1"/>
  <c r="E248" i="3"/>
  <c r="L247" i="3"/>
  <c r="K247" i="3"/>
  <c r="AH74" i="6" s="1"/>
  <c r="F247" i="3"/>
  <c r="AB74" i="6" s="1"/>
  <c r="E247" i="3"/>
  <c r="L246" i="3"/>
  <c r="K246" i="3"/>
  <c r="F246" i="3"/>
  <c r="E246" i="3"/>
  <c r="W134" i="1" s="1"/>
  <c r="L245" i="3"/>
  <c r="K245" i="3"/>
  <c r="F245" i="3"/>
  <c r="E245" i="3"/>
  <c r="W133" i="1" s="1"/>
  <c r="L244" i="3"/>
  <c r="K244" i="3"/>
  <c r="AH168" i="6" s="1"/>
  <c r="F244" i="3"/>
  <c r="AB168" i="6" s="1"/>
  <c r="E244" i="3"/>
  <c r="L243" i="3"/>
  <c r="K243" i="3"/>
  <c r="F243" i="3"/>
  <c r="E243" i="3"/>
  <c r="W131" i="1" s="1"/>
  <c r="L242" i="3"/>
  <c r="K242" i="3"/>
  <c r="F242" i="3"/>
  <c r="E242" i="3"/>
  <c r="W130" i="1" s="1"/>
  <c r="L241" i="3"/>
  <c r="K241" i="3"/>
  <c r="F241" i="3"/>
  <c r="E241" i="3"/>
  <c r="L240" i="3"/>
  <c r="K240" i="3"/>
  <c r="F240" i="3"/>
  <c r="E240" i="3"/>
  <c r="W128" i="1" s="1"/>
  <c r="L239" i="3"/>
  <c r="K239" i="3"/>
  <c r="F239" i="3"/>
  <c r="E239" i="3"/>
  <c r="L238" i="3"/>
  <c r="K238" i="3"/>
  <c r="F238" i="3"/>
  <c r="E238" i="3"/>
  <c r="W126" i="1" s="1"/>
  <c r="L237" i="3"/>
  <c r="K237" i="3"/>
  <c r="F237" i="3"/>
  <c r="E237" i="3"/>
  <c r="L236" i="3"/>
  <c r="K236" i="3"/>
  <c r="F236" i="3"/>
  <c r="E236" i="3"/>
  <c r="L235" i="3"/>
  <c r="K235" i="3"/>
  <c r="AH70" i="6" s="1"/>
  <c r="F235" i="3"/>
  <c r="AB70" i="6" s="1"/>
  <c r="E235" i="3"/>
  <c r="L234" i="3"/>
  <c r="K234" i="3"/>
  <c r="F234" i="3"/>
  <c r="E234" i="3"/>
  <c r="L233" i="3"/>
  <c r="K233" i="3"/>
  <c r="F233" i="3"/>
  <c r="E233" i="3"/>
  <c r="L232" i="3"/>
  <c r="K232" i="3"/>
  <c r="F232" i="3"/>
  <c r="E232" i="3"/>
  <c r="W120" i="1" s="1"/>
  <c r="L231" i="3"/>
  <c r="K231" i="3"/>
  <c r="F231" i="3"/>
  <c r="E231" i="3"/>
  <c r="W119" i="1" s="1"/>
  <c r="L230" i="3"/>
  <c r="K230" i="3"/>
  <c r="F230" i="3"/>
  <c r="E230" i="3"/>
  <c r="L229" i="3"/>
  <c r="K229" i="3"/>
  <c r="AH163" i="6" s="1"/>
  <c r="F229" i="3"/>
  <c r="AB163" i="6" s="1"/>
  <c r="E229" i="3"/>
  <c r="L228" i="3"/>
  <c r="K228" i="3"/>
  <c r="F228" i="3"/>
  <c r="E228" i="3"/>
  <c r="W116" i="1" s="1"/>
  <c r="L227" i="3"/>
  <c r="K227" i="3"/>
  <c r="F227" i="3"/>
  <c r="E227" i="3"/>
  <c r="W115" i="1" s="1"/>
  <c r="L226" i="3"/>
  <c r="K226" i="3"/>
  <c r="F226" i="3"/>
  <c r="E226" i="3"/>
  <c r="W114" i="1" s="1"/>
  <c r="L225" i="3"/>
  <c r="K225" i="3"/>
  <c r="F225" i="3"/>
  <c r="E225" i="3"/>
  <c r="W113" i="1" s="1"/>
  <c r="L224" i="3"/>
  <c r="K224" i="3"/>
  <c r="F224" i="3"/>
  <c r="E224" i="3"/>
  <c r="W112" i="1" s="1"/>
  <c r="L223" i="3"/>
  <c r="K223" i="3"/>
  <c r="F223" i="3"/>
  <c r="E223" i="3"/>
  <c r="W111" i="1" s="1"/>
  <c r="L222" i="3"/>
  <c r="K222" i="3"/>
  <c r="F222" i="3"/>
  <c r="E222" i="3"/>
  <c r="L221" i="3"/>
  <c r="K221" i="3"/>
  <c r="F221" i="3"/>
  <c r="E221" i="3"/>
  <c r="L220" i="3"/>
  <c r="K220" i="3"/>
  <c r="F220" i="3"/>
  <c r="E220" i="3"/>
  <c r="L219" i="3"/>
  <c r="K219" i="3"/>
  <c r="F219" i="3"/>
  <c r="E219" i="3"/>
  <c r="L218" i="3"/>
  <c r="K218" i="3"/>
  <c r="F218" i="3"/>
  <c r="E218" i="3"/>
  <c r="L217" i="3"/>
  <c r="K217" i="3"/>
  <c r="F217" i="3"/>
  <c r="E217" i="3"/>
  <c r="L216" i="3"/>
  <c r="K216" i="3"/>
  <c r="F216" i="3"/>
  <c r="E216" i="3"/>
  <c r="L215" i="3"/>
  <c r="K215" i="3"/>
  <c r="F215" i="3"/>
  <c r="E215" i="3"/>
  <c r="L214" i="3"/>
  <c r="K214" i="3"/>
  <c r="F214" i="3"/>
  <c r="E214" i="3"/>
  <c r="L213" i="3"/>
  <c r="K213" i="3"/>
  <c r="F213" i="3"/>
  <c r="E213" i="3"/>
  <c r="W110" i="1" s="1"/>
  <c r="L212" i="3"/>
  <c r="K212" i="3"/>
  <c r="F212" i="3"/>
  <c r="E212" i="3"/>
  <c r="W109" i="1" s="1"/>
  <c r="L211" i="3"/>
  <c r="K211" i="3"/>
  <c r="F211" i="3"/>
  <c r="E211" i="3"/>
  <c r="W108" i="1" s="1"/>
  <c r="L210" i="3"/>
  <c r="K210" i="3"/>
  <c r="F210" i="3"/>
  <c r="E210" i="3"/>
  <c r="L209" i="3"/>
  <c r="K209" i="3"/>
  <c r="F209" i="3"/>
  <c r="E209" i="3"/>
  <c r="L208" i="3"/>
  <c r="K208" i="3"/>
  <c r="F208" i="3"/>
  <c r="E208" i="3"/>
  <c r="L207" i="3"/>
  <c r="K207" i="3"/>
  <c r="F207" i="3"/>
  <c r="E207" i="3"/>
  <c r="L206" i="3"/>
  <c r="K206" i="3"/>
  <c r="F206" i="3"/>
  <c r="E206" i="3"/>
  <c r="L205" i="3"/>
  <c r="K205" i="3"/>
  <c r="F205" i="3"/>
  <c r="E205" i="3"/>
  <c r="L204" i="3"/>
  <c r="K204" i="3"/>
  <c r="F204" i="3"/>
  <c r="E204" i="3"/>
  <c r="L203" i="3"/>
  <c r="K203" i="3"/>
  <c r="F203" i="3"/>
  <c r="E203" i="3"/>
  <c r="L202" i="3"/>
  <c r="K202" i="3"/>
  <c r="F202" i="3"/>
  <c r="E202" i="3"/>
  <c r="L201" i="3"/>
  <c r="K201" i="3"/>
  <c r="F201" i="3"/>
  <c r="E201" i="3"/>
  <c r="L200" i="3"/>
  <c r="K200" i="3"/>
  <c r="F200" i="3"/>
  <c r="AB66" i="6" s="1"/>
  <c r="E200" i="3"/>
  <c r="L199" i="3"/>
  <c r="K199" i="3"/>
  <c r="F199" i="3"/>
  <c r="E199" i="3"/>
  <c r="W103" i="1" s="1"/>
  <c r="L198" i="3"/>
  <c r="K198" i="3"/>
  <c r="F198" i="3"/>
  <c r="E198" i="3"/>
  <c r="L197" i="3"/>
  <c r="K197" i="3"/>
  <c r="F197" i="3"/>
  <c r="E197" i="3"/>
  <c r="L196" i="3"/>
  <c r="K196" i="3"/>
  <c r="F196" i="3"/>
  <c r="E196" i="3"/>
  <c r="W102" i="1" s="1"/>
  <c r="L195" i="3"/>
  <c r="K195" i="3"/>
  <c r="F195" i="3"/>
  <c r="E195" i="3"/>
  <c r="L194" i="3"/>
  <c r="K194" i="3"/>
  <c r="F194" i="3"/>
  <c r="E194" i="3"/>
  <c r="L193" i="3"/>
  <c r="K193" i="3"/>
  <c r="F193" i="3"/>
  <c r="E193" i="3"/>
  <c r="L192" i="3"/>
  <c r="K192" i="3"/>
  <c r="F192" i="3"/>
  <c r="E192" i="3"/>
  <c r="L191" i="3"/>
  <c r="K191" i="3"/>
  <c r="F191" i="3"/>
  <c r="E191" i="3"/>
  <c r="L190" i="3"/>
  <c r="K190" i="3"/>
  <c r="F190" i="3"/>
  <c r="E190" i="3"/>
  <c r="L189" i="3"/>
  <c r="K189" i="3"/>
  <c r="F189" i="3"/>
  <c r="E189" i="3"/>
  <c r="W99" i="1" s="1"/>
  <c r="L188" i="3"/>
  <c r="K188" i="3"/>
  <c r="F188" i="3"/>
  <c r="E188" i="3"/>
  <c r="L187" i="3"/>
  <c r="K187" i="3"/>
  <c r="F187" i="3"/>
  <c r="E187" i="3"/>
  <c r="L186" i="3"/>
  <c r="K186" i="3"/>
  <c r="F186" i="3"/>
  <c r="E186" i="3"/>
  <c r="L185" i="3"/>
  <c r="K185" i="3"/>
  <c r="F185" i="3"/>
  <c r="AB157" i="6" s="1"/>
  <c r="E185" i="3"/>
  <c r="L184" i="3"/>
  <c r="K184" i="3"/>
  <c r="AH313" i="6" s="1"/>
  <c r="F184" i="3"/>
  <c r="AB313" i="6" s="1"/>
  <c r="E184" i="3"/>
  <c r="AA313" i="6" s="1"/>
  <c r="L183" i="3"/>
  <c r="K183" i="3"/>
  <c r="F183" i="3"/>
  <c r="E183" i="3"/>
  <c r="W97" i="1" s="1"/>
  <c r="L182" i="3"/>
  <c r="K182" i="3"/>
  <c r="F182" i="3"/>
  <c r="E182" i="3"/>
  <c r="L181" i="3"/>
  <c r="K181" i="3"/>
  <c r="F181" i="3"/>
  <c r="E181" i="3"/>
  <c r="L180" i="3"/>
  <c r="K180" i="3"/>
  <c r="AH61" i="6" s="1"/>
  <c r="F180" i="3"/>
  <c r="E180" i="3"/>
  <c r="L179" i="3"/>
  <c r="K179" i="3"/>
  <c r="F179" i="3"/>
  <c r="E179" i="3"/>
  <c r="W95" i="1" s="1"/>
  <c r="L178" i="3"/>
  <c r="K178" i="3"/>
  <c r="AH60" i="6" s="1"/>
  <c r="F178" i="3"/>
  <c r="AB60" i="6" s="1"/>
  <c r="E178" i="3"/>
  <c r="AA60" i="6" s="1"/>
  <c r="L177" i="3"/>
  <c r="K177" i="3"/>
  <c r="AH59" i="6" s="1"/>
  <c r="F177" i="3"/>
  <c r="AB59" i="6" s="1"/>
  <c r="E177" i="3"/>
  <c r="L176" i="3"/>
  <c r="K176" i="3"/>
  <c r="F176" i="3"/>
  <c r="E176" i="3"/>
  <c r="L175" i="3"/>
  <c r="K175" i="3"/>
  <c r="F175" i="3"/>
  <c r="E175" i="3"/>
  <c r="W93" i="1" s="1"/>
  <c r="L174" i="3"/>
  <c r="K174" i="3"/>
  <c r="F174" i="3"/>
  <c r="E174" i="3"/>
  <c r="L173" i="3"/>
  <c r="K173" i="3"/>
  <c r="AD127" i="1" s="1"/>
  <c r="F173" i="3"/>
  <c r="X127" i="1" s="1"/>
  <c r="E173" i="3"/>
  <c r="W92" i="1" s="1"/>
  <c r="L172" i="3"/>
  <c r="K172" i="3"/>
  <c r="F172" i="3"/>
  <c r="E172" i="3"/>
  <c r="L171" i="3"/>
  <c r="K171" i="3"/>
  <c r="F171" i="3"/>
  <c r="E171" i="3"/>
  <c r="L170" i="3"/>
  <c r="K170" i="3"/>
  <c r="F170" i="3"/>
  <c r="E170" i="3"/>
  <c r="L169" i="3"/>
  <c r="K169" i="3"/>
  <c r="F169" i="3"/>
  <c r="E169" i="3"/>
  <c r="L168" i="3"/>
  <c r="K168" i="3"/>
  <c r="F168" i="3"/>
  <c r="E168" i="3"/>
  <c r="W91" i="1" s="1"/>
  <c r="L167" i="3"/>
  <c r="K167" i="3"/>
  <c r="F167" i="3"/>
  <c r="E167" i="3"/>
  <c r="W90" i="1" s="1"/>
  <c r="L166" i="3"/>
  <c r="K166" i="3"/>
  <c r="F166" i="3"/>
  <c r="E166" i="3"/>
  <c r="L165" i="3"/>
  <c r="K165" i="3"/>
  <c r="F165" i="3"/>
  <c r="E165" i="3"/>
  <c r="L164" i="3"/>
  <c r="K164" i="3"/>
  <c r="F164" i="3"/>
  <c r="E164" i="3"/>
  <c r="W89" i="1" s="1"/>
  <c r="L163" i="3"/>
  <c r="K163" i="3"/>
  <c r="AD124" i="1" s="1"/>
  <c r="F163" i="3"/>
  <c r="E163" i="3"/>
  <c r="W88" i="1" s="1"/>
  <c r="L162" i="3"/>
  <c r="K162" i="3"/>
  <c r="F162" i="3"/>
  <c r="E162" i="3"/>
  <c r="L161" i="3"/>
  <c r="K161" i="3"/>
  <c r="F161" i="3"/>
  <c r="E161" i="3"/>
  <c r="L160" i="3"/>
  <c r="K160" i="3"/>
  <c r="AD123" i="1" s="1"/>
  <c r="F160" i="3"/>
  <c r="X123" i="1" s="1"/>
  <c r="E160" i="3"/>
  <c r="L159" i="3"/>
  <c r="K159" i="3"/>
  <c r="F159" i="3"/>
  <c r="E159" i="3"/>
  <c r="L158" i="3"/>
  <c r="K158" i="3"/>
  <c r="F158" i="3"/>
  <c r="AB56" i="6" s="1"/>
  <c r="E158" i="3"/>
  <c r="L157" i="3"/>
  <c r="K157" i="3"/>
  <c r="AH55" i="6" s="1"/>
  <c r="F157" i="3"/>
  <c r="AB55" i="6" s="1"/>
  <c r="E157" i="3"/>
  <c r="L156" i="3"/>
  <c r="K156" i="3"/>
  <c r="F156" i="3"/>
  <c r="E156" i="3"/>
  <c r="W84" i="1" s="1"/>
  <c r="L155" i="3"/>
  <c r="K155" i="3"/>
  <c r="F155" i="3"/>
  <c r="E155" i="3"/>
  <c r="W83" i="1" s="1"/>
  <c r="L154" i="3"/>
  <c r="K154" i="3"/>
  <c r="AD117" i="1" s="1"/>
  <c r="F154" i="3"/>
  <c r="X117" i="1" s="1"/>
  <c r="E154" i="3"/>
  <c r="W82" i="1" s="1"/>
  <c r="L153" i="3"/>
  <c r="K153" i="3"/>
  <c r="F153" i="3"/>
  <c r="E153" i="3"/>
  <c r="L152" i="3"/>
  <c r="K152" i="3"/>
  <c r="F152" i="3"/>
  <c r="E152" i="3"/>
  <c r="L151" i="3"/>
  <c r="K151" i="3"/>
  <c r="F151" i="3"/>
  <c r="E151" i="3"/>
  <c r="W80" i="1" s="1"/>
  <c r="L150" i="3"/>
  <c r="K150" i="3"/>
  <c r="F150" i="3"/>
  <c r="E150" i="3"/>
  <c r="L149" i="3"/>
  <c r="K149" i="3"/>
  <c r="F149" i="3"/>
  <c r="E149" i="3"/>
  <c r="W79" i="1" s="1"/>
  <c r="L148" i="3"/>
  <c r="K148" i="3"/>
  <c r="F148" i="3"/>
  <c r="E148" i="3"/>
  <c r="W78" i="1" s="1"/>
  <c r="L147" i="3"/>
  <c r="K147" i="3"/>
  <c r="F147" i="3"/>
  <c r="E147" i="3"/>
  <c r="W77" i="1" s="1"/>
  <c r="L146" i="3"/>
  <c r="K146" i="3"/>
  <c r="F146" i="3"/>
  <c r="E146" i="3"/>
  <c r="L145" i="3"/>
  <c r="K145" i="3"/>
  <c r="AH50" i="6" s="1"/>
  <c r="F145" i="3"/>
  <c r="AB50" i="6" s="1"/>
  <c r="E145" i="3"/>
  <c r="L144" i="3"/>
  <c r="K144" i="3"/>
  <c r="F144" i="3"/>
  <c r="E144" i="3"/>
  <c r="L143" i="3"/>
  <c r="K143" i="3"/>
  <c r="F143" i="3"/>
  <c r="E143" i="3"/>
  <c r="L142" i="3"/>
  <c r="K142" i="3"/>
  <c r="F142" i="3"/>
  <c r="E142" i="3"/>
  <c r="W72" i="1" s="1"/>
  <c r="L141" i="3"/>
  <c r="K141" i="3"/>
  <c r="F141" i="3"/>
  <c r="E141" i="3"/>
  <c r="W71" i="1" s="1"/>
  <c r="L140" i="3"/>
  <c r="K140" i="3"/>
  <c r="F140" i="3"/>
  <c r="E140" i="3"/>
  <c r="L139" i="3"/>
  <c r="K139" i="3"/>
  <c r="F139" i="3"/>
  <c r="E139" i="3"/>
  <c r="L138" i="3"/>
  <c r="K138" i="3"/>
  <c r="F138" i="3"/>
  <c r="E138" i="3"/>
  <c r="L137" i="3"/>
  <c r="K137" i="3"/>
  <c r="F137" i="3"/>
  <c r="E137" i="3"/>
  <c r="L136" i="3"/>
  <c r="K136" i="3"/>
  <c r="F136" i="3"/>
  <c r="E136" i="3"/>
  <c r="L135" i="3"/>
  <c r="K135" i="3"/>
  <c r="F135" i="3"/>
  <c r="E135" i="3"/>
  <c r="L134" i="3"/>
  <c r="K134" i="3"/>
  <c r="F134" i="3"/>
  <c r="E134" i="3"/>
  <c r="L133" i="3"/>
  <c r="K133" i="3"/>
  <c r="F133" i="3"/>
  <c r="E133" i="3"/>
  <c r="W70" i="1" s="1"/>
  <c r="L132" i="3"/>
  <c r="K132" i="3"/>
  <c r="F132" i="3"/>
  <c r="E132" i="3"/>
  <c r="L131" i="3"/>
  <c r="K131" i="3"/>
  <c r="F131" i="3"/>
  <c r="E131" i="3"/>
  <c r="W68" i="1" s="1"/>
  <c r="L130" i="3"/>
  <c r="K130" i="3"/>
  <c r="F130" i="3"/>
  <c r="E130" i="3"/>
  <c r="L129" i="3"/>
  <c r="K129" i="3"/>
  <c r="F129" i="3"/>
  <c r="E129" i="3"/>
  <c r="L128" i="3"/>
  <c r="K128" i="3"/>
  <c r="F128" i="3"/>
  <c r="E128" i="3"/>
  <c r="L127" i="3"/>
  <c r="K127" i="3"/>
  <c r="F127" i="3"/>
  <c r="E127" i="3"/>
  <c r="L126" i="3"/>
  <c r="K126" i="3"/>
  <c r="F126" i="3"/>
  <c r="AB48" i="6" s="1"/>
  <c r="E126" i="3"/>
  <c r="L125" i="3"/>
  <c r="K125" i="3"/>
  <c r="F125" i="3"/>
  <c r="E125" i="3"/>
  <c r="W66" i="1" s="1"/>
  <c r="L124" i="3"/>
  <c r="K124" i="3"/>
  <c r="AH47" i="6" s="1"/>
  <c r="F124" i="3"/>
  <c r="AB47" i="6" s="1"/>
  <c r="E124" i="3"/>
  <c r="L123" i="3"/>
  <c r="K123" i="3"/>
  <c r="F123" i="3"/>
  <c r="E123" i="3"/>
  <c r="L122" i="3"/>
  <c r="K122" i="3"/>
  <c r="AH45" i="6" s="1"/>
  <c r="F122" i="3"/>
  <c r="AB45" i="6" s="1"/>
  <c r="E122" i="3"/>
  <c r="L121" i="3"/>
  <c r="K121" i="3"/>
  <c r="AH44" i="6" s="1"/>
  <c r="F121" i="3"/>
  <c r="AB44" i="6" s="1"/>
  <c r="E121" i="3"/>
  <c r="L120" i="3"/>
  <c r="K120" i="3"/>
  <c r="F120" i="3"/>
  <c r="E120" i="3"/>
  <c r="L119" i="3"/>
  <c r="K119" i="3"/>
  <c r="F119" i="3"/>
  <c r="E119" i="3"/>
  <c r="L118" i="3"/>
  <c r="K118" i="3"/>
  <c r="F118" i="3"/>
  <c r="E118" i="3"/>
  <c r="W60" i="1" s="1"/>
  <c r="L117" i="3"/>
  <c r="K117" i="3"/>
  <c r="F117" i="3"/>
  <c r="E117" i="3"/>
  <c r="W59" i="1" s="1"/>
  <c r="L116" i="3"/>
  <c r="K116" i="3"/>
  <c r="F116" i="3"/>
  <c r="E116" i="3"/>
  <c r="W58" i="1" s="1"/>
  <c r="L115" i="3"/>
  <c r="K115" i="3"/>
  <c r="F115" i="3"/>
  <c r="E115" i="3"/>
  <c r="L114" i="3"/>
  <c r="K114" i="3"/>
  <c r="F114" i="3"/>
  <c r="E114" i="3"/>
  <c r="L113" i="3"/>
  <c r="K113" i="3"/>
  <c r="F113" i="3"/>
  <c r="E113" i="3"/>
  <c r="W57" i="1" s="1"/>
  <c r="L112" i="3"/>
  <c r="K112" i="3"/>
  <c r="F112" i="3"/>
  <c r="E112" i="3"/>
  <c r="L111" i="3"/>
  <c r="K111" i="3"/>
  <c r="F111" i="3"/>
  <c r="E111" i="3"/>
  <c r="W55" i="1" s="1"/>
  <c r="L110" i="3"/>
  <c r="K110" i="3"/>
  <c r="F110" i="3"/>
  <c r="E110" i="3"/>
  <c r="W54" i="1" s="1"/>
  <c r="L109" i="3"/>
  <c r="K109" i="3"/>
  <c r="F109" i="3"/>
  <c r="E109" i="3"/>
  <c r="W53" i="1" s="1"/>
  <c r="L108" i="3"/>
  <c r="K108" i="3"/>
  <c r="F108" i="3"/>
  <c r="E108" i="3"/>
  <c r="W52" i="1" s="1"/>
  <c r="L107" i="3"/>
  <c r="K107" i="3"/>
  <c r="F107" i="3"/>
  <c r="E107" i="3"/>
  <c r="W51" i="1" s="1"/>
  <c r="L106" i="3"/>
  <c r="K106" i="3"/>
  <c r="F106" i="3"/>
  <c r="E106" i="3"/>
  <c r="L105" i="3"/>
  <c r="K105" i="3"/>
  <c r="F105" i="3"/>
  <c r="E105" i="3"/>
  <c r="L104" i="3"/>
  <c r="K104" i="3"/>
  <c r="F104" i="3"/>
  <c r="E104" i="3"/>
  <c r="L103" i="3"/>
  <c r="K103" i="3"/>
  <c r="F103" i="3"/>
  <c r="E103" i="3"/>
  <c r="L102" i="3"/>
  <c r="K102" i="3"/>
  <c r="F102" i="3"/>
  <c r="E102" i="3"/>
  <c r="L101" i="3"/>
  <c r="K101" i="3"/>
  <c r="F101" i="3"/>
  <c r="E101" i="3"/>
  <c r="L100" i="3"/>
  <c r="K100" i="3"/>
  <c r="AD77" i="1" s="1"/>
  <c r="F100" i="3"/>
  <c r="E100" i="3"/>
  <c r="L99" i="3"/>
  <c r="K99" i="3"/>
  <c r="F99" i="3"/>
  <c r="E99" i="3"/>
  <c r="L98" i="3"/>
  <c r="K98" i="3"/>
  <c r="F98" i="3"/>
  <c r="E98" i="3"/>
  <c r="L97" i="3"/>
  <c r="K97" i="3"/>
  <c r="F97" i="3"/>
  <c r="E97" i="3"/>
  <c r="W49" i="1" s="1"/>
  <c r="L96" i="3"/>
  <c r="K96" i="3"/>
  <c r="F96" i="3"/>
  <c r="E96" i="3"/>
  <c r="L95" i="3"/>
  <c r="K95" i="3"/>
  <c r="F95" i="3"/>
  <c r="E95" i="3"/>
  <c r="L94" i="3"/>
  <c r="K94" i="3"/>
  <c r="F94" i="3"/>
  <c r="E94" i="3"/>
  <c r="W46" i="1" s="1"/>
  <c r="L93" i="3"/>
  <c r="K93" i="3"/>
  <c r="F93" i="3"/>
  <c r="E93" i="3"/>
  <c r="W45" i="1" s="1"/>
  <c r="L92" i="3"/>
  <c r="K92" i="3"/>
  <c r="F92" i="3"/>
  <c r="E92" i="3"/>
  <c r="W44" i="1" s="1"/>
  <c r="L91" i="3"/>
  <c r="K91" i="3"/>
  <c r="F91" i="3"/>
  <c r="E91" i="3"/>
  <c r="L90" i="3"/>
  <c r="K90" i="3"/>
  <c r="F90" i="3"/>
  <c r="E90" i="3"/>
  <c r="L89" i="3"/>
  <c r="K89" i="3"/>
  <c r="AH40" i="6" s="1"/>
  <c r="F89" i="3"/>
  <c r="AB40" i="6" s="1"/>
  <c r="E89" i="3"/>
  <c r="L88" i="3"/>
  <c r="K88" i="3"/>
  <c r="F88" i="3"/>
  <c r="E88" i="3"/>
  <c r="L87" i="3"/>
  <c r="K87" i="3"/>
  <c r="F87" i="3"/>
  <c r="E87" i="3"/>
  <c r="L86" i="3"/>
  <c r="K86" i="3"/>
  <c r="F86" i="3"/>
  <c r="E86" i="3"/>
  <c r="L85" i="3"/>
  <c r="K85" i="3"/>
  <c r="F85" i="3"/>
  <c r="E85" i="3"/>
  <c r="W41" i="1" s="1"/>
  <c r="L84" i="3"/>
  <c r="K84" i="3"/>
  <c r="F84" i="3"/>
  <c r="E84" i="3"/>
  <c r="L83" i="3"/>
  <c r="K83" i="3"/>
  <c r="F83" i="3"/>
  <c r="E83" i="3"/>
  <c r="L82" i="3"/>
  <c r="K82" i="3"/>
  <c r="F82" i="3"/>
  <c r="E82" i="3"/>
  <c r="L81" i="3"/>
  <c r="K81" i="3"/>
  <c r="F81" i="3"/>
  <c r="E81" i="3"/>
  <c r="W39" i="1" s="1"/>
  <c r="L80" i="3"/>
  <c r="K80" i="3"/>
  <c r="F80" i="3"/>
  <c r="E80" i="3"/>
  <c r="W38" i="1" s="1"/>
  <c r="L79" i="3"/>
  <c r="K79" i="3"/>
  <c r="F79" i="3"/>
  <c r="E79" i="3"/>
  <c r="L78" i="3"/>
  <c r="K78" i="3"/>
  <c r="F78" i="3"/>
  <c r="E78" i="3"/>
  <c r="L77" i="3"/>
  <c r="K77" i="3"/>
  <c r="F77" i="3"/>
  <c r="E77" i="3"/>
  <c r="L76" i="3"/>
  <c r="K76" i="3"/>
  <c r="F76" i="3"/>
  <c r="E76" i="3"/>
  <c r="L75" i="3"/>
  <c r="K75" i="3"/>
  <c r="AD55" i="1" s="1"/>
  <c r="F75" i="3"/>
  <c r="X55" i="1" s="1"/>
  <c r="E75" i="3"/>
  <c r="L74" i="3"/>
  <c r="K74" i="3"/>
  <c r="AD54" i="1" s="1"/>
  <c r="F74" i="3"/>
  <c r="X54" i="1" s="1"/>
  <c r="E74" i="3"/>
  <c r="L73" i="3"/>
  <c r="K73" i="3"/>
  <c r="AD53" i="1" s="1"/>
  <c r="F73" i="3"/>
  <c r="X53" i="1" s="1"/>
  <c r="E73" i="3"/>
  <c r="L72" i="3"/>
  <c r="K72" i="3"/>
  <c r="AD52" i="1" s="1"/>
  <c r="F72" i="3"/>
  <c r="X52" i="1" s="1"/>
  <c r="E72" i="3"/>
  <c r="L71" i="3"/>
  <c r="K71" i="3"/>
  <c r="F71" i="3"/>
  <c r="E71" i="3"/>
  <c r="L70" i="3"/>
  <c r="K70" i="3"/>
  <c r="F70" i="3"/>
  <c r="E70" i="3"/>
  <c r="L69" i="3"/>
  <c r="K69" i="3"/>
  <c r="F69" i="3"/>
  <c r="E69" i="3"/>
  <c r="L68" i="3"/>
  <c r="K68" i="3"/>
  <c r="F68" i="3"/>
  <c r="E68" i="3"/>
  <c r="L67" i="3"/>
  <c r="K67" i="3"/>
  <c r="F67" i="3"/>
  <c r="E67" i="3"/>
  <c r="L66" i="3"/>
  <c r="K66" i="3"/>
  <c r="F66" i="3"/>
  <c r="E66" i="3"/>
  <c r="L65" i="3"/>
  <c r="K65" i="3"/>
  <c r="F65" i="3"/>
  <c r="E65" i="3"/>
  <c r="L64" i="3"/>
  <c r="K64" i="3"/>
  <c r="F64" i="3"/>
  <c r="E64" i="3"/>
  <c r="L63" i="3"/>
  <c r="K63" i="3"/>
  <c r="F63" i="3"/>
  <c r="E63" i="3"/>
  <c r="L62" i="3"/>
  <c r="K62" i="3"/>
  <c r="F62" i="3"/>
  <c r="E62" i="3"/>
  <c r="L61" i="3"/>
  <c r="K61" i="3"/>
  <c r="F61" i="3"/>
  <c r="E61" i="3"/>
  <c r="L60" i="3"/>
  <c r="K60" i="3"/>
  <c r="F60" i="3"/>
  <c r="E60" i="3"/>
  <c r="L59" i="3"/>
  <c r="K59" i="3"/>
  <c r="F59" i="3"/>
  <c r="E59" i="3"/>
  <c r="L58" i="3"/>
  <c r="K58" i="3"/>
  <c r="F58" i="3"/>
  <c r="E58" i="3"/>
  <c r="L57" i="3"/>
  <c r="K57" i="3"/>
  <c r="F57" i="3"/>
  <c r="E57" i="3"/>
  <c r="W34" i="1" s="1"/>
  <c r="L56" i="3"/>
  <c r="K56" i="3"/>
  <c r="F56" i="3"/>
  <c r="E56" i="3"/>
  <c r="L55" i="3"/>
  <c r="K55" i="3"/>
  <c r="F55" i="3"/>
  <c r="E55" i="3"/>
  <c r="L54" i="3"/>
  <c r="K54" i="3"/>
  <c r="F54" i="3"/>
  <c r="E54" i="3"/>
  <c r="W32" i="1" s="1"/>
  <c r="L53" i="3"/>
  <c r="K53" i="3"/>
  <c r="F53" i="3"/>
  <c r="E53" i="3"/>
  <c r="W31" i="1" s="1"/>
  <c r="L52" i="3"/>
  <c r="K52" i="3"/>
  <c r="F52" i="3"/>
  <c r="E52" i="3"/>
  <c r="W30" i="1" s="1"/>
  <c r="L51" i="3"/>
  <c r="K51" i="3"/>
  <c r="F51" i="3"/>
  <c r="E51" i="3"/>
  <c r="L50" i="3"/>
  <c r="K50" i="3"/>
  <c r="F50" i="3"/>
  <c r="E50" i="3"/>
  <c r="L49" i="3"/>
  <c r="K49" i="3"/>
  <c r="F49" i="3"/>
  <c r="E49" i="3"/>
  <c r="W29" i="1" s="1"/>
  <c r="L48" i="3"/>
  <c r="K48" i="3"/>
  <c r="F48" i="3"/>
  <c r="E48" i="3"/>
  <c r="W28" i="1" s="1"/>
  <c r="L47" i="3"/>
  <c r="K47" i="3"/>
  <c r="F47" i="3"/>
  <c r="E47" i="3"/>
  <c r="L46" i="3"/>
  <c r="K46" i="3"/>
  <c r="F46" i="3"/>
  <c r="E46" i="3"/>
  <c r="L45" i="3"/>
  <c r="K45" i="3"/>
  <c r="F45" i="3"/>
  <c r="E45" i="3"/>
  <c r="L44" i="3"/>
  <c r="K44" i="3"/>
  <c r="F44" i="3"/>
  <c r="E44" i="3"/>
  <c r="W26" i="1" s="1"/>
  <c r="L43" i="3"/>
  <c r="K43" i="3"/>
  <c r="F43" i="3"/>
  <c r="E43" i="3"/>
  <c r="W25" i="1" s="1"/>
  <c r="L42" i="3"/>
  <c r="K42" i="3"/>
  <c r="F42" i="3"/>
  <c r="E42" i="3"/>
  <c r="L41" i="3"/>
  <c r="K41" i="3"/>
  <c r="F41" i="3"/>
  <c r="E41" i="3"/>
  <c r="L40" i="3"/>
  <c r="K40" i="3"/>
  <c r="F40" i="3"/>
  <c r="E40" i="3"/>
  <c r="L39" i="3"/>
  <c r="K39" i="3"/>
  <c r="F39" i="3"/>
  <c r="E39" i="3"/>
  <c r="L38" i="3"/>
  <c r="K38" i="3"/>
  <c r="F38" i="3"/>
  <c r="E38" i="3"/>
  <c r="W23" i="1" s="1"/>
  <c r="L37" i="3"/>
  <c r="K37" i="3"/>
  <c r="F37" i="3"/>
  <c r="E37" i="3"/>
  <c r="L36" i="3"/>
  <c r="K36" i="3"/>
  <c r="F36" i="3"/>
  <c r="E36" i="3"/>
  <c r="L35" i="3"/>
  <c r="K35" i="3"/>
  <c r="F35" i="3"/>
  <c r="E35" i="3"/>
  <c r="L34" i="3"/>
  <c r="K34" i="3"/>
  <c r="F34" i="3"/>
  <c r="E34" i="3"/>
  <c r="L33" i="3"/>
  <c r="K33" i="3"/>
  <c r="F33" i="3"/>
  <c r="E33" i="3"/>
  <c r="L32" i="3"/>
  <c r="K32" i="3"/>
  <c r="F32" i="3"/>
  <c r="E32" i="3"/>
  <c r="L31" i="3"/>
  <c r="K31" i="3"/>
  <c r="AD24" i="1" s="1"/>
  <c r="F31" i="3"/>
  <c r="E31" i="3"/>
  <c r="L30" i="3"/>
  <c r="K30" i="3"/>
  <c r="F30" i="3"/>
  <c r="E30" i="3"/>
  <c r="W22" i="1" s="1"/>
  <c r="L29" i="3"/>
  <c r="K29" i="3"/>
  <c r="F29" i="3"/>
  <c r="AB309" i="6" s="1"/>
  <c r="E29" i="3"/>
  <c r="L28" i="3"/>
  <c r="K28" i="3"/>
  <c r="AH25" i="6" s="1"/>
  <c r="F28" i="3"/>
  <c r="AB25" i="6" s="1"/>
  <c r="E28" i="3"/>
  <c r="L27" i="3"/>
  <c r="K27" i="3"/>
  <c r="F27" i="3"/>
  <c r="E27" i="3"/>
  <c r="W19" i="1" s="1"/>
  <c r="L26" i="3"/>
  <c r="K26" i="3"/>
  <c r="F26" i="3"/>
  <c r="E26" i="3"/>
  <c r="W18" i="1" s="1"/>
  <c r="L25" i="3"/>
  <c r="K25" i="3"/>
  <c r="AD18" i="1" s="1"/>
  <c r="F25" i="3"/>
  <c r="E25" i="3"/>
  <c r="W17" i="1" s="1"/>
  <c r="L24" i="3"/>
  <c r="K24" i="3"/>
  <c r="F24" i="3"/>
  <c r="E24" i="3"/>
  <c r="L23" i="3"/>
  <c r="K23" i="3"/>
  <c r="F23" i="3"/>
  <c r="X15" i="1" s="1"/>
  <c r="E23" i="3"/>
  <c r="L22" i="3"/>
  <c r="K22" i="3"/>
  <c r="F22" i="3"/>
  <c r="E22" i="3"/>
  <c r="L21" i="3"/>
  <c r="K21" i="3"/>
  <c r="F21" i="3"/>
  <c r="E21" i="3"/>
  <c r="L20" i="3"/>
  <c r="K20" i="3"/>
  <c r="F20" i="3"/>
  <c r="E20" i="3"/>
  <c r="L19" i="3"/>
  <c r="K19" i="3"/>
  <c r="AD13" i="1" s="1"/>
  <c r="F19" i="3"/>
  <c r="E19" i="3"/>
  <c r="L18" i="3"/>
  <c r="K18" i="3"/>
  <c r="F18" i="3"/>
  <c r="E18" i="3"/>
  <c r="W14" i="1" s="1"/>
  <c r="L17" i="3"/>
  <c r="K17" i="3"/>
  <c r="F17" i="3"/>
  <c r="E17" i="3"/>
  <c r="W13" i="1" s="1"/>
  <c r="L16" i="3"/>
  <c r="K16" i="3"/>
  <c r="AD11" i="1" s="1"/>
  <c r="F16" i="3"/>
  <c r="E16" i="3"/>
  <c r="W12" i="1" s="1"/>
  <c r="L15" i="3"/>
  <c r="K15" i="3"/>
  <c r="F15" i="3"/>
  <c r="E15" i="3"/>
  <c r="L14" i="3"/>
  <c r="K14" i="3"/>
  <c r="F14" i="3"/>
  <c r="E14" i="3"/>
  <c r="L13" i="3"/>
  <c r="K13" i="3"/>
  <c r="F13" i="3"/>
  <c r="E13" i="3"/>
  <c r="W11" i="1" s="1"/>
  <c r="L12" i="3"/>
  <c r="K12" i="3"/>
  <c r="F12" i="3"/>
  <c r="E12" i="3"/>
  <c r="L11" i="3"/>
  <c r="K11" i="3"/>
  <c r="F11" i="3"/>
  <c r="E11" i="3"/>
  <c r="L10" i="3"/>
  <c r="K10" i="3"/>
  <c r="F10" i="3"/>
  <c r="E10" i="3"/>
  <c r="L9" i="3"/>
  <c r="K9" i="3"/>
  <c r="F9" i="3"/>
  <c r="E9" i="3"/>
  <c r="L8" i="3"/>
  <c r="K8" i="3"/>
  <c r="F8" i="3"/>
  <c r="E8" i="3"/>
  <c r="W10" i="1" s="1"/>
  <c r="L7" i="3"/>
  <c r="K7" i="3"/>
  <c r="F7" i="3"/>
  <c r="X9" i="1" s="1"/>
  <c r="E7" i="3"/>
  <c r="W9" i="1" s="1"/>
  <c r="L6" i="3"/>
  <c r="K6" i="3"/>
  <c r="F6" i="3"/>
  <c r="E6" i="3"/>
  <c r="L5" i="3"/>
  <c r="K5" i="3"/>
  <c r="F5" i="3"/>
  <c r="E5" i="3"/>
  <c r="L4" i="3"/>
  <c r="K4" i="3"/>
  <c r="F4" i="3"/>
  <c r="E4" i="3"/>
  <c r="O6" i="2" l="1"/>
  <c r="R6" i="2" s="1"/>
  <c r="U6" i="2" s="1"/>
  <c r="X6" i="2" s="1"/>
  <c r="AA6" i="2" s="1"/>
  <c r="L21" i="2"/>
  <c r="V60" i="4"/>
  <c r="AH309" i="6"/>
  <c r="X287" i="1"/>
  <c r="AD326" i="1"/>
  <c r="AM326" i="1" s="1"/>
  <c r="AH56" i="6"/>
  <c r="AI56" i="6" s="1"/>
  <c r="AD338" i="1"/>
  <c r="AH338" i="1" s="1"/>
  <c r="AH48" i="6"/>
  <c r="AJ48" i="6" s="1"/>
  <c r="AB135" i="6"/>
  <c r="AH157" i="6"/>
  <c r="AJ157" i="6" s="1"/>
  <c r="AH84" i="6"/>
  <c r="AJ84" i="6" s="1"/>
  <c r="AH87" i="6"/>
  <c r="AJ87" i="6" s="1"/>
  <c r="AH89" i="6"/>
  <c r="AI89" i="6" s="1"/>
  <c r="AB191" i="6"/>
  <c r="X514" i="1"/>
  <c r="X556" i="1"/>
  <c r="X559" i="1"/>
  <c r="X583" i="1"/>
  <c r="AH135" i="6"/>
  <c r="AJ135" i="6" s="1"/>
  <c r="AH191" i="6"/>
  <c r="AJ191" i="6" s="1"/>
  <c r="AD514" i="1"/>
  <c r="AI514" i="1" s="1"/>
  <c r="AD556" i="1"/>
  <c r="AH556" i="1" s="1"/>
  <c r="AD559" i="1"/>
  <c r="AH559" i="1" s="1"/>
  <c r="AH91" i="6"/>
  <c r="AJ91" i="6" s="1"/>
  <c r="AA163" i="6"/>
  <c r="W117" i="1"/>
  <c r="AA205" i="6"/>
  <c r="W232" i="1"/>
  <c r="AA206" i="6"/>
  <c r="W238" i="1"/>
  <c r="AA184" i="6"/>
  <c r="W241" i="1"/>
  <c r="AA20" i="6"/>
  <c r="W244" i="1"/>
  <c r="AB38" i="6"/>
  <c r="AB62" i="6"/>
  <c r="AF302" i="1"/>
  <c r="AH302" i="1"/>
  <c r="AM302" i="1"/>
  <c r="AL302" i="1"/>
  <c r="AG302" i="1"/>
  <c r="AJ302" i="1"/>
  <c r="AI302" i="1"/>
  <c r="AK302" i="1"/>
  <c r="W549" i="1"/>
  <c r="AI13" i="1"/>
  <c r="AK13" i="1"/>
  <c r="AJ13" i="1"/>
  <c r="AH13" i="1"/>
  <c r="AG13" i="1"/>
  <c r="AL13" i="1"/>
  <c r="AF13" i="1"/>
  <c r="AM13" i="1"/>
  <c r="AH38" i="6"/>
  <c r="AJ38" i="6" s="1"/>
  <c r="AJ117" i="1"/>
  <c r="AH117" i="1"/>
  <c r="AM117" i="1"/>
  <c r="AL117" i="1"/>
  <c r="AK117" i="1"/>
  <c r="AI117" i="1"/>
  <c r="AG117" i="1"/>
  <c r="AF117" i="1"/>
  <c r="AJ123" i="1"/>
  <c r="AH123" i="1"/>
  <c r="AM123" i="1"/>
  <c r="AL123" i="1"/>
  <c r="AK123" i="1"/>
  <c r="AI123" i="1"/>
  <c r="AG123" i="1"/>
  <c r="AF123" i="1"/>
  <c r="AH62" i="6"/>
  <c r="AJ62" i="6" s="1"/>
  <c r="AH76" i="6"/>
  <c r="AJ76" i="6" s="1"/>
  <c r="AI226" i="1"/>
  <c r="AH226" i="1"/>
  <c r="AG226" i="1"/>
  <c r="AF226" i="1"/>
  <c r="AM226" i="1"/>
  <c r="AL226" i="1"/>
  <c r="AK226" i="1"/>
  <c r="AJ226" i="1"/>
  <c r="AK247" i="1"/>
  <c r="AJ247" i="1"/>
  <c r="AG247" i="1"/>
  <c r="AL247" i="1"/>
  <c r="AI247" i="1"/>
  <c r="AH247" i="1"/>
  <c r="AF247" i="1"/>
  <c r="AM247" i="1"/>
  <c r="AA99" i="6"/>
  <c r="W306" i="1"/>
  <c r="AH416" i="1"/>
  <c r="AG416" i="1"/>
  <c r="AM416" i="1"/>
  <c r="AL416" i="1"/>
  <c r="AK416" i="1"/>
  <c r="AF416" i="1"/>
  <c r="AJ416" i="1"/>
  <c r="AI416" i="1"/>
  <c r="AB142" i="6"/>
  <c r="AB77" i="6"/>
  <c r="AB84" i="6"/>
  <c r="W547" i="1"/>
  <c r="AH142" i="6"/>
  <c r="AJ142" i="6" s="1"/>
  <c r="W27" i="1"/>
  <c r="AA44" i="6"/>
  <c r="W62" i="1"/>
  <c r="AA235" i="6"/>
  <c r="W162" i="1"/>
  <c r="W170" i="1"/>
  <c r="AA82" i="6"/>
  <c r="W173" i="1"/>
  <c r="W176" i="1"/>
  <c r="AA85" i="6"/>
  <c r="W179" i="1"/>
  <c r="AA174" i="6"/>
  <c r="W182" i="1"/>
  <c r="W197" i="1"/>
  <c r="AA213" i="6"/>
  <c r="W571" i="1"/>
  <c r="AB205" i="6"/>
  <c r="AB20" i="6"/>
  <c r="AL360" i="1"/>
  <c r="AJ360" i="1"/>
  <c r="AK360" i="1"/>
  <c r="AI360" i="1"/>
  <c r="AM360" i="1"/>
  <c r="AH360" i="1"/>
  <c r="AG360" i="1"/>
  <c r="AF360" i="1"/>
  <c r="AA270" i="6"/>
  <c r="W339" i="1"/>
  <c r="W344" i="1"/>
  <c r="AA122" i="6"/>
  <c r="W408" i="1"/>
  <c r="W413" i="1"/>
  <c r="AA198" i="6"/>
  <c r="W449" i="1"/>
  <c r="W468" i="1"/>
  <c r="W521" i="1"/>
  <c r="AA149" i="6"/>
  <c r="W531" i="1"/>
  <c r="Z560" i="1"/>
  <c r="AM11" i="1"/>
  <c r="AH11" i="1"/>
  <c r="AL11" i="1"/>
  <c r="AK11" i="1"/>
  <c r="AJ11" i="1"/>
  <c r="AI11" i="1"/>
  <c r="AG11" i="1"/>
  <c r="AF11" i="1"/>
  <c r="AM18" i="1"/>
  <c r="AL18" i="1"/>
  <c r="AK18" i="1"/>
  <c r="AJ18" i="1"/>
  <c r="AI18" i="1"/>
  <c r="AH18" i="1"/>
  <c r="AG18" i="1"/>
  <c r="AF18" i="1"/>
  <c r="AI24" i="1"/>
  <c r="AH24" i="1"/>
  <c r="AG24" i="1"/>
  <c r="AF24" i="1"/>
  <c r="AM24" i="1"/>
  <c r="AL24" i="1"/>
  <c r="AK24" i="1"/>
  <c r="AJ24" i="1"/>
  <c r="AM53" i="1"/>
  <c r="AL53" i="1"/>
  <c r="AJ53" i="1"/>
  <c r="AI53" i="1"/>
  <c r="AH53" i="1"/>
  <c r="AG53" i="1"/>
  <c r="AF53" i="1"/>
  <c r="AK53" i="1"/>
  <c r="AM77" i="1"/>
  <c r="AL77" i="1"/>
  <c r="AK77" i="1"/>
  <c r="AJ77" i="1"/>
  <c r="AI77" i="1"/>
  <c r="AH77" i="1"/>
  <c r="AG77" i="1"/>
  <c r="AF77" i="1"/>
  <c r="AM124" i="1"/>
  <c r="AI124" i="1"/>
  <c r="AG124" i="1"/>
  <c r="AF124" i="1"/>
  <c r="AL124" i="1"/>
  <c r="AK124" i="1"/>
  <c r="AJ124" i="1"/>
  <c r="AH124" i="1"/>
  <c r="AJ180" i="1"/>
  <c r="AK180" i="1"/>
  <c r="AI180" i="1"/>
  <c r="AH180" i="1"/>
  <c r="AM180" i="1"/>
  <c r="AL180" i="1"/>
  <c r="AG180" i="1"/>
  <c r="AF180" i="1"/>
  <c r="AH85" i="6"/>
  <c r="AI85" i="6" s="1"/>
  <c r="AJ270" i="1"/>
  <c r="AK270" i="1"/>
  <c r="AI270" i="1"/>
  <c r="AM270" i="1"/>
  <c r="AL270" i="1"/>
  <c r="AH270" i="1"/>
  <c r="AG270" i="1"/>
  <c r="AF270" i="1"/>
  <c r="AH205" i="6"/>
  <c r="AJ205" i="6" s="1"/>
  <c r="AH20" i="6"/>
  <c r="AI20" i="6" s="1"/>
  <c r="W242" i="1"/>
  <c r="AA97" i="6"/>
  <c r="W290" i="1"/>
  <c r="AB99" i="6"/>
  <c r="AA135" i="6"/>
  <c r="W561" i="1"/>
  <c r="AB67" i="6"/>
  <c r="AA300" i="6"/>
  <c r="W552" i="1"/>
  <c r="AH39" i="6"/>
  <c r="AI39" i="6" s="1"/>
  <c r="AM127" i="1"/>
  <c r="AL127" i="1"/>
  <c r="AK127" i="1"/>
  <c r="AJ127" i="1"/>
  <c r="AI127" i="1"/>
  <c r="AH127" i="1"/>
  <c r="AF127" i="1"/>
  <c r="AG127" i="1"/>
  <c r="AA57" i="6"/>
  <c r="W87" i="1"/>
  <c r="AA91" i="6"/>
  <c r="W246" i="1"/>
  <c r="AB233" i="6"/>
  <c r="AB46" i="6"/>
  <c r="AB79" i="6"/>
  <c r="AH233" i="6"/>
  <c r="AI233" i="6" s="1"/>
  <c r="AH144" i="6"/>
  <c r="AI144" i="6" s="1"/>
  <c r="W50" i="1"/>
  <c r="W56" i="1"/>
  <c r="AA47" i="6"/>
  <c r="W65" i="1"/>
  <c r="AA55" i="6"/>
  <c r="W85" i="1"/>
  <c r="AA62" i="6"/>
  <c r="W96" i="1"/>
  <c r="W100" i="1"/>
  <c r="AA70" i="6"/>
  <c r="W123" i="1"/>
  <c r="W129" i="1"/>
  <c r="AA168" i="6"/>
  <c r="W132" i="1"/>
  <c r="AA74" i="6"/>
  <c r="W135" i="1"/>
  <c r="AA76" i="6"/>
  <c r="W138" i="1"/>
  <c r="AA234" i="6"/>
  <c r="W159" i="1"/>
  <c r="AA182" i="6"/>
  <c r="W223" i="1"/>
  <c r="AB76" i="6"/>
  <c r="AB85" i="6"/>
  <c r="AJ357" i="1"/>
  <c r="AH357" i="1"/>
  <c r="AG357" i="1"/>
  <c r="AF357" i="1"/>
  <c r="AM357" i="1"/>
  <c r="AL357" i="1"/>
  <c r="AK357" i="1"/>
  <c r="AI357" i="1"/>
  <c r="W314" i="1"/>
  <c r="AA283" i="6"/>
  <c r="W319" i="1"/>
  <c r="W327" i="1"/>
  <c r="AA102" i="6"/>
  <c r="W330" i="1"/>
  <c r="AA207" i="6"/>
  <c r="W347" i="1"/>
  <c r="AA107" i="6"/>
  <c r="W351" i="1"/>
  <c r="W363" i="1"/>
  <c r="W372" i="1"/>
  <c r="AA21" i="6"/>
  <c r="W404" i="1"/>
  <c r="AA241" i="6"/>
  <c r="W444" i="1"/>
  <c r="W498" i="1"/>
  <c r="AA16" i="6"/>
  <c r="W551" i="1"/>
  <c r="AB107" i="6"/>
  <c r="AA94" i="6"/>
  <c r="W264" i="1"/>
  <c r="AH419" i="1"/>
  <c r="AJ419" i="1"/>
  <c r="AK419" i="1"/>
  <c r="AI419" i="1"/>
  <c r="AM419" i="1"/>
  <c r="AL419" i="1"/>
  <c r="AG419" i="1"/>
  <c r="AF419" i="1"/>
  <c r="AH428" i="1"/>
  <c r="AJ428" i="1"/>
  <c r="AI428" i="1"/>
  <c r="AM428" i="1"/>
  <c r="AL428" i="1"/>
  <c r="AK428" i="1"/>
  <c r="AG428" i="1"/>
  <c r="AF428" i="1"/>
  <c r="AH461" i="1"/>
  <c r="AL461" i="1"/>
  <c r="AK461" i="1"/>
  <c r="AM461" i="1"/>
  <c r="AJ461" i="1"/>
  <c r="AI461" i="1"/>
  <c r="AG461" i="1"/>
  <c r="AF461" i="1"/>
  <c r="AL489" i="1"/>
  <c r="AM489" i="1"/>
  <c r="AG489" i="1"/>
  <c r="AF489" i="1"/>
  <c r="AK489" i="1"/>
  <c r="AJ489" i="1"/>
  <c r="AI489" i="1"/>
  <c r="AH489" i="1"/>
  <c r="AI524" i="1"/>
  <c r="AL524" i="1"/>
  <c r="AF524" i="1"/>
  <c r="AM524" i="1"/>
  <c r="AK524" i="1"/>
  <c r="AJ524" i="1"/>
  <c r="AH524" i="1"/>
  <c r="AG524" i="1"/>
  <c r="AM528" i="1"/>
  <c r="AH528" i="1"/>
  <c r="AI528" i="1"/>
  <c r="AK528" i="1"/>
  <c r="AJ528" i="1"/>
  <c r="AL528" i="1"/>
  <c r="AG528" i="1"/>
  <c r="AF528" i="1"/>
  <c r="AI545" i="1"/>
  <c r="AG545" i="1"/>
  <c r="AF545" i="1"/>
  <c r="AL545" i="1"/>
  <c r="AK545" i="1"/>
  <c r="AJ545" i="1"/>
  <c r="AH545" i="1"/>
  <c r="AM545" i="1"/>
  <c r="AK550" i="1"/>
  <c r="AJ550" i="1"/>
  <c r="AM550" i="1"/>
  <c r="AL550" i="1"/>
  <c r="AI550" i="1"/>
  <c r="AH550" i="1"/>
  <c r="AG550" i="1"/>
  <c r="AF550" i="1"/>
  <c r="AM570" i="1"/>
  <c r="AL570" i="1"/>
  <c r="AG570" i="1"/>
  <c r="AF570" i="1"/>
  <c r="AK570" i="1"/>
  <c r="AJ570" i="1"/>
  <c r="AI570" i="1"/>
  <c r="AH570" i="1"/>
  <c r="AI577" i="1"/>
  <c r="AM577" i="1"/>
  <c r="AL577" i="1"/>
  <c r="AK577" i="1"/>
  <c r="AJ577" i="1"/>
  <c r="AH577" i="1"/>
  <c r="AG577" i="1"/>
  <c r="AF577" i="1"/>
  <c r="AA142" i="6"/>
  <c r="AA31" i="6"/>
  <c r="W33" i="1"/>
  <c r="AA39" i="6"/>
  <c r="W42" i="1"/>
  <c r="W47" i="1"/>
  <c r="AA157" i="6"/>
  <c r="W98" i="1"/>
  <c r="AA66" i="6"/>
  <c r="W104" i="1"/>
  <c r="AA67" i="6"/>
  <c r="W105" i="1"/>
  <c r="AA71" i="6"/>
  <c r="W124" i="1"/>
  <c r="AA81" i="6"/>
  <c r="W145" i="1"/>
  <c r="W205" i="1"/>
  <c r="AA87" i="6"/>
  <c r="W209" i="1"/>
  <c r="AA89" i="6"/>
  <c r="W216" i="1"/>
  <c r="AB140" i="6"/>
  <c r="AB73" i="6"/>
  <c r="AM322" i="1"/>
  <c r="AL322" i="1"/>
  <c r="AJ322" i="1"/>
  <c r="AI322" i="1"/>
  <c r="AH322" i="1"/>
  <c r="AG322" i="1"/>
  <c r="AK322" i="1"/>
  <c r="AF322" i="1"/>
  <c r="AG349" i="1"/>
  <c r="AF349" i="1"/>
  <c r="AI349" i="1"/>
  <c r="AM349" i="1"/>
  <c r="AL349" i="1"/>
  <c r="AK349" i="1"/>
  <c r="AJ349" i="1"/>
  <c r="AH349" i="1"/>
  <c r="AM358" i="1"/>
  <c r="AL358" i="1"/>
  <c r="AK358" i="1"/>
  <c r="AJ358" i="1"/>
  <c r="AI358" i="1"/>
  <c r="AH358" i="1"/>
  <c r="AG358" i="1"/>
  <c r="AF358" i="1"/>
  <c r="AH99" i="6"/>
  <c r="AI99" i="6" s="1"/>
  <c r="W320" i="1"/>
  <c r="W340" i="1"/>
  <c r="AA286" i="6"/>
  <c r="W345" i="1"/>
  <c r="W361" i="1"/>
  <c r="AA115" i="6"/>
  <c r="W397" i="1"/>
  <c r="AA128" i="6"/>
  <c r="W442" i="1"/>
  <c r="AA22" i="6"/>
  <c r="W447" i="1"/>
  <c r="W450" i="1"/>
  <c r="W472" i="1"/>
  <c r="AA130" i="6"/>
  <c r="W480" i="1"/>
  <c r="W505" i="1"/>
  <c r="W522" i="1"/>
  <c r="AK54" i="1"/>
  <c r="AJ54" i="1"/>
  <c r="AI54" i="1"/>
  <c r="AH54" i="1"/>
  <c r="AL54" i="1"/>
  <c r="AG54" i="1"/>
  <c r="AF54" i="1"/>
  <c r="AM54" i="1"/>
  <c r="AH49" i="6"/>
  <c r="AJ49" i="6" s="1"/>
  <c r="AH67" i="6"/>
  <c r="AJ67" i="6" s="1"/>
  <c r="AH73" i="6"/>
  <c r="AJ73" i="6" s="1"/>
  <c r="AH81" i="6"/>
  <c r="AJ81" i="6" s="1"/>
  <c r="AJ228" i="1"/>
  <c r="AF228" i="1"/>
  <c r="AI228" i="1"/>
  <c r="AH228" i="1"/>
  <c r="AG228" i="1"/>
  <c r="AK228" i="1"/>
  <c r="AM228" i="1"/>
  <c r="AL228" i="1"/>
  <c r="AB194" i="6"/>
  <c r="AB300" i="6"/>
  <c r="AA137" i="6"/>
  <c r="W565" i="1"/>
  <c r="W307" i="1"/>
  <c r="AH221" i="6"/>
  <c r="AI221" i="6" s="1"/>
  <c r="AH194" i="6"/>
  <c r="AI194" i="6" s="1"/>
  <c r="AM529" i="1"/>
  <c r="AH529" i="1"/>
  <c r="AG529" i="1"/>
  <c r="AF529" i="1"/>
  <c r="AL529" i="1"/>
  <c r="AK529" i="1"/>
  <c r="AJ529" i="1"/>
  <c r="AI529" i="1"/>
  <c r="AM583" i="1"/>
  <c r="AK583" i="1"/>
  <c r="AL583" i="1"/>
  <c r="AJ583" i="1"/>
  <c r="AI583" i="1"/>
  <c r="AH583" i="1"/>
  <c r="AG583" i="1"/>
  <c r="AF583" i="1"/>
  <c r="AB137" i="6"/>
  <c r="AA233" i="6"/>
  <c r="AA144" i="6"/>
  <c r="AA5" i="6"/>
  <c r="W15" i="1"/>
  <c r="W24" i="1"/>
  <c r="W48" i="1"/>
  <c r="AA46" i="6"/>
  <c r="W64" i="1"/>
  <c r="AA156" i="6"/>
  <c r="W69" i="1"/>
  <c r="W74" i="1"/>
  <c r="AA59" i="6"/>
  <c r="W94" i="1"/>
  <c r="AA63" i="6"/>
  <c r="W101" i="1"/>
  <c r="AA68" i="6"/>
  <c r="W106" i="1"/>
  <c r="AA314" i="6"/>
  <c r="W107" i="1"/>
  <c r="AA173" i="6"/>
  <c r="W181" i="1"/>
  <c r="AA179" i="6"/>
  <c r="W203" i="1"/>
  <c r="W234" i="1"/>
  <c r="AA183" i="6"/>
  <c r="W240" i="1"/>
  <c r="Z562" i="1"/>
  <c r="AD61" i="6"/>
  <c r="AB144" i="6"/>
  <c r="AB57" i="6"/>
  <c r="AB63" i="6"/>
  <c r="AB314" i="6"/>
  <c r="AB69" i="6"/>
  <c r="AB179" i="6"/>
  <c r="AB88" i="6"/>
  <c r="AF326" i="1"/>
  <c r="AD334" i="1"/>
  <c r="AA282" i="6"/>
  <c r="W289" i="1"/>
  <c r="AA101" i="6"/>
  <c r="W318" i="1"/>
  <c r="AA7" i="6"/>
  <c r="W323" i="1"/>
  <c r="AA193" i="6"/>
  <c r="W326" i="1"/>
  <c r="W329" i="1"/>
  <c r="AA104" i="6"/>
  <c r="W332" i="1"/>
  <c r="AA284" i="6"/>
  <c r="W335" i="1"/>
  <c r="W348" i="1"/>
  <c r="AA108" i="6"/>
  <c r="W353" i="1"/>
  <c r="AA291" i="6"/>
  <c r="W398" i="1"/>
  <c r="AA118" i="6"/>
  <c r="W400" i="1"/>
  <c r="AA121" i="6"/>
  <c r="W403" i="1"/>
  <c r="W434" i="1"/>
  <c r="AB282" i="6"/>
  <c r="AB101" i="6"/>
  <c r="AB193" i="6"/>
  <c r="AB104" i="6"/>
  <c r="AB284" i="6"/>
  <c r="AB109" i="6"/>
  <c r="AB112" i="6"/>
  <c r="AB118" i="6"/>
  <c r="AB121" i="6"/>
  <c r="AB126" i="6"/>
  <c r="AB127" i="6"/>
  <c r="AB298" i="6"/>
  <c r="AA138" i="6"/>
  <c r="W566" i="1"/>
  <c r="AA212" i="6"/>
  <c r="AA25" i="6"/>
  <c r="W20" i="1"/>
  <c r="W35" i="1"/>
  <c r="AA37" i="6"/>
  <c r="W37" i="1"/>
  <c r="AA38" i="6"/>
  <c r="W40" i="1"/>
  <c r="AA50" i="6"/>
  <c r="W75" i="1"/>
  <c r="AA80" i="6"/>
  <c r="W144" i="1"/>
  <c r="AA10" i="6"/>
  <c r="W147" i="1"/>
  <c r="AA18" i="6"/>
  <c r="W150" i="1"/>
  <c r="AF332" i="1"/>
  <c r="AL332" i="1"/>
  <c r="AK332" i="1"/>
  <c r="AM332" i="1"/>
  <c r="AJ332" i="1"/>
  <c r="AI332" i="1"/>
  <c r="AH332" i="1"/>
  <c r="AG332" i="1"/>
  <c r="AH364" i="1"/>
  <c r="AG364" i="1"/>
  <c r="AM364" i="1"/>
  <c r="AL364" i="1"/>
  <c r="AK364" i="1"/>
  <c r="AJ364" i="1"/>
  <c r="AI364" i="1"/>
  <c r="AF364" i="1"/>
  <c r="W379" i="1"/>
  <c r="AA297" i="6"/>
  <c r="W426" i="1"/>
  <c r="W488" i="1"/>
  <c r="W491" i="1"/>
  <c r="AA95" i="6"/>
  <c r="W274" i="1"/>
  <c r="AA187" i="6"/>
  <c r="W283" i="1"/>
  <c r="AH107" i="6"/>
  <c r="AJ107" i="6" s="1"/>
  <c r="AH425" i="1"/>
  <c r="AJ425" i="1"/>
  <c r="AM425" i="1"/>
  <c r="AL425" i="1"/>
  <c r="AK425" i="1"/>
  <c r="AI425" i="1"/>
  <c r="AG425" i="1"/>
  <c r="AF425" i="1"/>
  <c r="AH431" i="1"/>
  <c r="AM431" i="1"/>
  <c r="AL431" i="1"/>
  <c r="AI431" i="1"/>
  <c r="AG431" i="1"/>
  <c r="AF431" i="1"/>
  <c r="AK431" i="1"/>
  <c r="AJ431" i="1"/>
  <c r="AH437" i="1"/>
  <c r="AJ437" i="1"/>
  <c r="AI437" i="1"/>
  <c r="AG437" i="1"/>
  <c r="AM437" i="1"/>
  <c r="AL437" i="1"/>
  <c r="AK437" i="1"/>
  <c r="AF437" i="1"/>
  <c r="AM501" i="1"/>
  <c r="AJ501" i="1"/>
  <c r="AL501" i="1"/>
  <c r="AF501" i="1"/>
  <c r="AK501" i="1"/>
  <c r="AI501" i="1"/>
  <c r="AH501" i="1"/>
  <c r="AG501" i="1"/>
  <c r="AK526" i="1"/>
  <c r="AJ526" i="1"/>
  <c r="AH526" i="1"/>
  <c r="AG526" i="1"/>
  <c r="AF526" i="1"/>
  <c r="AM526" i="1"/>
  <c r="AL526" i="1"/>
  <c r="AI526" i="1"/>
  <c r="AI542" i="1"/>
  <c r="AK542" i="1"/>
  <c r="AM542" i="1"/>
  <c r="AL542" i="1"/>
  <c r="AJ542" i="1"/>
  <c r="AH542" i="1"/>
  <c r="AG542" i="1"/>
  <c r="AF542" i="1"/>
  <c r="AI553" i="1"/>
  <c r="AM553" i="1"/>
  <c r="AL553" i="1"/>
  <c r="AK553" i="1"/>
  <c r="AJ553" i="1"/>
  <c r="AH553" i="1"/>
  <c r="AG553" i="1"/>
  <c r="AF553" i="1"/>
  <c r="AI572" i="1"/>
  <c r="AJ572" i="1"/>
  <c r="AF572" i="1"/>
  <c r="AM572" i="1"/>
  <c r="AL572" i="1"/>
  <c r="AK572" i="1"/>
  <c r="AH572" i="1"/>
  <c r="AG572" i="1"/>
  <c r="AA140" i="6"/>
  <c r="AA148" i="6"/>
  <c r="AA309" i="6"/>
  <c r="W21" i="1"/>
  <c r="W36" i="1"/>
  <c r="AA40" i="6"/>
  <c r="W43" i="1"/>
  <c r="AA43" i="6"/>
  <c r="W61" i="1"/>
  <c r="AA45" i="6"/>
  <c r="W63" i="1"/>
  <c r="AA49" i="6"/>
  <c r="W73" i="1"/>
  <c r="W76" i="1"/>
  <c r="AA56" i="6"/>
  <c r="W86" i="1"/>
  <c r="AA58" i="6"/>
  <c r="AA164" i="6"/>
  <c r="W118" i="1"/>
  <c r="AA73" i="6"/>
  <c r="W127" i="1"/>
  <c r="AA75" i="6"/>
  <c r="W136" i="1"/>
  <c r="AA77" i="6"/>
  <c r="W139" i="1"/>
  <c r="W155" i="1"/>
  <c r="AA84" i="6"/>
  <c r="W177" i="1"/>
  <c r="W187" i="1"/>
  <c r="W199" i="1"/>
  <c r="W239" i="1"/>
  <c r="AA92" i="6"/>
  <c r="W257" i="1"/>
  <c r="AB39" i="6"/>
  <c r="AB49" i="6"/>
  <c r="AB58" i="6"/>
  <c r="AB164" i="6"/>
  <c r="AB81" i="6"/>
  <c r="AM340" i="1"/>
  <c r="AL340" i="1"/>
  <c r="AJ340" i="1"/>
  <c r="AI340" i="1"/>
  <c r="AH340" i="1"/>
  <c r="AG340" i="1"/>
  <c r="AF340" i="1"/>
  <c r="AK340" i="1"/>
  <c r="AB97" i="6"/>
  <c r="AH361" i="1"/>
  <c r="AI361" i="1"/>
  <c r="AG361" i="1"/>
  <c r="AF361" i="1"/>
  <c r="AM361" i="1"/>
  <c r="AL361" i="1"/>
  <c r="AK361" i="1"/>
  <c r="AJ361" i="1"/>
  <c r="AA100" i="6"/>
  <c r="W316" i="1"/>
  <c r="AA221" i="6"/>
  <c r="W317" i="1"/>
  <c r="AA191" i="6"/>
  <c r="W322" i="1"/>
  <c r="AA6" i="6"/>
  <c r="W325" i="1"/>
  <c r="AA194" i="6"/>
  <c r="W328" i="1"/>
  <c r="AA103" i="6"/>
  <c r="W331" i="1"/>
  <c r="AA123" i="6"/>
  <c r="W415" i="1"/>
  <c r="AA299" i="6"/>
  <c r="W466" i="1"/>
  <c r="AA131" i="6"/>
  <c r="W484" i="1"/>
  <c r="W499" i="1"/>
  <c r="W513" i="1"/>
  <c r="AA211" i="6"/>
  <c r="W529" i="1"/>
  <c r="AH140" i="6"/>
  <c r="AJ140" i="6" s="1"/>
  <c r="AH58" i="6"/>
  <c r="AJ58" i="6" s="1"/>
  <c r="AH66" i="6"/>
  <c r="AI66" i="6" s="1"/>
  <c r="AH164" i="6"/>
  <c r="AI164" i="6" s="1"/>
  <c r="AH77" i="6"/>
  <c r="AJ77" i="6" s="1"/>
  <c r="AH97" i="6"/>
  <c r="AI97" i="6" s="1"/>
  <c r="AB221" i="6"/>
  <c r="AB299" i="6"/>
  <c r="AA96" i="6"/>
  <c r="W276" i="1"/>
  <c r="AA236" i="6"/>
  <c r="W296" i="1"/>
  <c r="AI527" i="1"/>
  <c r="AH527" i="1"/>
  <c r="AG527" i="1"/>
  <c r="AM527" i="1"/>
  <c r="AF527" i="1"/>
  <c r="AL527" i="1"/>
  <c r="AK527" i="1"/>
  <c r="AJ527" i="1"/>
  <c r="AH299" i="6"/>
  <c r="AJ299" i="6" s="1"/>
  <c r="AH300" i="6"/>
  <c r="AJ300" i="6" s="1"/>
  <c r="AA48" i="6"/>
  <c r="W67" i="1"/>
  <c r="W81" i="1"/>
  <c r="AA69" i="6"/>
  <c r="W122" i="1"/>
  <c r="AA72" i="6"/>
  <c r="W125" i="1"/>
  <c r="AA78" i="6"/>
  <c r="W140" i="1"/>
  <c r="AA79" i="6"/>
  <c r="W143" i="1"/>
  <c r="AA88" i="6"/>
  <c r="W210" i="1"/>
  <c r="AA90" i="6"/>
  <c r="W229" i="1"/>
  <c r="W243" i="1"/>
  <c r="W250" i="1"/>
  <c r="AB96" i="6"/>
  <c r="AH137" i="6"/>
  <c r="AJ137" i="6" s="1"/>
  <c r="AB5" i="6"/>
  <c r="AB156" i="6"/>
  <c r="AB68" i="6"/>
  <c r="AB72" i="6"/>
  <c r="AB90" i="6"/>
  <c r="AB183" i="6"/>
  <c r="AD320" i="1"/>
  <c r="AD328" i="1"/>
  <c r="AH96" i="6"/>
  <c r="AJ96" i="6" s="1"/>
  <c r="AA109" i="6"/>
  <c r="W354" i="1"/>
  <c r="AA112" i="6"/>
  <c r="W392" i="1"/>
  <c r="W409" i="1"/>
  <c r="AA126" i="6"/>
  <c r="W425" i="1"/>
  <c r="AA127" i="6"/>
  <c r="W437" i="1"/>
  <c r="AA23" i="6"/>
  <c r="W451" i="1"/>
  <c r="AA298" i="6"/>
  <c r="W461" i="1"/>
  <c r="AA132" i="6"/>
  <c r="W493" i="1"/>
  <c r="W497" i="1"/>
  <c r="W503" i="1"/>
  <c r="W506" i="1"/>
  <c r="AA133" i="6"/>
  <c r="W545" i="1"/>
  <c r="AH5" i="6"/>
  <c r="AJ5" i="6" s="1"/>
  <c r="AI52" i="1"/>
  <c r="AG52" i="1"/>
  <c r="AM52" i="1"/>
  <c r="AL52" i="1"/>
  <c r="AK52" i="1"/>
  <c r="AJ52" i="1"/>
  <c r="AH52" i="1"/>
  <c r="AF52" i="1"/>
  <c r="AI55" i="1"/>
  <c r="AJ55" i="1"/>
  <c r="AM55" i="1"/>
  <c r="AL55" i="1"/>
  <c r="AK55" i="1"/>
  <c r="AF55" i="1"/>
  <c r="AH55" i="1"/>
  <c r="AG55" i="1"/>
  <c r="AH46" i="6"/>
  <c r="AJ46" i="6" s="1"/>
  <c r="AH156" i="6"/>
  <c r="AI156" i="6" s="1"/>
  <c r="AH57" i="6"/>
  <c r="AI57" i="6" s="1"/>
  <c r="AH63" i="6"/>
  <c r="AJ63" i="6" s="1"/>
  <c r="AH68" i="6"/>
  <c r="AJ68" i="6" s="1"/>
  <c r="AH314" i="6"/>
  <c r="AI314" i="6" s="1"/>
  <c r="AH69" i="6"/>
  <c r="AI69" i="6" s="1"/>
  <c r="AH72" i="6"/>
  <c r="AI72" i="6" s="1"/>
  <c r="AH79" i="6"/>
  <c r="AJ79" i="6" s="1"/>
  <c r="AM196" i="1"/>
  <c r="AL196" i="1"/>
  <c r="AG196" i="1"/>
  <c r="AH196" i="1"/>
  <c r="AF196" i="1"/>
  <c r="AI196" i="1"/>
  <c r="AK196" i="1"/>
  <c r="AJ196" i="1"/>
  <c r="AJ225" i="1"/>
  <c r="AK225" i="1"/>
  <c r="AM225" i="1"/>
  <c r="AL225" i="1"/>
  <c r="AF225" i="1"/>
  <c r="AI225" i="1"/>
  <c r="AH225" i="1"/>
  <c r="AG225" i="1"/>
  <c r="AK229" i="1"/>
  <c r="AJ229" i="1"/>
  <c r="AI229" i="1"/>
  <c r="AM229" i="1"/>
  <c r="AL229" i="1"/>
  <c r="AH229" i="1"/>
  <c r="AG229" i="1"/>
  <c r="AF229" i="1"/>
  <c r="AH179" i="6"/>
  <c r="AJ179" i="6" s="1"/>
  <c r="AJ246" i="1"/>
  <c r="AF246" i="1"/>
  <c r="AM246" i="1"/>
  <c r="AL246" i="1"/>
  <c r="AK246" i="1"/>
  <c r="AI246" i="1"/>
  <c r="AH246" i="1"/>
  <c r="AG246" i="1"/>
  <c r="AH88" i="6"/>
  <c r="AJ88" i="6" s="1"/>
  <c r="AH90" i="6"/>
  <c r="AI90" i="6" s="1"/>
  <c r="AH183" i="6"/>
  <c r="AJ183" i="6" s="1"/>
  <c r="W253" i="1"/>
  <c r="AA186" i="6"/>
  <c r="W279" i="1"/>
  <c r="AA98" i="6"/>
  <c r="W291" i="1"/>
  <c r="AA237" i="6"/>
  <c r="W299" i="1"/>
  <c r="W310" i="1"/>
  <c r="AH101" i="6"/>
  <c r="AJ101" i="6" s="1"/>
  <c r="AH193" i="6"/>
  <c r="AJ193" i="6" s="1"/>
  <c r="AG403" i="1"/>
  <c r="AJ403" i="1"/>
  <c r="AI403" i="1"/>
  <c r="AH403" i="1"/>
  <c r="AF403" i="1"/>
  <c r="AM403" i="1"/>
  <c r="AL403" i="1"/>
  <c r="AK403" i="1"/>
  <c r="AM448" i="1"/>
  <c r="AG448" i="1"/>
  <c r="AF448" i="1"/>
  <c r="AL448" i="1"/>
  <c r="AK448" i="1"/>
  <c r="AJ448" i="1"/>
  <c r="AI448" i="1"/>
  <c r="AH448" i="1"/>
  <c r="AH112" i="6"/>
  <c r="AI112" i="6" s="1"/>
  <c r="AH118" i="6"/>
  <c r="AJ118" i="6" s="1"/>
  <c r="AH121" i="6"/>
  <c r="AJ121" i="6" s="1"/>
  <c r="AH126" i="6"/>
  <c r="AI126" i="6" s="1"/>
  <c r="AH127" i="6"/>
  <c r="AJ127" i="6" s="1"/>
  <c r="AM525" i="1"/>
  <c r="AF525" i="1"/>
  <c r="AI525" i="1"/>
  <c r="AH525" i="1"/>
  <c r="AL525" i="1"/>
  <c r="AK525" i="1"/>
  <c r="AJ525" i="1"/>
  <c r="AG525" i="1"/>
  <c r="AH298" i="6"/>
  <c r="AI298" i="6" s="1"/>
  <c r="AI541" i="1"/>
  <c r="AF541" i="1"/>
  <c r="AM541" i="1"/>
  <c r="AJ541" i="1"/>
  <c r="AH541" i="1"/>
  <c r="AG541" i="1"/>
  <c r="AL541" i="1"/>
  <c r="AK541" i="1"/>
  <c r="AK544" i="1"/>
  <c r="AI544" i="1"/>
  <c r="AM544" i="1"/>
  <c r="AL544" i="1"/>
  <c r="AJ544" i="1"/>
  <c r="AH544" i="1"/>
  <c r="AG544" i="1"/>
  <c r="AF544" i="1"/>
  <c r="AD582" i="1"/>
  <c r="AB138" i="6"/>
  <c r="AB212" i="6"/>
  <c r="AA139" i="6"/>
  <c r="AA141" i="6"/>
  <c r="AA145" i="6"/>
  <c r="W523" i="1"/>
  <c r="AJ283" i="6"/>
  <c r="AI283" i="6"/>
  <c r="AJ109" i="6"/>
  <c r="AI109" i="6"/>
  <c r="X201" i="1"/>
  <c r="AD224" i="1"/>
  <c r="AD295" i="1"/>
  <c r="AD251" i="1"/>
  <c r="X319" i="1"/>
  <c r="X224" i="1"/>
  <c r="AD15" i="1"/>
  <c r="X285" i="1"/>
  <c r="X310" i="1"/>
  <c r="X30" i="1"/>
  <c r="X308" i="1"/>
  <c r="X320" i="1"/>
  <c r="X326" i="1"/>
  <c r="X328" i="1"/>
  <c r="X334" i="1"/>
  <c r="X338" i="1"/>
  <c r="X251" i="1"/>
  <c r="X273" i="1"/>
  <c r="AD273" i="1"/>
  <c r="AD285" i="1"/>
  <c r="X455" i="1"/>
  <c r="AD455" i="1"/>
  <c r="X218" i="1"/>
  <c r="X295" i="1"/>
  <c r="X114" i="1"/>
  <c r="X126" i="1"/>
  <c r="X176" i="1"/>
  <c r="X198" i="1"/>
  <c r="X211" i="1"/>
  <c r="X271" i="1"/>
  <c r="AD271" i="1"/>
  <c r="AD287" i="1"/>
  <c r="X194" i="1"/>
  <c r="AD319" i="1"/>
  <c r="AD221" i="1"/>
  <c r="AH204" i="6"/>
  <c r="AH264" i="6"/>
  <c r="AH267" i="6"/>
  <c r="X587" i="1"/>
  <c r="AB228" i="6"/>
  <c r="AA24" i="6"/>
  <c r="AD218" i="1"/>
  <c r="AD311" i="1"/>
  <c r="AH92" i="6"/>
  <c r="AB27" i="6"/>
  <c r="AD573" i="1"/>
  <c r="AH36" i="6"/>
  <c r="AH27" i="6"/>
  <c r="AH177" i="6"/>
  <c r="AH9" i="6"/>
  <c r="AD59" i="1"/>
  <c r="AH37" i="6"/>
  <c r="AD87" i="1"/>
  <c r="AH42" i="6"/>
  <c r="AI50" i="6"/>
  <c r="AJ50" i="6"/>
  <c r="AH53" i="6"/>
  <c r="AH303" i="6"/>
  <c r="AI313" i="6"/>
  <c r="AJ313" i="6"/>
  <c r="AH158" i="6"/>
  <c r="AH315" i="6"/>
  <c r="AI70" i="6"/>
  <c r="AJ70" i="6"/>
  <c r="AH30" i="6"/>
  <c r="AJ74" i="6"/>
  <c r="AI74" i="6"/>
  <c r="AJ80" i="6"/>
  <c r="AI80" i="6"/>
  <c r="AD189" i="1"/>
  <c r="AH18" i="6"/>
  <c r="AD197" i="1"/>
  <c r="AH234" i="6"/>
  <c r="AD212" i="1"/>
  <c r="AH82" i="6"/>
  <c r="AD215" i="1"/>
  <c r="AD220" i="1"/>
  <c r="AH174" i="6"/>
  <c r="AH243" i="6"/>
  <c r="AH244" i="6"/>
  <c r="AD237" i="1"/>
  <c r="AH176" i="6"/>
  <c r="AH11" i="6"/>
  <c r="AH178" i="6"/>
  <c r="AH86" i="6"/>
  <c r="AH280" i="6"/>
  <c r="AH35" i="6"/>
  <c r="AH34" i="6"/>
  <c r="AJ138" i="6"/>
  <c r="AI138" i="6"/>
  <c r="AB264" i="6"/>
  <c r="AB267" i="6"/>
  <c r="AB268" i="6"/>
  <c r="AA185" i="6"/>
  <c r="AA197" i="6"/>
  <c r="AA252" i="6"/>
  <c r="AA294" i="6"/>
  <c r="AA293" i="6"/>
  <c r="AA119" i="6"/>
  <c r="AA120" i="6"/>
  <c r="AA256" i="6"/>
  <c r="AI139" i="6"/>
  <c r="AJ139" i="6"/>
  <c r="AA150" i="6"/>
  <c r="AA151" i="6"/>
  <c r="AA310" i="6"/>
  <c r="AA14" i="6"/>
  <c r="AA316" i="6"/>
  <c r="AA159" i="6"/>
  <c r="AA161" i="6"/>
  <c r="AA318" i="6"/>
  <c r="AA180" i="6"/>
  <c r="AB185" i="6"/>
  <c r="X440" i="1"/>
  <c r="AB197" i="6"/>
  <c r="AB252" i="6"/>
  <c r="AB289" i="6"/>
  <c r="AB113" i="6"/>
  <c r="AB256" i="6"/>
  <c r="AB259" i="6"/>
  <c r="X555" i="1"/>
  <c r="X565" i="1"/>
  <c r="X37" i="1"/>
  <c r="AB31" i="6"/>
  <c r="X60" i="1"/>
  <c r="AB245" i="6"/>
  <c r="AB275" i="6"/>
  <c r="AB276" i="6"/>
  <c r="X245" i="1"/>
  <c r="X252" i="1"/>
  <c r="AB180" i="6"/>
  <c r="AH185" i="6"/>
  <c r="AA218" i="6"/>
  <c r="X311" i="1"/>
  <c r="AB92" i="6"/>
  <c r="AJ94" i="6"/>
  <c r="AI94" i="6"/>
  <c r="AI187" i="6"/>
  <c r="AJ187" i="6"/>
  <c r="AA188" i="6"/>
  <c r="AD443" i="1"/>
  <c r="AH197" i="6"/>
  <c r="AH252" i="6"/>
  <c r="AH113" i="6"/>
  <c r="AH289" i="6"/>
  <c r="AH124" i="6"/>
  <c r="AH295" i="6"/>
  <c r="AD558" i="1"/>
  <c r="AD565" i="1"/>
  <c r="AD567" i="1"/>
  <c r="AH19" i="6"/>
  <c r="AD587" i="1"/>
  <c r="AB24" i="6"/>
  <c r="AA232" i="6"/>
  <c r="AA28" i="6"/>
  <c r="AH307" i="6"/>
  <c r="AH308" i="6"/>
  <c r="AH150" i="6"/>
  <c r="AH151" i="6"/>
  <c r="AH310" i="6"/>
  <c r="AH14" i="6"/>
  <c r="AD57" i="1"/>
  <c r="AJ40" i="6"/>
  <c r="AI40" i="6"/>
  <c r="AD93" i="1"/>
  <c r="AH43" i="6"/>
  <c r="AH52" i="6"/>
  <c r="AH275" i="6"/>
  <c r="AH276" i="6"/>
  <c r="AH304" i="6"/>
  <c r="AH54" i="6"/>
  <c r="AH167" i="6"/>
  <c r="AD201" i="1"/>
  <c r="AH238" i="6"/>
  <c r="AD245" i="1"/>
  <c r="AH180" i="6"/>
  <c r="AH281" i="6"/>
  <c r="AD283" i="1"/>
  <c r="AB218" i="6"/>
  <c r="AH188" i="6"/>
  <c r="AA272" i="6"/>
  <c r="AA271" i="6"/>
  <c r="AA253" i="6"/>
  <c r="AA255" i="6"/>
  <c r="AA36" i="6"/>
  <c r="AA27" i="6"/>
  <c r="AH28" i="6"/>
  <c r="AH302" i="6"/>
  <c r="AH146" i="6"/>
  <c r="AH148" i="6"/>
  <c r="AH265" i="6"/>
  <c r="AA33" i="6"/>
  <c r="AA217" i="6"/>
  <c r="AA171" i="6"/>
  <c r="AA83" i="6"/>
  <c r="AA9" i="6"/>
  <c r="AA177" i="6"/>
  <c r="AB105" i="6"/>
  <c r="X410" i="1"/>
  <c r="X426" i="1"/>
  <c r="X435" i="1"/>
  <c r="AB272" i="6"/>
  <c r="AB271" i="6"/>
  <c r="AB288" i="6"/>
  <c r="AB111" i="6"/>
  <c r="X479" i="1"/>
  <c r="X485" i="1"/>
  <c r="AB123" i="6"/>
  <c r="AB222" i="6"/>
  <c r="X499" i="1"/>
  <c r="X531" i="1"/>
  <c r="AB32" i="6"/>
  <c r="X563" i="1"/>
  <c r="X58" i="1"/>
  <c r="AB247" i="6"/>
  <c r="X86" i="1"/>
  <c r="AB273" i="6"/>
  <c r="AB41" i="6"/>
  <c r="X108" i="1"/>
  <c r="AB274" i="6"/>
  <c r="AB51" i="6"/>
  <c r="AB242" i="6"/>
  <c r="X151" i="1"/>
  <c r="AB319" i="6"/>
  <c r="AB162" i="6"/>
  <c r="AB328" i="6"/>
  <c r="AB169" i="6"/>
  <c r="X179" i="1"/>
  <c r="AB78" i="6"/>
  <c r="AB9" i="6"/>
  <c r="AB177" i="6"/>
  <c r="X253" i="1"/>
  <c r="AB181" i="6"/>
  <c r="X355" i="1"/>
  <c r="AB248" i="6"/>
  <c r="AD391" i="1"/>
  <c r="AH103" i="6"/>
  <c r="AD405" i="1"/>
  <c r="AH286" i="6"/>
  <c r="AD426" i="1"/>
  <c r="AD435" i="1"/>
  <c r="AJ115" i="6"/>
  <c r="AI115" i="6"/>
  <c r="AH116" i="6"/>
  <c r="AH292" i="6"/>
  <c r="AH117" i="6"/>
  <c r="AH253" i="6"/>
  <c r="AD485" i="1"/>
  <c r="AH123" i="6"/>
  <c r="AH222" i="6"/>
  <c r="AH224" i="6"/>
  <c r="AH258" i="6"/>
  <c r="AH225" i="6"/>
  <c r="AD511" i="1"/>
  <c r="AH128" i="6"/>
  <c r="AH32" i="6"/>
  <c r="AD568" i="1"/>
  <c r="AD588" i="1"/>
  <c r="AH211" i="6"/>
  <c r="AA229" i="6"/>
  <c r="AA230" i="6"/>
  <c r="AA214" i="6"/>
  <c r="AH33" i="6"/>
  <c r="AD58" i="1"/>
  <c r="AD86" i="1"/>
  <c r="AH41" i="6"/>
  <c r="AH273" i="6"/>
  <c r="AD108" i="1"/>
  <c r="AH274" i="6"/>
  <c r="AH51" i="6"/>
  <c r="AD126" i="1"/>
  <c r="AI61" i="6"/>
  <c r="AJ61" i="6"/>
  <c r="AH242" i="6"/>
  <c r="AH160" i="6"/>
  <c r="AH317" i="6"/>
  <c r="AD151" i="1"/>
  <c r="AH162" i="6"/>
  <c r="AH319" i="6"/>
  <c r="AH326" i="6"/>
  <c r="AH165" i="6"/>
  <c r="AH328" i="6"/>
  <c r="AH169" i="6"/>
  <c r="AD176" i="1"/>
  <c r="AD179" i="1"/>
  <c r="AH78" i="6"/>
  <c r="AH217" i="6"/>
  <c r="AD198" i="1"/>
  <c r="AH171" i="6"/>
  <c r="AD211" i="1"/>
  <c r="AH83" i="6"/>
  <c r="AD219" i="1"/>
  <c r="AH173" i="6"/>
  <c r="AD236" i="1"/>
  <c r="AD253" i="1"/>
  <c r="AH181" i="6"/>
  <c r="AD262" i="1"/>
  <c r="AD267" i="1"/>
  <c r="AD269" i="1"/>
  <c r="AH239" i="6"/>
  <c r="AD278" i="1"/>
  <c r="AA219" i="6"/>
  <c r="AD353" i="1"/>
  <c r="AH236" i="6"/>
  <c r="AD355" i="1"/>
  <c r="AH248" i="6"/>
  <c r="AH189" i="6"/>
  <c r="AB229" i="6"/>
  <c r="AB203" i="6"/>
  <c r="AB230" i="6"/>
  <c r="AB214" i="6"/>
  <c r="AB305" i="6"/>
  <c r="AB147" i="6"/>
  <c r="AB266" i="6"/>
  <c r="AB263" i="6"/>
  <c r="X91" i="1"/>
  <c r="X305" i="1"/>
  <c r="AA93" i="6"/>
  <c r="AA240" i="6"/>
  <c r="AB219" i="6"/>
  <c r="AI282" i="6"/>
  <c r="AJ282" i="6"/>
  <c r="AA190" i="6"/>
  <c r="AA249" i="6"/>
  <c r="AA106" i="6"/>
  <c r="AA285" i="6"/>
  <c r="AA195" i="6"/>
  <c r="AA196" i="6"/>
  <c r="AA251" i="6"/>
  <c r="AA287" i="6"/>
  <c r="AA110" i="6"/>
  <c r="AA114" i="6"/>
  <c r="AA290" i="6"/>
  <c r="AA125" i="6"/>
  <c r="AA296" i="6"/>
  <c r="AA257" i="6"/>
  <c r="AA129" i="6"/>
  <c r="AA261" i="6"/>
  <c r="AA262" i="6"/>
  <c r="AA210" i="6"/>
  <c r="AA227" i="6"/>
  <c r="AA134" i="6"/>
  <c r="AH229" i="6"/>
  <c r="AH203" i="6"/>
  <c r="AH230" i="6"/>
  <c r="AH214" i="6"/>
  <c r="AH305" i="6"/>
  <c r="AH147" i="6"/>
  <c r="AH266" i="6"/>
  <c r="AH263" i="6"/>
  <c r="AD91" i="1"/>
  <c r="AD56" i="1"/>
  <c r="AI44" i="6"/>
  <c r="AJ44" i="6"/>
  <c r="AH269" i="6"/>
  <c r="AH64" i="6"/>
  <c r="AH277" i="6"/>
  <c r="AJ163" i="6"/>
  <c r="AI163" i="6"/>
  <c r="AH327" i="6"/>
  <c r="AH166" i="6"/>
  <c r="AI168" i="6"/>
  <c r="AJ168" i="6"/>
  <c r="AI235" i="6"/>
  <c r="AJ235" i="6"/>
  <c r="AH175" i="6"/>
  <c r="AD268" i="1"/>
  <c r="AH182" i="6"/>
  <c r="AJ184" i="6"/>
  <c r="AI184" i="6"/>
  <c r="AJ98" i="6"/>
  <c r="AI98" i="6"/>
  <c r="AI212" i="6"/>
  <c r="AJ212" i="6"/>
  <c r="AB200" i="6"/>
  <c r="AB26" i="6"/>
  <c r="AB143" i="6"/>
  <c r="AB301" i="6"/>
  <c r="AA250" i="6"/>
  <c r="AA289" i="6"/>
  <c r="AA113" i="6"/>
  <c r="AA295" i="6"/>
  <c r="AA124" i="6"/>
  <c r="AA223" i="6"/>
  <c r="AA15" i="6"/>
  <c r="AA199" i="6"/>
  <c r="AA260" i="6"/>
  <c r="AA19" i="6"/>
  <c r="AA208" i="6"/>
  <c r="AH306" i="6"/>
  <c r="AH201" i="6"/>
  <c r="AH231" i="6"/>
  <c r="AJ145" i="6"/>
  <c r="AI145" i="6"/>
  <c r="AH268" i="6"/>
  <c r="AA312" i="6"/>
  <c r="AA155" i="6"/>
  <c r="AA322" i="6"/>
  <c r="AA323" i="6"/>
  <c r="AA167" i="6"/>
  <c r="AA238" i="6"/>
  <c r="AA172" i="6"/>
  <c r="AA204" i="6"/>
  <c r="AA281" i="6"/>
  <c r="AA220" i="6"/>
  <c r="AA17" i="6"/>
  <c r="AB250" i="6"/>
  <c r="AB223" i="6"/>
  <c r="X558" i="1"/>
  <c r="X567" i="1"/>
  <c r="AB19" i="6"/>
  <c r="X584" i="1"/>
  <c r="AB208" i="6"/>
  <c r="AB150" i="6"/>
  <c r="AB151" i="6"/>
  <c r="AB14" i="6"/>
  <c r="AB310" i="6"/>
  <c r="X57" i="1"/>
  <c r="X82" i="1"/>
  <c r="X93" i="1"/>
  <c r="AB43" i="6"/>
  <c r="AB312" i="6"/>
  <c r="AB155" i="6"/>
  <c r="AB316" i="6"/>
  <c r="AB159" i="6"/>
  <c r="AB161" i="6"/>
  <c r="AB318" i="6"/>
  <c r="AB323" i="6"/>
  <c r="AB322" i="6"/>
  <c r="AB167" i="6"/>
  <c r="AB238" i="6"/>
  <c r="AB172" i="6"/>
  <c r="AB12" i="6"/>
  <c r="AB281" i="6"/>
  <c r="X283" i="1"/>
  <c r="X289" i="1"/>
  <c r="AI102" i="6"/>
  <c r="AJ102" i="6"/>
  <c r="AH250" i="6"/>
  <c r="AJ207" i="6"/>
  <c r="AI207" i="6"/>
  <c r="AD440" i="1"/>
  <c r="AH293" i="6"/>
  <c r="AH119" i="6"/>
  <c r="AH294" i="6"/>
  <c r="AH120" i="6"/>
  <c r="AD473" i="1"/>
  <c r="AH21" i="6"/>
  <c r="AD481" i="1"/>
  <c r="AH223" i="6"/>
  <c r="AD523" i="1"/>
  <c r="AH199" i="6"/>
  <c r="AH15" i="6"/>
  <c r="AD555" i="1"/>
  <c r="AI149" i="6"/>
  <c r="AJ149" i="6"/>
  <c r="AH228" i="6"/>
  <c r="AJ16" i="6"/>
  <c r="AI16" i="6"/>
  <c r="AA265" i="6"/>
  <c r="AD30" i="1"/>
  <c r="AD37" i="1"/>
  <c r="AH31" i="6"/>
  <c r="AD60" i="1"/>
  <c r="AH245" i="6"/>
  <c r="AD82" i="1"/>
  <c r="AH155" i="6"/>
  <c r="AH312" i="6"/>
  <c r="AH316" i="6"/>
  <c r="AH159" i="6"/>
  <c r="AH161" i="6"/>
  <c r="AH318" i="6"/>
  <c r="AH323" i="6"/>
  <c r="AH322" i="6"/>
  <c r="AD163" i="1"/>
  <c r="AH71" i="6"/>
  <c r="AH12" i="6"/>
  <c r="AD252" i="1"/>
  <c r="AD274" i="1"/>
  <c r="AD289" i="1"/>
  <c r="AD308" i="1"/>
  <c r="AB188" i="6"/>
  <c r="AH220" i="6"/>
  <c r="AH17" i="6"/>
  <c r="AH24" i="6"/>
  <c r="AB265" i="6"/>
  <c r="AH218" i="6"/>
  <c r="AA105" i="6"/>
  <c r="AA111" i="6"/>
  <c r="AA288" i="6"/>
  <c r="AA224" i="6"/>
  <c r="AA258" i="6"/>
  <c r="AA32" i="6"/>
  <c r="AA246" i="6"/>
  <c r="AA247" i="6"/>
  <c r="AA273" i="6"/>
  <c r="AA41" i="6"/>
  <c r="AA317" i="6"/>
  <c r="AA160" i="6"/>
  <c r="AA325" i="6"/>
  <c r="AA324" i="6"/>
  <c r="AA165" i="6"/>
  <c r="AA326" i="6"/>
  <c r="AA181" i="6"/>
  <c r="AA248" i="6"/>
  <c r="X375" i="1"/>
  <c r="AB100" i="6"/>
  <c r="X391" i="1"/>
  <c r="AB103" i="6"/>
  <c r="X423" i="1"/>
  <c r="X432" i="1"/>
  <c r="AB117" i="6"/>
  <c r="AB116" i="6"/>
  <c r="AB292" i="6"/>
  <c r="AB254" i="6"/>
  <c r="AB224" i="6"/>
  <c r="AB255" i="6"/>
  <c r="AB258" i="6"/>
  <c r="AB225" i="6"/>
  <c r="X511" i="1"/>
  <c r="AB128" i="6"/>
  <c r="X517" i="1"/>
  <c r="AB22" i="6"/>
  <c r="X548" i="1"/>
  <c r="AB130" i="6"/>
  <c r="X568" i="1"/>
  <c r="X573" i="1"/>
  <c r="AB36" i="6"/>
  <c r="X585" i="1"/>
  <c r="AB209" i="6"/>
  <c r="AB226" i="6"/>
  <c r="AB29" i="6"/>
  <c r="X26" i="1"/>
  <c r="AB171" i="6"/>
  <c r="X219" i="1"/>
  <c r="AB173" i="6"/>
  <c r="X236" i="1"/>
  <c r="X267" i="1"/>
  <c r="AB239" i="6"/>
  <c r="AB189" i="6"/>
  <c r="AD375" i="1"/>
  <c r="AH100" i="6"/>
  <c r="AD410" i="1"/>
  <c r="AD423" i="1"/>
  <c r="AD432" i="1"/>
  <c r="AD459" i="1"/>
  <c r="AD479" i="1"/>
  <c r="AH254" i="6"/>
  <c r="AH255" i="6"/>
  <c r="AD517" i="1"/>
  <c r="AH22" i="6"/>
  <c r="AD531" i="1"/>
  <c r="AD548" i="1"/>
  <c r="AH130" i="6"/>
  <c r="AD551" i="1"/>
  <c r="AH131" i="6"/>
  <c r="AD563" i="1"/>
  <c r="AD585" i="1"/>
  <c r="AH209" i="6"/>
  <c r="AH226" i="6"/>
  <c r="AH29" i="6"/>
  <c r="AA203" i="6"/>
  <c r="AA147" i="6"/>
  <c r="AA305" i="6"/>
  <c r="AA266" i="6"/>
  <c r="AA263" i="6"/>
  <c r="AH152" i="6"/>
  <c r="AH153" i="6"/>
  <c r="AD26" i="1"/>
  <c r="AH246" i="6"/>
  <c r="AH247" i="6"/>
  <c r="AD76" i="1"/>
  <c r="AD83" i="1"/>
  <c r="AD114" i="1"/>
  <c r="AJ59" i="6"/>
  <c r="AI59" i="6"/>
  <c r="AH324" i="6"/>
  <c r="AH325" i="6"/>
  <c r="AA311" i="6"/>
  <c r="AA154" i="6"/>
  <c r="AA215" i="6"/>
  <c r="AA216" i="6"/>
  <c r="AA42" i="6"/>
  <c r="AA53" i="6"/>
  <c r="AA303" i="6"/>
  <c r="AA269" i="6"/>
  <c r="AA64" i="6"/>
  <c r="AA277" i="6"/>
  <c r="AA278" i="6"/>
  <c r="AA279" i="6"/>
  <c r="AA65" i="6"/>
  <c r="AA315" i="6"/>
  <c r="AA158" i="6"/>
  <c r="AA320" i="6"/>
  <c r="AA321" i="6"/>
  <c r="AA327" i="6"/>
  <c r="AA166" i="6"/>
  <c r="AA30" i="6"/>
  <c r="AA170" i="6"/>
  <c r="AA175" i="6"/>
  <c r="AA244" i="6"/>
  <c r="AA243" i="6"/>
  <c r="AA176" i="6"/>
  <c r="AA11" i="6"/>
  <c r="AA178" i="6"/>
  <c r="AA86" i="6"/>
  <c r="AA13" i="6"/>
  <c r="AA35" i="6"/>
  <c r="AA34" i="6"/>
  <c r="X302" i="1"/>
  <c r="AD305" i="1"/>
  <c r="X315" i="1"/>
  <c r="AB93" i="6"/>
  <c r="X324" i="1"/>
  <c r="AB240" i="6"/>
  <c r="AH219" i="6"/>
  <c r="F543" i="3"/>
  <c r="AB190" i="6"/>
  <c r="AB249" i="6"/>
  <c r="AB106" i="6"/>
  <c r="AB285" i="6"/>
  <c r="X411" i="1"/>
  <c r="AB108" i="6"/>
  <c r="X415" i="1"/>
  <c r="X418" i="1"/>
  <c r="X421" i="1"/>
  <c r="X424" i="1"/>
  <c r="X427" i="1"/>
  <c r="X430" i="1"/>
  <c r="X433" i="1"/>
  <c r="X436" i="1"/>
  <c r="AB195" i="6"/>
  <c r="AB196" i="6"/>
  <c r="AB251" i="6"/>
  <c r="AB287" i="6"/>
  <c r="AB110" i="6"/>
  <c r="AB114" i="6"/>
  <c r="AB290" i="6"/>
  <c r="X463" i="1"/>
  <c r="AB291" i="6"/>
  <c r="X474" i="1"/>
  <c r="X477" i="1"/>
  <c r="X486" i="1"/>
  <c r="AB296" i="6"/>
  <c r="AB125" i="6"/>
  <c r="AB257" i="6"/>
  <c r="X503" i="1"/>
  <c r="X515" i="1"/>
  <c r="X521" i="1"/>
  <c r="AB23" i="6"/>
  <c r="X532" i="1"/>
  <c r="AB129" i="6"/>
  <c r="AB261" i="6"/>
  <c r="X552" i="1"/>
  <c r="X557" i="1"/>
  <c r="X561" i="1"/>
  <c r="AB262" i="6"/>
  <c r="X576" i="1"/>
  <c r="X582" i="1"/>
  <c r="X586" i="1"/>
  <c r="AB210" i="6"/>
  <c r="AB227" i="6"/>
  <c r="AB134" i="6"/>
  <c r="AI25" i="6"/>
  <c r="AJ25" i="6"/>
  <c r="AH311" i="6"/>
  <c r="AH154" i="6"/>
  <c r="AH215" i="6"/>
  <c r="AH216" i="6"/>
  <c r="AI47" i="6"/>
  <c r="AJ47" i="6"/>
  <c r="AJ55" i="6"/>
  <c r="AI55" i="6"/>
  <c r="AJ60" i="6"/>
  <c r="AI60" i="6"/>
  <c r="AH278" i="6"/>
  <c r="AH65" i="6"/>
  <c r="AH279" i="6"/>
  <c r="AH321" i="6"/>
  <c r="AH320" i="6"/>
  <c r="AJ10" i="6"/>
  <c r="AI10" i="6"/>
  <c r="AH170" i="6"/>
  <c r="AD257" i="1"/>
  <c r="AH13" i="6"/>
  <c r="AJ206" i="6"/>
  <c r="AI206" i="6"/>
  <c r="AD356" i="1"/>
  <c r="AH237" i="6"/>
  <c r="AB136" i="6"/>
  <c r="AB201" i="6"/>
  <c r="AB306" i="6"/>
  <c r="AB231" i="6"/>
  <c r="AA192" i="6"/>
  <c r="AA8" i="6"/>
  <c r="AA259" i="6"/>
  <c r="AA228" i="6"/>
  <c r="AH136" i="6"/>
  <c r="AH200" i="6"/>
  <c r="AH26" i="6"/>
  <c r="AI141" i="6"/>
  <c r="AJ141" i="6"/>
  <c r="AH143" i="6"/>
  <c r="AH301" i="6"/>
  <c r="AA307" i="6"/>
  <c r="AA308" i="6"/>
  <c r="AA245" i="6"/>
  <c r="AA52" i="6"/>
  <c r="AA276" i="6"/>
  <c r="AA275" i="6"/>
  <c r="AA304" i="6"/>
  <c r="AA54" i="6"/>
  <c r="AA12" i="6"/>
  <c r="AB192" i="6"/>
  <c r="AB8" i="6"/>
  <c r="X422" i="1"/>
  <c r="X443" i="1"/>
  <c r="AB294" i="6"/>
  <c r="AB119" i="6"/>
  <c r="AB293" i="6"/>
  <c r="AB120" i="6"/>
  <c r="X473" i="1"/>
  <c r="AB21" i="6"/>
  <c r="X481" i="1"/>
  <c r="AB295" i="6"/>
  <c r="AB124" i="6"/>
  <c r="X513" i="1"/>
  <c r="AB241" i="6"/>
  <c r="X519" i="1"/>
  <c r="AB198" i="6"/>
  <c r="X523" i="1"/>
  <c r="AB199" i="6"/>
  <c r="AB15" i="6"/>
  <c r="AB260" i="6"/>
  <c r="AJ213" i="6"/>
  <c r="AI213" i="6"/>
  <c r="AB307" i="6"/>
  <c r="AB308" i="6"/>
  <c r="X110" i="1"/>
  <c r="AB52" i="6"/>
  <c r="AB54" i="6"/>
  <c r="AB304" i="6"/>
  <c r="X163" i="1"/>
  <c r="AB71" i="6"/>
  <c r="X221" i="1"/>
  <c r="AB204" i="6"/>
  <c r="X274" i="1"/>
  <c r="AJ95" i="6"/>
  <c r="AI95" i="6"/>
  <c r="AB220" i="6"/>
  <c r="AB17" i="6"/>
  <c r="AH192" i="6"/>
  <c r="AH8" i="6"/>
  <c r="AJ270" i="6"/>
  <c r="AI270" i="6"/>
  <c r="AD422" i="1"/>
  <c r="AJ122" i="6"/>
  <c r="AI122" i="6"/>
  <c r="AJ297" i="6"/>
  <c r="AI297" i="6"/>
  <c r="AH256" i="6"/>
  <c r="AH259" i="6"/>
  <c r="AD513" i="1"/>
  <c r="AH241" i="6"/>
  <c r="AD519" i="1"/>
  <c r="AH198" i="6"/>
  <c r="AH260" i="6"/>
  <c r="AD584" i="1"/>
  <c r="AH208" i="6"/>
  <c r="AA202" i="6"/>
  <c r="AA302" i="6"/>
  <c r="AA146" i="6"/>
  <c r="AJ309" i="6"/>
  <c r="AI309" i="6"/>
  <c r="AJ45" i="6"/>
  <c r="AI45" i="6"/>
  <c r="AD110" i="1"/>
  <c r="AI75" i="6"/>
  <c r="AJ75" i="6"/>
  <c r="AD194" i="1"/>
  <c r="AH172" i="6"/>
  <c r="Z572" i="1"/>
  <c r="AB202" i="6"/>
  <c r="AB232" i="6"/>
  <c r="AB28" i="6"/>
  <c r="AB146" i="6"/>
  <c r="AB302" i="6"/>
  <c r="AB148" i="6"/>
  <c r="AA117" i="6"/>
  <c r="AA292" i="6"/>
  <c r="AA116" i="6"/>
  <c r="AA254" i="6"/>
  <c r="AA222" i="6"/>
  <c r="AA225" i="6"/>
  <c r="AA209" i="6"/>
  <c r="AA226" i="6"/>
  <c r="AA29" i="6"/>
  <c r="AH202" i="6"/>
  <c r="AH232" i="6"/>
  <c r="AD310" i="1"/>
  <c r="AA153" i="6"/>
  <c r="AA152" i="6"/>
  <c r="AA51" i="6"/>
  <c r="AA274" i="6"/>
  <c r="AA242" i="6"/>
  <c r="AA319" i="6"/>
  <c r="AA162" i="6"/>
  <c r="AA328" i="6"/>
  <c r="AA169" i="6"/>
  <c r="AA239" i="6"/>
  <c r="AA189" i="6"/>
  <c r="X400" i="1"/>
  <c r="X405" i="1"/>
  <c r="AB286" i="6"/>
  <c r="X417" i="1"/>
  <c r="X420" i="1"/>
  <c r="X429" i="1"/>
  <c r="X438" i="1"/>
  <c r="X459" i="1"/>
  <c r="AB253" i="6"/>
  <c r="X551" i="1"/>
  <c r="AB131" i="6"/>
  <c r="X588" i="1"/>
  <c r="AB211" i="6"/>
  <c r="Z569" i="1"/>
  <c r="AB153" i="6"/>
  <c r="AB152" i="6"/>
  <c r="AB33" i="6"/>
  <c r="AB246" i="6"/>
  <c r="X76" i="1"/>
  <c r="X83" i="1"/>
  <c r="AB317" i="6"/>
  <c r="AB160" i="6"/>
  <c r="AB325" i="6"/>
  <c r="AB324" i="6"/>
  <c r="AB326" i="6"/>
  <c r="AB165" i="6"/>
  <c r="AB217" i="6"/>
  <c r="AB83" i="6"/>
  <c r="X262" i="1"/>
  <c r="X269" i="1"/>
  <c r="X278" i="1"/>
  <c r="X353" i="1"/>
  <c r="AB236" i="6"/>
  <c r="AJ6" i="6"/>
  <c r="AI6" i="6"/>
  <c r="AH105" i="6"/>
  <c r="AD400" i="1"/>
  <c r="AD417" i="1"/>
  <c r="AD420" i="1"/>
  <c r="AD429" i="1"/>
  <c r="AD438" i="1"/>
  <c r="AH272" i="6"/>
  <c r="AH271" i="6"/>
  <c r="AH111" i="6"/>
  <c r="AH288" i="6"/>
  <c r="AD499" i="1"/>
  <c r="X11" i="1"/>
  <c r="X13" i="1"/>
  <c r="X18" i="1"/>
  <c r="X24" i="1"/>
  <c r="X56" i="1"/>
  <c r="X59" i="1"/>
  <c r="AB37" i="6"/>
  <c r="AB311" i="6"/>
  <c r="AB154" i="6"/>
  <c r="AB215" i="6"/>
  <c r="AB216" i="6"/>
  <c r="X77" i="1"/>
  <c r="X87" i="1"/>
  <c r="AB42" i="6"/>
  <c r="AB53" i="6"/>
  <c r="AB303" i="6"/>
  <c r="X124" i="1"/>
  <c r="AB269" i="6"/>
  <c r="AB277" i="6"/>
  <c r="AB64" i="6"/>
  <c r="AB279" i="6"/>
  <c r="AB65" i="6"/>
  <c r="AB278" i="6"/>
  <c r="AB315" i="6"/>
  <c r="AB158" i="6"/>
  <c r="AB320" i="6"/>
  <c r="AB321" i="6"/>
  <c r="AB166" i="6"/>
  <c r="AB327" i="6"/>
  <c r="AB30" i="6"/>
  <c r="X180" i="1"/>
  <c r="X189" i="1"/>
  <c r="AB18" i="6"/>
  <c r="AB170" i="6"/>
  <c r="X197" i="1"/>
  <c r="AB234" i="6"/>
  <c r="X212" i="1"/>
  <c r="AB82" i="6"/>
  <c r="X215" i="1"/>
  <c r="X220" i="1"/>
  <c r="AB174" i="6"/>
  <c r="AB175" i="6"/>
  <c r="X226" i="1"/>
  <c r="AB244" i="6"/>
  <c r="AB243" i="6"/>
  <c r="X237" i="1"/>
  <c r="AB176" i="6"/>
  <c r="AB11" i="6"/>
  <c r="AB178" i="6"/>
  <c r="X247" i="1"/>
  <c r="AB86" i="6"/>
  <c r="X257" i="1"/>
  <c r="AB13" i="6"/>
  <c r="X268" i="1"/>
  <c r="AB182" i="6"/>
  <c r="X270" i="1"/>
  <c r="AB34" i="6"/>
  <c r="AB35" i="6"/>
  <c r="AD315" i="1"/>
  <c r="AH93" i="6"/>
  <c r="AD324" i="1"/>
  <c r="AJ186" i="6"/>
  <c r="AI186" i="6"/>
  <c r="AH240" i="6"/>
  <c r="F507" i="3"/>
  <c r="X356" i="1"/>
  <c r="AB237" i="6"/>
  <c r="X360" i="1"/>
  <c r="X364" i="1"/>
  <c r="AH190" i="6"/>
  <c r="AI7" i="6"/>
  <c r="AJ7" i="6"/>
  <c r="AJ104" i="6"/>
  <c r="AI104" i="6"/>
  <c r="AJ284" i="6"/>
  <c r="AI284" i="6"/>
  <c r="AH249" i="6"/>
  <c r="AH285" i="6"/>
  <c r="AH106" i="6"/>
  <c r="AD411" i="1"/>
  <c r="AH108" i="6"/>
  <c r="AD415" i="1"/>
  <c r="AD418" i="1"/>
  <c r="AD421" i="1"/>
  <c r="AD424" i="1"/>
  <c r="AD427" i="1"/>
  <c r="AD430" i="1"/>
  <c r="AD433" i="1"/>
  <c r="AD436" i="1"/>
  <c r="AH195" i="6"/>
  <c r="AH196" i="6"/>
  <c r="AH251" i="6"/>
  <c r="AH287" i="6"/>
  <c r="AH110" i="6"/>
  <c r="AH290" i="6"/>
  <c r="AH114" i="6"/>
  <c r="AD463" i="1"/>
  <c r="AH291" i="6"/>
  <c r="AD474" i="1"/>
  <c r="AD477" i="1"/>
  <c r="AD486" i="1"/>
  <c r="AH296" i="6"/>
  <c r="AH125" i="6"/>
  <c r="AH257" i="6"/>
  <c r="AD503" i="1"/>
  <c r="AD515" i="1"/>
  <c r="AD521" i="1"/>
  <c r="AH23" i="6"/>
  <c r="AD532" i="1"/>
  <c r="AH129" i="6"/>
  <c r="AH261" i="6"/>
  <c r="AD552" i="1"/>
  <c r="AD557" i="1"/>
  <c r="AI132" i="6"/>
  <c r="AJ132" i="6"/>
  <c r="AD561" i="1"/>
  <c r="AD564" i="1"/>
  <c r="AH262" i="6"/>
  <c r="AD569" i="1"/>
  <c r="AD576" i="1"/>
  <c r="AD586" i="1"/>
  <c r="AH210" i="6"/>
  <c r="AH227" i="6"/>
  <c r="AI133" i="6"/>
  <c r="AJ133" i="6"/>
  <c r="AH134" i="6"/>
  <c r="AA136" i="6"/>
  <c r="AA200" i="6"/>
  <c r="AA26" i="6"/>
  <c r="AA306" i="6"/>
  <c r="AA201" i="6"/>
  <c r="AA231" i="6"/>
  <c r="AA143" i="6"/>
  <c r="AA301" i="6"/>
  <c r="AA264" i="6"/>
  <c r="AA267" i="6"/>
  <c r="AA268" i="6"/>
  <c r="U60" i="4"/>
  <c r="X314" i="1"/>
  <c r="X12" i="1"/>
  <c r="X19" i="1"/>
  <c r="X23" i="1"/>
  <c r="X25" i="1"/>
  <c r="X29" i="1"/>
  <c r="X33" i="1"/>
  <c r="X36" i="1"/>
  <c r="X42" i="1"/>
  <c r="X46" i="1"/>
  <c r="X50" i="1"/>
  <c r="X62" i="1"/>
  <c r="X75" i="1"/>
  <c r="X81" i="1"/>
  <c r="X92" i="1"/>
  <c r="X99" i="1"/>
  <c r="X106" i="1"/>
  <c r="X121" i="1"/>
  <c r="X191" i="1"/>
  <c r="X202" i="1"/>
  <c r="X210" i="1"/>
  <c r="X217" i="1"/>
  <c r="AD12" i="1"/>
  <c r="AD23" i="1"/>
  <c r="AD25" i="1"/>
  <c r="AD29" i="1"/>
  <c r="AD36" i="1"/>
  <c r="AD42" i="1"/>
  <c r="AD50" i="1"/>
  <c r="AD62" i="1"/>
  <c r="AD81" i="1"/>
  <c r="AD121" i="1"/>
  <c r="AD135" i="1"/>
  <c r="AD141" i="1"/>
  <c r="AD169" i="1"/>
  <c r="AD191" i="1"/>
  <c r="AD223" i="1"/>
  <c r="AD231" i="1"/>
  <c r="AD241" i="1"/>
  <c r="AD259" i="1"/>
  <c r="AD263" i="1"/>
  <c r="AD266" i="1"/>
  <c r="AD296" i="1"/>
  <c r="AD298" i="1"/>
  <c r="X347" i="1"/>
  <c r="X351" i="1"/>
  <c r="X354" i="1"/>
  <c r="AD388" i="1"/>
  <c r="AD347" i="1"/>
  <c r="AD351" i="1"/>
  <c r="AD354" i="1"/>
  <c r="AD366" i="1"/>
  <c r="AD369" i="1"/>
  <c r="AD371" i="1"/>
  <c r="E861" i="3"/>
  <c r="W562" i="1" s="1"/>
  <c r="X17" i="1"/>
  <c r="X301" i="1"/>
  <c r="X323" i="1"/>
  <c r="X327" i="1"/>
  <c r="X329" i="1"/>
  <c r="X331" i="1"/>
  <c r="X335" i="1"/>
  <c r="X337" i="1"/>
  <c r="X341" i="1"/>
  <c r="X343" i="1"/>
  <c r="E874" i="3"/>
  <c r="W570" i="1" s="1"/>
  <c r="AD17" i="1"/>
  <c r="X63" i="1"/>
  <c r="X96" i="1"/>
  <c r="X107" i="1"/>
  <c r="X111" i="1"/>
  <c r="X118" i="1"/>
  <c r="X122" i="1"/>
  <c r="X128" i="1"/>
  <c r="X130" i="1"/>
  <c r="X132" i="1"/>
  <c r="X137" i="1"/>
  <c r="X139" i="1"/>
  <c r="X142" i="1"/>
  <c r="X146" i="1"/>
  <c r="X149" i="1"/>
  <c r="X153" i="1"/>
  <c r="X157" i="1"/>
  <c r="X162" i="1"/>
  <c r="X166" i="1"/>
  <c r="X170" i="1"/>
  <c r="X174" i="1"/>
  <c r="X178" i="1"/>
  <c r="X182" i="1"/>
  <c r="X186" i="1"/>
  <c r="X192" i="1"/>
  <c r="X203" i="1"/>
  <c r="X207" i="1"/>
  <c r="X232" i="1"/>
  <c r="X234" i="1"/>
  <c r="X238" i="1"/>
  <c r="X242" i="1"/>
  <c r="X248" i="1"/>
  <c r="X256" i="1"/>
  <c r="X260" i="1"/>
  <c r="X264" i="1"/>
  <c r="X272" i="1"/>
  <c r="X276" i="1"/>
  <c r="X280" i="1"/>
  <c r="X284" i="1"/>
  <c r="X288" i="1"/>
  <c r="X293" i="1"/>
  <c r="X299" i="1"/>
  <c r="AD301" i="1"/>
  <c r="AD323" i="1"/>
  <c r="AD327" i="1"/>
  <c r="AD329" i="1"/>
  <c r="AD331" i="1"/>
  <c r="AD335" i="1"/>
  <c r="AD337" i="1"/>
  <c r="AD341" i="1"/>
  <c r="AD343" i="1"/>
  <c r="E509" i="3"/>
  <c r="X376" i="1"/>
  <c r="X378" i="1"/>
  <c r="X385" i="1"/>
  <c r="X389" i="1"/>
  <c r="X393" i="1"/>
  <c r="X398" i="1"/>
  <c r="X401" i="1"/>
  <c r="X406" i="1"/>
  <c r="X412" i="1"/>
  <c r="X414" i="1"/>
  <c r="X441" i="1"/>
  <c r="X445" i="1"/>
  <c r="X449" i="1"/>
  <c r="X453" i="1"/>
  <c r="X457" i="1"/>
  <c r="X465" i="1"/>
  <c r="X469" i="1"/>
  <c r="X476" i="1"/>
  <c r="X480" i="1"/>
  <c r="X483" i="1"/>
  <c r="X488" i="1"/>
  <c r="X492" i="1"/>
  <c r="X496" i="1"/>
  <c r="X500" i="1"/>
  <c r="X504" i="1"/>
  <c r="X508" i="1"/>
  <c r="X512" i="1"/>
  <c r="X516" i="1"/>
  <c r="X520" i="1"/>
  <c r="X534" i="1"/>
  <c r="X538" i="1"/>
  <c r="X549" i="1"/>
  <c r="X554" i="1"/>
  <c r="X566" i="1"/>
  <c r="X580" i="1"/>
  <c r="X20" i="1"/>
  <c r="X47" i="1"/>
  <c r="X67" i="1"/>
  <c r="X72" i="1"/>
  <c r="X80" i="1"/>
  <c r="X100" i="1"/>
  <c r="AD27" i="1"/>
  <c r="AD47" i="1"/>
  <c r="AD72" i="1"/>
  <c r="AD96" i="1"/>
  <c r="AD100" i="1"/>
  <c r="AD102" i="1"/>
  <c r="AD107" i="1"/>
  <c r="AD111" i="1"/>
  <c r="AD115" i="1"/>
  <c r="AD118" i="1"/>
  <c r="AD122" i="1"/>
  <c r="AD130" i="1"/>
  <c r="AD139" i="1"/>
  <c r="AD142" i="1"/>
  <c r="AD149" i="1"/>
  <c r="AD157" i="1"/>
  <c r="AD166" i="1"/>
  <c r="AD174" i="1"/>
  <c r="AD182" i="1"/>
  <c r="AD192" i="1"/>
  <c r="AD234" i="1"/>
  <c r="AD242" i="1"/>
  <c r="AD256" i="1"/>
  <c r="AD264" i="1"/>
  <c r="AD272" i="1"/>
  <c r="AD276" i="1"/>
  <c r="AD280" i="1"/>
  <c r="AD284" i="1"/>
  <c r="AD288" i="1"/>
  <c r="AD293" i="1"/>
  <c r="AD299" i="1"/>
  <c r="X345" i="1"/>
  <c r="X352" i="1"/>
  <c r="X367" i="1"/>
  <c r="AD376" i="1"/>
  <c r="AD378" i="1"/>
  <c r="AD385" i="1"/>
  <c r="AD389" i="1"/>
  <c r="AD393" i="1"/>
  <c r="AD398" i="1"/>
  <c r="AD401" i="1"/>
  <c r="AD406" i="1"/>
  <c r="AD412" i="1"/>
  <c r="AD414" i="1"/>
  <c r="AD441" i="1"/>
  <c r="AD445" i="1"/>
  <c r="AD449" i="1"/>
  <c r="AD453" i="1"/>
  <c r="AD457" i="1"/>
  <c r="AD465" i="1"/>
  <c r="AD469" i="1"/>
  <c r="AD476" i="1"/>
  <c r="AD480" i="1"/>
  <c r="AD483" i="1"/>
  <c r="AD488" i="1"/>
  <c r="AD492" i="1"/>
  <c r="AD496" i="1"/>
  <c r="AD500" i="1"/>
  <c r="AD504" i="1"/>
  <c r="AD508" i="1"/>
  <c r="AD512" i="1"/>
  <c r="AD516" i="1"/>
  <c r="AD520" i="1"/>
  <c r="AD534" i="1"/>
  <c r="AD538" i="1"/>
  <c r="AD549" i="1"/>
  <c r="AD554" i="1"/>
  <c r="AD566" i="1"/>
  <c r="AD580" i="1"/>
  <c r="X27" i="1"/>
  <c r="X34" i="1"/>
  <c r="X39" i="1"/>
  <c r="X43" i="1"/>
  <c r="X51" i="1"/>
  <c r="X102" i="1"/>
  <c r="X115" i="1"/>
  <c r="AD20" i="1"/>
  <c r="AD34" i="1"/>
  <c r="AD39" i="1"/>
  <c r="AD43" i="1"/>
  <c r="AD51" i="1"/>
  <c r="AD63" i="1"/>
  <c r="AD67" i="1"/>
  <c r="AD80" i="1"/>
  <c r="AD128" i="1"/>
  <c r="AD132" i="1"/>
  <c r="AD137" i="1"/>
  <c r="AD146" i="1"/>
  <c r="AD153" i="1"/>
  <c r="AD162" i="1"/>
  <c r="AD170" i="1"/>
  <c r="AD178" i="1"/>
  <c r="AD186" i="1"/>
  <c r="AD203" i="1"/>
  <c r="AD207" i="1"/>
  <c r="AD232" i="1"/>
  <c r="AD238" i="1"/>
  <c r="AD248" i="1"/>
  <c r="AD260" i="1"/>
  <c r="AD345" i="1"/>
  <c r="AD352" i="1"/>
  <c r="AD367" i="1"/>
  <c r="X312" i="1"/>
  <c r="X316" i="1"/>
  <c r="X44" i="1"/>
  <c r="X69" i="1"/>
  <c r="X97" i="1"/>
  <c r="X103" i="1"/>
  <c r="X119" i="1"/>
  <c r="X138" i="1"/>
  <c r="X147" i="1"/>
  <c r="X167" i="1"/>
  <c r="X175" i="1"/>
  <c r="X183" i="1"/>
  <c r="X216" i="1"/>
  <c r="X261" i="1"/>
  <c r="X294" i="1"/>
  <c r="AD312" i="1"/>
  <c r="AD316" i="1"/>
  <c r="X372" i="1"/>
  <c r="X379" i="1"/>
  <c r="X382" i="1"/>
  <c r="X386" i="1"/>
  <c r="X390" i="1"/>
  <c r="X394" i="1"/>
  <c r="X396" i="1"/>
  <c r="X399" i="1"/>
  <c r="X402" i="1"/>
  <c r="X407" i="1"/>
  <c r="X413" i="1"/>
  <c r="X434" i="1"/>
  <c r="X442" i="1"/>
  <c r="X446" i="1"/>
  <c r="X450" i="1"/>
  <c r="X454" i="1"/>
  <c r="X458" i="1"/>
  <c r="X462" i="1"/>
  <c r="X466" i="1"/>
  <c r="X470" i="1"/>
  <c r="X484" i="1"/>
  <c r="X493" i="1"/>
  <c r="X497" i="1"/>
  <c r="X505" i="1"/>
  <c r="X509" i="1"/>
  <c r="X535" i="1"/>
  <c r="X539" i="1"/>
  <c r="X543" i="1"/>
  <c r="X546" i="1"/>
  <c r="X571" i="1"/>
  <c r="X574" i="1"/>
  <c r="X581" i="1"/>
  <c r="X16" i="1"/>
  <c r="X28" i="1"/>
  <c r="X31" i="1"/>
  <c r="X35" i="1"/>
  <c r="X40" i="1"/>
  <c r="X48" i="1"/>
  <c r="X64" i="1"/>
  <c r="X73" i="1"/>
  <c r="X136" i="1"/>
  <c r="X187" i="1"/>
  <c r="X193" i="1"/>
  <c r="X195" i="1"/>
  <c r="X200" i="1"/>
  <c r="X204" i="1"/>
  <c r="X208" i="1"/>
  <c r="X233" i="1"/>
  <c r="X235" i="1"/>
  <c r="X239" i="1"/>
  <c r="X243" i="1"/>
  <c r="X249" i="1"/>
  <c r="X265" i="1"/>
  <c r="X277" i="1"/>
  <c r="X281" i="1"/>
  <c r="X300" i="1"/>
  <c r="AD40" i="1"/>
  <c r="AD44" i="1"/>
  <c r="AD48" i="1"/>
  <c r="AD136" i="1"/>
  <c r="AD140" i="1"/>
  <c r="AD143" i="1"/>
  <c r="AD147" i="1"/>
  <c r="AD150" i="1"/>
  <c r="AD154" i="1"/>
  <c r="AD158" i="1"/>
  <c r="AD233" i="1"/>
  <c r="AD243" i="1"/>
  <c r="AD261" i="1"/>
  <c r="AD265" i="1"/>
  <c r="AD277" i="1"/>
  <c r="AD281" i="1"/>
  <c r="X348" i="1"/>
  <c r="X362" i="1"/>
  <c r="AD386" i="1"/>
  <c r="AD413" i="1"/>
  <c r="AD434" i="1"/>
  <c r="AD442" i="1"/>
  <c r="AD446" i="1"/>
  <c r="AD450" i="1"/>
  <c r="AD454" i="1"/>
  <c r="AD458" i="1"/>
  <c r="AD462" i="1"/>
  <c r="AD466" i="1"/>
  <c r="AD470" i="1"/>
  <c r="AD484" i="1"/>
  <c r="AD493" i="1"/>
  <c r="AD497" i="1"/>
  <c r="AD505" i="1"/>
  <c r="AD509" i="1"/>
  <c r="AD535" i="1"/>
  <c r="AD539" i="1"/>
  <c r="AD543" i="1"/>
  <c r="AD546" i="1"/>
  <c r="AD571" i="1"/>
  <c r="AD574" i="1"/>
  <c r="AD581" i="1"/>
  <c r="E863" i="3"/>
  <c r="W564" i="1" s="1"/>
  <c r="X21" i="1"/>
  <c r="X89" i="1"/>
  <c r="X112" i="1"/>
  <c r="X125" i="1"/>
  <c r="X140" i="1"/>
  <c r="X143" i="1"/>
  <c r="X150" i="1"/>
  <c r="X154" i="1"/>
  <c r="X158" i="1"/>
  <c r="X171" i="1"/>
  <c r="X290" i="1"/>
  <c r="X297" i="1"/>
  <c r="AD9" i="1"/>
  <c r="AF9" i="1" s="1"/>
  <c r="AD16" i="1"/>
  <c r="AD21" i="1"/>
  <c r="AD28" i="1"/>
  <c r="AD31" i="1"/>
  <c r="AD35" i="1"/>
  <c r="AD64" i="1"/>
  <c r="AD69" i="1"/>
  <c r="AD73" i="1"/>
  <c r="AD89" i="1"/>
  <c r="AD97" i="1"/>
  <c r="AD103" i="1"/>
  <c r="AD112" i="1"/>
  <c r="AD119" i="1"/>
  <c r="AD125" i="1"/>
  <c r="AD138" i="1"/>
  <c r="AD167" i="1"/>
  <c r="AD171" i="1"/>
  <c r="AD175" i="1"/>
  <c r="AD183" i="1"/>
  <c r="AD187" i="1"/>
  <c r="AD193" i="1"/>
  <c r="AD195" i="1"/>
  <c r="AD200" i="1"/>
  <c r="AD204" i="1"/>
  <c r="AD208" i="1"/>
  <c r="AD216" i="1"/>
  <c r="AD235" i="1"/>
  <c r="AD239" i="1"/>
  <c r="AD249" i="1"/>
  <c r="AD290" i="1"/>
  <c r="AD294" i="1"/>
  <c r="AD297" i="1"/>
  <c r="AD300" i="1"/>
  <c r="X306" i="1"/>
  <c r="X346" i="1"/>
  <c r="X370" i="1"/>
  <c r="AD372" i="1"/>
  <c r="AD379" i="1"/>
  <c r="AD382" i="1"/>
  <c r="AD390" i="1"/>
  <c r="AD394" i="1"/>
  <c r="AD396" i="1"/>
  <c r="AD399" i="1"/>
  <c r="AD402" i="1"/>
  <c r="AD407" i="1"/>
  <c r="AD306" i="1"/>
  <c r="AD346" i="1"/>
  <c r="AD348" i="1"/>
  <c r="AD362" i="1"/>
  <c r="AD370" i="1"/>
  <c r="E876" i="3"/>
  <c r="W572" i="1" s="1"/>
  <c r="X368" i="1"/>
  <c r="X159" i="1"/>
  <c r="X303" i="1"/>
  <c r="X304" i="1"/>
  <c r="X313" i="1"/>
  <c r="X317" i="1"/>
  <c r="X321" i="1"/>
  <c r="X325" i="1"/>
  <c r="X330" i="1"/>
  <c r="X333" i="1"/>
  <c r="X336" i="1"/>
  <c r="X339" i="1"/>
  <c r="X342" i="1"/>
  <c r="E859" i="3"/>
  <c r="W560" i="1" s="1"/>
  <c r="AD368" i="1"/>
  <c r="AD159" i="1"/>
  <c r="AD303" i="1"/>
  <c r="X68" i="1"/>
  <c r="X78" i="1"/>
  <c r="X88" i="1"/>
  <c r="X94" i="1"/>
  <c r="X104" i="1"/>
  <c r="X105" i="1"/>
  <c r="X188" i="1"/>
  <c r="X205" i="1"/>
  <c r="X213" i="1"/>
  <c r="X222" i="1"/>
  <c r="X230" i="1"/>
  <c r="X240" i="1"/>
  <c r="X244" i="1"/>
  <c r="X250" i="1"/>
  <c r="X254" i="1"/>
  <c r="X258" i="1"/>
  <c r="X282" i="1"/>
  <c r="X286" i="1"/>
  <c r="X291" i="1"/>
  <c r="AD304" i="1"/>
  <c r="X309" i="1"/>
  <c r="AD313" i="1"/>
  <c r="AD317" i="1"/>
  <c r="AD321" i="1"/>
  <c r="AD325" i="1"/>
  <c r="AD330" i="1"/>
  <c r="AD333" i="1"/>
  <c r="AD336" i="1"/>
  <c r="AD339" i="1"/>
  <c r="AD342" i="1"/>
  <c r="X373" i="1"/>
  <c r="X377" i="1"/>
  <c r="X380" i="1"/>
  <c r="X383" i="1"/>
  <c r="X387" i="1"/>
  <c r="X395" i="1"/>
  <c r="X397" i="1"/>
  <c r="X404" i="1"/>
  <c r="X439" i="1"/>
  <c r="X447" i="1"/>
  <c r="X451" i="1"/>
  <c r="X467" i="1"/>
  <c r="X471" i="1"/>
  <c r="X478" i="1"/>
  <c r="X482" i="1"/>
  <c r="X487" i="1"/>
  <c r="X490" i="1"/>
  <c r="X494" i="1"/>
  <c r="X498" i="1"/>
  <c r="X502" i="1"/>
  <c r="X506" i="1"/>
  <c r="X510" i="1"/>
  <c r="X518" i="1"/>
  <c r="X522" i="1"/>
  <c r="X536" i="1"/>
  <c r="X540" i="1"/>
  <c r="X547" i="1"/>
  <c r="X578" i="1"/>
  <c r="X22" i="1"/>
  <c r="X32" i="1"/>
  <c r="X41" i="1"/>
  <c r="X45" i="1"/>
  <c r="X49" i="1"/>
  <c r="X61" i="1"/>
  <c r="X70" i="1"/>
  <c r="X98" i="1"/>
  <c r="X131" i="1"/>
  <c r="X134" i="1"/>
  <c r="X144" i="1"/>
  <c r="X148" i="1"/>
  <c r="X155" i="1"/>
  <c r="X160" i="1"/>
  <c r="X164" i="1"/>
  <c r="X168" i="1"/>
  <c r="X172" i="1"/>
  <c r="X209" i="1"/>
  <c r="AD10" i="1"/>
  <c r="AD68" i="1"/>
  <c r="AD131" i="1"/>
  <c r="AD134" i="1"/>
  <c r="AD148" i="1"/>
  <c r="AD184" i="1"/>
  <c r="AD188" i="1"/>
  <c r="AD190" i="1"/>
  <c r="AD199" i="1"/>
  <c r="AD222" i="1"/>
  <c r="AD230" i="1"/>
  <c r="AD244" i="1"/>
  <c r="AD250" i="1"/>
  <c r="AD258" i="1"/>
  <c r="X350" i="1"/>
  <c r="X363" i="1"/>
  <c r="AD373" i="1"/>
  <c r="AD397" i="1"/>
  <c r="AD439" i="1"/>
  <c r="AD447" i="1"/>
  <c r="AD451" i="1"/>
  <c r="AD467" i="1"/>
  <c r="AD471" i="1"/>
  <c r="AD494" i="1"/>
  <c r="AD518" i="1"/>
  <c r="AD522" i="1"/>
  <c r="AD536" i="1"/>
  <c r="AD540" i="1"/>
  <c r="AD547" i="1"/>
  <c r="AD578" i="1"/>
  <c r="X10" i="1"/>
  <c r="X14" i="1"/>
  <c r="X65" i="1"/>
  <c r="X74" i="1"/>
  <c r="X84" i="1"/>
  <c r="X90" i="1"/>
  <c r="X109" i="1"/>
  <c r="X113" i="1"/>
  <c r="X116" i="1"/>
  <c r="X120" i="1"/>
  <c r="X129" i="1"/>
  <c r="X133" i="1"/>
  <c r="X184" i="1"/>
  <c r="X190" i="1"/>
  <c r="X199" i="1"/>
  <c r="AD14" i="1"/>
  <c r="AD22" i="1"/>
  <c r="AD32" i="1"/>
  <c r="AD41" i="1"/>
  <c r="AD45" i="1"/>
  <c r="AD49" i="1"/>
  <c r="AD61" i="1"/>
  <c r="AD65" i="1"/>
  <c r="AD70" i="1"/>
  <c r="AD74" i="1"/>
  <c r="AD78" i="1"/>
  <c r="AD84" i="1"/>
  <c r="AD88" i="1"/>
  <c r="AD90" i="1"/>
  <c r="AD94" i="1"/>
  <c r="AD98" i="1"/>
  <c r="AD104" i="1"/>
  <c r="AD105" i="1"/>
  <c r="AD109" i="1"/>
  <c r="AD113" i="1"/>
  <c r="AD116" i="1"/>
  <c r="AD120" i="1"/>
  <c r="AD129" i="1"/>
  <c r="AD133" i="1"/>
  <c r="AD144" i="1"/>
  <c r="AD155" i="1"/>
  <c r="AD160" i="1"/>
  <c r="AD164" i="1"/>
  <c r="AD168" i="1"/>
  <c r="AD172" i="1"/>
  <c r="AD205" i="1"/>
  <c r="AD209" i="1"/>
  <c r="AD213" i="1"/>
  <c r="AD240" i="1"/>
  <c r="AD254" i="1"/>
  <c r="AD282" i="1"/>
  <c r="AD286" i="1"/>
  <c r="AD291" i="1"/>
  <c r="AD309" i="1"/>
  <c r="X359" i="1"/>
  <c r="X365" i="1"/>
  <c r="AD377" i="1"/>
  <c r="AD380" i="1"/>
  <c r="AD383" i="1"/>
  <c r="AD387" i="1"/>
  <c r="AD395" i="1"/>
  <c r="AD404" i="1"/>
  <c r="AD478" i="1"/>
  <c r="AD482" i="1"/>
  <c r="AD487" i="1"/>
  <c r="AD490" i="1"/>
  <c r="AD498" i="1"/>
  <c r="AD502" i="1"/>
  <c r="AD506" i="1"/>
  <c r="AD510" i="1"/>
  <c r="X344" i="1"/>
  <c r="AD350" i="1"/>
  <c r="AD359" i="1"/>
  <c r="AD363" i="1"/>
  <c r="AD365" i="1"/>
  <c r="X318" i="1"/>
  <c r="AD344" i="1"/>
  <c r="X38" i="1"/>
  <c r="X66" i="1"/>
  <c r="X71" i="1"/>
  <c r="X79" i="1"/>
  <c r="X85" i="1"/>
  <c r="X95" i="1"/>
  <c r="X101" i="1"/>
  <c r="X135" i="1"/>
  <c r="X141" i="1"/>
  <c r="X152" i="1"/>
  <c r="X156" i="1"/>
  <c r="X161" i="1"/>
  <c r="X169" i="1"/>
  <c r="X173" i="1"/>
  <c r="X177" i="1"/>
  <c r="X181" i="1"/>
  <c r="X185" i="1"/>
  <c r="X206" i="1"/>
  <c r="X214" i="1"/>
  <c r="X223" i="1"/>
  <c r="X231" i="1"/>
  <c r="X255" i="1"/>
  <c r="X259" i="1"/>
  <c r="X263" i="1"/>
  <c r="X266" i="1"/>
  <c r="X275" i="1"/>
  <c r="X279" i="1"/>
  <c r="X292" i="1"/>
  <c r="X296" i="1"/>
  <c r="X298" i="1"/>
  <c r="X307" i="1"/>
  <c r="AD314" i="1"/>
  <c r="AD318" i="1"/>
  <c r="X374" i="1"/>
  <c r="X381" i="1"/>
  <c r="X384" i="1"/>
  <c r="X388" i="1"/>
  <c r="X392" i="1"/>
  <c r="X408" i="1"/>
  <c r="X409" i="1"/>
  <c r="X444" i="1"/>
  <c r="X452" i="1"/>
  <c r="X456" i="1"/>
  <c r="X460" i="1"/>
  <c r="X464" i="1"/>
  <c r="X468" i="1"/>
  <c r="X472" i="1"/>
  <c r="X475" i="1"/>
  <c r="X491" i="1"/>
  <c r="X495" i="1"/>
  <c r="X507" i="1"/>
  <c r="X530" i="1"/>
  <c r="X533" i="1"/>
  <c r="X537" i="1"/>
  <c r="X575" i="1"/>
  <c r="X579" i="1"/>
  <c r="F873" i="3"/>
  <c r="X145" i="1"/>
  <c r="X165" i="1"/>
  <c r="X227" i="1"/>
  <c r="X241" i="1"/>
  <c r="AD19" i="1"/>
  <c r="AD33" i="1"/>
  <c r="AD38" i="1"/>
  <c r="AD46" i="1"/>
  <c r="AD66" i="1"/>
  <c r="AD71" i="1"/>
  <c r="AD75" i="1"/>
  <c r="AD79" i="1"/>
  <c r="AD85" i="1"/>
  <c r="AD92" i="1"/>
  <c r="AD95" i="1"/>
  <c r="AD99" i="1"/>
  <c r="AD101" i="1"/>
  <c r="AD106" i="1"/>
  <c r="AD145" i="1"/>
  <c r="AD152" i="1"/>
  <c r="AD156" i="1"/>
  <c r="AD161" i="1"/>
  <c r="AD165" i="1"/>
  <c r="AD173" i="1"/>
  <c r="AD177" i="1"/>
  <c r="AD181" i="1"/>
  <c r="AD185" i="1"/>
  <c r="AD202" i="1"/>
  <c r="AD206" i="1"/>
  <c r="AD210" i="1"/>
  <c r="AD214" i="1"/>
  <c r="AD217" i="1"/>
  <c r="AD227" i="1"/>
  <c r="AD255" i="1"/>
  <c r="AD275" i="1"/>
  <c r="AD279" i="1"/>
  <c r="AD292" i="1"/>
  <c r="AD307" i="1"/>
  <c r="X366" i="1"/>
  <c r="X369" i="1"/>
  <c r="X371" i="1"/>
  <c r="AD374" i="1"/>
  <c r="AD381" i="1"/>
  <c r="AD384" i="1"/>
  <c r="AD392" i="1"/>
  <c r="AD408" i="1"/>
  <c r="AD409" i="1"/>
  <c r="AD444" i="1"/>
  <c r="AD452" i="1"/>
  <c r="AD456" i="1"/>
  <c r="AD460" i="1"/>
  <c r="AD464" i="1"/>
  <c r="AD468" i="1"/>
  <c r="AD472" i="1"/>
  <c r="AD475" i="1"/>
  <c r="AD491" i="1"/>
  <c r="AD495" i="1"/>
  <c r="AD507" i="1"/>
  <c r="AD530" i="1"/>
  <c r="AD533" i="1"/>
  <c r="AD537" i="1"/>
  <c r="AD560" i="1"/>
  <c r="AD562" i="1"/>
  <c r="AD575" i="1"/>
  <c r="AD579" i="1"/>
  <c r="F874" i="3"/>
  <c r="X570" i="1" s="1"/>
  <c r="F450" i="3"/>
  <c r="F859" i="3"/>
  <c r="F501" i="3"/>
  <c r="E445" i="3"/>
  <c r="F454" i="3"/>
  <c r="E460" i="3"/>
  <c r="F863" i="3"/>
  <c r="X564" i="1" s="1"/>
  <c r="E873" i="3"/>
  <c r="F861" i="3"/>
  <c r="X562" i="1" s="1"/>
  <c r="F876" i="3"/>
  <c r="X572" i="1" s="1"/>
  <c r="E452" i="3"/>
  <c r="E504" i="3"/>
  <c r="E545" i="3"/>
  <c r="AJ194" i="6" l="1"/>
  <c r="AJ57" i="6"/>
  <c r="AK57" i="6" s="1"/>
  <c r="AI142" i="6"/>
  <c r="AK142" i="6" s="1"/>
  <c r="AI338" i="1"/>
  <c r="AJ338" i="1"/>
  <c r="AI326" i="1"/>
  <c r="AJ326" i="1"/>
  <c r="AL338" i="1"/>
  <c r="AG326" i="1"/>
  <c r="AK338" i="1"/>
  <c r="AH326" i="1"/>
  <c r="AK60" i="6"/>
  <c r="AK270" i="6"/>
  <c r="AK206" i="6"/>
  <c r="AM338" i="1"/>
  <c r="AF338" i="1"/>
  <c r="AK326" i="1"/>
  <c r="AJ56" i="6"/>
  <c r="AK56" i="6" s="1"/>
  <c r="AG338" i="1"/>
  <c r="AL326" i="1"/>
  <c r="AI300" i="6"/>
  <c r="AK300" i="6" s="1"/>
  <c r="AI48" i="6"/>
  <c r="AK48" i="6" s="1"/>
  <c r="AI87" i="6"/>
  <c r="AK87" i="6" s="1"/>
  <c r="AJ69" i="6"/>
  <c r="AK69" i="6" s="1"/>
  <c r="AI135" i="6"/>
  <c r="AK135" i="6" s="1"/>
  <c r="AI157" i="6"/>
  <c r="AK157" i="6" s="1"/>
  <c r="AK207" i="6"/>
  <c r="AK16" i="6"/>
  <c r="AL514" i="1"/>
  <c r="AI84" i="6"/>
  <c r="AK84" i="6" s="1"/>
  <c r="AI81" i="6"/>
  <c r="AK81" i="6" s="1"/>
  <c r="AI91" i="6"/>
  <c r="AK91" i="6" s="1"/>
  <c r="AM514" i="1"/>
  <c r="AI76" i="6"/>
  <c r="AK76" i="6" s="1"/>
  <c r="AK80" i="6"/>
  <c r="AJ514" i="1"/>
  <c r="AI191" i="6"/>
  <c r="AK191" i="6" s="1"/>
  <c r="AK514" i="1"/>
  <c r="AG514" i="1"/>
  <c r="AI121" i="6"/>
  <c r="AK121" i="6" s="1"/>
  <c r="AI101" i="6"/>
  <c r="AK101" i="6" s="1"/>
  <c r="AI118" i="6"/>
  <c r="AK118" i="6" s="1"/>
  <c r="AJ559" i="1"/>
  <c r="AK559" i="1"/>
  <c r="AJ97" i="6"/>
  <c r="AK97" i="6" s="1"/>
  <c r="AF514" i="1"/>
  <c r="AI205" i="6"/>
  <c r="AK205" i="6" s="1"/>
  <c r="AH514" i="1"/>
  <c r="AJ89" i="6"/>
  <c r="AK89" i="6" s="1"/>
  <c r="AI140" i="6"/>
  <c r="AK140" i="6" s="1"/>
  <c r="AL556" i="1"/>
  <c r="AI556" i="1"/>
  <c r="AL559" i="1"/>
  <c r="AK115" i="6"/>
  <c r="AJ556" i="1"/>
  <c r="AF559" i="1"/>
  <c r="AJ298" i="6"/>
  <c r="AK298" i="6" s="1"/>
  <c r="AJ90" i="6"/>
  <c r="AK90" i="6" s="1"/>
  <c r="AI88" i="6"/>
  <c r="AK88" i="6" s="1"/>
  <c r="AJ72" i="6"/>
  <c r="AK72" i="6" s="1"/>
  <c r="AM556" i="1"/>
  <c r="AI77" i="6"/>
  <c r="AK77" i="6" s="1"/>
  <c r="AK556" i="1"/>
  <c r="AI179" i="6"/>
  <c r="AK179" i="6" s="1"/>
  <c r="AG556" i="1"/>
  <c r="AI559" i="1"/>
  <c r="X560" i="1"/>
  <c r="AF556" i="1"/>
  <c r="AM559" i="1"/>
  <c r="AG559" i="1"/>
  <c r="AK47" i="6"/>
  <c r="AI299" i="6"/>
  <c r="AK299" i="6" s="1"/>
  <c r="AI183" i="6"/>
  <c r="AK183" i="6" s="1"/>
  <c r="AJ39" i="6"/>
  <c r="AK39" i="6" s="1"/>
  <c r="AI107" i="6"/>
  <c r="AK107" i="6" s="1"/>
  <c r="AI5" i="6"/>
  <c r="AJ314" i="6"/>
  <c r="AK314" i="6" s="1"/>
  <c r="AK70" i="6"/>
  <c r="AJ144" i="6"/>
  <c r="AK144" i="6" s="1"/>
  <c r="AJ112" i="6"/>
  <c r="AK112" i="6" s="1"/>
  <c r="AI127" i="6"/>
  <c r="AK127" i="6" s="1"/>
  <c r="AI46" i="6"/>
  <c r="AK46" i="6" s="1"/>
  <c r="AK163" i="6"/>
  <c r="AI68" i="6"/>
  <c r="AK68" i="6" s="1"/>
  <c r="AK109" i="6"/>
  <c r="AI38" i="6"/>
  <c r="AK38" i="6" s="1"/>
  <c r="AI137" i="6"/>
  <c r="AK137" i="6" s="1"/>
  <c r="AJ126" i="6"/>
  <c r="AK126" i="6" s="1"/>
  <c r="AJ20" i="6"/>
  <c r="AK20" i="6" s="1"/>
  <c r="AI67" i="6"/>
  <c r="AK67" i="6" s="1"/>
  <c r="AK55" i="6"/>
  <c r="AK25" i="6"/>
  <c r="AI46" i="1"/>
  <c r="AJ46" i="1"/>
  <c r="AH46" i="1"/>
  <c r="AG46" i="1"/>
  <c r="AF46" i="1"/>
  <c r="AM46" i="1"/>
  <c r="AL46" i="1"/>
  <c r="AK46" i="1"/>
  <c r="AJ282" i="1"/>
  <c r="AF282" i="1"/>
  <c r="AK282" i="1"/>
  <c r="AM282" i="1"/>
  <c r="AL282" i="1"/>
  <c r="AI282" i="1"/>
  <c r="AH282" i="1"/>
  <c r="AG282" i="1"/>
  <c r="AI235" i="1"/>
  <c r="AF235" i="1"/>
  <c r="AM235" i="1"/>
  <c r="AL235" i="1"/>
  <c r="AK235" i="1"/>
  <c r="AJ235" i="1"/>
  <c r="AH235" i="1"/>
  <c r="AG235" i="1"/>
  <c r="AM546" i="1"/>
  <c r="AH546" i="1"/>
  <c r="AG546" i="1"/>
  <c r="AL546" i="1"/>
  <c r="AK546" i="1"/>
  <c r="AI546" i="1"/>
  <c r="AF546" i="1"/>
  <c r="AJ546" i="1"/>
  <c r="AF137" i="1"/>
  <c r="AL137" i="1"/>
  <c r="AK137" i="1"/>
  <c r="AJ137" i="1"/>
  <c r="AI137" i="1"/>
  <c r="AM137" i="1"/>
  <c r="AH137" i="1"/>
  <c r="AG137" i="1"/>
  <c r="AF284" i="1"/>
  <c r="AJ284" i="1"/>
  <c r="AG284" i="1"/>
  <c r="AM284" i="1"/>
  <c r="AL284" i="1"/>
  <c r="AK284" i="1"/>
  <c r="AI284" i="1"/>
  <c r="AH284" i="1"/>
  <c r="AK121" i="1"/>
  <c r="AM121" i="1"/>
  <c r="AL121" i="1"/>
  <c r="AJ121" i="1"/>
  <c r="AI121" i="1"/>
  <c r="AG121" i="1"/>
  <c r="AF121" i="1"/>
  <c r="AH121" i="1"/>
  <c r="AI424" i="1"/>
  <c r="AM424" i="1"/>
  <c r="AL424" i="1"/>
  <c r="AH424" i="1"/>
  <c r="AG424" i="1"/>
  <c r="AF424" i="1"/>
  <c r="AJ424" i="1"/>
  <c r="AK424" i="1"/>
  <c r="AL499" i="1"/>
  <c r="AM499" i="1"/>
  <c r="AK499" i="1"/>
  <c r="AJ499" i="1"/>
  <c r="AI499" i="1"/>
  <c r="AH499" i="1"/>
  <c r="AG499" i="1"/>
  <c r="AF499" i="1"/>
  <c r="AF179" i="1"/>
  <c r="AH179" i="1"/>
  <c r="AG179" i="1"/>
  <c r="AM179" i="1"/>
  <c r="AL179" i="1"/>
  <c r="AK179" i="1"/>
  <c r="AJ179" i="1"/>
  <c r="AI179" i="1"/>
  <c r="AM214" i="1"/>
  <c r="AL214" i="1"/>
  <c r="AK214" i="1"/>
  <c r="AJ214" i="1"/>
  <c r="AI214" i="1"/>
  <c r="AH214" i="1"/>
  <c r="AG214" i="1"/>
  <c r="AF214" i="1"/>
  <c r="AH404" i="1"/>
  <c r="AL404" i="1"/>
  <c r="AF404" i="1"/>
  <c r="AM404" i="1"/>
  <c r="AG404" i="1"/>
  <c r="AK404" i="1"/>
  <c r="AJ404" i="1"/>
  <c r="AI404" i="1"/>
  <c r="AJ216" i="1"/>
  <c r="AK216" i="1"/>
  <c r="AI216" i="1"/>
  <c r="AM216" i="1"/>
  <c r="AL216" i="1"/>
  <c r="AH216" i="1"/>
  <c r="AG216" i="1"/>
  <c r="AF216" i="1"/>
  <c r="AM543" i="1"/>
  <c r="AF543" i="1"/>
  <c r="AH543" i="1"/>
  <c r="AG543" i="1"/>
  <c r="AL543" i="1"/>
  <c r="AK543" i="1"/>
  <c r="AJ543" i="1"/>
  <c r="AI543" i="1"/>
  <c r="AJ132" i="1"/>
  <c r="AF132" i="1"/>
  <c r="AL132" i="1"/>
  <c r="AK132" i="1"/>
  <c r="AI132" i="1"/>
  <c r="AH132" i="1"/>
  <c r="AG132" i="1"/>
  <c r="AM132" i="1"/>
  <c r="AL393" i="1"/>
  <c r="AH393" i="1"/>
  <c r="AI393" i="1"/>
  <c r="AM393" i="1"/>
  <c r="AK393" i="1"/>
  <c r="AJ393" i="1"/>
  <c r="AG393" i="1"/>
  <c r="AF393" i="1"/>
  <c r="AL474" i="1"/>
  <c r="AM474" i="1"/>
  <c r="AK474" i="1"/>
  <c r="AJ474" i="1"/>
  <c r="AI474" i="1"/>
  <c r="AH474" i="1"/>
  <c r="AG474" i="1"/>
  <c r="AF474" i="1"/>
  <c r="AL417" i="1"/>
  <c r="AM417" i="1"/>
  <c r="AK417" i="1"/>
  <c r="AJ417" i="1"/>
  <c r="AH417" i="1"/>
  <c r="AG417" i="1"/>
  <c r="AF417" i="1"/>
  <c r="AI417" i="1"/>
  <c r="AI563" i="1"/>
  <c r="AK563" i="1"/>
  <c r="AJ563" i="1"/>
  <c r="AM563" i="1"/>
  <c r="AL563" i="1"/>
  <c r="AH563" i="1"/>
  <c r="AG563" i="1"/>
  <c r="AF563" i="1"/>
  <c r="AF176" i="1"/>
  <c r="AJ176" i="1"/>
  <c r="AM176" i="1"/>
  <c r="AL176" i="1"/>
  <c r="AK176" i="1"/>
  <c r="AI176" i="1"/>
  <c r="AH176" i="1"/>
  <c r="AG176" i="1"/>
  <c r="AF212" i="1"/>
  <c r="AM212" i="1"/>
  <c r="AL212" i="1"/>
  <c r="AH212" i="1"/>
  <c r="AG212" i="1"/>
  <c r="AK212" i="1"/>
  <c r="AJ212" i="1"/>
  <c r="AI212" i="1"/>
  <c r="AM472" i="1"/>
  <c r="AJ472" i="1"/>
  <c r="AI472" i="1"/>
  <c r="AH472" i="1"/>
  <c r="AG472" i="1"/>
  <c r="AF472" i="1"/>
  <c r="AL472" i="1"/>
  <c r="AK472" i="1"/>
  <c r="AJ120" i="1"/>
  <c r="AF120" i="1"/>
  <c r="AM120" i="1"/>
  <c r="AH120" i="1"/>
  <c r="AG120" i="1"/>
  <c r="AL120" i="1"/>
  <c r="AK120" i="1"/>
  <c r="AI120" i="1"/>
  <c r="AH467" i="1"/>
  <c r="AL467" i="1"/>
  <c r="AK467" i="1"/>
  <c r="AG467" i="1"/>
  <c r="AF467" i="1"/>
  <c r="AJ467" i="1"/>
  <c r="AM467" i="1"/>
  <c r="AI467" i="1"/>
  <c r="AI208" i="1"/>
  <c r="AH208" i="1"/>
  <c r="AM208" i="1"/>
  <c r="AL208" i="1"/>
  <c r="AK208" i="1"/>
  <c r="AJ208" i="1"/>
  <c r="AG208" i="1"/>
  <c r="AF208" i="1"/>
  <c r="AI539" i="1"/>
  <c r="AL539" i="1"/>
  <c r="AF539" i="1"/>
  <c r="AM539" i="1"/>
  <c r="AK539" i="1"/>
  <c r="AJ539" i="1"/>
  <c r="AH539" i="1"/>
  <c r="AG539" i="1"/>
  <c r="AI316" i="1"/>
  <c r="AH316" i="1"/>
  <c r="AG316" i="1"/>
  <c r="AF316" i="1"/>
  <c r="AM316" i="1"/>
  <c r="AL316" i="1"/>
  <c r="AK316" i="1"/>
  <c r="AJ316" i="1"/>
  <c r="AJ276" i="1"/>
  <c r="AK276" i="1"/>
  <c r="AH276" i="1"/>
  <c r="AG276" i="1"/>
  <c r="AF276" i="1"/>
  <c r="AM276" i="1"/>
  <c r="AL276" i="1"/>
  <c r="AI276" i="1"/>
  <c r="AH371" i="1"/>
  <c r="AI371" i="1"/>
  <c r="AG371" i="1"/>
  <c r="AM371" i="1"/>
  <c r="AL371" i="1"/>
  <c r="AK371" i="1"/>
  <c r="AJ371" i="1"/>
  <c r="AF371" i="1"/>
  <c r="AB280" i="6"/>
  <c r="AF110" i="1"/>
  <c r="AH110" i="1"/>
  <c r="AG110" i="1"/>
  <c r="AK110" i="1"/>
  <c r="AJ110" i="1"/>
  <c r="AI110" i="1"/>
  <c r="AL110" i="1"/>
  <c r="AM110" i="1"/>
  <c r="AG253" i="1"/>
  <c r="AM253" i="1"/>
  <c r="AL253" i="1"/>
  <c r="AK253" i="1"/>
  <c r="AJ253" i="1"/>
  <c r="AI253" i="1"/>
  <c r="AH253" i="1"/>
  <c r="AF253" i="1"/>
  <c r="AF86" i="1"/>
  <c r="AM86" i="1"/>
  <c r="AL86" i="1"/>
  <c r="AK86" i="1"/>
  <c r="AJ86" i="1"/>
  <c r="AI86" i="1"/>
  <c r="AG86" i="1"/>
  <c r="AH86" i="1"/>
  <c r="AJ164" i="6"/>
  <c r="AK164" i="6" s="1"/>
  <c r="AM579" i="1"/>
  <c r="AF579" i="1"/>
  <c r="AL579" i="1"/>
  <c r="AK579" i="1"/>
  <c r="AH579" i="1"/>
  <c r="AG579" i="1"/>
  <c r="AJ579" i="1"/>
  <c r="AI579" i="1"/>
  <c r="AF101" i="1"/>
  <c r="AH101" i="1"/>
  <c r="AK101" i="1"/>
  <c r="AJ101" i="1"/>
  <c r="AI101" i="1"/>
  <c r="AG101" i="1"/>
  <c r="AM101" i="1"/>
  <c r="AL101" i="1"/>
  <c r="AL387" i="1"/>
  <c r="AI387" i="1"/>
  <c r="AH387" i="1"/>
  <c r="AF387" i="1"/>
  <c r="AK387" i="1"/>
  <c r="AJ387" i="1"/>
  <c r="AG387" i="1"/>
  <c r="AM387" i="1"/>
  <c r="AM80" i="1"/>
  <c r="AF80" i="1"/>
  <c r="AL80" i="1"/>
  <c r="AK80" i="1"/>
  <c r="AJ80" i="1"/>
  <c r="AI80" i="1"/>
  <c r="AH80" i="1"/>
  <c r="AG80" i="1"/>
  <c r="AG385" i="1"/>
  <c r="AK385" i="1"/>
  <c r="AJ385" i="1"/>
  <c r="AM385" i="1"/>
  <c r="AL385" i="1"/>
  <c r="AI385" i="1"/>
  <c r="AH385" i="1"/>
  <c r="AF385" i="1"/>
  <c r="AG331" i="1"/>
  <c r="AF331" i="1"/>
  <c r="AK331" i="1"/>
  <c r="AH331" i="1"/>
  <c r="AI331" i="1"/>
  <c r="AM331" i="1"/>
  <c r="AL331" i="1"/>
  <c r="AJ331" i="1"/>
  <c r="AL369" i="1"/>
  <c r="AJ369" i="1"/>
  <c r="AI369" i="1"/>
  <c r="AM369" i="1"/>
  <c r="AK369" i="1"/>
  <c r="AH369" i="1"/>
  <c r="AG369" i="1"/>
  <c r="AF369" i="1"/>
  <c r="AM50" i="1"/>
  <c r="AJ50" i="1"/>
  <c r="AL50" i="1"/>
  <c r="AK50" i="1"/>
  <c r="AI50" i="1"/>
  <c r="AH50" i="1"/>
  <c r="AG50" i="1"/>
  <c r="AF50" i="1"/>
  <c r="AF400" i="1"/>
  <c r="AM400" i="1"/>
  <c r="AL400" i="1"/>
  <c r="AK400" i="1"/>
  <c r="AJ400" i="1"/>
  <c r="AI400" i="1"/>
  <c r="AG400" i="1"/>
  <c r="AH400" i="1"/>
  <c r="AI63" i="6"/>
  <c r="AK63" i="6" s="1"/>
  <c r="AI551" i="1"/>
  <c r="AG551" i="1"/>
  <c r="AK551" i="1"/>
  <c r="AM551" i="1"/>
  <c r="AH551" i="1"/>
  <c r="AF551" i="1"/>
  <c r="AJ551" i="1"/>
  <c r="AL551" i="1"/>
  <c r="AI575" i="1"/>
  <c r="AL575" i="1"/>
  <c r="AM575" i="1"/>
  <c r="AH575" i="1"/>
  <c r="AG575" i="1"/>
  <c r="AK575" i="1"/>
  <c r="AJ575" i="1"/>
  <c r="AF575" i="1"/>
  <c r="AJ99" i="1"/>
  <c r="AI99" i="1"/>
  <c r="AF99" i="1"/>
  <c r="AM99" i="1"/>
  <c r="AL99" i="1"/>
  <c r="AH99" i="1"/>
  <c r="AG99" i="1"/>
  <c r="AK99" i="1"/>
  <c r="AH383" i="1"/>
  <c r="AJ383" i="1"/>
  <c r="AM383" i="1"/>
  <c r="AL383" i="1"/>
  <c r="AK383" i="1"/>
  <c r="AI383" i="1"/>
  <c r="AG383" i="1"/>
  <c r="AF383" i="1"/>
  <c r="AJ333" i="1"/>
  <c r="AK333" i="1"/>
  <c r="AH333" i="1"/>
  <c r="AG333" i="1"/>
  <c r="AF333" i="1"/>
  <c r="AM333" i="1"/>
  <c r="AL333" i="1"/>
  <c r="AI333" i="1"/>
  <c r="AH346" i="1"/>
  <c r="AG346" i="1"/>
  <c r="AF346" i="1"/>
  <c r="AM346" i="1"/>
  <c r="AL346" i="1"/>
  <c r="AK346" i="1"/>
  <c r="AI346" i="1"/>
  <c r="AJ346" i="1"/>
  <c r="AK103" i="1"/>
  <c r="AF103" i="1"/>
  <c r="AM103" i="1"/>
  <c r="AJ103" i="1"/>
  <c r="AI103" i="1"/>
  <c r="AH103" i="1"/>
  <c r="AG103" i="1"/>
  <c r="AL103" i="1"/>
  <c r="AF158" i="1"/>
  <c r="AL158" i="1"/>
  <c r="AM158" i="1"/>
  <c r="AK158" i="1"/>
  <c r="AJ158" i="1"/>
  <c r="AI158" i="1"/>
  <c r="AH158" i="1"/>
  <c r="AG158" i="1"/>
  <c r="AJ207" i="1"/>
  <c r="AM207" i="1"/>
  <c r="AF207" i="1"/>
  <c r="AL207" i="1"/>
  <c r="AK207" i="1"/>
  <c r="AI207" i="1"/>
  <c r="AH207" i="1"/>
  <c r="AG207" i="1"/>
  <c r="AK508" i="1"/>
  <c r="AL508" i="1"/>
  <c r="AM508" i="1"/>
  <c r="AJ508" i="1"/>
  <c r="AI508" i="1"/>
  <c r="AF508" i="1"/>
  <c r="AH508" i="1"/>
  <c r="AG508" i="1"/>
  <c r="AF329" i="1"/>
  <c r="AJ329" i="1"/>
  <c r="AI329" i="1"/>
  <c r="AL329" i="1"/>
  <c r="AM329" i="1"/>
  <c r="AK329" i="1"/>
  <c r="AH329" i="1"/>
  <c r="AG329" i="1"/>
  <c r="AM163" i="1"/>
  <c r="AL163" i="1"/>
  <c r="AK163" i="1"/>
  <c r="AJ163" i="1"/>
  <c r="AI163" i="1"/>
  <c r="AH163" i="1"/>
  <c r="AG163" i="1"/>
  <c r="AF163" i="1"/>
  <c r="AA61" i="6"/>
  <c r="AM109" i="1"/>
  <c r="AL109" i="1"/>
  <c r="AK109" i="1"/>
  <c r="AI109" i="1"/>
  <c r="AH109" i="1"/>
  <c r="AG109" i="1"/>
  <c r="AF109" i="1"/>
  <c r="AJ109" i="1"/>
  <c r="AG439" i="1"/>
  <c r="AH439" i="1"/>
  <c r="AF439" i="1"/>
  <c r="AM439" i="1"/>
  <c r="AL439" i="1"/>
  <c r="AK439" i="1"/>
  <c r="AJ439" i="1"/>
  <c r="AI439" i="1"/>
  <c r="AJ195" i="1"/>
  <c r="AH195" i="1"/>
  <c r="AG195" i="1"/>
  <c r="AM195" i="1"/>
  <c r="AL195" i="1"/>
  <c r="AK195" i="1"/>
  <c r="AI195" i="1"/>
  <c r="AF195" i="1"/>
  <c r="AI505" i="1"/>
  <c r="AG505" i="1"/>
  <c r="AM505" i="1"/>
  <c r="AL505" i="1"/>
  <c r="AH505" i="1"/>
  <c r="AF505" i="1"/>
  <c r="AK505" i="1"/>
  <c r="AJ505" i="1"/>
  <c r="AH434" i="1"/>
  <c r="AG434" i="1"/>
  <c r="AF434" i="1"/>
  <c r="AM434" i="1"/>
  <c r="AL434" i="1"/>
  <c r="AK434" i="1"/>
  <c r="AJ434" i="1"/>
  <c r="AI434" i="1"/>
  <c r="AM504" i="1"/>
  <c r="AF504" i="1"/>
  <c r="AL504" i="1"/>
  <c r="AK504" i="1"/>
  <c r="AJ504" i="1"/>
  <c r="AI504" i="1"/>
  <c r="AH504" i="1"/>
  <c r="AG504" i="1"/>
  <c r="AF122" i="1"/>
  <c r="AK122" i="1"/>
  <c r="AH122" i="1"/>
  <c r="AG122" i="1"/>
  <c r="AI122" i="1"/>
  <c r="AL122" i="1"/>
  <c r="AJ122" i="1"/>
  <c r="AM122" i="1"/>
  <c r="AI523" i="1"/>
  <c r="AF523" i="1"/>
  <c r="AJ523" i="1"/>
  <c r="AH523" i="1"/>
  <c r="AM523" i="1"/>
  <c r="AG523" i="1"/>
  <c r="AL523" i="1"/>
  <c r="AK523" i="1"/>
  <c r="AF197" i="1"/>
  <c r="AM197" i="1"/>
  <c r="AL197" i="1"/>
  <c r="AK197" i="1"/>
  <c r="AJ197" i="1"/>
  <c r="AI197" i="1"/>
  <c r="AH197" i="1"/>
  <c r="AG197" i="1"/>
  <c r="AL456" i="1"/>
  <c r="AM456" i="1"/>
  <c r="AK456" i="1"/>
  <c r="AJ456" i="1"/>
  <c r="AI456" i="1"/>
  <c r="AH456" i="1"/>
  <c r="AG456" i="1"/>
  <c r="AF456" i="1"/>
  <c r="AH377" i="1"/>
  <c r="AK377" i="1"/>
  <c r="AJ377" i="1"/>
  <c r="AI377" i="1"/>
  <c r="AG377" i="1"/>
  <c r="AL377" i="1"/>
  <c r="AF377" i="1"/>
  <c r="AM377" i="1"/>
  <c r="AK325" i="1"/>
  <c r="AF325" i="1"/>
  <c r="AM325" i="1"/>
  <c r="AL325" i="1"/>
  <c r="AJ325" i="1"/>
  <c r="AI325" i="1"/>
  <c r="AH325" i="1"/>
  <c r="AG325" i="1"/>
  <c r="AJ300" i="1"/>
  <c r="AF300" i="1"/>
  <c r="AH300" i="1"/>
  <c r="AM300" i="1"/>
  <c r="AL300" i="1"/>
  <c r="AK300" i="1"/>
  <c r="AI300" i="1"/>
  <c r="AG300" i="1"/>
  <c r="AJ150" i="1"/>
  <c r="AM150" i="1"/>
  <c r="AL150" i="1"/>
  <c r="AK150" i="1"/>
  <c r="AI150" i="1"/>
  <c r="AH150" i="1"/>
  <c r="AG150" i="1"/>
  <c r="AF150" i="1"/>
  <c r="AJ186" i="1"/>
  <c r="AH186" i="1"/>
  <c r="AI186" i="1"/>
  <c r="AG186" i="1"/>
  <c r="AF186" i="1"/>
  <c r="AM186" i="1"/>
  <c r="AL186" i="1"/>
  <c r="AK186" i="1"/>
  <c r="AK445" i="1"/>
  <c r="AM445" i="1"/>
  <c r="AL445" i="1"/>
  <c r="AH445" i="1"/>
  <c r="AG445" i="1"/>
  <c r="AF445" i="1"/>
  <c r="AJ445" i="1"/>
  <c r="AI445" i="1"/>
  <c r="AJ351" i="1"/>
  <c r="AH351" i="1"/>
  <c r="AM351" i="1"/>
  <c r="AL351" i="1"/>
  <c r="AK351" i="1"/>
  <c r="AI351" i="1"/>
  <c r="AG351" i="1"/>
  <c r="AF351" i="1"/>
  <c r="AI58" i="6"/>
  <c r="AK58" i="6" s="1"/>
  <c r="AG295" i="1"/>
  <c r="AF295" i="1"/>
  <c r="AK295" i="1"/>
  <c r="AJ295" i="1"/>
  <c r="AI295" i="1"/>
  <c r="AH295" i="1"/>
  <c r="AM295" i="1"/>
  <c r="AL295" i="1"/>
  <c r="AJ177" i="1"/>
  <c r="AH177" i="1"/>
  <c r="AG177" i="1"/>
  <c r="AF177" i="1"/>
  <c r="AM177" i="1"/>
  <c r="AL177" i="1"/>
  <c r="AK177" i="1"/>
  <c r="AI177" i="1"/>
  <c r="AG502" i="1"/>
  <c r="AF502" i="1"/>
  <c r="AM502" i="1"/>
  <c r="AL502" i="1"/>
  <c r="AK502" i="1"/>
  <c r="AJ502" i="1"/>
  <c r="AI502" i="1"/>
  <c r="AH502" i="1"/>
  <c r="AK45" i="1"/>
  <c r="AL45" i="1"/>
  <c r="AJ45" i="1"/>
  <c r="AI45" i="1"/>
  <c r="AH45" i="1"/>
  <c r="AM45" i="1"/>
  <c r="AG45" i="1"/>
  <c r="AF45" i="1"/>
  <c r="AM148" i="1"/>
  <c r="AI148" i="1"/>
  <c r="AH148" i="1"/>
  <c r="AG148" i="1"/>
  <c r="AK148" i="1"/>
  <c r="AJ148" i="1"/>
  <c r="AF148" i="1"/>
  <c r="AL148" i="1"/>
  <c r="AL402" i="1"/>
  <c r="AF402" i="1"/>
  <c r="AM402" i="1"/>
  <c r="AK402" i="1"/>
  <c r="AJ402" i="1"/>
  <c r="AI402" i="1"/>
  <c r="AH402" i="1"/>
  <c r="AG402" i="1"/>
  <c r="AK580" i="1"/>
  <c r="AG580" i="1"/>
  <c r="AH580" i="1"/>
  <c r="AF580" i="1"/>
  <c r="AI580" i="1"/>
  <c r="AM580" i="1"/>
  <c r="AL580" i="1"/>
  <c r="AJ580" i="1"/>
  <c r="AF347" i="1"/>
  <c r="AJ347" i="1"/>
  <c r="AI347" i="1"/>
  <c r="AH347" i="1"/>
  <c r="AM347" i="1"/>
  <c r="AL347" i="1"/>
  <c r="AK347" i="1"/>
  <c r="AG347" i="1"/>
  <c r="AK463" i="1"/>
  <c r="AM463" i="1"/>
  <c r="AL463" i="1"/>
  <c r="AJ463" i="1"/>
  <c r="AF463" i="1"/>
  <c r="AI463" i="1"/>
  <c r="AH463" i="1"/>
  <c r="AG463" i="1"/>
  <c r="AI193" i="6"/>
  <c r="AK193" i="6" s="1"/>
  <c r="AJ189" i="1"/>
  <c r="AL189" i="1"/>
  <c r="AK189" i="1"/>
  <c r="AI189" i="1"/>
  <c r="AH189" i="1"/>
  <c r="AM189" i="1"/>
  <c r="AG189" i="1"/>
  <c r="AF189" i="1"/>
  <c r="AF311" i="1"/>
  <c r="AJ311" i="1"/>
  <c r="AI311" i="1"/>
  <c r="AM311" i="1"/>
  <c r="AL311" i="1"/>
  <c r="AK311" i="1"/>
  <c r="AH311" i="1"/>
  <c r="AG311" i="1"/>
  <c r="AF224" i="1"/>
  <c r="AL224" i="1"/>
  <c r="AK224" i="1"/>
  <c r="AG224" i="1"/>
  <c r="AM224" i="1"/>
  <c r="AJ224" i="1"/>
  <c r="AI224" i="1"/>
  <c r="AH224" i="1"/>
  <c r="AB61" i="6"/>
  <c r="AJ156" i="1"/>
  <c r="AF156" i="1"/>
  <c r="AM156" i="1"/>
  <c r="AL156" i="1"/>
  <c r="AK156" i="1"/>
  <c r="AI156" i="1"/>
  <c r="AH156" i="1"/>
  <c r="AG156" i="1"/>
  <c r="AM286" i="1"/>
  <c r="AL286" i="1"/>
  <c r="AI286" i="1"/>
  <c r="AG286" i="1"/>
  <c r="AF286" i="1"/>
  <c r="AH286" i="1"/>
  <c r="AK286" i="1"/>
  <c r="AJ286" i="1"/>
  <c r="AM14" i="1"/>
  <c r="AJ14" i="1"/>
  <c r="AH14" i="1"/>
  <c r="AG14" i="1"/>
  <c r="AF14" i="1"/>
  <c r="AL14" i="1"/>
  <c r="AK14" i="1"/>
  <c r="AI14" i="1"/>
  <c r="AM250" i="1"/>
  <c r="AL250" i="1"/>
  <c r="AJ250" i="1"/>
  <c r="AI250" i="1"/>
  <c r="AH250" i="1"/>
  <c r="AG250" i="1"/>
  <c r="AF250" i="1"/>
  <c r="AK250" i="1"/>
  <c r="AM304" i="1"/>
  <c r="AL304" i="1"/>
  <c r="AG304" i="1"/>
  <c r="AK304" i="1"/>
  <c r="AJ304" i="1"/>
  <c r="AI304" i="1"/>
  <c r="AH304" i="1"/>
  <c r="AF304" i="1"/>
  <c r="AF239" i="1"/>
  <c r="AJ239" i="1"/>
  <c r="AI239" i="1"/>
  <c r="AH239" i="1"/>
  <c r="AM239" i="1"/>
  <c r="AL239" i="1"/>
  <c r="AK239" i="1"/>
  <c r="AG239" i="1"/>
  <c r="AG277" i="1"/>
  <c r="AF277" i="1"/>
  <c r="AK277" i="1"/>
  <c r="AJ277" i="1"/>
  <c r="AI277" i="1"/>
  <c r="AH277" i="1"/>
  <c r="AM277" i="1"/>
  <c r="AL277" i="1"/>
  <c r="AH401" i="1"/>
  <c r="AJ401" i="1"/>
  <c r="AL401" i="1"/>
  <c r="AK401" i="1"/>
  <c r="AM401" i="1"/>
  <c r="AI401" i="1"/>
  <c r="AG401" i="1"/>
  <c r="AF401" i="1"/>
  <c r="AK166" i="1"/>
  <c r="AH166" i="1"/>
  <c r="AG166" i="1"/>
  <c r="AF166" i="1"/>
  <c r="AM166" i="1"/>
  <c r="AL166" i="1"/>
  <c r="AI166" i="1"/>
  <c r="AJ166" i="1"/>
  <c r="AJ135" i="1"/>
  <c r="AG135" i="1"/>
  <c r="AM135" i="1"/>
  <c r="AL135" i="1"/>
  <c r="AK135" i="1"/>
  <c r="AI135" i="1"/>
  <c r="AH135" i="1"/>
  <c r="AF135" i="1"/>
  <c r="AF245" i="1"/>
  <c r="AM245" i="1"/>
  <c r="AH245" i="1"/>
  <c r="AJ245" i="1"/>
  <c r="AI245" i="1"/>
  <c r="AG245" i="1"/>
  <c r="AL245" i="1"/>
  <c r="AK245" i="1"/>
  <c r="AK319" i="1"/>
  <c r="AJ319" i="1"/>
  <c r="AM319" i="1"/>
  <c r="AL319" i="1"/>
  <c r="AI319" i="1"/>
  <c r="AH319" i="1"/>
  <c r="AG319" i="1"/>
  <c r="AF319" i="1"/>
  <c r="AH491" i="1"/>
  <c r="AJ491" i="1"/>
  <c r="AM491" i="1"/>
  <c r="AL491" i="1"/>
  <c r="AK491" i="1"/>
  <c r="AI491" i="1"/>
  <c r="AG491" i="1"/>
  <c r="AF491" i="1"/>
  <c r="AK217" i="1"/>
  <c r="AJ217" i="1"/>
  <c r="AI217" i="1"/>
  <c r="AH217" i="1"/>
  <c r="AG217" i="1"/>
  <c r="AM217" i="1"/>
  <c r="AL217" i="1"/>
  <c r="AF217" i="1"/>
  <c r="AH365" i="1"/>
  <c r="AJ365" i="1"/>
  <c r="AM365" i="1"/>
  <c r="AI365" i="1"/>
  <c r="AL365" i="1"/>
  <c r="AK365" i="1"/>
  <c r="AG365" i="1"/>
  <c r="AF365" i="1"/>
  <c r="AJ138" i="1"/>
  <c r="AF138" i="1"/>
  <c r="AL138" i="1"/>
  <c r="AK138" i="1"/>
  <c r="AI138" i="1"/>
  <c r="AH138" i="1"/>
  <c r="AG138" i="1"/>
  <c r="AM138" i="1"/>
  <c r="AK265" i="1"/>
  <c r="AJ265" i="1"/>
  <c r="AM265" i="1"/>
  <c r="AL265" i="1"/>
  <c r="AI265" i="1"/>
  <c r="AH265" i="1"/>
  <c r="AG265" i="1"/>
  <c r="AF265" i="1"/>
  <c r="AF260" i="1"/>
  <c r="AL260" i="1"/>
  <c r="AK260" i="1"/>
  <c r="AI260" i="1"/>
  <c r="AH260" i="1"/>
  <c r="AG260" i="1"/>
  <c r="AJ260" i="1"/>
  <c r="AM260" i="1"/>
  <c r="AH476" i="1"/>
  <c r="AL476" i="1"/>
  <c r="AK476" i="1"/>
  <c r="AJ476" i="1"/>
  <c r="AM476" i="1"/>
  <c r="AI476" i="1"/>
  <c r="AG476" i="1"/>
  <c r="AF476" i="1"/>
  <c r="AJ96" i="1"/>
  <c r="AM96" i="1"/>
  <c r="AL96" i="1"/>
  <c r="AK96" i="1"/>
  <c r="AI96" i="1"/>
  <c r="AH96" i="1"/>
  <c r="AG96" i="1"/>
  <c r="AF96" i="1"/>
  <c r="AF341" i="1"/>
  <c r="AJ341" i="1"/>
  <c r="AM341" i="1"/>
  <c r="AL341" i="1"/>
  <c r="AK341" i="1"/>
  <c r="AI341" i="1"/>
  <c r="AH341" i="1"/>
  <c r="AG341" i="1"/>
  <c r="AL477" i="1"/>
  <c r="AF477" i="1"/>
  <c r="AJ477" i="1"/>
  <c r="AI477" i="1"/>
  <c r="AH477" i="1"/>
  <c r="AG477" i="1"/>
  <c r="AM477" i="1"/>
  <c r="AK477" i="1"/>
  <c r="AL420" i="1"/>
  <c r="AH420" i="1"/>
  <c r="AG420" i="1"/>
  <c r="AF420" i="1"/>
  <c r="AM420" i="1"/>
  <c r="AK420" i="1"/>
  <c r="AJ420" i="1"/>
  <c r="AI420" i="1"/>
  <c r="AM513" i="1"/>
  <c r="AJ513" i="1"/>
  <c r="AK513" i="1"/>
  <c r="AI513" i="1"/>
  <c r="AL513" i="1"/>
  <c r="AH513" i="1"/>
  <c r="AG513" i="1"/>
  <c r="AF513" i="1"/>
  <c r="AF356" i="1"/>
  <c r="AL356" i="1"/>
  <c r="AK356" i="1"/>
  <c r="AJ356" i="1"/>
  <c r="AI356" i="1"/>
  <c r="AM356" i="1"/>
  <c r="AH356" i="1"/>
  <c r="AG356" i="1"/>
  <c r="AJ219" i="1"/>
  <c r="AM219" i="1"/>
  <c r="AL219" i="1"/>
  <c r="AK219" i="1"/>
  <c r="AI219" i="1"/>
  <c r="AH219" i="1"/>
  <c r="AG219" i="1"/>
  <c r="AF219" i="1"/>
  <c r="AI73" i="6"/>
  <c r="AK73" i="6" s="1"/>
  <c r="AL381" i="1"/>
  <c r="AM381" i="1"/>
  <c r="AK381" i="1"/>
  <c r="AJ381" i="1"/>
  <c r="AF381" i="1"/>
  <c r="AI381" i="1"/>
  <c r="AH381" i="1"/>
  <c r="AG381" i="1"/>
  <c r="AJ129" i="1"/>
  <c r="AM129" i="1"/>
  <c r="AL129" i="1"/>
  <c r="AK129" i="1"/>
  <c r="AI129" i="1"/>
  <c r="AH129" i="1"/>
  <c r="AG129" i="1"/>
  <c r="AF129" i="1"/>
  <c r="AL471" i="1"/>
  <c r="AM471" i="1"/>
  <c r="AH471" i="1"/>
  <c r="AG471" i="1"/>
  <c r="AK471" i="1"/>
  <c r="AJ471" i="1"/>
  <c r="AI471" i="1"/>
  <c r="AF471" i="1"/>
  <c r="AF230" i="1"/>
  <c r="AJ230" i="1"/>
  <c r="AI230" i="1"/>
  <c r="AH230" i="1"/>
  <c r="AG230" i="1"/>
  <c r="AM230" i="1"/>
  <c r="AL230" i="1"/>
  <c r="AK230" i="1"/>
  <c r="AF125" i="1"/>
  <c r="AM125" i="1"/>
  <c r="AL125" i="1"/>
  <c r="AK125" i="1"/>
  <c r="AG125" i="1"/>
  <c r="AJ125" i="1"/>
  <c r="AI125" i="1"/>
  <c r="AH125" i="1"/>
  <c r="AJ261" i="1"/>
  <c r="AF261" i="1"/>
  <c r="AM261" i="1"/>
  <c r="AL261" i="1"/>
  <c r="AK261" i="1"/>
  <c r="AI261" i="1"/>
  <c r="AH261" i="1"/>
  <c r="AG261" i="1"/>
  <c r="AF248" i="1"/>
  <c r="AM248" i="1"/>
  <c r="AL248" i="1"/>
  <c r="AK248" i="1"/>
  <c r="AJ248" i="1"/>
  <c r="AI248" i="1"/>
  <c r="AH248" i="1"/>
  <c r="AG248" i="1"/>
  <c r="AJ469" i="1"/>
  <c r="AI469" i="1"/>
  <c r="AL469" i="1"/>
  <c r="AK469" i="1"/>
  <c r="AH469" i="1"/>
  <c r="AG469" i="1"/>
  <c r="AF469" i="1"/>
  <c r="AM469" i="1"/>
  <c r="AJ72" i="1"/>
  <c r="AI72" i="1"/>
  <c r="AH72" i="1"/>
  <c r="AG72" i="1"/>
  <c r="AM72" i="1"/>
  <c r="AL72" i="1"/>
  <c r="AK72" i="1"/>
  <c r="AF72" i="1"/>
  <c r="AK337" i="1"/>
  <c r="AJ337" i="1"/>
  <c r="AI337" i="1"/>
  <c r="AL337" i="1"/>
  <c r="AH337" i="1"/>
  <c r="AG337" i="1"/>
  <c r="AF337" i="1"/>
  <c r="AM337" i="1"/>
  <c r="AM17" i="1"/>
  <c r="AL17" i="1"/>
  <c r="AG17" i="1"/>
  <c r="AF17" i="1"/>
  <c r="AH17" i="1"/>
  <c r="AJ17" i="1"/>
  <c r="AK17" i="1"/>
  <c r="AI17" i="1"/>
  <c r="AK81" i="1"/>
  <c r="AI81" i="1"/>
  <c r="AH81" i="1"/>
  <c r="AG81" i="1"/>
  <c r="AF81" i="1"/>
  <c r="AJ81" i="1"/>
  <c r="AM81" i="1"/>
  <c r="AL81" i="1"/>
  <c r="AK274" i="1"/>
  <c r="AM274" i="1"/>
  <c r="AL274" i="1"/>
  <c r="AJ274" i="1"/>
  <c r="AI274" i="1"/>
  <c r="AH274" i="1"/>
  <c r="AG274" i="1"/>
  <c r="AF274" i="1"/>
  <c r="AF353" i="1"/>
  <c r="AM353" i="1"/>
  <c r="AH353" i="1"/>
  <c r="AJ353" i="1"/>
  <c r="AG353" i="1"/>
  <c r="AL353" i="1"/>
  <c r="AK353" i="1"/>
  <c r="AI353" i="1"/>
  <c r="AJ285" i="1"/>
  <c r="AH285" i="1"/>
  <c r="AG285" i="1"/>
  <c r="AM285" i="1"/>
  <c r="AL285" i="1"/>
  <c r="AK285" i="1"/>
  <c r="AI285" i="1"/>
  <c r="AF285" i="1"/>
  <c r="AM328" i="1"/>
  <c r="AL328" i="1"/>
  <c r="AK328" i="1"/>
  <c r="AJ328" i="1"/>
  <c r="AF328" i="1"/>
  <c r="AI328" i="1"/>
  <c r="AH328" i="1"/>
  <c r="AG328" i="1"/>
  <c r="AH33" i="1"/>
  <c r="AG33" i="1"/>
  <c r="AF33" i="1"/>
  <c r="AI33" i="1"/>
  <c r="AL33" i="1"/>
  <c r="AK33" i="1"/>
  <c r="AM33" i="1"/>
  <c r="AJ33" i="1"/>
  <c r="AJ240" i="1"/>
  <c r="AM240" i="1"/>
  <c r="AL240" i="1"/>
  <c r="AK240" i="1"/>
  <c r="AI240" i="1"/>
  <c r="AH240" i="1"/>
  <c r="AG240" i="1"/>
  <c r="AF240" i="1"/>
  <c r="AJ339" i="1"/>
  <c r="AH339" i="1"/>
  <c r="AG339" i="1"/>
  <c r="AK339" i="1"/>
  <c r="AM339" i="1"/>
  <c r="AL339" i="1"/>
  <c r="AI339" i="1"/>
  <c r="AF339" i="1"/>
  <c r="AL372" i="1"/>
  <c r="AF372" i="1"/>
  <c r="AM372" i="1"/>
  <c r="AK372" i="1"/>
  <c r="AJ372" i="1"/>
  <c r="AI372" i="1"/>
  <c r="AH372" i="1"/>
  <c r="AG372" i="1"/>
  <c r="AF128" i="1"/>
  <c r="AH128" i="1"/>
  <c r="AG128" i="1"/>
  <c r="AI128" i="1"/>
  <c r="AM128" i="1"/>
  <c r="AK128" i="1"/>
  <c r="AJ128" i="1"/>
  <c r="AL128" i="1"/>
  <c r="AH389" i="1"/>
  <c r="AG389" i="1"/>
  <c r="AF389" i="1"/>
  <c r="AJ389" i="1"/>
  <c r="AI389" i="1"/>
  <c r="AM389" i="1"/>
  <c r="AL389" i="1"/>
  <c r="AK389" i="1"/>
  <c r="AI503" i="1"/>
  <c r="AL503" i="1"/>
  <c r="AH503" i="1"/>
  <c r="AM503" i="1"/>
  <c r="AK503" i="1"/>
  <c r="AJ503" i="1"/>
  <c r="AG503" i="1"/>
  <c r="AF503" i="1"/>
  <c r="AJ252" i="1"/>
  <c r="AK252" i="1"/>
  <c r="AI252" i="1"/>
  <c r="AM252" i="1"/>
  <c r="AL252" i="1"/>
  <c r="AH252" i="1"/>
  <c r="AG252" i="1"/>
  <c r="AF252" i="1"/>
  <c r="AH271" i="1"/>
  <c r="AG271" i="1"/>
  <c r="AF271" i="1"/>
  <c r="AM271" i="1"/>
  <c r="AL271" i="1"/>
  <c r="AK271" i="1"/>
  <c r="AJ271" i="1"/>
  <c r="AI271" i="1"/>
  <c r="AF320" i="1"/>
  <c r="AJ320" i="1"/>
  <c r="AI320" i="1"/>
  <c r="AH320" i="1"/>
  <c r="AG320" i="1"/>
  <c r="AM320" i="1"/>
  <c r="AL320" i="1"/>
  <c r="AK320" i="1"/>
  <c r="AF206" i="1"/>
  <c r="AL206" i="1"/>
  <c r="AK206" i="1"/>
  <c r="AM206" i="1"/>
  <c r="AJ206" i="1"/>
  <c r="AI206" i="1"/>
  <c r="AH206" i="1"/>
  <c r="AG206" i="1"/>
  <c r="AF350" i="1"/>
  <c r="AL350" i="1"/>
  <c r="AK350" i="1"/>
  <c r="AI350" i="1"/>
  <c r="AH350" i="1"/>
  <c r="AG350" i="1"/>
  <c r="AJ350" i="1"/>
  <c r="AM350" i="1"/>
  <c r="AI70" i="1"/>
  <c r="AG70" i="1"/>
  <c r="AL70" i="1"/>
  <c r="AK70" i="1"/>
  <c r="AJ70" i="1"/>
  <c r="AH70" i="1"/>
  <c r="AM70" i="1"/>
  <c r="AF70" i="1"/>
  <c r="AM199" i="1"/>
  <c r="AL199" i="1"/>
  <c r="AH199" i="1"/>
  <c r="AG199" i="1"/>
  <c r="AF199" i="1"/>
  <c r="AK199" i="1"/>
  <c r="AJ199" i="1"/>
  <c r="AI199" i="1"/>
  <c r="AF233" i="1"/>
  <c r="AJ233" i="1"/>
  <c r="AM233" i="1"/>
  <c r="AL233" i="1"/>
  <c r="AK233" i="1"/>
  <c r="AI233" i="1"/>
  <c r="AH233" i="1"/>
  <c r="AG233" i="1"/>
  <c r="AI512" i="1"/>
  <c r="AH512" i="1"/>
  <c r="AJ512" i="1"/>
  <c r="AG512" i="1"/>
  <c r="AF512" i="1"/>
  <c r="AM512" i="1"/>
  <c r="AL512" i="1"/>
  <c r="AK512" i="1"/>
  <c r="AK139" i="1"/>
  <c r="AL139" i="1"/>
  <c r="AJ139" i="1"/>
  <c r="AI139" i="1"/>
  <c r="AH139" i="1"/>
  <c r="AM139" i="1"/>
  <c r="AG139" i="1"/>
  <c r="AF139" i="1"/>
  <c r="AK211" i="1"/>
  <c r="AJ211" i="1"/>
  <c r="AM211" i="1"/>
  <c r="AG211" i="1"/>
  <c r="AF211" i="1"/>
  <c r="AL211" i="1"/>
  <c r="AI211" i="1"/>
  <c r="AH211" i="1"/>
  <c r="AM588" i="1"/>
  <c r="AL588" i="1"/>
  <c r="AF588" i="1"/>
  <c r="AJ588" i="1"/>
  <c r="AI588" i="1"/>
  <c r="AG588" i="1"/>
  <c r="AK588" i="1"/>
  <c r="AH588" i="1"/>
  <c r="AI587" i="1"/>
  <c r="AG587" i="1"/>
  <c r="AH587" i="1"/>
  <c r="AL587" i="1"/>
  <c r="AK587" i="1"/>
  <c r="AM587" i="1"/>
  <c r="AJ587" i="1"/>
  <c r="AF587" i="1"/>
  <c r="AH464" i="1"/>
  <c r="AG464" i="1"/>
  <c r="AF464" i="1"/>
  <c r="AL464" i="1"/>
  <c r="AK464" i="1"/>
  <c r="AJ464" i="1"/>
  <c r="AI464" i="1"/>
  <c r="AM464" i="1"/>
  <c r="AF209" i="1"/>
  <c r="AM209" i="1"/>
  <c r="AL209" i="1"/>
  <c r="AG209" i="1"/>
  <c r="AH209" i="1"/>
  <c r="AK209" i="1"/>
  <c r="AJ209" i="1"/>
  <c r="AI209" i="1"/>
  <c r="AI67" i="1"/>
  <c r="AG67" i="1"/>
  <c r="AF67" i="1"/>
  <c r="AM67" i="1"/>
  <c r="AL67" i="1"/>
  <c r="AK67" i="1"/>
  <c r="AJ67" i="1"/>
  <c r="AH67" i="1"/>
  <c r="AL378" i="1"/>
  <c r="AJ378" i="1"/>
  <c r="AI378" i="1"/>
  <c r="AH378" i="1"/>
  <c r="AG378" i="1"/>
  <c r="AM378" i="1"/>
  <c r="AK378" i="1"/>
  <c r="AF378" i="1"/>
  <c r="AG259" i="1"/>
  <c r="AF259" i="1"/>
  <c r="AM259" i="1"/>
  <c r="AL259" i="1"/>
  <c r="AK259" i="1"/>
  <c r="AJ259" i="1"/>
  <c r="AI259" i="1"/>
  <c r="AH259" i="1"/>
  <c r="AH568" i="1"/>
  <c r="AG568" i="1"/>
  <c r="AJ568" i="1"/>
  <c r="AI568" i="1"/>
  <c r="AF568" i="1"/>
  <c r="AM568" i="1"/>
  <c r="AL568" i="1"/>
  <c r="AK568" i="1"/>
  <c r="AF185" i="1"/>
  <c r="AJ185" i="1"/>
  <c r="AI185" i="1"/>
  <c r="AK185" i="1"/>
  <c r="AH185" i="1"/>
  <c r="AG185" i="1"/>
  <c r="AL185" i="1"/>
  <c r="AM185" i="1"/>
  <c r="AM510" i="1"/>
  <c r="AH510" i="1"/>
  <c r="AJ510" i="1"/>
  <c r="AF510" i="1"/>
  <c r="AL510" i="1"/>
  <c r="AK510" i="1"/>
  <c r="AI510" i="1"/>
  <c r="AG510" i="1"/>
  <c r="AJ330" i="1"/>
  <c r="AM330" i="1"/>
  <c r="AL330" i="1"/>
  <c r="AK330" i="1"/>
  <c r="AI330" i="1"/>
  <c r="AH330" i="1"/>
  <c r="AG330" i="1"/>
  <c r="AF330" i="1"/>
  <c r="AM256" i="1"/>
  <c r="AH256" i="1"/>
  <c r="AG256" i="1"/>
  <c r="AF256" i="1"/>
  <c r="AL256" i="1"/>
  <c r="AK256" i="1"/>
  <c r="AJ256" i="1"/>
  <c r="AI256" i="1"/>
  <c r="AJ354" i="1"/>
  <c r="AF354" i="1"/>
  <c r="AL354" i="1"/>
  <c r="AK354" i="1"/>
  <c r="AI354" i="1"/>
  <c r="AH354" i="1"/>
  <c r="AM354" i="1"/>
  <c r="AG354" i="1"/>
  <c r="AF257" i="1"/>
  <c r="AJ257" i="1"/>
  <c r="AI257" i="1"/>
  <c r="AM257" i="1"/>
  <c r="AG257" i="1"/>
  <c r="AL257" i="1"/>
  <c r="AK257" i="1"/>
  <c r="AH257" i="1"/>
  <c r="AI76" i="1"/>
  <c r="AL76" i="1"/>
  <c r="AF76" i="1"/>
  <c r="AG76" i="1"/>
  <c r="AM76" i="1"/>
  <c r="AK76" i="1"/>
  <c r="AJ76" i="1"/>
  <c r="AH76" i="1"/>
  <c r="AH473" i="1"/>
  <c r="AJ473" i="1"/>
  <c r="AF473" i="1"/>
  <c r="AM473" i="1"/>
  <c r="AL473" i="1"/>
  <c r="AK473" i="1"/>
  <c r="AI473" i="1"/>
  <c r="AG473" i="1"/>
  <c r="AG91" i="1"/>
  <c r="AF91" i="1"/>
  <c r="AL91" i="1"/>
  <c r="AK91" i="1"/>
  <c r="AJ91" i="1"/>
  <c r="AI91" i="1"/>
  <c r="AM91" i="1"/>
  <c r="AH91" i="1"/>
  <c r="AI49" i="6"/>
  <c r="AK49" i="6" s="1"/>
  <c r="AH181" i="1"/>
  <c r="AG181" i="1"/>
  <c r="AF181" i="1"/>
  <c r="AM181" i="1"/>
  <c r="AL181" i="1"/>
  <c r="AK181" i="1"/>
  <c r="AJ181" i="1"/>
  <c r="AI181" i="1"/>
  <c r="AI506" i="1"/>
  <c r="AM506" i="1"/>
  <c r="AJ506" i="1"/>
  <c r="AH506" i="1"/>
  <c r="AG506" i="1"/>
  <c r="AF506" i="1"/>
  <c r="AL506" i="1"/>
  <c r="AK506" i="1"/>
  <c r="AI49" i="1"/>
  <c r="AH49" i="1"/>
  <c r="AG49" i="1"/>
  <c r="AF49" i="1"/>
  <c r="AJ49" i="1"/>
  <c r="AL49" i="1"/>
  <c r="AK49" i="1"/>
  <c r="AM49" i="1"/>
  <c r="AI184" i="1"/>
  <c r="AM184" i="1"/>
  <c r="AL184" i="1"/>
  <c r="AK184" i="1"/>
  <c r="AJ184" i="1"/>
  <c r="AH184" i="1"/>
  <c r="AG184" i="1"/>
  <c r="AF184" i="1"/>
  <c r="AF89" i="1"/>
  <c r="AH89" i="1"/>
  <c r="AG89" i="1"/>
  <c r="AM89" i="1"/>
  <c r="AL89" i="1"/>
  <c r="AK89" i="1"/>
  <c r="AJ89" i="1"/>
  <c r="AI89" i="1"/>
  <c r="AH497" i="1"/>
  <c r="AM497" i="1"/>
  <c r="AL497" i="1"/>
  <c r="AK497" i="1"/>
  <c r="AJ497" i="1"/>
  <c r="AI497" i="1"/>
  <c r="AG497" i="1"/>
  <c r="AF497" i="1"/>
  <c r="AI500" i="1"/>
  <c r="AJ500" i="1"/>
  <c r="AF500" i="1"/>
  <c r="AL500" i="1"/>
  <c r="AK500" i="1"/>
  <c r="AM500" i="1"/>
  <c r="AH500" i="1"/>
  <c r="AG500" i="1"/>
  <c r="AF242" i="1"/>
  <c r="AL242" i="1"/>
  <c r="AK242" i="1"/>
  <c r="AM242" i="1"/>
  <c r="AJ242" i="1"/>
  <c r="AI242" i="1"/>
  <c r="AH242" i="1"/>
  <c r="AG242" i="1"/>
  <c r="AJ231" i="1"/>
  <c r="AH231" i="1"/>
  <c r="AG231" i="1"/>
  <c r="AK231" i="1"/>
  <c r="AI231" i="1"/>
  <c r="AF231" i="1"/>
  <c r="AM231" i="1"/>
  <c r="AL231" i="1"/>
  <c r="AM586" i="1"/>
  <c r="AL586" i="1"/>
  <c r="AK586" i="1"/>
  <c r="AJ586" i="1"/>
  <c r="AH586" i="1"/>
  <c r="AG586" i="1"/>
  <c r="AF586" i="1"/>
  <c r="AI586" i="1"/>
  <c r="AI60" i="1"/>
  <c r="AF60" i="1"/>
  <c r="AG60" i="1"/>
  <c r="AM60" i="1"/>
  <c r="AJ60" i="1"/>
  <c r="AH60" i="1"/>
  <c r="AL60" i="1"/>
  <c r="AK60" i="1"/>
  <c r="AM537" i="1"/>
  <c r="AH537" i="1"/>
  <c r="AF537" i="1"/>
  <c r="AL537" i="1"/>
  <c r="AI537" i="1"/>
  <c r="AG537" i="1"/>
  <c r="AK537" i="1"/>
  <c r="AJ537" i="1"/>
  <c r="AJ168" i="1"/>
  <c r="AK168" i="1"/>
  <c r="AH168" i="1"/>
  <c r="AG168" i="1"/>
  <c r="AF168" i="1"/>
  <c r="AM168" i="1"/>
  <c r="AL168" i="1"/>
  <c r="AI168" i="1"/>
  <c r="AM547" i="1"/>
  <c r="AI547" i="1"/>
  <c r="AH547" i="1"/>
  <c r="AL547" i="1"/>
  <c r="AK547" i="1"/>
  <c r="AJ547" i="1"/>
  <c r="AG547" i="1"/>
  <c r="AF547" i="1"/>
  <c r="AJ321" i="1"/>
  <c r="AH321" i="1"/>
  <c r="AG321" i="1"/>
  <c r="AM321" i="1"/>
  <c r="AI321" i="1"/>
  <c r="AF321" i="1"/>
  <c r="AL321" i="1"/>
  <c r="AK321" i="1"/>
  <c r="AJ297" i="1"/>
  <c r="AF297" i="1"/>
  <c r="AM297" i="1"/>
  <c r="AL297" i="1"/>
  <c r="AK297" i="1"/>
  <c r="AI297" i="1"/>
  <c r="AH297" i="1"/>
  <c r="AG297" i="1"/>
  <c r="AH386" i="1"/>
  <c r="AL386" i="1"/>
  <c r="AM386" i="1"/>
  <c r="AK386" i="1"/>
  <c r="AJ386" i="1"/>
  <c r="AI386" i="1"/>
  <c r="AG386" i="1"/>
  <c r="AF386" i="1"/>
  <c r="AI496" i="1"/>
  <c r="AH496" i="1"/>
  <c r="AG496" i="1"/>
  <c r="AF496" i="1"/>
  <c r="AM496" i="1"/>
  <c r="AL496" i="1"/>
  <c r="AK496" i="1"/>
  <c r="AJ496" i="1"/>
  <c r="AJ234" i="1"/>
  <c r="AK234" i="1"/>
  <c r="AI234" i="1"/>
  <c r="AM234" i="1"/>
  <c r="AL234" i="1"/>
  <c r="AH234" i="1"/>
  <c r="AG234" i="1"/>
  <c r="AF234" i="1"/>
  <c r="AF305" i="1"/>
  <c r="AJ305" i="1"/>
  <c r="AI305" i="1"/>
  <c r="AH305" i="1"/>
  <c r="AG305" i="1"/>
  <c r="AK305" i="1"/>
  <c r="AM305" i="1"/>
  <c r="AL305" i="1"/>
  <c r="AF236" i="1"/>
  <c r="AH236" i="1"/>
  <c r="AG236" i="1"/>
  <c r="AM236" i="1"/>
  <c r="AL236" i="1"/>
  <c r="AK236" i="1"/>
  <c r="AJ236" i="1"/>
  <c r="AI236" i="1"/>
  <c r="AI58" i="1"/>
  <c r="AL58" i="1"/>
  <c r="AG58" i="1"/>
  <c r="AF58" i="1"/>
  <c r="AM58" i="1"/>
  <c r="AK58" i="1"/>
  <c r="AJ58" i="1"/>
  <c r="AH58" i="1"/>
  <c r="AL426" i="1"/>
  <c r="AF426" i="1"/>
  <c r="AK426" i="1"/>
  <c r="AJ426" i="1"/>
  <c r="AM426" i="1"/>
  <c r="AI426" i="1"/>
  <c r="AH426" i="1"/>
  <c r="AG426" i="1"/>
  <c r="AI96" i="6"/>
  <c r="AK96" i="6" s="1"/>
  <c r="AI533" i="1"/>
  <c r="AG533" i="1"/>
  <c r="AL533" i="1"/>
  <c r="AF533" i="1"/>
  <c r="AJ533" i="1"/>
  <c r="AH533" i="1"/>
  <c r="AM533" i="1"/>
  <c r="AK533" i="1"/>
  <c r="AL444" i="1"/>
  <c r="AF444" i="1"/>
  <c r="AJ444" i="1"/>
  <c r="AI444" i="1"/>
  <c r="AM444" i="1"/>
  <c r="AK444" i="1"/>
  <c r="AH444" i="1"/>
  <c r="AG444" i="1"/>
  <c r="AJ279" i="1"/>
  <c r="AL279" i="1"/>
  <c r="AK279" i="1"/>
  <c r="AI279" i="1"/>
  <c r="AH279" i="1"/>
  <c r="AM279" i="1"/>
  <c r="AG279" i="1"/>
  <c r="AF279" i="1"/>
  <c r="AF173" i="1"/>
  <c r="AM173" i="1"/>
  <c r="AJ173" i="1"/>
  <c r="AI173" i="1"/>
  <c r="AH173" i="1"/>
  <c r="AL173" i="1"/>
  <c r="AK173" i="1"/>
  <c r="AG173" i="1"/>
  <c r="AI79" i="1"/>
  <c r="AK79" i="1"/>
  <c r="AJ79" i="1"/>
  <c r="AH79" i="1"/>
  <c r="AG79" i="1"/>
  <c r="AM79" i="1"/>
  <c r="AL79" i="1"/>
  <c r="AF79" i="1"/>
  <c r="AM498" i="1"/>
  <c r="AL498" i="1"/>
  <c r="AF498" i="1"/>
  <c r="AG498" i="1"/>
  <c r="AI498" i="1"/>
  <c r="AH498" i="1"/>
  <c r="AK498" i="1"/>
  <c r="AJ498" i="1"/>
  <c r="AF164" i="1"/>
  <c r="AH164" i="1"/>
  <c r="AG164" i="1"/>
  <c r="AL164" i="1"/>
  <c r="AI164" i="1"/>
  <c r="AM164" i="1"/>
  <c r="AK164" i="1"/>
  <c r="AJ164" i="1"/>
  <c r="AF98" i="1"/>
  <c r="AL98" i="1"/>
  <c r="AM98" i="1"/>
  <c r="AK98" i="1"/>
  <c r="AJ98" i="1"/>
  <c r="AI98" i="1"/>
  <c r="AH98" i="1"/>
  <c r="AG98" i="1"/>
  <c r="AM41" i="1"/>
  <c r="AL41" i="1"/>
  <c r="AK41" i="1"/>
  <c r="AG41" i="1"/>
  <c r="AF41" i="1"/>
  <c r="AJ41" i="1"/>
  <c r="AI41" i="1"/>
  <c r="AH41" i="1"/>
  <c r="AM540" i="1"/>
  <c r="AL540" i="1"/>
  <c r="AK540" i="1"/>
  <c r="AH540" i="1"/>
  <c r="AG540" i="1"/>
  <c r="AF540" i="1"/>
  <c r="AJ540" i="1"/>
  <c r="AI540" i="1"/>
  <c r="AF134" i="1"/>
  <c r="AL134" i="1"/>
  <c r="AG134" i="1"/>
  <c r="AM134" i="1"/>
  <c r="AK134" i="1"/>
  <c r="AI134" i="1"/>
  <c r="AH134" i="1"/>
  <c r="AJ134" i="1"/>
  <c r="AF317" i="1"/>
  <c r="AM317" i="1"/>
  <c r="AL317" i="1"/>
  <c r="AK317" i="1"/>
  <c r="AJ317" i="1"/>
  <c r="AI317" i="1"/>
  <c r="AH317" i="1"/>
  <c r="AG317" i="1"/>
  <c r="AJ159" i="1"/>
  <c r="AH159" i="1"/>
  <c r="AG159" i="1"/>
  <c r="AM159" i="1"/>
  <c r="AL159" i="1"/>
  <c r="AK159" i="1"/>
  <c r="AI159" i="1"/>
  <c r="AF159" i="1"/>
  <c r="AL399" i="1"/>
  <c r="AM399" i="1"/>
  <c r="AK399" i="1"/>
  <c r="AJ399" i="1"/>
  <c r="AI399" i="1"/>
  <c r="AH399" i="1"/>
  <c r="AG399" i="1"/>
  <c r="AF399" i="1"/>
  <c r="AJ294" i="1"/>
  <c r="AH294" i="1"/>
  <c r="AL294" i="1"/>
  <c r="AK294" i="1"/>
  <c r="AI294" i="1"/>
  <c r="AG294" i="1"/>
  <c r="AM294" i="1"/>
  <c r="AF294" i="1"/>
  <c r="AJ183" i="1"/>
  <c r="AM183" i="1"/>
  <c r="AL183" i="1"/>
  <c r="AH183" i="1"/>
  <c r="AG183" i="1"/>
  <c r="AF183" i="1"/>
  <c r="AI183" i="1"/>
  <c r="AK183" i="1"/>
  <c r="AF69" i="1"/>
  <c r="AM69" i="1"/>
  <c r="AK69" i="1"/>
  <c r="AJ69" i="1"/>
  <c r="AI69" i="1"/>
  <c r="AH69" i="1"/>
  <c r="AG69" i="1"/>
  <c r="AL69" i="1"/>
  <c r="AM484" i="1"/>
  <c r="AL484" i="1"/>
  <c r="AK484" i="1"/>
  <c r="AJ484" i="1"/>
  <c r="AI484" i="1"/>
  <c r="AH484" i="1"/>
  <c r="AG484" i="1"/>
  <c r="AF484" i="1"/>
  <c r="AF143" i="1"/>
  <c r="AK143" i="1"/>
  <c r="AJ143" i="1"/>
  <c r="AI143" i="1"/>
  <c r="AH143" i="1"/>
  <c r="AM143" i="1"/>
  <c r="AL143" i="1"/>
  <c r="AG143" i="1"/>
  <c r="AF170" i="1"/>
  <c r="AL170" i="1"/>
  <c r="AK170" i="1"/>
  <c r="AJ170" i="1"/>
  <c r="AI170" i="1"/>
  <c r="AH170" i="1"/>
  <c r="AG170" i="1"/>
  <c r="AM170" i="1"/>
  <c r="AG39" i="1"/>
  <c r="AM39" i="1"/>
  <c r="AL39" i="1"/>
  <c r="AK39" i="1"/>
  <c r="AJ39" i="1"/>
  <c r="AF39" i="1"/>
  <c r="AI39" i="1"/>
  <c r="AH39" i="1"/>
  <c r="AI566" i="1"/>
  <c r="AH566" i="1"/>
  <c r="AG566" i="1"/>
  <c r="AF566" i="1"/>
  <c r="AM566" i="1"/>
  <c r="AL566" i="1"/>
  <c r="AK566" i="1"/>
  <c r="AJ566" i="1"/>
  <c r="AL492" i="1"/>
  <c r="AK492" i="1"/>
  <c r="AJ492" i="1"/>
  <c r="AM492" i="1"/>
  <c r="AI492" i="1"/>
  <c r="AH492" i="1"/>
  <c r="AG492" i="1"/>
  <c r="AF492" i="1"/>
  <c r="AL414" i="1"/>
  <c r="AJ414" i="1"/>
  <c r="AG414" i="1"/>
  <c r="AF414" i="1"/>
  <c r="AM414" i="1"/>
  <c r="AK414" i="1"/>
  <c r="AI414" i="1"/>
  <c r="AH414" i="1"/>
  <c r="AJ192" i="1"/>
  <c r="AF192" i="1"/>
  <c r="AH192" i="1"/>
  <c r="AM192" i="1"/>
  <c r="AL192" i="1"/>
  <c r="AK192" i="1"/>
  <c r="AI192" i="1"/>
  <c r="AG192" i="1"/>
  <c r="AJ111" i="1"/>
  <c r="AM111" i="1"/>
  <c r="AL111" i="1"/>
  <c r="AK111" i="1"/>
  <c r="AI111" i="1"/>
  <c r="AH111" i="1"/>
  <c r="AF111" i="1"/>
  <c r="AG111" i="1"/>
  <c r="AI388" i="1"/>
  <c r="AM388" i="1"/>
  <c r="AL388" i="1"/>
  <c r="AK388" i="1"/>
  <c r="AJ388" i="1"/>
  <c r="AF388" i="1"/>
  <c r="AH388" i="1"/>
  <c r="AG388" i="1"/>
  <c r="AF191" i="1"/>
  <c r="AM191" i="1"/>
  <c r="AL191" i="1"/>
  <c r="AK191" i="1"/>
  <c r="AJ191" i="1"/>
  <c r="AI191" i="1"/>
  <c r="AH191" i="1"/>
  <c r="AG191" i="1"/>
  <c r="AM23" i="1"/>
  <c r="AL23" i="1"/>
  <c r="AK23" i="1"/>
  <c r="AJ23" i="1"/>
  <c r="AI23" i="1"/>
  <c r="AG23" i="1"/>
  <c r="AF23" i="1"/>
  <c r="AH23" i="1"/>
  <c r="AI515" i="1"/>
  <c r="AG515" i="1"/>
  <c r="AM515" i="1"/>
  <c r="AK515" i="1"/>
  <c r="AJ515" i="1"/>
  <c r="AL515" i="1"/>
  <c r="AH515" i="1"/>
  <c r="AF515" i="1"/>
  <c r="AH436" i="1"/>
  <c r="AG436" i="1"/>
  <c r="AJ436" i="1"/>
  <c r="AI436" i="1"/>
  <c r="AF436" i="1"/>
  <c r="AL436" i="1"/>
  <c r="AK436" i="1"/>
  <c r="AM436" i="1"/>
  <c r="AJ221" i="6"/>
  <c r="AK221" i="6" s="1"/>
  <c r="AG310" i="1"/>
  <c r="AM310" i="1"/>
  <c r="AL310" i="1"/>
  <c r="AK310" i="1"/>
  <c r="AJ310" i="1"/>
  <c r="AI310" i="1"/>
  <c r="AH310" i="1"/>
  <c r="AF310" i="1"/>
  <c r="AF194" i="1"/>
  <c r="AH194" i="1"/>
  <c r="AG194" i="1"/>
  <c r="AM194" i="1"/>
  <c r="AL194" i="1"/>
  <c r="AK194" i="1"/>
  <c r="AJ194" i="1"/>
  <c r="AI194" i="1"/>
  <c r="AJ114" i="1"/>
  <c r="AI114" i="1"/>
  <c r="AH114" i="1"/>
  <c r="AG114" i="1"/>
  <c r="AF114" i="1"/>
  <c r="AM114" i="1"/>
  <c r="AL114" i="1"/>
  <c r="AK114" i="1"/>
  <c r="AM585" i="1"/>
  <c r="AJ585" i="1"/>
  <c r="AI585" i="1"/>
  <c r="AL585" i="1"/>
  <c r="AK585" i="1"/>
  <c r="AF585" i="1"/>
  <c r="AG585" i="1"/>
  <c r="AH585" i="1"/>
  <c r="AM531" i="1"/>
  <c r="AJ531" i="1"/>
  <c r="AG531" i="1"/>
  <c r="AF531" i="1"/>
  <c r="AL531" i="1"/>
  <c r="AK531" i="1"/>
  <c r="AI531" i="1"/>
  <c r="AH531" i="1"/>
  <c r="AL432" i="1"/>
  <c r="AJ432" i="1"/>
  <c r="AF432" i="1"/>
  <c r="AH432" i="1"/>
  <c r="AG432" i="1"/>
  <c r="AM432" i="1"/>
  <c r="AK432" i="1"/>
  <c r="AI432" i="1"/>
  <c r="AI37" i="1"/>
  <c r="AJ37" i="1"/>
  <c r="AM37" i="1"/>
  <c r="AK37" i="1"/>
  <c r="AH37" i="1"/>
  <c r="AG37" i="1"/>
  <c r="AF37" i="1"/>
  <c r="AL37" i="1"/>
  <c r="AJ85" i="6"/>
  <c r="AK85" i="6" s="1"/>
  <c r="AF269" i="1"/>
  <c r="AH269" i="1"/>
  <c r="AG269" i="1"/>
  <c r="AM269" i="1"/>
  <c r="AL269" i="1"/>
  <c r="AK269" i="1"/>
  <c r="AJ269" i="1"/>
  <c r="AI269" i="1"/>
  <c r="AJ99" i="6"/>
  <c r="AK99" i="6" s="1"/>
  <c r="AJ93" i="1"/>
  <c r="AM93" i="1"/>
  <c r="AF93" i="1"/>
  <c r="AG93" i="1"/>
  <c r="AL93" i="1"/>
  <c r="AI93" i="1"/>
  <c r="AH93" i="1"/>
  <c r="AK93" i="1"/>
  <c r="AM565" i="1"/>
  <c r="AL565" i="1"/>
  <c r="AK565" i="1"/>
  <c r="AH565" i="1"/>
  <c r="AG565" i="1"/>
  <c r="AF565" i="1"/>
  <c r="AJ565" i="1"/>
  <c r="AI565" i="1"/>
  <c r="AM59" i="1"/>
  <c r="AL59" i="1"/>
  <c r="AK59" i="1"/>
  <c r="AJ59" i="1"/>
  <c r="AI59" i="1"/>
  <c r="AH59" i="1"/>
  <c r="AF59" i="1"/>
  <c r="AG59" i="1"/>
  <c r="AM573" i="1"/>
  <c r="AF573" i="1"/>
  <c r="AL573" i="1"/>
  <c r="AG573" i="1"/>
  <c r="AK573" i="1"/>
  <c r="AJ573" i="1"/>
  <c r="AI573" i="1"/>
  <c r="AH573" i="1"/>
  <c r="AF218" i="1"/>
  <c r="AH218" i="1"/>
  <c r="AG218" i="1"/>
  <c r="AK218" i="1"/>
  <c r="AJ218" i="1"/>
  <c r="AI218" i="1"/>
  <c r="AM218" i="1"/>
  <c r="AL218" i="1"/>
  <c r="AH392" i="1"/>
  <c r="AL392" i="1"/>
  <c r="AK392" i="1"/>
  <c r="AG392" i="1"/>
  <c r="AF392" i="1"/>
  <c r="AM392" i="1"/>
  <c r="AJ392" i="1"/>
  <c r="AI392" i="1"/>
  <c r="AM66" i="1"/>
  <c r="AL66" i="1"/>
  <c r="AK66" i="1"/>
  <c r="AJ66" i="1"/>
  <c r="AI66" i="1"/>
  <c r="AH66" i="1"/>
  <c r="AG66" i="1"/>
  <c r="AF66" i="1"/>
  <c r="AJ144" i="1"/>
  <c r="AK144" i="1"/>
  <c r="AF144" i="1"/>
  <c r="AM144" i="1"/>
  <c r="AL144" i="1"/>
  <c r="AI144" i="1"/>
  <c r="AH144" i="1"/>
  <c r="AG144" i="1"/>
  <c r="AI10" i="1"/>
  <c r="AF10" i="1"/>
  <c r="AM10" i="1"/>
  <c r="AL10" i="1"/>
  <c r="AK10" i="1"/>
  <c r="AJ10" i="1"/>
  <c r="AH10" i="1"/>
  <c r="AG10" i="1"/>
  <c r="AF167" i="1"/>
  <c r="AJ167" i="1"/>
  <c r="AI167" i="1"/>
  <c r="AM167" i="1"/>
  <c r="AG167" i="1"/>
  <c r="AL167" i="1"/>
  <c r="AK167" i="1"/>
  <c r="AH167" i="1"/>
  <c r="AH571" i="1"/>
  <c r="AM571" i="1"/>
  <c r="AG571" i="1"/>
  <c r="AF571" i="1"/>
  <c r="AL571" i="1"/>
  <c r="AK571" i="1"/>
  <c r="AJ571" i="1"/>
  <c r="AI571" i="1"/>
  <c r="AJ345" i="1"/>
  <c r="AM345" i="1"/>
  <c r="AL345" i="1"/>
  <c r="AH345" i="1"/>
  <c r="AK345" i="1"/>
  <c r="AI345" i="1"/>
  <c r="AG345" i="1"/>
  <c r="AF345" i="1"/>
  <c r="AG538" i="1"/>
  <c r="AM538" i="1"/>
  <c r="AL538" i="1"/>
  <c r="AF538" i="1"/>
  <c r="AK538" i="1"/>
  <c r="AJ538" i="1"/>
  <c r="AI538" i="1"/>
  <c r="AH538" i="1"/>
  <c r="AJ288" i="1"/>
  <c r="AK288" i="1"/>
  <c r="AI288" i="1"/>
  <c r="AH288" i="1"/>
  <c r="AG288" i="1"/>
  <c r="AF288" i="1"/>
  <c r="AM288" i="1"/>
  <c r="AL288" i="1"/>
  <c r="AI343" i="1"/>
  <c r="AM343" i="1"/>
  <c r="AL343" i="1"/>
  <c r="AK343" i="1"/>
  <c r="AJ343" i="1"/>
  <c r="AH343" i="1"/>
  <c r="AG343" i="1"/>
  <c r="AF343" i="1"/>
  <c r="AM26" i="1"/>
  <c r="AF26" i="1"/>
  <c r="AG26" i="1"/>
  <c r="AL26" i="1"/>
  <c r="AJ26" i="1"/>
  <c r="AI26" i="1"/>
  <c r="AH26" i="1"/>
  <c r="AK26" i="1"/>
  <c r="AK355" i="1"/>
  <c r="AJ355" i="1"/>
  <c r="AG355" i="1"/>
  <c r="AM355" i="1"/>
  <c r="AL355" i="1"/>
  <c r="AI355" i="1"/>
  <c r="AH355" i="1"/>
  <c r="AF355" i="1"/>
  <c r="AF152" i="1"/>
  <c r="AL152" i="1"/>
  <c r="AM152" i="1"/>
  <c r="AK152" i="1"/>
  <c r="AJ152" i="1"/>
  <c r="AI152" i="1"/>
  <c r="AH152" i="1"/>
  <c r="AG152" i="1"/>
  <c r="AG133" i="1"/>
  <c r="AI133" i="1"/>
  <c r="AM133" i="1"/>
  <c r="AL133" i="1"/>
  <c r="AK133" i="1"/>
  <c r="AJ133" i="1"/>
  <c r="AH133" i="1"/>
  <c r="AF133" i="1"/>
  <c r="AH494" i="1"/>
  <c r="AL494" i="1"/>
  <c r="AJ494" i="1"/>
  <c r="AI494" i="1"/>
  <c r="AM494" i="1"/>
  <c r="AK494" i="1"/>
  <c r="AG494" i="1"/>
  <c r="AF494" i="1"/>
  <c r="AG382" i="1"/>
  <c r="AF382" i="1"/>
  <c r="AK382" i="1"/>
  <c r="AI382" i="1"/>
  <c r="AH382" i="1"/>
  <c r="AM382" i="1"/>
  <c r="AL382" i="1"/>
  <c r="AJ382" i="1"/>
  <c r="AM44" i="1"/>
  <c r="AF44" i="1"/>
  <c r="AG44" i="1"/>
  <c r="AL44" i="1"/>
  <c r="AJ44" i="1"/>
  <c r="AI44" i="1"/>
  <c r="AK44" i="1"/>
  <c r="AH44" i="1"/>
  <c r="AH398" i="1"/>
  <c r="AG398" i="1"/>
  <c r="AF398" i="1"/>
  <c r="AL398" i="1"/>
  <c r="AK398" i="1"/>
  <c r="AJ398" i="1"/>
  <c r="AI398" i="1"/>
  <c r="AM398" i="1"/>
  <c r="AI298" i="1"/>
  <c r="AH298" i="1"/>
  <c r="AG298" i="1"/>
  <c r="AM298" i="1"/>
  <c r="AL298" i="1"/>
  <c r="AK298" i="1"/>
  <c r="AJ298" i="1"/>
  <c r="AF298" i="1"/>
  <c r="AM289" i="1"/>
  <c r="AL289" i="1"/>
  <c r="AH289" i="1"/>
  <c r="AG289" i="1"/>
  <c r="AF289" i="1"/>
  <c r="AK289" i="1"/>
  <c r="AJ289" i="1"/>
  <c r="AI289" i="1"/>
  <c r="AM555" i="1"/>
  <c r="AG555" i="1"/>
  <c r="AL555" i="1"/>
  <c r="AJ555" i="1"/>
  <c r="AI555" i="1"/>
  <c r="AH555" i="1"/>
  <c r="AF555" i="1"/>
  <c r="AK555" i="1"/>
  <c r="AM511" i="1"/>
  <c r="AK511" i="1"/>
  <c r="AJ511" i="1"/>
  <c r="AL511" i="1"/>
  <c r="AI511" i="1"/>
  <c r="AH511" i="1"/>
  <c r="AG511" i="1"/>
  <c r="AF511" i="1"/>
  <c r="AM582" i="1"/>
  <c r="AH582" i="1"/>
  <c r="AJ582" i="1"/>
  <c r="AI582" i="1"/>
  <c r="AG582" i="1"/>
  <c r="AF582" i="1"/>
  <c r="AL582" i="1"/>
  <c r="AK582" i="1"/>
  <c r="AL145" i="1"/>
  <c r="AJ145" i="1"/>
  <c r="AI145" i="1"/>
  <c r="AH145" i="1"/>
  <c r="AG145" i="1"/>
  <c r="AK145" i="1"/>
  <c r="AF145" i="1"/>
  <c r="AM145" i="1"/>
  <c r="AF254" i="1"/>
  <c r="AH254" i="1"/>
  <c r="AG254" i="1"/>
  <c r="AI254" i="1"/>
  <c r="AM254" i="1"/>
  <c r="AL254" i="1"/>
  <c r="AK254" i="1"/>
  <c r="AJ254" i="1"/>
  <c r="AL379" i="1"/>
  <c r="AK379" i="1"/>
  <c r="AJ379" i="1"/>
  <c r="AI379" i="1"/>
  <c r="AM379" i="1"/>
  <c r="AH379" i="1"/>
  <c r="AG379" i="1"/>
  <c r="AF379" i="1"/>
  <c r="AI40" i="1"/>
  <c r="AL40" i="1"/>
  <c r="AH40" i="1"/>
  <c r="AG40" i="1"/>
  <c r="AF40" i="1"/>
  <c r="AM40" i="1"/>
  <c r="AK40" i="1"/>
  <c r="AJ40" i="1"/>
  <c r="AI280" i="1"/>
  <c r="AH280" i="1"/>
  <c r="AK280" i="1"/>
  <c r="AM280" i="1"/>
  <c r="AL280" i="1"/>
  <c r="AJ280" i="1"/>
  <c r="AG280" i="1"/>
  <c r="AF280" i="1"/>
  <c r="AF296" i="1"/>
  <c r="AL296" i="1"/>
  <c r="AK296" i="1"/>
  <c r="AH296" i="1"/>
  <c r="AM296" i="1"/>
  <c r="AJ296" i="1"/>
  <c r="AI296" i="1"/>
  <c r="AG296" i="1"/>
  <c r="AI569" i="1"/>
  <c r="AG569" i="1"/>
  <c r="AJ569" i="1"/>
  <c r="AM569" i="1"/>
  <c r="AL569" i="1"/>
  <c r="AK569" i="1"/>
  <c r="AH569" i="1"/>
  <c r="AF569" i="1"/>
  <c r="AG421" i="1"/>
  <c r="AI421" i="1"/>
  <c r="AH421" i="1"/>
  <c r="AF421" i="1"/>
  <c r="AM421" i="1"/>
  <c r="AL421" i="1"/>
  <c r="AK421" i="1"/>
  <c r="AJ421" i="1"/>
  <c r="AI82" i="1"/>
  <c r="AM82" i="1"/>
  <c r="AL82" i="1"/>
  <c r="AK82" i="1"/>
  <c r="AJ82" i="1"/>
  <c r="AH82" i="1"/>
  <c r="AG82" i="1"/>
  <c r="AF82" i="1"/>
  <c r="AF287" i="1"/>
  <c r="AM287" i="1"/>
  <c r="AL287" i="1"/>
  <c r="AK287" i="1"/>
  <c r="AJ287" i="1"/>
  <c r="AI287" i="1"/>
  <c r="AH287" i="1"/>
  <c r="AG287" i="1"/>
  <c r="AJ210" i="1"/>
  <c r="AF210" i="1"/>
  <c r="AM210" i="1"/>
  <c r="AL210" i="1"/>
  <c r="AK210" i="1"/>
  <c r="AI210" i="1"/>
  <c r="AH210" i="1"/>
  <c r="AG210" i="1"/>
  <c r="AF359" i="1"/>
  <c r="AH359" i="1"/>
  <c r="AG359" i="1"/>
  <c r="AM359" i="1"/>
  <c r="AL359" i="1"/>
  <c r="AK359" i="1"/>
  <c r="AJ359" i="1"/>
  <c r="AI359" i="1"/>
  <c r="AM74" i="1"/>
  <c r="AH74" i="1"/>
  <c r="AG74" i="1"/>
  <c r="AF74" i="1"/>
  <c r="AL74" i="1"/>
  <c r="AK74" i="1"/>
  <c r="AJ74" i="1"/>
  <c r="AI74" i="1"/>
  <c r="AJ222" i="1"/>
  <c r="AF222" i="1"/>
  <c r="AG222" i="1"/>
  <c r="AM222" i="1"/>
  <c r="AL222" i="1"/>
  <c r="AK222" i="1"/>
  <c r="AI222" i="1"/>
  <c r="AH222" i="1"/>
  <c r="AF119" i="1"/>
  <c r="AG119" i="1"/>
  <c r="AM119" i="1"/>
  <c r="AL119" i="1"/>
  <c r="AH119" i="1"/>
  <c r="AK119" i="1"/>
  <c r="AJ119" i="1"/>
  <c r="AI119" i="1"/>
  <c r="AL450" i="1"/>
  <c r="AJ450" i="1"/>
  <c r="AM450" i="1"/>
  <c r="AF450" i="1"/>
  <c r="AK450" i="1"/>
  <c r="AI450" i="1"/>
  <c r="AH450" i="1"/>
  <c r="AG450" i="1"/>
  <c r="AM516" i="1"/>
  <c r="AL516" i="1"/>
  <c r="AK516" i="1"/>
  <c r="AJ516" i="1"/>
  <c r="AI516" i="1"/>
  <c r="AH516" i="1"/>
  <c r="AG516" i="1"/>
  <c r="AF516" i="1"/>
  <c r="AM142" i="1"/>
  <c r="AH142" i="1"/>
  <c r="AJ142" i="1"/>
  <c r="AI142" i="1"/>
  <c r="AG142" i="1"/>
  <c r="AF142" i="1"/>
  <c r="AL142" i="1"/>
  <c r="AK142" i="1"/>
  <c r="AF266" i="1"/>
  <c r="AL266" i="1"/>
  <c r="AM266" i="1"/>
  <c r="AK266" i="1"/>
  <c r="AJ266" i="1"/>
  <c r="AI266" i="1"/>
  <c r="AH266" i="1"/>
  <c r="AG266" i="1"/>
  <c r="AJ315" i="1"/>
  <c r="AM315" i="1"/>
  <c r="AL315" i="1"/>
  <c r="AK315" i="1"/>
  <c r="AF315" i="1"/>
  <c r="AI315" i="1"/>
  <c r="AH315" i="1"/>
  <c r="AG315" i="1"/>
  <c r="AJ237" i="1"/>
  <c r="AM237" i="1"/>
  <c r="AL237" i="1"/>
  <c r="AH237" i="1"/>
  <c r="AK237" i="1"/>
  <c r="AI237" i="1"/>
  <c r="AG237" i="1"/>
  <c r="AF237" i="1"/>
  <c r="AJ273" i="1"/>
  <c r="AM273" i="1"/>
  <c r="AL273" i="1"/>
  <c r="AH273" i="1"/>
  <c r="AG273" i="1"/>
  <c r="AF273" i="1"/>
  <c r="AI273" i="1"/>
  <c r="AK273" i="1"/>
  <c r="AL468" i="1"/>
  <c r="AJ468" i="1"/>
  <c r="AH468" i="1"/>
  <c r="AG468" i="1"/>
  <c r="AM468" i="1"/>
  <c r="AK468" i="1"/>
  <c r="AI468" i="1"/>
  <c r="AF468" i="1"/>
  <c r="AI19" i="1"/>
  <c r="AJ19" i="1"/>
  <c r="AL19" i="1"/>
  <c r="AK19" i="1"/>
  <c r="AH19" i="1"/>
  <c r="AF19" i="1"/>
  <c r="AM19" i="1"/>
  <c r="AG19" i="1"/>
  <c r="AF116" i="1"/>
  <c r="AL116" i="1"/>
  <c r="AI116" i="1"/>
  <c r="AH116" i="1"/>
  <c r="AG116" i="1"/>
  <c r="AJ116" i="1"/>
  <c r="AM116" i="1"/>
  <c r="AK116" i="1"/>
  <c r="AK451" i="1"/>
  <c r="AJ451" i="1"/>
  <c r="AG451" i="1"/>
  <c r="AF451" i="1"/>
  <c r="AM451" i="1"/>
  <c r="AL451" i="1"/>
  <c r="AI451" i="1"/>
  <c r="AH451" i="1"/>
  <c r="AJ204" i="1"/>
  <c r="AF204" i="1"/>
  <c r="AL204" i="1"/>
  <c r="AK204" i="1"/>
  <c r="AI204" i="1"/>
  <c r="AH204" i="1"/>
  <c r="AM204" i="1"/>
  <c r="AG204" i="1"/>
  <c r="AJ535" i="1"/>
  <c r="AG535" i="1"/>
  <c r="AF535" i="1"/>
  <c r="AL535" i="1"/>
  <c r="AK535" i="1"/>
  <c r="AM535" i="1"/>
  <c r="AI535" i="1"/>
  <c r="AH535" i="1"/>
  <c r="AJ312" i="1"/>
  <c r="AF312" i="1"/>
  <c r="AG312" i="1"/>
  <c r="AM312" i="1"/>
  <c r="AL312" i="1"/>
  <c r="AK312" i="1"/>
  <c r="AI312" i="1"/>
  <c r="AH312" i="1"/>
  <c r="AF272" i="1"/>
  <c r="AH272" i="1"/>
  <c r="AG272" i="1"/>
  <c r="AL272" i="1"/>
  <c r="AM272" i="1"/>
  <c r="AK272" i="1"/>
  <c r="AJ272" i="1"/>
  <c r="AI272" i="1"/>
  <c r="AF263" i="1"/>
  <c r="AM263" i="1"/>
  <c r="AJ263" i="1"/>
  <c r="AI263" i="1"/>
  <c r="AH263" i="1"/>
  <c r="AG263" i="1"/>
  <c r="AL263" i="1"/>
  <c r="AK263" i="1"/>
  <c r="AG202" i="1"/>
  <c r="AK202" i="1"/>
  <c r="AJ202" i="1"/>
  <c r="AI202" i="1"/>
  <c r="AH202" i="1"/>
  <c r="AL202" i="1"/>
  <c r="AF202" i="1"/>
  <c r="AM202" i="1"/>
  <c r="AM65" i="1"/>
  <c r="AH65" i="1"/>
  <c r="AI65" i="1"/>
  <c r="AG65" i="1"/>
  <c r="AF65" i="1"/>
  <c r="AJ65" i="1"/>
  <c r="AL65" i="1"/>
  <c r="AK65" i="1"/>
  <c r="AI190" i="1"/>
  <c r="AH190" i="1"/>
  <c r="AG190" i="1"/>
  <c r="AM190" i="1"/>
  <c r="AL190" i="1"/>
  <c r="AK190" i="1"/>
  <c r="AJ190" i="1"/>
  <c r="AF190" i="1"/>
  <c r="AI442" i="1"/>
  <c r="AL442" i="1"/>
  <c r="AK442" i="1"/>
  <c r="AJ442" i="1"/>
  <c r="AH442" i="1"/>
  <c r="AM442" i="1"/>
  <c r="AG442" i="1"/>
  <c r="AF442" i="1"/>
  <c r="AL453" i="1"/>
  <c r="AM453" i="1"/>
  <c r="AI453" i="1"/>
  <c r="AH453" i="1"/>
  <c r="AG453" i="1"/>
  <c r="AF453" i="1"/>
  <c r="AK453" i="1"/>
  <c r="AJ453" i="1"/>
  <c r="AG130" i="1"/>
  <c r="AF130" i="1"/>
  <c r="AL130" i="1"/>
  <c r="AK130" i="1"/>
  <c r="AJ130" i="1"/>
  <c r="AI130" i="1"/>
  <c r="AH130" i="1"/>
  <c r="AM130" i="1"/>
  <c r="AI42" i="1"/>
  <c r="AG42" i="1"/>
  <c r="AF42" i="1"/>
  <c r="AL42" i="1"/>
  <c r="AK42" i="1"/>
  <c r="AJ42" i="1"/>
  <c r="AH42" i="1"/>
  <c r="AM42" i="1"/>
  <c r="AA280" i="6"/>
  <c r="AI460" i="1"/>
  <c r="AK460" i="1"/>
  <c r="AJ460" i="1"/>
  <c r="AM460" i="1"/>
  <c r="AL460" i="1"/>
  <c r="AH460" i="1"/>
  <c r="AG460" i="1"/>
  <c r="AF460" i="1"/>
  <c r="AH380" i="1"/>
  <c r="AG380" i="1"/>
  <c r="AI380" i="1"/>
  <c r="AF380" i="1"/>
  <c r="AK380" i="1"/>
  <c r="AM380" i="1"/>
  <c r="AL380" i="1"/>
  <c r="AJ380" i="1"/>
  <c r="AI61" i="1"/>
  <c r="AL61" i="1"/>
  <c r="AK61" i="1"/>
  <c r="AJ61" i="1"/>
  <c r="AH61" i="1"/>
  <c r="AM61" i="1"/>
  <c r="AG61" i="1"/>
  <c r="AF61" i="1"/>
  <c r="AF188" i="1"/>
  <c r="AL188" i="1"/>
  <c r="AK188" i="1"/>
  <c r="AH188" i="1"/>
  <c r="AM188" i="1"/>
  <c r="AJ188" i="1"/>
  <c r="AI188" i="1"/>
  <c r="AG188" i="1"/>
  <c r="AG97" i="1"/>
  <c r="AK97" i="1"/>
  <c r="AL97" i="1"/>
  <c r="AJ97" i="1"/>
  <c r="AI97" i="1"/>
  <c r="AH97" i="1"/>
  <c r="AF97" i="1"/>
  <c r="AM97" i="1"/>
  <c r="AI154" i="1"/>
  <c r="AH154" i="1"/>
  <c r="AM154" i="1"/>
  <c r="AG154" i="1"/>
  <c r="AF154" i="1"/>
  <c r="AK154" i="1"/>
  <c r="AJ154" i="1"/>
  <c r="AL154" i="1"/>
  <c r="AF203" i="1"/>
  <c r="AJ203" i="1"/>
  <c r="AI203" i="1"/>
  <c r="AM203" i="1"/>
  <c r="AL203" i="1"/>
  <c r="AK203" i="1"/>
  <c r="AH203" i="1"/>
  <c r="AG203" i="1"/>
  <c r="AH449" i="1"/>
  <c r="AM449" i="1"/>
  <c r="AL449" i="1"/>
  <c r="AF449" i="1"/>
  <c r="AI449" i="1"/>
  <c r="AG449" i="1"/>
  <c r="AK449" i="1"/>
  <c r="AJ449" i="1"/>
  <c r="AJ327" i="1"/>
  <c r="AM327" i="1"/>
  <c r="AL327" i="1"/>
  <c r="AK327" i="1"/>
  <c r="AI327" i="1"/>
  <c r="AH327" i="1"/>
  <c r="AG327" i="1"/>
  <c r="AF327" i="1"/>
  <c r="AL36" i="1"/>
  <c r="AK36" i="1"/>
  <c r="AJ36" i="1"/>
  <c r="AI36" i="1"/>
  <c r="AM36" i="1"/>
  <c r="AH36" i="1"/>
  <c r="AG36" i="1"/>
  <c r="AF36" i="1"/>
  <c r="AL411" i="1"/>
  <c r="AH411" i="1"/>
  <c r="AM411" i="1"/>
  <c r="AK411" i="1"/>
  <c r="AJ411" i="1"/>
  <c r="AI411" i="1"/>
  <c r="AG411" i="1"/>
  <c r="AF411" i="1"/>
  <c r="AI548" i="1"/>
  <c r="AF548" i="1"/>
  <c r="AL548" i="1"/>
  <c r="AK548" i="1"/>
  <c r="AJ548" i="1"/>
  <c r="AH548" i="1"/>
  <c r="AG548" i="1"/>
  <c r="AM548" i="1"/>
  <c r="AF251" i="1"/>
  <c r="AH251" i="1"/>
  <c r="AM251" i="1"/>
  <c r="AL251" i="1"/>
  <c r="AK251" i="1"/>
  <c r="AJ251" i="1"/>
  <c r="AI251" i="1"/>
  <c r="AG251" i="1"/>
  <c r="AI560" i="1"/>
  <c r="AJ560" i="1"/>
  <c r="AH560" i="1"/>
  <c r="AG560" i="1"/>
  <c r="AL560" i="1"/>
  <c r="AK560" i="1"/>
  <c r="AF560" i="1"/>
  <c r="AM560" i="1"/>
  <c r="AF92" i="1"/>
  <c r="AH92" i="1"/>
  <c r="AI92" i="1"/>
  <c r="AM92" i="1"/>
  <c r="AL92" i="1"/>
  <c r="AK92" i="1"/>
  <c r="AJ92" i="1"/>
  <c r="AG92" i="1"/>
  <c r="AI172" i="1"/>
  <c r="AH172" i="1"/>
  <c r="AK172" i="1"/>
  <c r="AL172" i="1"/>
  <c r="AJ172" i="1"/>
  <c r="AG172" i="1"/>
  <c r="AF172" i="1"/>
  <c r="AM172" i="1"/>
  <c r="AI578" i="1"/>
  <c r="AH578" i="1"/>
  <c r="AM578" i="1"/>
  <c r="AL578" i="1"/>
  <c r="AK578" i="1"/>
  <c r="AJ578" i="1"/>
  <c r="AG578" i="1"/>
  <c r="AF578" i="1"/>
  <c r="AH407" i="1"/>
  <c r="AF407" i="1"/>
  <c r="AM407" i="1"/>
  <c r="AL407" i="1"/>
  <c r="AK407" i="1"/>
  <c r="AJ407" i="1"/>
  <c r="AI407" i="1"/>
  <c r="AG407" i="1"/>
  <c r="AG51" i="1"/>
  <c r="AF51" i="1"/>
  <c r="AL51" i="1"/>
  <c r="AK51" i="1"/>
  <c r="AJ51" i="1"/>
  <c r="AI51" i="1"/>
  <c r="AH51" i="1"/>
  <c r="AM51" i="1"/>
  <c r="AF323" i="1"/>
  <c r="AL323" i="1"/>
  <c r="AM323" i="1"/>
  <c r="AK323" i="1"/>
  <c r="AJ323" i="1"/>
  <c r="AI323" i="1"/>
  <c r="AH323" i="1"/>
  <c r="AG323" i="1"/>
  <c r="AL435" i="1"/>
  <c r="AM435" i="1"/>
  <c r="AJ435" i="1"/>
  <c r="AI435" i="1"/>
  <c r="AK435" i="1"/>
  <c r="AH435" i="1"/>
  <c r="AG435" i="1"/>
  <c r="AF435" i="1"/>
  <c r="AM567" i="1"/>
  <c r="AJ567" i="1"/>
  <c r="AK567" i="1"/>
  <c r="AL567" i="1"/>
  <c r="AI567" i="1"/>
  <c r="AH567" i="1"/>
  <c r="AG567" i="1"/>
  <c r="AF567" i="1"/>
  <c r="AI292" i="1"/>
  <c r="AK292" i="1"/>
  <c r="AJ292" i="1"/>
  <c r="AH292" i="1"/>
  <c r="AG292" i="1"/>
  <c r="AL292" i="1"/>
  <c r="AF292" i="1"/>
  <c r="AM292" i="1"/>
  <c r="AF104" i="1"/>
  <c r="AL104" i="1"/>
  <c r="AK104" i="1"/>
  <c r="AJ104" i="1"/>
  <c r="AI104" i="1"/>
  <c r="AH104" i="1"/>
  <c r="AM104" i="1"/>
  <c r="AG104" i="1"/>
  <c r="AK373" i="1"/>
  <c r="AG373" i="1"/>
  <c r="AF373" i="1"/>
  <c r="AM373" i="1"/>
  <c r="AL373" i="1"/>
  <c r="AJ373" i="1"/>
  <c r="AI373" i="1"/>
  <c r="AH373" i="1"/>
  <c r="AJ303" i="1"/>
  <c r="AH303" i="1"/>
  <c r="AG303" i="1"/>
  <c r="AI303" i="1"/>
  <c r="AF303" i="1"/>
  <c r="AM303" i="1"/>
  <c r="AL303" i="1"/>
  <c r="AK303" i="1"/>
  <c r="AG187" i="1"/>
  <c r="AF187" i="1"/>
  <c r="AK187" i="1"/>
  <c r="AJ187" i="1"/>
  <c r="AI187" i="1"/>
  <c r="AH187" i="1"/>
  <c r="AM187" i="1"/>
  <c r="AL187" i="1"/>
  <c r="AG493" i="1"/>
  <c r="AM493" i="1"/>
  <c r="AL493" i="1"/>
  <c r="AF493" i="1"/>
  <c r="AK493" i="1"/>
  <c r="AJ493" i="1"/>
  <c r="AI493" i="1"/>
  <c r="AH493" i="1"/>
  <c r="AI43" i="1"/>
  <c r="AM43" i="1"/>
  <c r="AL43" i="1"/>
  <c r="AK43" i="1"/>
  <c r="AJ43" i="1"/>
  <c r="AH43" i="1"/>
  <c r="AG43" i="1"/>
  <c r="AF43" i="1"/>
  <c r="AG223" i="1"/>
  <c r="AF223" i="1"/>
  <c r="AK223" i="1"/>
  <c r="AM223" i="1"/>
  <c r="AL223" i="1"/>
  <c r="AJ223" i="1"/>
  <c r="AI223" i="1"/>
  <c r="AH223" i="1"/>
  <c r="AI521" i="1"/>
  <c r="AL521" i="1"/>
  <c r="AG521" i="1"/>
  <c r="AJ521" i="1"/>
  <c r="AH521" i="1"/>
  <c r="AM521" i="1"/>
  <c r="AK521" i="1"/>
  <c r="AF521" i="1"/>
  <c r="AL459" i="1"/>
  <c r="AK459" i="1"/>
  <c r="AJ459" i="1"/>
  <c r="AI459" i="1"/>
  <c r="AH459" i="1"/>
  <c r="AG459" i="1"/>
  <c r="AF459" i="1"/>
  <c r="AM459" i="1"/>
  <c r="AI530" i="1"/>
  <c r="AG530" i="1"/>
  <c r="AM530" i="1"/>
  <c r="AL530" i="1"/>
  <c r="AK530" i="1"/>
  <c r="AJ530" i="1"/>
  <c r="AH530" i="1"/>
  <c r="AF530" i="1"/>
  <c r="AF275" i="1"/>
  <c r="AJ275" i="1"/>
  <c r="AI275" i="1"/>
  <c r="AK275" i="1"/>
  <c r="AH275" i="1"/>
  <c r="AG275" i="1"/>
  <c r="AM275" i="1"/>
  <c r="AL275" i="1"/>
  <c r="AG75" i="1"/>
  <c r="AM75" i="1"/>
  <c r="AL75" i="1"/>
  <c r="AK75" i="1"/>
  <c r="AJ75" i="1"/>
  <c r="AI75" i="1"/>
  <c r="AH75" i="1"/>
  <c r="AF75" i="1"/>
  <c r="AM490" i="1"/>
  <c r="AL490" i="1"/>
  <c r="AI490" i="1"/>
  <c r="AH490" i="1"/>
  <c r="AG490" i="1"/>
  <c r="AF490" i="1"/>
  <c r="AK490" i="1"/>
  <c r="AJ490" i="1"/>
  <c r="AJ309" i="1"/>
  <c r="AM309" i="1"/>
  <c r="AL309" i="1"/>
  <c r="AK309" i="1"/>
  <c r="AI309" i="1"/>
  <c r="AH309" i="1"/>
  <c r="AG309" i="1"/>
  <c r="AF309" i="1"/>
  <c r="AM160" i="1"/>
  <c r="AL160" i="1"/>
  <c r="AK160" i="1"/>
  <c r="AJ160" i="1"/>
  <c r="AI160" i="1"/>
  <c r="AH160" i="1"/>
  <c r="AF160" i="1"/>
  <c r="AG160" i="1"/>
  <c r="AG94" i="1"/>
  <c r="AM94" i="1"/>
  <c r="AL94" i="1"/>
  <c r="AK94" i="1"/>
  <c r="AJ94" i="1"/>
  <c r="AI94" i="1"/>
  <c r="AH94" i="1"/>
  <c r="AF94" i="1"/>
  <c r="AM32" i="1"/>
  <c r="AJ32" i="1"/>
  <c r="AL32" i="1"/>
  <c r="AK32" i="1"/>
  <c r="AI32" i="1"/>
  <c r="AG32" i="1"/>
  <c r="AF32" i="1"/>
  <c r="AH32" i="1"/>
  <c r="AI536" i="1"/>
  <c r="AJ536" i="1"/>
  <c r="AM536" i="1"/>
  <c r="AL536" i="1"/>
  <c r="AK536" i="1"/>
  <c r="AH536" i="1"/>
  <c r="AG536" i="1"/>
  <c r="AF536" i="1"/>
  <c r="AF131" i="1"/>
  <c r="AJ131" i="1"/>
  <c r="AK131" i="1"/>
  <c r="AM131" i="1"/>
  <c r="AL131" i="1"/>
  <c r="AI131" i="1"/>
  <c r="AH131" i="1"/>
  <c r="AG131" i="1"/>
  <c r="AG313" i="1"/>
  <c r="AF313" i="1"/>
  <c r="AM313" i="1"/>
  <c r="AL313" i="1"/>
  <c r="AK313" i="1"/>
  <c r="AJ313" i="1"/>
  <c r="AI313" i="1"/>
  <c r="AH313" i="1"/>
  <c r="AH368" i="1"/>
  <c r="AL368" i="1"/>
  <c r="AI368" i="1"/>
  <c r="AG368" i="1"/>
  <c r="AF368" i="1"/>
  <c r="AM368" i="1"/>
  <c r="AK368" i="1"/>
  <c r="AJ368" i="1"/>
  <c r="AL396" i="1"/>
  <c r="AJ396" i="1"/>
  <c r="AH396" i="1"/>
  <c r="AG396" i="1"/>
  <c r="AI396" i="1"/>
  <c r="AF396" i="1"/>
  <c r="AK396" i="1"/>
  <c r="AM396" i="1"/>
  <c r="AF290" i="1"/>
  <c r="AH290" i="1"/>
  <c r="AG290" i="1"/>
  <c r="AJ290" i="1"/>
  <c r="AK290" i="1"/>
  <c r="AI290" i="1"/>
  <c r="AM290" i="1"/>
  <c r="AL290" i="1"/>
  <c r="AK175" i="1"/>
  <c r="AJ175" i="1"/>
  <c r="AM175" i="1"/>
  <c r="AL175" i="1"/>
  <c r="AI175" i="1"/>
  <c r="AH175" i="1"/>
  <c r="AG175" i="1"/>
  <c r="AF175" i="1"/>
  <c r="AI64" i="1"/>
  <c r="AM64" i="1"/>
  <c r="AL64" i="1"/>
  <c r="AK64" i="1"/>
  <c r="AH64" i="1"/>
  <c r="AG64" i="1"/>
  <c r="AF64" i="1"/>
  <c r="AJ64" i="1"/>
  <c r="AI581" i="1"/>
  <c r="AM581" i="1"/>
  <c r="AL581" i="1"/>
  <c r="AK581" i="1"/>
  <c r="AJ581" i="1"/>
  <c r="AH581" i="1"/>
  <c r="AG581" i="1"/>
  <c r="AF581" i="1"/>
  <c r="AH470" i="1"/>
  <c r="AG470" i="1"/>
  <c r="AJ470" i="1"/>
  <c r="AI470" i="1"/>
  <c r="AM470" i="1"/>
  <c r="AL470" i="1"/>
  <c r="AK470" i="1"/>
  <c r="AF470" i="1"/>
  <c r="AF140" i="1"/>
  <c r="AJ140" i="1"/>
  <c r="AM140" i="1"/>
  <c r="AL140" i="1"/>
  <c r="AK140" i="1"/>
  <c r="AH140" i="1"/>
  <c r="AG140" i="1"/>
  <c r="AI140" i="1"/>
  <c r="AG367" i="1"/>
  <c r="AL367" i="1"/>
  <c r="AK367" i="1"/>
  <c r="AJ367" i="1"/>
  <c r="AM367" i="1"/>
  <c r="AI367" i="1"/>
  <c r="AH367" i="1"/>
  <c r="AF367" i="1"/>
  <c r="AJ162" i="1"/>
  <c r="AK162" i="1"/>
  <c r="AI162" i="1"/>
  <c r="AM162" i="1"/>
  <c r="AL162" i="1"/>
  <c r="AH162" i="1"/>
  <c r="AG162" i="1"/>
  <c r="AF162" i="1"/>
  <c r="AI34" i="1"/>
  <c r="AG34" i="1"/>
  <c r="AM34" i="1"/>
  <c r="AL34" i="1"/>
  <c r="AK34" i="1"/>
  <c r="AJ34" i="1"/>
  <c r="AH34" i="1"/>
  <c r="AF34" i="1"/>
  <c r="AI554" i="1"/>
  <c r="AJ554" i="1"/>
  <c r="AK554" i="1"/>
  <c r="AH554" i="1"/>
  <c r="AG554" i="1"/>
  <c r="AF554" i="1"/>
  <c r="AM554" i="1"/>
  <c r="AL554" i="1"/>
  <c r="AH488" i="1"/>
  <c r="AG488" i="1"/>
  <c r="AM488" i="1"/>
  <c r="AL488" i="1"/>
  <c r="AK488" i="1"/>
  <c r="AJ488" i="1"/>
  <c r="AI488" i="1"/>
  <c r="AF488" i="1"/>
  <c r="AM412" i="1"/>
  <c r="AI412" i="1"/>
  <c r="AH412" i="1"/>
  <c r="AK412" i="1"/>
  <c r="AL412" i="1"/>
  <c r="AJ412" i="1"/>
  <c r="AG412" i="1"/>
  <c r="AF412" i="1"/>
  <c r="AF299" i="1"/>
  <c r="AM299" i="1"/>
  <c r="AG299" i="1"/>
  <c r="AH299" i="1"/>
  <c r="AL299" i="1"/>
  <c r="AK299" i="1"/>
  <c r="AJ299" i="1"/>
  <c r="AI299" i="1"/>
  <c r="AF182" i="1"/>
  <c r="AH182" i="1"/>
  <c r="AG182" i="1"/>
  <c r="AJ182" i="1"/>
  <c r="AM182" i="1"/>
  <c r="AL182" i="1"/>
  <c r="AK182" i="1"/>
  <c r="AI182" i="1"/>
  <c r="AF107" i="1"/>
  <c r="AJ107" i="1"/>
  <c r="AI107" i="1"/>
  <c r="AH107" i="1"/>
  <c r="AG107" i="1"/>
  <c r="AM107" i="1"/>
  <c r="AL107" i="1"/>
  <c r="AK107" i="1"/>
  <c r="AG169" i="1"/>
  <c r="AF169" i="1"/>
  <c r="AM169" i="1"/>
  <c r="AL169" i="1"/>
  <c r="AK169" i="1"/>
  <c r="AJ169" i="1"/>
  <c r="AI169" i="1"/>
  <c r="AH169" i="1"/>
  <c r="AM12" i="1"/>
  <c r="AF12" i="1"/>
  <c r="AL12" i="1"/>
  <c r="AK12" i="1"/>
  <c r="AJ12" i="1"/>
  <c r="AI12" i="1"/>
  <c r="AH12" i="1"/>
  <c r="AG12" i="1"/>
  <c r="AM576" i="1"/>
  <c r="AJ576" i="1"/>
  <c r="AF576" i="1"/>
  <c r="AK576" i="1"/>
  <c r="AI576" i="1"/>
  <c r="AH576" i="1"/>
  <c r="AG576" i="1"/>
  <c r="AL576" i="1"/>
  <c r="AI557" i="1"/>
  <c r="AL557" i="1"/>
  <c r="AG557" i="1"/>
  <c r="AF557" i="1"/>
  <c r="AM557" i="1"/>
  <c r="AK557" i="1"/>
  <c r="AJ557" i="1"/>
  <c r="AH557" i="1"/>
  <c r="AL486" i="1"/>
  <c r="AJ486" i="1"/>
  <c r="AM486" i="1"/>
  <c r="AK486" i="1"/>
  <c r="AI486" i="1"/>
  <c r="AH486" i="1"/>
  <c r="AG486" i="1"/>
  <c r="AF486" i="1"/>
  <c r="AL433" i="1"/>
  <c r="AK433" i="1"/>
  <c r="AM433" i="1"/>
  <c r="AJ433" i="1"/>
  <c r="AI433" i="1"/>
  <c r="AH433" i="1"/>
  <c r="AG433" i="1"/>
  <c r="AF433" i="1"/>
  <c r="AL438" i="1"/>
  <c r="AH438" i="1"/>
  <c r="AG438" i="1"/>
  <c r="AM438" i="1"/>
  <c r="AK438" i="1"/>
  <c r="AJ438" i="1"/>
  <c r="AI438" i="1"/>
  <c r="AF438" i="1"/>
  <c r="AJ156" i="6"/>
  <c r="AK156" i="6" s="1"/>
  <c r="AL423" i="1"/>
  <c r="AG423" i="1"/>
  <c r="AF423" i="1"/>
  <c r="AI423" i="1"/>
  <c r="AM423" i="1"/>
  <c r="AK423" i="1"/>
  <c r="AJ423" i="1"/>
  <c r="AH423" i="1"/>
  <c r="AM30" i="1"/>
  <c r="AI30" i="1"/>
  <c r="AH30" i="1"/>
  <c r="AG30" i="1"/>
  <c r="AF30" i="1"/>
  <c r="AK30" i="1"/>
  <c r="AJ30" i="1"/>
  <c r="AL30" i="1"/>
  <c r="AI62" i="6"/>
  <c r="AK62" i="6" s="1"/>
  <c r="AJ267" i="1"/>
  <c r="AH267" i="1"/>
  <c r="AG267" i="1"/>
  <c r="AF267" i="1"/>
  <c r="AM267" i="1"/>
  <c r="AL267" i="1"/>
  <c r="AK267" i="1"/>
  <c r="AI267" i="1"/>
  <c r="AI79" i="6"/>
  <c r="AK79" i="6" s="1"/>
  <c r="AL405" i="1"/>
  <c r="AH405" i="1"/>
  <c r="AG405" i="1"/>
  <c r="AK405" i="1"/>
  <c r="AJ405" i="1"/>
  <c r="AI405" i="1"/>
  <c r="AF405" i="1"/>
  <c r="AM405" i="1"/>
  <c r="AF220" i="1"/>
  <c r="AM220" i="1"/>
  <c r="AL220" i="1"/>
  <c r="AK220" i="1"/>
  <c r="AJ220" i="1"/>
  <c r="AI220" i="1"/>
  <c r="AH220" i="1"/>
  <c r="AG220" i="1"/>
  <c r="AJ233" i="6"/>
  <c r="AK233" i="6" s="1"/>
  <c r="AL495" i="1"/>
  <c r="AM495" i="1"/>
  <c r="AI495" i="1"/>
  <c r="AH495" i="1"/>
  <c r="AG495" i="1"/>
  <c r="AF495" i="1"/>
  <c r="AK495" i="1"/>
  <c r="AJ495" i="1"/>
  <c r="AF227" i="1"/>
  <c r="AM227" i="1"/>
  <c r="AJ227" i="1"/>
  <c r="AL227" i="1"/>
  <c r="AK227" i="1"/>
  <c r="AI227" i="1"/>
  <c r="AH227" i="1"/>
  <c r="AG227" i="1"/>
  <c r="AH482" i="1"/>
  <c r="AF482" i="1"/>
  <c r="AK482" i="1"/>
  <c r="AJ482" i="1"/>
  <c r="AI482" i="1"/>
  <c r="AG482" i="1"/>
  <c r="AM482" i="1"/>
  <c r="AL482" i="1"/>
  <c r="AM88" i="1"/>
  <c r="AK88" i="1"/>
  <c r="AL88" i="1"/>
  <c r="AJ88" i="1"/>
  <c r="AI88" i="1"/>
  <c r="AH88" i="1"/>
  <c r="AG88" i="1"/>
  <c r="AF88" i="1"/>
  <c r="AI518" i="1"/>
  <c r="AJ518" i="1"/>
  <c r="AF518" i="1"/>
  <c r="AM518" i="1"/>
  <c r="AL518" i="1"/>
  <c r="AK518" i="1"/>
  <c r="AH518" i="1"/>
  <c r="AG518" i="1"/>
  <c r="AL390" i="1"/>
  <c r="AF390" i="1"/>
  <c r="AM390" i="1"/>
  <c r="AK390" i="1"/>
  <c r="AJ390" i="1"/>
  <c r="AI390" i="1"/>
  <c r="AH390" i="1"/>
  <c r="AG390" i="1"/>
  <c r="AI31" i="1"/>
  <c r="AJ31" i="1"/>
  <c r="AH31" i="1"/>
  <c r="AG31" i="1"/>
  <c r="AF31" i="1"/>
  <c r="AM31" i="1"/>
  <c r="AL31" i="1"/>
  <c r="AK31" i="1"/>
  <c r="AL462" i="1"/>
  <c r="AF462" i="1"/>
  <c r="AI462" i="1"/>
  <c r="AH462" i="1"/>
  <c r="AG462" i="1"/>
  <c r="AM462" i="1"/>
  <c r="AK462" i="1"/>
  <c r="AJ462" i="1"/>
  <c r="AM48" i="1"/>
  <c r="AL48" i="1"/>
  <c r="AK48" i="1"/>
  <c r="AJ48" i="1"/>
  <c r="AH48" i="1"/>
  <c r="AG48" i="1"/>
  <c r="AF48" i="1"/>
  <c r="AI48" i="1"/>
  <c r="AF146" i="1"/>
  <c r="AH146" i="1"/>
  <c r="AM146" i="1"/>
  <c r="AL146" i="1"/>
  <c r="AK146" i="1"/>
  <c r="AJ146" i="1"/>
  <c r="AI146" i="1"/>
  <c r="AG146" i="1"/>
  <c r="AL480" i="1"/>
  <c r="AF480" i="1"/>
  <c r="AH480" i="1"/>
  <c r="AG480" i="1"/>
  <c r="AK480" i="1"/>
  <c r="AJ480" i="1"/>
  <c r="AI480" i="1"/>
  <c r="AM480" i="1"/>
  <c r="AI100" i="1"/>
  <c r="AL100" i="1"/>
  <c r="AK100" i="1"/>
  <c r="AJ100" i="1"/>
  <c r="AH100" i="1"/>
  <c r="AM100" i="1"/>
  <c r="AG100" i="1"/>
  <c r="AF100" i="1"/>
  <c r="AK427" i="1"/>
  <c r="AJ427" i="1"/>
  <c r="AM427" i="1"/>
  <c r="AL427" i="1"/>
  <c r="AI427" i="1"/>
  <c r="AH427" i="1"/>
  <c r="AG427" i="1"/>
  <c r="AF427" i="1"/>
  <c r="AJ126" i="1"/>
  <c r="AK126" i="1"/>
  <c r="AG126" i="1"/>
  <c r="AF126" i="1"/>
  <c r="AM126" i="1"/>
  <c r="AL126" i="1"/>
  <c r="AI126" i="1"/>
  <c r="AH126" i="1"/>
  <c r="AK391" i="1"/>
  <c r="AF391" i="1"/>
  <c r="AH391" i="1"/>
  <c r="AL391" i="1"/>
  <c r="AJ391" i="1"/>
  <c r="AI391" i="1"/>
  <c r="AG391" i="1"/>
  <c r="AM391" i="1"/>
  <c r="AF215" i="1"/>
  <c r="AL215" i="1"/>
  <c r="AJ215" i="1"/>
  <c r="AI215" i="1"/>
  <c r="AH215" i="1"/>
  <c r="AG215" i="1"/>
  <c r="AK215" i="1"/>
  <c r="AM215" i="1"/>
  <c r="AH455" i="1"/>
  <c r="AJ455" i="1"/>
  <c r="AG455" i="1"/>
  <c r="AF455" i="1"/>
  <c r="AK455" i="1"/>
  <c r="AI455" i="1"/>
  <c r="AM455" i="1"/>
  <c r="AL455" i="1"/>
  <c r="AL384" i="1"/>
  <c r="AK384" i="1"/>
  <c r="AJ384" i="1"/>
  <c r="AI384" i="1"/>
  <c r="AH384" i="1"/>
  <c r="AG384" i="1"/>
  <c r="AM384" i="1"/>
  <c r="AF384" i="1"/>
  <c r="AI478" i="1"/>
  <c r="AJ478" i="1"/>
  <c r="AH478" i="1"/>
  <c r="AM478" i="1"/>
  <c r="AL478" i="1"/>
  <c r="AK478" i="1"/>
  <c r="AG478" i="1"/>
  <c r="AF478" i="1"/>
  <c r="AJ84" i="1"/>
  <c r="AF84" i="1"/>
  <c r="AM84" i="1"/>
  <c r="AL84" i="1"/>
  <c r="AG84" i="1"/>
  <c r="AI84" i="1"/>
  <c r="AH84" i="1"/>
  <c r="AK84" i="1"/>
  <c r="AI244" i="1"/>
  <c r="AH244" i="1"/>
  <c r="AM244" i="1"/>
  <c r="AG244" i="1"/>
  <c r="AF244" i="1"/>
  <c r="AL244" i="1"/>
  <c r="AK244" i="1"/>
  <c r="AJ244" i="1"/>
  <c r="AI28" i="1"/>
  <c r="AF28" i="1"/>
  <c r="AM28" i="1"/>
  <c r="AL28" i="1"/>
  <c r="AJ28" i="1"/>
  <c r="AH28" i="1"/>
  <c r="AK28" i="1"/>
  <c r="AG28" i="1"/>
  <c r="AH458" i="1"/>
  <c r="AL458" i="1"/>
  <c r="AM458" i="1"/>
  <c r="AK458" i="1"/>
  <c r="AJ458" i="1"/>
  <c r="AG458" i="1"/>
  <c r="AF458" i="1"/>
  <c r="AI458" i="1"/>
  <c r="AM534" i="1"/>
  <c r="AL534" i="1"/>
  <c r="AI534" i="1"/>
  <c r="AH534" i="1"/>
  <c r="AG534" i="1"/>
  <c r="AF534" i="1"/>
  <c r="AK534" i="1"/>
  <c r="AJ534" i="1"/>
  <c r="AK157" i="1"/>
  <c r="AJ157" i="1"/>
  <c r="AL157" i="1"/>
  <c r="AI157" i="1"/>
  <c r="AH157" i="1"/>
  <c r="AG157" i="1"/>
  <c r="AM157" i="1"/>
  <c r="AF157" i="1"/>
  <c r="AH422" i="1"/>
  <c r="AL422" i="1"/>
  <c r="AF422" i="1"/>
  <c r="AM422" i="1"/>
  <c r="AK422" i="1"/>
  <c r="AJ422" i="1"/>
  <c r="AI422" i="1"/>
  <c r="AG422" i="1"/>
  <c r="AH440" i="1"/>
  <c r="AL440" i="1"/>
  <c r="AM440" i="1"/>
  <c r="AI440" i="1"/>
  <c r="AG440" i="1"/>
  <c r="AK440" i="1"/>
  <c r="AJ440" i="1"/>
  <c r="AF440" i="1"/>
  <c r="AG475" i="1"/>
  <c r="AH475" i="1"/>
  <c r="AF475" i="1"/>
  <c r="AM475" i="1"/>
  <c r="AL475" i="1"/>
  <c r="AK475" i="1"/>
  <c r="AJ475" i="1"/>
  <c r="AI475" i="1"/>
  <c r="AM38" i="1"/>
  <c r="AJ38" i="1"/>
  <c r="AI38" i="1"/>
  <c r="AH38" i="1"/>
  <c r="AG38" i="1"/>
  <c r="AK38" i="1"/>
  <c r="AF38" i="1"/>
  <c r="AL38" i="1"/>
  <c r="AJ318" i="1"/>
  <c r="AF318" i="1"/>
  <c r="AI318" i="1"/>
  <c r="AH318" i="1"/>
  <c r="AG318" i="1"/>
  <c r="AK318" i="1"/>
  <c r="AM318" i="1"/>
  <c r="AL318" i="1"/>
  <c r="AL363" i="1"/>
  <c r="AM363" i="1"/>
  <c r="AH363" i="1"/>
  <c r="AJ363" i="1"/>
  <c r="AI363" i="1"/>
  <c r="AG363" i="1"/>
  <c r="AF363" i="1"/>
  <c r="AK363" i="1"/>
  <c r="AI78" i="1"/>
  <c r="AK78" i="1"/>
  <c r="AJ78" i="1"/>
  <c r="AH78" i="1"/>
  <c r="AF78" i="1"/>
  <c r="AM78" i="1"/>
  <c r="AL78" i="1"/>
  <c r="AG78" i="1"/>
  <c r="AJ342" i="1"/>
  <c r="AK342" i="1"/>
  <c r="AI342" i="1"/>
  <c r="AM342" i="1"/>
  <c r="AL342" i="1"/>
  <c r="AH342" i="1"/>
  <c r="AG342" i="1"/>
  <c r="AF342" i="1"/>
  <c r="AI370" i="1"/>
  <c r="AK370" i="1"/>
  <c r="AJ370" i="1"/>
  <c r="AH370" i="1"/>
  <c r="AG370" i="1"/>
  <c r="AL370" i="1"/>
  <c r="AF370" i="1"/>
  <c r="AM370" i="1"/>
  <c r="AG21" i="1"/>
  <c r="AM21" i="1"/>
  <c r="AL21" i="1"/>
  <c r="AK21" i="1"/>
  <c r="AJ21" i="1"/>
  <c r="AI21" i="1"/>
  <c r="AH21" i="1"/>
  <c r="AF21" i="1"/>
  <c r="AI454" i="1"/>
  <c r="AH454" i="1"/>
  <c r="AG454" i="1"/>
  <c r="AF454" i="1"/>
  <c r="AJ454" i="1"/>
  <c r="AM454" i="1"/>
  <c r="AL454" i="1"/>
  <c r="AK454" i="1"/>
  <c r="AG520" i="1"/>
  <c r="AJ520" i="1"/>
  <c r="AI520" i="1"/>
  <c r="AH520" i="1"/>
  <c r="AF520" i="1"/>
  <c r="AM520" i="1"/>
  <c r="AL520" i="1"/>
  <c r="AK520" i="1"/>
  <c r="AF149" i="1"/>
  <c r="AJ149" i="1"/>
  <c r="AI149" i="1"/>
  <c r="AK149" i="1"/>
  <c r="AH149" i="1"/>
  <c r="AG149" i="1"/>
  <c r="AM149" i="1"/>
  <c r="AL149" i="1"/>
  <c r="AM268" i="1"/>
  <c r="AL268" i="1"/>
  <c r="AK268" i="1"/>
  <c r="AJ268" i="1"/>
  <c r="AI268" i="1"/>
  <c r="AH268" i="1"/>
  <c r="AG268" i="1"/>
  <c r="AF268" i="1"/>
  <c r="W569" i="1"/>
  <c r="AH374" i="1"/>
  <c r="AM374" i="1"/>
  <c r="AL374" i="1"/>
  <c r="AF374" i="1"/>
  <c r="AK374" i="1"/>
  <c r="AJ374" i="1"/>
  <c r="AI374" i="1"/>
  <c r="AG374" i="1"/>
  <c r="AM106" i="1"/>
  <c r="AJ106" i="1"/>
  <c r="AK106" i="1"/>
  <c r="AI106" i="1"/>
  <c r="AH106" i="1"/>
  <c r="AG106" i="1"/>
  <c r="AL106" i="1"/>
  <c r="AF106" i="1"/>
  <c r="AF314" i="1"/>
  <c r="AL314" i="1"/>
  <c r="AK314" i="1"/>
  <c r="AG314" i="1"/>
  <c r="AM314" i="1"/>
  <c r="AJ314" i="1"/>
  <c r="AI314" i="1"/>
  <c r="AH314" i="1"/>
  <c r="AH395" i="1"/>
  <c r="AJ395" i="1"/>
  <c r="AM395" i="1"/>
  <c r="AL395" i="1"/>
  <c r="AK395" i="1"/>
  <c r="AI395" i="1"/>
  <c r="AG395" i="1"/>
  <c r="AF395" i="1"/>
  <c r="AH362" i="1"/>
  <c r="AG362" i="1"/>
  <c r="AJ362" i="1"/>
  <c r="AI362" i="1"/>
  <c r="AM362" i="1"/>
  <c r="AL362" i="1"/>
  <c r="AK362" i="1"/>
  <c r="AF362" i="1"/>
  <c r="AI16" i="1"/>
  <c r="AG16" i="1"/>
  <c r="AM16" i="1"/>
  <c r="AL16" i="1"/>
  <c r="AK16" i="1"/>
  <c r="AJ16" i="1"/>
  <c r="AH16" i="1"/>
  <c r="AF16" i="1"/>
  <c r="AJ243" i="1"/>
  <c r="AH243" i="1"/>
  <c r="AI243" i="1"/>
  <c r="AG243" i="1"/>
  <c r="AF243" i="1"/>
  <c r="AM243" i="1"/>
  <c r="AL243" i="1"/>
  <c r="AK243" i="1"/>
  <c r="AM238" i="1"/>
  <c r="AL238" i="1"/>
  <c r="AK238" i="1"/>
  <c r="AJ238" i="1"/>
  <c r="AF238" i="1"/>
  <c r="AI238" i="1"/>
  <c r="AH238" i="1"/>
  <c r="AG238" i="1"/>
  <c r="AL465" i="1"/>
  <c r="AH465" i="1"/>
  <c r="AM465" i="1"/>
  <c r="AK465" i="1"/>
  <c r="AJ465" i="1"/>
  <c r="AI465" i="1"/>
  <c r="AG465" i="1"/>
  <c r="AF465" i="1"/>
  <c r="AM47" i="1"/>
  <c r="AH47" i="1"/>
  <c r="AJ47" i="1"/>
  <c r="AI47" i="1"/>
  <c r="AG47" i="1"/>
  <c r="AF47" i="1"/>
  <c r="AL47" i="1"/>
  <c r="AK47" i="1"/>
  <c r="AF335" i="1"/>
  <c r="AM335" i="1"/>
  <c r="AJ335" i="1"/>
  <c r="AI335" i="1"/>
  <c r="AH335" i="1"/>
  <c r="AG335" i="1"/>
  <c r="AL335" i="1"/>
  <c r="AK335" i="1"/>
  <c r="AM62" i="1"/>
  <c r="AF62" i="1"/>
  <c r="AJ62" i="1"/>
  <c r="AI62" i="1"/>
  <c r="AH62" i="1"/>
  <c r="AG62" i="1"/>
  <c r="AL62" i="1"/>
  <c r="AK62" i="1"/>
  <c r="AM418" i="1"/>
  <c r="AL418" i="1"/>
  <c r="AK418" i="1"/>
  <c r="AJ418" i="1"/>
  <c r="AI418" i="1"/>
  <c r="AH418" i="1"/>
  <c r="AG418" i="1"/>
  <c r="AF418" i="1"/>
  <c r="AL375" i="1"/>
  <c r="AH375" i="1"/>
  <c r="AI375" i="1"/>
  <c r="AG375" i="1"/>
  <c r="AF375" i="1"/>
  <c r="AM375" i="1"/>
  <c r="AK375" i="1"/>
  <c r="AJ375" i="1"/>
  <c r="AM56" i="1"/>
  <c r="AI56" i="1"/>
  <c r="AH56" i="1"/>
  <c r="AG56" i="1"/>
  <c r="AF56" i="1"/>
  <c r="AL56" i="1"/>
  <c r="AK56" i="1"/>
  <c r="AJ56" i="1"/>
  <c r="AF278" i="1"/>
  <c r="AL278" i="1"/>
  <c r="AK278" i="1"/>
  <c r="AJ278" i="1"/>
  <c r="AM278" i="1"/>
  <c r="AI278" i="1"/>
  <c r="AH278" i="1"/>
  <c r="AG278" i="1"/>
  <c r="AG151" i="1"/>
  <c r="AH151" i="1"/>
  <c r="AJ151" i="1"/>
  <c r="AI151" i="1"/>
  <c r="AF151" i="1"/>
  <c r="AK151" i="1"/>
  <c r="AM151" i="1"/>
  <c r="AL151" i="1"/>
  <c r="AH443" i="1"/>
  <c r="AM443" i="1"/>
  <c r="AL443" i="1"/>
  <c r="AK443" i="1"/>
  <c r="AJ443" i="1"/>
  <c r="AI443" i="1"/>
  <c r="AG443" i="1"/>
  <c r="AF443" i="1"/>
  <c r="AI15" i="1"/>
  <c r="AH15" i="1"/>
  <c r="AG15" i="1"/>
  <c r="AF15" i="1"/>
  <c r="AM15" i="1"/>
  <c r="AL15" i="1"/>
  <c r="AK15" i="1"/>
  <c r="AJ15" i="1"/>
  <c r="AJ213" i="1"/>
  <c r="AH213" i="1"/>
  <c r="AG213" i="1"/>
  <c r="AM213" i="1"/>
  <c r="AI213" i="1"/>
  <c r="AF213" i="1"/>
  <c r="AL213" i="1"/>
  <c r="AK213" i="1"/>
  <c r="AJ336" i="1"/>
  <c r="AF336" i="1"/>
  <c r="AM336" i="1"/>
  <c r="AL336" i="1"/>
  <c r="AK336" i="1"/>
  <c r="AI336" i="1"/>
  <c r="AH336" i="1"/>
  <c r="AG336" i="1"/>
  <c r="AJ348" i="1"/>
  <c r="AH348" i="1"/>
  <c r="AG348" i="1"/>
  <c r="AF348" i="1"/>
  <c r="AM348" i="1"/>
  <c r="AL348" i="1"/>
  <c r="AK348" i="1"/>
  <c r="AI348" i="1"/>
  <c r="AF112" i="1"/>
  <c r="AJ112" i="1"/>
  <c r="AI112" i="1"/>
  <c r="AH112" i="1"/>
  <c r="AG112" i="1"/>
  <c r="AM112" i="1"/>
  <c r="AL112" i="1"/>
  <c r="AK112" i="1"/>
  <c r="AH446" i="1"/>
  <c r="AI446" i="1"/>
  <c r="AG446" i="1"/>
  <c r="AM446" i="1"/>
  <c r="AL446" i="1"/>
  <c r="AK446" i="1"/>
  <c r="AJ446" i="1"/>
  <c r="AF446" i="1"/>
  <c r="AM232" i="1"/>
  <c r="AL232" i="1"/>
  <c r="AJ232" i="1"/>
  <c r="AI232" i="1"/>
  <c r="AH232" i="1"/>
  <c r="AG232" i="1"/>
  <c r="AK232" i="1"/>
  <c r="AF232" i="1"/>
  <c r="AG457" i="1"/>
  <c r="AF457" i="1"/>
  <c r="AK457" i="1"/>
  <c r="AJ457" i="1"/>
  <c r="AM457" i="1"/>
  <c r="AL457" i="1"/>
  <c r="AI457" i="1"/>
  <c r="AH457" i="1"/>
  <c r="AK27" i="1"/>
  <c r="AM27" i="1"/>
  <c r="AL27" i="1"/>
  <c r="AJ27" i="1"/>
  <c r="AI27" i="1"/>
  <c r="AH27" i="1"/>
  <c r="AG27" i="1"/>
  <c r="AF27" i="1"/>
  <c r="AF532" i="1"/>
  <c r="AM532" i="1"/>
  <c r="AH532" i="1"/>
  <c r="AG532" i="1"/>
  <c r="AL532" i="1"/>
  <c r="AK532" i="1"/>
  <c r="AJ532" i="1"/>
  <c r="AI532" i="1"/>
  <c r="AM415" i="1"/>
  <c r="AL415" i="1"/>
  <c r="AG415" i="1"/>
  <c r="AF415" i="1"/>
  <c r="AK415" i="1"/>
  <c r="AJ415" i="1"/>
  <c r="AI415" i="1"/>
  <c r="AH415" i="1"/>
  <c r="AK481" i="1"/>
  <c r="AM481" i="1"/>
  <c r="AG481" i="1"/>
  <c r="AF481" i="1"/>
  <c r="AL481" i="1"/>
  <c r="AJ481" i="1"/>
  <c r="AI481" i="1"/>
  <c r="AH481" i="1"/>
  <c r="AK283" i="1"/>
  <c r="AJ283" i="1"/>
  <c r="AM283" i="1"/>
  <c r="AL283" i="1"/>
  <c r="AI283" i="1"/>
  <c r="AH283" i="1"/>
  <c r="AG283" i="1"/>
  <c r="AF283" i="1"/>
  <c r="AG57" i="1"/>
  <c r="AM57" i="1"/>
  <c r="AL57" i="1"/>
  <c r="AH57" i="1"/>
  <c r="AF57" i="1"/>
  <c r="AK57" i="1"/>
  <c r="AJ57" i="1"/>
  <c r="AI57" i="1"/>
  <c r="AF113" i="1"/>
  <c r="AJ113" i="1"/>
  <c r="AL113" i="1"/>
  <c r="AH113" i="1"/>
  <c r="AG113" i="1"/>
  <c r="AM113" i="1"/>
  <c r="AK113" i="1"/>
  <c r="AI113" i="1"/>
  <c r="AL447" i="1"/>
  <c r="AH447" i="1"/>
  <c r="AM447" i="1"/>
  <c r="AK447" i="1"/>
  <c r="AJ447" i="1"/>
  <c r="AI447" i="1"/>
  <c r="AG447" i="1"/>
  <c r="AF447" i="1"/>
  <c r="AF200" i="1"/>
  <c r="AH200" i="1"/>
  <c r="AG200" i="1"/>
  <c r="AK200" i="1"/>
  <c r="AJ200" i="1"/>
  <c r="AI200" i="1"/>
  <c r="AM200" i="1"/>
  <c r="AL200" i="1"/>
  <c r="AI509" i="1"/>
  <c r="AL509" i="1"/>
  <c r="AK509" i="1"/>
  <c r="AM509" i="1"/>
  <c r="AG509" i="1"/>
  <c r="AF509" i="1"/>
  <c r="AJ509" i="1"/>
  <c r="AH509" i="1"/>
  <c r="AJ264" i="1"/>
  <c r="AF264" i="1"/>
  <c r="AM264" i="1"/>
  <c r="AL264" i="1"/>
  <c r="AK264" i="1"/>
  <c r="AI264" i="1"/>
  <c r="AH264" i="1"/>
  <c r="AG264" i="1"/>
  <c r="AL366" i="1"/>
  <c r="AF366" i="1"/>
  <c r="AG366" i="1"/>
  <c r="AM366" i="1"/>
  <c r="AK366" i="1"/>
  <c r="AJ366" i="1"/>
  <c r="AI366" i="1"/>
  <c r="AH366" i="1"/>
  <c r="AI584" i="1"/>
  <c r="AL584" i="1"/>
  <c r="AK584" i="1"/>
  <c r="AM584" i="1"/>
  <c r="AJ584" i="1"/>
  <c r="AH584" i="1"/>
  <c r="AG584" i="1"/>
  <c r="AF584" i="1"/>
  <c r="AF83" i="1"/>
  <c r="AI83" i="1"/>
  <c r="AH83" i="1"/>
  <c r="AG83" i="1"/>
  <c r="AM83" i="1"/>
  <c r="AL83" i="1"/>
  <c r="AJ83" i="1"/>
  <c r="AK83" i="1"/>
  <c r="AJ66" i="6"/>
  <c r="AK66" i="6" s="1"/>
  <c r="AK562" i="1"/>
  <c r="AH562" i="1"/>
  <c r="AI562" i="1"/>
  <c r="AG562" i="1"/>
  <c r="AL562" i="1"/>
  <c r="AJ562" i="1"/>
  <c r="AF562" i="1"/>
  <c r="AM562" i="1"/>
  <c r="AF95" i="1"/>
  <c r="AJ95" i="1"/>
  <c r="AM95" i="1"/>
  <c r="AL95" i="1"/>
  <c r="AK95" i="1"/>
  <c r="AI95" i="1"/>
  <c r="AH95" i="1"/>
  <c r="AG95" i="1"/>
  <c r="AG205" i="1"/>
  <c r="AF205" i="1"/>
  <c r="AM205" i="1"/>
  <c r="AK205" i="1"/>
  <c r="AJ205" i="1"/>
  <c r="AI205" i="1"/>
  <c r="AH205" i="1"/>
  <c r="AL205" i="1"/>
  <c r="AJ306" i="1"/>
  <c r="AK306" i="1"/>
  <c r="AI306" i="1"/>
  <c r="AF306" i="1"/>
  <c r="AM306" i="1"/>
  <c r="AL306" i="1"/>
  <c r="AH306" i="1"/>
  <c r="AG306" i="1"/>
  <c r="AK63" i="1"/>
  <c r="AJ63" i="1"/>
  <c r="AI63" i="1"/>
  <c r="AH63" i="1"/>
  <c r="AG63" i="1"/>
  <c r="AM63" i="1"/>
  <c r="AL63" i="1"/>
  <c r="AF63" i="1"/>
  <c r="AM376" i="1"/>
  <c r="AK376" i="1"/>
  <c r="AJ376" i="1"/>
  <c r="AG376" i="1"/>
  <c r="AL376" i="1"/>
  <c r="AI376" i="1"/>
  <c r="AH376" i="1"/>
  <c r="AF376" i="1"/>
  <c r="AG241" i="1"/>
  <c r="AF241" i="1"/>
  <c r="AI241" i="1"/>
  <c r="AH241" i="1"/>
  <c r="AJ241" i="1"/>
  <c r="AM241" i="1"/>
  <c r="AL241" i="1"/>
  <c r="AK241" i="1"/>
  <c r="AM564" i="1"/>
  <c r="AH564" i="1"/>
  <c r="AF564" i="1"/>
  <c r="AI564" i="1"/>
  <c r="AG564" i="1"/>
  <c r="AL564" i="1"/>
  <c r="AK564" i="1"/>
  <c r="AJ564" i="1"/>
  <c r="AM307" i="1"/>
  <c r="AJ307" i="1"/>
  <c r="AI307" i="1"/>
  <c r="AH307" i="1"/>
  <c r="AG307" i="1"/>
  <c r="AL307" i="1"/>
  <c r="AK307" i="1"/>
  <c r="AF307" i="1"/>
  <c r="AJ105" i="1"/>
  <c r="AH105" i="1"/>
  <c r="AM105" i="1"/>
  <c r="AL105" i="1"/>
  <c r="AK105" i="1"/>
  <c r="AG105" i="1"/>
  <c r="AF105" i="1"/>
  <c r="AI105" i="1"/>
  <c r="AM397" i="1"/>
  <c r="AJ397" i="1"/>
  <c r="AL397" i="1"/>
  <c r="AK397" i="1"/>
  <c r="AI397" i="1"/>
  <c r="AH397" i="1"/>
  <c r="AG397" i="1"/>
  <c r="AF397" i="1"/>
  <c r="AK193" i="1"/>
  <c r="AJ193" i="1"/>
  <c r="AM193" i="1"/>
  <c r="AL193" i="1"/>
  <c r="AI193" i="1"/>
  <c r="AG193" i="1"/>
  <c r="AF193" i="1"/>
  <c r="AH193" i="1"/>
  <c r="AH413" i="1"/>
  <c r="AM413" i="1"/>
  <c r="AL413" i="1"/>
  <c r="AK413" i="1"/>
  <c r="AJ413" i="1"/>
  <c r="AI413" i="1"/>
  <c r="AG413" i="1"/>
  <c r="AF413" i="1"/>
  <c r="AI118" i="1"/>
  <c r="AH118" i="1"/>
  <c r="AG118" i="1"/>
  <c r="AF118" i="1"/>
  <c r="AM118" i="1"/>
  <c r="AL118" i="1"/>
  <c r="AK118" i="1"/>
  <c r="AJ118" i="1"/>
  <c r="AM29" i="1"/>
  <c r="AH29" i="1"/>
  <c r="AK29" i="1"/>
  <c r="AJ29" i="1"/>
  <c r="AI29" i="1"/>
  <c r="AG29" i="1"/>
  <c r="AL29" i="1"/>
  <c r="AF29" i="1"/>
  <c r="AM561" i="1"/>
  <c r="AF561" i="1"/>
  <c r="AI561" i="1"/>
  <c r="AH561" i="1"/>
  <c r="AL561" i="1"/>
  <c r="AK561" i="1"/>
  <c r="AJ561" i="1"/>
  <c r="AG561" i="1"/>
  <c r="AH479" i="1"/>
  <c r="AF479" i="1"/>
  <c r="AM479" i="1"/>
  <c r="AL479" i="1"/>
  <c r="AK479" i="1"/>
  <c r="AJ479" i="1"/>
  <c r="AI479" i="1"/>
  <c r="AG479" i="1"/>
  <c r="AJ198" i="1"/>
  <c r="AK198" i="1"/>
  <c r="AI198" i="1"/>
  <c r="AF198" i="1"/>
  <c r="AH198" i="1"/>
  <c r="AG198" i="1"/>
  <c r="AM198" i="1"/>
  <c r="AL198" i="1"/>
  <c r="AJ87" i="1"/>
  <c r="AH87" i="1"/>
  <c r="AG87" i="1"/>
  <c r="AF87" i="1"/>
  <c r="AI87" i="1"/>
  <c r="AM87" i="1"/>
  <c r="AL87" i="1"/>
  <c r="AK87" i="1"/>
  <c r="AI334" i="1"/>
  <c r="AH334" i="1"/>
  <c r="AM334" i="1"/>
  <c r="AG334" i="1"/>
  <c r="AF334" i="1"/>
  <c r="AL334" i="1"/>
  <c r="AK334" i="1"/>
  <c r="AJ334" i="1"/>
  <c r="AH452" i="1"/>
  <c r="AG452" i="1"/>
  <c r="AM452" i="1"/>
  <c r="AL452" i="1"/>
  <c r="AK452" i="1"/>
  <c r="AJ452" i="1"/>
  <c r="AI452" i="1"/>
  <c r="AF452" i="1"/>
  <c r="AK85" i="1"/>
  <c r="AG85" i="1"/>
  <c r="AH85" i="1"/>
  <c r="AF85" i="1"/>
  <c r="AM85" i="1"/>
  <c r="AL85" i="1"/>
  <c r="AJ85" i="1"/>
  <c r="AI85" i="1"/>
  <c r="AI73" i="1"/>
  <c r="AJ73" i="1"/>
  <c r="AM73" i="1"/>
  <c r="AG73" i="1"/>
  <c r="AF73" i="1"/>
  <c r="AL73" i="1"/>
  <c r="AK73" i="1"/>
  <c r="AH73" i="1"/>
  <c r="AJ147" i="1"/>
  <c r="AM147" i="1"/>
  <c r="AK147" i="1"/>
  <c r="AI147" i="1"/>
  <c r="AH147" i="1"/>
  <c r="AG147" i="1"/>
  <c r="AF147" i="1"/>
  <c r="AL147" i="1"/>
  <c r="AM178" i="1"/>
  <c r="AL178" i="1"/>
  <c r="AI178" i="1"/>
  <c r="AK178" i="1"/>
  <c r="AJ178" i="1"/>
  <c r="AH178" i="1"/>
  <c r="AG178" i="1"/>
  <c r="AF178" i="1"/>
  <c r="AL441" i="1"/>
  <c r="AF441" i="1"/>
  <c r="AJ441" i="1"/>
  <c r="AI441" i="1"/>
  <c r="AH441" i="1"/>
  <c r="AG441" i="1"/>
  <c r="AM441" i="1"/>
  <c r="AK441" i="1"/>
  <c r="AG115" i="1"/>
  <c r="AJ115" i="1"/>
  <c r="AM115" i="1"/>
  <c r="AL115" i="1"/>
  <c r="AK115" i="1"/>
  <c r="AH115" i="1"/>
  <c r="AF115" i="1"/>
  <c r="AI115" i="1"/>
  <c r="AK301" i="1"/>
  <c r="AJ301" i="1"/>
  <c r="AG301" i="1"/>
  <c r="AF301" i="1"/>
  <c r="AM301" i="1"/>
  <c r="AL301" i="1"/>
  <c r="AI301" i="1"/>
  <c r="AH301" i="1"/>
  <c r="AI25" i="1"/>
  <c r="AM25" i="1"/>
  <c r="AL25" i="1"/>
  <c r="AK25" i="1"/>
  <c r="AF25" i="1"/>
  <c r="AH25" i="1"/>
  <c r="AG25" i="1"/>
  <c r="AJ25" i="1"/>
  <c r="AJ108" i="1"/>
  <c r="AK108" i="1"/>
  <c r="AH108" i="1"/>
  <c r="AL108" i="1"/>
  <c r="AI108" i="1"/>
  <c r="AG108" i="1"/>
  <c r="AF108" i="1"/>
  <c r="AM108" i="1"/>
  <c r="AH485" i="1"/>
  <c r="AK485" i="1"/>
  <c r="AJ485" i="1"/>
  <c r="AI485" i="1"/>
  <c r="AG485" i="1"/>
  <c r="AF485" i="1"/>
  <c r="AL485" i="1"/>
  <c r="AM485" i="1"/>
  <c r="AJ201" i="1"/>
  <c r="AM201" i="1"/>
  <c r="AL201" i="1"/>
  <c r="AK201" i="1"/>
  <c r="AI201" i="1"/>
  <c r="AH201" i="1"/>
  <c r="AG201" i="1"/>
  <c r="AF201" i="1"/>
  <c r="AK409" i="1"/>
  <c r="AM409" i="1"/>
  <c r="AL409" i="1"/>
  <c r="AJ409" i="1"/>
  <c r="AI409" i="1"/>
  <c r="AH409" i="1"/>
  <c r="AG409" i="1"/>
  <c r="AF409" i="1"/>
  <c r="AJ165" i="1"/>
  <c r="AM165" i="1"/>
  <c r="AL165" i="1"/>
  <c r="AK165" i="1"/>
  <c r="AI165" i="1"/>
  <c r="AH165" i="1"/>
  <c r="AG165" i="1"/>
  <c r="AF165" i="1"/>
  <c r="AM507" i="1"/>
  <c r="AF507" i="1"/>
  <c r="AL507" i="1"/>
  <c r="AK507" i="1"/>
  <c r="AJ507" i="1"/>
  <c r="AI507" i="1"/>
  <c r="AH507" i="1"/>
  <c r="AG507" i="1"/>
  <c r="AL408" i="1"/>
  <c r="AF408" i="1"/>
  <c r="AM408" i="1"/>
  <c r="AK408" i="1"/>
  <c r="AH408" i="1"/>
  <c r="AI408" i="1"/>
  <c r="AG408" i="1"/>
  <c r="AJ408" i="1"/>
  <c r="AJ255" i="1"/>
  <c r="AM255" i="1"/>
  <c r="AL255" i="1"/>
  <c r="AF255" i="1"/>
  <c r="AK255" i="1"/>
  <c r="AI255" i="1"/>
  <c r="AH255" i="1"/>
  <c r="AG255" i="1"/>
  <c r="AF161" i="1"/>
  <c r="AM161" i="1"/>
  <c r="AL161" i="1"/>
  <c r="AK161" i="1"/>
  <c r="AJ161" i="1"/>
  <c r="AH161" i="1"/>
  <c r="AG161" i="1"/>
  <c r="AI161" i="1"/>
  <c r="AM71" i="1"/>
  <c r="AL71" i="1"/>
  <c r="AK71" i="1"/>
  <c r="AJ71" i="1"/>
  <c r="AI71" i="1"/>
  <c r="AG71" i="1"/>
  <c r="AH71" i="1"/>
  <c r="AF71" i="1"/>
  <c r="AF344" i="1"/>
  <c r="AH344" i="1"/>
  <c r="AG344" i="1"/>
  <c r="AI344" i="1"/>
  <c r="AM344" i="1"/>
  <c r="AL344" i="1"/>
  <c r="AK344" i="1"/>
  <c r="AJ344" i="1"/>
  <c r="AI487" i="1"/>
  <c r="AH487" i="1"/>
  <c r="AK487" i="1"/>
  <c r="AJ487" i="1"/>
  <c r="AM487" i="1"/>
  <c r="AL487" i="1"/>
  <c r="AG487" i="1"/>
  <c r="AF487" i="1"/>
  <c r="AJ291" i="1"/>
  <c r="AM291" i="1"/>
  <c r="AL291" i="1"/>
  <c r="AK291" i="1"/>
  <c r="AI291" i="1"/>
  <c r="AH291" i="1"/>
  <c r="AG291" i="1"/>
  <c r="AF291" i="1"/>
  <c r="AF155" i="1"/>
  <c r="AM155" i="1"/>
  <c r="AJ155" i="1"/>
  <c r="AI155" i="1"/>
  <c r="AH155" i="1"/>
  <c r="AG155" i="1"/>
  <c r="AL155" i="1"/>
  <c r="AK155" i="1"/>
  <c r="AJ90" i="1"/>
  <c r="AK90" i="1"/>
  <c r="AI90" i="1"/>
  <c r="AM90" i="1"/>
  <c r="AL90" i="1"/>
  <c r="AG90" i="1"/>
  <c r="AH90" i="1"/>
  <c r="AF90" i="1"/>
  <c r="AI22" i="1"/>
  <c r="AL22" i="1"/>
  <c r="AJ22" i="1"/>
  <c r="AH22" i="1"/>
  <c r="AG22" i="1"/>
  <c r="AF22" i="1"/>
  <c r="AK22" i="1"/>
  <c r="AM22" i="1"/>
  <c r="AM522" i="1"/>
  <c r="AL522" i="1"/>
  <c r="AK522" i="1"/>
  <c r="AJ522" i="1"/>
  <c r="AI522" i="1"/>
  <c r="AG522" i="1"/>
  <c r="AF522" i="1"/>
  <c r="AH522" i="1"/>
  <c r="AJ258" i="1"/>
  <c r="AM258" i="1"/>
  <c r="AH258" i="1"/>
  <c r="AG258" i="1"/>
  <c r="AF258" i="1"/>
  <c r="AL258" i="1"/>
  <c r="AK258" i="1"/>
  <c r="AI258" i="1"/>
  <c r="AM68" i="1"/>
  <c r="AJ68" i="1"/>
  <c r="AL68" i="1"/>
  <c r="AK68" i="1"/>
  <c r="AI68" i="1"/>
  <c r="AH68" i="1"/>
  <c r="AG68" i="1"/>
  <c r="AF68" i="1"/>
  <c r="AM394" i="1"/>
  <c r="AJ394" i="1"/>
  <c r="AI394" i="1"/>
  <c r="AF394" i="1"/>
  <c r="AL394" i="1"/>
  <c r="AK394" i="1"/>
  <c r="AH394" i="1"/>
  <c r="AG394" i="1"/>
  <c r="AJ249" i="1"/>
  <c r="AH249" i="1"/>
  <c r="AG249" i="1"/>
  <c r="AF249" i="1"/>
  <c r="AM249" i="1"/>
  <c r="AL249" i="1"/>
  <c r="AK249" i="1"/>
  <c r="AI249" i="1"/>
  <c r="AJ171" i="1"/>
  <c r="AM171" i="1"/>
  <c r="AL171" i="1"/>
  <c r="AK171" i="1"/>
  <c r="AI171" i="1"/>
  <c r="AH171" i="1"/>
  <c r="AG171" i="1"/>
  <c r="AF171" i="1"/>
  <c r="AM35" i="1"/>
  <c r="AL35" i="1"/>
  <c r="AF35" i="1"/>
  <c r="AK35" i="1"/>
  <c r="AJ35" i="1"/>
  <c r="AI35" i="1"/>
  <c r="AH35" i="1"/>
  <c r="AG35" i="1"/>
  <c r="AG574" i="1"/>
  <c r="AL574" i="1"/>
  <c r="AF574" i="1"/>
  <c r="AM574" i="1"/>
  <c r="AK574" i="1"/>
  <c r="AJ574" i="1"/>
  <c r="AI574" i="1"/>
  <c r="AH574" i="1"/>
  <c r="AM466" i="1"/>
  <c r="AF466" i="1"/>
  <c r="AH466" i="1"/>
  <c r="AG466" i="1"/>
  <c r="AL466" i="1"/>
  <c r="AK466" i="1"/>
  <c r="AJ466" i="1"/>
  <c r="AI466" i="1"/>
  <c r="AF281" i="1"/>
  <c r="AM281" i="1"/>
  <c r="AL281" i="1"/>
  <c r="AK281" i="1"/>
  <c r="AJ281" i="1"/>
  <c r="AI281" i="1"/>
  <c r="AH281" i="1"/>
  <c r="AG281" i="1"/>
  <c r="AI136" i="1"/>
  <c r="AM136" i="1"/>
  <c r="AK136" i="1"/>
  <c r="AJ136" i="1"/>
  <c r="AH136" i="1"/>
  <c r="AG136" i="1"/>
  <c r="AF136" i="1"/>
  <c r="AL136" i="1"/>
  <c r="AI352" i="1"/>
  <c r="AH352" i="1"/>
  <c r="AK352" i="1"/>
  <c r="AJ352" i="1"/>
  <c r="AG352" i="1"/>
  <c r="AF352" i="1"/>
  <c r="AM352" i="1"/>
  <c r="AL352" i="1"/>
  <c r="AJ153" i="1"/>
  <c r="AF153" i="1"/>
  <c r="AI153" i="1"/>
  <c r="AH153" i="1"/>
  <c r="AG153" i="1"/>
  <c r="AM153" i="1"/>
  <c r="AK153" i="1"/>
  <c r="AL153" i="1"/>
  <c r="AM20" i="1"/>
  <c r="AK20" i="1"/>
  <c r="AJ20" i="1"/>
  <c r="AI20" i="1"/>
  <c r="AH20" i="1"/>
  <c r="AL20" i="1"/>
  <c r="AG20" i="1"/>
  <c r="AF20" i="1"/>
  <c r="AM549" i="1"/>
  <c r="AJ549" i="1"/>
  <c r="AL549" i="1"/>
  <c r="AK549" i="1"/>
  <c r="AI549" i="1"/>
  <c r="AH549" i="1"/>
  <c r="AG549" i="1"/>
  <c r="AF549" i="1"/>
  <c r="AL483" i="1"/>
  <c r="AH483" i="1"/>
  <c r="AM483" i="1"/>
  <c r="AK483" i="1"/>
  <c r="AG483" i="1"/>
  <c r="AF483" i="1"/>
  <c r="AJ483" i="1"/>
  <c r="AI483" i="1"/>
  <c r="AI406" i="1"/>
  <c r="AM406" i="1"/>
  <c r="AG406" i="1"/>
  <c r="AL406" i="1"/>
  <c r="AK406" i="1"/>
  <c r="AJ406" i="1"/>
  <c r="AH406" i="1"/>
  <c r="AF406" i="1"/>
  <c r="AF293" i="1"/>
  <c r="AJ293" i="1"/>
  <c r="AI293" i="1"/>
  <c r="AM293" i="1"/>
  <c r="AL293" i="1"/>
  <c r="AK293" i="1"/>
  <c r="AH293" i="1"/>
  <c r="AG293" i="1"/>
  <c r="AJ174" i="1"/>
  <c r="AF174" i="1"/>
  <c r="AK174" i="1"/>
  <c r="AM174" i="1"/>
  <c r="AL174" i="1"/>
  <c r="AI174" i="1"/>
  <c r="AH174" i="1"/>
  <c r="AG174" i="1"/>
  <c r="AJ102" i="1"/>
  <c r="AF102" i="1"/>
  <c r="AL102" i="1"/>
  <c r="AK102" i="1"/>
  <c r="AI102" i="1"/>
  <c r="AH102" i="1"/>
  <c r="AM102" i="1"/>
  <c r="AG102" i="1"/>
  <c r="AJ141" i="1"/>
  <c r="AH141" i="1"/>
  <c r="AL141" i="1"/>
  <c r="AK141" i="1"/>
  <c r="AI141" i="1"/>
  <c r="AG141" i="1"/>
  <c r="AM141" i="1"/>
  <c r="AF141" i="1"/>
  <c r="AM552" i="1"/>
  <c r="AL552" i="1"/>
  <c r="AJ552" i="1"/>
  <c r="AI552" i="1"/>
  <c r="AF552" i="1"/>
  <c r="AK552" i="1"/>
  <c r="AH552" i="1"/>
  <c r="AG552" i="1"/>
  <c r="AM430" i="1"/>
  <c r="AH430" i="1"/>
  <c r="AG430" i="1"/>
  <c r="AL430" i="1"/>
  <c r="AK430" i="1"/>
  <c r="AJ430" i="1"/>
  <c r="AI430" i="1"/>
  <c r="AF430" i="1"/>
  <c r="AJ324" i="1"/>
  <c r="AK324" i="1"/>
  <c r="AI324" i="1"/>
  <c r="AM324" i="1"/>
  <c r="AL324" i="1"/>
  <c r="AH324" i="1"/>
  <c r="AG324" i="1"/>
  <c r="AF324" i="1"/>
  <c r="AL429" i="1"/>
  <c r="AH429" i="1"/>
  <c r="AK429" i="1"/>
  <c r="AF429" i="1"/>
  <c r="AM429" i="1"/>
  <c r="AJ429" i="1"/>
  <c r="AI429" i="1"/>
  <c r="AG429" i="1"/>
  <c r="AM519" i="1"/>
  <c r="AI519" i="1"/>
  <c r="AJ519" i="1"/>
  <c r="AH519" i="1"/>
  <c r="AG519" i="1"/>
  <c r="AF519" i="1"/>
  <c r="AL519" i="1"/>
  <c r="AK519" i="1"/>
  <c r="AK517" i="1"/>
  <c r="AJ517" i="1"/>
  <c r="AI517" i="1"/>
  <c r="AF517" i="1"/>
  <c r="AM517" i="1"/>
  <c r="AL517" i="1"/>
  <c r="AH517" i="1"/>
  <c r="AG517" i="1"/>
  <c r="AH410" i="1"/>
  <c r="AK410" i="1"/>
  <c r="AJ410" i="1"/>
  <c r="AI410" i="1"/>
  <c r="AG410" i="1"/>
  <c r="AF410" i="1"/>
  <c r="AM410" i="1"/>
  <c r="AL410" i="1"/>
  <c r="AF308" i="1"/>
  <c r="AH308" i="1"/>
  <c r="AG308" i="1"/>
  <c r="AK308" i="1"/>
  <c r="AJ308" i="1"/>
  <c r="AI308" i="1"/>
  <c r="AM308" i="1"/>
  <c r="AL308" i="1"/>
  <c r="AI262" i="1"/>
  <c r="AH262" i="1"/>
  <c r="AM262" i="1"/>
  <c r="AK262" i="1"/>
  <c r="AJ262" i="1"/>
  <c r="AG262" i="1"/>
  <c r="AF262" i="1"/>
  <c r="AL262" i="1"/>
  <c r="AM558" i="1"/>
  <c r="AK558" i="1"/>
  <c r="AI558" i="1"/>
  <c r="AH558" i="1"/>
  <c r="AL558" i="1"/>
  <c r="AJ558" i="1"/>
  <c r="AG558" i="1"/>
  <c r="AF558" i="1"/>
  <c r="AF221" i="1"/>
  <c r="AJ221" i="1"/>
  <c r="AI221" i="1"/>
  <c r="AL221" i="1"/>
  <c r="AM221" i="1"/>
  <c r="AK221" i="1"/>
  <c r="AH221" i="1"/>
  <c r="AG221" i="1"/>
  <c r="AK141" i="6"/>
  <c r="AK283" i="6"/>
  <c r="AK75" i="6"/>
  <c r="AK122" i="6"/>
  <c r="AK145" i="6"/>
  <c r="AK235" i="6"/>
  <c r="AK74" i="6"/>
  <c r="AJ31" i="6"/>
  <c r="AI31" i="6"/>
  <c r="AJ131" i="6"/>
  <c r="AI131" i="6"/>
  <c r="AK44" i="6"/>
  <c r="AI108" i="6"/>
  <c r="AJ108" i="6"/>
  <c r="AI33" i="6"/>
  <c r="AJ33" i="6"/>
  <c r="AK168" i="6"/>
  <c r="AK50" i="6"/>
  <c r="AK138" i="6"/>
  <c r="AK186" i="6"/>
  <c r="AK7" i="6"/>
  <c r="AK282" i="6"/>
  <c r="AK61" i="6"/>
  <c r="AK187" i="6"/>
  <c r="AK45" i="6"/>
  <c r="AK213" i="6"/>
  <c r="AK149" i="6"/>
  <c r="AK94" i="6"/>
  <c r="AK40" i="6"/>
  <c r="AJ293" i="6"/>
  <c r="AI293" i="6"/>
  <c r="AJ229" i="6"/>
  <c r="AI229" i="6"/>
  <c r="AJ303" i="6"/>
  <c r="AI303" i="6"/>
  <c r="AJ83" i="6"/>
  <c r="AI83" i="6"/>
  <c r="AI178" i="6"/>
  <c r="AJ178" i="6"/>
  <c r="AI180" i="6"/>
  <c r="AJ180" i="6"/>
  <c r="AI53" i="6"/>
  <c r="AJ53" i="6"/>
  <c r="AJ307" i="6"/>
  <c r="AI307" i="6"/>
  <c r="AI197" i="6"/>
  <c r="AJ197" i="6"/>
  <c r="AJ37" i="6"/>
  <c r="AI37" i="6"/>
  <c r="AJ254" i="6"/>
  <c r="AI254" i="6"/>
  <c r="AJ14" i="6"/>
  <c r="AI14" i="6"/>
  <c r="AI86" i="6"/>
  <c r="AJ86" i="6"/>
  <c r="AJ209" i="6"/>
  <c r="AI209" i="6"/>
  <c r="AI316" i="6"/>
  <c r="AJ316" i="6"/>
  <c r="AJ225" i="6"/>
  <c r="AI225" i="6"/>
  <c r="AI281" i="6"/>
  <c r="AJ281" i="6"/>
  <c r="AJ317" i="6"/>
  <c r="AI317" i="6"/>
  <c r="AJ238" i="6"/>
  <c r="AI238" i="6"/>
  <c r="AI113" i="6"/>
  <c r="AJ113" i="6"/>
  <c r="AJ105" i="6"/>
  <c r="AI105" i="6"/>
  <c r="AJ260" i="6"/>
  <c r="AI260" i="6"/>
  <c r="AI182" i="6"/>
  <c r="AJ182" i="6"/>
  <c r="AJ328" i="6"/>
  <c r="AI328" i="6"/>
  <c r="AI51" i="6"/>
  <c r="AJ51" i="6"/>
  <c r="AJ222" i="6"/>
  <c r="AI222" i="6"/>
  <c r="AI150" i="6"/>
  <c r="AJ150" i="6"/>
  <c r="AJ185" i="6"/>
  <c r="AI185" i="6"/>
  <c r="AJ196" i="6"/>
  <c r="AI196" i="6"/>
  <c r="AI198" i="6"/>
  <c r="AJ198" i="6"/>
  <c r="AJ65" i="6"/>
  <c r="AI65" i="6"/>
  <c r="AJ219" i="6"/>
  <c r="AI219" i="6"/>
  <c r="AJ22" i="6"/>
  <c r="AI22" i="6"/>
  <c r="AJ171" i="6"/>
  <c r="AI171" i="6"/>
  <c r="AI32" i="6"/>
  <c r="AJ32" i="6"/>
  <c r="AI54" i="6"/>
  <c r="AJ54" i="6"/>
  <c r="AI308" i="6"/>
  <c r="AJ308" i="6"/>
  <c r="AI176" i="6"/>
  <c r="AJ176" i="6"/>
  <c r="AJ267" i="6"/>
  <c r="AI267" i="6"/>
  <c r="AJ23" i="6"/>
  <c r="AI23" i="6"/>
  <c r="AJ291" i="6"/>
  <c r="AI291" i="6"/>
  <c r="AJ215" i="6"/>
  <c r="AI215" i="6"/>
  <c r="AI166" i="6"/>
  <c r="AJ166" i="6"/>
  <c r="AJ125" i="6"/>
  <c r="AI125" i="6"/>
  <c r="AJ195" i="6"/>
  <c r="AI195" i="6"/>
  <c r="AI241" i="6"/>
  <c r="AJ241" i="6"/>
  <c r="AI154" i="6"/>
  <c r="AJ154" i="6"/>
  <c r="AK132" i="6"/>
  <c r="AJ296" i="6"/>
  <c r="AI296" i="6"/>
  <c r="AK10" i="6"/>
  <c r="AJ311" i="6"/>
  <c r="AI311" i="6"/>
  <c r="AI290" i="6"/>
  <c r="AJ290" i="6"/>
  <c r="AJ285" i="6"/>
  <c r="AI285" i="6"/>
  <c r="AJ259" i="6"/>
  <c r="AI259" i="6"/>
  <c r="AI280" i="6"/>
  <c r="AJ280" i="6"/>
  <c r="AI159" i="6"/>
  <c r="AJ159" i="6"/>
  <c r="AI162" i="6"/>
  <c r="AJ162" i="6"/>
  <c r="AJ28" i="6"/>
  <c r="AI28" i="6"/>
  <c r="AJ52" i="6"/>
  <c r="AI52" i="6"/>
  <c r="AJ19" i="6"/>
  <c r="AI19" i="6"/>
  <c r="AI174" i="6"/>
  <c r="AJ174" i="6"/>
  <c r="AJ169" i="6"/>
  <c r="AI169" i="6"/>
  <c r="AJ224" i="6"/>
  <c r="AI224" i="6"/>
  <c r="AJ310" i="6"/>
  <c r="AI310" i="6"/>
  <c r="AJ289" i="6"/>
  <c r="AI289" i="6"/>
  <c r="AJ9" i="6"/>
  <c r="AI9" i="6"/>
  <c r="AI321" i="6"/>
  <c r="AJ321" i="6"/>
  <c r="AJ216" i="6"/>
  <c r="AI216" i="6"/>
  <c r="AJ247" i="6"/>
  <c r="AI247" i="6"/>
  <c r="AJ214" i="6"/>
  <c r="AI214" i="6"/>
  <c r="AJ151" i="6"/>
  <c r="AI151" i="6"/>
  <c r="AJ177" i="6"/>
  <c r="AI177" i="6"/>
  <c r="AJ257" i="6"/>
  <c r="AI257" i="6"/>
  <c r="AI272" i="6"/>
  <c r="AJ272" i="6"/>
  <c r="AJ279" i="6"/>
  <c r="AI279" i="6"/>
  <c r="AJ231" i="6"/>
  <c r="AI231" i="6"/>
  <c r="AJ160" i="6"/>
  <c r="AI160" i="6"/>
  <c r="AI188" i="6"/>
  <c r="AJ188" i="6"/>
  <c r="AI43" i="6"/>
  <c r="AJ43" i="6"/>
  <c r="AI252" i="6"/>
  <c r="AJ252" i="6"/>
  <c r="AJ11" i="6"/>
  <c r="AI11" i="6"/>
  <c r="AI27" i="6"/>
  <c r="AJ27" i="6"/>
  <c r="AJ232" i="6"/>
  <c r="AI232" i="6"/>
  <c r="AJ26" i="6"/>
  <c r="AI26" i="6"/>
  <c r="AJ246" i="6"/>
  <c r="AI246" i="6"/>
  <c r="AI230" i="6"/>
  <c r="AJ230" i="6"/>
  <c r="AJ189" i="6"/>
  <c r="AI189" i="6"/>
  <c r="AI274" i="6"/>
  <c r="AJ274" i="6"/>
  <c r="AJ82" i="6"/>
  <c r="AI82" i="6"/>
  <c r="AJ240" i="6"/>
  <c r="AI240" i="6"/>
  <c r="AK6" i="6"/>
  <c r="AJ278" i="6"/>
  <c r="AI278" i="6"/>
  <c r="AI325" i="6"/>
  <c r="AJ325" i="6"/>
  <c r="AI201" i="6"/>
  <c r="AJ201" i="6"/>
  <c r="AJ239" i="6"/>
  <c r="AI239" i="6"/>
  <c r="AI123" i="6"/>
  <c r="AJ123" i="6"/>
  <c r="AJ202" i="6"/>
  <c r="AI202" i="6"/>
  <c r="AI200" i="6"/>
  <c r="AJ200" i="6"/>
  <c r="AI237" i="6"/>
  <c r="AJ237" i="6"/>
  <c r="AJ170" i="6"/>
  <c r="AI170" i="6"/>
  <c r="AI114" i="6"/>
  <c r="AJ114" i="6"/>
  <c r="AJ106" i="6"/>
  <c r="AI106" i="6"/>
  <c r="AJ136" i="6"/>
  <c r="AI136" i="6"/>
  <c r="AK133" i="6"/>
  <c r="AJ249" i="6"/>
  <c r="AI249" i="6"/>
  <c r="AI324" i="6"/>
  <c r="AJ324" i="6"/>
  <c r="AJ24" i="6"/>
  <c r="AI24" i="6"/>
  <c r="AI71" i="6"/>
  <c r="AJ71" i="6"/>
  <c r="AJ306" i="6"/>
  <c r="AI306" i="6"/>
  <c r="AI258" i="6"/>
  <c r="AJ258" i="6"/>
  <c r="AI93" i="6"/>
  <c r="AJ93" i="6"/>
  <c r="X569" i="1"/>
  <c r="AI226" i="6"/>
  <c r="AJ226" i="6"/>
  <c r="AJ21" i="6"/>
  <c r="AI21" i="6"/>
  <c r="AJ268" i="6"/>
  <c r="AI268" i="6"/>
  <c r="AI203" i="6"/>
  <c r="AJ203" i="6"/>
  <c r="AJ253" i="6"/>
  <c r="AI253" i="6"/>
  <c r="AI34" i="6"/>
  <c r="AJ34" i="6"/>
  <c r="AJ110" i="6"/>
  <c r="AI110" i="6"/>
  <c r="AI190" i="6"/>
  <c r="AJ190" i="6"/>
  <c r="AJ13" i="6"/>
  <c r="AI13" i="6"/>
  <c r="AI100" i="6"/>
  <c r="AJ100" i="6"/>
  <c r="AJ322" i="6"/>
  <c r="AI322" i="6"/>
  <c r="AJ250" i="6"/>
  <c r="AI250" i="6"/>
  <c r="AI248" i="6"/>
  <c r="AJ248" i="6"/>
  <c r="AJ276" i="6"/>
  <c r="AI276" i="6"/>
  <c r="AJ244" i="6"/>
  <c r="AI244" i="6"/>
  <c r="AJ129" i="6"/>
  <c r="AI129" i="6"/>
  <c r="AJ287" i="6"/>
  <c r="AI287" i="6"/>
  <c r="AK284" i="6"/>
  <c r="AJ288" i="6"/>
  <c r="AI288" i="6"/>
  <c r="AI218" i="6"/>
  <c r="AJ218" i="6"/>
  <c r="AJ17" i="6"/>
  <c r="AI17" i="6"/>
  <c r="AJ323" i="6"/>
  <c r="AI323" i="6"/>
  <c r="AJ120" i="6"/>
  <c r="AI120" i="6"/>
  <c r="AK98" i="6"/>
  <c r="AJ277" i="6"/>
  <c r="AI277" i="6"/>
  <c r="AI305" i="6"/>
  <c r="AJ305" i="6"/>
  <c r="AJ165" i="6"/>
  <c r="AI165" i="6"/>
  <c r="AJ117" i="6"/>
  <c r="AI117" i="6"/>
  <c r="AJ103" i="6"/>
  <c r="AI103" i="6"/>
  <c r="AI275" i="6"/>
  <c r="AJ275" i="6"/>
  <c r="AI295" i="6"/>
  <c r="AJ295" i="6"/>
  <c r="AI234" i="6"/>
  <c r="AJ234" i="6"/>
  <c r="AJ315" i="6"/>
  <c r="AI315" i="6"/>
  <c r="AJ204" i="6"/>
  <c r="AI204" i="6"/>
  <c r="AI29" i="6"/>
  <c r="AJ29" i="6"/>
  <c r="AI312" i="6"/>
  <c r="AJ312" i="6"/>
  <c r="AJ15" i="6"/>
  <c r="AI15" i="6"/>
  <c r="AJ327" i="6"/>
  <c r="AI327" i="6"/>
  <c r="AI266" i="6"/>
  <c r="AJ266" i="6"/>
  <c r="AJ265" i="6"/>
  <c r="AI265" i="6"/>
  <c r="AJ304" i="6"/>
  <c r="AI304" i="6"/>
  <c r="AI30" i="6"/>
  <c r="AJ30" i="6"/>
  <c r="AI208" i="6"/>
  <c r="AJ208" i="6"/>
  <c r="AI8" i="6"/>
  <c r="AJ8" i="6"/>
  <c r="AI12" i="6"/>
  <c r="AJ12" i="6"/>
  <c r="AJ155" i="6"/>
  <c r="AI155" i="6"/>
  <c r="AI199" i="6"/>
  <c r="AJ199" i="6"/>
  <c r="AI242" i="6"/>
  <c r="AJ242" i="6"/>
  <c r="AI42" i="6"/>
  <c r="AJ42" i="6"/>
  <c r="AI261" i="6"/>
  <c r="AJ261" i="6"/>
  <c r="AJ152" i="6"/>
  <c r="AI152" i="6"/>
  <c r="AI245" i="6"/>
  <c r="AJ245" i="6"/>
  <c r="AK212" i="6"/>
  <c r="AJ147" i="6"/>
  <c r="AI147" i="6"/>
  <c r="AJ148" i="6"/>
  <c r="AI148" i="6"/>
  <c r="AI35" i="6"/>
  <c r="AJ35" i="6"/>
  <c r="AJ264" i="6"/>
  <c r="AI264" i="6"/>
  <c r="AJ134" i="6"/>
  <c r="AI134" i="6"/>
  <c r="AJ227" i="6"/>
  <c r="AI227" i="6"/>
  <c r="AI251" i="6"/>
  <c r="AJ251" i="6"/>
  <c r="AI111" i="6"/>
  <c r="AJ111" i="6"/>
  <c r="AJ172" i="6"/>
  <c r="AI172" i="6"/>
  <c r="AJ256" i="6"/>
  <c r="AI256" i="6"/>
  <c r="AJ301" i="6"/>
  <c r="AI301" i="6"/>
  <c r="AI220" i="6"/>
  <c r="AJ220" i="6"/>
  <c r="AJ318" i="6"/>
  <c r="AI318" i="6"/>
  <c r="AJ294" i="6"/>
  <c r="AI294" i="6"/>
  <c r="AI175" i="6"/>
  <c r="AJ175" i="6"/>
  <c r="AJ64" i="6"/>
  <c r="AI64" i="6"/>
  <c r="AJ181" i="6"/>
  <c r="AI181" i="6"/>
  <c r="AI173" i="6"/>
  <c r="AJ173" i="6"/>
  <c r="AI78" i="6"/>
  <c r="AJ78" i="6"/>
  <c r="AI326" i="6"/>
  <c r="AJ326" i="6"/>
  <c r="AJ273" i="6"/>
  <c r="AI273" i="6"/>
  <c r="AJ128" i="6"/>
  <c r="AI128" i="6"/>
  <c r="AI292" i="6"/>
  <c r="AJ292" i="6"/>
  <c r="AJ146" i="6"/>
  <c r="AI146" i="6"/>
  <c r="AI124" i="6"/>
  <c r="AJ124" i="6"/>
  <c r="AK139" i="6"/>
  <c r="AI158" i="6"/>
  <c r="AJ158" i="6"/>
  <c r="AJ153" i="6"/>
  <c r="AI153" i="6"/>
  <c r="AI255" i="6"/>
  <c r="AJ255" i="6"/>
  <c r="AJ228" i="6"/>
  <c r="AI228" i="6"/>
  <c r="AJ217" i="6"/>
  <c r="AI217" i="6"/>
  <c r="AI286" i="6"/>
  <c r="AJ286" i="6"/>
  <c r="AJ167" i="6"/>
  <c r="AI167" i="6"/>
  <c r="AI192" i="6"/>
  <c r="AJ192" i="6"/>
  <c r="AI210" i="6"/>
  <c r="AJ210" i="6"/>
  <c r="AJ262" i="6"/>
  <c r="AI262" i="6"/>
  <c r="AK104" i="6"/>
  <c r="AJ271" i="6"/>
  <c r="AI271" i="6"/>
  <c r="AK309" i="6"/>
  <c r="AK297" i="6"/>
  <c r="AK95" i="6"/>
  <c r="AJ143" i="6"/>
  <c r="AI143" i="6"/>
  <c r="AJ320" i="6"/>
  <c r="AI320" i="6"/>
  <c r="AK59" i="6"/>
  <c r="AI130" i="6"/>
  <c r="AJ130" i="6"/>
  <c r="AJ161" i="6"/>
  <c r="AI161" i="6"/>
  <c r="AI223" i="6"/>
  <c r="AJ223" i="6"/>
  <c r="AJ119" i="6"/>
  <c r="AI119" i="6"/>
  <c r="AK102" i="6"/>
  <c r="AK184" i="6"/>
  <c r="AJ269" i="6"/>
  <c r="AI269" i="6"/>
  <c r="AI263" i="6"/>
  <c r="AJ263" i="6"/>
  <c r="AJ236" i="6"/>
  <c r="AI236" i="6"/>
  <c r="AJ319" i="6"/>
  <c r="AI319" i="6"/>
  <c r="AI41" i="6"/>
  <c r="AJ41" i="6"/>
  <c r="AJ211" i="6"/>
  <c r="AI211" i="6"/>
  <c r="AJ116" i="6"/>
  <c r="AI116" i="6"/>
  <c r="AK194" i="6"/>
  <c r="AI302" i="6"/>
  <c r="AJ302" i="6"/>
  <c r="AJ243" i="6"/>
  <c r="AI243" i="6"/>
  <c r="AI18" i="6"/>
  <c r="AJ18" i="6"/>
  <c r="AK313" i="6"/>
  <c r="AJ36" i="6"/>
  <c r="AI36" i="6"/>
  <c r="AJ92" i="6"/>
  <c r="AI92" i="6"/>
  <c r="AM9" i="1"/>
  <c r="AL9" i="1"/>
  <c r="AJ9" i="1"/>
  <c r="AI9" i="1"/>
  <c r="AH9" i="1"/>
  <c r="AK9" i="1"/>
  <c r="AG9" i="1"/>
  <c r="AJ2" i="6" l="1"/>
  <c r="AK155" i="6"/>
  <c r="AK312" i="6"/>
  <c r="AK5" i="6"/>
  <c r="AI2" i="6"/>
  <c r="AF5" i="1"/>
  <c r="H25" i="4"/>
  <c r="AK262" i="6"/>
  <c r="M32" i="4"/>
  <c r="AK287" i="6"/>
  <c r="AK278" i="6"/>
  <c r="H33" i="4"/>
  <c r="H28" i="4"/>
  <c r="AK17" i="6"/>
  <c r="AK274" i="6"/>
  <c r="AK289" i="6"/>
  <c r="AK52" i="6"/>
  <c r="AK291" i="6"/>
  <c r="AK150" i="6"/>
  <c r="AK317" i="6"/>
  <c r="AK53" i="6"/>
  <c r="AK303" i="6"/>
  <c r="AK326" i="6"/>
  <c r="AK318" i="6"/>
  <c r="AK172" i="6"/>
  <c r="AK134" i="6"/>
  <c r="AK103" i="6"/>
  <c r="AK217" i="6"/>
  <c r="AK246" i="6"/>
  <c r="AK188" i="6"/>
  <c r="AK214" i="6"/>
  <c r="AK321" i="6"/>
  <c r="AK195" i="6"/>
  <c r="AK65" i="6"/>
  <c r="AK185" i="6"/>
  <c r="AK328" i="6"/>
  <c r="AK197" i="6"/>
  <c r="AK293" i="6"/>
  <c r="AK21" i="6"/>
  <c r="AK93" i="6"/>
  <c r="AK71" i="6"/>
  <c r="M28" i="4"/>
  <c r="N33" i="4"/>
  <c r="AK82" i="6"/>
  <c r="AK189" i="6"/>
  <c r="AK11" i="6"/>
  <c r="AK160" i="6"/>
  <c r="AK272" i="6"/>
  <c r="AK151" i="6"/>
  <c r="AK310" i="6"/>
  <c r="AK259" i="6"/>
  <c r="AK290" i="6"/>
  <c r="AK154" i="6"/>
  <c r="AK23" i="6"/>
  <c r="AK32" i="6"/>
  <c r="AK196" i="6"/>
  <c r="AK37" i="6"/>
  <c r="AK307" i="6"/>
  <c r="AI5" i="1"/>
  <c r="AJ5" i="1"/>
  <c r="AL5" i="1"/>
  <c r="AH5" i="1"/>
  <c r="AG5" i="1"/>
  <c r="AK5" i="1"/>
  <c r="M33" i="4"/>
  <c r="AK319" i="6"/>
  <c r="AK192" i="6"/>
  <c r="AK286" i="6"/>
  <c r="AK273" i="6"/>
  <c r="AK256" i="6"/>
  <c r="AK227" i="6"/>
  <c r="AK277" i="6"/>
  <c r="AK323" i="6"/>
  <c r="AK190" i="6"/>
  <c r="N32" i="4"/>
  <c r="N29" i="4"/>
  <c r="H38" i="4"/>
  <c r="M38" i="4"/>
  <c r="H32" i="4"/>
  <c r="N38" i="4"/>
  <c r="AK36" i="6"/>
  <c r="AK269" i="6"/>
  <c r="AK161" i="6"/>
  <c r="AK167" i="6"/>
  <c r="AK153" i="6"/>
  <c r="AK128" i="6"/>
  <c r="AK294" i="6"/>
  <c r="AK301" i="6"/>
  <c r="AK325" i="6"/>
  <c r="AK302" i="6"/>
  <c r="AK143" i="6"/>
  <c r="AK257" i="6"/>
  <c r="AK224" i="6"/>
  <c r="AK159" i="6"/>
  <c r="AK311" i="6"/>
  <c r="AK176" i="6"/>
  <c r="AK219" i="6"/>
  <c r="AK51" i="6"/>
  <c r="AK209" i="6"/>
  <c r="AK229" i="6"/>
  <c r="AK211" i="6"/>
  <c r="AK223" i="6"/>
  <c r="AK129" i="6"/>
  <c r="AK92" i="6"/>
  <c r="AK41" i="6"/>
  <c r="AK263" i="6"/>
  <c r="AK271" i="6"/>
  <c r="AK255" i="6"/>
  <c r="AK181" i="6"/>
  <c r="AK305" i="6"/>
  <c r="AK276" i="6"/>
  <c r="AK202" i="6"/>
  <c r="AK8" i="6"/>
  <c r="AK324" i="6"/>
  <c r="AK240" i="6"/>
  <c r="AK232" i="6"/>
  <c r="AK252" i="6"/>
  <c r="AK247" i="6"/>
  <c r="AK28" i="6"/>
  <c r="AK267" i="6"/>
  <c r="AK22" i="6"/>
  <c r="AK222" i="6"/>
  <c r="AK316" i="6"/>
  <c r="AK18" i="6"/>
  <c r="AK42" i="6"/>
  <c r="AK15" i="6"/>
  <c r="AK204" i="6"/>
  <c r="AK306" i="6"/>
  <c r="AK225" i="6"/>
  <c r="AK14" i="6"/>
  <c r="AK254" i="6"/>
  <c r="AK178" i="6"/>
  <c r="AK264" i="6"/>
  <c r="AK148" i="6"/>
  <c r="AK117" i="6"/>
  <c r="AK218" i="6"/>
  <c r="AK253" i="6"/>
  <c r="AK200" i="6"/>
  <c r="AK201" i="6"/>
  <c r="AK27" i="6"/>
  <c r="AK279" i="6"/>
  <c r="AK177" i="6"/>
  <c r="AK9" i="6"/>
  <c r="AK169" i="6"/>
  <c r="AK19" i="6"/>
  <c r="AK280" i="6"/>
  <c r="AK125" i="6"/>
  <c r="AK152" i="6"/>
  <c r="AK12" i="6"/>
  <c r="AK30" i="6"/>
  <c r="AK24" i="6"/>
  <c r="AK296" i="6"/>
  <c r="AK31" i="6"/>
  <c r="AK108" i="6"/>
  <c r="AK131" i="6"/>
  <c r="AK304" i="6"/>
  <c r="AK266" i="6"/>
  <c r="AK258" i="6"/>
  <c r="AK249" i="6"/>
  <c r="AK33" i="6"/>
  <c r="AK35" i="6"/>
  <c r="AK228" i="6"/>
  <c r="AK146" i="6"/>
  <c r="AK78" i="6"/>
  <c r="AK64" i="6"/>
  <c r="AK111" i="6"/>
  <c r="AK208" i="6"/>
  <c r="AK327" i="6"/>
  <c r="AK29" i="6"/>
  <c r="AK315" i="6"/>
  <c r="AK288" i="6"/>
  <c r="AK322" i="6"/>
  <c r="AK136" i="6"/>
  <c r="AK106" i="6"/>
  <c r="AK170" i="6"/>
  <c r="AK239" i="6"/>
  <c r="AK174" i="6"/>
  <c r="AK162" i="6"/>
  <c r="AK285" i="6"/>
  <c r="AK241" i="6"/>
  <c r="AK308" i="6"/>
  <c r="AK171" i="6"/>
  <c r="AK105" i="6"/>
  <c r="AK320" i="6"/>
  <c r="AK292" i="6"/>
  <c r="AK173" i="6"/>
  <c r="AK251" i="6"/>
  <c r="AK245" i="6"/>
  <c r="AK242" i="6"/>
  <c r="AK199" i="6"/>
  <c r="AK265" i="6"/>
  <c r="AK244" i="6"/>
  <c r="AK268" i="6"/>
  <c r="AK114" i="6"/>
  <c r="AK54" i="6"/>
  <c r="AK86" i="6"/>
  <c r="AK175" i="6"/>
  <c r="AK13" i="6"/>
  <c r="AK158" i="6"/>
  <c r="AK116" i="6"/>
  <c r="AK130" i="6"/>
  <c r="AK147" i="6"/>
  <c r="AK110" i="6"/>
  <c r="AK230" i="6"/>
  <c r="AK231" i="6"/>
  <c r="AK166" i="6"/>
  <c r="AK198" i="6"/>
  <c r="AK113" i="6"/>
  <c r="AK281" i="6"/>
  <c r="AK180" i="6"/>
  <c r="AK220" i="6"/>
  <c r="AK261" i="6"/>
  <c r="AK275" i="6"/>
  <c r="AK234" i="6"/>
  <c r="AK100" i="6"/>
  <c r="AK210" i="6"/>
  <c r="AK124" i="6"/>
  <c r="AK237" i="6"/>
  <c r="AK43" i="6"/>
  <c r="AK243" i="6"/>
  <c r="AK236" i="6"/>
  <c r="AK119" i="6"/>
  <c r="AK295" i="6"/>
  <c r="AK165" i="6"/>
  <c r="AK120" i="6"/>
  <c r="AK248" i="6"/>
  <c r="AK250" i="6"/>
  <c r="AK34" i="6"/>
  <c r="AK203" i="6"/>
  <c r="AK226" i="6"/>
  <c r="AK123" i="6"/>
  <c r="AK26" i="6"/>
  <c r="AK216" i="6"/>
  <c r="AK215" i="6"/>
  <c r="AK182" i="6"/>
  <c r="AK260" i="6"/>
  <c r="AK238" i="6"/>
  <c r="AK83" i="6"/>
  <c r="N28" i="4"/>
  <c r="H39" i="4"/>
  <c r="M37" i="4"/>
  <c r="N26" i="4"/>
  <c r="N39" i="4"/>
  <c r="N35" i="4"/>
  <c r="H26" i="4"/>
  <c r="M39" i="4"/>
  <c r="M26" i="4"/>
  <c r="M27" i="4"/>
  <c r="H31" i="4"/>
  <c r="M31" i="4"/>
  <c r="H37" i="4"/>
  <c r="N37" i="4"/>
  <c r="H35" i="4"/>
  <c r="N31" i="4"/>
  <c r="M35" i="4"/>
  <c r="H30" i="4"/>
  <c r="N36" i="4"/>
  <c r="M36" i="4"/>
  <c r="N34" i="4"/>
  <c r="H34" i="4"/>
  <c r="N30" i="4"/>
  <c r="N25" i="4"/>
  <c r="N27" i="4"/>
  <c r="H27" i="4"/>
  <c r="M34" i="4"/>
  <c r="H29" i="4"/>
  <c r="H36" i="4"/>
  <c r="M29" i="4"/>
  <c r="M25" i="4"/>
  <c r="M30" i="4"/>
  <c r="I25" i="4"/>
  <c r="N6" i="2" s="1"/>
  <c r="L32" i="4"/>
  <c r="W13" i="2" s="1"/>
  <c r="L37" i="4"/>
  <c r="W18" i="2" s="1"/>
  <c r="J31" i="4"/>
  <c r="Q12" i="2" s="1"/>
  <c r="I26" i="4"/>
  <c r="N7" i="2" s="1"/>
  <c r="J30" i="4"/>
  <c r="Q11" i="2" s="1"/>
  <c r="I38" i="4"/>
  <c r="N19" i="2" s="1"/>
  <c r="L39" i="4"/>
  <c r="W20" i="2" s="1"/>
  <c r="I37" i="4"/>
  <c r="N18" i="2" s="1"/>
  <c r="I28" i="4"/>
  <c r="N9" i="2" s="1"/>
  <c r="K25" i="4"/>
  <c r="T6" i="2" s="1"/>
  <c r="I33" i="4"/>
  <c r="N14" i="2" s="1"/>
  <c r="I34" i="4"/>
  <c r="N15" i="2" s="1"/>
  <c r="K33" i="4"/>
  <c r="T14" i="2" s="1"/>
  <c r="L28" i="4"/>
  <c r="W9" i="2" s="1"/>
  <c r="L30" i="4"/>
  <c r="W11" i="2" s="1"/>
  <c r="L25" i="4"/>
  <c r="W6" i="2" s="1"/>
  <c r="K39" i="4"/>
  <c r="T20" i="2" s="1"/>
  <c r="K28" i="4"/>
  <c r="T9" i="2" s="1"/>
  <c r="I27" i="4"/>
  <c r="N8" i="2" s="1"/>
  <c r="K26" i="4"/>
  <c r="T7" i="2" s="1"/>
  <c r="I39" i="4"/>
  <c r="N20" i="2" s="1"/>
  <c r="I29" i="4"/>
  <c r="N10" i="2" s="1"/>
  <c r="L38" i="4"/>
  <c r="W19" i="2" s="1"/>
  <c r="I31" i="4"/>
  <c r="N12" i="2" s="1"/>
  <c r="K30" i="4"/>
  <c r="T11" i="2" s="1"/>
  <c r="K34" i="4"/>
  <c r="T15" i="2" s="1"/>
  <c r="L33" i="4"/>
  <c r="W14" i="2" s="1"/>
  <c r="J28" i="4"/>
  <c r="Q9" i="2" s="1"/>
  <c r="K37" i="4"/>
  <c r="T18" i="2" s="1"/>
  <c r="K35" i="4"/>
  <c r="T16" i="2" s="1"/>
  <c r="L31" i="4"/>
  <c r="W12" i="2" s="1"/>
  <c r="J38" i="4"/>
  <c r="Q19" i="2" s="1"/>
  <c r="L35" i="4"/>
  <c r="W16" i="2" s="1"/>
  <c r="L34" i="4"/>
  <c r="W15" i="2" s="1"/>
  <c r="J33" i="4"/>
  <c r="Q14" i="2" s="1"/>
  <c r="L36" i="4"/>
  <c r="W17" i="2" s="1"/>
  <c r="K31" i="4"/>
  <c r="T12" i="2" s="1"/>
  <c r="K38" i="4"/>
  <c r="T19" i="2" s="1"/>
  <c r="K29" i="4"/>
  <c r="T10" i="2" s="1"/>
  <c r="I35" i="4"/>
  <c r="N16" i="2" s="1"/>
  <c r="L26" i="4"/>
  <c r="W7" i="2" s="1"/>
  <c r="L29" i="4"/>
  <c r="W10" i="2" s="1"/>
  <c r="J39" i="4"/>
  <c r="Q20" i="2" s="1"/>
  <c r="I30" i="4"/>
  <c r="N11" i="2" s="1"/>
  <c r="J37" i="4"/>
  <c r="Q18" i="2" s="1"/>
  <c r="J35" i="4"/>
  <c r="Q16" i="2" s="1"/>
  <c r="J29" i="4"/>
  <c r="Q10" i="2" s="1"/>
  <c r="I36" i="4"/>
  <c r="N17" i="2" s="1"/>
  <c r="K36" i="4"/>
  <c r="T17" i="2" s="1"/>
  <c r="J25" i="4"/>
  <c r="Q6" i="2" s="1"/>
  <c r="J34" i="4"/>
  <c r="Q15" i="2" s="1"/>
  <c r="J32" i="4"/>
  <c r="Q13" i="2" s="1"/>
  <c r="K27" i="4"/>
  <c r="T8" i="2" s="1"/>
  <c r="J26" i="4"/>
  <c r="Q7" i="2" s="1"/>
  <c r="J36" i="4"/>
  <c r="Q17" i="2" s="1"/>
  <c r="J27" i="4"/>
  <c r="Q8" i="2" s="1"/>
  <c r="I32" i="4"/>
  <c r="N13" i="2" s="1"/>
  <c r="L27" i="4"/>
  <c r="W8" i="2" s="1"/>
  <c r="K32" i="4"/>
  <c r="T13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W21" i="2" l="1"/>
  <c r="T21" i="2"/>
  <c r="AK2" i="6"/>
  <c r="M40" i="4"/>
  <c r="N40" i="4"/>
  <c r="H40" i="4"/>
  <c r="H21" i="2"/>
  <c r="L40" i="4"/>
  <c r="K40" i="4"/>
  <c r="G18" i="4"/>
  <c r="I40" i="4"/>
  <c r="J40" i="4"/>
  <c r="F18" i="4"/>
  <c r="AA21" i="2" l="1"/>
  <c r="N21" i="2"/>
  <c r="Q21" i="2"/>
  <c r="H18" i="4"/>
  <c r="I21" i="2" l="1"/>
  <c r="O21" i="2" l="1"/>
  <c r="R21" i="2" l="1"/>
  <c r="U21" i="2" l="1"/>
  <c r="X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Penta Thick</author>
    <author>pttsale</author>
  </authors>
  <commentList>
    <comment ref="G6" authorId="0" shapeId="0" xr:uid="{4F44A148-15E7-45D0-9464-D3185227FFC3}">
      <text>
        <r>
          <rPr>
            <b/>
            <sz val="9"/>
            <color indexed="81"/>
            <rFont val="Tahoma"/>
            <family val="2"/>
          </rPr>
          <t>PO2601029 (CSC) SGCC-Z08 Size 0.5x1219xC = 20,000 Kgs.</t>
        </r>
      </text>
    </comment>
    <comment ref="J6" authorId="0" shapeId="0" xr:uid="{75EA9FA9-14C2-4B1B-81A6-9000C1F05CCC}">
      <text>
        <r>
          <rPr>
            <b/>
            <sz val="9"/>
            <color indexed="81"/>
            <rFont val="Tahoma"/>
            <family val="2"/>
          </rPr>
          <t>PO2601029 (CSC) SGCC-Z08 Size 0.5x1219xC = 20,000 Kgs.</t>
        </r>
      </text>
    </comment>
    <comment ref="S6" authorId="0" shapeId="0" xr:uid="{F3542110-C69B-496F-BF05-692237B51BC6}">
      <text>
        <r>
          <rPr>
            <b/>
            <sz val="9"/>
            <color indexed="81"/>
            <rFont val="Tahoma"/>
            <family val="2"/>
          </rPr>
          <t>POxxxxxxx (xxxx) SGCC-Z08 Size 0.5x1219xC = 40,000 Kgs.</t>
        </r>
      </text>
    </comment>
    <comment ref="G7" authorId="0" shapeId="0" xr:uid="{FDB7ED99-F07D-4041-AB43-8099C5FF55FE}">
      <text>
        <r>
          <rPr>
            <b/>
            <sz val="9"/>
            <color indexed="81"/>
            <rFont val="Tahoma"/>
            <family val="2"/>
          </rPr>
          <t xml:space="preserve">PO2512028 (CSC) SGCC-Z08 Size 0.6x1219xC = 20,000 Kgs.--&gt; 10 tons ETA May 2026
</t>
        </r>
      </text>
    </comment>
    <comment ref="J7" authorId="0" shapeId="0" xr:uid="{892CFE78-D135-46A9-83DD-5462FCE519F5}">
      <text>
        <r>
          <rPr>
            <b/>
            <sz val="9"/>
            <color indexed="81"/>
            <rFont val="Tahoma"/>
            <family val="2"/>
          </rPr>
          <t xml:space="preserve">PO2512028 (CSC) SGCC-Z08 Size 0.6x1219xC = 20,000 Kgs.--&gt; 10 tons ETA May 2026
</t>
        </r>
      </text>
    </comment>
    <comment ref="M7" authorId="0" shapeId="0" xr:uid="{B4F7729A-BC45-4936-B28E-6D2B29492A37}">
      <text>
        <r>
          <rPr>
            <b/>
            <sz val="9"/>
            <color indexed="81"/>
            <rFont val="Tahoma"/>
            <family val="2"/>
          </rPr>
          <t>PO2602021 (CSC) SGCC-Z08 Size 0.6x1219xC = 60 tons -- &gt; 64540 Kg</t>
        </r>
      </text>
    </comment>
    <comment ref="S7" authorId="0" shapeId="0" xr:uid="{A7DA5A26-0BCF-4C23-AB35-2C3954052203}">
      <text>
        <r>
          <rPr>
            <b/>
            <sz val="9"/>
            <color indexed="81"/>
            <rFont val="Tahoma"/>
            <family val="2"/>
          </rPr>
          <t>POxxxxxxx (xxxx) SGCC-Z08 Size 0.6x1219xC = 20 tons</t>
        </r>
      </text>
    </comment>
    <comment ref="P8" authorId="0" shapeId="0" xr:uid="{4EA8337E-085C-4070-AD19-5C136BF7077E}">
      <text>
        <r>
          <rPr>
            <b/>
            <sz val="9"/>
            <color indexed="81"/>
            <rFont val="Tahoma"/>
            <family val="2"/>
          </rPr>
          <t>new PO2604013 (BAO) SGCD1-Z08 Size 0.6x1219xC = 25,000 Kgs.</t>
        </r>
      </text>
    </comment>
    <comment ref="I9" authorId="1" shapeId="0" xr:uid="{E05D1FEF-2619-4515-87E2-FBDE2D368E78}">
      <text>
        <r>
          <rPr>
            <b/>
            <sz val="9"/>
            <color indexed="81"/>
            <rFont val="Tahoma"/>
            <family val="2"/>
          </rPr>
          <t>Included FGGD</t>
        </r>
      </text>
    </comment>
    <comment ref="P9" authorId="0" shapeId="0" xr:uid="{6B98EB8A-CE3F-470C-9ADF-082E23FBC856}">
      <text>
        <r>
          <rPr>
            <b/>
            <sz val="9"/>
            <color indexed="81"/>
            <rFont val="Tahoma"/>
            <family val="2"/>
          </rPr>
          <t>new PO2603024 (CSC) SGCD2-Z08 Size 0.6x915xC = 45,000 Kgs.</t>
        </r>
      </text>
    </comment>
    <comment ref="S9" authorId="0" shapeId="0" xr:uid="{F28A1CFE-33D3-4CE2-8CDC-A302B75751D4}">
      <text>
        <r>
          <rPr>
            <b/>
            <sz val="9"/>
            <color indexed="81"/>
            <rFont val="Tahoma"/>
            <family val="2"/>
          </rPr>
          <t>new POxxxxxx (xxx) SGCD2-Z08 Size 0.6x915xC = 45,000 Kgs.</t>
        </r>
      </text>
    </comment>
    <comment ref="G10" authorId="0" shapeId="0" xr:uid="{848CE6F7-3153-43CF-A6F1-AA4D57D25D31}">
      <text>
        <r>
          <rPr>
            <b/>
            <sz val="9"/>
            <color indexed="81"/>
            <rFont val="Tahoma"/>
            <family val="2"/>
          </rPr>
          <t>PO2602021 (CSC) SGCD2-Z08 Size 0.6x1340xC = 20 tons</t>
        </r>
      </text>
    </comment>
    <comment ref="J10" authorId="0" shapeId="0" xr:uid="{CBC9D35C-F5BB-4D80-8EAE-B79DB38A32BE}">
      <text>
        <r>
          <rPr>
            <b/>
            <sz val="9"/>
            <color indexed="81"/>
            <rFont val="Tahoma"/>
            <family val="2"/>
          </rPr>
          <t>PO2602021 (CSC) SGCD2-Z08 Size 0.6x1340xC = 20 tons</t>
        </r>
      </text>
    </comment>
    <comment ref="P10" authorId="0" shapeId="0" xr:uid="{BE4A0168-5602-48D3-A031-331108B8229C}">
      <text>
        <r>
          <rPr>
            <b/>
            <sz val="9"/>
            <color indexed="81"/>
            <rFont val="Tahoma"/>
            <family val="2"/>
          </rPr>
          <t>PO2604013 (CSC) SGCD1-Z08 Size 0.6x1340xC = 25,000 Kgs.</t>
        </r>
      </text>
    </comment>
    <comment ref="M11" authorId="0" shapeId="0" xr:uid="{377C5E37-9499-4AE9-A39E-43C9FBFBBE08}">
      <text>
        <r>
          <rPr>
            <b/>
            <sz val="9"/>
            <color indexed="81"/>
            <rFont val="Tahoma"/>
            <family val="2"/>
          </rPr>
          <t>PO2603001 (POSCO) SGCC-Z08 Size 0.7x1219xC = 50,000 Kgs.</t>
        </r>
      </text>
    </comment>
    <comment ref="P11" authorId="0" shapeId="0" xr:uid="{56B222DB-30AB-4B50-BF5A-DA71DE331E72}">
      <text>
        <r>
          <rPr>
            <b/>
            <sz val="9"/>
            <color indexed="81"/>
            <rFont val="Tahoma"/>
            <family val="2"/>
          </rPr>
          <t>1] PO2604008 (BAO) SGCC-Z08 Size 0.7x1219xC = 50,000 Kgs.
2] PO2603024 (CSC) SGCC-Z08 Size 0.7x1219xC= 20 tons</t>
        </r>
      </text>
    </comment>
    <comment ref="S11" authorId="0" shapeId="0" xr:uid="{7C18E587-C603-4D45-B4F9-993CB07DDA02}">
      <text>
        <r>
          <rPr>
            <b/>
            <sz val="9"/>
            <color indexed="81"/>
            <rFont val="Tahoma"/>
            <family val="2"/>
          </rPr>
          <t xml:space="preserve">POxxxxxx (xxx) SGCC-Z08 Size 0.7x1219xC = 50,000 Kgs.
</t>
        </r>
      </text>
    </comment>
    <comment ref="V11" authorId="0" shapeId="0" xr:uid="{C6A5AB02-0D30-451F-98E7-EAF75AB7798A}">
      <text>
        <r>
          <rPr>
            <b/>
            <sz val="9"/>
            <color indexed="81"/>
            <rFont val="Tahoma"/>
            <family val="2"/>
          </rPr>
          <t xml:space="preserve">POxxxxxx (xxx) SGCC-Z08 Size 0.7x1219xC = 50,000 Kgs.
</t>
        </r>
      </text>
    </comment>
    <comment ref="P12" authorId="0" shapeId="0" xr:uid="{EA63844D-ACA5-4739-826F-8139C11FFB8B}">
      <text>
        <r>
          <rPr>
            <b/>
            <sz val="9"/>
            <color indexed="81"/>
            <rFont val="Tahoma"/>
            <family val="2"/>
          </rPr>
          <t>new PO2603024 (CSC) SGCC-Z08 Size 0.8x1219xC = 80,000 Kgs.</t>
        </r>
      </text>
    </comment>
    <comment ref="S12" authorId="0" shapeId="0" xr:uid="{DAD602B4-46A5-407F-B9EF-FC92E954A6D8}">
      <text>
        <r>
          <rPr>
            <b/>
            <sz val="9"/>
            <color indexed="81"/>
            <rFont val="Tahoma"/>
            <family val="2"/>
          </rPr>
          <t>new POxxxxxxx (XXX) SGCC-Z08 Size 0.8x1219xC = 40,000 Kgs.</t>
        </r>
      </text>
    </comment>
    <comment ref="V12" authorId="0" shapeId="0" xr:uid="{FCF5FD97-1FC7-4FB3-9BAD-D3689F608CCB}">
      <text>
        <r>
          <rPr>
            <b/>
            <sz val="9"/>
            <color indexed="81"/>
            <rFont val="Tahoma"/>
            <family val="2"/>
          </rPr>
          <t>new POxxxxxxx (XXX) SGCC-Z08 Size 0.8x1219xC = 60,000 Kgs.</t>
        </r>
      </text>
    </comment>
    <comment ref="M14" authorId="0" shapeId="0" xr:uid="{D5B6869D-20B0-44D2-8231-EDA63F01B4D6}">
      <text>
        <r>
          <rPr>
            <b/>
            <sz val="9"/>
            <color indexed="81"/>
            <rFont val="Tahoma"/>
            <family val="2"/>
          </rPr>
          <t>PO2603001 (POSCO) SGCD1-Z22 Size 0.8x935xC = 25,000 Kgs.</t>
        </r>
      </text>
    </comment>
    <comment ref="P14" authorId="0" shapeId="0" xr:uid="{8A4B547E-6353-4858-A7BC-91F130F01B82}">
      <text>
        <r>
          <rPr>
            <b/>
            <sz val="9"/>
            <color indexed="81"/>
            <rFont val="Tahoma"/>
            <family val="2"/>
          </rPr>
          <t>new Po2604021 (CSC) SGCD1-Z22 Size 0.8x935xC = 30,000 Kgs.</t>
        </r>
      </text>
    </comment>
    <comment ref="S14" authorId="0" shapeId="0" xr:uid="{E51B3BD5-7F6B-41E4-92F5-A10EE5B9CE75}">
      <text>
        <r>
          <rPr>
            <b/>
            <sz val="9"/>
            <color indexed="81"/>
            <rFont val="Tahoma"/>
            <family val="2"/>
          </rPr>
          <t>new POxxxxxxx (xxx) SGCD1-Z22 Size 0.8x935xC = 30,000 Kgs.</t>
        </r>
      </text>
    </comment>
    <comment ref="V14" authorId="0" shapeId="0" xr:uid="{EFA9A9E0-CB79-4E12-8F83-8488DA3C1AF9}">
      <text>
        <r>
          <rPr>
            <b/>
            <sz val="9"/>
            <color indexed="81"/>
            <rFont val="Tahoma"/>
            <family val="2"/>
          </rPr>
          <t>new POxxxxxxx (xxx) SGCD1-Z22 Size 0.8x935xC = 30,000 Kgs.</t>
        </r>
      </text>
    </comment>
    <comment ref="J15" authorId="1" shapeId="0" xr:uid="{2137C4AC-1725-48B8-B48B-F86A5877244E}">
      <text>
        <r>
          <rPr>
            <b/>
            <sz val="9"/>
            <color indexed="81"/>
            <rFont val="Tahoma"/>
            <family val="2"/>
          </rPr>
          <t>Local sourcing ETA 20.05.26</t>
        </r>
      </text>
    </comment>
    <comment ref="M15" authorId="0" shapeId="0" xr:uid="{DC0FE024-492B-4E88-A3F9-B4EE76D38E26}">
      <text>
        <r>
          <rPr>
            <b/>
            <sz val="9"/>
            <color indexed="81"/>
            <rFont val="Tahoma"/>
            <family val="2"/>
          </rPr>
          <t>PO2603021 (POSCO) SGCC-Z08 Size 1x1219xC = 25,000 Kgs.</t>
        </r>
      </text>
    </comment>
    <comment ref="P15" authorId="0" shapeId="0" xr:uid="{DE425B63-DD23-4EE3-80FA-757B04E5C088}">
      <text>
        <r>
          <rPr>
            <b/>
            <sz val="9"/>
            <color indexed="81"/>
            <rFont val="Tahoma"/>
            <family val="2"/>
          </rPr>
          <t>PO2603024 (CSC) SGCC-Z08 Size 1x1219xC = 20,000 Kgs.</t>
        </r>
      </text>
    </comment>
    <comment ref="V15" authorId="0" shapeId="0" xr:uid="{D8369B8B-91BD-4DBA-B410-34A0AD2F5A20}">
      <text>
        <r>
          <rPr>
            <b/>
            <sz val="9"/>
            <color indexed="81"/>
            <rFont val="Tahoma"/>
            <family val="2"/>
          </rPr>
          <t>POxxxxxxx (xxx) SGCC-Z08 Size 1x1219xC = 20,000 Kgs.</t>
        </r>
      </text>
    </comment>
    <comment ref="M16" authorId="0" shapeId="0" xr:uid="{EE3CC99D-44BE-4F69-836E-0A51ABCD0A0E}">
      <text>
        <r>
          <rPr>
            <b/>
            <sz val="9"/>
            <color indexed="81"/>
            <rFont val="Tahoma"/>
            <family val="2"/>
          </rPr>
          <t>PO2603001 (POSCO) SGCC-Z08 Size 1.2x1219xC = 50,000 Kgs.</t>
        </r>
      </text>
    </comment>
    <comment ref="P16" authorId="0" shapeId="0" xr:uid="{4C77AFA8-6FA9-49FE-AC65-BB9CF9A2A9AF}">
      <text>
        <r>
          <rPr>
            <b/>
            <sz val="9"/>
            <color indexed="81"/>
            <rFont val="Tahoma"/>
            <family val="2"/>
          </rPr>
          <t>new PO2603024 (CSC) SGCC-Z08 Size 1.2x1219xC = 40,000 Kgs.</t>
        </r>
      </text>
    </comment>
    <comment ref="V16" authorId="0" shapeId="0" xr:uid="{1E225E49-B8A1-47B7-95F0-18FE300EA237}">
      <text>
        <r>
          <rPr>
            <b/>
            <sz val="9"/>
            <color indexed="81"/>
            <rFont val="Tahoma"/>
            <family val="2"/>
          </rPr>
          <t>new POxxxxx (xxxx) SGCC-Z08 Size 1.2x1219xC = 40,000 Kgs.</t>
        </r>
      </text>
    </comment>
    <comment ref="J17" authorId="1" shapeId="0" xr:uid="{96EB08ED-0C56-48C0-9C39-5D85EACE70A3}">
      <text>
        <r>
          <rPr>
            <b/>
            <sz val="9"/>
            <color indexed="81"/>
            <rFont val="Tahoma"/>
            <family val="2"/>
          </rPr>
          <t>Local sourcing ETA 20.05.26</t>
        </r>
      </text>
    </comment>
    <comment ref="M17" authorId="0" shapeId="0" xr:uid="{A4CAACDD-25D8-4E0F-92C0-05B0EB114BC6}">
      <text>
        <r>
          <rPr>
            <b/>
            <sz val="9"/>
            <color indexed="81"/>
            <rFont val="Tahoma"/>
            <family val="2"/>
          </rPr>
          <t>new PO2603024 (CSC) SGCC-Z18 Size 1.6x1219xC = 40,000 Kgs.</t>
        </r>
      </text>
    </comment>
    <comment ref="P17" authorId="0" shapeId="0" xr:uid="{0CB8B602-4777-4A28-B701-7740817DB58E}">
      <text>
        <r>
          <rPr>
            <b/>
            <sz val="9"/>
            <color indexed="81"/>
            <rFont val="Tahoma"/>
            <family val="2"/>
          </rPr>
          <t>new PO2603024 (CSC) SGCC-Z18 Size 1.6x1219xC = 40,000 Kgs.</t>
        </r>
      </text>
    </comment>
    <comment ref="S17" authorId="0" shapeId="0" xr:uid="{02E7AD18-E8AD-477C-B349-E50CBC22EDFB}">
      <text>
        <r>
          <rPr>
            <b/>
            <sz val="9"/>
            <color indexed="81"/>
            <rFont val="Tahoma"/>
            <family val="2"/>
          </rPr>
          <t>new POxxxxxx (xxxx) SGCC-Z18 Size 1.6x1219xC = 60,000 Kgs.</t>
        </r>
      </text>
    </comment>
    <comment ref="V17" authorId="0" shapeId="0" xr:uid="{E10B405B-2BB2-423D-B605-4F189E9C51F8}">
      <text>
        <r>
          <rPr>
            <b/>
            <sz val="9"/>
            <color indexed="81"/>
            <rFont val="Tahoma"/>
            <family val="2"/>
          </rPr>
          <t>new POxxxxx (Xxx) SGCC-Z18 Size 1.6x1219xC = 20,000 Kgs.</t>
        </r>
      </text>
    </comment>
    <comment ref="M19" authorId="0" shapeId="0" xr:uid="{907AAC65-4767-47E6-A206-2A0D18C776A0}">
      <text>
        <r>
          <rPr>
            <b/>
            <sz val="9"/>
            <color indexed="81"/>
            <rFont val="Tahoma"/>
            <family val="2"/>
          </rPr>
          <t>PO2603001 (POSCO) SGCC-Z18 Size 2x1219xC = 50,000 Kgs.</t>
        </r>
      </text>
    </comment>
    <comment ref="P19" authorId="0" shapeId="0" xr:uid="{17B4DC65-927D-44E9-8194-8D089785D0C5}">
      <text>
        <r>
          <rPr>
            <b/>
            <sz val="9"/>
            <color indexed="81"/>
            <rFont val="Tahoma"/>
            <family val="2"/>
          </rPr>
          <t>1] PO2604013 (BAO) SGCC-Z18 Size 2x1219xC =25,000 Kgs.
2] PO2603024 (CSC) SGCC-Z18 Size 2x1219xC =20,000 Kgs.</t>
        </r>
      </text>
    </comment>
    <comment ref="S19" authorId="0" shapeId="0" xr:uid="{5DDCA1B3-5847-4539-8F08-C0BE81F80AB1}">
      <text>
        <r>
          <rPr>
            <b/>
            <sz val="9"/>
            <color indexed="81"/>
            <rFont val="Tahoma"/>
            <family val="2"/>
          </rPr>
          <t>new POxxxxxxx (Xxxx) SGCC-Z18 Size 2x1219xC = 40,000 Kgs.</t>
        </r>
      </text>
    </comment>
    <comment ref="V19" authorId="0" shapeId="0" xr:uid="{945BF0E0-5158-45DD-A384-C4381D089353}">
      <text>
        <r>
          <rPr>
            <b/>
            <sz val="9"/>
            <color indexed="81"/>
            <rFont val="Tahoma"/>
            <family val="2"/>
          </rPr>
          <t>new POxxxxxxx (Xxxx) SGCC-Z18 Size 2x1219xC = 60,000 Kgs.</t>
        </r>
      </text>
    </comment>
    <comment ref="P20" authorId="0" shapeId="0" xr:uid="{14F4C10D-8A80-4C71-8888-D2C724608FCD}">
      <text>
        <r>
          <rPr>
            <b/>
            <sz val="9"/>
            <color indexed="81"/>
            <rFont val="Tahoma"/>
            <family val="2"/>
          </rPr>
          <t>new PO2604001 (POSCO) SGCC-Z22 Size 2x1219xC = 50,000 Kgs.</t>
        </r>
      </text>
    </comment>
    <comment ref="S20" authorId="0" shapeId="0" xr:uid="{484D2C21-4A7A-4640-8F63-CFE3693D2271}">
      <text>
        <r>
          <rPr>
            <b/>
            <sz val="9"/>
            <color indexed="81"/>
            <rFont val="Tahoma"/>
            <family val="2"/>
          </rPr>
          <t>POxxxxxxx (xxxx) SGCC-Z22 Size 2x1219xC = 40,000 Kgs.</t>
        </r>
      </text>
    </comment>
    <comment ref="V20" authorId="0" shapeId="0" xr:uid="{719D45AF-DB34-4E07-ADEC-74445DADB0E3}">
      <text>
        <r>
          <rPr>
            <b/>
            <sz val="9"/>
            <color indexed="81"/>
            <rFont val="Tahoma"/>
            <family val="2"/>
          </rPr>
          <t>POxxxxxxx (xxxx) SGCC-Z22 Size 2x1219xC = 40,000 Kgs.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pttsale</author>
  </authors>
  <commentList>
    <comment ref="F15" authorId="0" shapeId="0" xr:uid="{BF8FE5B2-45C0-41ED-A6C9-3A5EDDCBB1B5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G15" authorId="0" shapeId="0" xr:uid="{A72C2FFE-392F-42ED-89B4-67FCD5C724A7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H15" authorId="0" shapeId="0" xr:uid="{C7C47BB0-A71B-423E-8A01-AD42B92BAFEE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F16" authorId="0" shapeId="0" xr:uid="{20F03C65-91B1-42F2-ACA9-2E710C18BA31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G16" authorId="0" shapeId="0" xr:uid="{C6174C84-39CA-4FC9-AFF4-D19DEE8AC9D0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H16" authorId="0" shapeId="0" xr:uid="{859F597A-5D42-42B3-8449-181ADE9BB415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F17" authorId="0" shapeId="0" xr:uid="{006563AD-0FAA-4F51-B1DA-DBC289A1ABE2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G17" authorId="0" shapeId="0" xr:uid="{7A4763BF-9FBB-4A5A-884C-CD3AA6C7DA14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H17" authorId="0" shapeId="0" xr:uid="{15DD2A28-5E2E-4259-B1BA-424173C77CE8}">
      <text>
        <r>
          <rPr>
            <b/>
            <sz val="9"/>
            <color indexed="81"/>
            <rFont val="Tahoma"/>
            <family val="2"/>
          </rPr>
          <t>Please check fomula</t>
        </r>
      </text>
    </comment>
    <comment ref="V48" authorId="0" shapeId="0" xr:uid="{5F200BB3-4EED-445E-92CE-6B0D5C348A4C}">
      <text>
        <r>
          <rPr>
            <b/>
            <sz val="9"/>
            <color indexed="81"/>
            <rFont val="Tahoma"/>
            <family val="2"/>
          </rPr>
          <t>Included FGGD</t>
        </r>
      </text>
    </comment>
    <comment ref="E57" authorId="0" shapeId="0" xr:uid="{B3BC5B3A-7E45-4BE4-ADF7-CDC49C327F49}">
      <text>
        <r>
          <rPr>
            <b/>
            <sz val="9"/>
            <color indexed="81"/>
            <rFont val="Tahoma"/>
            <family val="2"/>
          </rPr>
          <t>Please check Formula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pttsale</author>
  </authors>
  <commentList>
    <comment ref="AL4" authorId="0" shapeId="0" xr:uid="{5A21A11A-ACAD-4E1D-A20D-FD072AC94C47}">
      <text>
        <r>
          <rPr>
            <b/>
            <sz val="9"/>
            <color indexed="81"/>
            <rFont val="Tahoma"/>
            <family val="2"/>
          </rPr>
          <t>Please update every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pttsale</author>
  </authors>
  <commentList>
    <comment ref="BH5" authorId="0" shapeId="0" xr:uid="{6233669B-999C-41C8-9106-042F9776C94C}">
      <text>
        <r>
          <rPr>
            <b/>
            <sz val="9"/>
            <color indexed="81"/>
            <rFont val="Tahoma"/>
            <family val="2"/>
          </rPr>
          <t>Check fomular when paste new stock</t>
        </r>
      </text>
    </comment>
  </commentList>
</comments>
</file>

<file path=xl/sharedStrings.xml><?xml version="1.0" encoding="utf-8"?>
<sst xmlns="http://schemas.openxmlformats.org/spreadsheetml/2006/main" count="62098" uniqueCount="7900">
  <si>
    <t>Vendor</t>
  </si>
  <si>
    <t>MaterialNo</t>
  </si>
  <si>
    <t>Description</t>
  </si>
  <si>
    <t>total</t>
  </si>
  <si>
    <t>Period</t>
  </si>
  <si>
    <t>LP0047</t>
  </si>
  <si>
    <t>G0011030001529E</t>
  </si>
  <si>
    <t>SGCC-ZSBX-Z08 : 1.0*85*185 CHR-FREE</t>
  </si>
  <si>
    <t>G0011030001529ETD</t>
  </si>
  <si>
    <t>G0011030001556E</t>
  </si>
  <si>
    <t>SGCC-ZSBX-Z08 :1.0*230*1220 CHR-FREE</t>
  </si>
  <si>
    <t>G0011030001561ETD</t>
  </si>
  <si>
    <t>SGCC-ZSBX-Z08 : 0.5*80*550 CHR-FREE</t>
  </si>
  <si>
    <t>G0011030001562ETD</t>
  </si>
  <si>
    <t>SGCC-ZSBX-Z08 : 0.5*47*510 CHR-FREE</t>
  </si>
  <si>
    <t>G0011030001563E</t>
  </si>
  <si>
    <t>SGCC-ZSBX-Z08 : 0.5*125*200 CHR-FREE</t>
  </si>
  <si>
    <t>G0011030001568E</t>
  </si>
  <si>
    <t>SGCC-ZSBX-Z08 : 1.0*84*910 CHR-FREE</t>
  </si>
  <si>
    <t>G0011030001572E</t>
  </si>
  <si>
    <t>SGCC-ZSBX-Z08 : 0.5*157*419 CHR-FREE</t>
  </si>
  <si>
    <t>G0011030001572ETD</t>
  </si>
  <si>
    <t>G0011030001573E</t>
  </si>
  <si>
    <t>SGCC-ZSBX-Z08 : 0.6*144*184 CHR-FREE</t>
  </si>
  <si>
    <t>G0011030001573ETD</t>
  </si>
  <si>
    <t>G0011030001577E</t>
  </si>
  <si>
    <t>SGCC-ZSBX-Z08 : 1.0*134*493 CHR-FREE</t>
  </si>
  <si>
    <t>G0011030001578E</t>
  </si>
  <si>
    <t>SGCC-ZSBX-Z08 : 1.0*217*217 CHR-FREE</t>
  </si>
  <si>
    <t>G0011030001597E</t>
  </si>
  <si>
    <t>SGCC-ZSBX-Z08 : 1.0*200*200 CHR-FREE</t>
  </si>
  <si>
    <t>G0011030001600E</t>
  </si>
  <si>
    <t>SGCC-ZSBX-Z08 : 1.0*58*700 CHR-FREE</t>
  </si>
  <si>
    <t>G0011030001601E</t>
  </si>
  <si>
    <t>SGCC-ZSBX-Z08 : 0.6*55*335 CHR-FREE</t>
  </si>
  <si>
    <t>G0011030001634E</t>
  </si>
  <si>
    <t>SGCC-ZSBX-Z08 : 0.6*156*1220 CHR-FREE</t>
  </si>
  <si>
    <t>G0011030001661E</t>
  </si>
  <si>
    <t>SGCC-ZSBX-Z08 : 0.6*290*340 CHR-FREE</t>
  </si>
  <si>
    <t>G0011030001661ETD</t>
  </si>
  <si>
    <t>G0011030001671E</t>
  </si>
  <si>
    <t>SGCC-ZSBX-Z08 : 1.0*87*960 CHR-FREE</t>
  </si>
  <si>
    <t>G0011030001671ETD</t>
  </si>
  <si>
    <t>G0011030001683E</t>
  </si>
  <si>
    <t>SGCC-ZSBX-Z08 : 0.6*120*COIL CHR-FREE</t>
  </si>
  <si>
    <t>G0011030001683ETD</t>
  </si>
  <si>
    <t>G0011030001684E</t>
  </si>
  <si>
    <t>SGCC-ZSBX-Z18 : 1.6*156*COIL CHR-FREE</t>
  </si>
  <si>
    <t>G0011030001684ETD</t>
  </si>
  <si>
    <t>G0011030001686E</t>
  </si>
  <si>
    <t>SGCC-ZSBX-Z08 : 0.6*84.5*COIL CHR-FREE</t>
  </si>
  <si>
    <t>G0011030001686ETD</t>
  </si>
  <si>
    <t>G0011030001692E</t>
  </si>
  <si>
    <t>SGCC-ZSBX-Z08 : 0.8*175*COIL CHR-FREE</t>
  </si>
  <si>
    <t>G0011030001693E</t>
  </si>
  <si>
    <t>SGCC-ZSBX-Z08 : 0.8*152*COIL CHR-FREE</t>
  </si>
  <si>
    <t>G0011030001694E</t>
  </si>
  <si>
    <t>SGCC-ZSBX-Z08 : 0.8*232*COIL CHR-FREE</t>
  </si>
  <si>
    <t>G0011030001695E</t>
  </si>
  <si>
    <t>SGCC-ZSBX-Z08 : 0.6*148*182 CHR-FREE</t>
  </si>
  <si>
    <t>G0011030001695ETD</t>
  </si>
  <si>
    <t>G0011030001700E</t>
  </si>
  <si>
    <t>SGCC-ZSBX-Z08 : 0.6*117*474 CHR-FREE</t>
  </si>
  <si>
    <t>G0011030001700ETD</t>
  </si>
  <si>
    <t>G0011030001701E</t>
  </si>
  <si>
    <t>SGCC-ZSBX-Z08 : 0.6*117*348 CHR-FREE</t>
  </si>
  <si>
    <t>G0011030001701ETD</t>
  </si>
  <si>
    <t>G0011030001707E</t>
  </si>
  <si>
    <t>SGCC-ZSBX-Z08 : 0.6*174*665 CHR-FREE</t>
  </si>
  <si>
    <t>G0011030001708E</t>
  </si>
  <si>
    <t>SGCC-ZSBX-Z08 : 0.6*174*484 CHR-FREE</t>
  </si>
  <si>
    <t>G0011030001710E</t>
  </si>
  <si>
    <t>SGCC-ZSBX-Z08 : 0.7*109*476 CHR-FREE</t>
  </si>
  <si>
    <t>G0011030001711E</t>
  </si>
  <si>
    <t>SGCC-ZSBX-Z08 : 0.7*36*638 CHR-FREE</t>
  </si>
  <si>
    <t>G0011030001712E</t>
  </si>
  <si>
    <t>SGCC-ZSBX-Z08 : 0.7*36*438 CHR-FREE</t>
  </si>
  <si>
    <t>G0011030001713E</t>
  </si>
  <si>
    <t>SGCC-ZSBX-Z08 : 0.7*142*611 CHR-FREE</t>
  </si>
  <si>
    <t>G0011030001714E</t>
  </si>
  <si>
    <t>SGCC-ZSBX-Z08 : 0.7*127*199 CHR-FREE</t>
  </si>
  <si>
    <t>G0011030001716E</t>
  </si>
  <si>
    <t>SGCC-ZSBX-Z08 : 0.7*587*790 CHR-FREE</t>
  </si>
  <si>
    <t>G0011030001717E</t>
  </si>
  <si>
    <t>SGCC-ZSBX-Z08 : 0.7*320*462 CHR-FREE</t>
  </si>
  <si>
    <t>G0011030001718E</t>
  </si>
  <si>
    <t>SGCC-ZSBX-Z08 : 0.7*442*534 CHR-FREE</t>
  </si>
  <si>
    <t>G0011030001719E</t>
  </si>
  <si>
    <t>SGCC-ZSBX-Z08 : 0.7*139*538 CHR-FREE</t>
  </si>
  <si>
    <t>G0011030001720E</t>
  </si>
  <si>
    <t>SGCC-ZSBX-Z08 : 0.7*140*541 CHR-FREE</t>
  </si>
  <si>
    <t>G0011030001721E</t>
  </si>
  <si>
    <t>SGCC-ZSBX-Z08 : 0.7*59*354 CHR-FREE</t>
  </si>
  <si>
    <t>G0011030001723E</t>
  </si>
  <si>
    <t>SGCC-ZSBX-Z08 : 0.7*320*651 CHR-FREE</t>
  </si>
  <si>
    <t>G0011030001725E</t>
  </si>
  <si>
    <t>SGCC-ZSBX-Z08 : 0.7*146*1219 CHR-FREE</t>
  </si>
  <si>
    <t>G0011030001730E</t>
  </si>
  <si>
    <t>SGCC-ZSBX-Z08 : 0.7*277*695 CHR-FREE</t>
  </si>
  <si>
    <t>G0011030001745E</t>
  </si>
  <si>
    <t>SGCC-ZSBX-Z08 : 0.7*753*783 CHR-FREE</t>
  </si>
  <si>
    <t>G0011030001746E</t>
  </si>
  <si>
    <t>SGCC-ZSBX-Z08 : 0.7*753*968 CHR-FREE</t>
  </si>
  <si>
    <t>G0011030001747E</t>
  </si>
  <si>
    <t>SGCC-ZSBX-Z08 : 0.7*143*796 CHR-FREE</t>
  </si>
  <si>
    <t>G0011030001752E</t>
  </si>
  <si>
    <t>SGCC-ZSBX-Z18 : 1.6*84*1168 CHR-FREE</t>
  </si>
  <si>
    <t>G0011030001753E</t>
  </si>
  <si>
    <t>SGCC-ZSBX-Z18 : 1.6*84*948 CHR-FREE</t>
  </si>
  <si>
    <t>G0011030001754E</t>
  </si>
  <si>
    <t>SGCC-ZSBX-Z08 : 0.7*232*310 CHR-FREE</t>
  </si>
  <si>
    <t>G0011030001760E</t>
  </si>
  <si>
    <t>SGCC-ZSBX-Z08 : 0.7*284*691 CHR-FREE</t>
  </si>
  <si>
    <t>G0011030001761E</t>
  </si>
  <si>
    <t>SGCC-ZSBX-Z22 : 1.2*60*604 CHR-FREE</t>
  </si>
  <si>
    <t>G0011030001764E</t>
  </si>
  <si>
    <t>SGCC-ZSBX-Z08 : 0.7*580*599 CHR-FREE</t>
  </si>
  <si>
    <t>G0011030001774E</t>
  </si>
  <si>
    <t>SGCC-ZSBX-Z08 : 0.7*201*232 CHR-FREE</t>
  </si>
  <si>
    <t>G0011030001774ETD</t>
  </si>
  <si>
    <t>G0011030001775E</t>
  </si>
  <si>
    <t>SGCC-ZSBX-Z08 : 0.7*244.8*811 CHR-FREE</t>
  </si>
  <si>
    <t>G0011030001775ETD</t>
  </si>
  <si>
    <t>G0011030001776E</t>
  </si>
  <si>
    <t>SGCC-ZSBX-Z08 : 0.7*244.8*1128 CHR-FREE</t>
  </si>
  <si>
    <t>G0011030001776ETD</t>
  </si>
  <si>
    <t>G0011030001781E</t>
  </si>
  <si>
    <t>SGCC-ZSBX-Z08 : 0.5*124*898 CHR-FREE</t>
  </si>
  <si>
    <t>G0011030001781ETD</t>
  </si>
  <si>
    <t>G0011030001782E</t>
  </si>
  <si>
    <t>SGCC-ZSBX-Z08 : 0.5*124*1215 CHR-FREE</t>
  </si>
  <si>
    <t>G0011030001782ETD</t>
  </si>
  <si>
    <t>G0011030001783E</t>
  </si>
  <si>
    <t>SGCC-ZSBX-Z08 : 0.5*124*1532 CHR-FREE</t>
  </si>
  <si>
    <t>G0011030001783ETD</t>
  </si>
  <si>
    <t>G0011030001795E</t>
  </si>
  <si>
    <t>SGCC-ZSBX-Z08 : 0.6*160*COIL CHR-FREE</t>
  </si>
  <si>
    <t>G0011030001795ETD</t>
  </si>
  <si>
    <t>G0011030001796E</t>
  </si>
  <si>
    <t>SGCC-ZSBX-Z08 : 0.8*194*COIL CHR-FREE</t>
  </si>
  <si>
    <t>G0011030001796ETD</t>
  </si>
  <si>
    <t>G0011030001803E</t>
  </si>
  <si>
    <t>SGCC-ZSBX-Z08 : 0.6*415*984 CHR-FREE</t>
  </si>
  <si>
    <t>G0011030001803ETD</t>
  </si>
  <si>
    <t>G0011030001804E</t>
  </si>
  <si>
    <t>SGCC-ZSBX-Z08 : 0.6*415*1301 CHR-FREE</t>
  </si>
  <si>
    <t>G0011030001804ETD</t>
  </si>
  <si>
    <t>G0011030001808E</t>
  </si>
  <si>
    <t>SGCC-SGCC-ZSB-Z08 : 0.6*140*170 CHR-FREE</t>
  </si>
  <si>
    <t>G0011030001808ETD</t>
  </si>
  <si>
    <t>SGCC-ZSBX-Z08 : 0.6*140*170 CHR-FREE</t>
  </si>
  <si>
    <t>G0011030001809E</t>
  </si>
  <si>
    <t>SGCC-ZSBX-Z08 : 0.7*180*500 CHR-FREE</t>
  </si>
  <si>
    <t>G0011030001810E</t>
  </si>
  <si>
    <t>SGCC-ZSBX-Z08 : 0.6*265*540 CHR-FREE</t>
  </si>
  <si>
    <t>G0011030001810ETD</t>
  </si>
  <si>
    <t>G0011030001815E</t>
  </si>
  <si>
    <t>SGCC-ZSBX-Z08 : 0.7*395*516 CHR-FREE</t>
  </si>
  <si>
    <t>G0011030001815ETD</t>
  </si>
  <si>
    <t>G0011030001816E</t>
  </si>
  <si>
    <t>SGCC-ZSBX-Z08 : 0.7*295*390 CHR-FREE</t>
  </si>
  <si>
    <t>G0011030001816ETD</t>
  </si>
  <si>
    <t>G0011030001817E</t>
  </si>
  <si>
    <t>SGCC-ZSBX-Z08 : 0.7*330*340 CHR-FREE</t>
  </si>
  <si>
    <t>G0011030001817ETD</t>
  </si>
  <si>
    <t>G0011030001818E</t>
  </si>
  <si>
    <t>SGCC-ZSBX-Z08 : 0.5*260*300 CHR-FREE</t>
  </si>
  <si>
    <t>G0011030001820E</t>
  </si>
  <si>
    <t>SGCC-ZSBX-Z08 : 0.5*76*283 CHR-FREE</t>
  </si>
  <si>
    <t>G0011030001821E</t>
  </si>
  <si>
    <t>SGCC-ZSBX-Z08 : 0.7*113*265 CHR-FREE</t>
  </si>
  <si>
    <t>G0011030001821ETD</t>
  </si>
  <si>
    <t>G0011030001823E</t>
  </si>
  <si>
    <t>SGCC-ZSBX-Z08 : 0.7*210*230 CHR-FREE</t>
  </si>
  <si>
    <t>G0011030001832E</t>
  </si>
  <si>
    <t>SGCC-ZSBX-Z08 : 0.8*210*114 CHR-FREE</t>
  </si>
  <si>
    <t>G0011030001832ETD</t>
  </si>
  <si>
    <t>G0011030001838E</t>
  </si>
  <si>
    <t>SGCC-ZSBX-Z08 : 0.8*44.6*690 CHR-FREE</t>
  </si>
  <si>
    <t>G0011030001838ETD</t>
  </si>
  <si>
    <t>G0011030001839E</t>
  </si>
  <si>
    <t>SGCC-ZSBX-Z08 : 0.8*44.6*990 CHR-FREE</t>
  </si>
  <si>
    <t>G0011030001839ETD</t>
  </si>
  <si>
    <t>G0011030001840E</t>
  </si>
  <si>
    <t>SGCC-ZSBX-Z08 : 0.8*44.6*1390 CHR-FREE</t>
  </si>
  <si>
    <t>G0011030001840ETD</t>
  </si>
  <si>
    <t>G0011030001842E</t>
  </si>
  <si>
    <t>SGCC-ZSBX-Z08 : 0.8*363*174 CHR-FREE</t>
  </si>
  <si>
    <t>G0011030001842ETD</t>
  </si>
  <si>
    <t>G0011030001844E</t>
  </si>
  <si>
    <t>SGCC-ZSBX-Z08 : 0.8*261*210 CHR-FREE</t>
  </si>
  <si>
    <t>G0011030001850E</t>
  </si>
  <si>
    <t>SGCC-ZSBX-Z08 : 1.0*212*203 CHR-FREE</t>
  </si>
  <si>
    <t>G0011030001850ETD</t>
  </si>
  <si>
    <t>G0011030001851E</t>
  </si>
  <si>
    <t>SGCC-ZSBX-Z08 : 0.8*247.9*445 CHR-FREE</t>
  </si>
  <si>
    <t>G0011030001851ETD</t>
  </si>
  <si>
    <t>G0011030001852E</t>
  </si>
  <si>
    <t>SGCC-ZSBX-Z08 : 0.8*237*243 CHR-FREE</t>
  </si>
  <si>
    <t>G0011030001852ETD</t>
  </si>
  <si>
    <t>G0011030001853E</t>
  </si>
  <si>
    <t>SGCC-ZSBX-Z12 : 1.2*56*346 CHR-FREE</t>
  </si>
  <si>
    <t>G0011030001853ETD</t>
  </si>
  <si>
    <t>G0011030001858E</t>
  </si>
  <si>
    <t>SGCC-ZSBX-Z08 : 0.7*180*225 CHR-FREE</t>
  </si>
  <si>
    <t>G0011030001859E</t>
  </si>
  <si>
    <t>SGCC-ZSBX-Z08 : 0.7*106*185 CHR-FREE</t>
  </si>
  <si>
    <t>G0011030001874E</t>
  </si>
  <si>
    <t>SGCC-ZSBX-Z08 : 0.6*100*215 CHR-FREE</t>
  </si>
  <si>
    <t>G0011030001879E</t>
  </si>
  <si>
    <t>SGCC-ZSBX-Z08 : 1.6*334*1220 CHR-FREE</t>
  </si>
  <si>
    <t>G0011030001880E</t>
  </si>
  <si>
    <t>SGCC-ZSBX-Z08 : 0.8*1082*45.2 CHR-FREE</t>
  </si>
  <si>
    <t>G0011030001881E</t>
  </si>
  <si>
    <t>SGCC-ZSBX-Z08 : 0.8*1482*45.2 CHR-FREE</t>
  </si>
  <si>
    <t>G0011030001882E</t>
  </si>
  <si>
    <t>SGCC-ZSBX-Z08 : 1.2*368*1035 CHR-FREE</t>
  </si>
  <si>
    <t>G0011030001883E</t>
  </si>
  <si>
    <t>SGCC-ZSBX-Z08 : 1.2*368*1435 CHR-FREE</t>
  </si>
  <si>
    <t>G0011030001884E</t>
  </si>
  <si>
    <t>SGCC-ZSBX-Z08 : 1.6*208*594 CHR-FREE</t>
  </si>
  <si>
    <t>G0011030001885E</t>
  </si>
  <si>
    <t>SGCC-ZSBX-Z08 : 1.6*212*592 CHR-FREE</t>
  </si>
  <si>
    <t>G0011030001891E</t>
  </si>
  <si>
    <t>SGCC-ZSBX-Z08 :0.6*310.9*784.20 CHR-FREE</t>
  </si>
  <si>
    <t>G0011030001891ETD</t>
  </si>
  <si>
    <t>G0011030001896E</t>
  </si>
  <si>
    <t>SGCC-ZSBX-Z08 : 1.6*256*295 CHR-FREE</t>
  </si>
  <si>
    <t>G0011030001899E</t>
  </si>
  <si>
    <t>SGCC-ZSBX-Z08 : 0.6*80*877 CHR-FREE</t>
  </si>
  <si>
    <t>G0011030001899ETD</t>
  </si>
  <si>
    <t>G0011030001901E</t>
  </si>
  <si>
    <t>SGCC-ZSBX-Z08 : 0.6*70*865 CHR-FREE</t>
  </si>
  <si>
    <t>G0011030001901ETD</t>
  </si>
  <si>
    <t>G0011030001912E</t>
  </si>
  <si>
    <t>SGCC-ZSBX-Z08: 1.6*321*1220 CHR-FREE</t>
  </si>
  <si>
    <t>G0011030001912ETD</t>
  </si>
  <si>
    <t>G0011030001914E</t>
  </si>
  <si>
    <t>SGCC-ZSBX-Z08 : 1.6*495*COIL CHR-FREE</t>
  </si>
  <si>
    <t>G0011030001914ETD</t>
  </si>
  <si>
    <t>G0011030001915E</t>
  </si>
  <si>
    <t>SGCC-ZSBX-Z08 : 1.6*178*550  CHR-FREE</t>
  </si>
  <si>
    <t>G0011030001915ETD</t>
  </si>
  <si>
    <t>G0011030001916E</t>
  </si>
  <si>
    <t>SGCC-ZSBX-Z08 : 1.6*180*570  CHR-FREE</t>
  </si>
  <si>
    <t>G0011030001916ETD</t>
  </si>
  <si>
    <t>G0011030001927E</t>
  </si>
  <si>
    <t>SGCC-ZSBX-Z08 : 1.2*156*364 CHR-FREE</t>
  </si>
  <si>
    <t>G0011030001928E</t>
  </si>
  <si>
    <t>SGCC-ZSBX-Z08 : 1.0*83*206 CHR-FREE</t>
  </si>
  <si>
    <t>G0011030001929E</t>
  </si>
  <si>
    <t>SGCC-ZSBX-Z08 : 1.2*156.5*520 CHR-FREE</t>
  </si>
  <si>
    <t>G0011030001930E</t>
  </si>
  <si>
    <t>SGCC-ZSBX-Z08 : 0.8*88.5*745 CHR-FREE</t>
  </si>
  <si>
    <t>G0011030001931E</t>
  </si>
  <si>
    <t>SGCC-ZSBX-Z08 : 0.8*76*723 CHR-FREE</t>
  </si>
  <si>
    <t>G0011030001932E</t>
  </si>
  <si>
    <t>SGCC-ZSBX-Z08 : 0.8*74*724 CHR-FREE</t>
  </si>
  <si>
    <t>G0011030001933E</t>
  </si>
  <si>
    <t>SGCC-ZSBX-Z08 : 0.7*171.5*611 CHR-FREE</t>
  </si>
  <si>
    <t>G0011030001934E</t>
  </si>
  <si>
    <t>SGCC-ZSBX-Z08 : 1.2*91.4*1478 CHR-FREE</t>
  </si>
  <si>
    <t>G0011030001936E</t>
  </si>
  <si>
    <t>SGCC-ZSBX-Z08 : 0.7*184.8*235 CHR-FREE</t>
  </si>
  <si>
    <t>G0011030001937E</t>
  </si>
  <si>
    <t>SGCC-ZSBX-Z08 : 0.7*202*247 CHR-FREE</t>
  </si>
  <si>
    <t>G0011030001939E</t>
  </si>
  <si>
    <t>SGCC-ZSBX-Z12 : 1.2*56.0*648.0 CHR-FREE</t>
  </si>
  <si>
    <t>G0011030001940E</t>
  </si>
  <si>
    <t>SGCC-ZSBX-Z08 : 1.6*87.0*1560.0 CHR-FREE</t>
  </si>
  <si>
    <t>G0011030001941E</t>
  </si>
  <si>
    <t>SGCC-ZSBX-Z08 : 0.7*270.0*270.0 CHR-FREE</t>
  </si>
  <si>
    <t>G0011030001942E</t>
  </si>
  <si>
    <t>SGCC-ZSBX-Z08 : 0.8*355.0*730.0 CHR-FREE</t>
  </si>
  <si>
    <t>G0011030001943E</t>
  </si>
  <si>
    <t>SGCC-ZSBX-Z08 : 0.7*406.0*700.0 CHR-FREE</t>
  </si>
  <si>
    <t>G0011030001944E</t>
  </si>
  <si>
    <t>SGCC-ZSBX-Z08 : 0.7*253.0*541.0 CHR-FREE</t>
  </si>
  <si>
    <t>G0011030001946E</t>
  </si>
  <si>
    <t>SGCC-ZSBX-Z08 : 1.2*310*858 CHR-FREE</t>
  </si>
  <si>
    <t>G0011030001948E</t>
  </si>
  <si>
    <t>SGCC-ZSBX-Z08 : 0.7*580*642 CHR-FREE</t>
  </si>
  <si>
    <t>G0011030001949E</t>
  </si>
  <si>
    <t>SGCC-ZSBX-Z08 : 0.8*106.0*767.0 CHR-FREE</t>
  </si>
  <si>
    <t>G0011030001950E</t>
  </si>
  <si>
    <t>SGCC-ZSBX-Z08 : 0.8*336*875.5 CHR-FREE</t>
  </si>
  <si>
    <t>G0011030001950ETD</t>
  </si>
  <si>
    <t>G0011030001951E</t>
  </si>
  <si>
    <t>SGCC-ZSBX-Z08 : 0.7*275*393 CHR-FREE</t>
  </si>
  <si>
    <t>G0011030001951ETD</t>
  </si>
  <si>
    <t>G0011030001952E</t>
  </si>
  <si>
    <t>SGCC-ZSBX-Z08 : 0.7*436*489 CHR-FREE</t>
  </si>
  <si>
    <t>G0011030001952ETD</t>
  </si>
  <si>
    <t>G0011030001953E</t>
  </si>
  <si>
    <t>SGCC-ZSBX-Z08 : 1.2*210*815 CHR-FREE</t>
  </si>
  <si>
    <t>G0011030001954E</t>
  </si>
  <si>
    <t>SGCC-ZSBX-Z08 : 0.7*163*600 CHR-FREE</t>
  </si>
  <si>
    <t>G0011030001955E</t>
  </si>
  <si>
    <t>SGCC-ZSBX-Z08 : 0.7*163*420 CHR-FREE</t>
  </si>
  <si>
    <t>G0011030001956E</t>
  </si>
  <si>
    <t>SGCC-ZSBX-Z08 : 0.7*160*495 CHR-FREE</t>
  </si>
  <si>
    <t>G0011030001957E</t>
  </si>
  <si>
    <t>SGCC-ZSBX-Z08 : 0.7*160*315 CHR-FREE</t>
  </si>
  <si>
    <t>G0011030001958E</t>
  </si>
  <si>
    <t>SGCC-ZSBX-Z08 : 0.7*242*645 CHR-FREE</t>
  </si>
  <si>
    <t>G0011030001959E</t>
  </si>
  <si>
    <t>SGCC-ZSBX-Z08 : 0.7*242*450 CHR-FREE</t>
  </si>
  <si>
    <t>G0011030001960E</t>
  </si>
  <si>
    <t>SGCC-ZSBX-Z08 : 0.8*220*338 CHR-FREE</t>
  </si>
  <si>
    <t>G0011030001961E</t>
  </si>
  <si>
    <t>SGCC-ZSBX-Z08 : 0.8*225*534 CHR-FREE</t>
  </si>
  <si>
    <t>G0011030001962E</t>
  </si>
  <si>
    <t>SGCC-ZSBX-Z08 : 0.6*400*618 CHR-FREE</t>
  </si>
  <si>
    <t>G0011030001965E</t>
  </si>
  <si>
    <t>SGCC-ZSBX-Z08 : 0.6*415*455 CHR-FREE</t>
  </si>
  <si>
    <t>G0011030001966E</t>
  </si>
  <si>
    <t>SGCC-ZSBX-Z08 : 0.7*385*432.5 CHR-FREE</t>
  </si>
  <si>
    <t>G0011030001967E</t>
  </si>
  <si>
    <t>SGCC-ZSBX-Z08 : 0.7*309*330 CHR-FREE</t>
  </si>
  <si>
    <t>G0011030001968E</t>
  </si>
  <si>
    <t>SGCC-ZSBX-Z08 : 0.7*189*411 CHR-FREE</t>
  </si>
  <si>
    <t>G0011030001969E</t>
  </si>
  <si>
    <t>SGCC-ZSBX-Z08 : 0.7*152*855 CHR-FREE</t>
  </si>
  <si>
    <t>G0011030001969ETD</t>
  </si>
  <si>
    <t>G0011030001971E</t>
  </si>
  <si>
    <t>SGCC-ZSBX-Z08 : 1.2*271*190 CHR-FREE</t>
  </si>
  <si>
    <t>G0011030001971ETD</t>
  </si>
  <si>
    <t>G0011030001973E</t>
  </si>
  <si>
    <t>SGCC-ZSBX-Z08 : 1.0*230*310 CHR-FREE</t>
  </si>
  <si>
    <t>G0011030001974E</t>
  </si>
  <si>
    <t>SGCC-ZSBX-Z08 : 1.2*65*792 CHR-FREE</t>
  </si>
  <si>
    <t>G0011030002000ETD</t>
  </si>
  <si>
    <t>SGCC-ZSBX-Z08 : 0.5*100*421 CHR-FREE</t>
  </si>
  <si>
    <t>G0011030002017E</t>
  </si>
  <si>
    <t>SGCC-ZSBX-Z08 : 0.8*1048*1477 CHR-FREE</t>
  </si>
  <si>
    <t>G0011030002017ETD</t>
  </si>
  <si>
    <t>G0011030002028E</t>
  </si>
  <si>
    <t>SGCC-ZSBX-Z08 : 0.5*1219*900 CHR-FREE</t>
  </si>
  <si>
    <t>G0011030002031E</t>
  </si>
  <si>
    <t>SGCC-ZSBX-Z08 : 0.8*1085*1219 CHR-FREE</t>
  </si>
  <si>
    <t>G0011030002031ETD</t>
  </si>
  <si>
    <t>G0011030002034E</t>
  </si>
  <si>
    <t>SGCC-ZSBX-Z08 : 0.8*1420*250 CHR-FREE</t>
  </si>
  <si>
    <t>G0011030002034ETD</t>
  </si>
  <si>
    <t>G0011030002037E</t>
  </si>
  <si>
    <t>SGCC-ZSBX-Z08 : 1.6*1950*280 CHR-FREE</t>
  </si>
  <si>
    <t>G0011030002037ETD</t>
  </si>
  <si>
    <t>G0011030002038E</t>
  </si>
  <si>
    <t>SGCC-ZSBX-Z08 : 1.6*1460*520 CHR-FREE</t>
  </si>
  <si>
    <t>G0011030002038ETD</t>
  </si>
  <si>
    <t>G0011030002039E</t>
  </si>
  <si>
    <t>SGCC-ZSBX-Z08 : 0.8*487*940 CHR-FREE</t>
  </si>
  <si>
    <t>G0011030002039ETD</t>
  </si>
  <si>
    <t>G0011030002040E</t>
  </si>
  <si>
    <t>SGCC-ZSBX-Z08 : 0.8*150*491 CHR-FREE</t>
  </si>
  <si>
    <t>G0011030002040ETD</t>
  </si>
  <si>
    <t>G0011030002041E</t>
  </si>
  <si>
    <t>SGCC-ZSBX-Z08 : 0.8*377*460 CHR-FREE</t>
  </si>
  <si>
    <t>G0011030002041ETD</t>
  </si>
  <si>
    <t>G0011030002042E</t>
  </si>
  <si>
    <t>SGCC-ZSBX-Z08 : 0.8*482*612 CHR-FREE</t>
  </si>
  <si>
    <t>G0011030002042ETD</t>
  </si>
  <si>
    <t>G0011030002047E</t>
  </si>
  <si>
    <t>SGCC-ZSBX-Z08 : 0.8*590*645 CHR-FREE</t>
  </si>
  <si>
    <t>G0011030002047ETD</t>
  </si>
  <si>
    <t>G0011030002048E</t>
  </si>
  <si>
    <t>SGCC-ZSBX-Z08 : 1.0*535*320 CHR-FREE</t>
  </si>
  <si>
    <t>G0011030002049E</t>
  </si>
  <si>
    <t>SGCC-ZSBX-Z08 : 0.8*267*318 CHR-FREE</t>
  </si>
  <si>
    <t>G0011030002049ETD</t>
  </si>
  <si>
    <t>G0011030002072E</t>
  </si>
  <si>
    <t>SGCC-ZSBX-Z08 : 0.5*160*800 CHR-FREE</t>
  </si>
  <si>
    <t>G0011030002073E</t>
  </si>
  <si>
    <t>SGCC-ZSBX-Z08 : 0.5*116*800 CHR-FREE</t>
  </si>
  <si>
    <t>G0011030002074E</t>
  </si>
  <si>
    <t>SGCC-ZSBX-Z08 : 0.5*63*533 CHR-FREE</t>
  </si>
  <si>
    <t>G0011030002094E</t>
  </si>
  <si>
    <t>SGCC-ZSBX-Z08 : 0.8*444*641 CHR-FREE</t>
  </si>
  <si>
    <t>G0011030002094ETD</t>
  </si>
  <si>
    <t>G0011030002095E</t>
  </si>
  <si>
    <t>SGCC-ZSBX-Z08 : 1.6*265*440 CHR-FREE</t>
  </si>
  <si>
    <t>G0011030002095ETD</t>
  </si>
  <si>
    <t>G0011030002096E</t>
  </si>
  <si>
    <t>SGCC-ZSBX-Z08 : 0.6*172*470 CHR-FREE</t>
  </si>
  <si>
    <t>G0011030002096ETD</t>
  </si>
  <si>
    <t>G0011030002118E</t>
  </si>
  <si>
    <t>SGCC-ZSBX-Z08 : 1.2*800*2000 CHR-FREE</t>
  </si>
  <si>
    <t>G0011030002119E</t>
  </si>
  <si>
    <t>SGCC-ZSBX-Z08 : 1.2*1100*1800 CHR-FREE</t>
  </si>
  <si>
    <t>G0011030002121E</t>
  </si>
  <si>
    <t>SGCC-ZSBX-Z08 : 0.6*171*250.5 CHR-FREE</t>
  </si>
  <si>
    <t>G0011030002121ETD</t>
  </si>
  <si>
    <t>G0011030002123E</t>
  </si>
  <si>
    <t>SGCD2-Z22 : 0.8*930*1585 CHR-FREE</t>
  </si>
  <si>
    <t>G0011030002123ETD</t>
  </si>
  <si>
    <t>G0011030002125E</t>
  </si>
  <si>
    <t>SGCC-ZSBX-Z08 : 1.2*158*355 CHR-FREE</t>
  </si>
  <si>
    <t>G0011030002125ETD</t>
  </si>
  <si>
    <t>G0011030002126E</t>
  </si>
  <si>
    <t>SGCC-ZSBX-Z08 : 0.8*87*COIL CHR-FREE</t>
  </si>
  <si>
    <t>G0011030002126ETD</t>
  </si>
  <si>
    <t>G0011030002141E</t>
  </si>
  <si>
    <t>SGCC-ZSBX-Z08 : 0.8*322*1017 CHR-FREE</t>
  </si>
  <si>
    <t>G0011030002141ETD</t>
  </si>
  <si>
    <t>G0011030002142E</t>
  </si>
  <si>
    <t>SGCC-ZSBX-Z08 : 1.2*235.2*1558.4CHR-FREE</t>
  </si>
  <si>
    <t>G0011030002142ETD</t>
  </si>
  <si>
    <t>G0011030002143E</t>
  </si>
  <si>
    <t>SGCC-ZSBX-Z08 : 0.6*71*702 CHR-FREE</t>
  </si>
  <si>
    <t>G0011030002144E</t>
  </si>
  <si>
    <t>SGCC-ZSBX-Z08 : 0.6*68*683.5 CHR-FREE</t>
  </si>
  <si>
    <t>G0011030002145E</t>
  </si>
  <si>
    <t>SGCC-ZSBX-Z08 : 0.7*265*1220 CHR-FREE</t>
  </si>
  <si>
    <t>G0011030002145ETD</t>
  </si>
  <si>
    <t>G0011030002146E</t>
  </si>
  <si>
    <t>SGCC-ZSBX-Z08 : 1.0*250*1220 CHR-FREE</t>
  </si>
  <si>
    <t>G0011030002146ETD</t>
  </si>
  <si>
    <t>G0011030002149E</t>
  </si>
  <si>
    <t>SGCC-ZSBX-Z18 : 0.8*330*340 CHR-FREE</t>
  </si>
  <si>
    <t>G0011030002149ETD</t>
  </si>
  <si>
    <t>G0011030002150E</t>
  </si>
  <si>
    <t>SGCC-ZSBX-Z18 : 1.2*242*235 CHR-FREE</t>
  </si>
  <si>
    <t>G0011030002150ETD</t>
  </si>
  <si>
    <t>G0011030002151E</t>
  </si>
  <si>
    <t>SGCC-ZSBX-Z22 : 0.6*71.5*680 CHR-FREE</t>
  </si>
  <si>
    <t>G0011030002153E</t>
  </si>
  <si>
    <t>SGCC-ZSBX-Z22 : 0.6*190*664 CHR-FREE</t>
  </si>
  <si>
    <t>G0011030002159E</t>
  </si>
  <si>
    <t>SGCC-ZSBX-Z08 : 0.5*260*406 CHR-FREE</t>
  </si>
  <si>
    <t>G0011030002159ETD</t>
  </si>
  <si>
    <t>G0011030002162E</t>
  </si>
  <si>
    <t>SGCC-ZSBX-Z08 : 0.6*392*303 CHR-FREE</t>
  </si>
  <si>
    <t>G0011030002163E</t>
  </si>
  <si>
    <t>SGCC-ZSBX-Z08 : 1.0*62*1220 CHR-FREE</t>
  </si>
  <si>
    <t>G0011030002164E</t>
  </si>
  <si>
    <t>SGCC-ZSBX-Z08 : 0.8*156*284 CHR-FREE</t>
  </si>
  <si>
    <t>G0011030002165E</t>
  </si>
  <si>
    <t>SGCC-ZSBX-Z08 : 0.5*195*1219 CHR-FREE</t>
  </si>
  <si>
    <t>G0011030002166E</t>
  </si>
  <si>
    <t>SGCC-ZSBX-Z08 : 0.5*108*1219 CHR-FREE</t>
  </si>
  <si>
    <t>G0011030002167E</t>
  </si>
  <si>
    <t>SGCC-ZSBX-Z08 : 0.5*210*330 CHR-FREE</t>
  </si>
  <si>
    <t>G0011030002167ETD</t>
  </si>
  <si>
    <t>G0011030002169E</t>
  </si>
  <si>
    <t>SGCC-ZSBX-Z08 : 1.6*250*300 CHR-FREE</t>
  </si>
  <si>
    <t>G0011030002169ETD</t>
  </si>
  <si>
    <t>G0011030002170E</t>
  </si>
  <si>
    <t>SGCC-ZSBX-Z08 : 1.6*185*230 CHR-FREE</t>
  </si>
  <si>
    <t>G0011030002171ETD</t>
  </si>
  <si>
    <t>SGCC-ZSBX-Z08 : 0.6*144*164.5 CHR-FREE</t>
  </si>
  <si>
    <t>G0011030002172E</t>
  </si>
  <si>
    <t>SGCC-ZSBX-Z08 : 0.5*280*347 CHR-FREE</t>
  </si>
  <si>
    <t>G0011030002172ETD</t>
  </si>
  <si>
    <t>G0011030002184E</t>
  </si>
  <si>
    <t>SGCC-ZSBX-Z08 : 0.6*150*650 CHR-FREE</t>
  </si>
  <si>
    <t>G0011030002184ETD</t>
  </si>
  <si>
    <t>G0011030002186ETD</t>
  </si>
  <si>
    <t>SGCC-ZSBX-Z08 : 1.2*140*219 CHR-FREE</t>
  </si>
  <si>
    <t>G0011030002226E</t>
  </si>
  <si>
    <t>SGCC-ZSBX-Z08 : 0.6*160*235 CHR-FREE</t>
  </si>
  <si>
    <t>G0011030002226ETD</t>
  </si>
  <si>
    <t>G0011030002229E</t>
  </si>
  <si>
    <t>SGCC-ZSBX-Z08 : 0.8*301*1220 CHR-FREE</t>
  </si>
  <si>
    <t>G0011030002229ETD</t>
  </si>
  <si>
    <t>G0011030002230E</t>
  </si>
  <si>
    <t>SGCC-ZSBX-Z08 : 0.8*304*1220 CHR-FREE</t>
  </si>
  <si>
    <t>G0011030002230ETD</t>
  </si>
  <si>
    <t>G0011030002232E</t>
  </si>
  <si>
    <t>SGCC-ZSBX-Z08 : 1.6*78*337 CHR-FREE</t>
  </si>
  <si>
    <t>G0011030002232ETD</t>
  </si>
  <si>
    <t>G0011030002233E</t>
  </si>
  <si>
    <t>SGCC-ZSBX-Z08 : 1.6*250*270 CHR-FREE</t>
  </si>
  <si>
    <t>G0011030002233ETD</t>
  </si>
  <si>
    <t>G0011030002236E</t>
  </si>
  <si>
    <t>SGCC-ZSBX-Z08 : 0.8*394*1415 CHR-FREE</t>
  </si>
  <si>
    <t>G0011030002236ETD</t>
  </si>
  <si>
    <t>G0011030002238E</t>
  </si>
  <si>
    <t>SGCC-ZSBX-Z08 : 1.0*210*255 CHR-FREE</t>
  </si>
  <si>
    <t>G0011030002238ETD</t>
  </si>
  <si>
    <t>G0011030002239E</t>
  </si>
  <si>
    <t>SGCC-ZSBX-Z08 : 0.8*430*473 CHR-FREE</t>
  </si>
  <si>
    <t>G0011030002239ETD</t>
  </si>
  <si>
    <t>G0011030002240E</t>
  </si>
  <si>
    <t>SGCC-ZSBX-Z08 : 0.8*250*450 CHR-FREE</t>
  </si>
  <si>
    <t>G0011030002240ETD</t>
  </si>
  <si>
    <t>G0011030002245E</t>
  </si>
  <si>
    <t>SGCC-ZSBX-Z08 : 0.5*136*297.5 CHR-FREE</t>
  </si>
  <si>
    <t>G0011030002246E</t>
  </si>
  <si>
    <t>SGCC-ZSBX-Z08 : 1.6*79.6*339.5 CHR-FREE</t>
  </si>
  <si>
    <t>G0011030002246ETD</t>
  </si>
  <si>
    <t>G0011030002248E</t>
  </si>
  <si>
    <t>SGCC-ZSBX-Z08 : 0.6*143*252 CHR-FREE</t>
  </si>
  <si>
    <t>G0011030002251E</t>
  </si>
  <si>
    <t>SGCC-ZS-EA-FB-Z18 : 0.5*310*404 CHR-FREE</t>
  </si>
  <si>
    <t>G0011030002251ETD</t>
  </si>
  <si>
    <t>G0011030002252E</t>
  </si>
  <si>
    <t>SGCC-ZS-EA-FB-Z18 : 1.0*152*638 CHR-FREE</t>
  </si>
  <si>
    <t>G0011030002253E</t>
  </si>
  <si>
    <t>SGCC-ZS-EA-FB-Z08 : 1.0*102*680 CHR-FREE</t>
  </si>
  <si>
    <t>G0011030002254E</t>
  </si>
  <si>
    <t>SGCC-ZS-EA-FB-Z18 : 0.5*190*255 CHR-FREE</t>
  </si>
  <si>
    <t>G0011030002254ETD</t>
  </si>
  <si>
    <t>G0011030002256E</t>
  </si>
  <si>
    <t>SGCC-ZSBX-Z08 : 1.0*173*765 CHR-FREE</t>
  </si>
  <si>
    <t>G0011030002258E</t>
  </si>
  <si>
    <t>SGCC-ZSBX-Z08 : 0.8*250*1356 CHR-FREE</t>
  </si>
  <si>
    <t>G0011030002258ETD</t>
  </si>
  <si>
    <t>G0011030002261E</t>
  </si>
  <si>
    <t>SGCC-ZSBX-Z08 : 0.8*350*445 CHR-FREE</t>
  </si>
  <si>
    <t>G0011030002263E</t>
  </si>
  <si>
    <t>SGCC-ZSBX-Z08 : 0.6*113*174 CHR-FREE</t>
  </si>
  <si>
    <t>G0011030002264E</t>
  </si>
  <si>
    <t>SGCC-ZSBX-Z08 : 1.2*110*851 CHR-FREE</t>
  </si>
  <si>
    <t>G0011030002266E</t>
  </si>
  <si>
    <t>SGCC-ZSBX-Z08 : 1.2*104*890 CHR-FREE</t>
  </si>
  <si>
    <t>G0011030002267E</t>
  </si>
  <si>
    <t>SGCC-ZSBX-Z22: 0.6*71.5*617 CHR-FREE</t>
  </si>
  <si>
    <t>G0011030002268E</t>
  </si>
  <si>
    <t>SGCC-ZSBX-Z22 : 0.6*190*595 CHR-FREE</t>
  </si>
  <si>
    <t>G0011030002270E</t>
  </si>
  <si>
    <t>SGCC-ZS-EA-FB-Z08 : 0.6*79*830 CHR-FREE</t>
  </si>
  <si>
    <t>G0011030002271E</t>
  </si>
  <si>
    <t>SGCC-ZSBX-Z08 : 0.7x128x1219 CHR-FREE</t>
  </si>
  <si>
    <t>G0011030002275E</t>
  </si>
  <si>
    <t>SGCC-ZSBX-Z08: 1.0*115*1219 CHR-FREE</t>
  </si>
  <si>
    <t>G0011030002276E</t>
  </si>
  <si>
    <t>SGCC-ZSBX-Z08 : 1.0*770*600 CHR-FREE</t>
  </si>
  <si>
    <t>G0011030002277E</t>
  </si>
  <si>
    <t>SGCC-ZSBX-Z08 : 1.0*950*350 CHR-FREE</t>
  </si>
  <si>
    <t>G0011030002278E</t>
  </si>
  <si>
    <t>SGCC-ZSBX-Z08 : 1.0*1000*1219 CHR-FREE</t>
  </si>
  <si>
    <t>G0011030002279E</t>
  </si>
  <si>
    <t>SGCC-ZSBX-Z08 : 1.6*200*1200 CHR-FREE</t>
  </si>
  <si>
    <t>G0011030002280E</t>
  </si>
  <si>
    <t>SGCC-ZSBX-Z08 : 2.0*170*COIL CHR-FREE</t>
  </si>
  <si>
    <t>G0011030002280ETD</t>
  </si>
  <si>
    <t>G0011030002281E</t>
  </si>
  <si>
    <t>SGCC-ZSBX-Z08 : 0.6*185*1220 CHR-FREE</t>
  </si>
  <si>
    <t>G0011030002281ETD</t>
  </si>
  <si>
    <t>G0011030002283E</t>
  </si>
  <si>
    <t>SGCC-ZSBX-Z08: 0.5*80*628 CHR-FREE</t>
  </si>
  <si>
    <t>G0011030002284E</t>
  </si>
  <si>
    <t>SGCC-ZSBX-Z08: 0.5*62*176 CHR-FREE</t>
  </si>
  <si>
    <t>G0011030002284ETD</t>
  </si>
  <si>
    <t>G0011030002285E</t>
  </si>
  <si>
    <t>SGCC-ZSBX-Z08: 0.8*356*910 CHR-FREE</t>
  </si>
  <si>
    <t>G0011030002285ETD</t>
  </si>
  <si>
    <t>G0011030002286E</t>
  </si>
  <si>
    <t>SGCC-ZSBX-Z08: 0.7*423*510 CHR-FREE</t>
  </si>
  <si>
    <t>G0011030002286ETD</t>
  </si>
  <si>
    <t>G0011030002287E</t>
  </si>
  <si>
    <t>SGCC-ZSBX-Z08: 0.7*272*446 CHR-FREE</t>
  </si>
  <si>
    <t>G0011030002288E</t>
  </si>
  <si>
    <t>SGCC-ZSBX-Z08: 0.7*200*688 CHR-FREE</t>
  </si>
  <si>
    <t>G0011030002289E</t>
  </si>
  <si>
    <t>SGCC-ZSBX-Z08: 0.7*52*233 CHR-FREE</t>
  </si>
  <si>
    <t>G0011030002290E</t>
  </si>
  <si>
    <t>SGCC-ZSBX-Z08: 0.7*223*633 CHR-FREE</t>
  </si>
  <si>
    <t>G0011030002291E</t>
  </si>
  <si>
    <t>SGCC-ZSBX-Z08: 0.7*95*433 CHR-FREE</t>
  </si>
  <si>
    <t>G0011030002291ETD</t>
  </si>
  <si>
    <t>G0011030002292E</t>
  </si>
  <si>
    <t>SGCC-ZSBX-Z08: 0.7*388*465 CHR-FREE</t>
  </si>
  <si>
    <t>G0011030002292ETD</t>
  </si>
  <si>
    <t>G0011030002293E</t>
  </si>
  <si>
    <t>SGCC-ZSBX-Z08: 0.7*200*653 CHR-FREE</t>
  </si>
  <si>
    <t>G0011030002294E</t>
  </si>
  <si>
    <t>SGCC-ZSBX-Z08: 0.7*316*334 CHR-FREE</t>
  </si>
  <si>
    <t>G0011030002295E</t>
  </si>
  <si>
    <t>SGCC-ZSBX-Z08: 0.7*142*344 CHR-FREE</t>
  </si>
  <si>
    <t>G0011030002295ETD</t>
  </si>
  <si>
    <t>G0011030002296E</t>
  </si>
  <si>
    <t>SGCC-ZSBX-Z08: 0.7*264.7*237.7 CHR-FREE</t>
  </si>
  <si>
    <t>G0011030002296ETD</t>
  </si>
  <si>
    <t>G0011030002297E</t>
  </si>
  <si>
    <t>SGCC-ZSBX-Z08: 0.7*182*270 CHR-FREE</t>
  </si>
  <si>
    <t>G0011030002298E</t>
  </si>
  <si>
    <t>SGCC-ZSBX-Z08: 0.7*207*246 CHR-FREE</t>
  </si>
  <si>
    <t>G0011030002299E</t>
  </si>
  <si>
    <t>SGCC-ZSBX-Z22 : 2.0*114*726 CHR-FREE</t>
  </si>
  <si>
    <t>G0011030002301E</t>
  </si>
  <si>
    <t>SGCC-ZSBX-Z22 : 2.0*554*795 CHR-FREE</t>
  </si>
  <si>
    <t>G0011030002302E</t>
  </si>
  <si>
    <t>SGCC-ZSBX-Z22 : 2.0*62*1468 CHR-FREE</t>
  </si>
  <si>
    <t>G0011030002303E</t>
  </si>
  <si>
    <t>SGCC-ZSBX-Z22 : 2.0*65*1078 CHR-FREE</t>
  </si>
  <si>
    <t>G0011030002304E</t>
  </si>
  <si>
    <t>SGCC-ZSBX-Z22 : 2.0*65*858 CHR-FREE</t>
  </si>
  <si>
    <t>G0011030002305E</t>
  </si>
  <si>
    <t>SGCC-ZSBX-Z22 : 2.0*70.0*1580 CHR-FREE</t>
  </si>
  <si>
    <t>G0011030002308E</t>
  </si>
  <si>
    <t>SGCC-ZSBX-Z08 : 1.0*735*166 CHR-FREE</t>
  </si>
  <si>
    <t>G0011030002309E</t>
  </si>
  <si>
    <t>SGCC-ZSBX-Z08 : 1.0*1055*97 CHR-FREE</t>
  </si>
  <si>
    <t>G0011030002310E</t>
  </si>
  <si>
    <t>SGCC-ZSBX-Z08 : 1.0*1250*350 CHR-FREE</t>
  </si>
  <si>
    <t>G0011030002311E</t>
  </si>
  <si>
    <t>SGCC-ZSBX-Z08 : 1.0*1055*166 CHR-FREE</t>
  </si>
  <si>
    <t>G0011030002312E</t>
  </si>
  <si>
    <t>SGCC-ZSBX-Z08 : 0.6*1219*1219 CHR-FREE</t>
  </si>
  <si>
    <t>G0011030002313E</t>
  </si>
  <si>
    <t>SGCC-ZSBX-Z08 : 1.0*1088*600 CHR-FREE</t>
  </si>
  <si>
    <t>G0011030002314E</t>
  </si>
  <si>
    <t>SGCC-ZSBX-Z08 : 1.0*1219*1085 CHR-FREE</t>
  </si>
  <si>
    <t>G0011030002315E</t>
  </si>
  <si>
    <t>SGCC-ZSBX-Z08 : 1.2*1180*1219 CHR-FREE</t>
  </si>
  <si>
    <t>G0011030002317E</t>
  </si>
  <si>
    <t>SGCC-ZSBX-Z08 : 1.0*1085*1219 CHR-FREE</t>
  </si>
  <si>
    <t>G0011030002319E</t>
  </si>
  <si>
    <t>SGCC-ZSBX-Z08 : 1.0*1210*1085 CHR-FREE</t>
  </si>
  <si>
    <t>G0011030002320E</t>
  </si>
  <si>
    <t>SGCC-ZSBX-Z08 : 1.6*1120*1219 CHR-FREE</t>
  </si>
  <si>
    <t>G0011030002321E</t>
  </si>
  <si>
    <t>SGCC-ZSBX-Z08 : 1.6*1120*900 CHR-FREE</t>
  </si>
  <si>
    <t>G0011030002322E</t>
  </si>
  <si>
    <t>SGCC-ZSBX-Z08 : 1.0*735*97 CHR-FREE</t>
  </si>
  <si>
    <t>G0011030002323E</t>
  </si>
  <si>
    <t>SGCC-ZSBX-Z08 : 1.0*222*1220 CHR-FREE</t>
  </si>
  <si>
    <t>G0011030002323ETD</t>
  </si>
  <si>
    <t>G0011030002325E</t>
  </si>
  <si>
    <t>SGCC-ZSBX-Z08 : 0.8*1219*1085 CHR-FREE</t>
  </si>
  <si>
    <t>G0011030002326E</t>
  </si>
  <si>
    <t>SGCC-ZSBX-Z08 : 1.6*192*380 CHR-FREE</t>
  </si>
  <si>
    <t>G0011030002327E</t>
  </si>
  <si>
    <t>SGCC-ZSBX-Z08 : 0.7*114*278 CHR-FREE</t>
  </si>
  <si>
    <t>G0011030002328E</t>
  </si>
  <si>
    <t>SGCC-ZS-EA-FB-Z08 : 0.8*60*363 CHR-FREE</t>
  </si>
  <si>
    <t>G0011030002329E</t>
  </si>
  <si>
    <t>G0011030002331E</t>
  </si>
  <si>
    <t>SGCC-ZSBX-Z08 : 0.6*56*425 CHR-FREE</t>
  </si>
  <si>
    <t>G0011030002332E</t>
  </si>
  <si>
    <t>SGCC-ZSBX-Z22 : 2.0*185*693     CHR-FREE</t>
  </si>
  <si>
    <t>G0011030002333E</t>
  </si>
  <si>
    <t>SGCC-ZSBX-Z22 : 2.0*65*315      CHR-FREE</t>
  </si>
  <si>
    <t>G0011030002336E</t>
  </si>
  <si>
    <t>SGCC-ZSBX-Z08 : 1.6*129*173 CHR-FREE</t>
  </si>
  <si>
    <t>G0011030002336ETD</t>
  </si>
  <si>
    <t>G0011030002339E</t>
  </si>
  <si>
    <t>SGCC-ZSBX-Z08 : 0.7*131*341 CHR-FREE</t>
  </si>
  <si>
    <t>G0011030002341E</t>
  </si>
  <si>
    <t>SGCC-ZS-EA-FB-Z08 :0.8*340*1023 CHR-FREE</t>
  </si>
  <si>
    <t>G0011030002358E</t>
  </si>
  <si>
    <t>SGCC-ZSBX-Z22 : 2.0*122*325 CHR-FREE</t>
  </si>
  <si>
    <t>G0011030002361E</t>
  </si>
  <si>
    <t>SGCC-ZSBX-Z22 : 2.0*180*104 CHR-FREE</t>
  </si>
  <si>
    <t>G0011030002362E</t>
  </si>
  <si>
    <t>SGCC-ZSBX-Z22 : 2.0*216*COIL CHR-FREE</t>
  </si>
  <si>
    <t>G0011030002362ETD</t>
  </si>
  <si>
    <t>G0011030002363E</t>
  </si>
  <si>
    <t>SGCC-ZSBX-Z22 : 2.0*228*1220 CHR-FREE</t>
  </si>
  <si>
    <t>G0011030002363ETD</t>
  </si>
  <si>
    <t>G0011030002368E</t>
  </si>
  <si>
    <t>SGCC-ZSBX-Z08 : 0.8*130*132 CHR-FREE</t>
  </si>
  <si>
    <t>G0011030002368ETD</t>
  </si>
  <si>
    <t>G0011030002369E</t>
  </si>
  <si>
    <t>SGCC-ZSBX-Z08 : 0.7*207*277 CHR-FREE</t>
  </si>
  <si>
    <t>G0011030002369ETD</t>
  </si>
  <si>
    <t>G0011030002370E</t>
  </si>
  <si>
    <t>SGCC-ZSBX-Z08 : 0.5*80*778 CHR-FREE</t>
  </si>
  <si>
    <t>G0011030002370ETD</t>
  </si>
  <si>
    <t>G0011030002371E</t>
  </si>
  <si>
    <t>SGCC-ZSBX-Z08 : 0.7*248*260 CHR-FREE</t>
  </si>
  <si>
    <t>G0011030002371ETD</t>
  </si>
  <si>
    <t>G0011030002372E</t>
  </si>
  <si>
    <t>SGCC-ZSBX-Z08 : 0.7*368*407 CHR-FREE</t>
  </si>
  <si>
    <t>G0011030002372ETD</t>
  </si>
  <si>
    <t>G0011030002373E</t>
  </si>
  <si>
    <t>SGCC-ZSBX-Z08 : 0.7*120*560 CHR-FREE</t>
  </si>
  <si>
    <t>G0011030002373ETD</t>
  </si>
  <si>
    <t>G0011030002374E</t>
  </si>
  <si>
    <t>SGCC-ZSBX-Z08 : 0.7*350*438 CHR-FREE</t>
  </si>
  <si>
    <t>G0011030002374ETD</t>
  </si>
  <si>
    <t>G0011030002379E</t>
  </si>
  <si>
    <t>SGCD2-ZSBX-Z08 : 0.6*900*900 CHR-FREE</t>
  </si>
  <si>
    <t>G0011030002379ETD</t>
  </si>
  <si>
    <t>G0011030002383E</t>
  </si>
  <si>
    <t>SGCC-ZSBX-Z22 : 0.6*92*250 CHR-FREE</t>
  </si>
  <si>
    <t>G0011030002383ETD</t>
  </si>
  <si>
    <t>G0011030002387E</t>
  </si>
  <si>
    <t>SGCC-ZS-EA-FB-Z08: 1.0*125*COIL CHR-FREE</t>
  </si>
  <si>
    <t>G0011030002389E</t>
  </si>
  <si>
    <t>SGCC-ZSBX-Z08: 0.8*185*COIL CHR-FREE</t>
  </si>
  <si>
    <t>G0011030002390E</t>
  </si>
  <si>
    <t>SGCC-ZSBX-Z08 : 0.5*207*280 CHR-FREE</t>
  </si>
  <si>
    <t>G0011030002409E</t>
  </si>
  <si>
    <t>SGCC-ZSBX-Z08 : 0.5*105*COIL CHR-FREE</t>
  </si>
  <si>
    <t>G0011030002420E</t>
  </si>
  <si>
    <t>SGCC-ZSBX-Z08 : 0.7*125*194</t>
  </si>
  <si>
    <t>G0011030002421E</t>
  </si>
  <si>
    <t>SGCC-ZSBX-Z08 : 0.7*340*445</t>
  </si>
  <si>
    <t>G0011030002422E</t>
  </si>
  <si>
    <t>SGCC-ZSBX-Z08 : 0.7*145*368</t>
  </si>
  <si>
    <t>G0011030002425E</t>
  </si>
  <si>
    <t>SGCC-ZSBX-Z08 : 0.8*334.5*1200 CHR-FREE</t>
  </si>
  <si>
    <t>G0011030002426E</t>
  </si>
  <si>
    <t>SGCC-ZSBX-Z08 : 0.8*52*1200 CHR-FREE</t>
  </si>
  <si>
    <t>G0011030002429E</t>
  </si>
  <si>
    <t>SGCC-ZSBX-Z08 : 1.0*58.0*COIL CHR-FREE</t>
  </si>
  <si>
    <t>G0011030002430E</t>
  </si>
  <si>
    <t>SGCC-ZSBX-Z08 : 0.80*105*Coil</t>
  </si>
  <si>
    <t>G0011030002430ETD</t>
  </si>
  <si>
    <t>G0011030002434E</t>
  </si>
  <si>
    <t>SGCC-ZSBX-Z08 : 0.8*108.0*Coil</t>
  </si>
  <si>
    <t>G0011030002434ETD</t>
  </si>
  <si>
    <t>G0011030002436E</t>
  </si>
  <si>
    <t>SGCC-ZSBX-Z08 : 0.6*48*COIL</t>
  </si>
  <si>
    <t>G0011030002439E</t>
  </si>
  <si>
    <t>SGCC-ZSBX-Z08 : 0.6*210*640 CHR-FREE</t>
  </si>
  <si>
    <t>G0011030002440E</t>
  </si>
  <si>
    <t>SGCC-ZSBX-Z08 : 0.8*300*484 CHR-FREE</t>
  </si>
  <si>
    <t>G0011030002441E</t>
  </si>
  <si>
    <t>SGCC-ZSBX-Z08 : 0.8*404*495 CHR-FREE</t>
  </si>
  <si>
    <t>G0011030002442E</t>
  </si>
  <si>
    <t>SGCC-ZSBX-Z08 : 0.8*402*1219 CHR-FREE</t>
  </si>
  <si>
    <t>G0011030002443E</t>
  </si>
  <si>
    <t>SGCC-ZSBX-Z08 : 0.8*1219*1219 CHR-FREE</t>
  </si>
  <si>
    <t>G0011030002446E</t>
  </si>
  <si>
    <t>SGCC-ZSBX-Z18 : 0.6*1219*1219 CHR-FREE</t>
  </si>
  <si>
    <t>G0011030002448E</t>
  </si>
  <si>
    <t>SGCC-ZSBX-Z18 : 0.8*1219*1219 CHR-FREE</t>
  </si>
  <si>
    <t>G0011030002450E</t>
  </si>
  <si>
    <t>SGCC-ZSBX-Z18 : 1.0*2240*1085 CHR-FREE</t>
  </si>
  <si>
    <t>G0011030002451E</t>
  </si>
  <si>
    <t>SGCC-ZSBX-Z08 : 0.8*600*400 CHR-FREE</t>
  </si>
  <si>
    <t>G0011030002452E</t>
  </si>
  <si>
    <t>SGCC-ZSBX-Z08 : 0.8*365*210 CHR-FREE</t>
  </si>
  <si>
    <t>G0011030002453E</t>
  </si>
  <si>
    <t>SGCC-ZSBX-Z08 : 0.8*380*240 CHR-FREE</t>
  </si>
  <si>
    <t>G0011030002454E</t>
  </si>
  <si>
    <t>SGCC-ZSBX-Z08 : 1.0*600*230 CHR-FREE</t>
  </si>
  <si>
    <t>G0011030002455E</t>
  </si>
  <si>
    <t>SGCC-ZSBX-Z08 : 0.8*360*220 CHR-FREE</t>
  </si>
  <si>
    <t>G0011030002456E</t>
  </si>
  <si>
    <t>SGCC-ZSBX-Z08 : 0.8*330*210 CHR-FREE</t>
  </si>
  <si>
    <t>G0011030002457E</t>
  </si>
  <si>
    <t>SGCC-ZSBX-Z08 : 0.8*475*315 CHR-FREE</t>
  </si>
  <si>
    <t>G0011030002458E</t>
  </si>
  <si>
    <t>SGCC-ZSBX-Z08 : 0.8*500*230 CHR-FREE</t>
  </si>
  <si>
    <t>G0011030002459E</t>
  </si>
  <si>
    <t>SGCC-ZSBX-Z08 : 1.0*525*230 CHR-FREE</t>
  </si>
  <si>
    <t>G0011030002460E</t>
  </si>
  <si>
    <t>SGCC-ZSBX-Z08 : 0.8*620*230 CHR-FREE</t>
  </si>
  <si>
    <t>G0011030002461E</t>
  </si>
  <si>
    <t>SGCC-ZSBX-Z08 : 0.8*650*400 CHR-FREE</t>
  </si>
  <si>
    <t>G0011030002462E</t>
  </si>
  <si>
    <t>SGCC-ZSBX-Z08 : 1.0*960*320 CHR-FREE</t>
  </si>
  <si>
    <t>G0011030002463E</t>
  </si>
  <si>
    <t>SGCC-ZSBX-Z08 : 1.0*485*350 CHR-FREE</t>
  </si>
  <si>
    <t>G0011030002464E</t>
  </si>
  <si>
    <t>SGCC-ZSBX-Z08 : 0.8*1040*330 CHR-FREE</t>
  </si>
  <si>
    <t>G0011030002465E</t>
  </si>
  <si>
    <t>SGCC-ZSBX-Z08 : 0.8*955*300 CHR-FREE</t>
  </si>
  <si>
    <t>G0011030002466E</t>
  </si>
  <si>
    <t>SGCC-ZSBX-Z08 : 1.0*328*490 CHR-FREE</t>
  </si>
  <si>
    <t>G0011030002469E</t>
  </si>
  <si>
    <t>SGCC-ZSBX-Z08 : 0.7*220*539  CHR-FREE</t>
  </si>
  <si>
    <t>G0011030002469ETD</t>
  </si>
  <si>
    <t>G0011030002470E</t>
  </si>
  <si>
    <t>SGCC-ZSBX-Z08 : 0.6*98*170  CHR-FREE</t>
  </si>
  <si>
    <t>G0011030002470ETD</t>
  </si>
  <si>
    <t>G0011030002471E</t>
  </si>
  <si>
    <t>SGCC-ZSBX-Z08 : 0.7*106.5*524.7  CHR-FRE</t>
  </si>
  <si>
    <t>G0011030002471ETD</t>
  </si>
  <si>
    <t>G0011030002472E</t>
  </si>
  <si>
    <t>SGCC-ZSBX-Z08 : 0.7*106.6*764.3  CHR-FRE</t>
  </si>
  <si>
    <t>G0011030002472ETD</t>
  </si>
  <si>
    <t>G0011030002473E</t>
  </si>
  <si>
    <t>SGCC-ZSBX-Z08 : 0.7*106.6*597.3  CHR-FRE</t>
  </si>
  <si>
    <t>G0011030002473ETD</t>
  </si>
  <si>
    <t>G0011030002474E</t>
  </si>
  <si>
    <t>SGCC-ZSBX-Z08 : 0.7*309.6*426  CHR-FREE</t>
  </si>
  <si>
    <t>G0011030002474ETD</t>
  </si>
  <si>
    <t>G0011030002487E</t>
  </si>
  <si>
    <t>SGCC-ZSBX-Z08 : 0.7*566*795 CHR-FREE</t>
  </si>
  <si>
    <t>G0011030002487ETD</t>
  </si>
  <si>
    <t>G0011030002490E</t>
  </si>
  <si>
    <t>SGCC-ZSBX-Z08 : 1.2*116.1*1260 CHR-FREE</t>
  </si>
  <si>
    <t>G0011030002491E</t>
  </si>
  <si>
    <t>SGCC-ZSBX-Z08 : 0.8*213*500 CHR-FREE</t>
  </si>
  <si>
    <t>G0011030002491ETD</t>
  </si>
  <si>
    <t>G0011030002495E</t>
  </si>
  <si>
    <t>SGCC-ZSBX-Z08 : 1*336*440 CHR-FREE</t>
  </si>
  <si>
    <t>G0011030002495ETD</t>
  </si>
  <si>
    <t>G0011030002496E</t>
  </si>
  <si>
    <t>SGCC-ZSBX-Z08 : 0.7*524*886 CHR-FREE</t>
  </si>
  <si>
    <t>G0011030002496ETD</t>
  </si>
  <si>
    <t>G0011030002497E</t>
  </si>
  <si>
    <t>SGCC-ZSBX-Z08 : 0.7*427*719 CHR-FREE</t>
  </si>
  <si>
    <t>G0011030002497ETD</t>
  </si>
  <si>
    <t>G0011030002498E</t>
  </si>
  <si>
    <t>SGCC-ZSBX-Z08 : 0.7*554.5*793 CHR-FREE</t>
  </si>
  <si>
    <t>G0011030002498ETD</t>
  </si>
  <si>
    <t>G0011030002499E</t>
  </si>
  <si>
    <t>SGCC-ZSBX-Z08 : 1.6*157*718 CHR-FREE</t>
  </si>
  <si>
    <t>G0011030002499ETD</t>
  </si>
  <si>
    <t>G0011030002500E</t>
  </si>
  <si>
    <t>SGCC-ZSBX-Z08 : 1.6*57.5*1180 CHR-FREE</t>
  </si>
  <si>
    <t>G0011030002500ETD</t>
  </si>
  <si>
    <t>G0011030002501E</t>
  </si>
  <si>
    <t>SGCC-ZSBX-Z08 : 0.8*71.3*1224 CHR-FREE</t>
  </si>
  <si>
    <t>G0011030002501ETD</t>
  </si>
  <si>
    <t>G0011030002502E</t>
  </si>
  <si>
    <t>SGCC-ZSBX-Z08 : 0.8*67*1224 CHR-FREE</t>
  </si>
  <si>
    <t>G0011030002502ETD</t>
  </si>
  <si>
    <t>G0011030002503E</t>
  </si>
  <si>
    <t>SGCC-ZSBX-Z08 : 0.8*60.5*1224 CHR-FREE</t>
  </si>
  <si>
    <t>G0011030002503ETD</t>
  </si>
  <si>
    <t>G0011030002505ETD</t>
  </si>
  <si>
    <t>SGCC-ZSBX-Z08 : 1.2*249*1048 CHR-FREE</t>
  </si>
  <si>
    <t>G0011030002506E</t>
  </si>
  <si>
    <t>SGCC-ZSBX-Z08 : 1.0*60*1123 CHR-FREE</t>
  </si>
  <si>
    <t>G0011030002507E</t>
  </si>
  <si>
    <t>SGCC-ZSBX-Z08 : 0.8*64*1242 CHR-FREE</t>
  </si>
  <si>
    <t>G0011030002507ETD</t>
  </si>
  <si>
    <t>G0011030002508E</t>
  </si>
  <si>
    <t>SGCC-ZSBX-Z08 : 0.8*85.3*1250 CHR-FREE</t>
  </si>
  <si>
    <t>G0011030002508ETD</t>
  </si>
  <si>
    <t>G0011030002510E</t>
  </si>
  <si>
    <t>SGCC-ZSBX-Z08 : 1.0*200*400 CHR-FREE</t>
  </si>
  <si>
    <t>G0011030002510ETD</t>
  </si>
  <si>
    <t>G0011030002511E</t>
  </si>
  <si>
    <t>SGCC-ZSBX-Z08 : 1.2*863*1086 CHR-FREE</t>
  </si>
  <si>
    <t>G0011030002512E</t>
  </si>
  <si>
    <t>SGCC-ZSBX-Z08 : 1.2*872*1390 CHR-FREE</t>
  </si>
  <si>
    <t>G0011030002512ETD</t>
  </si>
  <si>
    <t>G0011030002514E</t>
  </si>
  <si>
    <t>SGCC-ZSBX-Z08 : 1.0*122*356 CHR-FREE</t>
  </si>
  <si>
    <t>G0011030002514ETD</t>
  </si>
  <si>
    <t>G0011030002515E</t>
  </si>
  <si>
    <t>SGCC-ZSBX-Z08 : 1.2*262*362 CHR-FREE</t>
  </si>
  <si>
    <t>G0011030002517E</t>
  </si>
  <si>
    <t>SGCC-ZSBX-Z08 : 1.0*74*182 CHR-FREE</t>
  </si>
  <si>
    <t>G0011030002517ETD</t>
  </si>
  <si>
    <t>G0011030002518E</t>
  </si>
  <si>
    <t>SGCC-ZSBX-Z08 : 0.7*568*633 CHR-FREE</t>
  </si>
  <si>
    <t>G0011030002518ETD</t>
  </si>
  <si>
    <t>G0011030002519E</t>
  </si>
  <si>
    <t>SGCC-ZSBX-Z08 : 0.7*250.1*553.2 CHR-FREE</t>
  </si>
  <si>
    <t>G0011030002519ETD</t>
  </si>
  <si>
    <t>G0011030002520E</t>
  </si>
  <si>
    <t>SGCC-ZSBX-Z08 : 0.7*139.1*319.4 CHR-FREE</t>
  </si>
  <si>
    <t>G0011030002520ETD</t>
  </si>
  <si>
    <t>G0011030002528E</t>
  </si>
  <si>
    <t>SGCC-ZSBX-Z08 : 1.2*62*538 CHR-FREE</t>
  </si>
  <si>
    <t>G0011030002528ETD</t>
  </si>
  <si>
    <t>G0011030002531E</t>
  </si>
  <si>
    <t>SGCC-ZSBX-Z08 : 0.7*500.5*805 CHR-FREE</t>
  </si>
  <si>
    <t>G0011030002531ETD</t>
  </si>
  <si>
    <t>G0011030002532E</t>
  </si>
  <si>
    <t>SGCC-ZSBX-Z08 : 0.7*500.5*638 CHR-FREE</t>
  </si>
  <si>
    <t>G0011030002532ETD</t>
  </si>
  <si>
    <t>G0011030002533E</t>
  </si>
  <si>
    <t>SGCC-ZSBX-Z08 : 0.7*494*618 CHR-FREE</t>
  </si>
  <si>
    <t>G0011030002533ETD</t>
  </si>
  <si>
    <t>G0011030002534E</t>
  </si>
  <si>
    <t>SGCC-ZSBX-Z08 : 0.7*269*583 CHR-FREE</t>
  </si>
  <si>
    <t>G0011030002534ETD</t>
  </si>
  <si>
    <t>G0011030002541E</t>
  </si>
  <si>
    <t>SGCC-ZSBX-Z18 : 1.0*33*83 CHR-FREE</t>
  </si>
  <si>
    <t>G0011030002543E</t>
  </si>
  <si>
    <t>SGCC-ZSBX-Z18 : 0.6*204*400 CHR-FREE</t>
  </si>
  <si>
    <t>G0011030002544E</t>
  </si>
  <si>
    <t>SGCC-ZSBX-Z18 : 0.6*111*242 CHR-FREE</t>
  </si>
  <si>
    <t>G0011030002545E</t>
  </si>
  <si>
    <t>SGCC-ZSBX-Z18 : 0.5*101*289 CHR-FREE</t>
  </si>
  <si>
    <t>G0011030002546E</t>
  </si>
  <si>
    <t>SGCC-ZSBX-Z18 : 0.5*144*233 CHR-FREE</t>
  </si>
  <si>
    <t>G0011030002547E</t>
  </si>
  <si>
    <t>SGCD2-ZSBX-Z08 : 0.6*510*1040 CHR-FREE</t>
  </si>
  <si>
    <t>G0011030002547ETD</t>
  </si>
  <si>
    <t>G0011030002549E</t>
  </si>
  <si>
    <t>SGCC-ZSBX-Z08 : 0.6*162*494 CHR-FREE</t>
  </si>
  <si>
    <t>G0011030002549ETD</t>
  </si>
  <si>
    <t>G0011030002551E</t>
  </si>
  <si>
    <t>SGCC-ZSBX-Z08 : 0.6*88*145 CHR-FREE</t>
  </si>
  <si>
    <t>G0011030002551ETD</t>
  </si>
  <si>
    <t>G0011030002552E</t>
  </si>
  <si>
    <t>SGCC-ZSBX-Z08 : 0.6*268*580 CHR-FREE</t>
  </si>
  <si>
    <t>G0011030002552ETD</t>
  </si>
  <si>
    <t>G0011030002553E</t>
  </si>
  <si>
    <t>SGCC-ZSBX-Z08 : 0.6*130*167 CHR-FREE</t>
  </si>
  <si>
    <t>G0011030002553ETD</t>
  </si>
  <si>
    <t>G0011030002554E</t>
  </si>
  <si>
    <t>SGCC-ZSBX-Z08 : 0.6*160*500 CHR-FREE</t>
  </si>
  <si>
    <t>G0011030002554ETD</t>
  </si>
  <si>
    <t>G0011030002556E</t>
  </si>
  <si>
    <t>SGCC-ZSBX-Z08 : 1.0*46*800 CHR-FREE</t>
  </si>
  <si>
    <t>G0011030002565E</t>
  </si>
  <si>
    <t>SGCC-ZSBX-Z08 : 0.6*210*493 CHR-FREE</t>
  </si>
  <si>
    <t>G0011030002567E</t>
  </si>
  <si>
    <t>SGCC-ZSBX-Z08  : 0.6*1219*1219 CHR-FREE</t>
  </si>
  <si>
    <t>G0011030002567ETD</t>
  </si>
  <si>
    <t>G0011030002568E</t>
  </si>
  <si>
    <t>SGCC-ZSBX-Z08 : 0.6*155*1219 CHR-FREE</t>
  </si>
  <si>
    <t>G0011030002569E</t>
  </si>
  <si>
    <t>SGCC-ZSBX-Z08 : 1.2*372*560 CHR-FREE</t>
  </si>
  <si>
    <t>G0011030002570E</t>
  </si>
  <si>
    <t>SGCC-ZSBX-Z08 : 0.8*360*455 CHR-FREE</t>
  </si>
  <si>
    <t>G0011030002571E</t>
  </si>
  <si>
    <t>SGCC-ZSBX-Z08 : 0.8*290*345 CHR-FREE</t>
  </si>
  <si>
    <t>G0011030002573E</t>
  </si>
  <si>
    <t>SGCC-ZSBX-Z08 : 0.5*64*218  CHR-FREE</t>
  </si>
  <si>
    <t>G0011030002574E</t>
  </si>
  <si>
    <t>SGCC-ZSBX-Z08 : 0.7*304*340 CHR-FREE</t>
  </si>
  <si>
    <t>G0011030002575E</t>
  </si>
  <si>
    <t>SGCC-ZSBX-Z08 : 0.7*116.2*276 CHR-FREE</t>
  </si>
  <si>
    <t>G0011030002576E</t>
  </si>
  <si>
    <t>SGCC-ZSBX-Z08 : 0.7*267*532 CHR-FREE</t>
  </si>
  <si>
    <t>G0011030002577E</t>
  </si>
  <si>
    <t>SGCC-ZSBX-Z08 : 0.7*197*311 CHR-FREE</t>
  </si>
  <si>
    <t>G0011030002580E</t>
  </si>
  <si>
    <t>SGCC-ZSBX-Z08 : 0.7*344*380 CHR-FREE</t>
  </si>
  <si>
    <t>G0011030002581E</t>
  </si>
  <si>
    <t>SGCC-ZSBX-Z08 : 0.7*244*154 CHR-FREE</t>
  </si>
  <si>
    <t>G0011030002582E</t>
  </si>
  <si>
    <t>SGCC-ZSBX-Z08 : 0.7*115*345 CHR-FREE</t>
  </si>
  <si>
    <t>G0011030002583E</t>
  </si>
  <si>
    <t>SGCC-ZSBX-Z08 : 0.7*388*430 CHR-FREE</t>
  </si>
  <si>
    <t>G0011030002584E</t>
  </si>
  <si>
    <t>SGCC-ZSBX-Z08 : 0.7*215*280 CHR-FREE</t>
  </si>
  <si>
    <t>G0011030002585E</t>
  </si>
  <si>
    <t>SGCC-ZSBX-Z08 : 0.7*175*1220 CHR-FREE</t>
  </si>
  <si>
    <t>G0011030002586E</t>
  </si>
  <si>
    <t>SGCC-ZSBX-Z08 : 1*140*1220 CHR-FREE</t>
  </si>
  <si>
    <t>G0011030002588E</t>
  </si>
  <si>
    <t>SGCC-ZSBX-Z08 : 0.8*194*225 CHR-FREE</t>
  </si>
  <si>
    <t>G0011030002590E</t>
  </si>
  <si>
    <t>SGCC-ZSBX-Z08 : 0.6*220*440 CHR-FREE</t>
  </si>
  <si>
    <t>G0011030002591E</t>
  </si>
  <si>
    <t>SGCC-ZSBX-Z08 : 1.0*130*1220 CHR-FREE</t>
  </si>
  <si>
    <t>G0011030002597E</t>
  </si>
  <si>
    <t>SGCC-ZSBX-Z08 : 1.2*217*785.8 CHR-FREE</t>
  </si>
  <si>
    <t>G0011030002597ETD</t>
  </si>
  <si>
    <t>G0011030002598E</t>
  </si>
  <si>
    <t>SGCC-ZSBX-Z08 : 1.2*256*550 CHR-FREE</t>
  </si>
  <si>
    <t>G0011030002598ETD</t>
  </si>
  <si>
    <t>G0011030002599E</t>
  </si>
  <si>
    <t>SGCC-ZSBX-Z08 : 1.0*186*669 CHR-FREE</t>
  </si>
  <si>
    <t>G0011030002602E</t>
  </si>
  <si>
    <t>SGCC-ZSBX-Z22 : 2.0*213*COIL CHR-FREE</t>
  </si>
  <si>
    <t>G0011030002602ETD</t>
  </si>
  <si>
    <t>G0011030002603E</t>
  </si>
  <si>
    <t>SGCC-ZSBX-Z08 : 1.0*380*443 CHR-FREE</t>
  </si>
  <si>
    <t>G0011030002604E</t>
  </si>
  <si>
    <t>SGCC-ZSBX-Z08 : 1.0*453*629 CHR-FREE</t>
  </si>
  <si>
    <t>G0011030002608E</t>
  </si>
  <si>
    <t>SGCC-ZSBX-Z08 : 0.6*1145*1150 CHR-FREE</t>
  </si>
  <si>
    <t>G0011030002609E</t>
  </si>
  <si>
    <t>SGCC-ZSBX-Z08 : 0.5*1219*2438 CHR-FREE</t>
  </si>
  <si>
    <t>G0011030002610E</t>
  </si>
  <si>
    <t>G0011030002611E</t>
  </si>
  <si>
    <t>SGCC-ZSBX-Z08 : 0.6*350*520 CHR-FREE</t>
  </si>
  <si>
    <t>G0011030002613E</t>
  </si>
  <si>
    <t>SGCC-ZSBX-Z08 : 1.0*370*512 CHR-FREE</t>
  </si>
  <si>
    <t>G0011030002614E</t>
  </si>
  <si>
    <t>SGCC-ZSBX-Z08 : 1.0*370*752CHR-FREE</t>
  </si>
  <si>
    <t>G0011030002617E</t>
  </si>
  <si>
    <t>SGCC-ZSBX-Z08 : 1.0*270*500 CHR-FREE</t>
  </si>
  <si>
    <t>G0011030002618E</t>
  </si>
  <si>
    <t>SGCC-ZSBX-Z08 : 1.0*98*180 CHR-FREE</t>
  </si>
  <si>
    <t>G0011030002619E</t>
  </si>
  <si>
    <t>SGCC-ZSBX-Z08 : 1.0*134*254 CHR-FREE</t>
  </si>
  <si>
    <t>G0011030002620E</t>
  </si>
  <si>
    <t>SGCC-ZSBX-Z08 : 0.8*98*200 CHR-FREE</t>
  </si>
  <si>
    <t>G0011030002621E</t>
  </si>
  <si>
    <t>SGCC-ZSBX-Z08 : 0.8*178*280 CHR-FREE</t>
  </si>
  <si>
    <t>G0011030002623E</t>
  </si>
  <si>
    <t>SGCC-ZSBX-Z08 : 1.0*70*104.4 CHR-FREE</t>
  </si>
  <si>
    <t>G0011030002625E</t>
  </si>
  <si>
    <t>SGCC-ZSBX-Z08 : 1.0*407*494 CHR-FREE</t>
  </si>
  <si>
    <t>G0011030002626E</t>
  </si>
  <si>
    <t>SGCC-ZSBX-Z08 : 1.0*407*514 CHR-FREE</t>
  </si>
  <si>
    <t>G0011030002627E</t>
  </si>
  <si>
    <t>SGCC-ZSBX-Z08 : 1.0*189.5*401.3 CHR-FREE</t>
  </si>
  <si>
    <t>G0011030002628E</t>
  </si>
  <si>
    <t>SGCC-ZSBX-Z08 : 1.0*775*780 CHR-FREE</t>
  </si>
  <si>
    <t>G0011030002629E</t>
  </si>
  <si>
    <t>SGCC-ZSBX-Z08 : 1.0*665*740 CHR-FREE</t>
  </si>
  <si>
    <t>G0011030002631E</t>
  </si>
  <si>
    <t>SGCC-ZSBX-Z08 : 1.0*400*520 CHR-FREE</t>
  </si>
  <si>
    <t>G0011030002632E</t>
  </si>
  <si>
    <t>SGCC-ZSBX-Z08 : 1.0*435*790 CHR-FREE</t>
  </si>
  <si>
    <t>G0011030002633E</t>
  </si>
  <si>
    <t>SGCC-ZSBX-Z08 : 1.0*435*640 CHR-FREE</t>
  </si>
  <si>
    <t>G0011030002635E</t>
  </si>
  <si>
    <t>SGCC-ZSBX-Z08 : 1.0*435*460 CHR-FREE</t>
  </si>
  <si>
    <t>G0011030002636E</t>
  </si>
  <si>
    <t>SGCC-ZSBX-Z08 : 1.6*91*1200 CHR-FREE</t>
  </si>
  <si>
    <t>G0011030002639E</t>
  </si>
  <si>
    <t>SGCC-ZSBX-Z08 : 1.0*630*790 CHR-FREE</t>
  </si>
  <si>
    <t>G0011030002640E</t>
  </si>
  <si>
    <t>SGCC-ZSBX-Z08 : 1.0*635*635 CHR-FREE</t>
  </si>
  <si>
    <t>G0011030002641E</t>
  </si>
  <si>
    <t>SGCC-ZSBX-Z08 : 1.0*635*875 CHR-FREE</t>
  </si>
  <si>
    <t>G0011030002642E</t>
  </si>
  <si>
    <t>SGCC-ZSBX-Z08 : 1.0*420*750 CHR-FREE</t>
  </si>
  <si>
    <t>G0011030002643E</t>
  </si>
  <si>
    <t>SGCC-ZSBX-Z08 : 1.0*420*620 CHR-FREE</t>
  </si>
  <si>
    <t>G0011030002645E</t>
  </si>
  <si>
    <t>SGCC-ZSBX-Z08 : 0.7*375*1090 CHR-FREE</t>
  </si>
  <si>
    <t>G0011030002647E</t>
  </si>
  <si>
    <t>SGCC-ZSBX-Z08 : 1.0*295*535 CHR-FREE</t>
  </si>
  <si>
    <t>G0011030002650E</t>
  </si>
  <si>
    <t>SGCC-ZSBX-Z08 : 0.8*400*540 CHR-FREE</t>
  </si>
  <si>
    <t>G0011030002651E</t>
  </si>
  <si>
    <t>SGCC-ZSBX-Z08 : 0.6*400*580 CHR-FREE</t>
  </si>
  <si>
    <t>G0011030002652E</t>
  </si>
  <si>
    <t>SGCC-ZSBX-Z08 : 0.6*310*540 CHR-FREE</t>
  </si>
  <si>
    <t>G0011030002653E</t>
  </si>
  <si>
    <t>SGCC-ZSBX-Z08 : 0.6*610*680 CHR-FREE</t>
  </si>
  <si>
    <t>G0011030002654E</t>
  </si>
  <si>
    <t>SGCC-ZSBX-Z08 : 0.6*200*350 CHR-FREE</t>
  </si>
  <si>
    <t>G0011030002655E</t>
  </si>
  <si>
    <t>SGCC-ZSBX-Z08 : 0.8*425*800 CHR-FREE</t>
  </si>
  <si>
    <t>G0011030002656E</t>
  </si>
  <si>
    <t>SGCC-ZSBX-Z08 : 1.6*74*COIL CHR-FREE</t>
  </si>
  <si>
    <t>G0011030002657E</t>
  </si>
  <si>
    <t>SGCC-ZSBX-Z08 : 1.6*20*189 CHR-FREE</t>
  </si>
  <si>
    <t>G0011030002658E</t>
  </si>
  <si>
    <t>SGCDC2-ZSBX-Z08 : 0.6*510*1230 CHR-FREE</t>
  </si>
  <si>
    <t>G0011030002659E</t>
  </si>
  <si>
    <t>SGCC-ZSBX-Z08 : 0.6*175*1188 CHR-FREE</t>
  </si>
  <si>
    <t>G0011030002659ETD</t>
  </si>
  <si>
    <t>G0011030002663E</t>
  </si>
  <si>
    <t>SGCC-ZSBX-Z08 : 2.0*190*525 CHR-FREE</t>
  </si>
  <si>
    <t>G0011030002665E</t>
  </si>
  <si>
    <t>SGCC-ZSBX-Z08: 1.6*136*439 CHR-FREE</t>
  </si>
  <si>
    <t>G0011030002665ETD</t>
  </si>
  <si>
    <t>G0011030002666E</t>
  </si>
  <si>
    <t>SGCC-ZSBX-Z08: 1.6*498*590 CHR-FREE</t>
  </si>
  <si>
    <t>G0011030002666ETD</t>
  </si>
  <si>
    <t>G0011030002667E</t>
  </si>
  <si>
    <t>SGCC-ZSBX-Z08 : 0.7*392*392 CHR-FREE</t>
  </si>
  <si>
    <t>G0011030002668E</t>
  </si>
  <si>
    <t>SGCC-ZSBX-Z08 : 0.7*47*200 CHR-FREE</t>
  </si>
  <si>
    <t>G0011030002669E</t>
  </si>
  <si>
    <t>SGCC-ZSBX-Z08 : 0.7*288*378 CHR-FREE</t>
  </si>
  <si>
    <t>G0011030002670E</t>
  </si>
  <si>
    <t>SGCC-ZSBX-Z08 : 0.7*240*323 CHR-FREE</t>
  </si>
  <si>
    <t>G0011030002671E</t>
  </si>
  <si>
    <t>SGCC-ZSBX-Z08 : 0.7*105*289 CHR-FREE</t>
  </si>
  <si>
    <t>G0011030002672E</t>
  </si>
  <si>
    <t>SGCC-ZSBX-Z08 : 0.7*219*275 CHR-FREE</t>
  </si>
  <si>
    <t>G0011030002673E</t>
  </si>
  <si>
    <t>SGCC-ZSBX-Z08 : 0.7*390*440 CHR-FREE</t>
  </si>
  <si>
    <t>G0011030002675E</t>
  </si>
  <si>
    <t>SGCC-ZSBX-Z08 : 0.8*360*625 CHR-FREE</t>
  </si>
  <si>
    <t>G0011030002676E</t>
  </si>
  <si>
    <t>SGCC-ZSBX-Z08 : 0.6*172*998 CHR-FREE</t>
  </si>
  <si>
    <t>G0011030002676ETD</t>
  </si>
  <si>
    <t>G0011030002677E</t>
  </si>
  <si>
    <t>SGCC-ZSBX-Z08 : 0.6*174*320 CHR-FREE</t>
  </si>
  <si>
    <t>G0011030002679E</t>
  </si>
  <si>
    <t>SGCD2-ZSBX-Z08 : 0.6*386*1120 CHR-FREE</t>
  </si>
  <si>
    <t>G0011030002679ETD</t>
  </si>
  <si>
    <t>G0011030002680E</t>
  </si>
  <si>
    <t>SGCC-ZSBX-Z08 : 0.7*242.5*612 CHR-FREE</t>
  </si>
  <si>
    <t>G0011030002681E</t>
  </si>
  <si>
    <t>SGCC-ZSBX-Z08 : 1.6*20*234 CHR-FREE</t>
  </si>
  <si>
    <t>G0011030002683E</t>
  </si>
  <si>
    <t>SGCC-ZSBX-Z08 : 1.0*260*536 CHR-FREE</t>
  </si>
  <si>
    <t>G0011030002684E</t>
  </si>
  <si>
    <t>SGCC-ZSBX-Z08 : 0.8*185*278 CHR-FREE</t>
  </si>
  <si>
    <t>G0011030002685E</t>
  </si>
  <si>
    <t>SGCC-ZSBX-Z08 : 1.0*85*115 CHR-FREE</t>
  </si>
  <si>
    <t>G0011030002686E</t>
  </si>
  <si>
    <t>SGCC-ZSBX-Z08 : 1.0*426*490 CHR-FREE</t>
  </si>
  <si>
    <t>G0011030002688E</t>
  </si>
  <si>
    <t>SGCC-ZSBX-Z08 : 0.8*78*188 CHR-FREE</t>
  </si>
  <si>
    <t>G0011030002689E</t>
  </si>
  <si>
    <t>SGCC-ZSBX-Z08 : 0.8*430*445 CHR-FREE</t>
  </si>
  <si>
    <t>G0011030002690E</t>
  </si>
  <si>
    <t>SGCC-ZSBX-Z08 : 0.8*340*570 CHR-FREE</t>
  </si>
  <si>
    <t>G0011030002691E</t>
  </si>
  <si>
    <t>SGCC-ZSBX-Z08 : 0.8*220*690 CHR-FREE</t>
  </si>
  <si>
    <t>G0011030002692E</t>
  </si>
  <si>
    <t>SGCC-ZSBX-Z08 : 0.8*450*490 CHR-FREE</t>
  </si>
  <si>
    <t>G0011030002693E</t>
  </si>
  <si>
    <t>SGCC-ZSBX-Z22 : 0.8*215*310 CHR-FREE</t>
  </si>
  <si>
    <t>G0011030002693ETD</t>
  </si>
  <si>
    <t>G0011030002694E</t>
  </si>
  <si>
    <t>SGCC-ZSBX-Z22 : 2.0*120*138 CHR-FREE</t>
  </si>
  <si>
    <t>G0011030002694ETD</t>
  </si>
  <si>
    <t>G0011030002695E</t>
  </si>
  <si>
    <t>SGCC-ZSBX-Z22 : 2.0*160*168 CHR-FREE</t>
  </si>
  <si>
    <t>G0011030002695ETD</t>
  </si>
  <si>
    <t>G0011030002726E</t>
  </si>
  <si>
    <t>SGCC-ZSBX-Z08 : 0.7*380*505 CHR-FREE</t>
  </si>
  <si>
    <t>G0011030002727E</t>
  </si>
  <si>
    <t>SGCC-ZSBX-Z08 : 0.7*465*330 CHR-FREE</t>
  </si>
  <si>
    <t>G0011030002728E</t>
  </si>
  <si>
    <t>SGCC-ZSBX-Z08 : 0.5*686*358 CHR-FREE</t>
  </si>
  <si>
    <t>G0011030002743E</t>
  </si>
  <si>
    <t>SGCC-ZSBX-Z18 : 0.6*240*193</t>
  </si>
  <si>
    <t>G0011030002776E</t>
  </si>
  <si>
    <t>SGCC-ZSBX-Z08 : 0.6x82x203</t>
  </si>
  <si>
    <t>G0011030002777E</t>
  </si>
  <si>
    <t>SGCC-ZSBX-Z08 : 1.0x37x63</t>
  </si>
  <si>
    <t>G0011030002821E</t>
  </si>
  <si>
    <t>SGCC-ZSBX-Z08 : 0.8*250*610</t>
  </si>
  <si>
    <t>G0011030002826E</t>
  </si>
  <si>
    <t>SGCC-ZSBX-Z08 : 0.5*152*188 CHR-FREE</t>
  </si>
  <si>
    <t>G0011030002826ETD</t>
  </si>
  <si>
    <t>SGCC-ZSBX-Z08 : 0.5*152*188 CHR-FREE NEW</t>
  </si>
  <si>
    <t>G0011030002827E</t>
  </si>
  <si>
    <t>SGCC-ZSBX-Z08 : 1.0*300*400 CHR-FREE</t>
  </si>
  <si>
    <t>G0011030002828E</t>
  </si>
  <si>
    <t>SGCC-ZSBX-Z08 : 1.2*69*1220</t>
  </si>
  <si>
    <t>G0011030002829E</t>
  </si>
  <si>
    <t>SGCC-ZSBX-Z08 : 0.6*119*1220</t>
  </si>
  <si>
    <t>G0011030002830E</t>
  </si>
  <si>
    <t>SGCC-ZSBX-Z08 : 0.6*125*1220</t>
  </si>
  <si>
    <t>G0011030002831E</t>
  </si>
  <si>
    <t>SGCC-ZSBX-Z08 : 0.6*123*175</t>
  </si>
  <si>
    <t>G0011030002831ETD</t>
  </si>
  <si>
    <t>G0011030002832E</t>
  </si>
  <si>
    <t>SGCC-ZSBX-Z08 : 0.6*129*236</t>
  </si>
  <si>
    <t>G0011030002832ETD</t>
  </si>
  <si>
    <t>G0011030002833E</t>
  </si>
  <si>
    <t>SGCC-ZSBX-Z08 : 0.6*189*217</t>
  </si>
  <si>
    <t>G0011030002833ETD</t>
  </si>
  <si>
    <t>G0011030002835E</t>
  </si>
  <si>
    <t>SGCC-ZSBX-Z08 : 1.6*68*1220</t>
  </si>
  <si>
    <t>G0011030002837E</t>
  </si>
  <si>
    <t>SGCD2-ZSBX-Z08 : 0.6*665*665</t>
  </si>
  <si>
    <t>G0011030002837ETD</t>
  </si>
  <si>
    <t>G0011030002838E</t>
  </si>
  <si>
    <t>SGCC-ZSBX-Z08 : 0.5*245*1002</t>
  </si>
  <si>
    <t>G0011030002838ETD</t>
  </si>
  <si>
    <t>G0011030002839E</t>
  </si>
  <si>
    <t>SGCC-ZSBX-Z08 : 0.5*245*1177</t>
  </si>
  <si>
    <t>G0011030002839ETD</t>
  </si>
  <si>
    <t>G0011030002840E</t>
  </si>
  <si>
    <t>SGCC-ZSBX-Z22 : 2.0*198*Coil (P=65)</t>
  </si>
  <si>
    <t>G0011030002841E</t>
  </si>
  <si>
    <t>SGCC-ZSBX-Z08 : 0.6*242*300 (P=55)</t>
  </si>
  <si>
    <t>G0011030002842E</t>
  </si>
  <si>
    <t>SGCC-ZSBX-Z08 : 0.6*138*1220 (P=92.1)</t>
  </si>
  <si>
    <t>G0011030002844E</t>
  </si>
  <si>
    <t>SGCC-ZSBX-Z08 : 0.6*321*450</t>
  </si>
  <si>
    <t>G0011030002844ETD</t>
  </si>
  <si>
    <t>G0011030002845E</t>
  </si>
  <si>
    <t>SGCC-ZSBX-Z08 : 0.5*420*677</t>
  </si>
  <si>
    <t>G0011030002845ETD</t>
  </si>
  <si>
    <t>G0011030002846E</t>
  </si>
  <si>
    <t>SGCC-ZSBX-Z08 : 0.8*49*Coil (P=26)</t>
  </si>
  <si>
    <t>G0011030002847E</t>
  </si>
  <si>
    <t>SGCD2-ZSBX-Z08 : 0.8*102*240</t>
  </si>
  <si>
    <t>G0011030002847ETD</t>
  </si>
  <si>
    <t>G0011030002848E</t>
  </si>
  <si>
    <t>SGCC-ZSBX-Z08 : 1.0*150*254</t>
  </si>
  <si>
    <t>G0011030002849E</t>
  </si>
  <si>
    <t>SGCC-ZSBX-Z22 : 2.0*215*935</t>
  </si>
  <si>
    <t>G0011030002849ETD</t>
  </si>
  <si>
    <t>G0011030002858E</t>
  </si>
  <si>
    <t>SGCC-ZSBX-Z08 : 1.0*75*705</t>
  </si>
  <si>
    <t>G0011030002859E</t>
  </si>
  <si>
    <t>SGCC-ZSBX-Z18 : 2.0*101.8*1394 CHR-FR</t>
  </si>
  <si>
    <t>G0011030002860E</t>
  </si>
  <si>
    <t>SGCC-ZSBX-Z18 : 2.0*323*740 CHR-FREE</t>
  </si>
  <si>
    <t>G0011030002861E</t>
  </si>
  <si>
    <t>SGCC-ZSBX-Z18 : 2.0*76*344 CHR-FREE</t>
  </si>
  <si>
    <t>G0011030002862E</t>
  </si>
  <si>
    <t>SGCC-ZSBX-Z18 : 2.0*77*1150 CHR-FREE</t>
  </si>
  <si>
    <t>G0011030002862ETD</t>
  </si>
  <si>
    <t>G0011030002863E</t>
  </si>
  <si>
    <t>SGCC-ZSBX-Z18 : 2.0*77*850 CHR-FREE</t>
  </si>
  <si>
    <t>G0011030002864E</t>
  </si>
  <si>
    <t>SGCC-ZSBX-Z18 : 2.0*89.9*256 CHR-FREE</t>
  </si>
  <si>
    <t>G0011030002865E</t>
  </si>
  <si>
    <t>SGCC-ZSBX-Z18 : 2.0*168*1145 CHR-FREE</t>
  </si>
  <si>
    <t>G0011030002865ETD</t>
  </si>
  <si>
    <t>G0011030002866E</t>
  </si>
  <si>
    <t>SGCC-ZSBX-Z18 : 2.0*185*1450 CHR-FREE</t>
  </si>
  <si>
    <t>G0011030002866ETD</t>
  </si>
  <si>
    <t>G0011030002867E</t>
  </si>
  <si>
    <t>SGCC-ZSBX-Z18: 2.0*806.8*426.6 CHR-FREE</t>
  </si>
  <si>
    <t>G0011030002868E</t>
  </si>
  <si>
    <t>SGCC-ZSBX-Z18 : 2.0*193.2*232.6 CHR-FRE</t>
  </si>
  <si>
    <t>G0011030002869E</t>
  </si>
  <si>
    <t>SGCC-ZSBX-Z18 : 2.0*134*362 CHR-FREE</t>
  </si>
  <si>
    <t>G0011030002870E</t>
  </si>
  <si>
    <t>SGCC-ZSBX-Z18 : 2.0*176*663 CHR-FREE</t>
  </si>
  <si>
    <t>G0011030002871E</t>
  </si>
  <si>
    <t>SGCC-ZSBX-Z18 : 2.0*44*172 CHR-FREE</t>
  </si>
  <si>
    <t>G0011030002872E</t>
  </si>
  <si>
    <t>SGCC-ZSBX-Z18 : 2.0*145*790 CHR-FREE</t>
  </si>
  <si>
    <t>G0011030002873E</t>
  </si>
  <si>
    <t>SGCC-ZSBX-Z18 : 2.0*95.5*1200</t>
  </si>
  <si>
    <t>G0011030002914E</t>
  </si>
  <si>
    <t>SGCC-ZSBX-Z08 : 1.0*800*1219 CHR-FREE</t>
  </si>
  <si>
    <t>G0011030002915E</t>
  </si>
  <si>
    <t>SGCC-ZSBX-Z08 : 1.0*1219*1219</t>
  </si>
  <si>
    <t>G0011030002930E</t>
  </si>
  <si>
    <t>SGCC-ZSBX-Z08 : 1.0 X 400 X 1200</t>
  </si>
  <si>
    <t>Summary</t>
  </si>
  <si>
    <t>Z22</t>
  </si>
  <si>
    <t>SGCC</t>
  </si>
  <si>
    <t>CARRIER</t>
  </si>
  <si>
    <t>Z18</t>
  </si>
  <si>
    <t>Z08</t>
  </si>
  <si>
    <t>Coil</t>
  </si>
  <si>
    <t>SGCD</t>
  </si>
  <si>
    <t>Stock End</t>
  </si>
  <si>
    <t>Material ETA</t>
  </si>
  <si>
    <t>L</t>
  </si>
  <si>
    <t>W</t>
  </si>
  <si>
    <t>T</t>
  </si>
  <si>
    <t>Spec</t>
  </si>
  <si>
    <t>Customer</t>
  </si>
  <si>
    <t>Item</t>
  </si>
  <si>
    <t>New PO shipment</t>
  </si>
  <si>
    <t>Urgent sourcing</t>
  </si>
  <si>
    <t>Material</t>
  </si>
  <si>
    <t>Grade</t>
  </si>
  <si>
    <t>Coating</t>
  </si>
  <si>
    <t>Weight/PC</t>
  </si>
  <si>
    <t>Type</t>
  </si>
  <si>
    <t>Delivery to</t>
  </si>
  <si>
    <t>G0011030001487E</t>
  </si>
  <si>
    <t>SGCC-ZSBX-Z08 : 0.5*80*730 CHR-FREE</t>
  </si>
  <si>
    <t>SGCC-ZSBX-Z08</t>
  </si>
  <si>
    <t>G0011030001489E</t>
  </si>
  <si>
    <t>SGCC-ZSBX-Z08 : 0.5*300.5*625.8 CHR-FREE</t>
  </si>
  <si>
    <t>THRIVE PRECISION INDUSTRY CO.,LTD.</t>
  </si>
  <si>
    <t>G0011030001499ETD</t>
  </si>
  <si>
    <t>SGCC-ZSBX-Z08 : 0.5*290*640 CHR-FREE</t>
  </si>
  <si>
    <t>SGCC-ZSBX-Z18</t>
  </si>
  <si>
    <t>UNIPART CO.,LTD.</t>
  </si>
  <si>
    <t>G0011030001533ETD</t>
  </si>
  <si>
    <t>SGCC-ZSBX-Z08 : 0.5*220*270 CHR-FREE</t>
  </si>
  <si>
    <t>G0011030001541E</t>
  </si>
  <si>
    <t>SGCC-ZS-EA-FB-Z08 : 0.8*166.8*573.7 CHR-</t>
  </si>
  <si>
    <t>SGCC-ZS-EA-FB-Z08</t>
  </si>
  <si>
    <t>G0011030001541ETD</t>
  </si>
  <si>
    <t>G0011030001554E</t>
  </si>
  <si>
    <t>SGCC-ZSBX-Z08 : 0.5*235*525.5 CHR-FREE</t>
  </si>
  <si>
    <t>G0011030001559E</t>
  </si>
  <si>
    <t>SGCC-ZSBX-Z08 : 1.0*189.4*546 CHR-FREE</t>
  </si>
  <si>
    <t>G0011030001559ETD</t>
  </si>
  <si>
    <t>G0011030001562E</t>
  </si>
  <si>
    <t>G0011030001563ETD</t>
  </si>
  <si>
    <t>G0011030001570E</t>
  </si>
  <si>
    <t>SGCC-ZSBX-Z08 : 0.5*58*496 CHR-FREE</t>
  </si>
  <si>
    <t>G0011030001644E</t>
  </si>
  <si>
    <t>SGCC-ZSBX-Z08 : 0.8*451*563 CHR-FREE</t>
  </si>
  <si>
    <t>G0011030001644ETD</t>
  </si>
  <si>
    <t>G0011030001645E</t>
  </si>
  <si>
    <t>SGCC-ZSBX-Z08 : 0.5*299*325 CHR-FREE</t>
  </si>
  <si>
    <t>G0011030001645ETD</t>
  </si>
  <si>
    <t>G0011030001649ETD</t>
  </si>
  <si>
    <t>SGCC-ZSBX-Z08 : 0.6*350*800 CHR-FREE</t>
  </si>
  <si>
    <t>G0011030001650E</t>
  </si>
  <si>
    <t>SGCC-ZSBX-Z08 : 0.5*235*300 CHR-FREE</t>
  </si>
  <si>
    <t>CHUN SIANG AUTOPART CO.,LTD.</t>
  </si>
  <si>
    <t>G0011030001662E</t>
  </si>
  <si>
    <t>SGCC-ZSBX-Z08 : 0.5*172*221 CHR-FREE</t>
  </si>
  <si>
    <t>G0011030001663E</t>
  </si>
  <si>
    <t>SGCC-ZSBX-Z08 : 0.6*268*268 CHR-FREE</t>
  </si>
  <si>
    <t>G0011030001664E</t>
  </si>
  <si>
    <t>SGCC-ZSBX-Z08 : 0.5*230*270 CHR-FREE</t>
  </si>
  <si>
    <t>G0011030001675E</t>
  </si>
  <si>
    <t>SGCC-ZSBX-Z08 : 0.6*55*COIL CHR-FREE</t>
  </si>
  <si>
    <t>COIL</t>
  </si>
  <si>
    <t>TEXFOCUS CO.,LTD.</t>
  </si>
  <si>
    <t>TKC PRESS AND DIE ENGINEERING</t>
  </si>
  <si>
    <t>G0011030001692ETD</t>
  </si>
  <si>
    <t>SHIN HEUNG CO., LTD.</t>
  </si>
  <si>
    <t>G0011030001693ETD</t>
  </si>
  <si>
    <t>G0011030001694ETD</t>
  </si>
  <si>
    <t>SGCC-ZSBX-Z22</t>
  </si>
  <si>
    <t>G0011030001761ETD</t>
  </si>
  <si>
    <t>G0011030001772E</t>
  </si>
  <si>
    <t>SGCC-ZSBX-Z08 : 0.5*298*482  CHR-FREE</t>
  </si>
  <si>
    <t>G0011030001772ETD</t>
  </si>
  <si>
    <t>G0011030001784E</t>
  </si>
  <si>
    <t>SGCC-ZSBX-Z08 : 0.6*242*708 CHR-FREE</t>
  </si>
  <si>
    <t>G0011030001784ETD</t>
  </si>
  <si>
    <t>G0011030001806E</t>
  </si>
  <si>
    <t>SGCC-ZSBX-Z08 : 0.6*415*1618 CHR-FREE</t>
  </si>
  <si>
    <t>G0011030001806ETD</t>
  </si>
  <si>
    <t>SGCC-SGCC-ZSB-Z08</t>
  </si>
  <si>
    <t>G0011030001812E</t>
  </si>
  <si>
    <t>SGCC-ZSBX-Z08 : 0.6*62.6*444 CHR-FREE</t>
  </si>
  <si>
    <t>G0011030001819E</t>
  </si>
  <si>
    <t>SGCC-ZSBX-Z08 : 0.8*350*870 CHR-FREE</t>
  </si>
  <si>
    <t>G0011030001819ETD</t>
  </si>
  <si>
    <t>G0011030001823ETD</t>
  </si>
  <si>
    <t>G0011030001829E</t>
  </si>
  <si>
    <t>SGCC-ZSBX-Z08 : 0.7*356.8*726.5 CHR-FREE</t>
  </si>
  <si>
    <t>G0011030001829ETD</t>
  </si>
  <si>
    <t>G0011030001830E</t>
  </si>
  <si>
    <t>SGCC-ZSBX-Z08 : 0.7*356.8*1026.5CHR-FREE</t>
  </si>
  <si>
    <t>G0011030001830ETD</t>
  </si>
  <si>
    <t>G0011030001831E</t>
  </si>
  <si>
    <t>SGCC-ZSBX-Z08 : 0.8*356.5*1426.2CHR-FREE</t>
  </si>
  <si>
    <t>G0011030001831ETD</t>
  </si>
  <si>
    <t>G0011030001844ETD</t>
  </si>
  <si>
    <t>SGCC-ZSBX-Z12</t>
  </si>
  <si>
    <t>G0011030001854E</t>
  </si>
  <si>
    <t>SGCC-ZSBX-Z08 : 0.6*235*295 CHR-FREE</t>
  </si>
  <si>
    <t>G0011030001856E</t>
  </si>
  <si>
    <t>SGCC-ZSBX-Z08 : 0.5*180*230 CHR-FREE</t>
  </si>
  <si>
    <t>G0011030001871E</t>
  </si>
  <si>
    <t>SGCC-ZSBX-Z08 : 0.6*345*720 CHR-FREE</t>
  </si>
  <si>
    <t>G0011030001872E</t>
  </si>
  <si>
    <t>SGCC-ZSBX-Z08 : 0.6*63*288 CHR-FREE</t>
  </si>
  <si>
    <t>G0011030001873E</t>
  </si>
  <si>
    <t>SGCC-ZSBX-Z08 : 0.6*62*172 CHR-FREE</t>
  </si>
  <si>
    <t>G0011030001875E</t>
  </si>
  <si>
    <t>SGCC-ZSBX-Z08 : 0.6*442*134 CHR-FREE</t>
  </si>
  <si>
    <t>G0011030001876E</t>
  </si>
  <si>
    <t>SGCC-ZSBX-Z08 : 0.6*403*153 CHR-FREE</t>
  </si>
  <si>
    <t>G0011030001877E</t>
  </si>
  <si>
    <t>SGCC-ZSBX-Z08 : 0.6*89*1085 CHR-FREE</t>
  </si>
  <si>
    <t>G0011030001878E</t>
  </si>
  <si>
    <t>SGCC-ZSBX-Z08 : 0.6*84*1190 CHR-FREE</t>
  </si>
  <si>
    <t>G0011030001879ETD</t>
  </si>
  <si>
    <t>G0011030001880ETD</t>
  </si>
  <si>
    <t>G0011030001881ETD</t>
  </si>
  <si>
    <t>G0011030001882ETD</t>
  </si>
  <si>
    <t>G0011030001883ETD</t>
  </si>
  <si>
    <t>G0011030001884ETD</t>
  </si>
  <si>
    <t>G0011030001885ETD</t>
  </si>
  <si>
    <t>G0011030001890E</t>
  </si>
  <si>
    <t>SGCC-ZSBX-Z08: 0.6*315.3*784.20 CHR-FREE</t>
  </si>
  <si>
    <t>G0011030001890ETD</t>
  </si>
  <si>
    <t>G0011030001895E</t>
  </si>
  <si>
    <t>SGCC-ZSBX-Z08 : 1.0*148*883 CHR-FREE</t>
  </si>
  <si>
    <t>G0011030001897E</t>
  </si>
  <si>
    <t>SGCC-ZSBX-Z08 : 0.8*355*880 CHR-FREE</t>
  </si>
  <si>
    <t>G0011030001898E</t>
  </si>
  <si>
    <t>SGCC-ZSBX-Z08 : 1.0*36*170 CHR-FREE</t>
  </si>
  <si>
    <t>G0011030001900E</t>
  </si>
  <si>
    <t>SGCC-ZSBX-Z08 : 0.6*146*1103 CHR-FREE</t>
  </si>
  <si>
    <t>G0011030001900ETD</t>
  </si>
  <si>
    <t>G0011030001902E</t>
  </si>
  <si>
    <t>SGCC-ZSBX-Z08 : 0.7*380*498 CHR-FREE</t>
  </si>
  <si>
    <t>G0011030001903E</t>
  </si>
  <si>
    <t>SGCC-ZSBX-Z08 : 0.7*329.5*261.5 CHR-FREE</t>
  </si>
  <si>
    <t>G0011030001904E</t>
  </si>
  <si>
    <t>SGCC-ZSBX-Z08 : 0.5*200*990 CHR-FREE</t>
  </si>
  <si>
    <t>G0011030001910E</t>
  </si>
  <si>
    <t>SGCC-ZSBX-Z08 : 0.7*474*332 CHR-FREE</t>
  </si>
  <si>
    <t>G0011030001911E</t>
  </si>
  <si>
    <t>SGCC-ZSBX-Z08 : 0.8*371*276 CHR-FREE</t>
  </si>
  <si>
    <t>G0011030001917E</t>
  </si>
  <si>
    <t>SGCC-ZSBX-Z08 : 0.7*367*341 CHR-FREE</t>
  </si>
  <si>
    <t>G0011030001919E</t>
  </si>
  <si>
    <t>SGCC-ZSBX-Z08 : 1.2*235*1108.5 CHR-FREE</t>
  </si>
  <si>
    <t>G0011030001919ETD</t>
  </si>
  <si>
    <t>G0011030001920E</t>
  </si>
  <si>
    <t>SGCC-ZSBX-Z08 : 0.8*351*873.5 CHR-FREE</t>
  </si>
  <si>
    <t>G0011030001920ETD</t>
  </si>
  <si>
    <t>G0011030001923E</t>
  </si>
  <si>
    <t>SGCC-ZSBX-Z08 : 0.6*79*479 CHR-FREE</t>
  </si>
  <si>
    <t>G0011030001924E</t>
  </si>
  <si>
    <t>SGCC-ZSBX-Z08 : 0.6*64*471 CHR-FREE</t>
  </si>
  <si>
    <t>G0011030001925E</t>
  </si>
  <si>
    <t>SGCC-ZSBX-Z08 : 0.7*56*198 CHR-FREE</t>
  </si>
  <si>
    <t>G0011030001926E</t>
  </si>
  <si>
    <t>SGCC-ZSBX-Z08 : 1.2*37*230 CHR-FREE</t>
  </si>
  <si>
    <t>G0011030001970E</t>
  </si>
  <si>
    <t>SGCC-ZSBX-Z08 : 0.6*322*660 CHR-FREE</t>
  </si>
  <si>
    <t>G0011030001970ETD</t>
  </si>
  <si>
    <t>G0011030001978E</t>
  </si>
  <si>
    <t>SGCC-ZSBX-Z12 : 1.2*105*415 CHR-FREE</t>
  </si>
  <si>
    <t>G0011030001979E</t>
  </si>
  <si>
    <t>SGCC-ZSBX-Z18 : 1.6*370*450 CHR-FREE</t>
  </si>
  <si>
    <t>G0011030001980E</t>
  </si>
  <si>
    <t>SGCC-ZSBX-Z08 : 0.5*118*740 CHR-FREE</t>
  </si>
  <si>
    <t>G0011030001982E</t>
  </si>
  <si>
    <t>SGCC-ZSBX-Z08 : 0.5*144*160 CHR-FREE</t>
  </si>
  <si>
    <t>G0011030001983E</t>
  </si>
  <si>
    <t>SGCC-ZSBX-Z08 : 0.8*55*134 CHR-FREE</t>
  </si>
  <si>
    <t>G0011030001984E</t>
  </si>
  <si>
    <t>SGCC-ZSBX-Z08 : 0.7*193*202 CHR-FREE</t>
  </si>
  <si>
    <t>G0011030001985E</t>
  </si>
  <si>
    <t>SGCC-ZSBX-Z08 : 0.5*402*295 CHR-FREE</t>
  </si>
  <si>
    <t>G0011030001986E</t>
  </si>
  <si>
    <t>SGCC-ZSBX-Z08 : 0.5*388*620 CHR-FREE</t>
  </si>
  <si>
    <t>G0011030001987E</t>
  </si>
  <si>
    <t>SGCC-ZSBX-Z08 : 0.5*194*186 CHR-FREE</t>
  </si>
  <si>
    <t>G0011030001988E</t>
  </si>
  <si>
    <t>SGCC-ZSBX-Z08 : 0.8*145*158 CHR-FREE</t>
  </si>
  <si>
    <t>G0011030001989E</t>
  </si>
  <si>
    <t>SGCC-ZSBX-Z08 : 0.8*102*198 CHR-FREE</t>
  </si>
  <si>
    <t>G0011030001990E</t>
  </si>
  <si>
    <t>SGCC-ZSBX-Z08 : 0.7*124*144 CHR-FREE</t>
  </si>
  <si>
    <t>G0011030001991E</t>
  </si>
  <si>
    <t>SGCC-ZSBX-Z08 : 0.7*183*218 CHR-FREE</t>
  </si>
  <si>
    <t>G0011030001992E</t>
  </si>
  <si>
    <t>SGCC-ZSBX-Z08 : 0.5*142*189 CHR-FREE</t>
  </si>
  <si>
    <t>G0011030001994E</t>
  </si>
  <si>
    <t>SGCC-ZSBX-Z08 : 1.0*95*750 CHR-FREE</t>
  </si>
  <si>
    <t>G0011030001996E</t>
  </si>
  <si>
    <t>SGCC-ZSBX-Z08 : 0.5*150*760 CHR-FREE</t>
  </si>
  <si>
    <t>G0011030001998E</t>
  </si>
  <si>
    <t>SGCC-ZSBX-Z08 : 0.7*750*1219 CHR-FREE</t>
  </si>
  <si>
    <t>G0011030002000E</t>
  </si>
  <si>
    <t>G0011030002001E</t>
  </si>
  <si>
    <t>SGCC-ZSBX-Z08 : 0.7*350*750 CHR-FREE</t>
  </si>
  <si>
    <t>G0011030002002E</t>
  </si>
  <si>
    <t>SGCC-ZSBX-Z08 : 0.6*206*567.2 CHR-FREE</t>
  </si>
  <si>
    <t>G0011030002004E</t>
  </si>
  <si>
    <t>SGCC-ZSBX-Z08 : 0.6*160*210 CHR-FREE</t>
  </si>
  <si>
    <t>G0011030002004ETD</t>
  </si>
  <si>
    <t>G0011030002007E</t>
  </si>
  <si>
    <t>SGCC-ZSBX-Z08 : 1.0*135*212 CHR-FREE</t>
  </si>
  <si>
    <t>G0011030002007ETD</t>
  </si>
  <si>
    <t>G0011030002008E</t>
  </si>
  <si>
    <t>SGCC-ZSBX-Z08 : 0.7*117*130 CHR-FREE</t>
  </si>
  <si>
    <t>G0011030002008ETD</t>
  </si>
  <si>
    <t>UKKARIT RUNGRUENG (2000) CO.,LTD.</t>
  </si>
  <si>
    <t>SANSHIN HIGH TECHNOLOGY</t>
  </si>
  <si>
    <t>G0011030002028ETD</t>
  </si>
  <si>
    <t>G0011030002032E</t>
  </si>
  <si>
    <t>SGCC-ZSBX-Z08 : 0.8*1486*498 CHR-FREE</t>
  </si>
  <si>
    <t>G0011030002032ETD</t>
  </si>
  <si>
    <t>G0011030002048ETD</t>
  </si>
  <si>
    <t>G0011030002059E</t>
  </si>
  <si>
    <t>SGCC-ZS-EA-FB-Z08 :0.5*342*523 CHR-FREE</t>
  </si>
  <si>
    <t>G0011030002059ETD</t>
  </si>
  <si>
    <t>G0011030002062E</t>
  </si>
  <si>
    <t>SGCC-ZS-EA-FB-Z08 :1.0*100*COIL</t>
  </si>
  <si>
    <t>G0011030002062ETD</t>
  </si>
  <si>
    <t>G0011030002071E</t>
  </si>
  <si>
    <t>SGCC-ZSBX-Z08 : 0.8*1425*473 CHR-FREE</t>
  </si>
  <si>
    <t>G0011030002071ETD</t>
  </si>
  <si>
    <t>G0011030002101E</t>
  </si>
  <si>
    <t>SGCC-ZSBX-Z08 : 0.5*1219*2440 CHR-FREE</t>
  </si>
  <si>
    <t>G0011030002102E</t>
  </si>
  <si>
    <t>SGCC-ZSBX-Z08 : 0.8*1219*2440 CHR-FREE</t>
  </si>
  <si>
    <t>G0011030002105E</t>
  </si>
  <si>
    <t>SGCC-ZSBX-Z08 : 0.8*1219*1090 CHR-FREE</t>
  </si>
  <si>
    <t>G0011030002109E</t>
  </si>
  <si>
    <t>SGCC-ZSBX-Z08 : 0.8*1219*900 CHR-FREE</t>
  </si>
  <si>
    <t>G0011030002111E</t>
  </si>
  <si>
    <t>SGCC-ZSBX-Z08 : 1.2*1130*1219 CHR-FREE</t>
  </si>
  <si>
    <t>G0011030002115E</t>
  </si>
  <si>
    <t>SGCC-ZSBX-Z08 : 0.6*58*COIL CHR-FREE</t>
  </si>
  <si>
    <t>G0011030002116E</t>
  </si>
  <si>
    <t>SGCC-ZSBX-Z08 : 0.5*406*408 CHR-FREE</t>
  </si>
  <si>
    <t>G0011030002116ETD</t>
  </si>
  <si>
    <t>THAI AUTO TOOLS AND DIE PUBLIC</t>
  </si>
  <si>
    <t>SGCD2-Z22</t>
  </si>
  <si>
    <t>CARRIER AIR</t>
  </si>
  <si>
    <t xml:space="preserve">CARRIER AIR </t>
  </si>
  <si>
    <t>G0011030002124E</t>
  </si>
  <si>
    <t>SGCC-ZSBX-Z08 : 0.8*243*1440 CHR-FREE</t>
  </si>
  <si>
    <t>G0011030002124ETD</t>
  </si>
  <si>
    <t>G0011030002131E</t>
  </si>
  <si>
    <t>SGCC-ZS-EA-FB-Z08 : 0.5*48*511 CHR-FREE</t>
  </si>
  <si>
    <t>G0011030002131ETD</t>
  </si>
  <si>
    <t>G0011030002132E</t>
  </si>
  <si>
    <t>SGCC-ZS-EA-FB-Z08 : 0.5*71*553 CHR-FREE</t>
  </si>
  <si>
    <t>G0011030002132ETD</t>
  </si>
  <si>
    <t>G0011030002137E</t>
  </si>
  <si>
    <t>SGCC-ZS-EA-FB-Z08 :1.0*73.0*COIL(P=37)</t>
  </si>
  <si>
    <t>G0011030002137ETD</t>
  </si>
  <si>
    <t>G0011030002138E</t>
  </si>
  <si>
    <t>SGCC-ZS-EA-FB-Z08 :1.0*87.0*COIL(P=37)</t>
  </si>
  <si>
    <t>G0011030002138ETD</t>
  </si>
  <si>
    <t>G0011030002147E</t>
  </si>
  <si>
    <t>SGCC-ZSBX-Z08 : 1.0*108*1210 CHR-FREE</t>
  </si>
  <si>
    <t>G0011030002148E</t>
  </si>
  <si>
    <t>SGCC-ZSBX-Z08 : 1.0*52*1220 CHR-FREE</t>
  </si>
  <si>
    <t>G0011030002171E</t>
  </si>
  <si>
    <t>G0011030002173E</t>
  </si>
  <si>
    <t>SGCC-ZSBX-Z08 : 0.5*270*310 CHR-FREE</t>
  </si>
  <si>
    <t>G0011030002174E</t>
  </si>
  <si>
    <t>SGCC-ZSBX-Z08 : 1.2*130*301 CHR-FREE</t>
  </si>
  <si>
    <t>G0011030002176E</t>
  </si>
  <si>
    <t>SGCC-ZSBX-Z08 : 0.8*412*625 CHR-FREE</t>
  </si>
  <si>
    <t>G0011030002176ETD</t>
  </si>
  <si>
    <t>G0011030002186E</t>
  </si>
  <si>
    <t>G0011030002189E</t>
  </si>
  <si>
    <t>SGCC-ZSBX-Z08 : 0.5*68*1220 CHR-FREE</t>
  </si>
  <si>
    <t>G0011030002191ETD</t>
  </si>
  <si>
    <t>SGCC-ZSBX-Z08 : 0.5*146*850 CHR-FREE</t>
  </si>
  <si>
    <t>G0011030002242E</t>
  </si>
  <si>
    <t>SGCC-ZSBX-Z08 : 0.6*65*680 CHR-FREE</t>
  </si>
  <si>
    <t>G0011030002244E</t>
  </si>
  <si>
    <t>SGCC-ZSBX-Z08 : 0.6*316.5*597.5 CHR-FREE</t>
  </si>
  <si>
    <t>G0011030002244ETD</t>
  </si>
  <si>
    <t>SGCC-ZS-EA-FB-Z18</t>
  </si>
  <si>
    <t>G0011030002252ETD</t>
  </si>
  <si>
    <t>G0011030002253ETD</t>
  </si>
  <si>
    <t>G0011030002256ETD</t>
  </si>
  <si>
    <t>G0011030002257E</t>
  </si>
  <si>
    <t>SGCC-ZSBX-Z08 : 1.0*750*2240 CHR-FREE</t>
  </si>
  <si>
    <t>G0011030002263ETD</t>
  </si>
  <si>
    <t>G0011030002264ETD</t>
  </si>
  <si>
    <t>G0011030002266ETD</t>
  </si>
  <si>
    <t>G0011030002269E</t>
  </si>
  <si>
    <t>SGCC-ZS-EA-FB-08 : 0.5*230*284 CHR-FREE</t>
  </si>
  <si>
    <t>G0011030002275ETD</t>
  </si>
  <si>
    <t>G0011030002287ETD</t>
  </si>
  <si>
    <t>G0011030002288ETD</t>
  </si>
  <si>
    <t>G0011030002289ETD</t>
  </si>
  <si>
    <t>G0011030002290ETD</t>
  </si>
  <si>
    <t>G0011030002293ETD</t>
  </si>
  <si>
    <t>G0011030002294ETD</t>
  </si>
  <si>
    <t>G0011030002297ETD</t>
  </si>
  <si>
    <t>G0011030002298ETD</t>
  </si>
  <si>
    <t>G0011030002299ETD</t>
  </si>
  <si>
    <t>G0011030002300E</t>
  </si>
  <si>
    <t>SGCC-ZSBX-Z22 : 2.0*210*705 CHR-FREE</t>
  </si>
  <si>
    <t>G0011030002301ETD</t>
  </si>
  <si>
    <t>G0011030002303ETD</t>
  </si>
  <si>
    <t>G0011030002304ETD</t>
  </si>
  <si>
    <t>G0011030002306E</t>
  </si>
  <si>
    <t>SGCC-ZSBX-Z08 : 0.7*1145*2440 CHR-FREE</t>
  </si>
  <si>
    <t>G0011030002307E</t>
  </si>
  <si>
    <t>SGCC-ZSBX-Z08 : 1.0*1085*2240 CHR-FREE</t>
  </si>
  <si>
    <t>G0011030002307ETD</t>
  </si>
  <si>
    <t>G0011030002312ETD</t>
  </si>
  <si>
    <t>G0011030002315ETD</t>
  </si>
  <si>
    <t>G0011030002316E</t>
  </si>
  <si>
    <t>SGCC-ZSBX-Z08 : 0.7*1145*1150 CHR-FREE</t>
  </si>
  <si>
    <t>G0011030002324E</t>
  </si>
  <si>
    <t>SGCC-ZSBX-Z08 : 1.2*30*COIL CHR-FREE</t>
  </si>
  <si>
    <t>G0011030002324ETD</t>
  </si>
  <si>
    <t>G0011030002330E</t>
  </si>
  <si>
    <t>SGCC-ZSBX-Z08 : 1.0*102*116 CHR-FREE</t>
  </si>
  <si>
    <t>G0011030002330ETD</t>
  </si>
  <si>
    <t>G0011030002331ETD</t>
  </si>
  <si>
    <t>G0011030002332ETD</t>
  </si>
  <si>
    <t>G0011030002333ETD</t>
  </si>
  <si>
    <t>G0011030002340E</t>
  </si>
  <si>
    <t>SGCC-ZSBX-Z08 : 0.8*18*COIL CHR-FREE</t>
  </si>
  <si>
    <t>coil</t>
  </si>
  <si>
    <t>G0011030002340ETD</t>
  </si>
  <si>
    <t>G0011030002341ETD</t>
  </si>
  <si>
    <t>G0011030002355E</t>
  </si>
  <si>
    <t>SGCC-ZSBX-Z08 : 0.5*560*COIL    CHR-FREE</t>
  </si>
  <si>
    <t>G0011030002355ETD</t>
  </si>
  <si>
    <t>G0011030002357E</t>
  </si>
  <si>
    <t>SGCC-ZSBX-Z22 : 2.0*129*355 CHR-FREE</t>
  </si>
  <si>
    <t>G0011030002357ETD</t>
  </si>
  <si>
    <t>G0011030002358ETD</t>
  </si>
  <si>
    <t>G0011030002361ETD</t>
  </si>
  <si>
    <t>G0011030002364E</t>
  </si>
  <si>
    <t>SGCC-ZSBX-Z08 : 0.8*200*COIL(ID=500,P=70</t>
  </si>
  <si>
    <t>G0011030002376E</t>
  </si>
  <si>
    <t>SGCC-ZSBX-Z08 : 0.5*148*618 CHR-FREE</t>
  </si>
  <si>
    <t>G0011030002376ETD</t>
  </si>
  <si>
    <t>SGCD2-ZSBX-Z08</t>
  </si>
  <si>
    <t>G0011030002381E</t>
  </si>
  <si>
    <t>SGCC-ZSBX-Z08 : 0.5*105*865 CHR-FREE</t>
  </si>
  <si>
    <t>G0011030002387ETD</t>
  </si>
  <si>
    <t>G0011030002409ETD</t>
  </si>
  <si>
    <t>G0011030002410E</t>
  </si>
  <si>
    <t>SGCC-ZSBX-Z08 : 1.0*150*1220 CHR-FREE</t>
  </si>
  <si>
    <t>G0011030002410ETD</t>
  </si>
  <si>
    <t>G0011030002425ETD</t>
  </si>
  <si>
    <t>G0011030002426ETD</t>
  </si>
  <si>
    <t>G0011030002427E</t>
  </si>
  <si>
    <t>SGCC-ZSBX-Z08 : 0.5*334.2*1200 CHR-FREE</t>
  </si>
  <si>
    <t>G0011030002427ETD</t>
  </si>
  <si>
    <t>G0011030002432E</t>
  </si>
  <si>
    <t>SGCC-ZSBX-Z08 : 1.0*95.0*Coil</t>
  </si>
  <si>
    <t>G0011030002433E</t>
  </si>
  <si>
    <t>SGCC-ZSBX-Z08 : 1.0*172.0*Coil</t>
  </si>
  <si>
    <t>G0011030002435E</t>
  </si>
  <si>
    <t>SGCC-ZSBX-Z08 : 0.6*84*820 CHR-FREE</t>
  </si>
  <si>
    <t>G0011030002435ETD</t>
  </si>
  <si>
    <t>G0011030002437E</t>
  </si>
  <si>
    <t>SGCC-ZSBX-Z08 : 0.6*240*270 CHR-FREE</t>
  </si>
  <si>
    <t>G0011030002505E</t>
  </si>
  <si>
    <t>G0011030002511ETD</t>
  </si>
  <si>
    <t>G0011030002513E</t>
  </si>
  <si>
    <t>SGCC-ZSBX-Z08 : 1.2*193*1692 CHR-FREE</t>
  </si>
  <si>
    <t>G0011030002513ETD</t>
  </si>
  <si>
    <t>G0011030002515ETD</t>
  </si>
  <si>
    <t>G0011030002555E</t>
  </si>
  <si>
    <t>SGCC-ZSBX-Z08 : 1.0*69.8*770 CHR-FREE</t>
  </si>
  <si>
    <t>G0011030002555ETD</t>
  </si>
  <si>
    <t>G0011030002556ETD</t>
  </si>
  <si>
    <t>G0011030002561E</t>
  </si>
  <si>
    <t>SGCC-ZSBX-Z08 : 0.8*470*625 CHR-FREE</t>
  </si>
  <si>
    <t>G0011030002562E</t>
  </si>
  <si>
    <t>SGCC-ZSBX-Z08 : 0.7*310*322 CHR-FREE</t>
  </si>
  <si>
    <t>G0011030002563E</t>
  </si>
  <si>
    <t>SGCC-ZSBX-Z08 : 0.7*45*112 CHR-FREE</t>
  </si>
  <si>
    <t>G0011030002564E</t>
  </si>
  <si>
    <t>SGCC-ZSBX-Z08 : 0.7*36*67 CHR-FREE</t>
  </si>
  <si>
    <t>G0011030002566E</t>
  </si>
  <si>
    <t>SGCC-ZSBX-Z08 : 0.8*1095*1219 CHR-FREE</t>
  </si>
  <si>
    <t>G0011030002568ETD</t>
  </si>
  <si>
    <t>G0011030002572E</t>
  </si>
  <si>
    <t>SGCC-ZSBX-Z08 : 1.2*250*945 CHR-FREE</t>
  </si>
  <si>
    <t>G0011030002596E</t>
  </si>
  <si>
    <t>SGCC-ZSBX-Z08 : 0.6*200*360 CHR-FREE</t>
  </si>
  <si>
    <t>G0011030002599ETD</t>
  </si>
  <si>
    <t>G0011030002600E</t>
  </si>
  <si>
    <t>SGCC-ZSBX-Z08 : 0.8*420*545 CHR-FREE</t>
  </si>
  <si>
    <t>G0011030002601E</t>
  </si>
  <si>
    <t>SGCC-ZSBX-Z12 : 1.2*300*900 CHR-FREE</t>
  </si>
  <si>
    <t>G0011030002607E</t>
  </si>
  <si>
    <t>G0011030002615E</t>
  </si>
  <si>
    <t>SGCC-ZSBX-Z08 : 1.0*369.8*990 CHR-FREE</t>
  </si>
  <si>
    <t>G0011030002616E</t>
  </si>
  <si>
    <t>SGCC-ZSBX-Z08 : 1.0*377.8*411.2 CHR-FREE</t>
  </si>
  <si>
    <t>G0011030002622E</t>
  </si>
  <si>
    <t>SGCC-ZSBX-Z08 : 0.8*29*COIL CHR-FREE</t>
  </si>
  <si>
    <t>G0011030002630E</t>
  </si>
  <si>
    <t>SGCC-ZSBX-Z08 : 1.0*773*870 CHR-FREE</t>
  </si>
  <si>
    <t>G0011030002634E</t>
  </si>
  <si>
    <t>SGCC-ZSBX-Z08 : 1.0*435*875 CHR-FREE</t>
  </si>
  <si>
    <t>G0011030002646E</t>
  </si>
  <si>
    <t>SGCC-ZSBX-Z08 : 0.7*375*635 CHR-FREE</t>
  </si>
  <si>
    <t>G0011030002649E</t>
  </si>
  <si>
    <t>SGCC-ZSBX-Z08 : 1.0*256*535 CHR-FREE</t>
  </si>
  <si>
    <t>G0011030002656ETD</t>
  </si>
  <si>
    <t>SGCDC2-ZSBX-Z08</t>
  </si>
  <si>
    <t>G0011030002658ETD</t>
  </si>
  <si>
    <t>G0011030002661E</t>
  </si>
  <si>
    <t>SGCD2-ZSBX-Z22 : 1.0*443*860 CHR-FREE</t>
  </si>
  <si>
    <t>SGCD2-ZSBX-Z22</t>
  </si>
  <si>
    <t>G0011030002663ETD</t>
  </si>
  <si>
    <t>G0011030002678E</t>
  </si>
  <si>
    <t>SGCC-ZSBX-Z08 : 0.6*247*1099 CHR-FREE</t>
  </si>
  <si>
    <t>G0011030002678ETD</t>
  </si>
  <si>
    <t>G0011030002682E</t>
  </si>
  <si>
    <t>SGCC-ZSBX-Z08 : 1.0*420*860 CHR-FREE</t>
  </si>
  <si>
    <t>G0011030002687E</t>
  </si>
  <si>
    <t>SGCC-ZSBX-Z08 : 1.0*128*171 CHR-FREE</t>
  </si>
  <si>
    <t>G0011030002730E</t>
  </si>
  <si>
    <t>SGCC-ZSBX-Z08 : 0.6*340*590 CHR-FREE</t>
  </si>
  <si>
    <t>G0011030002732E</t>
  </si>
  <si>
    <t>SGCD2-ZSBX-Z08 : 0.6*350*730 CHR-FREE</t>
  </si>
  <si>
    <t>G0011030002733E</t>
  </si>
  <si>
    <t>SGCC-ZSBX-Z08 : 0.8*280*700</t>
  </si>
  <si>
    <t>G0011030002734E</t>
  </si>
  <si>
    <t>SGCC-ZSBX-Z08 : 0.8*400*540</t>
  </si>
  <si>
    <t>G0011030002735E</t>
  </si>
  <si>
    <t>SGCC-ZSBX-Z08 : 0.8*290*580</t>
  </si>
  <si>
    <t>SGCC-ZSBX-Z08 : 0.6x82x203           NEW</t>
  </si>
  <si>
    <t>SGCC-ZSBX-Z08 : 1.0x37x63            NEW</t>
  </si>
  <si>
    <t>G0011030002836E</t>
  </si>
  <si>
    <t>SGCC-ZSBX-Z08 : 1.6*68*1200</t>
  </si>
  <si>
    <t>G0011030002843E</t>
  </si>
  <si>
    <t>SGCC-ZSBX-Z08 : 1.0*45*Coil (P=33)</t>
  </si>
  <si>
    <t>G0011030002850E</t>
  </si>
  <si>
    <t>SGCC-ZSBX-Z08 : 1.0*150*705</t>
  </si>
  <si>
    <t>G0011030002829ETD</t>
  </si>
  <si>
    <t>G0011030002834E</t>
  </si>
  <si>
    <t>SGCC-ZSBX-Z08 : 0.5*78*1220</t>
  </si>
  <si>
    <t>G0011030002895E</t>
  </si>
  <si>
    <t>SGCC-ZSBX-Z08 : 0.6*355*880 CHR-FREE</t>
  </si>
  <si>
    <t>G0011030002894E</t>
  </si>
  <si>
    <t>SGCC-ZSBX-Z08 : 0.6*350*870 CHR-FREE</t>
  </si>
  <si>
    <t>G0011030002840ETD</t>
  </si>
  <si>
    <t>G0011030002929E</t>
  </si>
  <si>
    <t>SGCC-ZSBX-Z08 : 0.6 X 330 X 1200</t>
  </si>
  <si>
    <t>G0011030002931E</t>
  </si>
  <si>
    <t>SGCC-ZSBX-Z08 : 0.5 X 450 X 1100</t>
  </si>
  <si>
    <t>G0011030002843ETD</t>
  </si>
  <si>
    <t>G0011030002834ETD</t>
  </si>
  <si>
    <t>G0011030002836ETD</t>
  </si>
  <si>
    <t>G0011030001561E</t>
  </si>
  <si>
    <t>G0011030002828ETD</t>
  </si>
  <si>
    <t>G0011030002835ETD</t>
  </si>
  <si>
    <t>G0011030002858ETD</t>
  </si>
  <si>
    <t>G0011030002841ETD</t>
  </si>
  <si>
    <t>G0011030002830ETD</t>
  </si>
  <si>
    <t>G0011030001913E</t>
  </si>
  <si>
    <t>SGCC-ZSBX-Z08 : 1.2*252*1220 CHR-FREE</t>
  </si>
  <si>
    <t>G0011030001813E</t>
  </si>
  <si>
    <t>G0011030001811E</t>
  </si>
  <si>
    <t>CARRIER - PTT Master List</t>
  </si>
  <si>
    <t>Group</t>
  </si>
  <si>
    <t>MC Width</t>
  </si>
  <si>
    <t>Kg/Pc</t>
  </si>
  <si>
    <t>PTT</t>
  </si>
  <si>
    <t>Master width</t>
  </si>
  <si>
    <t>Grand Total</t>
  </si>
  <si>
    <t>M-2</t>
  </si>
  <si>
    <t>M+2</t>
  </si>
  <si>
    <t>M+1</t>
  </si>
  <si>
    <t>L/Coating</t>
  </si>
  <si>
    <t>Cutting Flag</t>
  </si>
  <si>
    <t>PO No.</t>
  </si>
  <si>
    <t>PO Doc Date</t>
  </si>
  <si>
    <t>PO Item</t>
  </si>
  <si>
    <t>Due Date</t>
  </si>
  <si>
    <t>FG Code</t>
  </si>
  <si>
    <t>Delivery Place</t>
  </si>
  <si>
    <t>Mat Spec</t>
  </si>
  <si>
    <t>Unit Price Type</t>
  </si>
  <si>
    <t>Unit Price</t>
  </si>
  <si>
    <t>PO Qty</t>
  </si>
  <si>
    <t>PO Wt</t>
  </si>
  <si>
    <t>INV Qty</t>
  </si>
  <si>
    <t>INV Wt</t>
  </si>
  <si>
    <t>DO Qty</t>
  </si>
  <si>
    <t>DO Wt</t>
  </si>
  <si>
    <t>BAL Qty</t>
  </si>
  <si>
    <t>BAL Wt</t>
  </si>
  <si>
    <t>Input Date</t>
  </si>
  <si>
    <t>PO Close</t>
  </si>
  <si>
    <t/>
  </si>
  <si>
    <t>01/09/2025</t>
  </si>
  <si>
    <t>PCS</t>
  </si>
  <si>
    <t>1128</t>
  </si>
  <si>
    <t>270</t>
  </si>
  <si>
    <t>03/09/2025</t>
  </si>
  <si>
    <t>325</t>
  </si>
  <si>
    <t>242</t>
  </si>
  <si>
    <t>590</t>
  </si>
  <si>
    <t>188</t>
  </si>
  <si>
    <t>665</t>
  </si>
  <si>
    <t>1002</t>
  </si>
  <si>
    <t>1177</t>
  </si>
  <si>
    <t>KG</t>
  </si>
  <si>
    <t>811.0</t>
  </si>
  <si>
    <t>310</t>
  </si>
  <si>
    <t>795</t>
  </si>
  <si>
    <t>633</t>
  </si>
  <si>
    <t>553.2</t>
  </si>
  <si>
    <t>05/09/2025</t>
  </si>
  <si>
    <t>691</t>
  </si>
  <si>
    <t>170</t>
  </si>
  <si>
    <t>540</t>
  </si>
  <si>
    <t>516</t>
  </si>
  <si>
    <t>390</t>
  </si>
  <si>
    <t>340</t>
  </si>
  <si>
    <t>114</t>
  </si>
  <si>
    <t>690</t>
  </si>
  <si>
    <t>990</t>
  </si>
  <si>
    <t>1390.0</t>
  </si>
  <si>
    <t>1390</t>
  </si>
  <si>
    <t>174</t>
  </si>
  <si>
    <t>210</t>
  </si>
  <si>
    <t>203</t>
  </si>
  <si>
    <t>445</t>
  </si>
  <si>
    <t>1435</t>
  </si>
  <si>
    <t>877.0</t>
  </si>
  <si>
    <t>865</t>
  </si>
  <si>
    <t>1220</t>
  </si>
  <si>
    <t>340.0</t>
  </si>
  <si>
    <t>235</t>
  </si>
  <si>
    <t>284.0</t>
  </si>
  <si>
    <t>1219</t>
  </si>
  <si>
    <t>1220.0</t>
  </si>
  <si>
    <t>638</t>
  </si>
  <si>
    <t>680</t>
  </si>
  <si>
    <t>1078</t>
  </si>
  <si>
    <t>380</t>
  </si>
  <si>
    <t>180</t>
  </si>
  <si>
    <t>560</t>
  </si>
  <si>
    <t>250.0</t>
  </si>
  <si>
    <t>280</t>
  </si>
  <si>
    <t>500</t>
  </si>
  <si>
    <t>440</t>
  </si>
  <si>
    <t>719</t>
  </si>
  <si>
    <t>793.0</t>
  </si>
  <si>
    <t>83</t>
  </si>
  <si>
    <t>400</t>
  </si>
  <si>
    <t>289</t>
  </si>
  <si>
    <t>380.0</t>
  </si>
  <si>
    <t>430</t>
  </si>
  <si>
    <t>550</t>
  </si>
  <si>
    <t>439</t>
  </si>
  <si>
    <t>1120</t>
  </si>
  <si>
    <t>505</t>
  </si>
  <si>
    <t>330</t>
  </si>
  <si>
    <t>358</t>
  </si>
  <si>
    <t>300</t>
  </si>
  <si>
    <t>450</t>
  </si>
  <si>
    <t>677</t>
  </si>
  <si>
    <t>240</t>
  </si>
  <si>
    <t>1394</t>
  </si>
  <si>
    <t>740</t>
  </si>
  <si>
    <t>850</t>
  </si>
  <si>
    <t>355</t>
  </si>
  <si>
    <t>255</t>
  </si>
  <si>
    <t>960.0</t>
  </si>
  <si>
    <t>265</t>
  </si>
  <si>
    <t>172</t>
  </si>
  <si>
    <t>550.0</t>
  </si>
  <si>
    <t>570.0</t>
  </si>
  <si>
    <t>570</t>
  </si>
  <si>
    <t>745</t>
  </si>
  <si>
    <t>723</t>
  </si>
  <si>
    <t>724</t>
  </si>
  <si>
    <t>767</t>
  </si>
  <si>
    <t>875.5</t>
  </si>
  <si>
    <t>393</t>
  </si>
  <si>
    <t>489</t>
  </si>
  <si>
    <t>190.0</t>
  </si>
  <si>
    <t>792</t>
  </si>
  <si>
    <t>641</t>
  </si>
  <si>
    <t>1017</t>
  </si>
  <si>
    <t>1558.4</t>
  </si>
  <si>
    <t>702</t>
  </si>
  <si>
    <t>683.5</t>
  </si>
  <si>
    <t>339.5</t>
  </si>
  <si>
    <t xml:space="preserve"> SGCC-ZSBX-Z08</t>
  </si>
  <si>
    <t>425</t>
  </si>
  <si>
    <t>132</t>
  </si>
  <si>
    <t>194</t>
  </si>
  <si>
    <t>764.3</t>
  </si>
  <si>
    <t>597.3</t>
  </si>
  <si>
    <t>175</t>
  </si>
  <si>
    <t>236</t>
  </si>
  <si>
    <t>217</t>
  </si>
  <si>
    <t>618</t>
  </si>
  <si>
    <t>232</t>
  </si>
  <si>
    <t>900</t>
  </si>
  <si>
    <t>538</t>
  </si>
  <si>
    <t>154.0</t>
  </si>
  <si>
    <t>730</t>
  </si>
  <si>
    <t>935</t>
  </si>
  <si>
    <t>784.20</t>
  </si>
  <si>
    <t>233.0</t>
  </si>
  <si>
    <t>1585</t>
  </si>
  <si>
    <t>968</t>
  </si>
  <si>
    <t>858</t>
  </si>
  <si>
    <t>11/09/2025</t>
  </si>
  <si>
    <t>805.0</t>
  </si>
  <si>
    <t>583</t>
  </si>
  <si>
    <t>785.8</t>
  </si>
  <si>
    <t>1145</t>
  </si>
  <si>
    <t>1450</t>
  </si>
  <si>
    <t>426.6</t>
  </si>
  <si>
    <t>232.6</t>
  </si>
  <si>
    <t>362</t>
  </si>
  <si>
    <t>12/09/2025</t>
  </si>
  <si>
    <t>890</t>
  </si>
  <si>
    <t>200</t>
  </si>
  <si>
    <t>796</t>
  </si>
  <si>
    <t>346</t>
  </si>
  <si>
    <t>185</t>
  </si>
  <si>
    <t>495</t>
  </si>
  <si>
    <t>534</t>
  </si>
  <si>
    <t>612</t>
  </si>
  <si>
    <t>318</t>
  </si>
  <si>
    <t>404</t>
  </si>
  <si>
    <t>510</t>
  </si>
  <si>
    <t>1580</t>
  </si>
  <si>
    <t>886</t>
  </si>
  <si>
    <t>1224</t>
  </si>
  <si>
    <t>1224.0</t>
  </si>
  <si>
    <t>182</t>
  </si>
  <si>
    <t>319.4</t>
  </si>
  <si>
    <t>1040</t>
  </si>
  <si>
    <t>580</t>
  </si>
  <si>
    <t>345</t>
  </si>
  <si>
    <t>532</t>
  </si>
  <si>
    <t>138</t>
  </si>
  <si>
    <t>168</t>
  </si>
  <si>
    <t>344.0</t>
  </si>
  <si>
    <t>1150</t>
  </si>
  <si>
    <t>206</t>
  </si>
  <si>
    <t>247</t>
  </si>
  <si>
    <t>491.0</t>
  </si>
  <si>
    <t>460</t>
  </si>
  <si>
    <t>1468</t>
  </si>
  <si>
    <t>173</t>
  </si>
  <si>
    <t>539</t>
  </si>
  <si>
    <t>524.7</t>
  </si>
  <si>
    <t>426</t>
  </si>
  <si>
    <t>167</t>
  </si>
  <si>
    <t>250</t>
  </si>
  <si>
    <t>520</t>
  </si>
  <si>
    <t>1250</t>
  </si>
  <si>
    <t>1477</t>
  </si>
  <si>
    <t>1200</t>
  </si>
  <si>
    <t>800</t>
  </si>
  <si>
    <t>189.0</t>
  </si>
  <si>
    <t>234.0</t>
  </si>
  <si>
    <t>705</t>
  </si>
  <si>
    <t>765</t>
  </si>
  <si>
    <t>1242</t>
  </si>
  <si>
    <t>635</t>
  </si>
  <si>
    <t>790</t>
  </si>
  <si>
    <t>PO Kgs</t>
  </si>
  <si>
    <t>Delivered (kg)</t>
  </si>
  <si>
    <t>PO Bal (kg)</t>
  </si>
  <si>
    <t>2] Sum of Forcast</t>
  </si>
  <si>
    <t>Choose</t>
  </si>
  <si>
    <t>ITEM</t>
  </si>
  <si>
    <t>ORDER SHEET NO</t>
  </si>
  <si>
    <t>MAT NO</t>
  </si>
  <si>
    <t>PACK NO</t>
  </si>
  <si>
    <t>Customer PO No.</t>
  </si>
  <si>
    <t>Customer PO Item</t>
  </si>
  <si>
    <t>FG CODE</t>
  </si>
  <si>
    <t>OWNER</t>
  </si>
  <si>
    <t>MILL NO</t>
  </si>
  <si>
    <t>LABEL NO</t>
  </si>
  <si>
    <t>MAT KIND</t>
  </si>
  <si>
    <t>BOI</t>
  </si>
  <si>
    <t>TIS</t>
  </si>
  <si>
    <t>MAT SPEC</t>
  </si>
  <si>
    <t>SIZE</t>
  </si>
  <si>
    <t>NEW SIZE</t>
  </si>
  <si>
    <t>CUTTING FLAG</t>
  </si>
  <si>
    <t>IN NO</t>
  </si>
  <si>
    <t>MAKER CODE</t>
  </si>
  <si>
    <t>CUST CODE</t>
  </si>
  <si>
    <t>INVOICE NO</t>
  </si>
  <si>
    <t>IN QTY</t>
  </si>
  <si>
    <t>IN WT</t>
  </si>
  <si>
    <t>P REMAIN QTY</t>
  </si>
  <si>
    <t>P REMAIN WT</t>
  </si>
  <si>
    <t>REMAIN QTY</t>
  </si>
  <si>
    <t>REMAIN WT</t>
  </si>
  <si>
    <t>ZONE</t>
  </si>
  <si>
    <t>STATUS CODE</t>
  </si>
  <si>
    <t>REMARK</t>
  </si>
  <si>
    <t>SALE BASE PRICE</t>
  </si>
  <si>
    <t>IN DATE</t>
  </si>
  <si>
    <t>IN YEAR</t>
  </si>
  <si>
    <t>IN MONTH</t>
  </si>
  <si>
    <t>YY</t>
  </si>
  <si>
    <t>MM</t>
  </si>
  <si>
    <t>DD</t>
  </si>
  <si>
    <t>Part No</t>
  </si>
  <si>
    <t>Part Spec</t>
  </si>
  <si>
    <t>Part Size</t>
  </si>
  <si>
    <t>RC No</t>
  </si>
  <si>
    <t>Out No</t>
  </si>
  <si>
    <t>CHECK STOCK RESULT</t>
  </si>
  <si>
    <t>TIS Lock</t>
  </si>
  <si>
    <t>INSIDE QUALITY</t>
  </si>
  <si>
    <t>Lot No</t>
  </si>
  <si>
    <t>PURCHASE BASE PRICE</t>
  </si>
  <si>
    <t>OTHER PRICE</t>
  </si>
  <si>
    <t>ADJUST PRICE</t>
  </si>
  <si>
    <t>MATERIAL PO NO</t>
  </si>
  <si>
    <t>MATERIAL PO ITEM</t>
  </si>
  <si>
    <t>Later Release</t>
  </si>
  <si>
    <t>Custom</t>
  </si>
  <si>
    <t>Section</t>
  </si>
  <si>
    <t>SGCD2-Z08</t>
  </si>
  <si>
    <t>China Steel TW</t>
  </si>
  <si>
    <t>MCCB</t>
  </si>
  <si>
    <t>PO2501006</t>
  </si>
  <si>
    <t>SGCC-Z18</t>
  </si>
  <si>
    <t>PO2501029</t>
  </si>
  <si>
    <t>PO2502032</t>
  </si>
  <si>
    <t>MCGD</t>
  </si>
  <si>
    <t>SGCC-Z22</t>
  </si>
  <si>
    <t>PO2503022</t>
  </si>
  <si>
    <t>SGCC-Z08</t>
  </si>
  <si>
    <t>26/06/2025</t>
  </si>
  <si>
    <t>MCDN</t>
  </si>
  <si>
    <t>PO2504020</t>
  </si>
  <si>
    <t>PO2505031</t>
  </si>
  <si>
    <t>30/07/2025</t>
  </si>
  <si>
    <t>16/08/2025</t>
  </si>
  <si>
    <t>SGCD1-Z08</t>
  </si>
  <si>
    <t>POSCO-TCS</t>
  </si>
  <si>
    <t>PO2506013</t>
  </si>
  <si>
    <t>SGCD1-Z22</t>
  </si>
  <si>
    <t>FGB</t>
  </si>
  <si>
    <t>FGGD</t>
  </si>
  <si>
    <t>SGCC-Z27</t>
  </si>
  <si>
    <t>BAOSHAN</t>
  </si>
  <si>
    <t>BAO STEEL</t>
  </si>
  <si>
    <t>SGCD1-Z18</t>
  </si>
  <si>
    <t>HYUNDAI</t>
  </si>
  <si>
    <t>09/06/2025</t>
  </si>
  <si>
    <t>06/02/2025</t>
  </si>
  <si>
    <t>Angang Steel</t>
  </si>
  <si>
    <t>09/05/2025</t>
  </si>
  <si>
    <t>31/07/2025</t>
  </si>
  <si>
    <t>26/08/2025</t>
  </si>
  <si>
    <t>SGCC-Z12</t>
  </si>
  <si>
    <t>PO2501012</t>
  </si>
  <si>
    <t>07/07/2025</t>
  </si>
  <si>
    <t>27/02/2025</t>
  </si>
  <si>
    <t>25/08/2025</t>
  </si>
  <si>
    <t>22/07/2025</t>
  </si>
  <si>
    <t>PO2411039</t>
  </si>
  <si>
    <t>20/05/2025</t>
  </si>
  <si>
    <t>30/05/2025</t>
  </si>
  <si>
    <t>PO2503005</t>
  </si>
  <si>
    <t>28/06/2025</t>
  </si>
  <si>
    <t>19/05/2025</t>
  </si>
  <si>
    <t>15/07/2025</t>
  </si>
  <si>
    <t>05/06/2025</t>
  </si>
  <si>
    <t>30/06/2025</t>
  </si>
  <si>
    <t>30/08/2025</t>
  </si>
  <si>
    <t>NS-Siam Unitid</t>
  </si>
  <si>
    <t>PO2505034</t>
  </si>
  <si>
    <t>PO2502004</t>
  </si>
  <si>
    <t>PO2505007</t>
  </si>
  <si>
    <t>PO2506029</t>
  </si>
  <si>
    <t>PO2509001</t>
  </si>
  <si>
    <t>PO2504002</t>
  </si>
  <si>
    <t>07/05/2025</t>
  </si>
  <si>
    <t>PO2505009</t>
  </si>
  <si>
    <t>29/05/2025</t>
  </si>
  <si>
    <t>PO2506025</t>
  </si>
  <si>
    <t>PO2507026</t>
  </si>
  <si>
    <t>PO2508002</t>
  </si>
  <si>
    <t>PO2508013</t>
  </si>
  <si>
    <t>PO2508029</t>
  </si>
  <si>
    <t>PO2509006</t>
  </si>
  <si>
    <t>PO2509014</t>
  </si>
  <si>
    <t>Actual balance PO</t>
  </si>
  <si>
    <t>494</t>
  </si>
  <si>
    <t>354</t>
  </si>
  <si>
    <t>651.0</t>
  </si>
  <si>
    <t>401.3</t>
  </si>
  <si>
    <t>695</t>
  </si>
  <si>
    <t>793</t>
  </si>
  <si>
    <t>29/10/2025</t>
  </si>
  <si>
    <t>10/10/2025</t>
  </si>
  <si>
    <t>1023</t>
  </si>
  <si>
    <t>998</t>
  </si>
  <si>
    <t>28/10/2025</t>
  </si>
  <si>
    <t>254</t>
  </si>
  <si>
    <t>350</t>
  </si>
  <si>
    <t>4500263460</t>
  </si>
  <si>
    <t>851</t>
  </si>
  <si>
    <t>533</t>
  </si>
  <si>
    <t>347</t>
  </si>
  <si>
    <t>02/10/2025</t>
  </si>
  <si>
    <t>783</t>
  </si>
  <si>
    <t>1301</t>
  </si>
  <si>
    <t>800.0</t>
  </si>
  <si>
    <t>4500264260</t>
  </si>
  <si>
    <t>01/11/2025</t>
  </si>
  <si>
    <t>P-25070713BOI</t>
  </si>
  <si>
    <t>J206113-031</t>
  </si>
  <si>
    <t>CARRIER-SHIN HUENG</t>
  </si>
  <si>
    <t>J206113</t>
  </si>
  <si>
    <t>GI</t>
  </si>
  <si>
    <t>0.700X201.00X232</t>
  </si>
  <si>
    <t>True</t>
  </si>
  <si>
    <t>pc25110041-1211</t>
  </si>
  <si>
    <t>A0160680711459</t>
  </si>
  <si>
    <t>C14</t>
  </si>
  <si>
    <t>10/11/2025</t>
  </si>
  <si>
    <t>0.700X201.00X232.00</t>
  </si>
  <si>
    <t>RC25070370</t>
  </si>
  <si>
    <t>False</t>
  </si>
  <si>
    <t>D2</t>
  </si>
  <si>
    <t>TOSHIBA-UNIPART</t>
  </si>
  <si>
    <t>0.700X52.00X233</t>
  </si>
  <si>
    <t>8A+11</t>
  </si>
  <si>
    <t>0.700X52.00X233.00</t>
  </si>
  <si>
    <t>0.700X269.00X583</t>
  </si>
  <si>
    <t>0.700X269.00X583.00</t>
  </si>
  <si>
    <t>P-22020841BOI</t>
  </si>
  <si>
    <t>P-22020841BOI-064</t>
  </si>
  <si>
    <t>11555420301</t>
  </si>
  <si>
    <t>1.600X1219.00X20</t>
  </si>
  <si>
    <t>pc23040752-1311</t>
  </si>
  <si>
    <t>A0140650206003</t>
  </si>
  <si>
    <t>D1</t>
  </si>
  <si>
    <t>21/04/2023</t>
  </si>
  <si>
    <t>RC22020371</t>
  </si>
  <si>
    <t>PO2110008</t>
  </si>
  <si>
    <t>P-22071558</t>
  </si>
  <si>
    <t>J727907</t>
  </si>
  <si>
    <t>A0270650710209</t>
  </si>
  <si>
    <t>E29</t>
  </si>
  <si>
    <t>RC22080059</t>
  </si>
  <si>
    <t>PO2205002</t>
  </si>
  <si>
    <t>CARRIER-THRIVE</t>
  </si>
  <si>
    <t>C54</t>
  </si>
  <si>
    <t>94036486</t>
  </si>
  <si>
    <t>PO2210023</t>
  </si>
  <si>
    <t>CARRIER-UNIPART</t>
  </si>
  <si>
    <t>C12</t>
  </si>
  <si>
    <t>C11</t>
  </si>
  <si>
    <t>P-23011428</t>
  </si>
  <si>
    <t>P-23011428-040</t>
  </si>
  <si>
    <t>DCAA0819A</t>
  </si>
  <si>
    <t>1.200X105.00X415</t>
  </si>
  <si>
    <t>pc23051207-1211</t>
  </si>
  <si>
    <t>C17</t>
  </si>
  <si>
    <t>24/05/2023</t>
  </si>
  <si>
    <t>1.200X105.00X415.00</t>
  </si>
  <si>
    <t>RC23010341</t>
  </si>
  <si>
    <t>P-23011428-044</t>
  </si>
  <si>
    <t>pc23051432-1211</t>
  </si>
  <si>
    <t>E28</t>
  </si>
  <si>
    <t>25/05/2023</t>
  </si>
  <si>
    <t>P-23030039BOI</t>
  </si>
  <si>
    <t>P-23030039BOI-022</t>
  </si>
  <si>
    <t>J526680</t>
  </si>
  <si>
    <t>0.800X102.00X198</t>
  </si>
  <si>
    <t>0.800X225.00X198</t>
  </si>
  <si>
    <t>pc23092011-1322</t>
  </si>
  <si>
    <t>A0090660311452</t>
  </si>
  <si>
    <t>23/01/2024</t>
  </si>
  <si>
    <t>RC23030208</t>
  </si>
  <si>
    <t>PO2212009</t>
  </si>
  <si>
    <t>8A+12</t>
  </si>
  <si>
    <t>P-23070499BOI</t>
  </si>
  <si>
    <t>P-23070499BOI-019</t>
  </si>
  <si>
    <t>J536406</t>
  </si>
  <si>
    <t>0.800X85.00X1023</t>
  </si>
  <si>
    <t>PC23101001-1321</t>
  </si>
  <si>
    <t>A0200660710471</t>
  </si>
  <si>
    <t>16/10/2023</t>
  </si>
  <si>
    <t>RC23070484</t>
  </si>
  <si>
    <t>PO2305011</t>
  </si>
  <si>
    <t>P-23080215BOI</t>
  </si>
  <si>
    <t>P-23080215BOI-038</t>
  </si>
  <si>
    <t>J538522</t>
  </si>
  <si>
    <t>0.700X117.00X130</t>
  </si>
  <si>
    <t>pc24010400-1227</t>
  </si>
  <si>
    <t>A0090660811910</t>
  </si>
  <si>
    <t>12/01/2024</t>
  </si>
  <si>
    <t>0.700X117.00X130.00</t>
  </si>
  <si>
    <t>RC23080204</t>
  </si>
  <si>
    <t>PO2306003</t>
  </si>
  <si>
    <t>2.000X104.00X180</t>
  </si>
  <si>
    <t>8A+13</t>
  </si>
  <si>
    <t>25/12/2024</t>
  </si>
  <si>
    <t>2.000X104.00X180.00</t>
  </si>
  <si>
    <t>CARRIER-TKC</t>
  </si>
  <si>
    <t>A0190660909510</t>
  </si>
  <si>
    <t>15/11/2025</t>
  </si>
  <si>
    <t>RC23090573</t>
  </si>
  <si>
    <t>P-23090148</t>
  </si>
  <si>
    <t>P-23090148-017</t>
  </si>
  <si>
    <t>J760756</t>
  </si>
  <si>
    <t>1.200X130.00X301</t>
  </si>
  <si>
    <t>pc24070099-1221</t>
  </si>
  <si>
    <t>04/07/2024</t>
  </si>
  <si>
    <t xml:space="preserve">1.2X130X301 </t>
  </si>
  <si>
    <t>P-23090148-018</t>
  </si>
  <si>
    <t>0.800X44.60X1390.0</t>
  </si>
  <si>
    <t>0.8X44.6X1390</t>
  </si>
  <si>
    <t>PO2307003</t>
  </si>
  <si>
    <t>P-23110056</t>
  </si>
  <si>
    <t>P-23110056-060</t>
  </si>
  <si>
    <t>TOSHIBA-SHIN HEUNG</t>
  </si>
  <si>
    <t>13555404602</t>
  </si>
  <si>
    <t>0.600X134.00X442</t>
  </si>
  <si>
    <t>0.600X442.00X134</t>
  </si>
  <si>
    <t>pc24011213-1211</t>
  </si>
  <si>
    <t>IV2311001</t>
  </si>
  <si>
    <t>18/01/2024</t>
  </si>
  <si>
    <t>0.600X442.00X134.00</t>
  </si>
  <si>
    <t>RC23110034</t>
  </si>
  <si>
    <t>PO2310011</t>
  </si>
  <si>
    <t>P-23110393</t>
  </si>
  <si>
    <t>P-23110393-017</t>
  </si>
  <si>
    <t>TOSHIBA-THRIVE</t>
  </si>
  <si>
    <t>DCAB1068A</t>
  </si>
  <si>
    <t>0.600X153.00X403</t>
  </si>
  <si>
    <t>0.600X403.00X153</t>
  </si>
  <si>
    <t>pc24032002-1221</t>
  </si>
  <si>
    <t>94151327</t>
  </si>
  <si>
    <t>01/04/2024</t>
  </si>
  <si>
    <t>0.600X403.00X153.00</t>
  </si>
  <si>
    <t>RC23110089</t>
  </si>
  <si>
    <t>PO2308015</t>
  </si>
  <si>
    <t>P-23111185</t>
  </si>
  <si>
    <t>P-23111185-052</t>
  </si>
  <si>
    <t>13556496702</t>
  </si>
  <si>
    <t>0.500X48.00X511</t>
  </si>
  <si>
    <t>pc23120801-1211</t>
  </si>
  <si>
    <t>011/0132</t>
  </si>
  <si>
    <t>13/12/2023</t>
  </si>
  <si>
    <t>0.500X48.00X511.00</t>
  </si>
  <si>
    <t>RC23110469</t>
  </si>
  <si>
    <t>PO2311027</t>
  </si>
  <si>
    <t>CARRIER-UKKRIT</t>
  </si>
  <si>
    <t>PO2311023</t>
  </si>
  <si>
    <t>14/05/2025</t>
  </si>
  <si>
    <t>0.500X100.00X421.00</t>
  </si>
  <si>
    <t>P-24040607</t>
  </si>
  <si>
    <t>P-24040607-084</t>
  </si>
  <si>
    <t>CARRIER-UKKARIT</t>
  </si>
  <si>
    <t>DCAB5880D</t>
  </si>
  <si>
    <t>0.700X36.00X67</t>
  </si>
  <si>
    <t>pc24071531-1321</t>
  </si>
  <si>
    <t>94224752</t>
  </si>
  <si>
    <t>22/07/2024</t>
  </si>
  <si>
    <t>0.700X36.00X67.00</t>
  </si>
  <si>
    <t>RC24040216</t>
  </si>
  <si>
    <t>PO2401025</t>
  </si>
  <si>
    <t>P-24040607-086</t>
  </si>
  <si>
    <t>A0130670507650</t>
  </si>
  <si>
    <t>D5</t>
  </si>
  <si>
    <t>PO2402037</t>
  </si>
  <si>
    <t>0.600X71.50X680</t>
  </si>
  <si>
    <t>A0310670509934</t>
  </si>
  <si>
    <t>11/11/2024</t>
  </si>
  <si>
    <t>0.600X71.50X680.00</t>
  </si>
  <si>
    <t>PO2403033</t>
  </si>
  <si>
    <t>A0190670602362</t>
  </si>
  <si>
    <t>0.800X88.50X745</t>
  </si>
  <si>
    <t>D3</t>
  </si>
  <si>
    <t>17/11/2025</t>
  </si>
  <si>
    <t>0.800X88.50X745.00</t>
  </si>
  <si>
    <t>0.600X155.00X1219</t>
  </si>
  <si>
    <t>0.600X155.00X1219.00</t>
  </si>
  <si>
    <t>0.600X321.00X450</t>
  </si>
  <si>
    <t>05/11/2025</t>
  </si>
  <si>
    <t>0.600X321.00X450.00</t>
  </si>
  <si>
    <t>P-24060842BOI</t>
  </si>
  <si>
    <t>P-24060842BOI-067</t>
  </si>
  <si>
    <t>J778948</t>
  </si>
  <si>
    <t>PC24110365-1221</t>
  </si>
  <si>
    <t>C15</t>
  </si>
  <si>
    <t>RC24060380</t>
  </si>
  <si>
    <t>PO2405003</t>
  </si>
  <si>
    <t>C13</t>
  </si>
  <si>
    <t>1.000X300.00X400</t>
  </si>
  <si>
    <t xml:space="preserve">1.0X300X400 </t>
  </si>
  <si>
    <t>A0210670808063</t>
  </si>
  <si>
    <t>16/12/2024</t>
  </si>
  <si>
    <t>RC24080555</t>
  </si>
  <si>
    <t>P-24080936BOI</t>
  </si>
  <si>
    <t>P-24080936BOI-116</t>
  </si>
  <si>
    <t>J189646</t>
  </si>
  <si>
    <t>0.500X80.00X550</t>
  </si>
  <si>
    <t>pc25050498-1311</t>
  </si>
  <si>
    <t>0.5X80X550</t>
  </si>
  <si>
    <t>PO2405020</t>
  </si>
  <si>
    <t>0.500X47.00X510.00</t>
  </si>
  <si>
    <t>PO2407002</t>
  </si>
  <si>
    <t>P-24081384</t>
  </si>
  <si>
    <t>DCAB9812D</t>
  </si>
  <si>
    <t>1.200X60.00X604</t>
  </si>
  <si>
    <t>94283107</t>
  </si>
  <si>
    <t>09/10/2025</t>
  </si>
  <si>
    <t>1.200X60.00X604.00</t>
  </si>
  <si>
    <t>RC24080483</t>
  </si>
  <si>
    <t>PO2405018</t>
  </si>
  <si>
    <t>P-24090593BOI</t>
  </si>
  <si>
    <t>BE4800650A0000</t>
  </si>
  <si>
    <t>A0180670909381</t>
  </si>
  <si>
    <t>RC24090478</t>
  </si>
  <si>
    <t>PO2406023</t>
  </si>
  <si>
    <t>E27</t>
  </si>
  <si>
    <t>P-24090596BOI</t>
  </si>
  <si>
    <t>BF4713280C0000</t>
  </si>
  <si>
    <t>1.6X20X234</t>
  </si>
  <si>
    <t>A0200670903135</t>
  </si>
  <si>
    <t>P-24090883BOI</t>
  </si>
  <si>
    <t>J787404</t>
  </si>
  <si>
    <t>0.600X150.00X650</t>
  </si>
  <si>
    <t>0.600X150.00X650.00</t>
  </si>
  <si>
    <t>RC24090468</t>
  </si>
  <si>
    <t>P-24090885BOI</t>
  </si>
  <si>
    <t>P-24090885BOI-040</t>
  </si>
  <si>
    <t>4500260430</t>
  </si>
  <si>
    <t>J787406</t>
  </si>
  <si>
    <t>0.600X71.50X617</t>
  </si>
  <si>
    <t>pc25072421-1211</t>
  </si>
  <si>
    <t>C20</t>
  </si>
  <si>
    <t>0.600X71.50X617.00</t>
  </si>
  <si>
    <t>RC24090464</t>
  </si>
  <si>
    <t>P-24090885BOI-042</t>
  </si>
  <si>
    <t>pc25081653-1211</t>
  </si>
  <si>
    <t>C23</t>
  </si>
  <si>
    <t>P-24090887BOI</t>
  </si>
  <si>
    <t>P-24090887BOI-038</t>
  </si>
  <si>
    <t>J787408</t>
  </si>
  <si>
    <t>0.600X1200.00X330</t>
  </si>
  <si>
    <t>0.600X330.00X1200.0</t>
  </si>
  <si>
    <t>PC25021403-3324</t>
  </si>
  <si>
    <t>C24</t>
  </si>
  <si>
    <t>21/02/2025</t>
  </si>
  <si>
    <t>0.6X330X1200</t>
  </si>
  <si>
    <t>P-24091257</t>
  </si>
  <si>
    <t>DCAC1272C</t>
  </si>
  <si>
    <t>94301467</t>
  </si>
  <si>
    <t>RC24090394</t>
  </si>
  <si>
    <t>PO2407016</t>
  </si>
  <si>
    <t>0.800X930.00X1585</t>
  </si>
  <si>
    <t>A0040671008213</t>
  </si>
  <si>
    <t>C31</t>
  </si>
  <si>
    <t>0.800X930.00X1585.00</t>
  </si>
  <si>
    <t>PO2406011</t>
  </si>
  <si>
    <t>CARRIER-TEXFOCUS</t>
  </si>
  <si>
    <t>1.600X200.00X1200</t>
  </si>
  <si>
    <t>1.600X200.00X1200.00</t>
  </si>
  <si>
    <t>RC24100116</t>
  </si>
  <si>
    <t>C32</t>
  </si>
  <si>
    <t>1.000X222.00X1220</t>
  </si>
  <si>
    <t>A0300671003327</t>
  </si>
  <si>
    <t>1.000X222.00X1220.00</t>
  </si>
  <si>
    <t>PO2409003</t>
  </si>
  <si>
    <t>P-24111567BOI</t>
  </si>
  <si>
    <t>J572888</t>
  </si>
  <si>
    <t>PC25110273-1211</t>
  </si>
  <si>
    <t>A0060671210373</t>
  </si>
  <si>
    <t>08/11/2025</t>
  </si>
  <si>
    <t>1.6X20X189</t>
  </si>
  <si>
    <t>RC24120223</t>
  </si>
  <si>
    <t>PO2410007</t>
  </si>
  <si>
    <t>C60</t>
  </si>
  <si>
    <t>06/11/2025</t>
  </si>
  <si>
    <t>0.700X59.00X354.00</t>
  </si>
  <si>
    <t>P-25010961</t>
  </si>
  <si>
    <t>CARRIER-SANSHIN</t>
  </si>
  <si>
    <t>DCAB9221C</t>
  </si>
  <si>
    <t>1.000X950.00X350</t>
  </si>
  <si>
    <t>001/00167</t>
  </si>
  <si>
    <t>19/09/2025</t>
  </si>
  <si>
    <t>RC25010379</t>
  </si>
  <si>
    <t>P-25011508</t>
  </si>
  <si>
    <t>DCAC6177C</t>
  </si>
  <si>
    <t>2.000X190.00X525</t>
  </si>
  <si>
    <t>94372351</t>
  </si>
  <si>
    <t>2.000X190.00X525.00</t>
  </si>
  <si>
    <t>RC25010503</t>
  </si>
  <si>
    <t>PO2410023</t>
  </si>
  <si>
    <t>P-25011626BOI</t>
  </si>
  <si>
    <t>J195735</t>
  </si>
  <si>
    <t>0.800X188.00X78</t>
  </si>
  <si>
    <t>0.800X78.00X188.0</t>
  </si>
  <si>
    <t>A0310680105499</t>
  </si>
  <si>
    <t>0.8X78X188</t>
  </si>
  <si>
    <t>RC25020241</t>
  </si>
  <si>
    <t>PO2412004</t>
  </si>
  <si>
    <t>1.200X140.00X219</t>
  </si>
  <si>
    <t>1.200X140.00X219.00</t>
  </si>
  <si>
    <t>1.000X46.00X800</t>
  </si>
  <si>
    <t>15/10/2025</t>
  </si>
  <si>
    <t>1X46X800</t>
  </si>
  <si>
    <t>1.600X208.00X594</t>
  </si>
  <si>
    <t>P-25020001</t>
  </si>
  <si>
    <t>24354971803</t>
  </si>
  <si>
    <t>A0140680206782</t>
  </si>
  <si>
    <t>RC25020496</t>
  </si>
  <si>
    <t>PO2411022</t>
  </si>
  <si>
    <t>03/03/2025</t>
  </si>
  <si>
    <t>P-25020598BOI</t>
  </si>
  <si>
    <t>P-25020598BOI-010</t>
  </si>
  <si>
    <t>J196742</t>
  </si>
  <si>
    <t>0.700X78.00XCOIL</t>
  </si>
  <si>
    <t>pc25022001-2111</t>
  </si>
  <si>
    <t>A0210680209142</t>
  </si>
  <si>
    <t>C63</t>
  </si>
  <si>
    <t>RC25020593</t>
  </si>
  <si>
    <t>P-25020598BOI-064</t>
  </si>
  <si>
    <t>0.700X183.00X218</t>
  </si>
  <si>
    <t>PC25031906-2221</t>
  </si>
  <si>
    <t>29/03/2025</t>
  </si>
  <si>
    <t>0.700X183.00X218.00</t>
  </si>
  <si>
    <t>2.000X134.00X362</t>
  </si>
  <si>
    <t>2.0X134X362</t>
  </si>
  <si>
    <t>0.600X900.00X900</t>
  </si>
  <si>
    <t>C46</t>
  </si>
  <si>
    <t>0.600X900.00X900.00</t>
  </si>
  <si>
    <t>P-25021266BOI</t>
  </si>
  <si>
    <t>J196749</t>
  </si>
  <si>
    <t>0.700X500.50X638</t>
  </si>
  <si>
    <t>A0250680204972</t>
  </si>
  <si>
    <t>13/11/2025</t>
  </si>
  <si>
    <t>0.700X500.50X638.00</t>
  </si>
  <si>
    <t>RC25020713</t>
  </si>
  <si>
    <t>E6</t>
  </si>
  <si>
    <t>P-25021281BOI</t>
  </si>
  <si>
    <t>P-25021281BOI-087</t>
  </si>
  <si>
    <t>J198597</t>
  </si>
  <si>
    <t>0.500X450.00X123</t>
  </si>
  <si>
    <t>pc25040508-1311</t>
  </si>
  <si>
    <t>18/04/2025</t>
  </si>
  <si>
    <t>RC25020720</t>
  </si>
  <si>
    <t>0.600X350.00X730</t>
  </si>
  <si>
    <t>0.600X350.00X730.00</t>
  </si>
  <si>
    <t>E22</t>
  </si>
  <si>
    <t>16/10/2025</t>
  </si>
  <si>
    <t>C27</t>
  </si>
  <si>
    <t>94392109</t>
  </si>
  <si>
    <t>RC25020666</t>
  </si>
  <si>
    <t>P-25021664</t>
  </si>
  <si>
    <t>P-25021664-052</t>
  </si>
  <si>
    <t>DCAC6969B</t>
  </si>
  <si>
    <t>PC25051387-1321</t>
  </si>
  <si>
    <t>94392978</t>
  </si>
  <si>
    <t>1.000X189.50X401.3</t>
  </si>
  <si>
    <t>1.000X189.50X401.30</t>
  </si>
  <si>
    <t>1.000X435.00X640.00</t>
  </si>
  <si>
    <t>14/11/2025</t>
  </si>
  <si>
    <t>1.000X400.00X520</t>
  </si>
  <si>
    <t>1.000X400.00X520.00</t>
  </si>
  <si>
    <t>07/11/2025</t>
  </si>
  <si>
    <t>P-25021860</t>
  </si>
  <si>
    <t>DCAC8014B</t>
  </si>
  <si>
    <t>RC25020797</t>
  </si>
  <si>
    <t>P-25021865</t>
  </si>
  <si>
    <t>P-25021865-063</t>
  </si>
  <si>
    <t>DCAC7747C</t>
  </si>
  <si>
    <t>0.800X334.70X641</t>
  </si>
  <si>
    <t>pc25110133-1211</t>
  </si>
  <si>
    <t>C10</t>
  </si>
  <si>
    <t>RC25020780</t>
  </si>
  <si>
    <t>P-25030795</t>
  </si>
  <si>
    <t>P-25030795-101</t>
  </si>
  <si>
    <t>24353775803</t>
  </si>
  <si>
    <t>0.600X174.00X484</t>
  </si>
  <si>
    <t>PC25110118-1211</t>
  </si>
  <si>
    <t>IV2503041</t>
  </si>
  <si>
    <t>0.600X174.00X484.00</t>
  </si>
  <si>
    <t>RC25030265</t>
  </si>
  <si>
    <t>P-25030795-102</t>
  </si>
  <si>
    <t>P-25030795-104</t>
  </si>
  <si>
    <t>P-25030795-105</t>
  </si>
  <si>
    <t>0.600X174.00X665</t>
  </si>
  <si>
    <t>0.600X174.00X665.00</t>
  </si>
  <si>
    <t>P-25030795-106</t>
  </si>
  <si>
    <t>P-25030796</t>
  </si>
  <si>
    <t>24354389102</t>
  </si>
  <si>
    <t>C16</t>
  </si>
  <si>
    <t>P-25030799</t>
  </si>
  <si>
    <t>24952692902</t>
  </si>
  <si>
    <t>A0200680306799</t>
  </si>
  <si>
    <t>P-25031104BOI</t>
  </si>
  <si>
    <t>P-25031104BOI-002</t>
  </si>
  <si>
    <t>1114660102</t>
  </si>
  <si>
    <t>J199953</t>
  </si>
  <si>
    <t>0.600X415.00X1301</t>
  </si>
  <si>
    <t>PC25051156-1321</t>
  </si>
  <si>
    <t>C47</t>
  </si>
  <si>
    <t>0.600X415.00X1301.00</t>
  </si>
  <si>
    <t>RC25030440</t>
  </si>
  <si>
    <t>20/10/2025</t>
  </si>
  <si>
    <t>0.600X189.00X217</t>
  </si>
  <si>
    <t>0.600X189.00X217.00</t>
  </si>
  <si>
    <t>0.700X163.00X420</t>
  </si>
  <si>
    <t>A0300680404912</t>
  </si>
  <si>
    <t>08/10/2025</t>
  </si>
  <si>
    <t>0.700X163.00X420.00</t>
  </si>
  <si>
    <t>1.200X116.10X1260</t>
  </si>
  <si>
    <t>C18</t>
  </si>
  <si>
    <t>1.200X116.10X1260.00</t>
  </si>
  <si>
    <t>P-25040686BOI</t>
  </si>
  <si>
    <t>J801166</t>
  </si>
  <si>
    <t>RC25050001</t>
  </si>
  <si>
    <t>8A+19</t>
  </si>
  <si>
    <t>01/08/2025</t>
  </si>
  <si>
    <t>14/10/2025</t>
  </si>
  <si>
    <t>P-25050744BOI</t>
  </si>
  <si>
    <t>J202201</t>
  </si>
  <si>
    <t>0.500X80.00X628</t>
  </si>
  <si>
    <t>A0160680504440</t>
  </si>
  <si>
    <t>0.5X80X628</t>
  </si>
  <si>
    <t>RC25050522</t>
  </si>
  <si>
    <t>P-25050744BOI-028</t>
  </si>
  <si>
    <t>PC25052531-1221</t>
  </si>
  <si>
    <t>P-25050744BOI-040</t>
  </si>
  <si>
    <t>0.500X152.00X233</t>
  </si>
  <si>
    <t>pc25082314-1211</t>
  </si>
  <si>
    <t>P-25050746BOI</t>
  </si>
  <si>
    <t>J202203</t>
  </si>
  <si>
    <t>RC25050449</t>
  </si>
  <si>
    <t>P-25050747BOI</t>
  </si>
  <si>
    <t>P-25050747BOI-021</t>
  </si>
  <si>
    <t>J202204</t>
  </si>
  <si>
    <t>pc25060678-2224</t>
  </si>
  <si>
    <t>18/06/2025</t>
  </si>
  <si>
    <t>P-25050747BOI-022</t>
  </si>
  <si>
    <t>P-25050747BOI-023</t>
  </si>
  <si>
    <t>P-25050747BOI-024</t>
  </si>
  <si>
    <t>11/10/2025</t>
  </si>
  <si>
    <t>P-25050755BOI</t>
  </si>
  <si>
    <t>J804299</t>
  </si>
  <si>
    <t>RC25050515</t>
  </si>
  <si>
    <t>P-25050756BOI</t>
  </si>
  <si>
    <t>P-25050756BOI-084</t>
  </si>
  <si>
    <t>J804300</t>
  </si>
  <si>
    <t>0.700X36.00X638</t>
  </si>
  <si>
    <t>PC25110154-1211</t>
  </si>
  <si>
    <t>12/11/2025</t>
  </si>
  <si>
    <t>0.700X36.00X638.00</t>
  </si>
  <si>
    <t>RC25050418</t>
  </si>
  <si>
    <t>P-25050756BOI-085</t>
  </si>
  <si>
    <t>P-25050758BOI</t>
  </si>
  <si>
    <t>J200013</t>
  </si>
  <si>
    <t>RC25050560</t>
  </si>
  <si>
    <t>26/09/2025</t>
  </si>
  <si>
    <t>1.000X200.00X400</t>
  </si>
  <si>
    <t>1.000X200.00X400.00</t>
  </si>
  <si>
    <t>CARRIER-CHUN SIANG</t>
  </si>
  <si>
    <t>RC25050517</t>
  </si>
  <si>
    <t>P-25050766BOI</t>
  </si>
  <si>
    <t>P-25050766BOI-008</t>
  </si>
  <si>
    <t>J200004</t>
  </si>
  <si>
    <t>1.600X91.00X1200</t>
  </si>
  <si>
    <t>pc25061800-1225</t>
  </si>
  <si>
    <t>1.600X91.00X1200.00</t>
  </si>
  <si>
    <t>2.000X168.00X1145</t>
  </si>
  <si>
    <t>C19</t>
  </si>
  <si>
    <t>2.000X168.00X1145.00</t>
  </si>
  <si>
    <t>RC25050575</t>
  </si>
  <si>
    <t>0.600X119.00X1220.0</t>
  </si>
  <si>
    <t>0.6X119X1220</t>
  </si>
  <si>
    <t>P-25050797BOI</t>
  </si>
  <si>
    <t>P-25050797BOI-014</t>
  </si>
  <si>
    <t>J804292</t>
  </si>
  <si>
    <t>0.600X190.00X595</t>
  </si>
  <si>
    <t>PC25060714-1325</t>
  </si>
  <si>
    <t>17/06/2025</t>
  </si>
  <si>
    <t>0.600X190.00X595.00</t>
  </si>
  <si>
    <t>RC25050411</t>
  </si>
  <si>
    <t>0.800X430.00X445.00</t>
  </si>
  <si>
    <t>1.2X372X560</t>
  </si>
  <si>
    <t>P-25050838BOI</t>
  </si>
  <si>
    <t>J200075</t>
  </si>
  <si>
    <t>RC25050478</t>
  </si>
  <si>
    <t>P-25051054</t>
  </si>
  <si>
    <t>P-25051054-033</t>
  </si>
  <si>
    <t>DCAC9368B</t>
  </si>
  <si>
    <t>0.600X306.00X525</t>
  </si>
  <si>
    <t>PC25110064-1311</t>
  </si>
  <si>
    <t>I680500289</t>
  </si>
  <si>
    <t>RC25050364</t>
  </si>
  <si>
    <t>P-25051438BOI</t>
  </si>
  <si>
    <t>P-25051438BOI-053</t>
  </si>
  <si>
    <t>J804303</t>
  </si>
  <si>
    <t>pc25061740-2223</t>
  </si>
  <si>
    <t>A0230680504200</t>
  </si>
  <si>
    <t>RC25050732</t>
  </si>
  <si>
    <t>20/08/2025</t>
  </si>
  <si>
    <t>P-25051446BOI</t>
  </si>
  <si>
    <t>P-25051446BOI-054</t>
  </si>
  <si>
    <t>J202257</t>
  </si>
  <si>
    <t>0.500X157.00X419</t>
  </si>
  <si>
    <t>pc25081650-1222</t>
  </si>
  <si>
    <t>29/08/2025</t>
  </si>
  <si>
    <t>0.500X157.00X419.00</t>
  </si>
  <si>
    <t>RC25050671</t>
  </si>
  <si>
    <t>P-25051461BOI</t>
  </si>
  <si>
    <t>J202087</t>
  </si>
  <si>
    <t>RC25050692</t>
  </si>
  <si>
    <t>P-25051462BOI</t>
  </si>
  <si>
    <t>P-25051462BOI-007</t>
  </si>
  <si>
    <t>J202088</t>
  </si>
  <si>
    <t>0.700X36.00XCOIL</t>
  </si>
  <si>
    <t>pc25072417-1111</t>
  </si>
  <si>
    <t>C56</t>
  </si>
  <si>
    <t>RC25050695</t>
  </si>
  <si>
    <t>P-25051462BOI-040</t>
  </si>
  <si>
    <t>0.700X36.00X438</t>
  </si>
  <si>
    <t>PC25110157-1211</t>
  </si>
  <si>
    <t>0.700X36.00X438.00</t>
  </si>
  <si>
    <t>P-25051462BOI-041</t>
  </si>
  <si>
    <t>P-25051462BOI-042</t>
  </si>
  <si>
    <t>P-25051464BOI</t>
  </si>
  <si>
    <t>J202090</t>
  </si>
  <si>
    <t>19/08/2025</t>
  </si>
  <si>
    <t>RC25050678</t>
  </si>
  <si>
    <t>0.700X184.80X235</t>
  </si>
  <si>
    <t>0.700X200.00X653</t>
  </si>
  <si>
    <t>0.700X200.00X653.00</t>
  </si>
  <si>
    <t>P-25051467BOI</t>
  </si>
  <si>
    <t>P-25051467BOI-002</t>
  </si>
  <si>
    <t>J202093</t>
  </si>
  <si>
    <t>0.700X224.00X309</t>
  </si>
  <si>
    <t>PC25081121-1321</t>
  </si>
  <si>
    <t>RC25050718</t>
  </si>
  <si>
    <t>P-25051467BOI-036</t>
  </si>
  <si>
    <t>PC25110155-1211</t>
  </si>
  <si>
    <t>E30</t>
  </si>
  <si>
    <t>P-25051467BOI-037</t>
  </si>
  <si>
    <t>P-25051467BOI-038</t>
  </si>
  <si>
    <t>0.700X583.00X269</t>
  </si>
  <si>
    <t>RC25050733</t>
  </si>
  <si>
    <t>P-25051471BOI</t>
  </si>
  <si>
    <t>P-25051471BOI-010</t>
  </si>
  <si>
    <t>J806328</t>
  </si>
  <si>
    <t>1.000X166.00X1055</t>
  </si>
  <si>
    <t>1.000X1055.00X166.0</t>
  </si>
  <si>
    <t>PC25091139-1326</t>
  </si>
  <si>
    <t>17/09/2025</t>
  </si>
  <si>
    <t>1X1055X166</t>
  </si>
  <si>
    <t>RC25050707</t>
  </si>
  <si>
    <t>2.000X77.00X850</t>
  </si>
  <si>
    <t>2.0X77X850</t>
  </si>
  <si>
    <t>C29</t>
  </si>
  <si>
    <t>2.000X101.80X1394</t>
  </si>
  <si>
    <t>2.000X101.80X1394.00</t>
  </si>
  <si>
    <t>RC25050720</t>
  </si>
  <si>
    <t>P-25051485BOI</t>
  </si>
  <si>
    <t>J202210</t>
  </si>
  <si>
    <t>RC25050742</t>
  </si>
  <si>
    <t>P-25051485BOI-066</t>
  </si>
  <si>
    <t>0.600X117.00X348</t>
  </si>
  <si>
    <t>pc25081607-1222</t>
  </si>
  <si>
    <t>0.6X117X348</t>
  </si>
  <si>
    <t>P-25051486BOI</t>
  </si>
  <si>
    <t>J202211</t>
  </si>
  <si>
    <t>0.600X63.00XCOIL</t>
  </si>
  <si>
    <t>C57</t>
  </si>
  <si>
    <t>RC25050734</t>
  </si>
  <si>
    <t>C58</t>
  </si>
  <si>
    <t>P-25051486BOI-027</t>
  </si>
  <si>
    <t>0.600X235.00X455</t>
  </si>
  <si>
    <t>PC25090954-1221</t>
  </si>
  <si>
    <t>15/09/2025</t>
  </si>
  <si>
    <t>0.600X235.00X455.00</t>
  </si>
  <si>
    <t>0.600X340.00X590</t>
  </si>
  <si>
    <t>16/09/2025</t>
  </si>
  <si>
    <t>23/09/2025</t>
  </si>
  <si>
    <t>P-25051488BOI</t>
  </si>
  <si>
    <t>P-25051488BOI-019</t>
  </si>
  <si>
    <t>J202213</t>
  </si>
  <si>
    <t>0.600X56.00XCOIL</t>
  </si>
  <si>
    <t>pc25071748-1111</t>
  </si>
  <si>
    <t>RC25050736</t>
  </si>
  <si>
    <t>4500263143</t>
  </si>
  <si>
    <t>0.600X138.00X1220</t>
  </si>
  <si>
    <t>0.600X138.00X1220.00</t>
  </si>
  <si>
    <t>P-25051491BOI</t>
  </si>
  <si>
    <t>J202216</t>
  </si>
  <si>
    <t>21/08/2025</t>
  </si>
  <si>
    <t>0.600X63.00X288.00</t>
  </si>
  <si>
    <t>0.600X79.00X830.0</t>
  </si>
  <si>
    <t>0.6X79X830</t>
  </si>
  <si>
    <t>0.600X79.00X830</t>
  </si>
  <si>
    <t>P-25051496BOI</t>
  </si>
  <si>
    <t>P-25051496BOI-017</t>
  </si>
  <si>
    <t>J202062</t>
  </si>
  <si>
    <t>0.800X315.00X475</t>
  </si>
  <si>
    <t>0.800X475.00X315</t>
  </si>
  <si>
    <t>PC25062056-1329</t>
  </si>
  <si>
    <t>0.8X475X315</t>
  </si>
  <si>
    <t>RC25050777</t>
  </si>
  <si>
    <t>0.800X340.00X1023.00</t>
  </si>
  <si>
    <t>04/11/2025</t>
  </si>
  <si>
    <t>P-25051501BOI</t>
  </si>
  <si>
    <t>J202067</t>
  </si>
  <si>
    <t>0.800X78.00X188</t>
  </si>
  <si>
    <t>RC25050721</t>
  </si>
  <si>
    <t>0.800X250.00X450</t>
  </si>
  <si>
    <t>P-25051510BOI</t>
  </si>
  <si>
    <t>J804322</t>
  </si>
  <si>
    <t>1.200X346.00X56</t>
  </si>
  <si>
    <t>1.2X56X346</t>
  </si>
  <si>
    <t>P-25051512BOI</t>
  </si>
  <si>
    <t>J804324</t>
  </si>
  <si>
    <t>1.2X56.0X648.0</t>
  </si>
  <si>
    <t>J806544</t>
  </si>
  <si>
    <t>2.000X806.80X426.6</t>
  </si>
  <si>
    <t>2X806.8X426.6</t>
  </si>
  <si>
    <t>C26</t>
  </si>
  <si>
    <t>P-25051538BOI</t>
  </si>
  <si>
    <t>J806215</t>
  </si>
  <si>
    <t>RC25050676</t>
  </si>
  <si>
    <t>P-25051542BOI</t>
  </si>
  <si>
    <t>J204098</t>
  </si>
  <si>
    <t>1.200X69.00X1220.00</t>
  </si>
  <si>
    <t>C52</t>
  </si>
  <si>
    <t>1.200X210.00X815.00</t>
  </si>
  <si>
    <t>P-25051566BOI</t>
  </si>
  <si>
    <t>P-25051566BOI-020</t>
  </si>
  <si>
    <t>J204494</t>
  </si>
  <si>
    <t>0.600X62.60X422</t>
  </si>
  <si>
    <t>pc25092144-1221</t>
  </si>
  <si>
    <t>A0230680509413</t>
  </si>
  <si>
    <t>07/10/2025</t>
  </si>
  <si>
    <t>0.600X62.60X422.00</t>
  </si>
  <si>
    <t>RC25050735</t>
  </si>
  <si>
    <t>P-25052108</t>
  </si>
  <si>
    <t>P-25052108-020</t>
  </si>
  <si>
    <t>GI5482736</t>
  </si>
  <si>
    <t>2.000X34.00XCOIL</t>
  </si>
  <si>
    <t>PC25071182-1111</t>
  </si>
  <si>
    <t>I680500588</t>
  </si>
  <si>
    <t>C62</t>
  </si>
  <si>
    <t>RC25050762</t>
  </si>
  <si>
    <t>A0090680608387</t>
  </si>
  <si>
    <t>RC25060191</t>
  </si>
  <si>
    <t>0.600X148.00X182</t>
  </si>
  <si>
    <t>0.600X148.00X182.00</t>
  </si>
  <si>
    <t>P-25061522BOI</t>
  </si>
  <si>
    <t>J204537</t>
  </si>
  <si>
    <t>0.500X260.00X406</t>
  </si>
  <si>
    <t>A0260680610598</t>
  </si>
  <si>
    <t>E8</t>
  </si>
  <si>
    <t>RC25060683</t>
  </si>
  <si>
    <t>0.500X686.00X358.00</t>
  </si>
  <si>
    <t>0.500X76.00X283</t>
  </si>
  <si>
    <t>0.500X76.00X283.00</t>
  </si>
  <si>
    <t>0.500X207.00X280</t>
  </si>
  <si>
    <t>E23</t>
  </si>
  <si>
    <t>0.600X665.00X665.00</t>
  </si>
  <si>
    <t>RC25060687</t>
  </si>
  <si>
    <t>P-25061528BOI</t>
  </si>
  <si>
    <t>J587869</t>
  </si>
  <si>
    <t>0.800X102.00X240</t>
  </si>
  <si>
    <t>0.800X102.00X240.00</t>
  </si>
  <si>
    <t>RC25060675</t>
  </si>
  <si>
    <t>P-25061530BOI</t>
  </si>
  <si>
    <t>J588560</t>
  </si>
  <si>
    <t>RC25070058</t>
  </si>
  <si>
    <t>22/09/2025</t>
  </si>
  <si>
    <t>RC25060657</t>
  </si>
  <si>
    <t>RC25060655</t>
  </si>
  <si>
    <t>P-25061540BOI</t>
  </si>
  <si>
    <t>J587978</t>
  </si>
  <si>
    <t>RC25060658</t>
  </si>
  <si>
    <t>P-25061540BOI-071</t>
  </si>
  <si>
    <t>0.700X109.00X476</t>
  </si>
  <si>
    <t>0.700X109.00X476.0</t>
  </si>
  <si>
    <t>pc25102332-1211</t>
  </si>
  <si>
    <t>0.7X109X476</t>
  </si>
  <si>
    <t>P-25061543BOI</t>
  </si>
  <si>
    <t>J588683</t>
  </si>
  <si>
    <t>24/09/2025</t>
  </si>
  <si>
    <t>0.700X142.00X611</t>
  </si>
  <si>
    <t>11/11/2025</t>
  </si>
  <si>
    <t>0.700X142.00X611.00</t>
  </si>
  <si>
    <t>P-25061552BOI</t>
  </si>
  <si>
    <t>J588630</t>
  </si>
  <si>
    <t>0.600X220.00X440</t>
  </si>
  <si>
    <t>0.600X220.00X440.00</t>
  </si>
  <si>
    <t>0.600X190.00X664</t>
  </si>
  <si>
    <t>PC25091134-3223</t>
  </si>
  <si>
    <t>25/09/2025</t>
  </si>
  <si>
    <t>0.600X190.00X664.00</t>
  </si>
  <si>
    <t>P-25061552BOI-040</t>
  </si>
  <si>
    <t>0.600X310.00X540</t>
  </si>
  <si>
    <t>0.600X310.00X540.00</t>
  </si>
  <si>
    <t>P-25061553BOI</t>
  </si>
  <si>
    <t>J589657</t>
  </si>
  <si>
    <t>0.600X400.00X580</t>
  </si>
  <si>
    <t>E25</t>
  </si>
  <si>
    <t>0.600X400.00X580.00</t>
  </si>
  <si>
    <t>RC25060716</t>
  </si>
  <si>
    <t>P-25061553BOI-078</t>
  </si>
  <si>
    <t>PC25100409-1221</t>
  </si>
  <si>
    <t>0.600X82.00X203</t>
  </si>
  <si>
    <t>0.600X82.00X203.00</t>
  </si>
  <si>
    <t>C49</t>
  </si>
  <si>
    <t>0.600X415.00X984</t>
  </si>
  <si>
    <t>0.600X415.00X984.00</t>
  </si>
  <si>
    <t>0.600X185.00X1220</t>
  </si>
  <si>
    <t>P-25061557BOI</t>
  </si>
  <si>
    <t>J589661</t>
  </si>
  <si>
    <t>0.600X172.00X470</t>
  </si>
  <si>
    <t>0.600X172.00X470.00</t>
  </si>
  <si>
    <t>RC25060679</t>
  </si>
  <si>
    <t>P-25061557BOI-087</t>
  </si>
  <si>
    <t>0.600X84.50XCOIL</t>
  </si>
  <si>
    <t>pc25102351-1111</t>
  </si>
  <si>
    <t>0.6X84.5XCOIL</t>
  </si>
  <si>
    <t>P-25061557BOI-088</t>
  </si>
  <si>
    <t>P-25061557BOI-089</t>
  </si>
  <si>
    <t>P-25061563BOI</t>
  </si>
  <si>
    <t>J588620</t>
  </si>
  <si>
    <t>RC25060654</t>
  </si>
  <si>
    <t>P-25061563BOI-012</t>
  </si>
  <si>
    <t>0.800X360.00X625</t>
  </si>
  <si>
    <t>pc25091697-1325</t>
  </si>
  <si>
    <t>0.800X360.00X625.00</t>
  </si>
  <si>
    <t>0.800X194.00X225</t>
  </si>
  <si>
    <t>0.800X194.00X225.00</t>
  </si>
  <si>
    <t>P-25061565BOI</t>
  </si>
  <si>
    <t>J588622</t>
  </si>
  <si>
    <t>RC25060692</t>
  </si>
  <si>
    <t>RC25060699</t>
  </si>
  <si>
    <t>1.200X242.00X235</t>
  </si>
  <si>
    <t>1.200X242.00X235.00</t>
  </si>
  <si>
    <t>P-25061574BOI</t>
  </si>
  <si>
    <t>J206384</t>
  </si>
  <si>
    <t>RC25060643</t>
  </si>
  <si>
    <t>2.000X180.00X104</t>
  </si>
  <si>
    <t>P-25061577BOI</t>
  </si>
  <si>
    <t>P-25061577BOI-035</t>
  </si>
  <si>
    <t>J206387</t>
  </si>
  <si>
    <t>PC25081830-1221</t>
  </si>
  <si>
    <t>RC25060678</t>
  </si>
  <si>
    <t>P-25061578BOI</t>
  </si>
  <si>
    <t>J206388</t>
  </si>
  <si>
    <t>RC25070061</t>
  </si>
  <si>
    <t>C43</t>
  </si>
  <si>
    <t>P-25061578BOI-030</t>
  </si>
  <si>
    <t>pc25091296-1211</t>
  </si>
  <si>
    <t>P-25061579BOI</t>
  </si>
  <si>
    <t>J206105</t>
  </si>
  <si>
    <t>P-25061579BOI-010</t>
  </si>
  <si>
    <t>0.700X242.50X612</t>
  </si>
  <si>
    <t>0.700X242.50X612.0</t>
  </si>
  <si>
    <t>PC25091057-1325</t>
  </si>
  <si>
    <t>0.700X125.00X194</t>
  </si>
  <si>
    <t>0.700X125.00X194.00</t>
  </si>
  <si>
    <t>P-25061579BOI-073</t>
  </si>
  <si>
    <t>PC25101999-1211</t>
  </si>
  <si>
    <t>C22</t>
  </si>
  <si>
    <t>0.700X242.00X450</t>
  </si>
  <si>
    <t>0.700X242.00X450.00</t>
  </si>
  <si>
    <t>RC25060656</t>
  </si>
  <si>
    <t>P-25061583BOI</t>
  </si>
  <si>
    <t>J206318</t>
  </si>
  <si>
    <t>P-25061584BOI</t>
  </si>
  <si>
    <t>J206319</t>
  </si>
  <si>
    <t>1.000X217.00X217.00</t>
  </si>
  <si>
    <t>01/10/2025</t>
  </si>
  <si>
    <t>2.000X77.00X1150</t>
  </si>
  <si>
    <t>C30</t>
  </si>
  <si>
    <t>P-25061589BOI</t>
  </si>
  <si>
    <t>J206377</t>
  </si>
  <si>
    <t>18/10/2025</t>
  </si>
  <si>
    <t>2X76X344</t>
  </si>
  <si>
    <t>C21</t>
  </si>
  <si>
    <t>P-25061591BOI</t>
  </si>
  <si>
    <t>P-25061591BOI-041</t>
  </si>
  <si>
    <t>J206325</t>
  </si>
  <si>
    <t>0.800X202.00X1023</t>
  </si>
  <si>
    <t>pc25091058-13211</t>
  </si>
  <si>
    <t>RC25060659</t>
  </si>
  <si>
    <t>P-25061594BOI</t>
  </si>
  <si>
    <t>J206314</t>
  </si>
  <si>
    <t>1.200X262.00X362</t>
  </si>
  <si>
    <t>1.2X262X362</t>
  </si>
  <si>
    <t>1.200X156.50X520</t>
  </si>
  <si>
    <t>1.200X91.40X1478</t>
  </si>
  <si>
    <t>PC25110376-1325</t>
  </si>
  <si>
    <t>1.200X91.40X1478.00</t>
  </si>
  <si>
    <t>P-25061594BOI-033</t>
  </si>
  <si>
    <t>1.200X872.00X1390</t>
  </si>
  <si>
    <t>1.200X872.00X1390.00</t>
  </si>
  <si>
    <t>27/10/2025</t>
  </si>
  <si>
    <t>P-25070220</t>
  </si>
  <si>
    <t>P-25070220-041</t>
  </si>
  <si>
    <t>DCAD3981C</t>
  </si>
  <si>
    <t>PC25091568-1211</t>
  </si>
  <si>
    <t>94462423</t>
  </si>
  <si>
    <t>RC25070067</t>
  </si>
  <si>
    <t>RC25070305</t>
  </si>
  <si>
    <t>P-25070645BOI</t>
  </si>
  <si>
    <t>J206110</t>
  </si>
  <si>
    <t>RC25070393</t>
  </si>
  <si>
    <t>0.700X95.00X433</t>
  </si>
  <si>
    <t>PC25110159-1211</t>
  </si>
  <si>
    <t>0.700X95.00X433.00</t>
  </si>
  <si>
    <t>P-25070645BOI-029</t>
  </si>
  <si>
    <t>PC25110162-1211</t>
  </si>
  <si>
    <t>0.7X105X289</t>
  </si>
  <si>
    <t>P-25070647BOI</t>
  </si>
  <si>
    <t>J587975</t>
  </si>
  <si>
    <t>RC25070373</t>
  </si>
  <si>
    <t>P-25070647BOI-013</t>
  </si>
  <si>
    <t>0.700X388.00X465</t>
  </si>
  <si>
    <t>PC25091841-2221</t>
  </si>
  <si>
    <t>0.700X388.00X465.00</t>
  </si>
  <si>
    <t>P-25070654BOI</t>
  </si>
  <si>
    <t>P-25070654BOI-004</t>
  </si>
  <si>
    <t>J589758</t>
  </si>
  <si>
    <t>1.600X256.00X295</t>
  </si>
  <si>
    <t>pc25091059-1221</t>
  </si>
  <si>
    <t>1.600X256.00X295.00</t>
  </si>
  <si>
    <t>RC25070392</t>
  </si>
  <si>
    <t>P-25070656BOI</t>
  </si>
  <si>
    <t>P-25070656BOI-037</t>
  </si>
  <si>
    <t>J589760</t>
  </si>
  <si>
    <t>1.600X57.50X1180</t>
  </si>
  <si>
    <t>pc25102050-1211</t>
  </si>
  <si>
    <t>1.600X57.50X1180.00</t>
  </si>
  <si>
    <t>P-25070656BOI-038</t>
  </si>
  <si>
    <t>P-25070657BOI</t>
  </si>
  <si>
    <t>J206374</t>
  </si>
  <si>
    <t>pc25110766-1321</t>
  </si>
  <si>
    <t>2.000X426.60X806.8</t>
  </si>
  <si>
    <t>2.000X176.00X663</t>
  </si>
  <si>
    <t>P-25070658BOI</t>
  </si>
  <si>
    <t>J206375</t>
  </si>
  <si>
    <t>RC25070311</t>
  </si>
  <si>
    <t>P-25070663BOI</t>
  </si>
  <si>
    <t>J206521</t>
  </si>
  <si>
    <t>RC25070376</t>
  </si>
  <si>
    <t>P-25070665BOI</t>
  </si>
  <si>
    <t>P-25070665BOI-009</t>
  </si>
  <si>
    <t>J206523</t>
  </si>
  <si>
    <t>PC25092156-1223</t>
  </si>
  <si>
    <t>RC25070374</t>
  </si>
  <si>
    <t>0.600X100.00X215</t>
  </si>
  <si>
    <t>0.600X100.00X215.00</t>
  </si>
  <si>
    <t>0.600X415.00X455</t>
  </si>
  <si>
    <t>0.600X415.00X455.00</t>
  </si>
  <si>
    <t>P-25070665BOI-035</t>
  </si>
  <si>
    <t>pc25100413-1221</t>
  </si>
  <si>
    <t>P-25070665BOI-036</t>
  </si>
  <si>
    <t>P-25070665BOI-052</t>
  </si>
  <si>
    <t>PC25101997-1211</t>
  </si>
  <si>
    <t>P-25070666BOI</t>
  </si>
  <si>
    <t>J206331</t>
  </si>
  <si>
    <t>RC25070312</t>
  </si>
  <si>
    <t>0.800X156.00X284</t>
  </si>
  <si>
    <t>0.8X156X284</t>
  </si>
  <si>
    <t>0.800X67.00X1224</t>
  </si>
  <si>
    <t>0.800X67.00X1224.00</t>
  </si>
  <si>
    <t>0.800X194.00XCOIL</t>
  </si>
  <si>
    <t>1.200X210.00X815</t>
  </si>
  <si>
    <t>E26</t>
  </si>
  <si>
    <t>P-25070670BOI</t>
  </si>
  <si>
    <t>J206364</t>
  </si>
  <si>
    <t>1.200X863.00X1086</t>
  </si>
  <si>
    <t>1.200X863.00X1086.00</t>
  </si>
  <si>
    <t>RC25070356</t>
  </si>
  <si>
    <t>1.200X158.00X355</t>
  </si>
  <si>
    <t>1.200X158.00X355.00</t>
  </si>
  <si>
    <t>C25</t>
  </si>
  <si>
    <t>P-25070671BOI</t>
  </si>
  <si>
    <t>J206365</t>
  </si>
  <si>
    <t>RC25070320</t>
  </si>
  <si>
    <t>0.800X52.00X1200</t>
  </si>
  <si>
    <t>0.800X52.00X1200.00</t>
  </si>
  <si>
    <t>P-25070675</t>
  </si>
  <si>
    <t>J589745</t>
  </si>
  <si>
    <t>1.600X20.00XCOIL</t>
  </si>
  <si>
    <t>B13</t>
  </si>
  <si>
    <t>P-25070676</t>
  </si>
  <si>
    <t>P-25070676-010</t>
  </si>
  <si>
    <t>J589746</t>
  </si>
  <si>
    <t>1.600X84.00X1168</t>
  </si>
  <si>
    <t>pc25101228-1223</t>
  </si>
  <si>
    <t>1.600X84.00X1168.00</t>
  </si>
  <si>
    <t>P-25070676-040</t>
  </si>
  <si>
    <t>1.600X250.00X270</t>
  </si>
  <si>
    <t>PC25110414-1211</t>
  </si>
  <si>
    <t>1.600X250.00X270.00</t>
  </si>
  <si>
    <t>P-25070676-041</t>
  </si>
  <si>
    <t>1.600X136.00X439</t>
  </si>
  <si>
    <t>1.600X136.00X439.00</t>
  </si>
  <si>
    <t>1.600X157.00X718</t>
  </si>
  <si>
    <t>1.600X157.00X718.00</t>
  </si>
  <si>
    <t>P-25070676-055</t>
  </si>
  <si>
    <t>PC25110768-1225</t>
  </si>
  <si>
    <t>P-25070676-056</t>
  </si>
  <si>
    <t>P-25070676-057</t>
  </si>
  <si>
    <t>1.600X74.00XCOIL</t>
  </si>
  <si>
    <t>pc25110768-1111</t>
  </si>
  <si>
    <t>1.6X74XCOIL</t>
  </si>
  <si>
    <t>P-25070712BOI</t>
  </si>
  <si>
    <t>J206112</t>
  </si>
  <si>
    <t>RC25070309</t>
  </si>
  <si>
    <t>0.700X145.00X368</t>
  </si>
  <si>
    <t>0.700X145.00X368.00</t>
  </si>
  <si>
    <t>P-25070712BOI-020</t>
  </si>
  <si>
    <t>0.700X199.00X127</t>
  </si>
  <si>
    <t>0.700X127.00X199.0</t>
  </si>
  <si>
    <t>pc25100698-13310</t>
  </si>
  <si>
    <t>0.7X127X199</t>
  </si>
  <si>
    <t>0.700X248.00X260</t>
  </si>
  <si>
    <t>0.700X248.00X260.00</t>
  </si>
  <si>
    <t>0.700X163.00X600</t>
  </si>
  <si>
    <t>0.700X163.00X600.00</t>
  </si>
  <si>
    <t>P-25071281BOI</t>
  </si>
  <si>
    <t>J592016</t>
  </si>
  <si>
    <t>A0290680716518</t>
  </si>
  <si>
    <t>RC25070612</t>
  </si>
  <si>
    <t>1.600X824.00X1220</t>
  </si>
  <si>
    <t>P-25071281BOI-037</t>
  </si>
  <si>
    <t>1.600X87.00XCOIL</t>
  </si>
  <si>
    <t>pc25100737-1111</t>
  </si>
  <si>
    <t>P-25071302</t>
  </si>
  <si>
    <t>J590978</t>
  </si>
  <si>
    <t>2.000X65.00X315</t>
  </si>
  <si>
    <t>2.000X65.00X315.00</t>
  </si>
  <si>
    <t>2.000X89.90X256</t>
  </si>
  <si>
    <t>ML2</t>
  </si>
  <si>
    <t>PC25110840-1211</t>
  </si>
  <si>
    <t>P-25080064BOI</t>
  </si>
  <si>
    <t>J208311</t>
  </si>
  <si>
    <t>A0150680804972</t>
  </si>
  <si>
    <t>RC25080357</t>
  </si>
  <si>
    <t>RC25080407</t>
  </si>
  <si>
    <t>0.700X753.00X783</t>
  </si>
  <si>
    <t>0.700X753.00X783.00</t>
  </si>
  <si>
    <t>0.700X120.00X560.00</t>
  </si>
  <si>
    <t>P-25080068BOI</t>
  </si>
  <si>
    <t>J811720</t>
  </si>
  <si>
    <t>0.700X753.00X968</t>
  </si>
  <si>
    <t>0.700X244.80X811</t>
  </si>
  <si>
    <t>0.700X106.60X764.3</t>
  </si>
  <si>
    <t>RC25080376</t>
  </si>
  <si>
    <t>0.700X143.00X796</t>
  </si>
  <si>
    <t>0.700X380.00X505</t>
  </si>
  <si>
    <t>0.700X380.00X505.00</t>
  </si>
  <si>
    <t>P-25080070BOI</t>
  </si>
  <si>
    <t>J811722</t>
  </si>
  <si>
    <t>RC25080418</t>
  </si>
  <si>
    <t>P-25080071BOI</t>
  </si>
  <si>
    <t>J811661</t>
  </si>
  <si>
    <t>P-25080072BOI</t>
  </si>
  <si>
    <t>J811662</t>
  </si>
  <si>
    <t>2.000X215.00X935</t>
  </si>
  <si>
    <t>2.000X215.00X935.00</t>
  </si>
  <si>
    <t>RC25080366</t>
  </si>
  <si>
    <t>0.500X78.00X1220</t>
  </si>
  <si>
    <t>0.500X78.00X1220.00</t>
  </si>
  <si>
    <t>RC25080391</t>
  </si>
  <si>
    <t>P-25080074</t>
  </si>
  <si>
    <t>P-25080074-018</t>
  </si>
  <si>
    <t>J208229</t>
  </si>
  <si>
    <t>0.500X140.00XCOIL</t>
  </si>
  <si>
    <t>pc25110309-1111</t>
  </si>
  <si>
    <t>E21</t>
  </si>
  <si>
    <t>0.500X245.00X1002</t>
  </si>
  <si>
    <t>0.500X245.00X1002.00</t>
  </si>
  <si>
    <t>P-25080075</t>
  </si>
  <si>
    <t>J208230</t>
  </si>
  <si>
    <t>0.500X280.00X347.00</t>
  </si>
  <si>
    <t>0.500X310.00X404.00</t>
  </si>
  <si>
    <t>0.500X245.00X1177.00</t>
  </si>
  <si>
    <t>P-25080076BOI</t>
  </si>
  <si>
    <t>J811726</t>
  </si>
  <si>
    <t>0.600X175.00X1188.00</t>
  </si>
  <si>
    <t>P-25080076BOI-022</t>
  </si>
  <si>
    <t>pc25100659-2223</t>
  </si>
  <si>
    <t>PC25110034-1221</t>
  </si>
  <si>
    <t>P-25080076BOI-067</t>
  </si>
  <si>
    <t>P-25080076BOI-068</t>
  </si>
  <si>
    <t>PC25110121-1211</t>
  </si>
  <si>
    <t>P-25080076BOI-070</t>
  </si>
  <si>
    <t>P-25080076BOI-071</t>
  </si>
  <si>
    <t>P-25080076BOI-072</t>
  </si>
  <si>
    <t>P-25080076BOI-073</t>
  </si>
  <si>
    <t>P-25080078BOI</t>
  </si>
  <si>
    <t>J811728</t>
  </si>
  <si>
    <t>0.600X120.00XCOIL</t>
  </si>
  <si>
    <t>0.600X56.00X425</t>
  </si>
  <si>
    <t>0.600X56.00X425.00</t>
  </si>
  <si>
    <t>P-25080088BOI</t>
  </si>
  <si>
    <t>J811664</t>
  </si>
  <si>
    <t>2.000X185.00X693</t>
  </si>
  <si>
    <t>2.000X185.00X693.00</t>
  </si>
  <si>
    <t>94486645</t>
  </si>
  <si>
    <t>RC25080621</t>
  </si>
  <si>
    <t>P-25081737</t>
  </si>
  <si>
    <t>DCAD6265C</t>
  </si>
  <si>
    <t>IV2508043</t>
  </si>
  <si>
    <t>RC25090217</t>
  </si>
  <si>
    <t>1.000X115.00X1219</t>
  </si>
  <si>
    <t>1.000X115.00X1219.00</t>
  </si>
  <si>
    <t>P-25081954</t>
  </si>
  <si>
    <t>DCAC1715B</t>
  </si>
  <si>
    <t>1.000X70.00X104.4</t>
  </si>
  <si>
    <t>1.000X70.00X104.40</t>
  </si>
  <si>
    <t>P-25081954-025</t>
  </si>
  <si>
    <t>1.000X115.00X85</t>
  </si>
  <si>
    <t>1.000X85.00X115.0</t>
  </si>
  <si>
    <t>pc25110890-1331</t>
  </si>
  <si>
    <t>1X85X115</t>
  </si>
  <si>
    <t>P-25081954-027</t>
  </si>
  <si>
    <t>A0050680906811</t>
  </si>
  <si>
    <t>P-25090026BOI</t>
  </si>
  <si>
    <t>P-25090026BOI-003</t>
  </si>
  <si>
    <t>J813263</t>
  </si>
  <si>
    <t>1.600X84.00X948</t>
  </si>
  <si>
    <t>1.600X84.00X948.0</t>
  </si>
  <si>
    <t>PC25100563-1221</t>
  </si>
  <si>
    <t>1.6X84X948</t>
  </si>
  <si>
    <t>RC25090134</t>
  </si>
  <si>
    <t>P-25090026BOI-004</t>
  </si>
  <si>
    <t>P-25090026BOI-017</t>
  </si>
  <si>
    <t>1.600X250.00X300</t>
  </si>
  <si>
    <t>1.600X250.00X300.0</t>
  </si>
  <si>
    <t>PC25100563-1223</t>
  </si>
  <si>
    <t>1.6X250X300</t>
  </si>
  <si>
    <t>P-25090026BOI-020</t>
  </si>
  <si>
    <t>PC25100563-1226</t>
  </si>
  <si>
    <t>P-25090026BOI-022</t>
  </si>
  <si>
    <t>1.600X57.50XCOIL</t>
  </si>
  <si>
    <t>pc25100563-1111</t>
  </si>
  <si>
    <t>P-25090026BOI-029</t>
  </si>
  <si>
    <t>1.600X78.00X337</t>
  </si>
  <si>
    <t>pc25101058-1221</t>
  </si>
  <si>
    <t>1.600X78.00X337.00</t>
  </si>
  <si>
    <t>1.600X68.00X1220</t>
  </si>
  <si>
    <t>1.600X68.00X1220.00</t>
  </si>
  <si>
    <t>P-25090027BOI</t>
  </si>
  <si>
    <t>P-25090027BOI-009</t>
  </si>
  <si>
    <t>J813264</t>
  </si>
  <si>
    <t>1.600X87.00X1560</t>
  </si>
  <si>
    <t>pc25100564-1222</t>
  </si>
  <si>
    <t>1.6X87.0X1560.0</t>
  </si>
  <si>
    <t>1.600X590.00X498</t>
  </si>
  <si>
    <t>1.600X498.00X590.00</t>
  </si>
  <si>
    <t>RC25090216</t>
  </si>
  <si>
    <t>1.600X280.00X1950</t>
  </si>
  <si>
    <t>1.600X1950.00X280</t>
  </si>
  <si>
    <t>1.600X1950.00X280.00</t>
  </si>
  <si>
    <t>P-25090031BOI</t>
  </si>
  <si>
    <t>J813268</t>
  </si>
  <si>
    <t>PC25102470-1222</t>
  </si>
  <si>
    <t>C39</t>
  </si>
  <si>
    <t>RC25090174</t>
  </si>
  <si>
    <t>P-25090031BOI-006</t>
  </si>
  <si>
    <t>P-25090031BOI-013</t>
  </si>
  <si>
    <t>pc25102470-1224</t>
  </si>
  <si>
    <t>P-25090031BOI-014</t>
  </si>
  <si>
    <t>P-25090031BOI-015</t>
  </si>
  <si>
    <t>P-25090032BOI</t>
  </si>
  <si>
    <t>P-25090032BOI-001</t>
  </si>
  <si>
    <t>J813292</t>
  </si>
  <si>
    <t>pc25102471-1221</t>
  </si>
  <si>
    <t>P-25090032BOI-002</t>
  </si>
  <si>
    <t>P-25090032BOI-003</t>
  </si>
  <si>
    <t>P-25090032BOI-004</t>
  </si>
  <si>
    <t>P-25090032BOI-005</t>
  </si>
  <si>
    <t>P-25090032BOI-006</t>
  </si>
  <si>
    <t>P-25090032BOI-007</t>
  </si>
  <si>
    <t>P-25090032BOI-008</t>
  </si>
  <si>
    <t>P-25090032BOI-011</t>
  </si>
  <si>
    <t>pc25102471-1222</t>
  </si>
  <si>
    <t>P-25090034BOI</t>
  </si>
  <si>
    <t>J813294</t>
  </si>
  <si>
    <t>1.600X520.00X1460</t>
  </si>
  <si>
    <t>1.600X1460.00X520</t>
  </si>
  <si>
    <t>1.600X1460.00X520.00</t>
  </si>
  <si>
    <t>1.600X129.00X173</t>
  </si>
  <si>
    <t>P-25090230</t>
  </si>
  <si>
    <t>J184450.</t>
  </si>
  <si>
    <t>IV2509002</t>
  </si>
  <si>
    <t>RC25090012</t>
  </si>
  <si>
    <t>P-25090230-049</t>
  </si>
  <si>
    <t>0.500X148.00X618</t>
  </si>
  <si>
    <t>PC25091038-2221</t>
  </si>
  <si>
    <t xml:space="preserve">0.5X148X618 </t>
  </si>
  <si>
    <t>P-25090230-050</t>
  </si>
  <si>
    <t>P-25090230-064</t>
  </si>
  <si>
    <t>PC25102430-1221</t>
  </si>
  <si>
    <t>P-25090230-065</t>
  </si>
  <si>
    <t>P-25091019BOI</t>
  </si>
  <si>
    <t>J204538</t>
  </si>
  <si>
    <t>A0230680908512</t>
  </si>
  <si>
    <t>RC25090513</t>
  </si>
  <si>
    <t>0.500X62.00X176.00</t>
  </si>
  <si>
    <t xml:space="preserve">0.5X207X280 </t>
  </si>
  <si>
    <t>0.500X136.00X297.5</t>
  </si>
  <si>
    <t>0.500X136.00X297.50</t>
  </si>
  <si>
    <t>0.500X124.00X898</t>
  </si>
  <si>
    <t>0.500X124.00X898.0</t>
  </si>
  <si>
    <t>pc25102438-2223</t>
  </si>
  <si>
    <t>0.5X124X898</t>
  </si>
  <si>
    <t>P-25091019BOI-053</t>
  </si>
  <si>
    <t>P-25091019BOI-054</t>
  </si>
  <si>
    <t>0.500X124.00X1215</t>
  </si>
  <si>
    <t>0.500X124.00X1215.00</t>
  </si>
  <si>
    <t>P-25091019BOI-057</t>
  </si>
  <si>
    <t>PC25102438-2226</t>
  </si>
  <si>
    <t>P-25091019BOI-065</t>
  </si>
  <si>
    <t>0.500X260.00X300</t>
  </si>
  <si>
    <t>PC25102438-3222</t>
  </si>
  <si>
    <t>0.500X260.00X300.00</t>
  </si>
  <si>
    <t>P-25091019BOI-066</t>
  </si>
  <si>
    <t>P-25091019BOI-067</t>
  </si>
  <si>
    <t>P-25091019BOI-068</t>
  </si>
  <si>
    <t>P-25091019BOI-069</t>
  </si>
  <si>
    <t>P-25091019BOI-070</t>
  </si>
  <si>
    <t>P-25091019BOI-071</t>
  </si>
  <si>
    <t>P-25091019BOI-072</t>
  </si>
  <si>
    <t>P-25091019BOI-073</t>
  </si>
  <si>
    <t>P-25091037BOI</t>
  </si>
  <si>
    <t>J210030</t>
  </si>
  <si>
    <t>RC25090538</t>
  </si>
  <si>
    <t>P-25091037BOI-051</t>
  </si>
  <si>
    <t>PC25102374-1222</t>
  </si>
  <si>
    <t>P-25091038BOI</t>
  </si>
  <si>
    <t>J813412</t>
  </si>
  <si>
    <t>RC25090506</t>
  </si>
  <si>
    <t>RC25090514</t>
  </si>
  <si>
    <t>C55</t>
  </si>
  <si>
    <t>P-25091042BOI</t>
  </si>
  <si>
    <t>J813417</t>
  </si>
  <si>
    <t>0.800X64.00X1242</t>
  </si>
  <si>
    <t>0.800X64.00X1242.00</t>
  </si>
  <si>
    <t>0.800X355.00X730.00</t>
  </si>
  <si>
    <t>0.800X250.00X610</t>
  </si>
  <si>
    <t>0.800X250.00X610.00</t>
  </si>
  <si>
    <t>P-25091042BOI-052</t>
  </si>
  <si>
    <t>0.800X220.00X1200</t>
  </si>
  <si>
    <t>PC25102365-13210</t>
  </si>
  <si>
    <t>0.800X334.50X1200.00</t>
  </si>
  <si>
    <t>P-25091043BOI</t>
  </si>
  <si>
    <t>J813418</t>
  </si>
  <si>
    <t>0.800X356.00X910</t>
  </si>
  <si>
    <t>PC25102451-1222</t>
  </si>
  <si>
    <t>0.800X356.00X910.00</t>
  </si>
  <si>
    <t>P-25091043BOI-007</t>
  </si>
  <si>
    <t>P-25091063</t>
  </si>
  <si>
    <t>J814812</t>
  </si>
  <si>
    <t>RC25090562</t>
  </si>
  <si>
    <t>0.600X400.00X618</t>
  </si>
  <si>
    <t>PC25110520-1222</t>
  </si>
  <si>
    <t>0.600X400.00X618.00</t>
  </si>
  <si>
    <t>P-25091064</t>
  </si>
  <si>
    <t>J814813</t>
  </si>
  <si>
    <t>RC25090567</t>
  </si>
  <si>
    <t>P-25091066</t>
  </si>
  <si>
    <t>J814798</t>
  </si>
  <si>
    <t>0.800X45.20X1482</t>
  </si>
  <si>
    <t>0.800X1482.00X45.2</t>
  </si>
  <si>
    <t>0.800X1482.00X45.20</t>
  </si>
  <si>
    <t>RC25090582</t>
  </si>
  <si>
    <t>0.800X1220.00X301</t>
  </si>
  <si>
    <t>0.800X301.00X1220</t>
  </si>
  <si>
    <t>0.800X301.00X1220.00</t>
  </si>
  <si>
    <t>P-25091416</t>
  </si>
  <si>
    <t>BCM3098B.</t>
  </si>
  <si>
    <t>IV2509037</t>
  </si>
  <si>
    <t>RC25090340</t>
  </si>
  <si>
    <t>94503048</t>
  </si>
  <si>
    <t>RC25090566</t>
  </si>
  <si>
    <t>P-25091805</t>
  </si>
  <si>
    <t>DCAD7784C</t>
  </si>
  <si>
    <t>0.700X350.00X438</t>
  </si>
  <si>
    <t>0.700X395.00X516</t>
  </si>
  <si>
    <t>0.700X395.00X516.00</t>
  </si>
  <si>
    <t>0.700X427.00X719</t>
  </si>
  <si>
    <t>94504693</t>
  </si>
  <si>
    <t>RC25090585</t>
  </si>
  <si>
    <t>0.700X568.00X633</t>
  </si>
  <si>
    <t>0.700X568.00X633.00</t>
  </si>
  <si>
    <t>RC25090577</t>
  </si>
  <si>
    <t>0.800X1048.00X1477</t>
  </si>
  <si>
    <t>P-25091956</t>
  </si>
  <si>
    <t>DCAD7583B</t>
  </si>
  <si>
    <t>0.800X590.00X645</t>
  </si>
  <si>
    <t>P-25091957</t>
  </si>
  <si>
    <t>P-25091957-004</t>
  </si>
  <si>
    <t>DCAD7583C</t>
  </si>
  <si>
    <t>0.800X350.00X445</t>
  </si>
  <si>
    <t>PC25110036-1221</t>
  </si>
  <si>
    <t>0.800X350.00X445.00</t>
  </si>
  <si>
    <t>C61</t>
  </si>
  <si>
    <t>0.800X430.00X473</t>
  </si>
  <si>
    <t>0.800X430.00X473.00</t>
  </si>
  <si>
    <t>P-25100030BOI</t>
  </si>
  <si>
    <t>J208264</t>
  </si>
  <si>
    <t>pc25110241-1221</t>
  </si>
  <si>
    <t>A0030681009239</t>
  </si>
  <si>
    <t>RC25100109</t>
  </si>
  <si>
    <t>0.500X144.00X233.0</t>
  </si>
  <si>
    <t>0.5X144X233</t>
  </si>
  <si>
    <t>0.500X152.00X188</t>
  </si>
  <si>
    <t>0.500X152.00X188.00</t>
  </si>
  <si>
    <t>0.800X210.00X114</t>
  </si>
  <si>
    <t>0.800X210.00X114.00</t>
  </si>
  <si>
    <t>RC25100115</t>
  </si>
  <si>
    <t>2.000X122.00X325</t>
  </si>
  <si>
    <t>A0100681009187</t>
  </si>
  <si>
    <t>2.000X122.00X325.00</t>
  </si>
  <si>
    <t>P-25101141</t>
  </si>
  <si>
    <t>DCAD7624C</t>
  </si>
  <si>
    <t>94514142</t>
  </si>
  <si>
    <t>RC25100485</t>
  </si>
  <si>
    <t>P-25101141-024</t>
  </si>
  <si>
    <t>pc25110569-2222</t>
  </si>
  <si>
    <t>P-25101141-025</t>
  </si>
  <si>
    <t>P-25101142</t>
  </si>
  <si>
    <t>DCAD7624A</t>
  </si>
  <si>
    <t>PC25110561-2222</t>
  </si>
  <si>
    <t>RC25100467</t>
  </si>
  <si>
    <t>P-25101142-019</t>
  </si>
  <si>
    <t>pc25110561-2223</t>
  </si>
  <si>
    <t>P-25101142-020</t>
  </si>
  <si>
    <t>P-25101142-021</t>
  </si>
  <si>
    <t>P-25101143</t>
  </si>
  <si>
    <t>DCAD7624B</t>
  </si>
  <si>
    <t>1.600X495.00XCOIL</t>
  </si>
  <si>
    <t>pc25110567-1121</t>
  </si>
  <si>
    <t>P-25101143-003</t>
  </si>
  <si>
    <t>P-25101143-004</t>
  </si>
  <si>
    <t>P-25101143-005</t>
  </si>
  <si>
    <t>P-25101143-006</t>
  </si>
  <si>
    <t>P-25101143-007</t>
  </si>
  <si>
    <t>1.600X180.00X570</t>
  </si>
  <si>
    <t>P-25101144</t>
  </si>
  <si>
    <t>DCAD7743C</t>
  </si>
  <si>
    <t>1.600X178.00X550</t>
  </si>
  <si>
    <t>1.600X178.00X550.00</t>
  </si>
  <si>
    <t>P-25101144-026</t>
  </si>
  <si>
    <t>pc25110774-3223</t>
  </si>
  <si>
    <t>P-25101144-027</t>
  </si>
  <si>
    <t>P-25101144-028</t>
  </si>
  <si>
    <t>A0270681015051</t>
  </si>
  <si>
    <t>P-25102007</t>
  </si>
  <si>
    <t>DCAD8668B</t>
  </si>
  <si>
    <t>94517333</t>
  </si>
  <si>
    <t>RC25100648</t>
  </si>
  <si>
    <t>P-25061529BOI</t>
  </si>
  <si>
    <t>J588559</t>
  </si>
  <si>
    <t>0.8X1219.00XCOIL</t>
  </si>
  <si>
    <t>9B+6</t>
  </si>
  <si>
    <t>4C+4</t>
  </si>
  <si>
    <t>P-25061542BOI</t>
  </si>
  <si>
    <t>J588682</t>
  </si>
  <si>
    <t>0.7X1219.00XCOIL</t>
  </si>
  <si>
    <t>1X1219.00XCOIL</t>
  </si>
  <si>
    <t>1C+1</t>
  </si>
  <si>
    <t>0.6X1219.00XCOIL</t>
  </si>
  <si>
    <t>9B+3</t>
  </si>
  <si>
    <t>2C+1</t>
  </si>
  <si>
    <t>P-25080086BOI</t>
  </si>
  <si>
    <t>J592012</t>
  </si>
  <si>
    <t>RC25080430</t>
  </si>
  <si>
    <t>P-25080087BOI</t>
  </si>
  <si>
    <t>J592013</t>
  </si>
  <si>
    <t>RC25080367</t>
  </si>
  <si>
    <t>P-25090035BOI</t>
  </si>
  <si>
    <t>J208341</t>
  </si>
  <si>
    <t>RC25090135</t>
  </si>
  <si>
    <t>RC25090215</t>
  </si>
  <si>
    <t>29/09/2025</t>
  </si>
  <si>
    <t>30/09/2025</t>
  </si>
  <si>
    <t>P-25091953</t>
  </si>
  <si>
    <t>DCAD7626B</t>
  </si>
  <si>
    <t>P-25091954</t>
  </si>
  <si>
    <t>DCAD7626C</t>
  </si>
  <si>
    <t>P-25100031BOI</t>
  </si>
  <si>
    <t>J210028</t>
  </si>
  <si>
    <t>0.5X1219.00XCOIL</t>
  </si>
  <si>
    <t>06/10/2025</t>
  </si>
  <si>
    <t>P-25100033BOI</t>
  </si>
  <si>
    <t>J816694</t>
  </si>
  <si>
    <t>RC25100121</t>
  </si>
  <si>
    <t>P-25100034BOI</t>
  </si>
  <si>
    <t>J211289</t>
  </si>
  <si>
    <t>RC25100111</t>
  </si>
  <si>
    <t>P-25100036BOI</t>
  </si>
  <si>
    <t>J813419</t>
  </si>
  <si>
    <t>P-25100037BOI</t>
  </si>
  <si>
    <t>J813420</t>
  </si>
  <si>
    <t>RC25100112</t>
  </si>
  <si>
    <t>P-25100038BOI</t>
  </si>
  <si>
    <t>J813421</t>
  </si>
  <si>
    <t>RC25100114</t>
  </si>
  <si>
    <t>P-25100040BOI</t>
  </si>
  <si>
    <t>J813423</t>
  </si>
  <si>
    <t>RC25100117</t>
  </si>
  <si>
    <t>P-25100041BOI</t>
  </si>
  <si>
    <t>J813424</t>
  </si>
  <si>
    <t>P-25100051</t>
  </si>
  <si>
    <t>J816692</t>
  </si>
  <si>
    <t>RC25100118</t>
  </si>
  <si>
    <t>P-25100053</t>
  </si>
  <si>
    <t>J211293</t>
  </si>
  <si>
    <t>P-25100054</t>
  </si>
  <si>
    <t>J211294</t>
  </si>
  <si>
    <t>RC25100108</t>
  </si>
  <si>
    <t>P-25100055</t>
  </si>
  <si>
    <t>J211295</t>
  </si>
  <si>
    <t>RC25100151</t>
  </si>
  <si>
    <t>P-25100057</t>
  </si>
  <si>
    <t>J211297</t>
  </si>
  <si>
    <t>0.8X935.00XCOIL</t>
  </si>
  <si>
    <t>P-25100362BOI</t>
  </si>
  <si>
    <t>J816695</t>
  </si>
  <si>
    <t>RC25100314</t>
  </si>
  <si>
    <t>P-25100366BOI</t>
  </si>
  <si>
    <t>J816693</t>
  </si>
  <si>
    <t>RC25100501</t>
  </si>
  <si>
    <t>P-25100367BOI</t>
  </si>
  <si>
    <t>J816696</t>
  </si>
  <si>
    <t>RC25100480</t>
  </si>
  <si>
    <t>2X1219.00XCOIL</t>
  </si>
  <si>
    <t>1.6X1219.00XCOIL</t>
  </si>
  <si>
    <t>P-25101145</t>
  </si>
  <si>
    <t>DCAD7743A</t>
  </si>
  <si>
    <t>P-25101146</t>
  </si>
  <si>
    <t>DCAD7743B</t>
  </si>
  <si>
    <t>P-25101265BOI</t>
  </si>
  <si>
    <t>J598204</t>
  </si>
  <si>
    <t>RC25100772</t>
  </si>
  <si>
    <t>P-25102009</t>
  </si>
  <si>
    <t>DCAD8668C</t>
  </si>
  <si>
    <t>P-25102159</t>
  </si>
  <si>
    <t>DCAD8672A</t>
  </si>
  <si>
    <t>RC25100747</t>
  </si>
  <si>
    <t>94519602</t>
  </si>
  <si>
    <t>P-25102160</t>
  </si>
  <si>
    <t>DCAD8672B</t>
  </si>
  <si>
    <t>P-25102162</t>
  </si>
  <si>
    <t>DCAD8688A</t>
  </si>
  <si>
    <t>RC25100742</t>
  </si>
  <si>
    <t>P-25102163</t>
  </si>
  <si>
    <t>DCAD8688B</t>
  </si>
  <si>
    <t>RC25100743</t>
  </si>
  <si>
    <t>P-25102165</t>
  </si>
  <si>
    <t>DCAD8796A</t>
  </si>
  <si>
    <t>RC25100741</t>
  </si>
  <si>
    <t>P-25102166</t>
  </si>
  <si>
    <t>DCAD8796B</t>
  </si>
  <si>
    <t>P-22040314</t>
  </si>
  <si>
    <t>P-22040314-020</t>
  </si>
  <si>
    <t>DCA89927C</t>
  </si>
  <si>
    <t>2.000X38.00XCOIL</t>
  </si>
  <si>
    <t>pc22112349-1111</t>
  </si>
  <si>
    <t>91640625</t>
  </si>
  <si>
    <t>02/12/2022</t>
  </si>
  <si>
    <t>RC22040088</t>
  </si>
  <si>
    <t>PO2112019</t>
  </si>
  <si>
    <t>0.8X150X491</t>
  </si>
  <si>
    <t>0.700X105.00XCOIL</t>
  </si>
  <si>
    <t>C53</t>
  </si>
  <si>
    <t>PO2312003</t>
  </si>
  <si>
    <t>P-24020251</t>
  </si>
  <si>
    <t>P-24020251-021</t>
  </si>
  <si>
    <t>J550761</t>
  </si>
  <si>
    <t>1.600X40.00XCOIL</t>
  </si>
  <si>
    <t>PC24071434-1111</t>
  </si>
  <si>
    <t>A0090670206018</t>
  </si>
  <si>
    <t>RC24020145</t>
  </si>
  <si>
    <t>P-24030460BOI</t>
  </si>
  <si>
    <t>J552185</t>
  </si>
  <si>
    <t>A0180670317592</t>
  </si>
  <si>
    <t>RC24030404</t>
  </si>
  <si>
    <t>P-24040608</t>
  </si>
  <si>
    <t>DCAB5998C</t>
  </si>
  <si>
    <t>0.700X47.00XCOIL</t>
  </si>
  <si>
    <t>0.700X47.00X200.00</t>
  </si>
  <si>
    <t>P-24040617</t>
  </si>
  <si>
    <t>P-24040617-027</t>
  </si>
  <si>
    <t>4500245420</t>
  </si>
  <si>
    <t>DCAB5879D</t>
  </si>
  <si>
    <t>1.600X19.800XCOIL</t>
  </si>
  <si>
    <t>PC24070832-1221</t>
  </si>
  <si>
    <t>C50</t>
  </si>
  <si>
    <t>14/07/2024</t>
  </si>
  <si>
    <t>1.6X79.6X339.5</t>
  </si>
  <si>
    <t>RC24040215</t>
  </si>
  <si>
    <t>P-24050436BOI</t>
  </si>
  <si>
    <t>P-24050436BOI-026</t>
  </si>
  <si>
    <t>4500248629</t>
  </si>
  <si>
    <t>J777670</t>
  </si>
  <si>
    <t>PC24071427-1111</t>
  </si>
  <si>
    <t>RC24050238</t>
  </si>
  <si>
    <t>P-24061613</t>
  </si>
  <si>
    <t>DCAB8122D</t>
  </si>
  <si>
    <t>94257139</t>
  </si>
  <si>
    <t>RC24060525</t>
  </si>
  <si>
    <t>PO2404003</t>
  </si>
  <si>
    <t>C59</t>
  </si>
  <si>
    <t>17/09/2024</t>
  </si>
  <si>
    <t>0.500X47.00XCOIL</t>
  </si>
  <si>
    <t>P-24091507BOI</t>
  </si>
  <si>
    <t>J568388</t>
  </si>
  <si>
    <t>A0110671006975</t>
  </si>
  <si>
    <t>PO2408008</t>
  </si>
  <si>
    <t>P-24100146BOI</t>
  </si>
  <si>
    <t>P-24100146BOI-023</t>
  </si>
  <si>
    <t>J789371</t>
  </si>
  <si>
    <t>1.000X30.00XCOIL</t>
  </si>
  <si>
    <t>pc24121600-2111</t>
  </si>
  <si>
    <t>RC24100343</t>
  </si>
  <si>
    <t>P-24111567BOI-075</t>
  </si>
  <si>
    <t>P-24111567BOI-077</t>
  </si>
  <si>
    <t>PC25110762-1211</t>
  </si>
  <si>
    <t>1.000X630.00X790.00</t>
  </si>
  <si>
    <t>C51</t>
  </si>
  <si>
    <t>0.800X444.00X641.00</t>
  </si>
  <si>
    <t>P-25021265BOI</t>
  </si>
  <si>
    <t>P-25021265BOI-045</t>
  </si>
  <si>
    <t>J196748</t>
  </si>
  <si>
    <t>0.700X210.00X793</t>
  </si>
  <si>
    <t>pc25041873-1311</t>
  </si>
  <si>
    <t>03/05/2025</t>
  </si>
  <si>
    <t>RC25020711</t>
  </si>
  <si>
    <t>P-25021267BOI</t>
  </si>
  <si>
    <t>J196750</t>
  </si>
  <si>
    <t>P-25021267BOI-073</t>
  </si>
  <si>
    <t>0.700X45.00XCOIL</t>
  </si>
  <si>
    <t>PC25080728-1111</t>
  </si>
  <si>
    <t>P-25021860-016</t>
  </si>
  <si>
    <t>0.700X84.50XCOIL</t>
  </si>
  <si>
    <t>pc25050344-1111</t>
  </si>
  <si>
    <t>P-25031088</t>
  </si>
  <si>
    <t>J801196</t>
  </si>
  <si>
    <t>1.000X37.00XCOIL</t>
  </si>
  <si>
    <t>1.000X37.00X63.00</t>
  </si>
  <si>
    <t>RC25030401</t>
  </si>
  <si>
    <t>P-25050749BOI</t>
  </si>
  <si>
    <t>P-25050749BOI-054</t>
  </si>
  <si>
    <t>J202206</t>
  </si>
  <si>
    <t>0.500X62.00XCOIL</t>
  </si>
  <si>
    <t>pc25100505-1221</t>
  </si>
  <si>
    <t>P-25050755BOI-018</t>
  </si>
  <si>
    <t>0.700X77.00XCOIL</t>
  </si>
  <si>
    <t>PC25060776-2111</t>
  </si>
  <si>
    <t>D12</t>
  </si>
  <si>
    <t>P-25050756BOI-081</t>
  </si>
  <si>
    <t>pc25092161-1211</t>
  </si>
  <si>
    <t>P-25050758BOI-032</t>
  </si>
  <si>
    <t>4500261031</t>
  </si>
  <si>
    <t>1.000X1220.00X62</t>
  </si>
  <si>
    <t>PC25080834-13210</t>
  </si>
  <si>
    <t>1.000X152.00X638.00</t>
  </si>
  <si>
    <t>P-25050758BOI-033</t>
  </si>
  <si>
    <t>1.000X200.00X200</t>
  </si>
  <si>
    <t>1.000X200.00X200.00</t>
  </si>
  <si>
    <t>14/07/2025</t>
  </si>
  <si>
    <t>P-25050832</t>
  </si>
  <si>
    <t>J802973</t>
  </si>
  <si>
    <t>P-25051438BOI-070</t>
  </si>
  <si>
    <t>0.700X95.00XCOIL</t>
  </si>
  <si>
    <t>pc25091678-1211</t>
  </si>
  <si>
    <t>P-25051445BOI</t>
  </si>
  <si>
    <t>P-25051445BOI-010</t>
  </si>
  <si>
    <t>J202256</t>
  </si>
  <si>
    <t>0.500X49.00XCOIL</t>
  </si>
  <si>
    <t>pc25071269-1111</t>
  </si>
  <si>
    <t>RC25050706</t>
  </si>
  <si>
    <t>P-25051463BOI</t>
  </si>
  <si>
    <t>P-25051463BOI-016</t>
  </si>
  <si>
    <t>J202089</t>
  </si>
  <si>
    <t>0.700X74.00XCOIL</t>
  </si>
  <si>
    <t>pc25072439-2111</t>
  </si>
  <si>
    <t>RC25050702</t>
  </si>
  <si>
    <t>0.700X309.00X233</t>
  </si>
  <si>
    <t>P-25051473BOI</t>
  </si>
  <si>
    <t>J806524</t>
  </si>
  <si>
    <t>2.000X44.00XCOIL</t>
  </si>
  <si>
    <t>RC25050778</t>
  </si>
  <si>
    <t>P-25051485BOI-070</t>
  </si>
  <si>
    <t>0.600X144.00X96.70</t>
  </si>
  <si>
    <t>PC25090652-1322</t>
  </si>
  <si>
    <t>0.800X256.00X1017</t>
  </si>
  <si>
    <t>1.200X217.00X785.8</t>
  </si>
  <si>
    <t>1.200X110.00X851</t>
  </si>
  <si>
    <t>1.200X110.00X851.00</t>
  </si>
  <si>
    <t>0.600X510.00X1040.00</t>
  </si>
  <si>
    <t>P-25051563BOI</t>
  </si>
  <si>
    <t>P-25051563BOI-029</t>
  </si>
  <si>
    <t>J204497</t>
  </si>
  <si>
    <t>pc25072493-1221</t>
  </si>
  <si>
    <t>RC25050731</t>
  </si>
  <si>
    <t>P-25060290</t>
  </si>
  <si>
    <t>BCL8105B</t>
  </si>
  <si>
    <t>RC25060180</t>
  </si>
  <si>
    <t>0.800X1219.00X1205</t>
  </si>
  <si>
    <t>P-25061535BOI</t>
  </si>
  <si>
    <t>P-25061535BOI-059</t>
  </si>
  <si>
    <t>J587972</t>
  </si>
  <si>
    <t>0.700X43.00XCOIL</t>
  </si>
  <si>
    <t>pc25081601-4111</t>
  </si>
  <si>
    <t>P-25061540BOI-042</t>
  </si>
  <si>
    <t>0.700X76.00XCOIL</t>
  </si>
  <si>
    <t>pc25092213-2111</t>
  </si>
  <si>
    <t>P-25061543BOI-015</t>
  </si>
  <si>
    <t>0.700X50.00XCOIL</t>
  </si>
  <si>
    <t>pc25090980-1111</t>
  </si>
  <si>
    <t>P-25061543BOI-021</t>
  </si>
  <si>
    <t>0.700X49.00XCOIL</t>
  </si>
  <si>
    <t>pc25090980-2111</t>
  </si>
  <si>
    <t>0.600X48.00XCOIL</t>
  </si>
  <si>
    <t>0.600X88.00X145</t>
  </si>
  <si>
    <t>0.6X88X145</t>
  </si>
  <si>
    <t>0.800X210.00X1219</t>
  </si>
  <si>
    <t>P-25061567BOI</t>
  </si>
  <si>
    <t>J588546</t>
  </si>
  <si>
    <t>RC25060691</t>
  </si>
  <si>
    <t>1.200X156.50XCOIL</t>
  </si>
  <si>
    <t>P-25061575BOI</t>
  </si>
  <si>
    <t>P-25061575BOI-018</t>
  </si>
  <si>
    <t>J206385</t>
  </si>
  <si>
    <t>2.000X57.50XCOIL</t>
  </si>
  <si>
    <t>pc25081649-1111</t>
  </si>
  <si>
    <t>RC25060647</t>
  </si>
  <si>
    <t>0.700X70.00XCOIL</t>
  </si>
  <si>
    <t>P-25061589BOI-009</t>
  </si>
  <si>
    <t>2.000X40.00XCOIL</t>
  </si>
  <si>
    <t>pc25100583-1111</t>
  </si>
  <si>
    <t>P-25070645BOI-031</t>
  </si>
  <si>
    <t>P-25070646BOI</t>
  </si>
  <si>
    <t>P-25070646BOI-010</t>
  </si>
  <si>
    <t>J206111</t>
  </si>
  <si>
    <t>0.700X68.00XCOIL</t>
  </si>
  <si>
    <t>pc25091357-2111</t>
  </si>
  <si>
    <t>RC25070375</t>
  </si>
  <si>
    <t>P-25070647BOI-028</t>
  </si>
  <si>
    <t>0.700X54.00XCOIL</t>
  </si>
  <si>
    <t>PC25092323-1111</t>
  </si>
  <si>
    <t>P-25070650BOI</t>
  </si>
  <si>
    <t>P-25070650BOI-030</t>
  </si>
  <si>
    <t>J589754</t>
  </si>
  <si>
    <t>1.600X30.00XCOIL</t>
  </si>
  <si>
    <t>pc25090098-1111</t>
  </si>
  <si>
    <t>A38</t>
  </si>
  <si>
    <t>P-25070665BOI-037</t>
  </si>
  <si>
    <t>0.600X98.00X170</t>
  </si>
  <si>
    <t>pc25100413-1222</t>
  </si>
  <si>
    <t>0.600X98.00X170.00</t>
  </si>
  <si>
    <t>0.800X257.00X612</t>
  </si>
  <si>
    <t>PC25101228-1224</t>
  </si>
  <si>
    <t>P-25070713BOI-012</t>
  </si>
  <si>
    <t>pc25100575-3111</t>
  </si>
  <si>
    <t>E19</t>
  </si>
  <si>
    <t>P-25080068BOI-040</t>
  </si>
  <si>
    <t>0.700X65.00XCOIL</t>
  </si>
  <si>
    <t>PC25110553-1111</t>
  </si>
  <si>
    <t>P-25080070BOI-011</t>
  </si>
  <si>
    <t>0.700X63.00XCOIL</t>
  </si>
  <si>
    <t>PC25110537-1111</t>
  </si>
  <si>
    <t>0.500X420.00X677.00</t>
  </si>
  <si>
    <t>P-25080075-022</t>
  </si>
  <si>
    <t>0.500X60.50XCOIL</t>
  </si>
  <si>
    <t>pc25101034-1111</t>
  </si>
  <si>
    <t>0.600X68.00X683.5</t>
  </si>
  <si>
    <t>0.600X68.00X683.50</t>
  </si>
  <si>
    <t>1.000X775.00X780.0</t>
  </si>
  <si>
    <t>1X775X780</t>
  </si>
  <si>
    <t>P-25090022BOI</t>
  </si>
  <si>
    <t>J592014</t>
  </si>
  <si>
    <t>RC25090141</t>
  </si>
  <si>
    <t>1.600X79.60X339.5</t>
  </si>
  <si>
    <t>P-25090030BOI</t>
  </si>
  <si>
    <t>J813267</t>
  </si>
  <si>
    <t>1.000X62.00X1220.00</t>
  </si>
  <si>
    <t>C35</t>
  </si>
  <si>
    <t>0.600X144.00X164.5</t>
  </si>
  <si>
    <t>0.6X144X164.5</t>
  </si>
  <si>
    <t>0.600X55.00XCOIL</t>
  </si>
  <si>
    <t>0.600X310.90X784.20</t>
  </si>
  <si>
    <t>0.600X144.00XCOIL</t>
  </si>
  <si>
    <t>0.700X139.10X319.4</t>
  </si>
  <si>
    <t>0.700X139.10X319.40</t>
  </si>
  <si>
    <t>P-25091805-015</t>
  </si>
  <si>
    <t>0.700X55.00XCOIL</t>
  </si>
  <si>
    <t>pc25110641-3111</t>
  </si>
  <si>
    <t>0.700X494.00X618</t>
  </si>
  <si>
    <t>0.700X59.00XCOIL</t>
  </si>
  <si>
    <t>0.800X44.60X990</t>
  </si>
  <si>
    <t>pc25110051-1221</t>
  </si>
  <si>
    <t>0.800X44.60X990.00</t>
  </si>
  <si>
    <t>G0011030002261ETD</t>
  </si>
  <si>
    <t>P-25091957-003</t>
  </si>
  <si>
    <t>P-25101143-017</t>
  </si>
  <si>
    <t>pc25110567-1111</t>
  </si>
  <si>
    <t>P-25102007-046</t>
  </si>
  <si>
    <t>pc25110568-4111</t>
  </si>
  <si>
    <t>PO2509023</t>
  </si>
  <si>
    <t>PO2509034</t>
  </si>
  <si>
    <t>PO2510001</t>
  </si>
  <si>
    <t>PO2510005</t>
  </si>
  <si>
    <t>PO2511005</t>
  </si>
  <si>
    <t>PO2511006</t>
  </si>
  <si>
    <t>RC25110537</t>
  </si>
  <si>
    <t>A0190681110138</t>
  </si>
  <si>
    <t>19/11/2025</t>
  </si>
  <si>
    <t>P-25111123BOI</t>
  </si>
  <si>
    <t>J213789</t>
  </si>
  <si>
    <t>RC25110539</t>
  </si>
  <si>
    <t>P-25111124BOI</t>
  </si>
  <si>
    <t>J213790</t>
  </si>
  <si>
    <t>RC25110545</t>
  </si>
  <si>
    <t>P-25111125BOI</t>
  </si>
  <si>
    <t>J213765</t>
  </si>
  <si>
    <t>RC25110530</t>
  </si>
  <si>
    <t>P-25111126BOI</t>
  </si>
  <si>
    <t>J213766</t>
  </si>
  <si>
    <t>P-25111127BOI</t>
  </si>
  <si>
    <t>J213767</t>
  </si>
  <si>
    <t>RC25110586</t>
  </si>
  <si>
    <t>P-25111128BOI</t>
  </si>
  <si>
    <t>J213539</t>
  </si>
  <si>
    <t>P-25111129BOI</t>
  </si>
  <si>
    <t>J213540</t>
  </si>
  <si>
    <t>RC25110565</t>
  </si>
  <si>
    <t>P-25111144BOI</t>
  </si>
  <si>
    <t>J821445</t>
  </si>
  <si>
    <t>RC25110534</t>
  </si>
  <si>
    <t>P-25111145BOI</t>
  </si>
  <si>
    <t>J821446</t>
  </si>
  <si>
    <t>P-25111147BOI</t>
  </si>
  <si>
    <t>J821448</t>
  </si>
  <si>
    <t>RC25110578</t>
  </si>
  <si>
    <t>P-25111148BOI</t>
  </si>
  <si>
    <t>J821449</t>
  </si>
  <si>
    <t>RC25110601</t>
  </si>
  <si>
    <t>P-25111152BOI</t>
  </si>
  <si>
    <t>J821432</t>
  </si>
  <si>
    <t>RC25110536</t>
  </si>
  <si>
    <t>P-25111153BOI</t>
  </si>
  <si>
    <t>J821433</t>
  </si>
  <si>
    <t>P-25112247</t>
  </si>
  <si>
    <t>DCAE0166A</t>
  </si>
  <si>
    <t>RC25110710</t>
  </si>
  <si>
    <t>94533548</t>
  </si>
  <si>
    <t>27/11/2025</t>
  </si>
  <si>
    <t>P-25112248</t>
  </si>
  <si>
    <t>DCAE0166B</t>
  </si>
  <si>
    <t>P-25112249</t>
  </si>
  <si>
    <t>DCAE0166C</t>
  </si>
  <si>
    <t>RC25110695</t>
  </si>
  <si>
    <t>P-25112251</t>
  </si>
  <si>
    <t>DCAE0172B</t>
  </si>
  <si>
    <t>P-25112273</t>
  </si>
  <si>
    <t>DCAE0118A</t>
  </si>
  <si>
    <t>RC25110719</t>
  </si>
  <si>
    <t>94533564</t>
  </si>
  <si>
    <t>28/11/2025</t>
  </si>
  <si>
    <t>P-25112274</t>
  </si>
  <si>
    <t>DCAE0118B</t>
  </si>
  <si>
    <t>P-25112275</t>
  </si>
  <si>
    <t>DCAE0118C</t>
  </si>
  <si>
    <t>RC25110721</t>
  </si>
  <si>
    <t>P-25112279</t>
  </si>
  <si>
    <t>DCAE0153C</t>
  </si>
  <si>
    <t>RC25110718</t>
  </si>
  <si>
    <t>P-25112282</t>
  </si>
  <si>
    <t>DCAE0154C</t>
  </si>
  <si>
    <t>10/12/2025</t>
  </si>
  <si>
    <t>P-25120521</t>
  </si>
  <si>
    <t>DCAE0406A</t>
  </si>
  <si>
    <t>RC25120241</t>
  </si>
  <si>
    <t>P-25120522</t>
  </si>
  <si>
    <t>DCAE0406B</t>
  </si>
  <si>
    <t>RC25120225</t>
  </si>
  <si>
    <t>P-25120523</t>
  </si>
  <si>
    <t>DCAE0406C</t>
  </si>
  <si>
    <t>RC25120237</t>
  </si>
  <si>
    <t>P-25120525</t>
  </si>
  <si>
    <t>DCAE0432A</t>
  </si>
  <si>
    <t>P-25120526</t>
  </si>
  <si>
    <t>DCAE0432B</t>
  </si>
  <si>
    <t>RC25120253</t>
  </si>
  <si>
    <t>RC25120228</t>
  </si>
  <si>
    <t>RC25120259</t>
  </si>
  <si>
    <t>P-25120530</t>
  </si>
  <si>
    <t>DCAE0413C</t>
  </si>
  <si>
    <t>P-25120533</t>
  </si>
  <si>
    <t>DCAE0415B</t>
  </si>
  <si>
    <t>P-25120537</t>
  </si>
  <si>
    <t>DCAE0411B</t>
  </si>
  <si>
    <t>RC25120236</t>
  </si>
  <si>
    <t>P-25120538</t>
  </si>
  <si>
    <t>DCAE0411C</t>
  </si>
  <si>
    <t>P-25120539</t>
  </si>
  <si>
    <t>DCAE0411D</t>
  </si>
  <si>
    <t>RC25120255</t>
  </si>
  <si>
    <t>P-25120541</t>
  </si>
  <si>
    <t>DCAE0402D</t>
  </si>
  <si>
    <t>RC25120215</t>
  </si>
  <si>
    <t>FGHOLD</t>
  </si>
  <si>
    <t>J206113-035(NG)</t>
  </si>
  <si>
    <t>J206113-035</t>
  </si>
  <si>
    <t>FGNG</t>
  </si>
  <si>
    <t>งานปั้มแล้ว</t>
  </si>
  <si>
    <t>P-25051479BOI</t>
  </si>
  <si>
    <t>J806530</t>
  </si>
  <si>
    <t>PC25102423-1211</t>
  </si>
  <si>
    <t>01/12/2025</t>
  </si>
  <si>
    <t>02/09/2024</t>
  </si>
  <si>
    <t>P-23080207BOI</t>
  </si>
  <si>
    <t>P-23080207BOI-061(HOLD)</t>
  </si>
  <si>
    <t>J537577</t>
  </si>
  <si>
    <t>P-23080207BOI-061</t>
  </si>
  <si>
    <t>0.600X350.00X800</t>
  </si>
  <si>
    <t>PC25030192-1211</t>
  </si>
  <si>
    <t>RC23080205</t>
  </si>
  <si>
    <t>P-23100478</t>
  </si>
  <si>
    <t>P-23100478-032</t>
  </si>
  <si>
    <t>J174838</t>
  </si>
  <si>
    <t>1.200X235.00X294</t>
  </si>
  <si>
    <t>PC24080477-1321</t>
  </si>
  <si>
    <t>A0240661005623</t>
  </si>
  <si>
    <t>08/08/2024</t>
  </si>
  <si>
    <t>RC23100458</t>
  </si>
  <si>
    <t>P-23110534BOI</t>
  </si>
  <si>
    <t>P-23110534BOI-074(HOLD)</t>
  </si>
  <si>
    <t>J176941</t>
  </si>
  <si>
    <t>P-23110534BOI-074</t>
  </si>
  <si>
    <t>0.600X71.00X702</t>
  </si>
  <si>
    <t>PC24050901-1222</t>
  </si>
  <si>
    <t>A0170661106811</t>
  </si>
  <si>
    <t>งานเป็นสนิมขาว</t>
  </si>
  <si>
    <t>17/05/2024</t>
  </si>
  <si>
    <t>0.600X71.00X702.00</t>
  </si>
  <si>
    <t>RC23110447</t>
  </si>
  <si>
    <t>PO2308003</t>
  </si>
  <si>
    <t>P-24011747</t>
  </si>
  <si>
    <t>P-24011747-040(NG)</t>
  </si>
  <si>
    <t>DCAB3183B</t>
  </si>
  <si>
    <t>P-24011747-040</t>
  </si>
  <si>
    <t>PC24100573-1311</t>
  </si>
  <si>
    <t>94180764</t>
  </si>
  <si>
    <t>งานมีรอยบุบลูปสดุดมือใช้งานไม่ได้</t>
  </si>
  <si>
    <t>10/10/2024</t>
  </si>
  <si>
    <t>RC24010598</t>
  </si>
  <si>
    <t>P-24030473BOI</t>
  </si>
  <si>
    <t>P-24030473BOI-028(NG)</t>
  </si>
  <si>
    <t>J553370</t>
  </si>
  <si>
    <t>P-24030473BOI-028</t>
  </si>
  <si>
    <t>PC25110042-1321</t>
  </si>
  <si>
    <t>รอยหัก รอยช้ำ 350mm.</t>
  </si>
  <si>
    <t>RC24030399</t>
  </si>
  <si>
    <t>PC25110172-1211</t>
  </si>
  <si>
    <t>20/11/2025</t>
  </si>
  <si>
    <t>P-24040608-052</t>
  </si>
  <si>
    <t>P-24051413BOI</t>
  </si>
  <si>
    <t>P-24051413BOI-086RT</t>
  </si>
  <si>
    <t>J778993</t>
  </si>
  <si>
    <t>P-24051413BOI-086</t>
  </si>
  <si>
    <t>PC24082422-1211</t>
  </si>
  <si>
    <t>งานแลกเปลี่ยนสนิมขาว</t>
  </si>
  <si>
    <t>RC24060063</t>
  </si>
  <si>
    <t>A0030670712370</t>
  </si>
  <si>
    <t>P-24061394BOI</t>
  </si>
  <si>
    <t>P-24061394BOI-031(HOLD)</t>
  </si>
  <si>
    <t>J186556</t>
  </si>
  <si>
    <t>P-24061394BOI-031</t>
  </si>
  <si>
    <t>PC24072265-1223</t>
  </si>
  <si>
    <t>ML1</t>
  </si>
  <si>
    <t>หน้ากว้างไม่ได้ขนาด</t>
  </si>
  <si>
    <t>01/08/2024</t>
  </si>
  <si>
    <t>RC24070135</t>
  </si>
  <si>
    <t>P-24061408</t>
  </si>
  <si>
    <t>P-24061408-010(SCRAP)</t>
  </si>
  <si>
    <t>J562033</t>
  </si>
  <si>
    <t>P-24061408-037</t>
  </si>
  <si>
    <t>1.200X30.00XCOIL</t>
  </si>
  <si>
    <t>PC24080350-1221</t>
  </si>
  <si>
    <t>SCRAP</t>
  </si>
  <si>
    <t>11/08/2024</t>
  </si>
  <si>
    <t>RC24070117</t>
  </si>
  <si>
    <t>P-24061408-036(SCRAP)</t>
  </si>
  <si>
    <t>4500246556</t>
  </si>
  <si>
    <t>P-24061408-036</t>
  </si>
  <si>
    <t>PC24080349-1221</t>
  </si>
  <si>
    <t>13/12/2025</t>
  </si>
  <si>
    <t>P-24080484BOI</t>
  </si>
  <si>
    <t>J563911</t>
  </si>
  <si>
    <t>A0230670807892</t>
  </si>
  <si>
    <t>RC24080658</t>
  </si>
  <si>
    <t>P-24080484BOI-030(HOLD)</t>
  </si>
  <si>
    <t>P-24080484BOI-030</t>
  </si>
  <si>
    <t>2.000X76.00X334.0</t>
  </si>
  <si>
    <t>pc24091844-1211</t>
  </si>
  <si>
    <t>งานตัดผิดไชร์ 2.0x76.0x344</t>
  </si>
  <si>
    <t>25/09/2024</t>
  </si>
  <si>
    <t>04/12/2025</t>
  </si>
  <si>
    <t>FGREMARK</t>
  </si>
  <si>
    <t>12/11/2024</t>
  </si>
  <si>
    <t>P-24081549</t>
  </si>
  <si>
    <t>P-24081549-031(HOLD)</t>
  </si>
  <si>
    <t>DCAB9818D</t>
  </si>
  <si>
    <t>P-24081549-031</t>
  </si>
  <si>
    <t>PC25020457-1211</t>
  </si>
  <si>
    <t>94283113</t>
  </si>
  <si>
    <t>รอยจิกด้านล่าง กระจายเป็นหลุมสะดุด</t>
  </si>
  <si>
    <t>RC24080545</t>
  </si>
  <si>
    <t>P-24091503BOI</t>
  </si>
  <si>
    <t>P-24091503BOI-014</t>
  </si>
  <si>
    <t>J568350</t>
  </si>
  <si>
    <t>2.000X114.00X726.0</t>
  </si>
  <si>
    <t>PC24121087-1211</t>
  </si>
  <si>
    <t>บางแผ่นเกินค่า +- 0.5</t>
  </si>
  <si>
    <t>2X114X726</t>
  </si>
  <si>
    <t>P-24091554</t>
  </si>
  <si>
    <t>DCAC1742B</t>
  </si>
  <si>
    <t>0.600X204.00X1512.7</t>
  </si>
  <si>
    <t>94305750</t>
  </si>
  <si>
    <t>RC24090492</t>
  </si>
  <si>
    <t>P-24101585BOI</t>
  </si>
  <si>
    <t>P-24101585BOI-015(HOLD)</t>
  </si>
  <si>
    <t>J569542</t>
  </si>
  <si>
    <t>P-24101585BOI-015</t>
  </si>
  <si>
    <t>pc24110547-1322</t>
  </si>
  <si>
    <t>รอยหัก</t>
  </si>
  <si>
    <t>RC24100724</t>
  </si>
  <si>
    <t>P-25011508-029(HOLD)</t>
  </si>
  <si>
    <t>P-25011508-029</t>
  </si>
  <si>
    <t>pc25021910-1221</t>
  </si>
  <si>
    <t>เป็นรอย</t>
  </si>
  <si>
    <t>11/12/2025</t>
  </si>
  <si>
    <t>P-25020619BOI</t>
  </si>
  <si>
    <t>J796480</t>
  </si>
  <si>
    <t>RC25020592</t>
  </si>
  <si>
    <t>P-25020687BOI</t>
  </si>
  <si>
    <t>P-25020687BOI-027(HOLD)</t>
  </si>
  <si>
    <t>J572420</t>
  </si>
  <si>
    <t>P-25020687BOI-027</t>
  </si>
  <si>
    <t>pc25060066-1221</t>
  </si>
  <si>
    <t>โก่ง แอ่นเกิน STD.</t>
  </si>
  <si>
    <t>RC25020636</t>
  </si>
  <si>
    <t>P-25020687BOI-028(HOLD)</t>
  </si>
  <si>
    <t>P-25020687BOI-028</t>
  </si>
  <si>
    <t>P-25021266BOI-084</t>
  </si>
  <si>
    <t>pc25111812-1211</t>
  </si>
  <si>
    <t>2.000X65.00X858</t>
  </si>
  <si>
    <t>E7</t>
  </si>
  <si>
    <t>P-25021861</t>
  </si>
  <si>
    <t>DCAC8014C</t>
  </si>
  <si>
    <t>RC25020822</t>
  </si>
  <si>
    <t>0.700X240.00X323</t>
  </si>
  <si>
    <t>0.700X240.00X323.00</t>
  </si>
  <si>
    <t>24/11/2025</t>
  </si>
  <si>
    <t>P-25040396</t>
  </si>
  <si>
    <t>P-25040396-042(HOLD)</t>
  </si>
  <si>
    <t>DCAC9368C</t>
  </si>
  <si>
    <t>P-25040396-042</t>
  </si>
  <si>
    <t>pc25052026-1327</t>
  </si>
  <si>
    <t>I680400123</t>
  </si>
  <si>
    <t>งานโก่งแอ่น</t>
  </si>
  <si>
    <t>RC25040092</t>
  </si>
  <si>
    <t>RC25050005</t>
  </si>
  <si>
    <t>02/12/2025</t>
  </si>
  <si>
    <t>P-25040687BOI</t>
  </si>
  <si>
    <t>P-25040687BOI-012(NG)</t>
  </si>
  <si>
    <t>J581286</t>
  </si>
  <si>
    <t>P-25040687BOI-012</t>
  </si>
  <si>
    <t>2.000X554.00X795</t>
  </si>
  <si>
    <t>PC25050063-1221</t>
  </si>
  <si>
    <t>รอยหัก รอยขีดเข้าเนื้อ</t>
  </si>
  <si>
    <t>P-25050744BOI-042</t>
  </si>
  <si>
    <t>PC25120621-1311</t>
  </si>
  <si>
    <t>12/12/2025</t>
  </si>
  <si>
    <t>งานสั้นยาว</t>
  </si>
  <si>
    <t>P-25050832-025(NG)</t>
  </si>
  <si>
    <t>P-25050832-025</t>
  </si>
  <si>
    <t>pc25082413-1224</t>
  </si>
  <si>
    <t>รอยขีด รอยกดทับ</t>
  </si>
  <si>
    <t>P-25050834</t>
  </si>
  <si>
    <t>J802975</t>
  </si>
  <si>
    <t>RC25050419</t>
  </si>
  <si>
    <t>P-25050850BOI</t>
  </si>
  <si>
    <t>P-25050850BOI-008</t>
  </si>
  <si>
    <t>J202160</t>
  </si>
  <si>
    <t>PC25052133-1221</t>
  </si>
  <si>
    <t>รอยหักบางๆ</t>
  </si>
  <si>
    <t>RC25050516</t>
  </si>
  <si>
    <t>P-25051446BOI-008(HOLD)</t>
  </si>
  <si>
    <t>P-25051446BOI-008</t>
  </si>
  <si>
    <t>pc25081627-1221</t>
  </si>
  <si>
    <t>P-25051464BOI-063</t>
  </si>
  <si>
    <t>pc25120162-1311</t>
  </si>
  <si>
    <t>03/12/2025</t>
  </si>
  <si>
    <t>C28</t>
  </si>
  <si>
    <t>P-25051491BOI-072</t>
  </si>
  <si>
    <t>PC25120887-1211</t>
  </si>
  <si>
    <t>18/11/2025</t>
  </si>
  <si>
    <t>P-25051506BOI</t>
  </si>
  <si>
    <t>J804318</t>
  </si>
  <si>
    <t>0.600X510.00X1040</t>
  </si>
  <si>
    <t>P-25060289</t>
  </si>
  <si>
    <t>P-25060289-031(NG)</t>
  </si>
  <si>
    <t>PO-PR2511-015</t>
  </si>
  <si>
    <t>BCL8105A</t>
  </si>
  <si>
    <t>P-25060289-031</t>
  </si>
  <si>
    <t>pc25120405-1321</t>
  </si>
  <si>
    <t>รอยช้ำรอยหักคราบดำ รอยขีดข่วนกระจาย เข้าเนื้อ</t>
  </si>
  <si>
    <t>P-25060290-041</t>
  </si>
  <si>
    <t>PC25111987-1111</t>
  </si>
  <si>
    <t>C68</t>
  </si>
  <si>
    <t>P-25061522BOI-050(NG)</t>
  </si>
  <si>
    <t>P-25061522BOI-050</t>
  </si>
  <si>
    <t>pc25091045-2223</t>
  </si>
  <si>
    <t>ขอบข้างเป็นรอยขีด เป็นคราบขาว</t>
  </si>
  <si>
    <t>P-25061522BOI-091(HOLD)</t>
  </si>
  <si>
    <t>P-25061522BOI-091</t>
  </si>
  <si>
    <t>pc25100495-1221</t>
  </si>
  <si>
    <t>ค่าฉากต่างกันเกิน 0.5MM.</t>
  </si>
  <si>
    <t>P-25061541BOI</t>
  </si>
  <si>
    <t>J588681</t>
  </si>
  <si>
    <t>P-25061549BOI</t>
  </si>
  <si>
    <t>P-25061549BOI-026(NG)</t>
  </si>
  <si>
    <t>J588909</t>
  </si>
  <si>
    <t>P-25061549BOI-026</t>
  </si>
  <si>
    <t>pc25091308-1221</t>
  </si>
  <si>
    <t>รอยขีด คราบขาว</t>
  </si>
  <si>
    <t>0.600X55.00X335.00</t>
  </si>
  <si>
    <t>P-25061560BOI</t>
  </si>
  <si>
    <t>P-25061560BOI-044(NG)</t>
  </si>
  <si>
    <t>J587981</t>
  </si>
  <si>
    <t>P-25061560BOI-044</t>
  </si>
  <si>
    <t>PC25081013-1211</t>
  </si>
  <si>
    <t>รอยช้ำ</t>
  </si>
  <si>
    <t>P-25061567BOI-035(NG)</t>
  </si>
  <si>
    <t>P-25061567BOI-035</t>
  </si>
  <si>
    <t>pc25100325-1321</t>
  </si>
  <si>
    <t>รอยผ้า รอยลูกกลิ้ง</t>
  </si>
  <si>
    <t>P-25061574BOI-037</t>
  </si>
  <si>
    <t>pc25120088-1211</t>
  </si>
  <si>
    <t>0.700X242.50X612.00</t>
  </si>
  <si>
    <t>22/11/2025</t>
  </si>
  <si>
    <t>1.000X122.00X356</t>
  </si>
  <si>
    <t>1.000X122.00X356.00</t>
  </si>
  <si>
    <t>P-25061592BOI</t>
  </si>
  <si>
    <t>P-25061592BOI-034(HOLD)</t>
  </si>
  <si>
    <t>J206326</t>
  </si>
  <si>
    <t>P-25061592BOI-034</t>
  </si>
  <si>
    <t>pc25091069-3223</t>
  </si>
  <si>
    <t>งานเป็นรอยขีด SIZEไม่ได้ สั้น-ยาว</t>
  </si>
  <si>
    <t>P-25070648BOI</t>
  </si>
  <si>
    <t>P-25070648BOI-038(HOLD)</t>
  </si>
  <si>
    <t>J589752</t>
  </si>
  <si>
    <t>P-25070648BOI-038</t>
  </si>
  <si>
    <t>pc25082211-1324</t>
  </si>
  <si>
    <t>งานโก่ง</t>
  </si>
  <si>
    <t>P-25070657BOI-002(HOLD)</t>
  </si>
  <si>
    <t>P-25070657BOI-002</t>
  </si>
  <si>
    <t>รอยขีดข่วน รอยขีดกระจาย รอยขีดเข้าเนื้อ</t>
  </si>
  <si>
    <t>P-25070663BOI-005</t>
  </si>
  <si>
    <t>0.600X117.00X348.0</t>
  </si>
  <si>
    <t>pc25110132-2221</t>
  </si>
  <si>
    <t>P-25070663BOI-006</t>
  </si>
  <si>
    <t>P-25070663BOI-007</t>
  </si>
  <si>
    <t>P-25070663BOI-008</t>
  </si>
  <si>
    <t>P-25070663BOI-009</t>
  </si>
  <si>
    <t>P-25070663BOI-010</t>
  </si>
  <si>
    <t>P-25070663BOI-011</t>
  </si>
  <si>
    <t>P-25070663BOI-012</t>
  </si>
  <si>
    <t>P-25070663BOI-013</t>
  </si>
  <si>
    <t>P-25070663BOI-014</t>
  </si>
  <si>
    <t>P-25070663BOI-020</t>
  </si>
  <si>
    <t>0.600X117.00X474</t>
  </si>
  <si>
    <t>0.600X117.00X474.00</t>
  </si>
  <si>
    <t>P-25070663BOI-021</t>
  </si>
  <si>
    <t>P-25070663BOI-023</t>
  </si>
  <si>
    <t>0.600X160.00X235</t>
  </si>
  <si>
    <t>0.600X160.00X235.00</t>
  </si>
  <si>
    <t>PC25110538-1222</t>
  </si>
  <si>
    <t>P-25070671BOI-018</t>
  </si>
  <si>
    <t>P-25070676-018(NG)</t>
  </si>
  <si>
    <t>P-25070676-018</t>
  </si>
  <si>
    <t>PC25101228-1221</t>
  </si>
  <si>
    <t>รอยขีดกระจาย</t>
  </si>
  <si>
    <t>P-25070676-020(HOLD)</t>
  </si>
  <si>
    <t>P-25070676-020</t>
  </si>
  <si>
    <t>ไซต์ไม่นิ่ง สั้น-ยาว</t>
  </si>
  <si>
    <t>4500264448</t>
  </si>
  <si>
    <t>P-25070677</t>
  </si>
  <si>
    <t>P-25070677-027(NG)</t>
  </si>
  <si>
    <t>J589747</t>
  </si>
  <si>
    <t>P-25070677-027</t>
  </si>
  <si>
    <t>PC25092214-1223</t>
  </si>
  <si>
    <t>P-25070712BOI-056(NG)</t>
  </si>
  <si>
    <t>P-25070712BOI-056</t>
  </si>
  <si>
    <t>pc25100736-3221</t>
  </si>
  <si>
    <t>งานสั้นยาว รอยขีดกระจาย</t>
  </si>
  <si>
    <t>P-25071302-043(NG)</t>
  </si>
  <si>
    <t>P-25071302-043</t>
  </si>
  <si>
    <t>เป็นรอยขีดข่วน รอยหัก</t>
  </si>
  <si>
    <t>0.700X207.00X246</t>
  </si>
  <si>
    <t>0.700X207.00X246.00</t>
  </si>
  <si>
    <t>0.700X182.00X270</t>
  </si>
  <si>
    <t>0.700X182.00X270.00</t>
  </si>
  <si>
    <t>P-25080070BOI-029</t>
  </si>
  <si>
    <t>0.700X125.00XCOIL</t>
  </si>
  <si>
    <t>pc25111158-1222</t>
  </si>
  <si>
    <t>P-25080074-042</t>
  </si>
  <si>
    <t>0.500X136.00XCOIL</t>
  </si>
  <si>
    <t>pc25112054-1111</t>
  </si>
  <si>
    <t>P-25080074-043(HOLD)</t>
  </si>
  <si>
    <t>P-25080074-043</t>
  </si>
  <si>
    <t>pc25111745-1221</t>
  </si>
  <si>
    <t>รอยขีดมองเห็น วัดห่าง 60 MM.</t>
  </si>
  <si>
    <t>0.500X210.00X330.00</t>
  </si>
  <si>
    <t>P-25080078BOI-017</t>
  </si>
  <si>
    <t>PC25110031-1224</t>
  </si>
  <si>
    <t>0.600X310.90X784.2</t>
  </si>
  <si>
    <t>P-25080078BOI-042</t>
  </si>
  <si>
    <t>pc25111635-1111</t>
  </si>
  <si>
    <t>PC25120594-1211</t>
  </si>
  <si>
    <t>P-25080078BOI-057</t>
  </si>
  <si>
    <t>0.600X129.00X1185</t>
  </si>
  <si>
    <t>P-25080078BOI-062</t>
  </si>
  <si>
    <t>PC25120827-1111</t>
  </si>
  <si>
    <t>1.200X235.20X1558.4</t>
  </si>
  <si>
    <t>P-25081738</t>
  </si>
  <si>
    <t>DCAD6348B</t>
  </si>
  <si>
    <t>RC25080622</t>
  </si>
  <si>
    <t>1.000X37.00X63</t>
  </si>
  <si>
    <t>1.000X33.00XCOIL</t>
  </si>
  <si>
    <t>P-25090022BOI-019(NG)</t>
  </si>
  <si>
    <t>P-25090022BOI-019</t>
  </si>
  <si>
    <t>pc25091731-1222</t>
  </si>
  <si>
    <t>P-25090027BOI-010(NG)</t>
  </si>
  <si>
    <t>P-25090027BOI-010</t>
  </si>
  <si>
    <t>PC25100564-1221</t>
  </si>
  <si>
    <t>รอยเข้าเนื้อลึก คราบขาว</t>
  </si>
  <si>
    <t>1.600X208.00X594.0</t>
  </si>
  <si>
    <t>PC25110726-1211</t>
  </si>
  <si>
    <t>1.6X208X594</t>
  </si>
  <si>
    <t>P-25090030BOI-034</t>
  </si>
  <si>
    <t>2.000X77.00X1150.00</t>
  </si>
  <si>
    <t>P-25091019BOI-084</t>
  </si>
  <si>
    <t>pc25111584-1211</t>
  </si>
  <si>
    <t>P-25091038BOI-046</t>
  </si>
  <si>
    <t>PC25112244-1311</t>
  </si>
  <si>
    <t>P-25091039BOI</t>
  </si>
  <si>
    <t>P-25091039BOI-004(HOLD)</t>
  </si>
  <si>
    <t>J813413</t>
  </si>
  <si>
    <t>P-25091039BOI-004</t>
  </si>
  <si>
    <t>0.800X44.60X1390</t>
  </si>
  <si>
    <t>pc25100478-1221</t>
  </si>
  <si>
    <t>ไซต์งานไม่นิ่ง สั้นยาว</t>
  </si>
  <si>
    <t>P-25091063-033(HOLD)</t>
  </si>
  <si>
    <t>P-25091063-033</t>
  </si>
  <si>
    <t>TOP END WAVE รอยขีดกระจาย</t>
  </si>
  <si>
    <t>P-25091063-049</t>
  </si>
  <si>
    <t>pc25120809-1221</t>
  </si>
  <si>
    <t>P-25091063-050</t>
  </si>
  <si>
    <t>P-25091063-051</t>
  </si>
  <si>
    <t>P-25091063-052</t>
  </si>
  <si>
    <t>P-25091064-093</t>
  </si>
  <si>
    <t>0.600X123.00X880</t>
  </si>
  <si>
    <t>pc25111634-1211</t>
  </si>
  <si>
    <t>P-25091065</t>
  </si>
  <si>
    <t>P-25091065-057(NG)</t>
  </si>
  <si>
    <t>J814796</t>
  </si>
  <si>
    <t>P-25091065-057</t>
  </si>
  <si>
    <t>PC25101786-1221</t>
  </si>
  <si>
    <t>ขอบบุบ ครีบ s/c ไม่ขาด</t>
  </si>
  <si>
    <t>1.200X235.20X1558.40</t>
  </si>
  <si>
    <t>0.700X106.00X185</t>
  </si>
  <si>
    <t>0.700X106.00X185.00</t>
  </si>
  <si>
    <t>P-25091953-030</t>
  </si>
  <si>
    <t>pc25120428-3111</t>
  </si>
  <si>
    <t>P-25091953-037</t>
  </si>
  <si>
    <t>0.700X139.00X538</t>
  </si>
  <si>
    <t>pc25120833-1222</t>
  </si>
  <si>
    <t>0.700X139.00X538.00</t>
  </si>
  <si>
    <t>0.700X219.00X275</t>
  </si>
  <si>
    <t>pc25120833-1223</t>
  </si>
  <si>
    <t>0.700X219.00X275.00</t>
  </si>
  <si>
    <t>P-25091953-043</t>
  </si>
  <si>
    <t>รอยผ้าเข้าเนื้อ วัดห่างจากขอบ 113กับ 115 พบกลางแผ่น</t>
  </si>
  <si>
    <t>P-25091956-049(NG)</t>
  </si>
  <si>
    <t>P-25091956-049</t>
  </si>
  <si>
    <t>รอยบุบ รอยหัก รอยช้ำ รอยขีดเข้าเนื้อ</t>
  </si>
  <si>
    <t>P-25091957-039</t>
  </si>
  <si>
    <t>PC25111826-1211</t>
  </si>
  <si>
    <t>P-25100030BOI-013(HOLD)</t>
  </si>
  <si>
    <t>P-25100030BOI-013</t>
  </si>
  <si>
    <t>คัดแยกรอยหัก และรอยช้ำมาจาก Mat</t>
  </si>
  <si>
    <t>4500264661</t>
  </si>
  <si>
    <t>0.800X332.00X641</t>
  </si>
  <si>
    <t>0.800X360.00X455</t>
  </si>
  <si>
    <t>0.800X360.00X455.00</t>
  </si>
  <si>
    <t>2.000X62.00X1468</t>
  </si>
  <si>
    <t>2.000X62.00X1468.00</t>
  </si>
  <si>
    <t>0.600X160.00XCOIL</t>
  </si>
  <si>
    <t>P-25101142-024(NG)</t>
  </si>
  <si>
    <t>P-25101142-024</t>
  </si>
  <si>
    <t>1.600X192.00X380</t>
  </si>
  <si>
    <t>1.600X192.00X380.00</t>
  </si>
  <si>
    <t>P-25101144-008</t>
  </si>
  <si>
    <t>pc25110774-2222</t>
  </si>
  <si>
    <t>P-25101144-009(NG)</t>
  </si>
  <si>
    <t>P-25101144-009</t>
  </si>
  <si>
    <t>รอยบุบ รอยขีดเป็นแนวยาว</t>
  </si>
  <si>
    <t>P-25101144-035(HOLD)</t>
  </si>
  <si>
    <t>P-25101144-035</t>
  </si>
  <si>
    <t>pc25111797-1311</t>
  </si>
  <si>
    <t>มุมขอบข้างเป็นรอยบุบ</t>
  </si>
  <si>
    <t>P-25101145-001</t>
  </si>
  <si>
    <t>PC25112232-1221</t>
  </si>
  <si>
    <t>P-25101145-002</t>
  </si>
  <si>
    <t>P-25101145-003</t>
  </si>
  <si>
    <t>P-25101145-004</t>
  </si>
  <si>
    <t>P-25101145-005</t>
  </si>
  <si>
    <t>94519581</t>
  </si>
  <si>
    <t>RC25100697</t>
  </si>
  <si>
    <t>P-25111120BOI</t>
  </si>
  <si>
    <t>J213907</t>
  </si>
  <si>
    <t>RC25110535</t>
  </si>
  <si>
    <t>pc25120612-1221</t>
  </si>
  <si>
    <t>P-25111120BOI-035</t>
  </si>
  <si>
    <t>0.600X204.00X1219</t>
  </si>
  <si>
    <t>P-25111120BOI-039</t>
  </si>
  <si>
    <t>PC25120595-1221</t>
  </si>
  <si>
    <t>P-25111128BOI-005</t>
  </si>
  <si>
    <t>1.000X34.00XCOIL</t>
  </si>
  <si>
    <t>pc25120642-2111</t>
  </si>
  <si>
    <t>RM180401132</t>
  </si>
  <si>
    <t>RM180401132-013(HOLD)</t>
  </si>
  <si>
    <t>PTT6104286</t>
  </si>
  <si>
    <t>RM180401132-013</t>
  </si>
  <si>
    <t>pc24061132-1211</t>
  </si>
  <si>
    <t>ผิวซิงค์ไม่เรียบ สีเหล็กสว่างเงา มาจาก Marker Angang Steel</t>
  </si>
  <si>
    <t>18/06/2024</t>
  </si>
  <si>
    <t>RM180401132-014(HOLD)</t>
  </si>
  <si>
    <t>RM180401132-014</t>
  </si>
  <si>
    <t>pc24061134-1211</t>
  </si>
  <si>
    <t>19092044</t>
  </si>
  <si>
    <t>SP20111498-1321</t>
  </si>
  <si>
    <t>0.700X368.000XSCRAP</t>
  </si>
  <si>
    <t>PC20111498-1321</t>
  </si>
  <si>
    <t>FGSP</t>
  </si>
  <si>
    <t>16/12/2020</t>
  </si>
  <si>
    <t>TE20111498-1321</t>
  </si>
  <si>
    <t>0.700X368.000XTOPEND</t>
  </si>
  <si>
    <t>FGTE</t>
  </si>
  <si>
    <t>22012099</t>
  </si>
  <si>
    <t>TE22012064-1211</t>
  </si>
  <si>
    <t>P-20120128-024</t>
  </si>
  <si>
    <t>1.000X166.000XTOPEND</t>
  </si>
  <si>
    <t>pc22012064-1211</t>
  </si>
  <si>
    <t>IV22010451</t>
  </si>
  <si>
    <t>04/02/2022</t>
  </si>
  <si>
    <t>RC22010711</t>
  </si>
  <si>
    <t>TE24091168-1311</t>
  </si>
  <si>
    <t>1.200X368.000XTOPEND</t>
  </si>
  <si>
    <t>PC24091168-1311</t>
  </si>
  <si>
    <t>TE24091169-1311</t>
  </si>
  <si>
    <t>PC24091169-1311</t>
  </si>
  <si>
    <t>18/09/2024</t>
  </si>
  <si>
    <t>TE24091170-1311</t>
  </si>
  <si>
    <t>PC24091170-1311</t>
  </si>
  <si>
    <t>TE24091171-1311</t>
  </si>
  <si>
    <t>PC24091171-1311</t>
  </si>
  <si>
    <t>TE25102423-1211</t>
  </si>
  <si>
    <t>2.000X806.800XTOPEND</t>
  </si>
  <si>
    <t>TE25120038-1211</t>
  </si>
  <si>
    <t>PC25120038-1211</t>
  </si>
  <si>
    <t>TE25120039-1211</t>
  </si>
  <si>
    <t>PC25120039-1211</t>
  </si>
  <si>
    <t>TE25120040-1211</t>
  </si>
  <si>
    <t>PC25120040-1211</t>
  </si>
  <si>
    <t>Total</t>
  </si>
  <si>
    <t>Available stock</t>
  </si>
  <si>
    <t>YM202606</t>
  </si>
  <si>
    <t>YM202607</t>
  </si>
  <si>
    <t>700</t>
  </si>
  <si>
    <t>278</t>
  </si>
  <si>
    <t>276</t>
  </si>
  <si>
    <t>254.0</t>
  </si>
  <si>
    <t>455</t>
  </si>
  <si>
    <t>02/05/2026</t>
  </si>
  <si>
    <t>Due date Month</t>
  </si>
  <si>
    <t>0.500X260.00X406.00</t>
  </si>
  <si>
    <t>0.600X350.00X520</t>
  </si>
  <si>
    <t>0.600X350.00X520.00</t>
  </si>
  <si>
    <t>0.500X420.00X677</t>
  </si>
  <si>
    <t>2.000X554.00X795.00</t>
  </si>
  <si>
    <t>0.6X48XCOIL</t>
  </si>
  <si>
    <t>0.800X108.00XCOIL</t>
  </si>
  <si>
    <t>0.800X108.00XCoil</t>
  </si>
  <si>
    <t>0.8X108XCoil</t>
  </si>
  <si>
    <t>Jun 2026</t>
  </si>
  <si>
    <t>YM202608</t>
  </si>
  <si>
    <t>02/02/2026</t>
  </si>
  <si>
    <t>09/01/2026</t>
  </si>
  <si>
    <t>243</t>
  </si>
  <si>
    <t>315</t>
  </si>
  <si>
    <t>218.0</t>
  </si>
  <si>
    <t>16/01/2026</t>
  </si>
  <si>
    <t>277</t>
  </si>
  <si>
    <t>250.5</t>
  </si>
  <si>
    <t>New due date</t>
  </si>
  <si>
    <t>94538941</t>
  </si>
  <si>
    <t>94538040</t>
  </si>
  <si>
    <t>P-25121419BOI</t>
  </si>
  <si>
    <t>J823848</t>
  </si>
  <si>
    <t>1.2X1219.00XCOIL</t>
  </si>
  <si>
    <t>RC25120563</t>
  </si>
  <si>
    <t>A0250681207887</t>
  </si>
  <si>
    <t>26/12/2025</t>
  </si>
  <si>
    <t>P-25121420BOI</t>
  </si>
  <si>
    <t>J823849</t>
  </si>
  <si>
    <t>RC25120564</t>
  </si>
  <si>
    <t>P-25121421BOI</t>
  </si>
  <si>
    <t>J823850</t>
  </si>
  <si>
    <t>RC25120607</t>
  </si>
  <si>
    <t>P-25121422BOI</t>
  </si>
  <si>
    <t>J822234</t>
  </si>
  <si>
    <t>P-25121423BOI</t>
  </si>
  <si>
    <t>J822235</t>
  </si>
  <si>
    <t>RC25120565</t>
  </si>
  <si>
    <t>P-26010465</t>
  </si>
  <si>
    <t>DCAE0415C</t>
  </si>
  <si>
    <t>RC26010142</t>
  </si>
  <si>
    <t>12/01/2026</t>
  </si>
  <si>
    <t>P-26010474</t>
  </si>
  <si>
    <t>DCAE0414C</t>
  </si>
  <si>
    <t>RC26010134</t>
  </si>
  <si>
    <t>P-26010475</t>
  </si>
  <si>
    <t>DCAE0414AA</t>
  </si>
  <si>
    <t>13/01/2026</t>
  </si>
  <si>
    <t>15/01/2026</t>
  </si>
  <si>
    <t>0.700X184.80X235.00</t>
  </si>
  <si>
    <t>06/01/2026</t>
  </si>
  <si>
    <t>P-24061613-042</t>
  </si>
  <si>
    <t>1.000X55.00XCOIL</t>
  </si>
  <si>
    <t>pc25121924-1111</t>
  </si>
  <si>
    <t>pc26010594-1211</t>
  </si>
  <si>
    <t>P-24090593BOI-081</t>
  </si>
  <si>
    <t>17/01/2026</t>
  </si>
  <si>
    <t>07/01/2026</t>
  </si>
  <si>
    <t>08/01/2026</t>
  </si>
  <si>
    <t>25/12/2025</t>
  </si>
  <si>
    <t>24/12/2025</t>
  </si>
  <si>
    <t>WAIT</t>
  </si>
  <si>
    <t>P-25050833</t>
  </si>
  <si>
    <t>J802974</t>
  </si>
  <si>
    <t>RC25050544</t>
  </si>
  <si>
    <t>P-25050833-010</t>
  </si>
  <si>
    <t>0.500X25.00XCOIL</t>
  </si>
  <si>
    <t>pc26010598-1111</t>
  </si>
  <si>
    <t>ทำเหล็กพืด</t>
  </si>
  <si>
    <t>PC26010597-1221</t>
  </si>
  <si>
    <t>P-25050834-041(NG)</t>
  </si>
  <si>
    <t>P-25050834-041</t>
  </si>
  <si>
    <t xml:space="preserve">มีเหล็ก 2 ม้วนพบคราบสนิมขาวในม้วนแรก ม้วนที่ 2 พบคราบเหลือง </t>
  </si>
  <si>
    <t>0.500X152.00XCOIL</t>
  </si>
  <si>
    <t>PC26011073</t>
  </si>
  <si>
    <t>P-25051486BOI-076(NG)</t>
  </si>
  <si>
    <t>P-25051486BOI-076</t>
  </si>
  <si>
    <t>PC25121320-1311</t>
  </si>
  <si>
    <t>รอยหัก ไม่สามารถใข้งานได้</t>
  </si>
  <si>
    <t>22/12/2025</t>
  </si>
  <si>
    <t>P-25051491BOI-074</t>
  </si>
  <si>
    <t>PC25121127-1211</t>
  </si>
  <si>
    <t>16/12/2025</t>
  </si>
  <si>
    <t>C48</t>
  </si>
  <si>
    <t>P-25051510BOI-040</t>
  </si>
  <si>
    <t>1.200X26.40XCOIL</t>
  </si>
  <si>
    <t>PC26010636-1111</t>
  </si>
  <si>
    <t>Scrap ใหญ่ขอทำเป็นไซต์งาน</t>
  </si>
  <si>
    <t>P-25051523BOI</t>
  </si>
  <si>
    <t>P-25061528BOI-028</t>
  </si>
  <si>
    <t>pc25120616-1211</t>
  </si>
  <si>
    <t>ขอบเสีย</t>
  </si>
  <si>
    <t>17/12/2025</t>
  </si>
  <si>
    <t>0.800X25.00XCOIL</t>
  </si>
  <si>
    <t>P-25061579BOI-074</t>
  </si>
  <si>
    <t>P-25070645BOI-033</t>
  </si>
  <si>
    <t>0.700X245.00X436</t>
  </si>
  <si>
    <t>PC25122017-1311</t>
  </si>
  <si>
    <t>เศษเหลือจากการตัดงานไซต์ไม่นิ่ง</t>
  </si>
  <si>
    <t>PC26010787</t>
  </si>
  <si>
    <t>P-25070670BOI-041</t>
  </si>
  <si>
    <t>PC25121588-1221</t>
  </si>
  <si>
    <t>P-25070671BOI-037</t>
  </si>
  <si>
    <t>PC26010629-1111</t>
  </si>
  <si>
    <t>P-25080087BOI-002</t>
  </si>
  <si>
    <t>2.000X105.00X795</t>
  </si>
  <si>
    <t>pc25120597-1321</t>
  </si>
  <si>
    <t>P-25080087BOI-007(HOLD)</t>
  </si>
  <si>
    <t>P-25080087BOI-007</t>
  </si>
  <si>
    <t>PC25121858-1323</t>
  </si>
  <si>
    <t>D6</t>
  </si>
  <si>
    <t>Size งานหลุดค่า +- 0.3 mm. ขอบข้างดำ 10-13 mm.</t>
  </si>
  <si>
    <t>P-25080088BOI-027</t>
  </si>
  <si>
    <t>pc26010609-1111</t>
  </si>
  <si>
    <t>P-25080934</t>
  </si>
  <si>
    <t>BE5707380A0000</t>
  </si>
  <si>
    <t>A0110680806067</t>
  </si>
  <si>
    <t>RC25080608</t>
  </si>
  <si>
    <t>05/01/2026</t>
  </si>
  <si>
    <t>P-25081955</t>
  </si>
  <si>
    <t>P-25081955-022</t>
  </si>
  <si>
    <t>DCAC1263A</t>
  </si>
  <si>
    <t>2.000X63.00XCOIL</t>
  </si>
  <si>
    <t>PC26010794-1111</t>
  </si>
  <si>
    <t>P-25090030BOI-039</t>
  </si>
  <si>
    <t>1.600X68.00X1219</t>
  </si>
  <si>
    <t>pc25121962-1211</t>
  </si>
  <si>
    <t>P-25091063-057</t>
  </si>
  <si>
    <t>pc25121628-1211</t>
  </si>
  <si>
    <t>P-25091412</t>
  </si>
  <si>
    <t>BCM3098A.</t>
  </si>
  <si>
    <t>P-25091412-021</t>
  </si>
  <si>
    <t>1.200X50.60XCOIL</t>
  </si>
  <si>
    <t>pc26010023-1111</t>
  </si>
  <si>
    <t>P-25091412-027</t>
  </si>
  <si>
    <t>1.200X42.00XCOIL</t>
  </si>
  <si>
    <t>pc26010631-1111</t>
  </si>
  <si>
    <t>PC25121705-1321</t>
  </si>
  <si>
    <t>P-25091416-046</t>
  </si>
  <si>
    <t>1.200X361.00X1086</t>
  </si>
  <si>
    <t>ขอบข้างดำ 10 mm. เศษเหลือจากการตัดงาน</t>
  </si>
  <si>
    <t>IV2509045</t>
  </si>
  <si>
    <t>RC25090508</t>
  </si>
  <si>
    <t>P-25091953-043(HOLD)</t>
  </si>
  <si>
    <t>0.700X25.00XCOIL</t>
  </si>
  <si>
    <t>P-25100051-032</t>
  </si>
  <si>
    <t>0.500X58.00XCOIL</t>
  </si>
  <si>
    <t>pc25121656-1111</t>
  </si>
  <si>
    <t>P-25100051-033</t>
  </si>
  <si>
    <t>0.500X245.00X1219</t>
  </si>
  <si>
    <t>pc25121656-1221</t>
  </si>
  <si>
    <t>P-25100051-042</t>
  </si>
  <si>
    <t>pc26010645-1111</t>
  </si>
  <si>
    <t>P-25100054-046</t>
  </si>
  <si>
    <t>0.800X400.00X650</t>
  </si>
  <si>
    <t>0.800X650.00X400</t>
  </si>
  <si>
    <t>pc26010311-1211</t>
  </si>
  <si>
    <t>0.8X650X400</t>
  </si>
  <si>
    <t>E24</t>
  </si>
  <si>
    <t>P-25100719</t>
  </si>
  <si>
    <t>24353829002-012</t>
  </si>
  <si>
    <t>IV2510014</t>
  </si>
  <si>
    <t>RC25100217</t>
  </si>
  <si>
    <t>P-25100720</t>
  </si>
  <si>
    <t>24353829003-001</t>
  </si>
  <si>
    <t>E20</t>
  </si>
  <si>
    <t>19/01/2026</t>
  </si>
  <si>
    <t>P-25102009-013</t>
  </si>
  <si>
    <t>PC26010968-3111</t>
  </si>
  <si>
    <t>P-25102159-047</t>
  </si>
  <si>
    <t>pc25121845-1111</t>
  </si>
  <si>
    <t>P-25111123BOI-019</t>
  </si>
  <si>
    <t>0.700X99.60XCOIL</t>
  </si>
  <si>
    <t>pc25121943-2111</t>
  </si>
  <si>
    <t>1.000X217.00X217</t>
  </si>
  <si>
    <t>P-25111129BOI-015</t>
  </si>
  <si>
    <t>pc25121794-3111</t>
  </si>
  <si>
    <t>1.000X630.00X790</t>
  </si>
  <si>
    <t>P-25111144BOI-001</t>
  </si>
  <si>
    <t>1.600X1219.00X1120</t>
  </si>
  <si>
    <t>1.600X1120.00X1219</t>
  </si>
  <si>
    <t>pc25121860-1211</t>
  </si>
  <si>
    <t>1.600X1120.00X1219.00</t>
  </si>
  <si>
    <t>P-25111144BOI-002</t>
  </si>
  <si>
    <t>YM202609</t>
  </si>
  <si>
    <t>Delivery</t>
  </si>
  <si>
    <t>02/03/2026</t>
  </si>
  <si>
    <t>1188</t>
  </si>
  <si>
    <t>4500266978</t>
  </si>
  <si>
    <t>23/01/2026</t>
  </si>
  <si>
    <t>02/04/2026</t>
  </si>
  <si>
    <t>45.2</t>
  </si>
  <si>
    <t>645</t>
  </si>
  <si>
    <t>320</t>
  </si>
  <si>
    <t>592.0</t>
  </si>
  <si>
    <t>406</t>
  </si>
  <si>
    <t>237.7</t>
  </si>
  <si>
    <t>246</t>
  </si>
  <si>
    <t>693</t>
  </si>
  <si>
    <t>4500266981</t>
  </si>
  <si>
    <t>610</t>
  </si>
  <si>
    <t>811</t>
  </si>
  <si>
    <t>726.0</t>
  </si>
  <si>
    <t>104.4</t>
  </si>
  <si>
    <t>663</t>
  </si>
  <si>
    <t>4500267355</t>
  </si>
  <si>
    <t>4500267357</t>
  </si>
  <si>
    <t>255.0</t>
  </si>
  <si>
    <t>4500267360</t>
  </si>
  <si>
    <t>4500267369</t>
  </si>
  <si>
    <t>648</t>
  </si>
  <si>
    <t>4500267637</t>
  </si>
  <si>
    <t>06/02/2026</t>
  </si>
  <si>
    <t>1230</t>
  </si>
  <si>
    <t>07/02/2026</t>
  </si>
  <si>
    <t>94553212</t>
  </si>
  <si>
    <t>94553304</t>
  </si>
  <si>
    <t>P-26011207BOI</t>
  </si>
  <si>
    <t>BE5C01230C0000</t>
  </si>
  <si>
    <t>RC26010515</t>
  </si>
  <si>
    <t>A0160690104991</t>
  </si>
  <si>
    <t>Wet,Edge Dent</t>
  </si>
  <si>
    <t>20/01/2026</t>
  </si>
  <si>
    <t>P-26011208BOI</t>
  </si>
  <si>
    <t>BE5C01230D0000</t>
  </si>
  <si>
    <t>RC26010514</t>
  </si>
  <si>
    <t>P-26011209BOI</t>
  </si>
  <si>
    <t>BE5C01240A0000</t>
  </si>
  <si>
    <t>RC26010513</t>
  </si>
  <si>
    <t>Dent-Rend,Wet</t>
  </si>
  <si>
    <t>P-26011210BOI</t>
  </si>
  <si>
    <t>BE5C01240B0000</t>
  </si>
  <si>
    <t>RC26010526</t>
  </si>
  <si>
    <t>P-26011211BOI</t>
  </si>
  <si>
    <t>BE5C01230A0000</t>
  </si>
  <si>
    <t>P-26011212BOI</t>
  </si>
  <si>
    <t>BE5C01230B0000</t>
  </si>
  <si>
    <t>RC26010533</t>
  </si>
  <si>
    <t>P-26011214BOI</t>
  </si>
  <si>
    <t>BE5C01220A0000</t>
  </si>
  <si>
    <t>RC26010521</t>
  </si>
  <si>
    <t>P-26011216BOI</t>
  </si>
  <si>
    <t>BE5C01220C0000</t>
  </si>
  <si>
    <t>P-26011217BOI</t>
  </si>
  <si>
    <t>BE5C01220D0000</t>
  </si>
  <si>
    <t>P-26011218BOI</t>
  </si>
  <si>
    <t>BE5C01210A0000</t>
  </si>
  <si>
    <t>RC26010511</t>
  </si>
  <si>
    <t>P-26011219BOI</t>
  </si>
  <si>
    <t>BE5C01210B0000</t>
  </si>
  <si>
    <t>P-26011220BOI</t>
  </si>
  <si>
    <t>BE5C01210C0000</t>
  </si>
  <si>
    <t>P-26011221BOI</t>
  </si>
  <si>
    <t>BF5C01890A0000</t>
  </si>
  <si>
    <t>RC26010574</t>
  </si>
  <si>
    <t>P-26011222BOI</t>
  </si>
  <si>
    <t>BF5C01890B0000</t>
  </si>
  <si>
    <t>P-26011223BOI</t>
  </si>
  <si>
    <t>BF5C01890C0000</t>
  </si>
  <si>
    <t>RC26010573</t>
  </si>
  <si>
    <t>P-26011226BOI</t>
  </si>
  <si>
    <t>BE5C01250C0000</t>
  </si>
  <si>
    <t>P-26011228BOI</t>
  </si>
  <si>
    <t>BF5C02040A0000</t>
  </si>
  <si>
    <t>P-26011229BOI</t>
  </si>
  <si>
    <t>BF5C02040B0000</t>
  </si>
  <si>
    <t>P-26011230BOI</t>
  </si>
  <si>
    <t>BF5C02040C0000</t>
  </si>
  <si>
    <t>RC26010524</t>
  </si>
  <si>
    <t>P-26011231BOI</t>
  </si>
  <si>
    <t>BF5C02040D0000</t>
  </si>
  <si>
    <t>P-26011232BOI</t>
  </si>
  <si>
    <t>BE5C01260B0000</t>
  </si>
  <si>
    <t>RC26010579</t>
  </si>
  <si>
    <t>P-26011233BOI</t>
  </si>
  <si>
    <t>BE5C01260A0000</t>
  </si>
  <si>
    <t>P-26011234BOI</t>
  </si>
  <si>
    <t>BE5C01260C0000</t>
  </si>
  <si>
    <t>RC26010512</t>
  </si>
  <si>
    <t>P-26011236BOI</t>
  </si>
  <si>
    <t>BF5C05570A0000</t>
  </si>
  <si>
    <t>P-26011237BOI</t>
  </si>
  <si>
    <t>BF5C05570B0000</t>
  </si>
  <si>
    <t>P-26011238BOI</t>
  </si>
  <si>
    <t>BF5C05580A0000</t>
  </si>
  <si>
    <t>P-26011239BOI</t>
  </si>
  <si>
    <t>BF5C05580B0000</t>
  </si>
  <si>
    <t>P-26011241BOI</t>
  </si>
  <si>
    <t>BF5C01900B0000</t>
  </si>
  <si>
    <t>P-26011244BOI</t>
  </si>
  <si>
    <t>BF5C01910C0000</t>
  </si>
  <si>
    <t>P-26011246BOI</t>
  </si>
  <si>
    <t>BF5C01910B0000</t>
  </si>
  <si>
    <t>P-26011248BOI</t>
  </si>
  <si>
    <t>BF5C01930A0000</t>
  </si>
  <si>
    <t>P-26011249BOI</t>
  </si>
  <si>
    <t>BF5C01930B0000</t>
  </si>
  <si>
    <t>P-26011251BOI</t>
  </si>
  <si>
    <t>BF5C01930D0000</t>
  </si>
  <si>
    <t>P-26011252BOI</t>
  </si>
  <si>
    <t>BF5C01940A0000</t>
  </si>
  <si>
    <t>P-26011253BOI</t>
  </si>
  <si>
    <t>BF5C01940B0000</t>
  </si>
  <si>
    <t>RC26020007</t>
  </si>
  <si>
    <t>P-26020078</t>
  </si>
  <si>
    <t>DCAE2537A</t>
  </si>
  <si>
    <t>P-26020079</t>
  </si>
  <si>
    <t>DCAE2534A</t>
  </si>
  <si>
    <t>10/02/2026</t>
  </si>
  <si>
    <t>P-26020666</t>
  </si>
  <si>
    <t>DCAE2534B</t>
  </si>
  <si>
    <t>RC26020137</t>
  </si>
  <si>
    <t>27/01/2026</t>
  </si>
  <si>
    <t>31/01/2026</t>
  </si>
  <si>
    <t>26/01/2026</t>
  </si>
  <si>
    <t>P-24061402BOI</t>
  </si>
  <si>
    <t>P-24061402BOI-034</t>
  </si>
  <si>
    <t>J186349</t>
  </si>
  <si>
    <t>0.800X142.00X455</t>
  </si>
  <si>
    <t>PC26010844-1311</t>
  </si>
  <si>
    <t>RC24070110</t>
  </si>
  <si>
    <t>P-24091554-038</t>
  </si>
  <si>
    <t>pc25120944-1211</t>
  </si>
  <si>
    <t>P-24091554-039</t>
  </si>
  <si>
    <t>PC25120945-1211</t>
  </si>
  <si>
    <t>28/01/2026</t>
  </si>
  <si>
    <t>P-25010961-065</t>
  </si>
  <si>
    <t>pc26011897-1311</t>
  </si>
  <si>
    <t>22/01/2026</t>
  </si>
  <si>
    <t>P-25020001-072(NG)</t>
  </si>
  <si>
    <t>P-25020001-072</t>
  </si>
  <si>
    <t>1.000X960.00X136</t>
  </si>
  <si>
    <t>PC26011890-1321</t>
  </si>
  <si>
    <t>งานเป็นจุดสนิม รอยขีดข่วน</t>
  </si>
  <si>
    <t>12/02/2026</t>
  </si>
  <si>
    <t>05/02/2026</t>
  </si>
  <si>
    <t>PC26011325</t>
  </si>
  <si>
    <t>04/02/2026</t>
  </si>
  <si>
    <t>11/02/2026</t>
  </si>
  <si>
    <t>P-25021861-045</t>
  </si>
  <si>
    <t>pc26011175-1311</t>
  </si>
  <si>
    <t>21/01/2026</t>
  </si>
  <si>
    <t>24/01/2026</t>
  </si>
  <si>
    <t>PC26020738-1011</t>
  </si>
  <si>
    <t>P-25051461BOI-084(HOLD)</t>
  </si>
  <si>
    <t>P-25051461BOI-084</t>
  </si>
  <si>
    <t>ขอบข้างเป็นรอยยุบ</t>
  </si>
  <si>
    <t>PC26011368</t>
  </si>
  <si>
    <t>P-25051523BOI-022(NG)</t>
  </si>
  <si>
    <t>P-25051523BOI-022</t>
  </si>
  <si>
    <t>PC26011479-1311</t>
  </si>
  <si>
    <t>งานเป็นรอยหัก รอยขีดข่วน รอยขีดเข้าเนื้อ ขอบข้างดำ 60 MM.</t>
  </si>
  <si>
    <t>09/02/2026</t>
  </si>
  <si>
    <t>P-25051542BOI-026</t>
  </si>
  <si>
    <t>1.200X48.50XCOIL</t>
  </si>
  <si>
    <t>pc26011470-1111</t>
  </si>
  <si>
    <t>P-25061528BOI-038</t>
  </si>
  <si>
    <t>pc26012398-1311</t>
  </si>
  <si>
    <t>STRAPING</t>
  </si>
  <si>
    <t>0.800X237.00X243</t>
  </si>
  <si>
    <t>0.800X237.00X243.00</t>
  </si>
  <si>
    <t>0.600X25.00XCOIL</t>
  </si>
  <si>
    <t>P-25061565BOI-066</t>
  </si>
  <si>
    <t>pc26010894-1311</t>
  </si>
  <si>
    <t>P-25061591BOI-048</t>
  </si>
  <si>
    <t>0.800X157.00X491.0</t>
  </si>
  <si>
    <t>pc26012150-1321</t>
  </si>
  <si>
    <t>PC26012188</t>
  </si>
  <si>
    <t>PC26020906</t>
  </si>
  <si>
    <t>P-25070666BOI-052</t>
  </si>
  <si>
    <t>PC26011451-1311</t>
  </si>
  <si>
    <t>P-25071281BOI-041</t>
  </si>
  <si>
    <t>pc26010940-1311</t>
  </si>
  <si>
    <t>P-25071903</t>
  </si>
  <si>
    <t>DCAD5335C</t>
  </si>
  <si>
    <t>94473209</t>
  </si>
  <si>
    <t>RC25070579</t>
  </si>
  <si>
    <t>18/02/2026</t>
  </si>
  <si>
    <t>pc26012262-1211</t>
  </si>
  <si>
    <t>P-25080064BOI-014(NG)</t>
  </si>
  <si>
    <t>P-25080064BOI-014</t>
  </si>
  <si>
    <t>P-25080083</t>
  </si>
  <si>
    <t>P-25080083-036</t>
  </si>
  <si>
    <t>J811617</t>
  </si>
  <si>
    <t>1.200X20.00XCOIL</t>
  </si>
  <si>
    <t>PC26011465-1111</t>
  </si>
  <si>
    <t>0.600X580.00X400</t>
  </si>
  <si>
    <t>pc26012366-1321</t>
  </si>
  <si>
    <t>P-25081737-013(NG)</t>
  </si>
  <si>
    <t>P-25081737-013</t>
  </si>
  <si>
    <t>รอยขีด รอยบุบ</t>
  </si>
  <si>
    <t>pc26012494-1321</t>
  </si>
  <si>
    <t>P-25081738-011(NG)</t>
  </si>
  <si>
    <t>P-25081738-011</t>
  </si>
  <si>
    <t>รอยบุบ รอยขีดกระจาย</t>
  </si>
  <si>
    <t>P-25090022BOI-029</t>
  </si>
  <si>
    <t>pc26011316-1222</t>
  </si>
  <si>
    <t>P-25091734</t>
  </si>
  <si>
    <t>24952704301</t>
  </si>
  <si>
    <t>0.700X146.00X1219</t>
  </si>
  <si>
    <t>0.700X146.00X1219.00</t>
  </si>
  <si>
    <t>0.700X19.00XCOIL</t>
  </si>
  <si>
    <t>P-25091954-034</t>
  </si>
  <si>
    <t>0.700X100.00XCOIL</t>
  </si>
  <si>
    <t>PC26011184-1111</t>
  </si>
  <si>
    <t>PC26010859-4221</t>
  </si>
  <si>
    <t>P-25100034BOI-036(HOLD)</t>
  </si>
  <si>
    <t>P-25100034BOI-036</t>
  </si>
  <si>
    <t>0.800X443.00X641</t>
  </si>
  <si>
    <t>ความกว้างหน้าคอยล์สั้นกว่าที่กำหนด 444 MM. วัดค่าได้ 435-443 MM</t>
  </si>
  <si>
    <t>P-25100036BOI-041</t>
  </si>
  <si>
    <t>0.800X88.50XCOIL</t>
  </si>
  <si>
    <t>pc26020383-1111</t>
  </si>
  <si>
    <t>0.800X44.60XCOIL</t>
  </si>
  <si>
    <t>P-25100037BOI-015</t>
  </si>
  <si>
    <t>0.800X40.00XCOIL</t>
  </si>
  <si>
    <t>pc26020512-1111</t>
  </si>
  <si>
    <t>P-25100038BOI-035</t>
  </si>
  <si>
    <t>pc26020531-2111</t>
  </si>
  <si>
    <t>P-25100040BOI-023</t>
  </si>
  <si>
    <t>0.800X150.00XCOIL</t>
  </si>
  <si>
    <t>pc26020658-4111</t>
  </si>
  <si>
    <t>P-25100053-062</t>
  </si>
  <si>
    <t>pc26011496-1311</t>
  </si>
  <si>
    <t>P-25100719-008</t>
  </si>
  <si>
    <t>pc26012042-1111</t>
  </si>
  <si>
    <t>P-25100720-013</t>
  </si>
  <si>
    <t>0.700X90.00XCOIL</t>
  </si>
  <si>
    <t>pc26011180-1111</t>
  </si>
  <si>
    <t>P-25100720-016</t>
  </si>
  <si>
    <t>pc26011183-1111</t>
  </si>
  <si>
    <t>P-25101142-028</t>
  </si>
  <si>
    <t>PC26010913-1111</t>
  </si>
  <si>
    <t>P-25101143-031</t>
  </si>
  <si>
    <t>PC26010911-1111</t>
  </si>
  <si>
    <t>P-25101145-025</t>
  </si>
  <si>
    <t>pc26011319-1111</t>
  </si>
  <si>
    <t>P-25101145-029</t>
  </si>
  <si>
    <t>pc26011338-1111</t>
  </si>
  <si>
    <t>P-25101145-030</t>
  </si>
  <si>
    <t>PC26020325-1222</t>
  </si>
  <si>
    <t>P-25101145-045</t>
  </si>
  <si>
    <t>P-25101265BOI-024</t>
  </si>
  <si>
    <t>2.000X47.60XCOIL</t>
  </si>
  <si>
    <t>PC26012287-2111</t>
  </si>
  <si>
    <t>0.700X128.00X1219</t>
  </si>
  <si>
    <t>0.700X128.00X1219.00</t>
  </si>
  <si>
    <t>P-25102009-052</t>
  </si>
  <si>
    <t>0.700X89.00XCOIL</t>
  </si>
  <si>
    <t>pc26011433-1111</t>
  </si>
  <si>
    <t>P-25102162-042(NG)</t>
  </si>
  <si>
    <t>P-25102162-042</t>
  </si>
  <si>
    <t>pc26010949-2221</t>
  </si>
  <si>
    <t>งานมีรอยหัก สะดุด รอยขีดเข้าเนื้อ ไม่สามารถตัดเปลี่ยนไซร์ได้</t>
  </si>
  <si>
    <t>P-25102163-027(NG)</t>
  </si>
  <si>
    <t>P-25102163-027</t>
  </si>
  <si>
    <t>PC26012474-1324</t>
  </si>
  <si>
    <t>รอยจิก รอยขีดข่วน</t>
  </si>
  <si>
    <t>P-25102163-028(HOLD)</t>
  </si>
  <si>
    <t>P-25102163-028</t>
  </si>
  <si>
    <t>pc26020650-1221</t>
  </si>
  <si>
    <t>ตรวจพบรอยใบมีดมาก จาก MS3 ทดลองตัด 17 แผ่น ไม่หายจึกเข้าตรวจเช็คที่ COIL ยังพบอยู่ แจ้งทางหัวหน้ารับทราบ จึกทำการม้วนเก็บเนื่องจากเป็นรอยหักทั้ง2 ด้าน</t>
  </si>
  <si>
    <t>2.000X176.00X663.00</t>
  </si>
  <si>
    <t>2.000X251.00X740</t>
  </si>
  <si>
    <t>P-25111127BOI-024(NG)</t>
  </si>
  <si>
    <t>P-25111127BOI-024</t>
  </si>
  <si>
    <t>0.800X1040.00X330</t>
  </si>
  <si>
    <t>pc26011970-1322</t>
  </si>
  <si>
    <t>รอยหักลูบสะดุดมือทุกแผ่น</t>
  </si>
  <si>
    <t>1.000X58.00X700</t>
  </si>
  <si>
    <t>1.000X58.00X700.00</t>
  </si>
  <si>
    <t>P-25111144BOI-015</t>
  </si>
  <si>
    <t>pc26010935-2111</t>
  </si>
  <si>
    <t>P-25111144BOI-027</t>
  </si>
  <si>
    <t>pc26011959-1111</t>
  </si>
  <si>
    <t>P-25111144BOI-028</t>
  </si>
  <si>
    <t>2.000X114.00X726</t>
  </si>
  <si>
    <t>P-25111152BOI-045(HOLD)</t>
  </si>
  <si>
    <t>P-25111152BOI-045</t>
  </si>
  <si>
    <t>PC26020371-1221</t>
  </si>
  <si>
    <t>ตรวจพบสภาพผิวด้านล่างเป็นรอยใบมีดมากจาก MS3 ทดลองตัด 9 แผ่นไม่หาย จึงเข้าไปตรวจเช็คที่ COIL ยังพบอยู่แจ้งทางหัวหน้ารับทราบ เนื่องจากลูกค้าใช้งานเต็มแผ</t>
  </si>
  <si>
    <t>PC26012194-1322</t>
  </si>
  <si>
    <t>PC26012194-1323</t>
  </si>
  <si>
    <t>P-25111153BOI-022(NG)</t>
  </si>
  <si>
    <t>P-25111153BOI-022</t>
  </si>
  <si>
    <t>P-25111153BOI-023(HOLD)</t>
  </si>
  <si>
    <t>P-25111153BOI-023</t>
  </si>
  <si>
    <t>ขอบข้างดำ 1 ข้าง วัดจากขอบได้ 20 MM.</t>
  </si>
  <si>
    <t>P-25112244</t>
  </si>
  <si>
    <t>DCAE0167A</t>
  </si>
  <si>
    <t>94533525</t>
  </si>
  <si>
    <t>RC25110713</t>
  </si>
  <si>
    <t>P-25112251-030</t>
  </si>
  <si>
    <t>0.600X390.00X1301</t>
  </si>
  <si>
    <t>PC26012246-4321</t>
  </si>
  <si>
    <t>P-25112251-039</t>
  </si>
  <si>
    <t>0.600X169.00X1188</t>
  </si>
  <si>
    <t>pc26012246-4323</t>
  </si>
  <si>
    <t xml:space="preserve">เศษเหลือ SIZE ไม่นิ่ง </t>
  </si>
  <si>
    <t>0.600X19.00XCOIL</t>
  </si>
  <si>
    <t>P-25112279-005(HOLD)</t>
  </si>
  <si>
    <t>P-25112279-005</t>
  </si>
  <si>
    <t>PC26012142-1221</t>
  </si>
  <si>
    <t xml:space="preserve">รอยหัก รอยช้ำ </t>
  </si>
  <si>
    <t>P-25120525-013</t>
  </si>
  <si>
    <t>2.000X53.20XCOIL</t>
  </si>
  <si>
    <t>pc26020973-1111</t>
  </si>
  <si>
    <t>P-25120542</t>
  </si>
  <si>
    <t>P-25120542(DCAE400A)-050</t>
  </si>
  <si>
    <t>DCAE0400A</t>
  </si>
  <si>
    <t>0.800X120.00XCOIL</t>
  </si>
  <si>
    <t>PC26011603-1111</t>
  </si>
  <si>
    <t>P-25120543</t>
  </si>
  <si>
    <t>DCAE0400B</t>
  </si>
  <si>
    <t>RC25120254</t>
  </si>
  <si>
    <t>P-25121419BOI-020(HOLD)</t>
  </si>
  <si>
    <t>P-25121419BOI-020</t>
  </si>
  <si>
    <t>PC26010825-3221</t>
  </si>
  <si>
    <t xml:space="preserve">คัดแยก รอยบุบ รอยหัก รอยช้ำ </t>
  </si>
  <si>
    <t>P-25121420BOI-024(HOLD)</t>
  </si>
  <si>
    <t>P-25121420BOI-024</t>
  </si>
  <si>
    <t>PC26010847-1221</t>
  </si>
  <si>
    <t>รอยหัก สะดุด 1 เมตร 2-3 รอย</t>
  </si>
  <si>
    <t>P-25121420BOI-029</t>
  </si>
  <si>
    <t>1.200X43.00XCOIL</t>
  </si>
  <si>
    <t>pc26011915-1111</t>
  </si>
  <si>
    <t>1.200X217.00X785.80</t>
  </si>
  <si>
    <t>P-25121421BOI-032(HOLD)</t>
  </si>
  <si>
    <t>P-25121421BOI-032</t>
  </si>
  <si>
    <t>PC26011493-2221</t>
  </si>
  <si>
    <t xml:space="preserve">รอยบุบ รอยหัก ท้ายคอยล์ </t>
  </si>
  <si>
    <t>P-26011213BOI</t>
  </si>
  <si>
    <t>BE5C01240C0000</t>
  </si>
  <si>
    <t>0.600X1219.00XCOIL</t>
  </si>
  <si>
    <t>P-26011221BOI-016</t>
  </si>
  <si>
    <t>0.700X80.00XCOIL</t>
  </si>
  <si>
    <t>pc26020563-2111</t>
  </si>
  <si>
    <t>A27</t>
  </si>
  <si>
    <t>P-26011222BOI-018</t>
  </si>
  <si>
    <t>pc26020591-1111</t>
  </si>
  <si>
    <t>P-26011224BOI</t>
  </si>
  <si>
    <t>BE5C01250A0000</t>
  </si>
  <si>
    <t>P-26011225BOI</t>
  </si>
  <si>
    <t>BE5C01250B0000</t>
  </si>
  <si>
    <t>PC26020748-1221</t>
  </si>
  <si>
    <t>ผิวลาย ผิวด่าง</t>
  </si>
  <si>
    <t>P-26011225BOI-027(HOLD)</t>
  </si>
  <si>
    <t>P-26011225BOI-027</t>
  </si>
  <si>
    <t>P-26011225BOI-028(HOLD)</t>
  </si>
  <si>
    <t>P-26011225BOI-028</t>
  </si>
  <si>
    <t>P-26011225BOI-029(HOLD)</t>
  </si>
  <si>
    <t>P-26011225BOI-029</t>
  </si>
  <si>
    <t>P-26011225BOI-030(HOLD)</t>
  </si>
  <si>
    <t>P-26011225BOI-030</t>
  </si>
  <si>
    <t>P-26011225BOI-031(HOLD)</t>
  </si>
  <si>
    <t>P-26011225BOI-031</t>
  </si>
  <si>
    <t>P-26011225BOI-032HOLD)</t>
  </si>
  <si>
    <t>P-26011225BOI-032</t>
  </si>
  <si>
    <t>P-26011227BOI</t>
  </si>
  <si>
    <t>BE5C01250D0000</t>
  </si>
  <si>
    <t>1.000X45.00XCOIL</t>
  </si>
  <si>
    <t>P-26011236BOI-041</t>
  </si>
  <si>
    <t>pc26020350-1225</t>
  </si>
  <si>
    <t>WAVE</t>
  </si>
  <si>
    <t>P-26011237BOI-049</t>
  </si>
  <si>
    <t>pc26020394-3111</t>
  </si>
  <si>
    <t>P-26011238BOI-010</t>
  </si>
  <si>
    <t>1.000X25.00XCOIL</t>
  </si>
  <si>
    <t>PC26020852-1111</t>
  </si>
  <si>
    <t>1.200X310.00X858</t>
  </si>
  <si>
    <t>1.200X310.00X858.00</t>
  </si>
  <si>
    <t>1.200X104.00XCOIL</t>
  </si>
  <si>
    <t>pc26020572-2221</t>
  </si>
  <si>
    <t>P-26011241BOI-016(HOLD)</t>
  </si>
  <si>
    <t>P-26011241BOI-016</t>
  </si>
  <si>
    <t>รอยเส้นดำจากผ้า SLIT 1</t>
  </si>
  <si>
    <t>pc26020572-2223</t>
  </si>
  <si>
    <t>PC26020572-3223</t>
  </si>
  <si>
    <t>P-26011241BOI-030(HOLD)</t>
  </si>
  <si>
    <t>P-26011241BOI-030</t>
  </si>
  <si>
    <t>รอยหักจากแกน S2 ระยะ 200-500 MM.</t>
  </si>
  <si>
    <t>P-26011241BOI-032(NG)</t>
  </si>
  <si>
    <t>P-26011241BOI-032</t>
  </si>
  <si>
    <t>ช่วงท้าย COIL พบรอยหัก และรอยขีดแนวยาว วัดจากขอบเข้ามา 10 mm.</t>
  </si>
  <si>
    <t>P-26011242BOI</t>
  </si>
  <si>
    <t>BF5C01900C0000</t>
  </si>
  <si>
    <t>P-26011242BOI-046(HOLD)</t>
  </si>
  <si>
    <t>P-26011242BOI-046</t>
  </si>
  <si>
    <t>PC26011990-2221</t>
  </si>
  <si>
    <t>รอยบุบ รอยจิก รอยขีดบางๆ</t>
  </si>
  <si>
    <t>P-26011243BOI</t>
  </si>
  <si>
    <t>BF5C01910A0000</t>
  </si>
  <si>
    <t>P-26011243BOI-025</t>
  </si>
  <si>
    <t>PC26020699-1111</t>
  </si>
  <si>
    <t>PC26020707-1221</t>
  </si>
  <si>
    <t>P-26011244BOI-002(HOLD)</t>
  </si>
  <si>
    <t>P-26011244BOI-002</t>
  </si>
  <si>
    <t>งานมีรอยหักจากแกน S2 ระยะห่าง 200- 500 MM.</t>
  </si>
  <si>
    <t>PC26020707-2221</t>
  </si>
  <si>
    <t>P-26011244BOI-011(HOLD)</t>
  </si>
  <si>
    <t>P-26011244BOI-011</t>
  </si>
  <si>
    <t>รอยหักแกน S2</t>
  </si>
  <si>
    <t>P-26011244BOI-012(HOLD)</t>
  </si>
  <si>
    <t>P-26011244BOI-012</t>
  </si>
  <si>
    <t>P-26011244BOI-013(HOLD)</t>
  </si>
  <si>
    <t>P-26011244BOI-013</t>
  </si>
  <si>
    <t>P-26011244BOI-014(HOLD)</t>
  </si>
  <si>
    <t>P-26011244BOI-014</t>
  </si>
  <si>
    <t>1.200X872.00XCOIL</t>
  </si>
  <si>
    <t>P-26011245BOI</t>
  </si>
  <si>
    <t>BF5C01920C0000</t>
  </si>
  <si>
    <t>P-26011245BOI-014(HOLD)</t>
  </si>
  <si>
    <t>P-26011245BOI-014</t>
  </si>
  <si>
    <t>pc26012093-2221</t>
  </si>
  <si>
    <t xml:space="preserve">รอยหักมาจากคอยล์ ระยะไม่คงที่ </t>
  </si>
  <si>
    <t>P-26011250BOI</t>
  </si>
  <si>
    <t>BF5C01930C0000</t>
  </si>
  <si>
    <t>2.000X1219.00XCOIL</t>
  </si>
  <si>
    <t>Jul 2026</t>
  </si>
  <si>
    <t>W15</t>
  </si>
  <si>
    <t>W16</t>
  </si>
  <si>
    <t>W17</t>
  </si>
  <si>
    <t>W18</t>
  </si>
  <si>
    <t>YM202610</t>
  </si>
  <si>
    <t>4500268259</t>
  </si>
  <si>
    <t>20/02/2026</t>
  </si>
  <si>
    <t>03/04/2026</t>
  </si>
  <si>
    <t>1035.0</t>
  </si>
  <si>
    <t>4500268263</t>
  </si>
  <si>
    <t>145</t>
  </si>
  <si>
    <t>669</t>
  </si>
  <si>
    <t>225</t>
  </si>
  <si>
    <t>4500268594</t>
  </si>
  <si>
    <t>28/02/2026</t>
  </si>
  <si>
    <t>G0011030002861ETD</t>
  </si>
  <si>
    <t>344</t>
  </si>
  <si>
    <t>G0011030002864ETD</t>
  </si>
  <si>
    <t>230</t>
  </si>
  <si>
    <t>4500268597</t>
  </si>
  <si>
    <t>393.0</t>
  </si>
  <si>
    <t>4500268598</t>
  </si>
  <si>
    <t>4500268600</t>
  </si>
  <si>
    <t>4500268882</t>
  </si>
  <si>
    <t>4500268883</t>
  </si>
  <si>
    <t>421</t>
  </si>
  <si>
    <t>219</t>
  </si>
  <si>
    <t>433</t>
  </si>
  <si>
    <t>4500268884</t>
  </si>
  <si>
    <t>4500268885</t>
  </si>
  <si>
    <t>984</t>
  </si>
  <si>
    <t>63</t>
  </si>
  <si>
    <t>4500268886</t>
  </si>
  <si>
    <t>4500268891</t>
  </si>
  <si>
    <t>4500269196</t>
  </si>
  <si>
    <t>13/03/2026</t>
  </si>
  <si>
    <t>3/14/2026 8:21:17 AM</t>
  </si>
  <si>
    <t>4500269203</t>
  </si>
  <si>
    <t>4500269205</t>
  </si>
  <si>
    <t>4500269207</t>
  </si>
  <si>
    <t>4500264451</t>
  </si>
  <si>
    <t>09/03/2026</t>
  </si>
  <si>
    <t>735</t>
  </si>
  <si>
    <t>13/02/2026</t>
  </si>
  <si>
    <t>MCB-HOLD</t>
  </si>
  <si>
    <t xml:space="preserve">พบปัญหารอยเเส้นขอบข้าง WS 60 MM. และจุดดไกระจาย รอยจิกฝั่ง DS วัดห่าง0จากขอบ 5MM.และพบปัญหาผิดลายด่าง </t>
  </si>
  <si>
    <t>1C+2</t>
  </si>
  <si>
    <t>ผิวสีต่าง ตุ่มฟองอากาศ รอยเส้น จุดดำWet,Edge Dent</t>
  </si>
  <si>
    <t>94563641</t>
  </si>
  <si>
    <t>94566126</t>
  </si>
  <si>
    <t>P-26020796BOI</t>
  </si>
  <si>
    <t>J821442</t>
  </si>
  <si>
    <t>RC26020383</t>
  </si>
  <si>
    <t>A0180690211177</t>
  </si>
  <si>
    <t>P-26020797BOI</t>
  </si>
  <si>
    <t>J821443</t>
  </si>
  <si>
    <t>RC26020388</t>
  </si>
  <si>
    <t>P-26020798BOI</t>
  </si>
  <si>
    <t>J821444</t>
  </si>
  <si>
    <t>RC26020384</t>
  </si>
  <si>
    <t>8B+8</t>
  </si>
  <si>
    <t>P-26021434</t>
  </si>
  <si>
    <t>DCAC4512B</t>
  </si>
  <si>
    <t>RC26020317</t>
  </si>
  <si>
    <t>9020009991</t>
  </si>
  <si>
    <t>19/02/2026</t>
  </si>
  <si>
    <t>PO2602009</t>
  </si>
  <si>
    <t>RC26020507</t>
  </si>
  <si>
    <t>IV2602065</t>
  </si>
  <si>
    <t>26/02/2026</t>
  </si>
  <si>
    <t>PO2512010</t>
  </si>
  <si>
    <t>P-26021681</t>
  </si>
  <si>
    <t>26353722802</t>
  </si>
  <si>
    <t>RC26020514</t>
  </si>
  <si>
    <t>P-26021684</t>
  </si>
  <si>
    <t>26353722903</t>
  </si>
  <si>
    <t>RC26020506</t>
  </si>
  <si>
    <t>P-26021685</t>
  </si>
  <si>
    <t>26353723001</t>
  </si>
  <si>
    <t>P-26021687</t>
  </si>
  <si>
    <t>26353723003</t>
  </si>
  <si>
    <t>P-26021688</t>
  </si>
  <si>
    <t>26353729301</t>
  </si>
  <si>
    <t>P-26021691</t>
  </si>
  <si>
    <t>26353639603</t>
  </si>
  <si>
    <t>P-26021692</t>
  </si>
  <si>
    <t>DCAE3553A</t>
  </si>
  <si>
    <t>RC26020517</t>
  </si>
  <si>
    <t>94572546</t>
  </si>
  <si>
    <t>P-26021693</t>
  </si>
  <si>
    <t>DCAE3553B</t>
  </si>
  <si>
    <t>RC26020520</t>
  </si>
  <si>
    <t>P-26021694</t>
  </si>
  <si>
    <t>DCAE3553C</t>
  </si>
  <si>
    <t>94572510</t>
  </si>
  <si>
    <t>PO2512011</t>
  </si>
  <si>
    <t>P-26030427BOI</t>
  </si>
  <si>
    <t>J219432</t>
  </si>
  <si>
    <t>RC26030161</t>
  </si>
  <si>
    <t>PO2512028</t>
  </si>
  <si>
    <t>P-26030428BOI</t>
  </si>
  <si>
    <t>J219408</t>
  </si>
  <si>
    <t>RC26030166</t>
  </si>
  <si>
    <t>P-26030438BOI</t>
  </si>
  <si>
    <t>J829061</t>
  </si>
  <si>
    <t>RC26030122</t>
  </si>
  <si>
    <t>P-26030440BOI</t>
  </si>
  <si>
    <t>J829058</t>
  </si>
  <si>
    <t>P-26030441BOI</t>
  </si>
  <si>
    <t>J829059</t>
  </si>
  <si>
    <t>RC26030168</t>
  </si>
  <si>
    <t>P-26030442BOI</t>
  </si>
  <si>
    <t>J829060</t>
  </si>
  <si>
    <t>RC26030175</t>
  </si>
  <si>
    <t>25/02/2026</t>
  </si>
  <si>
    <t>C45</t>
  </si>
  <si>
    <t>11/03/2026</t>
  </si>
  <si>
    <t>10/03/2026</t>
  </si>
  <si>
    <t>12/03/2026</t>
  </si>
  <si>
    <t>P-24090596BOI-046</t>
  </si>
  <si>
    <t>1.600X117.00XCOIL</t>
  </si>
  <si>
    <t>pc26020899-1111</t>
  </si>
  <si>
    <t>P-24091507BOI-025</t>
  </si>
  <si>
    <t>pc26020892-1211</t>
  </si>
  <si>
    <t>1.600X129.00X173.00</t>
  </si>
  <si>
    <t>21/02/2026</t>
  </si>
  <si>
    <t>16/02/2026</t>
  </si>
  <si>
    <t>24/02/2026</t>
  </si>
  <si>
    <t>0.500X47.00X510</t>
  </si>
  <si>
    <t>PC26030006-1211</t>
  </si>
  <si>
    <t>P-25050746BOI-077</t>
  </si>
  <si>
    <t>P-25050746BOI-078</t>
  </si>
  <si>
    <t>P-25050746BOI-079</t>
  </si>
  <si>
    <t>8A+18</t>
  </si>
  <si>
    <t>27/02/2026</t>
  </si>
  <si>
    <t>P-25050834-045(NG)</t>
  </si>
  <si>
    <t>P-25050834-045</t>
  </si>
  <si>
    <t>pc26020839-1211</t>
  </si>
  <si>
    <t xml:space="preserve">คราบสนิมขาว จากการม้วนเก็บ </t>
  </si>
  <si>
    <t>P-25051473BOI-027</t>
  </si>
  <si>
    <t>PC26020364-1211</t>
  </si>
  <si>
    <t>2.0X44X172</t>
  </si>
  <si>
    <t>P-25051491BOI-078</t>
  </si>
  <si>
    <t>pc26021522-1011</t>
  </si>
  <si>
    <t>P-25051512BOI-047</t>
  </si>
  <si>
    <t>1.200X56.00X302.10</t>
  </si>
  <si>
    <t>PC26020307-1311</t>
  </si>
  <si>
    <t>14/02/2026</t>
  </si>
  <si>
    <t>P-25051538BOI-032(NG)</t>
  </si>
  <si>
    <t>P-25051538BOI-032</t>
  </si>
  <si>
    <t>pc26021772-1321</t>
  </si>
  <si>
    <t>งานเป็นเส้นดำ วัดจากขอบ 30MM.</t>
  </si>
  <si>
    <t>P-25060309BOI</t>
  </si>
  <si>
    <t>P-25060309BOI-030(NG)</t>
  </si>
  <si>
    <t>OM2508126</t>
  </si>
  <si>
    <t>BCN1686A</t>
  </si>
  <si>
    <t>P-25060309BOI-030</t>
  </si>
  <si>
    <t>0.600X329.20X656.4</t>
  </si>
  <si>
    <t>PC26012362-1311</t>
  </si>
  <si>
    <t>รอยบุบ รอยช้ำ</t>
  </si>
  <si>
    <t>RC25060171</t>
  </si>
  <si>
    <t>23/02/2026</t>
  </si>
  <si>
    <t>0.800X185.00X278</t>
  </si>
  <si>
    <t>0.800X185.00X278.00</t>
  </si>
  <si>
    <t>C06</t>
  </si>
  <si>
    <t>P-25061530BOI-036</t>
  </si>
  <si>
    <t>pc26021531-1011</t>
  </si>
  <si>
    <t>หาไม่เจอ</t>
  </si>
  <si>
    <t>P-25061541BOI-053(NG)</t>
  </si>
  <si>
    <t>P-25061541BOI-053</t>
  </si>
  <si>
    <t>0.700X489.00X968</t>
  </si>
  <si>
    <t>PC26022432-1311</t>
  </si>
  <si>
    <t>จุดด่าง สนิมขาว</t>
  </si>
  <si>
    <t>P-25061542BOI-007(HOLD)</t>
  </si>
  <si>
    <t>P-25061542BOI-007</t>
  </si>
  <si>
    <t>0.700X375.00X1090</t>
  </si>
  <si>
    <t>pc26030214-1221</t>
  </si>
  <si>
    <t>จุดขาวกระจาย ระยะไม่คงที่</t>
  </si>
  <si>
    <t>0.700X375.00X1090.00</t>
  </si>
  <si>
    <t>07/03/2026</t>
  </si>
  <si>
    <t>P-25061543BOI-046</t>
  </si>
  <si>
    <t>pc26021738-1111</t>
  </si>
  <si>
    <t>จุดสนิมกระจาย</t>
  </si>
  <si>
    <t>04/03/2026</t>
  </si>
  <si>
    <t>P-25061543BOI-054(NG)</t>
  </si>
  <si>
    <t>P-25061543BOI-054</t>
  </si>
  <si>
    <t>PC26022433-1311</t>
  </si>
  <si>
    <t>บุบ ช้ำ คราบขาว เป็นจุดวงกลม</t>
  </si>
  <si>
    <t>0.700X330.00X465</t>
  </si>
  <si>
    <t>0.700X465.00X330</t>
  </si>
  <si>
    <t>จุดขาว+สนิมกระจายบน-ล่าง</t>
  </si>
  <si>
    <t>0.700X465.00X330.00</t>
  </si>
  <si>
    <t>pc26022554-1221</t>
  </si>
  <si>
    <t xml:space="preserve">พบจุดขาว สนิมกระจาย บนล่าง </t>
  </si>
  <si>
    <t>P-25061543BOI-061(NG)</t>
  </si>
  <si>
    <t>P-25061543BOI-061</t>
  </si>
  <si>
    <t>1.000X380.00X443</t>
  </si>
  <si>
    <t>1.000X380.00X443.00</t>
  </si>
  <si>
    <t>1X87X960</t>
  </si>
  <si>
    <t>14/03/2026</t>
  </si>
  <si>
    <t>P-25061613</t>
  </si>
  <si>
    <t>P-25061613-042</t>
  </si>
  <si>
    <t>J204260</t>
  </si>
  <si>
    <t>0.800X120.00X438</t>
  </si>
  <si>
    <t>PC26020618-1311</t>
  </si>
  <si>
    <t>C38</t>
  </si>
  <si>
    <t>P-25071903-021</t>
  </si>
  <si>
    <t>pc26020617-2111</t>
  </si>
  <si>
    <t>P-25080072BOI-028(NG)</t>
  </si>
  <si>
    <t>P-25080072BOI-028</t>
  </si>
  <si>
    <t>2.000X426.60X806.80</t>
  </si>
  <si>
    <t>PC26022341-1311</t>
  </si>
  <si>
    <t>P-25080086BOI-020(NG)</t>
  </si>
  <si>
    <t>P-25080086BOI-020</t>
  </si>
  <si>
    <t>PC25120348-1311</t>
  </si>
  <si>
    <t xml:space="preserve">งานเกินค่า STD </t>
  </si>
  <si>
    <t>0.500X63.00XCOIL</t>
  </si>
  <si>
    <t>0.500X63.00X533.00</t>
  </si>
  <si>
    <t>1.000X62.00X1220</t>
  </si>
  <si>
    <t>P-25090034BOI-018(HOLD)</t>
  </si>
  <si>
    <t>P-25090034BOI-018</t>
  </si>
  <si>
    <t>1.600X520.00X550</t>
  </si>
  <si>
    <t>PC26020931-1311</t>
  </si>
  <si>
    <t>รอยเข้าเนื้อ</t>
  </si>
  <si>
    <t>P-25091019BOI-097</t>
  </si>
  <si>
    <t>PC26030617-1311</t>
  </si>
  <si>
    <t>8A+10</t>
  </si>
  <si>
    <t>P-25091066-063(HOLD)</t>
  </si>
  <si>
    <t>P-25091066-063</t>
  </si>
  <si>
    <t>pc26021784-1011</t>
  </si>
  <si>
    <t xml:space="preserve">รอยขีดข่วน จากการสไลด์ </t>
  </si>
  <si>
    <t>P-25091734-008</t>
  </si>
  <si>
    <t>PC26020993-1321</t>
  </si>
  <si>
    <t>0.700X267.00X532</t>
  </si>
  <si>
    <t>0.700X267.00X532.00</t>
  </si>
  <si>
    <t>P-25091736</t>
  </si>
  <si>
    <t>24952700603</t>
  </si>
  <si>
    <t>0.700X197.00X311</t>
  </si>
  <si>
    <t>pc26021081-2224</t>
  </si>
  <si>
    <t>0.700X197.00X311.00</t>
  </si>
  <si>
    <t>P-25091736-031</t>
  </si>
  <si>
    <t>P-25091736-035</t>
  </si>
  <si>
    <t>0.700X388.00X935</t>
  </si>
  <si>
    <t>pc26022174-1211</t>
  </si>
  <si>
    <t>P-25091737</t>
  </si>
  <si>
    <t>24952690501</t>
  </si>
  <si>
    <t>P-25091737-037</t>
  </si>
  <si>
    <t>PC26022190-1111</t>
  </si>
  <si>
    <t>P-25100031BOI-037</t>
  </si>
  <si>
    <t>0.500X54.00XCOIL</t>
  </si>
  <si>
    <t>pc26020657-1111</t>
  </si>
  <si>
    <t>0.500X64.00X218.0</t>
  </si>
  <si>
    <t>0.5X64X218</t>
  </si>
  <si>
    <t>0.500X404.00X310</t>
  </si>
  <si>
    <t>0.500X310.00X404</t>
  </si>
  <si>
    <t>P-25100033BOI-031</t>
  </si>
  <si>
    <t>0.500X59.00XCOIL</t>
  </si>
  <si>
    <t>pc26030687-3111</t>
  </si>
  <si>
    <t>C42</t>
  </si>
  <si>
    <t>0.800X76.00X723</t>
  </si>
  <si>
    <t>0.800X76.00X723.00</t>
  </si>
  <si>
    <t>P-25100041BOI-015</t>
  </si>
  <si>
    <t>0.800X105.00XCOIL</t>
  </si>
  <si>
    <t>0.800X105.00XCoil</t>
  </si>
  <si>
    <t>pc26020976-2111</t>
  </si>
  <si>
    <t>0.8X105XCoil</t>
  </si>
  <si>
    <t>P-25100055-001</t>
  </si>
  <si>
    <t>G0011030002444E</t>
  </si>
  <si>
    <t>0.800X1219.00X1219</t>
  </si>
  <si>
    <t>PC26021174-1211</t>
  </si>
  <si>
    <t>0.8X1219X1219</t>
  </si>
  <si>
    <t>0.800X150.00X491</t>
  </si>
  <si>
    <t>0.800X150.00X491.0</t>
  </si>
  <si>
    <t>0.800X487.00X940</t>
  </si>
  <si>
    <t>0.800X487.00X940.00</t>
  </si>
  <si>
    <t>P-25100057-019</t>
  </si>
  <si>
    <t>0.800X95.00XCOIL</t>
  </si>
  <si>
    <t>pc26022213-1111</t>
  </si>
  <si>
    <t>0.800X355.00X730</t>
  </si>
  <si>
    <t>P-25100362BOI-008</t>
  </si>
  <si>
    <t>0.500X145.00XCOIL</t>
  </si>
  <si>
    <t>pc26021098-1111</t>
  </si>
  <si>
    <t>0.500X280.00X347</t>
  </si>
  <si>
    <t>0.500X19.00XCOIL</t>
  </si>
  <si>
    <t>P-25100367BOI-025</t>
  </si>
  <si>
    <t>0.500X210.00X1325</t>
  </si>
  <si>
    <t>pc26022016-3223</t>
  </si>
  <si>
    <t>1.600X156.00XCOIL</t>
  </si>
  <si>
    <t>P-25101146-027</t>
  </si>
  <si>
    <t>PC26022208-2111</t>
  </si>
  <si>
    <t>P-25101146-028</t>
  </si>
  <si>
    <t>P-25101146-030</t>
  </si>
  <si>
    <t>pc26022208-1321</t>
  </si>
  <si>
    <t>pc26030512-1111</t>
  </si>
  <si>
    <t>P-25101146-036</t>
  </si>
  <si>
    <t>1.600X50.00XCOIL</t>
  </si>
  <si>
    <t>P-25102165-024</t>
  </si>
  <si>
    <t>pc26021716-1311</t>
  </si>
  <si>
    <t>P-25102166-020</t>
  </si>
  <si>
    <t>pc26020776-1111</t>
  </si>
  <si>
    <t>P-25111120BOI-049</t>
  </si>
  <si>
    <t>pc26021444-1011</t>
  </si>
  <si>
    <t>17/02/2026</t>
  </si>
  <si>
    <t>0.700X106.60X764.30</t>
  </si>
  <si>
    <t>pc26020545-1221</t>
  </si>
  <si>
    <t>P-25111124BOI-061(NG)</t>
  </si>
  <si>
    <t>P-25111124BOI-061</t>
  </si>
  <si>
    <t>0.700X163.00X500</t>
  </si>
  <si>
    <t>pc26020235-1311</t>
  </si>
  <si>
    <t>รอยจิก รอยหัก ลูบสะดุดมือ</t>
  </si>
  <si>
    <t>P-25111124BOI-062</t>
  </si>
  <si>
    <t>P-25111126BOI-036(NG)</t>
  </si>
  <si>
    <t>P-25111126BOI-036</t>
  </si>
  <si>
    <t>PC26022058-3221</t>
  </si>
  <si>
    <t>รอยมีดทั้ง 2 ฝั่งมาจาก slit</t>
  </si>
  <si>
    <t>P-25111145BOI-036</t>
  </si>
  <si>
    <t>pc26020351-1111</t>
  </si>
  <si>
    <t>P-25112244-022</t>
  </si>
  <si>
    <t>PC26030084-1111</t>
  </si>
  <si>
    <t>P-25112247-028</t>
  </si>
  <si>
    <t>pc26021127-1111</t>
  </si>
  <si>
    <t>C40</t>
  </si>
  <si>
    <t>P-25112247-036(HOLD)</t>
  </si>
  <si>
    <t>P-25112247-036</t>
  </si>
  <si>
    <t>pc26030237-1221</t>
  </si>
  <si>
    <t xml:space="preserve">รอยหักระยะติดกัน </t>
  </si>
  <si>
    <t>P-25112270</t>
  </si>
  <si>
    <t>P-25112270-037</t>
  </si>
  <si>
    <t>DCAE0186A</t>
  </si>
  <si>
    <t>pc26021446-1111</t>
  </si>
  <si>
    <t>94533528</t>
  </si>
  <si>
    <t>RC25110714</t>
  </si>
  <si>
    <t>P-25112273-043(HOLD)</t>
  </si>
  <si>
    <t>P-25112273-043</t>
  </si>
  <si>
    <t>PC26021340-1211</t>
  </si>
  <si>
    <t>P-25112273-058(HOLD)</t>
  </si>
  <si>
    <t>P-25112273-058</t>
  </si>
  <si>
    <t>คอยล์มีรอยลูกกลิ้ง เส้นขาวมองเห็นชัด</t>
  </si>
  <si>
    <t>0.500X1220.00X68</t>
  </si>
  <si>
    <t>0.500X68.00X1220</t>
  </si>
  <si>
    <t>0.500X68.00X1220.00</t>
  </si>
  <si>
    <t>0.500X105.00XCOIL</t>
  </si>
  <si>
    <t>pc26030032-2111</t>
  </si>
  <si>
    <t>P-25112274-015</t>
  </si>
  <si>
    <t>0.500X80.00XCOIL</t>
  </si>
  <si>
    <t>0.600X200.00X350.00</t>
  </si>
  <si>
    <t>0.800X44.60X690</t>
  </si>
  <si>
    <t>0.800X44.60X690.00</t>
  </si>
  <si>
    <t>P-25112283</t>
  </si>
  <si>
    <t>P-25112283-015(HOLD)</t>
  </si>
  <si>
    <t>DCAE0173A</t>
  </si>
  <si>
    <t>P-25112283-015</t>
  </si>
  <si>
    <t>pc26021144-3221</t>
  </si>
  <si>
    <t xml:space="preserve">คัดแยกรอยหัก รอยช้ำ </t>
  </si>
  <si>
    <t>PC26030752</t>
  </si>
  <si>
    <t>P-25112283-017</t>
  </si>
  <si>
    <t>pc26021798-1111</t>
  </si>
  <si>
    <t>P-25112284</t>
  </si>
  <si>
    <t>P-25112284-008(HOLD)</t>
  </si>
  <si>
    <t>DCAE0173C</t>
  </si>
  <si>
    <t>P-25112284-008</t>
  </si>
  <si>
    <t>pc26021769-1221</t>
  </si>
  <si>
    <t>รอยหัก รอยช้ำ</t>
  </si>
  <si>
    <t>PC26030672-1221</t>
  </si>
  <si>
    <t>P-25120522-009(HOLD)</t>
  </si>
  <si>
    <t>P-25120522-009</t>
  </si>
  <si>
    <t xml:space="preserve">คัดแยก รอยบุบ รอยช้ำ </t>
  </si>
  <si>
    <t>PC26030673-1221</t>
  </si>
  <si>
    <t>P-25120523-010(HOLD)</t>
  </si>
  <si>
    <t>P-25120523-010</t>
  </si>
  <si>
    <t>รอยบุบ รอยช้ำ ตรงกลาง</t>
  </si>
  <si>
    <t>P-25120525-019(HOLD)</t>
  </si>
  <si>
    <t>P-25120525-019</t>
  </si>
  <si>
    <t>pc26020973-2222</t>
  </si>
  <si>
    <t>P-25120526-023(HOLD)</t>
  </si>
  <si>
    <t>P-25120526-023</t>
  </si>
  <si>
    <t>pc26021095-2221</t>
  </si>
  <si>
    <t>รอยช้ำ รอยหัก สะดุดมือ รอยขีดเข้าเนื้อ WA วัดจากขอบ 2 MM.</t>
  </si>
  <si>
    <t>0.600X80.00X877</t>
  </si>
  <si>
    <t>0.600X80.00X877.0</t>
  </si>
  <si>
    <t>0.6X80X877</t>
  </si>
  <si>
    <t>P-25120541-041(HOLD)</t>
  </si>
  <si>
    <t>P-25120541-041</t>
  </si>
  <si>
    <t>pc26021783-1011</t>
  </si>
  <si>
    <t xml:space="preserve">ขอบเสีย สไลด์ </t>
  </si>
  <si>
    <t>pc26021490-1111</t>
  </si>
  <si>
    <t>P-25120543-028</t>
  </si>
  <si>
    <t>0.600X290.00X340</t>
  </si>
  <si>
    <t>0.6X290X340</t>
  </si>
  <si>
    <t>0.600X200.00XCOIL</t>
  </si>
  <si>
    <t>P-26011210BOI-020(HOLD)</t>
  </si>
  <si>
    <t>P-26011210BOI-020</t>
  </si>
  <si>
    <t>pc26021447-1211</t>
  </si>
  <si>
    <t xml:space="preserve"> รอยหักสะสม</t>
  </si>
  <si>
    <t>pc26020563-3225</t>
  </si>
  <si>
    <t>P-26011221BOI-026</t>
  </si>
  <si>
    <t>P-26011221BOI-036</t>
  </si>
  <si>
    <t>P-26011222BOI-043</t>
  </si>
  <si>
    <t>pc26020913-1211</t>
  </si>
  <si>
    <t>P-26011222BOI-046</t>
  </si>
  <si>
    <t>PC26021482-1221</t>
  </si>
  <si>
    <t>P-26011222BOI-047(NG)</t>
  </si>
  <si>
    <t>P-26011222BOI-047</t>
  </si>
  <si>
    <t>รอยหักทุกแผ่น ได้ทำการคัดแยก NG เนื่องจาก SIZE งานสั้น ทำให้ไม่สามารถเปลี่ยน SIZE ได้</t>
  </si>
  <si>
    <t>0.700X143.00X796.00</t>
  </si>
  <si>
    <t>P-26011223BOI-027</t>
  </si>
  <si>
    <t>0.700X340.00X445</t>
  </si>
  <si>
    <t>pc26020603-4223</t>
  </si>
  <si>
    <t>0.7X340X445</t>
  </si>
  <si>
    <t>P-26011223BOI-031</t>
  </si>
  <si>
    <t>pc26021481-1221</t>
  </si>
  <si>
    <t>0.700X232.00X310.00</t>
  </si>
  <si>
    <t>P-26011223BOI-034(NG)</t>
  </si>
  <si>
    <t>P-26011223BOI-034</t>
  </si>
  <si>
    <t>0.7X406.00X700</t>
  </si>
  <si>
    <t>PC26020603-1321</t>
  </si>
  <si>
    <t>สนิมขาวระยะไม่คงที่</t>
  </si>
  <si>
    <t>0.700X406.00X700</t>
  </si>
  <si>
    <t>0.700X406.00X700.00</t>
  </si>
  <si>
    <t>P-26011223BOI-048</t>
  </si>
  <si>
    <t>pc26030168-1111</t>
  </si>
  <si>
    <t>pc26031035-1011</t>
  </si>
  <si>
    <t>P-26011223BOI-056</t>
  </si>
  <si>
    <t>0.700X450.00X242</t>
  </si>
  <si>
    <t>P-26011228BOI-027</t>
  </si>
  <si>
    <t>pc26021469-1111</t>
  </si>
  <si>
    <t>0.700X115.00X345</t>
  </si>
  <si>
    <t>0.700X115.00X345.00</t>
  </si>
  <si>
    <t>P-26011229BOI-016</t>
  </si>
  <si>
    <t>PC26020770-2111</t>
  </si>
  <si>
    <t>P-26011230BOI-033(NG)</t>
  </si>
  <si>
    <t>P-26011230BOI-033</t>
  </si>
  <si>
    <t>PC26021475-1323</t>
  </si>
  <si>
    <t xml:space="preserve">รอยหัก ลูบสะดุดมือ </t>
  </si>
  <si>
    <t>P-26011230BOI-034(NG)</t>
  </si>
  <si>
    <t>P-26011230BOI-034</t>
  </si>
  <si>
    <t>PC26021475-1311</t>
  </si>
  <si>
    <t>งานเป็นรอยหัก 2-3 จุด ลูบสะดุดมือ</t>
  </si>
  <si>
    <t>P-26011230BOI-035(NG)</t>
  </si>
  <si>
    <t>P-26011230BOI-035</t>
  </si>
  <si>
    <t>pc26021479-1311</t>
  </si>
  <si>
    <t>รอยหัก สะดุดมือ</t>
  </si>
  <si>
    <t>P-26011231BOI-012</t>
  </si>
  <si>
    <t>0.700X75.00XCOIL</t>
  </si>
  <si>
    <t>pc26030203-1111</t>
  </si>
  <si>
    <t>0.7X244X154</t>
  </si>
  <si>
    <t>P-26011234BOI-031(HOLD)</t>
  </si>
  <si>
    <t>P-26011234BOI-031</t>
  </si>
  <si>
    <t>PC26030663-1211</t>
  </si>
  <si>
    <t xml:space="preserve">งานข้างบนเป็นรอยบุบ เกิดจากเศษกระดาษแดงที่คั่นมากับคอยล์ติดกับลูกกลิ้ง ทำให้ลูกกลิ้งกดทับกับงาน ทำให้เกิดรอยบุบ รอยหัก ระบะไม่คงที่ </t>
  </si>
  <si>
    <t>1.000X134.00X493</t>
  </si>
  <si>
    <t>1.000X134.00X493.00</t>
  </si>
  <si>
    <t>P-26011236BOI-057</t>
  </si>
  <si>
    <t>1.000X260.00X536</t>
  </si>
  <si>
    <t>PC26022293-1324</t>
  </si>
  <si>
    <t>1.000X260.00X536.00</t>
  </si>
  <si>
    <t>PC26022377</t>
  </si>
  <si>
    <t>P-26011237BOI-012</t>
  </si>
  <si>
    <t>PC26020394-2222</t>
  </si>
  <si>
    <t>P-26011237BOI-067</t>
  </si>
  <si>
    <t>pc26021588-1111</t>
  </si>
  <si>
    <t>P-26011238BOI-012(NG)</t>
  </si>
  <si>
    <t>P-26011238BOI-012</t>
  </si>
  <si>
    <t>pc26020852-1223</t>
  </si>
  <si>
    <t>P-26011238BOI-020(NG)</t>
  </si>
  <si>
    <t>P-26011238BOI-020</t>
  </si>
  <si>
    <t>PC26020852-1225</t>
  </si>
  <si>
    <t xml:space="preserve"> ตรวจพบสนิมขาวเป็นจำนวนมากมาจาก COIL ทำการคัดแยก NG ไว้ 178 PCS</t>
  </si>
  <si>
    <t>1.000X152.00X638</t>
  </si>
  <si>
    <t>P-26011238BOI-039</t>
  </si>
  <si>
    <t>1.000X775.00X780</t>
  </si>
  <si>
    <t>PC26030473-1221</t>
  </si>
  <si>
    <t>1.000X45.00XCoil</t>
  </si>
  <si>
    <t>1.000X60.00X1123</t>
  </si>
  <si>
    <t>1.000X60.00X1123.00</t>
  </si>
  <si>
    <t>1.000X435.00X790</t>
  </si>
  <si>
    <t>1.000X435.00X790.00</t>
  </si>
  <si>
    <t>1.200X65.00X792.00</t>
  </si>
  <si>
    <t>P-26011245BOI-027</t>
  </si>
  <si>
    <t>1.200X145.00XCOIL</t>
  </si>
  <si>
    <t>pc26030240-1111</t>
  </si>
  <si>
    <t>P-26011246BOI-023</t>
  </si>
  <si>
    <t>pc26020926-2111</t>
  </si>
  <si>
    <t>P-26011254BOI</t>
  </si>
  <si>
    <t>P-26011254BOI-008</t>
  </si>
  <si>
    <t>BF5C01940C0000</t>
  </si>
  <si>
    <t>2.000X24.00XCOIL</t>
  </si>
  <si>
    <t>pc26030526-1111</t>
  </si>
  <si>
    <t>P-26020078-005</t>
  </si>
  <si>
    <t>0.600X65.00XCOIL</t>
  </si>
  <si>
    <t>pc26022231-1111</t>
  </si>
  <si>
    <t>P-26020078-064</t>
  </si>
  <si>
    <t>pc26030460-1221</t>
  </si>
  <si>
    <t>2.000X213.00XCOIL</t>
  </si>
  <si>
    <t>2.000X216.00XCOIL</t>
  </si>
  <si>
    <t>P-26021434-032</t>
  </si>
  <si>
    <t>pc26030859-3111</t>
  </si>
  <si>
    <t>P-26021682</t>
  </si>
  <si>
    <t>26353722803</t>
  </si>
  <si>
    <t>0.800X430.00X445</t>
  </si>
  <si>
    <t>P-26021689</t>
  </si>
  <si>
    <t>26353639601</t>
  </si>
  <si>
    <t>1.200X368.00X1435</t>
  </si>
  <si>
    <t>1.200X368.00X1435.00</t>
  </si>
  <si>
    <t>1.200X65.00X792</t>
  </si>
  <si>
    <t>P-26021690</t>
  </si>
  <si>
    <t>26353639602</t>
  </si>
  <si>
    <t>PC26030484-1221</t>
  </si>
  <si>
    <t>P-26021690-011(HOLD)</t>
  </si>
  <si>
    <t>P-26021690-011</t>
  </si>
  <si>
    <t>รอยหักสะดุด ฝุ่นขาว มาจาก coil เป็นช่วงท้าย coil</t>
  </si>
  <si>
    <t>P-26021690-019</t>
  </si>
  <si>
    <t>1.200X37.00XCOIL</t>
  </si>
  <si>
    <t>pc26030484-2111</t>
  </si>
  <si>
    <t>PC26030652-1223</t>
  </si>
  <si>
    <t>P-26021691-022(HOLD)</t>
  </si>
  <si>
    <t>P-26021691-022</t>
  </si>
  <si>
    <t>PC26030652-1221</t>
  </si>
  <si>
    <t>คัดแยกรอยหัก  Top End ตัดเป็นแผ่นระยะไม่คงที่</t>
  </si>
  <si>
    <t>P-26021691-027</t>
  </si>
  <si>
    <t>1.200X30.00XCoil</t>
  </si>
  <si>
    <t>pc26030979-1111</t>
  </si>
  <si>
    <t>1.2X30XCoil</t>
  </si>
  <si>
    <t>P-26021691-028(HOLD)</t>
  </si>
  <si>
    <t>P-26021691-028</t>
  </si>
  <si>
    <t>ขอบข้างเป็นรอยบุบ</t>
  </si>
  <si>
    <t>RC26030189</t>
  </si>
  <si>
    <t>P-26030426BOI</t>
  </si>
  <si>
    <t>J219431</t>
  </si>
  <si>
    <t>0.700X244.00X154.0</t>
  </si>
  <si>
    <t>P-26030426BOI-029</t>
  </si>
  <si>
    <t>pc26030797-2111</t>
  </si>
  <si>
    <t>0.700X436.00X489</t>
  </si>
  <si>
    <t>0.700X436.00X489.00</t>
  </si>
  <si>
    <t>P-26030427BOI-006</t>
  </si>
  <si>
    <t>PC26030813-1111</t>
  </si>
  <si>
    <t>0.700X554.50X793</t>
  </si>
  <si>
    <t>Aug 2026</t>
  </si>
  <si>
    <t>W19</t>
  </si>
  <si>
    <t>W20</t>
  </si>
  <si>
    <t>W21</t>
  </si>
  <si>
    <t>W22</t>
  </si>
  <si>
    <t>YM202611</t>
  </si>
  <si>
    <t>May'2026</t>
  </si>
  <si>
    <t>ขอบข้างผิวเป็นริ้วๆ ส่องไฟมองเห็นชัด ด้านล่าง ทั้ง 2 ด้าน</t>
  </si>
  <si>
    <t>A0050690315342</t>
  </si>
  <si>
    <t>P-26030856BOI</t>
  </si>
  <si>
    <t>J611139</t>
  </si>
  <si>
    <t>RC26030438</t>
  </si>
  <si>
    <t>A0200690307009</t>
  </si>
  <si>
    <t>19/03/2026</t>
  </si>
  <si>
    <t>P-26030857BOI</t>
  </si>
  <si>
    <t>J611140</t>
  </si>
  <si>
    <t>RC26030440</t>
  </si>
  <si>
    <t>P-26030858BOI</t>
  </si>
  <si>
    <t>J611141</t>
  </si>
  <si>
    <t>P-26030859BOI</t>
  </si>
  <si>
    <t>J611142</t>
  </si>
  <si>
    <t>RC26030506</t>
  </si>
  <si>
    <t>6B+5</t>
  </si>
  <si>
    <t>P-26030860BOI</t>
  </si>
  <si>
    <t>J611143</t>
  </si>
  <si>
    <t>P-26031445BOI</t>
  </si>
  <si>
    <t>J612388</t>
  </si>
  <si>
    <t>RC26040087</t>
  </si>
  <si>
    <t>A0310690308533</t>
  </si>
  <si>
    <t>26/03/2026</t>
  </si>
  <si>
    <t>P-26031446BOI</t>
  </si>
  <si>
    <t>J612373</t>
  </si>
  <si>
    <t>RC26040076</t>
  </si>
  <si>
    <t>P-26031447BOI</t>
  </si>
  <si>
    <t>J612374</t>
  </si>
  <si>
    <t>RC26040079</t>
  </si>
  <si>
    <t>P-26031448BOI</t>
  </si>
  <si>
    <t>J612375</t>
  </si>
  <si>
    <t>RC26040126</t>
  </si>
  <si>
    <t>P-26031449BOI</t>
  </si>
  <si>
    <t>J612376</t>
  </si>
  <si>
    <t>RC26040135</t>
  </si>
  <si>
    <t>P-26031450BOI</t>
  </si>
  <si>
    <t>J612377</t>
  </si>
  <si>
    <t>RC26040131</t>
  </si>
  <si>
    <t>P-26031451BOI</t>
  </si>
  <si>
    <t>J612378</t>
  </si>
  <si>
    <t>P-26031452BOI</t>
  </si>
  <si>
    <t>J612379</t>
  </si>
  <si>
    <t>9B+2</t>
  </si>
  <si>
    <t>P-26031453BOI</t>
  </si>
  <si>
    <t>J612380</t>
  </si>
  <si>
    <t>P-26031454BOI</t>
  </si>
  <si>
    <t>J612381</t>
  </si>
  <si>
    <t>P-26031455BOI</t>
  </si>
  <si>
    <t>J612382</t>
  </si>
  <si>
    <t>P-26031456BOI</t>
  </si>
  <si>
    <t>J612383</t>
  </si>
  <si>
    <t>P-26031457BOI</t>
  </si>
  <si>
    <t>J830967</t>
  </si>
  <si>
    <t>RC26040091</t>
  </si>
  <si>
    <t>P-26031458BOI</t>
  </si>
  <si>
    <t>J830968</t>
  </si>
  <si>
    <t>RC26040125</t>
  </si>
  <si>
    <t>P-26031459BOI</t>
  </si>
  <si>
    <t>J830969</t>
  </si>
  <si>
    <t>P-26031460BOI</t>
  </si>
  <si>
    <t>J830980</t>
  </si>
  <si>
    <t>P-26031461BOI</t>
  </si>
  <si>
    <t>J830982</t>
  </si>
  <si>
    <t>RC26040120</t>
  </si>
  <si>
    <t>P-26031462BOI</t>
  </si>
  <si>
    <t>J830983</t>
  </si>
  <si>
    <t>P-26031463BOI</t>
  </si>
  <si>
    <t>J830984</t>
  </si>
  <si>
    <t>P-26031477BOI</t>
  </si>
  <si>
    <t>J831044</t>
  </si>
  <si>
    <t>RC26040109</t>
  </si>
  <si>
    <t>PO2601029</t>
  </si>
  <si>
    <t>P-26031478BOI</t>
  </si>
  <si>
    <t>J831045</t>
  </si>
  <si>
    <t>P-26031479BOI</t>
  </si>
  <si>
    <t>J831046</t>
  </si>
  <si>
    <t>P-26031480BOI</t>
  </si>
  <si>
    <t>J831047</t>
  </si>
  <si>
    <t>P-26031481BOI</t>
  </si>
  <si>
    <t>J831049</t>
  </si>
  <si>
    <t>P-26031482BOI</t>
  </si>
  <si>
    <t>J831050</t>
  </si>
  <si>
    <t>P-26031483BOI</t>
  </si>
  <si>
    <t>J221259</t>
  </si>
  <si>
    <t>RC26040133</t>
  </si>
  <si>
    <t>9B+7</t>
  </si>
  <si>
    <t>P-26031484BOI</t>
  </si>
  <si>
    <t>J221260</t>
  </si>
  <si>
    <t>P-26040714</t>
  </si>
  <si>
    <t>DCAB8502C</t>
  </si>
  <si>
    <t>RC26040237</t>
  </si>
  <si>
    <t>09/04/2026</t>
  </si>
  <si>
    <t>PO2604004</t>
  </si>
  <si>
    <t>NG COIL+4</t>
  </si>
  <si>
    <t>P-24090883BOI-087</t>
  </si>
  <si>
    <t>4500269610</t>
  </si>
  <si>
    <t>pc26032057-1011</t>
  </si>
  <si>
    <t>4500270005</t>
  </si>
  <si>
    <t>0.700X215.00X280</t>
  </si>
  <si>
    <t>25/03/2026</t>
  </si>
  <si>
    <t>0.700X215.00X280.00</t>
  </si>
  <si>
    <t>4500269996</t>
  </si>
  <si>
    <t>11/04/2026</t>
  </si>
  <si>
    <t>4500270296</t>
  </si>
  <si>
    <t>P-25031088-040</t>
  </si>
  <si>
    <t>pc26031343-1211</t>
  </si>
  <si>
    <t>24/03/2026</t>
  </si>
  <si>
    <t>10/04/2026</t>
  </si>
  <si>
    <t>4500270001</t>
  </si>
  <si>
    <t>B18</t>
  </si>
  <si>
    <t>4500270300</t>
  </si>
  <si>
    <t>P-25051538BOI-034(NG)</t>
  </si>
  <si>
    <t>P-25051538BOI-034</t>
  </si>
  <si>
    <t>0.600X252.00X1040</t>
  </si>
  <si>
    <t>pc26032314-1321</t>
  </si>
  <si>
    <t>คัดแยกงานขอบเสีย รอยเข้าเนื้อ ไม่สามารถเปลี่ยนไซต์ได้</t>
  </si>
  <si>
    <t>P-25061530BOI-035</t>
  </si>
  <si>
    <t>23/03/2026</t>
  </si>
  <si>
    <t>P-25061541BOI-056(NG)</t>
  </si>
  <si>
    <t>P-25061541BOI-056</t>
  </si>
  <si>
    <t>pc26032488-1311</t>
  </si>
  <si>
    <t>สนิมขาว จุดด่างกระจายระยะไม่คงที่</t>
  </si>
  <si>
    <t>31/03/2026</t>
  </si>
  <si>
    <t>P-25061542BOI-026</t>
  </si>
  <si>
    <t>pc26030819-1111</t>
  </si>
  <si>
    <t>16/03/2026</t>
  </si>
  <si>
    <t>P-25061542BOI-028(HOLD)</t>
  </si>
  <si>
    <t>P-25061542BOI-028</t>
  </si>
  <si>
    <t>PC26030823-1221</t>
  </si>
  <si>
    <t>จุดขาว รอยช้ำกระจายระยะไม่คงที่</t>
  </si>
  <si>
    <t>PC26031762-1321</t>
  </si>
  <si>
    <t>P-25061542BOI-049</t>
  </si>
  <si>
    <t>PC26032481-1011</t>
  </si>
  <si>
    <t>01/04/2026</t>
  </si>
  <si>
    <t>4500269609</t>
  </si>
  <si>
    <t>30/03/2026</t>
  </si>
  <si>
    <t>4500269612</t>
  </si>
  <si>
    <t>P-25061542BOI-069</t>
  </si>
  <si>
    <t>PC26032507-1321</t>
  </si>
  <si>
    <t>PC26032507-1322</t>
  </si>
  <si>
    <t>P-25061542BOI-072</t>
  </si>
  <si>
    <t>P-25061542BOI-077(NG)</t>
  </si>
  <si>
    <t>P-25061542BOI-077</t>
  </si>
  <si>
    <t>0.700X244.80X1128</t>
  </si>
  <si>
    <t>pc26032487-1011</t>
  </si>
  <si>
    <t>คราบขาวเหลืองเป็นดวงจุดๆ บางแผ่นเป็นด้านเดียว บางแผ่นเป็นทั้ง 2 ด้าน</t>
  </si>
  <si>
    <t>P-25061542BOI-078(NG)</t>
  </si>
  <si>
    <t>P-25061542BOI-078</t>
  </si>
  <si>
    <t>P-25061542BOI-079(HOLD)</t>
  </si>
  <si>
    <t>P-25061542BOI-079</t>
  </si>
  <si>
    <t>PC26032466-1011</t>
  </si>
  <si>
    <t>ผิวมีจุดเหลืองขาว เป็นดวงๆ บางแผ่นเป็นด้านเดียว บางแผ่นเป็นทั้ง 2 ด้าน</t>
  </si>
  <si>
    <t>P-25061542BOI-080(HOLD)</t>
  </si>
  <si>
    <t>P-25061542BOI-080</t>
  </si>
  <si>
    <t>PC26032472-1011</t>
  </si>
  <si>
    <t>P-25061542BOI-081(HOLD)</t>
  </si>
  <si>
    <t>P-25061542BOI-081</t>
  </si>
  <si>
    <t>PC26032468-1011</t>
  </si>
  <si>
    <t>งานเป็นจุดขาวเหลืองเป็นดวงๆ บางแผ่นเป็นด้านเดียว บางแผ่นเป็นทั้ง 2 ด้าน เปลี่ยนไซต์ที่ต่ำกว่า 200 ได้</t>
  </si>
  <si>
    <t>P-25061543BOI-065(HOLD)</t>
  </si>
  <si>
    <t>P-25061543BOI-065</t>
  </si>
  <si>
    <t>pc26031154-1211</t>
  </si>
  <si>
    <t>21/03/2026</t>
  </si>
  <si>
    <t>P-25061543BOI-069(HOLD)</t>
  </si>
  <si>
    <t>P-25061543BOI-069</t>
  </si>
  <si>
    <t>PC26031152-1211</t>
  </si>
  <si>
    <t>P-25061543BOI-070(HOLD)</t>
  </si>
  <si>
    <t>P-25061543BOI-070</t>
  </si>
  <si>
    <t>PC26031153-1211</t>
  </si>
  <si>
    <t>4500270009</t>
  </si>
  <si>
    <t>P-25061594BOI-055</t>
  </si>
  <si>
    <t>pc26032040-1011</t>
  </si>
  <si>
    <t>P-25070675-049</t>
  </si>
  <si>
    <t>4500269611</t>
  </si>
  <si>
    <t>PC26032328-1211</t>
  </si>
  <si>
    <t>4500270295</t>
  </si>
  <si>
    <t>P-25080934-061</t>
  </si>
  <si>
    <t>pc26031444-1211</t>
  </si>
  <si>
    <t>2.000X44.00X172</t>
  </si>
  <si>
    <t>28/03/2026</t>
  </si>
  <si>
    <t>P-25091651</t>
  </si>
  <si>
    <t>J540867.</t>
  </si>
  <si>
    <t>IV2509042</t>
  </si>
  <si>
    <t>1.000X635.00X635.00</t>
  </si>
  <si>
    <t>RC25090499</t>
  </si>
  <si>
    <t>PO2509018</t>
  </si>
  <si>
    <t>1.000X435.00X460</t>
  </si>
  <si>
    <t>1.000X435.00X460.00</t>
  </si>
  <si>
    <t>1.000X435.00X640</t>
  </si>
  <si>
    <t>P-25091651-010</t>
  </si>
  <si>
    <t>pc26032318-2223</t>
  </si>
  <si>
    <t>P-25091651-012</t>
  </si>
  <si>
    <t>pc26032318-2224</t>
  </si>
  <si>
    <t>1.000X635.00XCOIL</t>
  </si>
  <si>
    <t>P-25091651-015</t>
  </si>
  <si>
    <t>0.700X116.20X276</t>
  </si>
  <si>
    <t>0.700X116.20X276.00</t>
  </si>
  <si>
    <t>P-25091953-083</t>
  </si>
  <si>
    <t>pc26031527-1211</t>
  </si>
  <si>
    <t>20/03/2026</t>
  </si>
  <si>
    <t>P-25091953-086</t>
  </si>
  <si>
    <t>4500270004</t>
  </si>
  <si>
    <t>0.700X105.00X289</t>
  </si>
  <si>
    <t>0.700X105.00X289.0</t>
  </si>
  <si>
    <t>PC26032598-1211</t>
  </si>
  <si>
    <t>P-25091953-087</t>
  </si>
  <si>
    <t>P-25091954-011</t>
  </si>
  <si>
    <t>4500263499</t>
  </si>
  <si>
    <t>pc26010800-2222</t>
  </si>
  <si>
    <t>P-25100041BOI-042</t>
  </si>
  <si>
    <t>0.800X130.00XCOIL</t>
  </si>
  <si>
    <t>pc26030677-1223</t>
  </si>
  <si>
    <t>0.800X130.00X132.00</t>
  </si>
  <si>
    <t>P-25102043</t>
  </si>
  <si>
    <t>P-251002043(DACD8670B)-042</t>
  </si>
  <si>
    <t>DCAD8670B</t>
  </si>
  <si>
    <t>pc26031529-1111</t>
  </si>
  <si>
    <t>P-25100366BOI-002</t>
  </si>
  <si>
    <t>PC26031451-1321</t>
  </si>
  <si>
    <t>08/04/2026</t>
  </si>
  <si>
    <t>PC26040584-1225</t>
  </si>
  <si>
    <t>P-25100366BOI-034</t>
  </si>
  <si>
    <t>0.500X101.00XCOIL</t>
  </si>
  <si>
    <t>P-25100367BOI-048</t>
  </si>
  <si>
    <t>pc26032304-1011</t>
  </si>
  <si>
    <t>P-25100367BOI-049</t>
  </si>
  <si>
    <t>P-25102160-014</t>
  </si>
  <si>
    <t>pc26031853-1211</t>
  </si>
  <si>
    <t>P-25102168</t>
  </si>
  <si>
    <t>P-25102168(HOLD)-059</t>
  </si>
  <si>
    <t>DCAD8673A</t>
  </si>
  <si>
    <t>P-25102168-059</t>
  </si>
  <si>
    <t>2.000X428.00X693</t>
  </si>
  <si>
    <t>pc26031799-1321</t>
  </si>
  <si>
    <t>รอยหัก ฉากต่างกัน</t>
  </si>
  <si>
    <t>0.800X85.30X1250</t>
  </si>
  <si>
    <t>0.8X85.3X1250</t>
  </si>
  <si>
    <t>P-25111125BOI-028</t>
  </si>
  <si>
    <t>0.800X60.50X1224</t>
  </si>
  <si>
    <t>0.800X60.50X1224.0</t>
  </si>
  <si>
    <t>PC26030835-2228</t>
  </si>
  <si>
    <t>18/03/2026</t>
  </si>
  <si>
    <t>0.8X60.5X1224</t>
  </si>
  <si>
    <t>P-25111148BOI-017</t>
  </si>
  <si>
    <t>pc26032437-1111</t>
  </si>
  <si>
    <t>1.600X498.00X590</t>
  </si>
  <si>
    <t>06/04/2026</t>
  </si>
  <si>
    <t>1.600X178.00X550.0</t>
  </si>
  <si>
    <t>1.600X68.00X1200</t>
  </si>
  <si>
    <t>07/04/2026</t>
  </si>
  <si>
    <t>1.600X68.00X1200.00</t>
  </si>
  <si>
    <t>P-25112075</t>
  </si>
  <si>
    <t>P-25112075-030</t>
  </si>
  <si>
    <t>25352478101</t>
  </si>
  <si>
    <t>pc26030577-1122</t>
  </si>
  <si>
    <t>IV2511050</t>
  </si>
  <si>
    <t>RC25110603</t>
  </si>
  <si>
    <t>PO2508023</t>
  </si>
  <si>
    <t>P-25112075-031</t>
  </si>
  <si>
    <t>P-25112075-032</t>
  </si>
  <si>
    <t>P-25112248-033</t>
  </si>
  <si>
    <t>pc26031019-1111</t>
  </si>
  <si>
    <t>17/03/2026</t>
  </si>
  <si>
    <t>P-25112248-046</t>
  </si>
  <si>
    <t>PC26040076-1111</t>
  </si>
  <si>
    <t>0.600X665.00X665</t>
  </si>
  <si>
    <t>PC26040408-1211</t>
  </si>
  <si>
    <t>P-25112249-029</t>
  </si>
  <si>
    <t>0.700X59.00X354</t>
  </si>
  <si>
    <t>0.500X63.00X533</t>
  </si>
  <si>
    <t>27/03/2026</t>
  </si>
  <si>
    <t>P-25112274-055</t>
  </si>
  <si>
    <t>pc26032063-1011</t>
  </si>
  <si>
    <t>0.500X190.00X255</t>
  </si>
  <si>
    <t>04/04/2026</t>
  </si>
  <si>
    <t>0.500X190.00X255.00</t>
  </si>
  <si>
    <t>P-25112275-028</t>
  </si>
  <si>
    <t>PC26032350-2111</t>
  </si>
  <si>
    <t>PC26031326-1321</t>
  </si>
  <si>
    <t>0.800X590.00X645.00</t>
  </si>
  <si>
    <t>P-25112282-014(HOLD)</t>
  </si>
  <si>
    <t>P-25112282-014</t>
  </si>
  <si>
    <t>0.800X645.00X595</t>
  </si>
  <si>
    <t>รอยขีดเข้าเนื้อกระจายมีรอยช้ำ</t>
  </si>
  <si>
    <t>P-25112345</t>
  </si>
  <si>
    <t>P-25112345-031(HOLD)</t>
  </si>
  <si>
    <t>DCAE0174C</t>
  </si>
  <si>
    <t>P-25112345-031</t>
  </si>
  <si>
    <t>PC26031544-2221</t>
  </si>
  <si>
    <t>K03</t>
  </si>
  <si>
    <t>คัดแยก top end coil รอยช้ำมาจาก Mat บางแผ่นเปลี่ยนไซต์ไม่ได้</t>
  </si>
  <si>
    <t>RC25110726</t>
  </si>
  <si>
    <t>P-25112345-037</t>
  </si>
  <si>
    <t>pc26032240-1111</t>
  </si>
  <si>
    <t>4500270303</t>
  </si>
  <si>
    <t>1.2X217X785.8</t>
  </si>
  <si>
    <t>P-25120524</t>
  </si>
  <si>
    <t>4500269613</t>
  </si>
  <si>
    <t>DCAE0173B</t>
  </si>
  <si>
    <t>RC25120257</t>
  </si>
  <si>
    <t>0.600X130.00X167</t>
  </si>
  <si>
    <t>PC26030585-2225</t>
  </si>
  <si>
    <t>0.6X130X167</t>
  </si>
  <si>
    <t>P-25120530-052</t>
  </si>
  <si>
    <t>pc26040485-1211</t>
  </si>
  <si>
    <t>P-25120530-084</t>
  </si>
  <si>
    <t>P-25120533-027(HOLD)</t>
  </si>
  <si>
    <t>P-25120533-027</t>
  </si>
  <si>
    <t>0.600X70.00X865</t>
  </si>
  <si>
    <t>PC26030738-1222</t>
  </si>
  <si>
    <t>ชิ้นงานเป็นขอบบุบมาจาก</t>
  </si>
  <si>
    <t>0.600X70.00X865.00</t>
  </si>
  <si>
    <t>PC26030832-1221</t>
  </si>
  <si>
    <t>P-25120537-009(HOLD)</t>
  </si>
  <si>
    <t>P-25120537-009</t>
  </si>
  <si>
    <t xml:space="preserve">รอยบุบสายรัดเหบ็กพืดคอยล์ตรงกลาง </t>
  </si>
  <si>
    <t>pc26031487-1221</t>
  </si>
  <si>
    <t>P-25120538-009(HOLD)</t>
  </si>
  <si>
    <t>P-25120538-009</t>
  </si>
  <si>
    <t>คัดแยกรอยบุบ รอยดำ รอยหัก จาก mat'l และจาก Process ระยะของรอยไม่คงที่</t>
  </si>
  <si>
    <t>4500270010</t>
  </si>
  <si>
    <t>PC26032686-1221</t>
  </si>
  <si>
    <t>P-25120539-009(HOLD)</t>
  </si>
  <si>
    <t>P-25120539-009</t>
  </si>
  <si>
    <t>คัดแยกงาน Top End Coil รอยหัก รอยช้ำ และขอบ wave หัวม้วนท้ายม้วนช่วง ท้ายม้วน L6 รอยหัก ลูบสะดุดมือ และรอยช้ำ ท้ายม้วนผิวมีรอยช้ำบุบลึกตรงกลางวัดจากขอ</t>
  </si>
  <si>
    <t>P-25121315</t>
  </si>
  <si>
    <t>DCAE0938D</t>
  </si>
  <si>
    <t>94541855</t>
  </si>
  <si>
    <t>RC25120506</t>
  </si>
  <si>
    <t>P-25121316</t>
  </si>
  <si>
    <t>DCAE0938B</t>
  </si>
  <si>
    <t>0.600X162.00X494</t>
  </si>
  <si>
    <t>0.6X162X494</t>
  </si>
  <si>
    <t>P-25121422BOI-033</t>
  </si>
  <si>
    <t>0.600X62.00XCOIL</t>
  </si>
  <si>
    <t>pc26032136-1111</t>
  </si>
  <si>
    <t>pc26030750-3225</t>
  </si>
  <si>
    <t>P-25121423BOI-020</t>
  </si>
  <si>
    <t>P-25121423BOI-022</t>
  </si>
  <si>
    <t>P-25121435BOI</t>
  </si>
  <si>
    <t>P-25121435BOI-016</t>
  </si>
  <si>
    <t>J215438</t>
  </si>
  <si>
    <t>PC26032032-1211</t>
  </si>
  <si>
    <t>RC25120609</t>
  </si>
  <si>
    <t>PO2510023</t>
  </si>
  <si>
    <t>PC26040065-1211</t>
  </si>
  <si>
    <t>P-25121435BOI-026</t>
  </si>
  <si>
    <t>P-25121438</t>
  </si>
  <si>
    <t>J823971</t>
  </si>
  <si>
    <t>RC25120591</t>
  </si>
  <si>
    <t>P-25121438-003</t>
  </si>
  <si>
    <t>1.000X369.80X990</t>
  </si>
  <si>
    <t>1.000X369.80X990.0</t>
  </si>
  <si>
    <t>pc26031506-1323</t>
  </si>
  <si>
    <t>1X369.8X990</t>
  </si>
  <si>
    <t>1X485X350</t>
  </si>
  <si>
    <t>P-25121438-010</t>
  </si>
  <si>
    <t>PC26031506-1327</t>
  </si>
  <si>
    <t>1.000X665.00X740.00</t>
  </si>
  <si>
    <t>pc26031506-2222</t>
  </si>
  <si>
    <t>1.000X960.00X320.00</t>
  </si>
  <si>
    <t>1.000X87.00X960.0</t>
  </si>
  <si>
    <t>P-25121438-039</t>
  </si>
  <si>
    <t>P-25121441</t>
  </si>
  <si>
    <t>P-25121441-009(HOLD)</t>
  </si>
  <si>
    <t>J824215</t>
  </si>
  <si>
    <t>P-25121441-009</t>
  </si>
  <si>
    <t>pc26031062-1221</t>
  </si>
  <si>
    <t>รอยหักท้ายคอยล์ ตัดเป็นแผ่แล้วระยะไม่คงที่</t>
  </si>
  <si>
    <t>RC25120596</t>
  </si>
  <si>
    <t>P-25121443</t>
  </si>
  <si>
    <t>P-25121443-022</t>
  </si>
  <si>
    <t>J824217</t>
  </si>
  <si>
    <t>PC26031582-1221</t>
  </si>
  <si>
    <t>เป็นงานท้ายม้วน ผิวมีรอยหักทุกแผ่น ระยะของรอยหักไม่คงที่ บางแผ่นวัดจากขอบ100 / 25 /450 mm และรอยขีดเส้นฝนจากคอยล์คลายม้วนก่อนหมดลูก</t>
  </si>
  <si>
    <t>0.600X510.00X1230</t>
  </si>
  <si>
    <t>0.600X510.00X1230.00</t>
  </si>
  <si>
    <t>P-26010465-024</t>
  </si>
  <si>
    <t>0.600X40.00XCOIL</t>
  </si>
  <si>
    <t>PC26031311-2111</t>
  </si>
  <si>
    <t>P-26010475-010(HOLD)</t>
  </si>
  <si>
    <t>P-26010475-010</t>
  </si>
  <si>
    <t>pc26032110-1221</t>
  </si>
  <si>
    <t>งานมีรอยบุบ 1 แผ่น 2-3 จุด ระยะไม่คงที่ และขอบบุบเหล็กพืด ตรงกลาง รอเปลี่ยนไศต์</t>
  </si>
  <si>
    <t>0.600X171.00X250.50</t>
  </si>
  <si>
    <t>0.600X250.50XCOIL</t>
  </si>
  <si>
    <t>P-26011210BOI-040(HOLD)</t>
  </si>
  <si>
    <t>P-26011210BOI-040</t>
  </si>
  <si>
    <t>PC26022227-1222</t>
  </si>
  <si>
    <t>C05</t>
  </si>
  <si>
    <t>พนักงานขับรถโฟล์ฟลิฟชนชิ้นงานเป็นรอยในแพ็คงาน รอ Rework</t>
  </si>
  <si>
    <t>P-26011210BOI-054</t>
  </si>
  <si>
    <t>PC26031249-1221</t>
  </si>
  <si>
    <t>PC26031250-1221</t>
  </si>
  <si>
    <t>P-26011210BOI-056</t>
  </si>
  <si>
    <t>P-26011210BOI-061</t>
  </si>
  <si>
    <t>PC26040612-1221</t>
  </si>
  <si>
    <t>P-26011210BOI-064</t>
  </si>
  <si>
    <t>0.600X82.00XCOIL</t>
  </si>
  <si>
    <t>P-26011212BOI-047(HOLD)</t>
  </si>
  <si>
    <t>P-26011212BOI-047</t>
  </si>
  <si>
    <t>PC26031281-1221</t>
  </si>
  <si>
    <t>คัดแยกงาน TOP END รอยหัก รอยบุบ</t>
  </si>
  <si>
    <t>P-26011212BOI-048(NG)</t>
  </si>
  <si>
    <t>P-26011212BOI-048</t>
  </si>
  <si>
    <t>รอยหัก รอยบุบ รอยขีด</t>
  </si>
  <si>
    <t>P-26011212BOI-053</t>
  </si>
  <si>
    <t>0.600X104.00XCOIL</t>
  </si>
  <si>
    <t>pc26031285-1111</t>
  </si>
  <si>
    <t>4500269616</t>
  </si>
  <si>
    <t>pc26040869-1011</t>
  </si>
  <si>
    <t>P-26011212BOI-059</t>
  </si>
  <si>
    <t>pc26040141-1228</t>
  </si>
  <si>
    <t>0.600X210.00X640</t>
  </si>
  <si>
    <t>0.600X210.00X640.00</t>
  </si>
  <si>
    <t>P-26011214BOI-029</t>
  </si>
  <si>
    <t>0.600X172.00X998</t>
  </si>
  <si>
    <t>0.600X172.00X998.00</t>
  </si>
  <si>
    <t>P-26011216BOI-036</t>
  </si>
  <si>
    <t>PC26040066-1111</t>
  </si>
  <si>
    <t>0.600X321.00XCOIL</t>
  </si>
  <si>
    <t>4500270302</t>
  </si>
  <si>
    <t>pc26040361-2224</t>
  </si>
  <si>
    <t>P-26011217BOI-021</t>
  </si>
  <si>
    <t>P-26011218BOI-028(NG)</t>
  </si>
  <si>
    <t>P-26011218BOI-028</t>
  </si>
  <si>
    <t>pc26040084-1221</t>
  </si>
  <si>
    <t>สนิมขาว ขอบบุบ</t>
  </si>
  <si>
    <t>P-26011218BOI-029</t>
  </si>
  <si>
    <t>pc26040084-1227</t>
  </si>
  <si>
    <t>PC26040371-1221</t>
  </si>
  <si>
    <t>4500270305</t>
  </si>
  <si>
    <t>P-26011219BOI-027</t>
  </si>
  <si>
    <t>pc26040478-1222</t>
  </si>
  <si>
    <t>P-26011220BOI-004</t>
  </si>
  <si>
    <t>0.600X303.00X392</t>
  </si>
  <si>
    <t>0.600X392.00X303</t>
  </si>
  <si>
    <t>pc26040478-2223</t>
  </si>
  <si>
    <t>0.600X392.00X303.00</t>
  </si>
  <si>
    <t>PC26040478-3221</t>
  </si>
  <si>
    <t>P-26011220BOI-022</t>
  </si>
  <si>
    <t>0.600X174.00X320</t>
  </si>
  <si>
    <t>pc26040478-3223</t>
  </si>
  <si>
    <t>0.600X174.00X320.00</t>
  </si>
  <si>
    <t>P-26011220BOI-035</t>
  </si>
  <si>
    <t>P-26011220BOI-036</t>
  </si>
  <si>
    <t>P-26011220BOI-041</t>
  </si>
  <si>
    <t>P-26011220BOI-042</t>
  </si>
  <si>
    <t>P-26011220BOI-045</t>
  </si>
  <si>
    <t>pc26040478-2221</t>
  </si>
  <si>
    <t>P-26011221BOI-043(NG)</t>
  </si>
  <si>
    <t>P-26011221BOI-043</t>
  </si>
  <si>
    <t>0.700X532.00X267</t>
  </si>
  <si>
    <t>PC26031753-1321</t>
  </si>
  <si>
    <t>รอยขีดกระจาย รอยบุบ</t>
  </si>
  <si>
    <t>P-26011224BOI-020(NG)</t>
  </si>
  <si>
    <t>P-26011224BOI-020</t>
  </si>
  <si>
    <t>PC26031752-1321</t>
  </si>
  <si>
    <t>เส้นขาวยาวทั่วแผ่นเปลี่ยนไซต์ไม่ได้</t>
  </si>
  <si>
    <t>P-26011226BOI-009</t>
  </si>
  <si>
    <t>PC26031049-2221</t>
  </si>
  <si>
    <t>P-26011226BOI-024</t>
  </si>
  <si>
    <t>pc26031049-3111</t>
  </si>
  <si>
    <t>ผิวลาย</t>
  </si>
  <si>
    <t>0.700X232.00X310</t>
  </si>
  <si>
    <t>P-26011226BOI-041</t>
  </si>
  <si>
    <t>PC26031761-1321</t>
  </si>
  <si>
    <t>P-26011226BOI-052</t>
  </si>
  <si>
    <t>PC26031908-1321</t>
  </si>
  <si>
    <t>P-26011227BOI-021</t>
  </si>
  <si>
    <t>0.700X390.00X440</t>
  </si>
  <si>
    <t>pc26030983-1221</t>
  </si>
  <si>
    <t>0.700X390.00X440.00</t>
  </si>
  <si>
    <t>0.700X114.00X278</t>
  </si>
  <si>
    <t>0.700X114.00X278.00</t>
  </si>
  <si>
    <t>P-26011227BOI-030</t>
  </si>
  <si>
    <t>pc26030983-1111</t>
  </si>
  <si>
    <t>P-26011227BOI-058</t>
  </si>
  <si>
    <t>PC26032599-1211</t>
  </si>
  <si>
    <t>P-26011230BOI-044</t>
  </si>
  <si>
    <t>0.700X175.00X1220</t>
  </si>
  <si>
    <t>pc26030656-1221</t>
  </si>
  <si>
    <t>0.700X175.00X1220.00</t>
  </si>
  <si>
    <t>P-26011230BOI-045</t>
  </si>
  <si>
    <t>PC26032690-1221</t>
  </si>
  <si>
    <t>0.800X106.00X767</t>
  </si>
  <si>
    <t>PC26032690-12210</t>
  </si>
  <si>
    <t>0.800X106.00X767.00</t>
  </si>
  <si>
    <t>0.800X444.00X641</t>
  </si>
  <si>
    <t>0.800X130.00X132</t>
  </si>
  <si>
    <t>0.800X130.00X132.0</t>
  </si>
  <si>
    <t>0.8X130X132</t>
  </si>
  <si>
    <t>P-26011233BOI-040</t>
  </si>
  <si>
    <t>0.800X175.00XCOIL</t>
  </si>
  <si>
    <t>pc26040524-1111</t>
  </si>
  <si>
    <t>P-26011233BOI-044(NG)</t>
  </si>
  <si>
    <t>P-26011233BOI-044</t>
  </si>
  <si>
    <t>สนิมขาวกระจาย</t>
  </si>
  <si>
    <t>P-26011233BOI-045(NG)</t>
  </si>
  <si>
    <t>P-26011233BOI-045</t>
  </si>
  <si>
    <t>0.800X185.00XCOIL</t>
  </si>
  <si>
    <t>0.800X336.00X875.5</t>
  </si>
  <si>
    <t>0.800X336.00X875.50</t>
  </si>
  <si>
    <t>D4</t>
  </si>
  <si>
    <t>P-26011236BOI-059</t>
  </si>
  <si>
    <t>PC26040557-1011</t>
  </si>
  <si>
    <t>PC26031344-1211</t>
  </si>
  <si>
    <t>P-26011237BOI-092</t>
  </si>
  <si>
    <t>P-26011237BOI-094</t>
  </si>
  <si>
    <t>pc26032203-1221</t>
  </si>
  <si>
    <t>P-26011238BOI-040</t>
  </si>
  <si>
    <t>1.000X84.00X910</t>
  </si>
  <si>
    <t>1.000X84.00X910.0</t>
  </si>
  <si>
    <t>pc26030473-1222</t>
  </si>
  <si>
    <t>1X84X910</t>
  </si>
  <si>
    <t>G0011030002777ETD</t>
  </si>
  <si>
    <t>pc26030684-1225</t>
  </si>
  <si>
    <t>P-26011238BOI-057</t>
  </si>
  <si>
    <t>P-26011238BOI-059</t>
  </si>
  <si>
    <t>PC26030854-1211</t>
  </si>
  <si>
    <t>1.000X58.00XCOIL</t>
  </si>
  <si>
    <t>1X58XCOIL</t>
  </si>
  <si>
    <t>P-26011238BOI-070(HOLD)</t>
  </si>
  <si>
    <t>P-26011238BOI-070</t>
  </si>
  <si>
    <t>pc26031074-1111</t>
  </si>
  <si>
    <t>คราบขาวกระจาย</t>
  </si>
  <si>
    <t>P-26011238BOI-078</t>
  </si>
  <si>
    <t>P-26011239BOI-031</t>
  </si>
  <si>
    <t>pc26031355-1222</t>
  </si>
  <si>
    <t>P-26011239BOI-032</t>
  </si>
  <si>
    <t>PC26031355-3223</t>
  </si>
  <si>
    <t>P-26011239BOI-068</t>
  </si>
  <si>
    <t>1.000X420.00X860</t>
  </si>
  <si>
    <t>1.000X420.00X860.00</t>
  </si>
  <si>
    <t>P-26011239BOI-073</t>
  </si>
  <si>
    <t>P-26011239BOI-074</t>
  </si>
  <si>
    <t>pc26032067-1011</t>
  </si>
  <si>
    <t>P-26011239BOI-076</t>
  </si>
  <si>
    <t>P-26011245BOI-031</t>
  </si>
  <si>
    <t>pc26030977-1221</t>
  </si>
  <si>
    <t>P-26011245BOI-032</t>
  </si>
  <si>
    <t>P-26011246BOI-036(NG)</t>
  </si>
  <si>
    <t>P-26011246BOI-036</t>
  </si>
  <si>
    <t>PC26031513-1221</t>
  </si>
  <si>
    <t>P-26011248BOI-009</t>
  </si>
  <si>
    <t>pc26021858-1221</t>
  </si>
  <si>
    <t>2.000X185.00X1450</t>
  </si>
  <si>
    <t>pc26032494-1221</t>
  </si>
  <si>
    <t>2.0X185X1450</t>
  </si>
  <si>
    <t>P-26011248BOI-021(HOLD)</t>
  </si>
  <si>
    <t>P-26011248BOI-021</t>
  </si>
  <si>
    <t xml:space="preserve">รอยหัก สนิมขาว </t>
  </si>
  <si>
    <t>P-26011249BOI-018(HOLD)</t>
  </si>
  <si>
    <t>P-26011249BOI-018</t>
  </si>
  <si>
    <t>pc26032495-1221</t>
  </si>
  <si>
    <t>สนิมขาวไม่สามารถวัดระยะคงที่ได้</t>
  </si>
  <si>
    <t>P-26011252BOI-015</t>
  </si>
  <si>
    <t>PC26031652-1225</t>
  </si>
  <si>
    <t>SAMPLE</t>
  </si>
  <si>
    <t>ตัวอย่าง</t>
  </si>
  <si>
    <t>P-26011252BOI-022</t>
  </si>
  <si>
    <t>pc26031652-1226</t>
  </si>
  <si>
    <t>2.000X65.00XCOIL</t>
  </si>
  <si>
    <t>P-26011253BOI-007(NG)</t>
  </si>
  <si>
    <t>P-26011253BOI-007</t>
  </si>
  <si>
    <t>2.000X1219.00X517</t>
  </si>
  <si>
    <t>pc26032496-1211</t>
  </si>
  <si>
    <t>ผิวด้านบนพบรอยจากสายรัดเหล็กพืด และรอยขีดจากลูกกลิ้งกดงาน เนื่องจากถอยหลังปรับความเรียบทำให้เกิดรอย</t>
  </si>
  <si>
    <t>P-26020078-062(NG)</t>
  </si>
  <si>
    <t>P-26020078-062</t>
  </si>
  <si>
    <t>PC26030460-2226</t>
  </si>
  <si>
    <t>รอยขีดเป็นเส้นจากลูกกลิ้ง COIL</t>
  </si>
  <si>
    <t>P-26020078-075</t>
  </si>
  <si>
    <t>0.600X113.00X174</t>
  </si>
  <si>
    <t>PC26031247-1221</t>
  </si>
  <si>
    <t>0.600X113.00X174.00</t>
  </si>
  <si>
    <t>4500240042</t>
  </si>
  <si>
    <t>PC26032687-1221</t>
  </si>
  <si>
    <t>P-26020079-011(HOLD)</t>
  </si>
  <si>
    <t>P-26020079-011</t>
  </si>
  <si>
    <t>รอรีด งานโก่ง wave 8-9 mm.</t>
  </si>
  <si>
    <t>P-26020079-012(HOLD)</t>
  </si>
  <si>
    <t>P-26020079-012</t>
  </si>
  <si>
    <t>เปลี่ยนไซต์ Top End Coil รอยหัก รอยช้ำ และงานแอ่นปลาย</t>
  </si>
  <si>
    <t>P-26020449</t>
  </si>
  <si>
    <t>P-26020449-006</t>
  </si>
  <si>
    <t>J827351</t>
  </si>
  <si>
    <t>pc26031864-1221</t>
  </si>
  <si>
    <t>A0180690206526</t>
  </si>
  <si>
    <t>RC26020519</t>
  </si>
  <si>
    <t>PO2511021</t>
  </si>
  <si>
    <t>P-26020449-008(HOLD)</t>
  </si>
  <si>
    <t>P-26020449-008</t>
  </si>
  <si>
    <t xml:space="preserve">รอยบุบ รอยหัก </t>
  </si>
  <si>
    <t>P-26020803</t>
  </si>
  <si>
    <t>P-26020803-007</t>
  </si>
  <si>
    <t>J218913</t>
  </si>
  <si>
    <t>pc26031863-1221</t>
  </si>
  <si>
    <t>RC26020386</t>
  </si>
  <si>
    <t>P-26021434-019</t>
  </si>
  <si>
    <t>1.000X635.00X875</t>
  </si>
  <si>
    <t>pc26030859-2223</t>
  </si>
  <si>
    <t>1.000X635.00X875.00</t>
  </si>
  <si>
    <t>P-26021434-044</t>
  </si>
  <si>
    <t>1.000X320.00XCOIL</t>
  </si>
  <si>
    <t>pc26030859-3221</t>
  </si>
  <si>
    <t>1.000X535.00X320.00</t>
  </si>
  <si>
    <t>P-26021434-046</t>
  </si>
  <si>
    <t>pc26031347-1211</t>
  </si>
  <si>
    <t>P-26021434-060</t>
  </si>
  <si>
    <t>PC26032199-1321</t>
  </si>
  <si>
    <t>0.800X74.00X724</t>
  </si>
  <si>
    <t>0.800X74.00X724.00</t>
  </si>
  <si>
    <t>0.800X250.00X450.00</t>
  </si>
  <si>
    <t>P-26021681-006</t>
  </si>
  <si>
    <t>pc26030726-1111</t>
  </si>
  <si>
    <t>P-26021681-038(HOLD)</t>
  </si>
  <si>
    <t>P-26021681-038</t>
  </si>
  <si>
    <t>PC26031860-1211</t>
  </si>
  <si>
    <t>ML7</t>
  </si>
  <si>
    <t>ขอบเสียจากแพ็คงานล้ม</t>
  </si>
  <si>
    <t>P-26021684-030(NG)</t>
  </si>
  <si>
    <t>P-26021684-030</t>
  </si>
  <si>
    <t>pc26030939-2223</t>
  </si>
  <si>
    <t>รอยหัก สะดุด</t>
  </si>
  <si>
    <t>P-26021685-005</t>
  </si>
  <si>
    <t>0.800X232.00XCOIL</t>
  </si>
  <si>
    <t>PC26031420-1111</t>
  </si>
  <si>
    <t>P-26021685-014</t>
  </si>
  <si>
    <t>pc26031420-2221</t>
  </si>
  <si>
    <t>P-26021685-015</t>
  </si>
  <si>
    <t>P-26021685-016</t>
  </si>
  <si>
    <t>P-26021685-017</t>
  </si>
  <si>
    <t>0.800X225.00X534.00</t>
  </si>
  <si>
    <t>P-26021687-011</t>
  </si>
  <si>
    <t>0.800X334.50X1200</t>
  </si>
  <si>
    <t>pc26031836-1011</t>
  </si>
  <si>
    <t>P-26021687-012</t>
  </si>
  <si>
    <t>P-26021688-006</t>
  </si>
  <si>
    <t>PC26031477-1324</t>
  </si>
  <si>
    <t>P-26021688-028</t>
  </si>
  <si>
    <t>0.800X1200.00X334.5</t>
  </si>
  <si>
    <t>pc26032066-1011</t>
  </si>
  <si>
    <t>P-26021689-032</t>
  </si>
  <si>
    <t>1.200X32.00XCOIL</t>
  </si>
  <si>
    <t>pc26030836-2111</t>
  </si>
  <si>
    <t>P-26021689-034</t>
  </si>
  <si>
    <t>pc26030836-3111</t>
  </si>
  <si>
    <t>MS3</t>
  </si>
  <si>
    <t>1.200X69.00X1220</t>
  </si>
  <si>
    <t>P-26021692-028</t>
  </si>
  <si>
    <t>PC26032689-1211</t>
  </si>
  <si>
    <t>P-26021692-044</t>
  </si>
  <si>
    <t>pc26032689-2225</t>
  </si>
  <si>
    <t>P-26021692-045</t>
  </si>
  <si>
    <t>P-26021692-046</t>
  </si>
  <si>
    <t>pc26032689-2111</t>
  </si>
  <si>
    <t>P-26021693-011</t>
  </si>
  <si>
    <t>pc26032075-1125</t>
  </si>
  <si>
    <t>0.8X185XCOIL</t>
  </si>
  <si>
    <t>0.800X377.00X460</t>
  </si>
  <si>
    <t>0.800X377.00X460.00</t>
  </si>
  <si>
    <t>pc26040508-1211</t>
  </si>
  <si>
    <t>P-26021694-047</t>
  </si>
  <si>
    <t>P-26021704</t>
  </si>
  <si>
    <t>DCAE3646A</t>
  </si>
  <si>
    <t>RC26020516</t>
  </si>
  <si>
    <t>0.500X297.50X136</t>
  </si>
  <si>
    <t>pc26040282-1335</t>
  </si>
  <si>
    <t>P-26021704-027</t>
  </si>
  <si>
    <t>0.500X330.00X210</t>
  </si>
  <si>
    <t>0.500X210.00X330</t>
  </si>
  <si>
    <t>0.500X347.00X280</t>
  </si>
  <si>
    <t>pc26040282-22210</t>
  </si>
  <si>
    <t>P-26021704-067(HOLD)</t>
  </si>
  <si>
    <t>P-26021704-067</t>
  </si>
  <si>
    <t>SIZE งานหาย 0.7-1.5 MM.</t>
  </si>
  <si>
    <t>0.700X106.00XCOIL</t>
  </si>
  <si>
    <t>pc26040359-1221</t>
  </si>
  <si>
    <t>P-26030428BOI-010(HOLD)</t>
  </si>
  <si>
    <t>P-26030428BOI-010</t>
  </si>
  <si>
    <t>เป็นรอยบุบที่ขอบข้าง รอเปลี่ยนไซต์ วัดระยะจากขอบ 20 MM. และรอหัก</t>
  </si>
  <si>
    <t>2X216XCOIL</t>
  </si>
  <si>
    <t>2.000X134.00XCOIL</t>
  </si>
  <si>
    <t>P-26030440BOI-027</t>
  </si>
  <si>
    <t>2.000X160.00X168</t>
  </si>
  <si>
    <t>pc26040353-2226</t>
  </si>
  <si>
    <t>2.000X160.00X168.00</t>
  </si>
  <si>
    <t>0.700X106.50XCOIL</t>
  </si>
  <si>
    <t>0.700X106.50X524.70</t>
  </si>
  <si>
    <t>P-26030843BOI</t>
  </si>
  <si>
    <t>P-26030843BOI-033</t>
  </si>
  <si>
    <t>J220638</t>
  </si>
  <si>
    <t>pc26032620-2111</t>
  </si>
  <si>
    <t>RC26030504</t>
  </si>
  <si>
    <t>P-26030844BOI</t>
  </si>
  <si>
    <t>P-26030844BOI-004</t>
  </si>
  <si>
    <t>J220639</t>
  </si>
  <si>
    <t>PC26031947-1322</t>
  </si>
  <si>
    <t>P-26030844BOI-022</t>
  </si>
  <si>
    <t>0.700X60.00XCOIL</t>
  </si>
  <si>
    <t>PC26031947-2111</t>
  </si>
  <si>
    <t>0.700X142.00X344</t>
  </si>
  <si>
    <t>pc26031947-3222</t>
  </si>
  <si>
    <t>0.700X142.00X344.00</t>
  </si>
  <si>
    <t>P-26030844BOI-027</t>
  </si>
  <si>
    <t>P-26030844BOI-042</t>
  </si>
  <si>
    <t>0.700X200.00X688</t>
  </si>
  <si>
    <t>pc26032603-1321</t>
  </si>
  <si>
    <t>0.700X200.00X688.00</t>
  </si>
  <si>
    <t>0.700X323.00X240</t>
  </si>
  <si>
    <t>pc26032607-1321</t>
  </si>
  <si>
    <t>P-26030844BOI-044</t>
  </si>
  <si>
    <t>0.700X171.50X611</t>
  </si>
  <si>
    <t>0.700X171.50X611.00</t>
  </si>
  <si>
    <t>P-26030845BOI</t>
  </si>
  <si>
    <t>J829028</t>
  </si>
  <si>
    <t>P-26030846BOI</t>
  </si>
  <si>
    <t>J829029</t>
  </si>
  <si>
    <t>PC26040366-1221</t>
  </si>
  <si>
    <t>RC26030449</t>
  </si>
  <si>
    <t>P-26030846BOI-011(HOLD)</t>
  </si>
  <si>
    <t>P-26030846BOI-011</t>
  </si>
  <si>
    <t>คัดแยก Top End Coil รอยช้ำ มองเห็นชัด และขอบ wave ท้ายม้วน</t>
  </si>
  <si>
    <t>P-26030855BOI</t>
  </si>
  <si>
    <t>J611138</t>
  </si>
  <si>
    <t>1.600X180.00X570.0</t>
  </si>
  <si>
    <t>1.6X180X570</t>
  </si>
  <si>
    <t>1.600X180.00X570.00</t>
  </si>
  <si>
    <t>pc26040566-1111</t>
  </si>
  <si>
    <t>4500270304</t>
  </si>
  <si>
    <t>P-26030856BOI-007</t>
  </si>
  <si>
    <t>P-26030856BOI-008</t>
  </si>
  <si>
    <t>1.600X122.00XCOIL</t>
  </si>
  <si>
    <t>P-26030856BOI-018</t>
  </si>
  <si>
    <t>1.600X292.00XCOIL</t>
  </si>
  <si>
    <t>pc26040566-2111</t>
  </si>
  <si>
    <t>P-26031094</t>
  </si>
  <si>
    <t>P-26031094-007</t>
  </si>
  <si>
    <t>DCAD9022C</t>
  </si>
  <si>
    <t>PC26031689-1325</t>
  </si>
  <si>
    <t>I690300377</t>
  </si>
  <si>
    <t>RC26030350</t>
  </si>
  <si>
    <t>PO2603006</t>
  </si>
  <si>
    <t>0.700X295.00X390</t>
  </si>
  <si>
    <t>0.700X295.00X390.00</t>
  </si>
  <si>
    <t>0.700X184.80XCOIL</t>
  </si>
  <si>
    <t>P-26031236</t>
  </si>
  <si>
    <t>P-26031236-012</t>
  </si>
  <si>
    <t>DCAD9022A</t>
  </si>
  <si>
    <t>pc26031739-1111</t>
  </si>
  <si>
    <t>I690300392</t>
  </si>
  <si>
    <t>RC26030365</t>
  </si>
  <si>
    <t>P-26031236-019</t>
  </si>
  <si>
    <t>pc26031739-2111</t>
  </si>
  <si>
    <t>P-26031236-038</t>
  </si>
  <si>
    <t>pc26031739-3224</t>
  </si>
  <si>
    <t>0.700X120.00X560</t>
  </si>
  <si>
    <t>0.600X1220.00X119</t>
  </si>
  <si>
    <t>pc26040375-1321</t>
  </si>
  <si>
    <t>P-26031445BOI-002</t>
  </si>
  <si>
    <t>0.600X1220.00X138</t>
  </si>
  <si>
    <t>PC26040375-1322</t>
  </si>
  <si>
    <t>P-26031445BOI-004</t>
  </si>
  <si>
    <t>0.800X152.00XCOIL</t>
  </si>
  <si>
    <t>P-26031446BOI-030</t>
  </si>
  <si>
    <t>0.800X52.00XCOIL</t>
  </si>
  <si>
    <t>pc26040535-2111</t>
  </si>
  <si>
    <t>P-26031447BOI-015</t>
  </si>
  <si>
    <t>PC26040548-1122</t>
  </si>
  <si>
    <t>0.800X290.00X345</t>
  </si>
  <si>
    <t>0.800X290.00X345.00</t>
  </si>
  <si>
    <t>0.800X1220.00X304</t>
  </si>
  <si>
    <t>0.800X304.00X1220.0</t>
  </si>
  <si>
    <t>0.8X304X1220</t>
  </si>
  <si>
    <t>0.800X340.00X1023</t>
  </si>
  <si>
    <t>pc26040549-13211</t>
  </si>
  <si>
    <t>P-26031448BOI-016</t>
  </si>
  <si>
    <t>P-26031475BOI</t>
  </si>
  <si>
    <t>J831042</t>
  </si>
  <si>
    <t>P-26031475BOI-018</t>
  </si>
  <si>
    <t>0.700X1219.00X795</t>
  </si>
  <si>
    <t>PC26040304-1211</t>
  </si>
  <si>
    <t>งานโก่งท้ายคอยล์ คั่นกระดาษแดง ขอบ wave รอยหักมาจาก Mat งานโก่ง Top End Coil</t>
  </si>
  <si>
    <t>P-26031476BOI</t>
  </si>
  <si>
    <t>J831043</t>
  </si>
  <si>
    <t>0.700X244.00X154</t>
  </si>
  <si>
    <t>0.700X554.50X793.0</t>
  </si>
  <si>
    <t>0.7X554.5X793</t>
  </si>
  <si>
    <t>4500270615</t>
  </si>
  <si>
    <t>0.700X284.00X691</t>
  </si>
  <si>
    <t>0.700X284.00X691.00</t>
  </si>
  <si>
    <t>815</t>
  </si>
  <si>
    <t>432.5</t>
  </si>
  <si>
    <t>341</t>
  </si>
  <si>
    <t>446</t>
  </si>
  <si>
    <t>233</t>
  </si>
  <si>
    <t>184</t>
  </si>
  <si>
    <t>297.5</t>
  </si>
  <si>
    <t>541</t>
  </si>
  <si>
    <t>334</t>
  </si>
  <si>
    <t>642</t>
  </si>
  <si>
    <t>599</t>
  </si>
  <si>
    <t>256.0</t>
  </si>
  <si>
    <t>378</t>
  </si>
  <si>
    <t>4500263504</t>
  </si>
  <si>
    <t>115.0</t>
  </si>
  <si>
    <t>185.0</t>
  </si>
  <si>
    <t>411</t>
  </si>
  <si>
    <t>360</t>
  </si>
  <si>
    <t>640</t>
  </si>
  <si>
    <t>4/4/2026 8:24:53 AM</t>
  </si>
  <si>
    <t>4/4/2026 8:24:54 AM</t>
  </si>
  <si>
    <t>4/4/2026 8:24:55 AM</t>
  </si>
  <si>
    <t>4/4/2026 8:24:56 AM</t>
  </si>
  <si>
    <t>2438</t>
  </si>
  <si>
    <t>4/4/2026 8:24:57 AM</t>
  </si>
  <si>
    <t>4/4/2026 8:24:58 AM</t>
  </si>
  <si>
    <t>4500270612</t>
  </si>
  <si>
    <t>4/10/2026 4:54:01 PM</t>
  </si>
  <si>
    <t>4500270614</t>
  </si>
  <si>
    <t>4/10/2026 4:54:02 PM</t>
  </si>
  <si>
    <t>4500270616</t>
  </si>
  <si>
    <t>Sep 2026</t>
  </si>
  <si>
    <t>3] Sum of Stock (include ANGANG)</t>
  </si>
  <si>
    <t>Material order / Stock Balance / CTC Forecast latest review 22.05.2026</t>
  </si>
  <si>
    <t>PTT FORECAST FIXED WK20 received 15 May 2026</t>
  </si>
  <si>
    <t>Foecast WK 20/2026</t>
  </si>
  <si>
    <t xml:space="preserve"> latest PO receive 15.05.2026</t>
  </si>
  <si>
    <t>รายการที่มียอดค้างส่ง และ Due date ในเดือนที่ต้องการเท่านั้น</t>
  </si>
  <si>
    <t>407</t>
  </si>
  <si>
    <t>752</t>
  </si>
  <si>
    <t>611</t>
  </si>
  <si>
    <t>778</t>
  </si>
  <si>
    <t>1415.0</t>
  </si>
  <si>
    <t>1260</t>
  </si>
  <si>
    <t>05/05/2026</t>
  </si>
  <si>
    <t>4500270622</t>
  </si>
  <si>
    <t>4500271007</t>
  </si>
  <si>
    <t>24/04/2026</t>
  </si>
  <si>
    <t>4/25/2026 11:17:03 AM</t>
  </si>
  <si>
    <t>4500271913</t>
  </si>
  <si>
    <t>15/05/2026</t>
  </si>
  <si>
    <t>06/05/2026</t>
  </si>
  <si>
    <t>5/16/2026 11:21:32 AM</t>
  </si>
  <si>
    <t>05/19/2026</t>
  </si>
  <si>
    <t>05/07/2026</t>
  </si>
  <si>
    <t>438</t>
  </si>
  <si>
    <t>368</t>
  </si>
  <si>
    <t>193</t>
  </si>
  <si>
    <t>364</t>
  </si>
  <si>
    <t>05/09/2026</t>
  </si>
  <si>
    <t>260</t>
  </si>
  <si>
    <t>05/08/2026</t>
  </si>
  <si>
    <t>784.2</t>
  </si>
  <si>
    <t>4500270613</t>
  </si>
  <si>
    <t>4500270618</t>
  </si>
  <si>
    <t>4500270620</t>
  </si>
  <si>
    <t>4500270621</t>
  </si>
  <si>
    <t>05/04/2026</t>
  </si>
  <si>
    <t>05/11/2026</t>
  </si>
  <si>
    <t>05/21/2026</t>
  </si>
  <si>
    <t>4/25/2026 11:17:04 AM</t>
  </si>
  <si>
    <t>420</t>
  </si>
  <si>
    <t>4/25/2026 11:17:05 AM</t>
  </si>
  <si>
    <t>629</t>
  </si>
  <si>
    <t>4/25/2026 11:17:06 AM</t>
  </si>
  <si>
    <t>4500271008</t>
  </si>
  <si>
    <t>4/25/2026 11:17:07 AM</t>
  </si>
  <si>
    <t>650</t>
  </si>
  <si>
    <t>4500271010</t>
  </si>
  <si>
    <t>1800</t>
  </si>
  <si>
    <t>473</t>
  </si>
  <si>
    <t>1356</t>
  </si>
  <si>
    <t>220</t>
  </si>
  <si>
    <t>4/25/2026 11:17:08 AM</t>
  </si>
  <si>
    <t>4500271011</t>
  </si>
  <si>
    <t>4/25/2026 11:17:09 AM</t>
  </si>
  <si>
    <t>4500271014</t>
  </si>
  <si>
    <t>05/14/2026</t>
  </si>
  <si>
    <t>05/22/2026</t>
  </si>
  <si>
    <t>4/25/2026 11:17:10 AM</t>
  </si>
  <si>
    <t>4500271015</t>
  </si>
  <si>
    <t>4500271017</t>
  </si>
  <si>
    <t>4500271018</t>
  </si>
  <si>
    <t>4500271019</t>
  </si>
  <si>
    <t>4500271021</t>
  </si>
  <si>
    <t>4500271120</t>
  </si>
  <si>
    <t>28/04/2026</t>
  </si>
  <si>
    <t>5/4/2026 8:50:38 AM</t>
  </si>
  <si>
    <t>05/23/2026</t>
  </si>
  <si>
    <t>4500271331</t>
  </si>
  <si>
    <t>05/20/2026</t>
  </si>
  <si>
    <t>5/4/2026 8:50:39 AM</t>
  </si>
  <si>
    <t>05/12/2026</t>
  </si>
  <si>
    <t>4500271332</t>
  </si>
  <si>
    <t>594.0</t>
  </si>
  <si>
    <t>5/4/2026 8:50:40 AM</t>
  </si>
  <si>
    <t>05/25/2026</t>
  </si>
  <si>
    <t>4500271333</t>
  </si>
  <si>
    <t>4500271334</t>
  </si>
  <si>
    <t>05/18/2026</t>
  </si>
  <si>
    <t>05/15/2026</t>
  </si>
  <si>
    <t>4500271335</t>
  </si>
  <si>
    <t>5/4/2026 8:50:41 AM</t>
  </si>
  <si>
    <t>4500271336</t>
  </si>
  <si>
    <t>350.0</t>
  </si>
  <si>
    <t>4500271337</t>
  </si>
  <si>
    <t>4500271338</t>
  </si>
  <si>
    <t>4500271652</t>
  </si>
  <si>
    <t>09/05/2026</t>
  </si>
  <si>
    <t>877</t>
  </si>
  <si>
    <t>5/11/2026 6:22:01 PM</t>
  </si>
  <si>
    <t>1123</t>
  </si>
  <si>
    <t>5/11/2026 6:22:02 PM</t>
  </si>
  <si>
    <t>4500271654</t>
  </si>
  <si>
    <t>4500271655</t>
  </si>
  <si>
    <t>620</t>
  </si>
  <si>
    <t>4500271656</t>
  </si>
  <si>
    <t>4500271657</t>
  </si>
  <si>
    <t>4500271658</t>
  </si>
  <si>
    <t>5/11/2026 6:22:03 PM</t>
  </si>
  <si>
    <t>4500271910</t>
  </si>
  <si>
    <t>5/16/2026 11:21:31 AM</t>
  </si>
  <si>
    <t>4500271912</t>
  </si>
  <si>
    <t>2.000X228.00X1220.0</t>
  </si>
  <si>
    <t>2X228X1220</t>
  </si>
  <si>
    <t>DCAE5900C</t>
  </si>
  <si>
    <t>94602954</t>
  </si>
  <si>
    <t>0.600X265.00X540.00</t>
  </si>
  <si>
    <t>0.700X330.00X340</t>
  </si>
  <si>
    <t>0.700X330.00X340.00</t>
  </si>
  <si>
    <t>2.000X65.00X1078</t>
  </si>
  <si>
    <t>2.000X65.00X1078.00</t>
  </si>
  <si>
    <t>0.800X210.00X261</t>
  </si>
  <si>
    <t>0.800X261.00X210.00</t>
  </si>
  <si>
    <t>1.200X56.00X346</t>
  </si>
  <si>
    <t>2.000X65.00X858.00</t>
  </si>
  <si>
    <t>1.000X336.00X440</t>
  </si>
  <si>
    <t>1.000X336.00X440.00</t>
  </si>
  <si>
    <t>004/00063</t>
  </si>
  <si>
    <t>DCAE5152C</t>
  </si>
  <si>
    <t>2.000X323.00X740</t>
  </si>
  <si>
    <t>1.200X256.00X550</t>
  </si>
  <si>
    <t>1.200X256.00X550.00</t>
  </si>
  <si>
    <t>0.600X340.00X590.00</t>
  </si>
  <si>
    <t>1.000X75.00X705</t>
  </si>
  <si>
    <t>1.000X75.00X705.00</t>
  </si>
  <si>
    <t>1.000X85.00X185</t>
  </si>
  <si>
    <t>0.700X113.00X265.00</t>
  </si>
  <si>
    <t>1.200X156.50X520.00</t>
  </si>
  <si>
    <t>1.200X271.00X190</t>
  </si>
  <si>
    <t>DCAE3646C</t>
  </si>
  <si>
    <t>1.200X156.00X364</t>
  </si>
  <si>
    <t>1.200X156.00X364.00</t>
  </si>
  <si>
    <t>0.700X275.00X393</t>
  </si>
  <si>
    <t>0.7X275X393</t>
  </si>
  <si>
    <t>1.2X271X190</t>
  </si>
  <si>
    <t>0.800X322.00X1017</t>
  </si>
  <si>
    <t>0.800X322.00X1017.00</t>
  </si>
  <si>
    <t>0.700X207.00X277</t>
  </si>
  <si>
    <t>0.700X207.00X277.00</t>
  </si>
  <si>
    <t>0.700X220.00X539</t>
  </si>
  <si>
    <t>0.700X220.00X539.00</t>
  </si>
  <si>
    <t>0.700X106.60X597.3</t>
  </si>
  <si>
    <t>0.700X106.60X597.30</t>
  </si>
  <si>
    <t>1.000X83.00X206</t>
  </si>
  <si>
    <t>1.000X83.00X206.00</t>
  </si>
  <si>
    <t>0.7X106.6X764.3</t>
  </si>
  <si>
    <t>1.000X186.00X669</t>
  </si>
  <si>
    <t>1.000X186.00X669.00</t>
  </si>
  <si>
    <t>0.600X129.00X236</t>
  </si>
  <si>
    <t>0.600X129.00X236.00</t>
  </si>
  <si>
    <t>0.700X244.80X811.00</t>
  </si>
  <si>
    <t>1.000X230.00X310</t>
  </si>
  <si>
    <t>1.000X230.00X310.00</t>
  </si>
  <si>
    <t>DCAE5900B</t>
  </si>
  <si>
    <t>0.7X250.1X553.2</t>
  </si>
  <si>
    <t>4500270748</t>
  </si>
  <si>
    <t>1.200X271.00X190.0</t>
  </si>
  <si>
    <t>0.700X272.00X446</t>
  </si>
  <si>
    <t>0.700X272.00X446.00</t>
  </si>
  <si>
    <t>0.600X130.00X167.00</t>
  </si>
  <si>
    <t>1.6X178X550</t>
  </si>
  <si>
    <t>0.600X140.00X170</t>
  </si>
  <si>
    <t>0.600X140.00X170.00</t>
  </si>
  <si>
    <t>1.000X74.00X182</t>
  </si>
  <si>
    <t>1.000X74.00X182.00</t>
  </si>
  <si>
    <t>0.800X330.00X210</t>
  </si>
  <si>
    <t>0.8X330X210</t>
  </si>
  <si>
    <t>0.500X218.00X64</t>
  </si>
  <si>
    <t>0.700X566.00X795</t>
  </si>
  <si>
    <t>0.700X566.00X795.00</t>
  </si>
  <si>
    <t>1.000X401.30X189.5</t>
  </si>
  <si>
    <t>0.700X202.00X247</t>
  </si>
  <si>
    <t>0.700X202.00X247.00</t>
  </si>
  <si>
    <t>DCAB8855B</t>
  </si>
  <si>
    <t>004/00069</t>
  </si>
  <si>
    <t>0.500X533.00X63</t>
  </si>
  <si>
    <t>0.600X702.00X71</t>
  </si>
  <si>
    <t>0.700X309.60X426</t>
  </si>
  <si>
    <t>0.700X309.60X426.00</t>
  </si>
  <si>
    <t>0.600X123.00X175</t>
  </si>
  <si>
    <t>0.600X123.00X175.00</t>
  </si>
  <si>
    <t>0.600X268.00X580</t>
  </si>
  <si>
    <t>0.600X268.00X580.00</t>
  </si>
  <si>
    <t>0.600X144.00X184.00</t>
  </si>
  <si>
    <t>J832838</t>
  </si>
  <si>
    <t>A0230690412184</t>
  </si>
  <si>
    <t>0.600X174.00X113</t>
  </si>
  <si>
    <t>0.700X264.70X237.7</t>
  </si>
  <si>
    <t>0.700X264.70X237.70</t>
  </si>
  <si>
    <t>0.800X730.00X355</t>
  </si>
  <si>
    <t>DCAE3646B</t>
  </si>
  <si>
    <t>0.800X404.00X495</t>
  </si>
  <si>
    <t>0.8X404X495</t>
  </si>
  <si>
    <t>DO26051589</t>
  </si>
  <si>
    <t>P-26040996-019</t>
  </si>
  <si>
    <t>DCAE5900A</t>
  </si>
  <si>
    <t>P-26040996-020</t>
  </si>
  <si>
    <t>P-26041557-013</t>
  </si>
  <si>
    <t>DCAE5899C</t>
  </si>
  <si>
    <t>94597748</t>
  </si>
  <si>
    <t>P-26041557-014</t>
  </si>
  <si>
    <t>0.600X386.00X1120.00</t>
  </si>
  <si>
    <t>0.500X686.00X358</t>
  </si>
  <si>
    <t>0.500X245.00X1177</t>
  </si>
  <si>
    <t>0.800X215.00X310</t>
  </si>
  <si>
    <t>0.800X215.00X310.00</t>
  </si>
  <si>
    <t>0.800X230.00X500</t>
  </si>
  <si>
    <t>0.800X500.00X230</t>
  </si>
  <si>
    <t>0.8X500X230</t>
  </si>
  <si>
    <t>0.600X200.00X360.00</t>
  </si>
  <si>
    <t>J832686</t>
  </si>
  <si>
    <t>J830981</t>
  </si>
  <si>
    <t>0.700X539.00X220</t>
  </si>
  <si>
    <t>DCAE6145C</t>
  </si>
  <si>
    <t>J830990</t>
  </si>
  <si>
    <t>0.600X175.00X123</t>
  </si>
  <si>
    <t>DCAE6145B</t>
  </si>
  <si>
    <t>DCAE6145A</t>
  </si>
  <si>
    <t>0.8X363X174</t>
  </si>
  <si>
    <t>DCAD4909B</t>
  </si>
  <si>
    <t>I680800497</t>
  </si>
  <si>
    <t>DCAD8670C</t>
  </si>
  <si>
    <t>1.200X368.00X1035</t>
  </si>
  <si>
    <t>0.600X350.00X200</t>
  </si>
  <si>
    <t>1.000X85.00X185.0</t>
  </si>
  <si>
    <t>1.000X87.00X960</t>
  </si>
  <si>
    <t>0.700X320.00X651.0</t>
  </si>
  <si>
    <t>0.7X320X651</t>
  </si>
  <si>
    <t>0.700X320.00X651</t>
  </si>
  <si>
    <t>0.700X783.00X753</t>
  </si>
  <si>
    <t>0.700X275.00X393.0</t>
  </si>
  <si>
    <t>DCAE0188B</t>
  </si>
  <si>
    <t>0.700X253.00X541</t>
  </si>
  <si>
    <t>0.700X253.00X541.00</t>
  </si>
  <si>
    <t>0.700X160.00X315.00</t>
  </si>
  <si>
    <t>0.800X330.00X340</t>
  </si>
  <si>
    <t>J831171</t>
  </si>
  <si>
    <t>94601096</t>
  </si>
  <si>
    <t>J830991</t>
  </si>
  <si>
    <t>1.000X453.00X629.00</t>
  </si>
  <si>
    <t>2.000X120.00X138</t>
  </si>
  <si>
    <t>2.000X120.00X138.00</t>
  </si>
  <si>
    <t>J832688</t>
  </si>
  <si>
    <t>J831172</t>
  </si>
  <si>
    <t>DO26051720</t>
  </si>
  <si>
    <t>J832687</t>
  </si>
  <si>
    <t>DO26051406</t>
  </si>
  <si>
    <t>P-26041557-004</t>
  </si>
  <si>
    <t>P-26041557-005</t>
  </si>
  <si>
    <t>DO26051686</t>
  </si>
  <si>
    <t>P-26041229BOI-014</t>
  </si>
  <si>
    <t>P-26041229BOI-015</t>
  </si>
  <si>
    <t>P-26041229BOI-016</t>
  </si>
  <si>
    <t>DO26051689</t>
  </si>
  <si>
    <t>P-26041556-021</t>
  </si>
  <si>
    <t>P-26041556-022</t>
  </si>
  <si>
    <t>P-26041556-023</t>
  </si>
  <si>
    <t>DO26051690</t>
  </si>
  <si>
    <t>P-26041557-009</t>
  </si>
  <si>
    <t>P-26041557-010</t>
  </si>
  <si>
    <t>DO26051691</t>
  </si>
  <si>
    <t>P-26041259BOI-001</t>
  </si>
  <si>
    <t>P-26041259BOI-002</t>
  </si>
  <si>
    <t>P-26041259BOI-003</t>
  </si>
  <si>
    <t>P-26041259BOI-004</t>
  </si>
  <si>
    <t>P-26041259BOI-005</t>
  </si>
  <si>
    <t>P-26041259BOI-006</t>
  </si>
  <si>
    <t>P-26041259BOI-007</t>
  </si>
  <si>
    <t>P-26041259BOI-008</t>
  </si>
  <si>
    <t>P-26041259BOI-009</t>
  </si>
  <si>
    <t>P-26041259BOI-010</t>
  </si>
  <si>
    <t>P-26041259BOI-011</t>
  </si>
  <si>
    <t>DO26051692</t>
  </si>
  <si>
    <t>P-26041259BOI-024</t>
  </si>
  <si>
    <t>P-26041259BOI-025</t>
  </si>
  <si>
    <t>P-26041259BOI-026</t>
  </si>
  <si>
    <t>DO26051693</t>
  </si>
  <si>
    <t>P-26041694-009</t>
  </si>
  <si>
    <t>DCAE5886C</t>
  </si>
  <si>
    <t>94601090</t>
  </si>
  <si>
    <t>DO26051721</t>
  </si>
  <si>
    <t>P-25050760BOI-064</t>
  </si>
  <si>
    <t xml:space="preserve">G0011030001529E  </t>
  </si>
  <si>
    <t>J200015</t>
  </si>
  <si>
    <t>1X85X185</t>
  </si>
  <si>
    <t>P-25061584BOI-080</t>
  </si>
  <si>
    <t xml:space="preserve">G0011030001529E </t>
  </si>
  <si>
    <t>P-25081954-111</t>
  </si>
  <si>
    <t>P-25081954-112</t>
  </si>
  <si>
    <t>DO26051752</t>
  </si>
  <si>
    <t>P-26031453BOI-014</t>
  </si>
  <si>
    <t>P-26031453BOI-015</t>
  </si>
  <si>
    <t>P-26031453BOI-016</t>
  </si>
  <si>
    <t>P-26031453BOI-017</t>
  </si>
  <si>
    <t>P-26031453BOI-018</t>
  </si>
  <si>
    <t>P-26031453BOI-019</t>
  </si>
  <si>
    <t>P-26031453BOI-020</t>
  </si>
  <si>
    <t>P-26031453BOI-021</t>
  </si>
  <si>
    <t>DO26051755</t>
  </si>
  <si>
    <t>P-26031484BOI-012</t>
  </si>
  <si>
    <t>0.800X724.00X74</t>
  </si>
  <si>
    <t>P-26031484BOI-013</t>
  </si>
  <si>
    <t>P-26031484BOI-014</t>
  </si>
  <si>
    <t>DO26051758</t>
  </si>
  <si>
    <t>P-26031453BOI-006</t>
  </si>
  <si>
    <t>0.800X460.00X377</t>
  </si>
  <si>
    <t>P-26031453BOI-007</t>
  </si>
  <si>
    <t>DO26051759</t>
  </si>
  <si>
    <t>P-26031453BOI-009</t>
  </si>
  <si>
    <t>P-26031453BOI-010</t>
  </si>
  <si>
    <t>DO26051760</t>
  </si>
  <si>
    <t>P-26011219BOI-031</t>
  </si>
  <si>
    <t>DO26051762</t>
  </si>
  <si>
    <t>P-26040997-019</t>
  </si>
  <si>
    <t>DO26051763</t>
  </si>
  <si>
    <t>P-25081954-108</t>
  </si>
  <si>
    <t>DO26051764</t>
  </si>
  <si>
    <t>P-26021704-076</t>
  </si>
  <si>
    <t>DO26051765</t>
  </si>
  <si>
    <t>P-22071558-122</t>
  </si>
  <si>
    <t>DO26051767</t>
  </si>
  <si>
    <t>P-26030844BOI-049</t>
  </si>
  <si>
    <t>DO26051768</t>
  </si>
  <si>
    <t>P-26030845BOI-017</t>
  </si>
  <si>
    <t>P-26030845BOI-018</t>
  </si>
  <si>
    <t>DO26051769</t>
  </si>
  <si>
    <t>P-26040996-014</t>
  </si>
  <si>
    <t>P-26040996-015</t>
  </si>
  <si>
    <t>DO26051770</t>
  </si>
  <si>
    <t>P-26041554-014</t>
  </si>
  <si>
    <t>P-26041554-015</t>
  </si>
  <si>
    <t>P-26041554-016</t>
  </si>
  <si>
    <t>P-26041554-017</t>
  </si>
  <si>
    <t>P-26041554-018</t>
  </si>
  <si>
    <t>DO26051771</t>
  </si>
  <si>
    <t>P-25030799-101</t>
  </si>
  <si>
    <t>P-25030799-102</t>
  </si>
  <si>
    <t>DO26051773</t>
  </si>
  <si>
    <t>P-26041266BOI-005</t>
  </si>
  <si>
    <t>P-26041266BOI-006</t>
  </si>
  <si>
    <t>P-26041266BOI-007</t>
  </si>
  <si>
    <t>P-26041266BOI-008</t>
  </si>
  <si>
    <t>P-26041266BOI-009</t>
  </si>
  <si>
    <t>DO26051774</t>
  </si>
  <si>
    <t>P-26040995-012</t>
  </si>
  <si>
    <t>P-26041554-012</t>
  </si>
  <si>
    <t>P-26041554-013</t>
  </si>
  <si>
    <t>DO26051775</t>
  </si>
  <si>
    <t>DO26051816</t>
  </si>
  <si>
    <t>P-26030442BOI-001</t>
  </si>
  <si>
    <t>P-26030442BOI-002</t>
  </si>
  <si>
    <t>P-26030442BOI-003</t>
  </si>
  <si>
    <t>P-26030442BOI-004</t>
  </si>
  <si>
    <t>P-26030442BOI-005</t>
  </si>
  <si>
    <t>P-26030442BOI-006</t>
  </si>
  <si>
    <t>P-26030442BOI-007</t>
  </si>
  <si>
    <t>P-26030442BOI-008</t>
  </si>
  <si>
    <t>P-26030442BOI-009</t>
  </si>
  <si>
    <t>P-26030442BOI-011</t>
  </si>
  <si>
    <t>DO26051817</t>
  </si>
  <si>
    <t>P-26030857BOI-021</t>
  </si>
  <si>
    <t>P-26030857BOI-022</t>
  </si>
  <si>
    <t>DO26051660</t>
  </si>
  <si>
    <t>P-26011233BOI-060</t>
  </si>
  <si>
    <t>0.800X49.00XCOIL</t>
  </si>
  <si>
    <t>0.8X49XCOIL</t>
  </si>
  <si>
    <t>DO26051662</t>
  </si>
  <si>
    <t>P-26041258BOI-011</t>
  </si>
  <si>
    <t>DO26051665</t>
  </si>
  <si>
    <t>P-25121315-066</t>
  </si>
  <si>
    <t>P-26031452BOI-025</t>
  </si>
  <si>
    <t>P-26031452BOI-026</t>
  </si>
  <si>
    <t>P-26040723-031</t>
  </si>
  <si>
    <t>DCAB8855A</t>
  </si>
  <si>
    <t>004/00064</t>
  </si>
  <si>
    <t>P-26040723-032</t>
  </si>
  <si>
    <t>DO26051848</t>
  </si>
  <si>
    <t>P-26031457BOI-019</t>
  </si>
  <si>
    <t>P-26031457BOI-020</t>
  </si>
  <si>
    <t>Stock up date  :  18.05.2026 0830</t>
  </si>
  <si>
    <t>PC26050786</t>
  </si>
  <si>
    <t>PC26050455</t>
  </si>
  <si>
    <t>PC26051248</t>
  </si>
  <si>
    <t>PC26051034</t>
  </si>
  <si>
    <t>PC26050909</t>
  </si>
  <si>
    <t>PC26050133</t>
  </si>
  <si>
    <t>PC26051249</t>
  </si>
  <si>
    <t>PC26051151</t>
  </si>
  <si>
    <t>P-26040998</t>
  </si>
  <si>
    <t>DCAE5152B</t>
  </si>
  <si>
    <t>RC26040338</t>
  </si>
  <si>
    <t>20/04/2026</t>
  </si>
  <si>
    <t>PO2601013</t>
  </si>
  <si>
    <t>P-26040999</t>
  </si>
  <si>
    <t>DCAE5152A</t>
  </si>
  <si>
    <t>7C+3</t>
  </si>
  <si>
    <t>PC26050991</t>
  </si>
  <si>
    <t>P-26041230BOI</t>
  </si>
  <si>
    <t>RC26040452</t>
  </si>
  <si>
    <t>PC26051003</t>
  </si>
  <si>
    <t>P-26041231BOI</t>
  </si>
  <si>
    <t>J830992</t>
  </si>
  <si>
    <t>RC26040449</t>
  </si>
  <si>
    <t>PC26051128</t>
  </si>
  <si>
    <t>P-26041257BOI</t>
  </si>
  <si>
    <t>J831170</t>
  </si>
  <si>
    <t>RC26040463</t>
  </si>
  <si>
    <t>PC26051156</t>
  </si>
  <si>
    <t>P-26041260BOI</t>
  </si>
  <si>
    <t>RC26040459</t>
  </si>
  <si>
    <t>PO2602021</t>
  </si>
  <si>
    <t>PC26050776</t>
  </si>
  <si>
    <t>P-26041261BOI</t>
  </si>
  <si>
    <t>J832839</t>
  </si>
  <si>
    <t>RC26040476</t>
  </si>
  <si>
    <t>9B+5</t>
  </si>
  <si>
    <t>MCRT</t>
  </si>
  <si>
    <t>PC26051162</t>
  </si>
  <si>
    <t>P-26041262BOI</t>
  </si>
  <si>
    <t>J832841</t>
  </si>
  <si>
    <t>P-26041263BOI</t>
  </si>
  <si>
    <t>J832842</t>
  </si>
  <si>
    <t>RC26040460</t>
  </si>
  <si>
    <t>P-26041264BOI</t>
  </si>
  <si>
    <t>J832843</t>
  </si>
  <si>
    <t>Dent-Rend</t>
  </si>
  <si>
    <t>PC26050807</t>
  </si>
  <si>
    <t>P-26041268BOI</t>
  </si>
  <si>
    <t>J832689</t>
  </si>
  <si>
    <t>PC26051429</t>
  </si>
  <si>
    <t>P-26041269BOI</t>
  </si>
  <si>
    <t>J832690</t>
  </si>
  <si>
    <t>RC26040453</t>
  </si>
  <si>
    <t>P-26041270BOI</t>
  </si>
  <si>
    <t>J832691</t>
  </si>
  <si>
    <t>JC+5</t>
  </si>
  <si>
    <t>P-26041271BOI</t>
  </si>
  <si>
    <t>J832692</t>
  </si>
  <si>
    <t>JC+4</t>
  </si>
  <si>
    <t>P-26041272BOI</t>
  </si>
  <si>
    <t>J832693</t>
  </si>
  <si>
    <t>RC26040455</t>
  </si>
  <si>
    <t>P-26041273BOI</t>
  </si>
  <si>
    <t>J832694</t>
  </si>
  <si>
    <t>PC26051470</t>
  </si>
  <si>
    <t>P-26041557</t>
  </si>
  <si>
    <t>RC26040423</t>
  </si>
  <si>
    <t>23/04/2026</t>
  </si>
  <si>
    <t>PC26050854</t>
  </si>
  <si>
    <t>P-26041558</t>
  </si>
  <si>
    <t>DCAE5899B</t>
  </si>
  <si>
    <t>P-26041559</t>
  </si>
  <si>
    <t>DCAE5899A</t>
  </si>
  <si>
    <t>6B+7</t>
  </si>
  <si>
    <t>PC26051256</t>
  </si>
  <si>
    <t>P-26041560</t>
  </si>
  <si>
    <t>DCAE5898C</t>
  </si>
  <si>
    <t>RC26040420</t>
  </si>
  <si>
    <t>P-26041561</t>
  </si>
  <si>
    <t>DCAE5898B</t>
  </si>
  <si>
    <t>RC26040414</t>
  </si>
  <si>
    <t>6B+6</t>
  </si>
  <si>
    <t>P-26041562</t>
  </si>
  <si>
    <t>DCAE5898A</t>
  </si>
  <si>
    <t>P-26041563</t>
  </si>
  <si>
    <t>DCAE6141C</t>
  </si>
  <si>
    <t>P-26041564</t>
  </si>
  <si>
    <t>DCAE6141B</t>
  </si>
  <si>
    <t>P-26041565</t>
  </si>
  <si>
    <t>DCAE6141A</t>
  </si>
  <si>
    <t>PC26051132</t>
  </si>
  <si>
    <t>P-26041695</t>
  </si>
  <si>
    <t>DCAE5886B</t>
  </si>
  <si>
    <t>RC26040637</t>
  </si>
  <si>
    <t>27/04/2026</t>
  </si>
  <si>
    <t>PC26051139</t>
  </si>
  <si>
    <t>P-26041696</t>
  </si>
  <si>
    <t>DCAE5886A</t>
  </si>
  <si>
    <t>PC26051144</t>
  </si>
  <si>
    <t>P-26041697</t>
  </si>
  <si>
    <t>DCAE5890C</t>
  </si>
  <si>
    <t>8C+5</t>
  </si>
  <si>
    <t>PC26051147</t>
  </si>
  <si>
    <t>P-26041698</t>
  </si>
  <si>
    <t>DCAE5890B</t>
  </si>
  <si>
    <t>P-26041699</t>
  </si>
  <si>
    <t>DCAE5890A</t>
  </si>
  <si>
    <t>8B+4</t>
  </si>
  <si>
    <t>P-26041700</t>
  </si>
  <si>
    <t>DCAE6163C</t>
  </si>
  <si>
    <t>6B+8</t>
  </si>
  <si>
    <t>P-26041701</t>
  </si>
  <si>
    <t>DCAE6163B</t>
  </si>
  <si>
    <t>6B+3</t>
  </si>
  <si>
    <t>P-26041702</t>
  </si>
  <si>
    <t>DCAE6163A</t>
  </si>
  <si>
    <t>PC26051029</t>
  </si>
  <si>
    <t>P-26041703</t>
  </si>
  <si>
    <t>DCAE5893C</t>
  </si>
  <si>
    <t>P-26041704</t>
  </si>
  <si>
    <t>DCAE5893B</t>
  </si>
  <si>
    <t>P-26041705</t>
  </si>
  <si>
    <t>DCAE5893A</t>
  </si>
  <si>
    <t>P-26041746</t>
  </si>
  <si>
    <t>DCAE6211C</t>
  </si>
  <si>
    <t>RC26040640</t>
  </si>
  <si>
    <t>9B+8</t>
  </si>
  <si>
    <t>P-26041747</t>
  </si>
  <si>
    <t>DCAE6211B</t>
  </si>
  <si>
    <t>P-26041748</t>
  </si>
  <si>
    <t>DCAE6211A</t>
  </si>
  <si>
    <t>P-26050832</t>
  </si>
  <si>
    <t>DCAE5892A</t>
  </si>
  <si>
    <t>RC26050136</t>
  </si>
  <si>
    <t>POSCO03</t>
  </si>
  <si>
    <t>07/05/2026</t>
  </si>
  <si>
    <t>P-26050833</t>
  </si>
  <si>
    <t>DCAE5892B</t>
  </si>
  <si>
    <t>P-26050834</t>
  </si>
  <si>
    <t>DCAE5892C</t>
  </si>
  <si>
    <t>pc26050765-1011</t>
  </si>
  <si>
    <t>13/05/2026</t>
  </si>
  <si>
    <t>P-22071558-123</t>
  </si>
  <si>
    <t>P-24030460BOI-091</t>
  </si>
  <si>
    <t>PC26041067-1321</t>
  </si>
  <si>
    <t>29/04/2026</t>
  </si>
  <si>
    <t>P-24090883BOI-088</t>
  </si>
  <si>
    <t>pc26050763-1011</t>
  </si>
  <si>
    <t>P-24090883BOI-089</t>
  </si>
  <si>
    <t>PC26050801</t>
  </si>
  <si>
    <t>P-24091257-036(HOLD)</t>
  </si>
  <si>
    <t>P-24091257-036</t>
  </si>
  <si>
    <t>pc26050078-1321</t>
  </si>
  <si>
    <t>โก่ง 4-4.5 มิล กลับด้านแอ่นปลาย 4-5 มิล</t>
  </si>
  <si>
    <t>P-25011626BOI-067</t>
  </si>
  <si>
    <t>PC26041453-1211</t>
  </si>
  <si>
    <t>PC26051307</t>
  </si>
  <si>
    <t>P-25020619BOI-046</t>
  </si>
  <si>
    <t>pc26042077-1011</t>
  </si>
  <si>
    <t>30/04/2026</t>
  </si>
  <si>
    <t>P-25021266BOI-087</t>
  </si>
  <si>
    <t>PC26050849-1321</t>
  </si>
  <si>
    <t>16/05/2026</t>
  </si>
  <si>
    <t>P-25030796-046</t>
  </si>
  <si>
    <t>pc26041351-1011</t>
  </si>
  <si>
    <t>pc26050806-1321</t>
  </si>
  <si>
    <t>12/05/2026</t>
  </si>
  <si>
    <t>P-25040686BOI-060</t>
  </si>
  <si>
    <t>PC26050079-1321</t>
  </si>
  <si>
    <t>08/05/2026</t>
  </si>
  <si>
    <t>P-25050760BOI</t>
  </si>
  <si>
    <t>PC26050418-1321</t>
  </si>
  <si>
    <t>RC25050415</t>
  </si>
  <si>
    <t>P-25050838BOI-026</t>
  </si>
  <si>
    <t>pc26050760-1011</t>
  </si>
  <si>
    <t>P-25050838BOI-027</t>
  </si>
  <si>
    <t>P-25051501BOI-060</t>
  </si>
  <si>
    <t>pc26041452-1211</t>
  </si>
  <si>
    <t>P-25051506BOI-032</t>
  </si>
  <si>
    <t>PC26050082-1321</t>
  </si>
  <si>
    <t>P-25061528BOI-043</t>
  </si>
  <si>
    <t>PC26050907-1321</t>
  </si>
  <si>
    <t>PC26050865</t>
  </si>
  <si>
    <t>P-25061542BOI-086</t>
  </si>
  <si>
    <t>PC26041419-1011</t>
  </si>
  <si>
    <t>PC26051184</t>
  </si>
  <si>
    <t>P-25061542BOI-089</t>
  </si>
  <si>
    <t>PC26041871-1211</t>
  </si>
  <si>
    <t>มีจุดขาวกระจายบางๆ บางช่วงมาจากคอยล์</t>
  </si>
  <si>
    <t>P-25061542BOI-092</t>
  </si>
  <si>
    <t>PC26050880-1321</t>
  </si>
  <si>
    <t>14/05/2026</t>
  </si>
  <si>
    <t>PC26051444</t>
  </si>
  <si>
    <t>P-25061542BOI-093</t>
  </si>
  <si>
    <t>PC26050880-1311</t>
  </si>
  <si>
    <t>P-25061543BOI-074</t>
  </si>
  <si>
    <t>pc26050851-1321</t>
  </si>
  <si>
    <t>P-25061552BOI-060</t>
  </si>
  <si>
    <t>pc26041443-1211</t>
  </si>
  <si>
    <t>25/04/2026</t>
  </si>
  <si>
    <t>P-25061583BOI-035</t>
  </si>
  <si>
    <t>1.000X52.00X1220</t>
  </si>
  <si>
    <t>PC26040558-1221</t>
  </si>
  <si>
    <t>21/04/2026</t>
  </si>
  <si>
    <t>1.000X52.00X1220.00</t>
  </si>
  <si>
    <t>PC26050419-1321</t>
  </si>
  <si>
    <t>PC26050792</t>
  </si>
  <si>
    <t>PC26050793</t>
  </si>
  <si>
    <t>PC26050794</t>
  </si>
  <si>
    <t>P-25070665BOI-070</t>
  </si>
  <si>
    <t>pc26041444-1211</t>
  </si>
  <si>
    <t>P-25070676-070</t>
  </si>
  <si>
    <t>pc26050016-1011</t>
  </si>
  <si>
    <t>P-25070676-071</t>
  </si>
  <si>
    <t>P-25081664</t>
  </si>
  <si>
    <t>P-25081664-052</t>
  </si>
  <si>
    <t>PC26050086-1221</t>
  </si>
  <si>
    <t>RC25080611</t>
  </si>
  <si>
    <t>PO2508020</t>
  </si>
  <si>
    <t>pc26041284-1011</t>
  </si>
  <si>
    <t>PC26050417-1321</t>
  </si>
  <si>
    <t>P-25090026BOI-052</t>
  </si>
  <si>
    <t>PC26050734-1211</t>
  </si>
  <si>
    <t>P-25090035BOI-025</t>
  </si>
  <si>
    <t>pc26051125-1211</t>
  </si>
  <si>
    <t>P-25090035BOI-026</t>
  </si>
  <si>
    <t>P-25090035BOI-027</t>
  </si>
  <si>
    <t>P-25091019BOI-112</t>
  </si>
  <si>
    <t>PC26041980-1321</t>
  </si>
  <si>
    <t>P-25091019BOI-114</t>
  </si>
  <si>
    <t>PC26041980-1322</t>
  </si>
  <si>
    <t>PC26050798</t>
  </si>
  <si>
    <t>PC26050787</t>
  </si>
  <si>
    <t>P-25091412-030</t>
  </si>
  <si>
    <t>pc26050090-1221</t>
  </si>
  <si>
    <t>P-25091414</t>
  </si>
  <si>
    <t>P-25091414-031</t>
  </si>
  <si>
    <t>BCM0550A.</t>
  </si>
  <si>
    <t>pc26050087-1221</t>
  </si>
  <si>
    <t>P-25091414-032</t>
  </si>
  <si>
    <t>pc26050088-1221</t>
  </si>
  <si>
    <t>P-25091414-033</t>
  </si>
  <si>
    <t>pc26050089-1221</t>
  </si>
  <si>
    <t>P-25091414-034</t>
  </si>
  <si>
    <t>pc26050095-1221</t>
  </si>
  <si>
    <t>P-25091651-020</t>
  </si>
  <si>
    <t>pc26050438-1211</t>
  </si>
  <si>
    <t>11/05/2026</t>
  </si>
  <si>
    <t>PC26050744</t>
  </si>
  <si>
    <t>PC26050745</t>
  </si>
  <si>
    <t>PC26050777</t>
  </si>
  <si>
    <t>P-25100051-045</t>
  </si>
  <si>
    <t>0.500X406.00X260</t>
  </si>
  <si>
    <t>pc26050986-1321</t>
  </si>
  <si>
    <t>P-25100051-046</t>
  </si>
  <si>
    <t>P-25100362BOI-031</t>
  </si>
  <si>
    <t>PC26041984-1111</t>
  </si>
  <si>
    <t>PC26050621</t>
  </si>
  <si>
    <t>P-25100362BOI-032</t>
  </si>
  <si>
    <t>pc26041984-1221</t>
  </si>
  <si>
    <t>04/05/2026</t>
  </si>
  <si>
    <t>P-25100362BOI-036</t>
  </si>
  <si>
    <t>0.500X144.00X233</t>
  </si>
  <si>
    <t>PC26050770-1221</t>
  </si>
  <si>
    <t>P-25100362BOI-037</t>
  </si>
  <si>
    <t>P-25100362BOI-038</t>
  </si>
  <si>
    <t>P-25100362BOI-039</t>
  </si>
  <si>
    <t>P-25100362BOI-040</t>
  </si>
  <si>
    <t>0.500X144.00XCOIL</t>
  </si>
  <si>
    <t>P-25100366BOI-040</t>
  </si>
  <si>
    <t>0.500X101.00X289</t>
  </si>
  <si>
    <t>PC26050772-1211</t>
  </si>
  <si>
    <t>0.500X101.00X289.00</t>
  </si>
  <si>
    <t>P-25100366BOI-041</t>
  </si>
  <si>
    <t>P-25100366BOI-042</t>
  </si>
  <si>
    <t>P-25102044</t>
  </si>
  <si>
    <t>P-25102044-040</t>
  </si>
  <si>
    <t>pc26050094-1221</t>
  </si>
  <si>
    <t>PC26050789</t>
  </si>
  <si>
    <t>P-25111126BOI-058</t>
  </si>
  <si>
    <t>pc26051039-1011</t>
  </si>
  <si>
    <t>P-25111126BOI-059</t>
  </si>
  <si>
    <t>P-25111147BOI-027</t>
  </si>
  <si>
    <t>PC26041162-1221</t>
  </si>
  <si>
    <t>P-25111147BOI-028</t>
  </si>
  <si>
    <t>P-25111147BOI-029</t>
  </si>
  <si>
    <t>P-25112249-036</t>
  </si>
  <si>
    <t>PC26050166-1221</t>
  </si>
  <si>
    <t>P-25112268</t>
  </si>
  <si>
    <t>P-25112268-020</t>
  </si>
  <si>
    <t>0.600X140.00XCOIL</t>
  </si>
  <si>
    <t>PC26050146-1221</t>
  </si>
  <si>
    <t>RC25110720</t>
  </si>
  <si>
    <t>P-25112275-068</t>
  </si>
  <si>
    <t>pc26041972-1211</t>
  </si>
  <si>
    <t>P-25112275-071</t>
  </si>
  <si>
    <t>PC26050903</t>
  </si>
  <si>
    <t>P-25120521-012</t>
  </si>
  <si>
    <t>pc26050014-1011</t>
  </si>
  <si>
    <t>PC26051207</t>
  </si>
  <si>
    <t>P-25120524-039</t>
  </si>
  <si>
    <t>1.200X372.00X560</t>
  </si>
  <si>
    <t>PC26040618-1211</t>
  </si>
  <si>
    <t>17/04/2026</t>
  </si>
  <si>
    <t>P-25120524-040</t>
  </si>
  <si>
    <t>PC26041153-1321</t>
  </si>
  <si>
    <t>PC26051201</t>
  </si>
  <si>
    <t>P-25121315-058</t>
  </si>
  <si>
    <t>pc26040520-1111</t>
  </si>
  <si>
    <t>pc26050411-1221</t>
  </si>
  <si>
    <t>P-25121316-037</t>
  </si>
  <si>
    <t>pc26040527-1221</t>
  </si>
  <si>
    <t>P-25121423BOI-026</t>
  </si>
  <si>
    <t>pc26040903-1011</t>
  </si>
  <si>
    <t>P-25121438-055</t>
  </si>
  <si>
    <t>PC26042037-1321</t>
  </si>
  <si>
    <t>P-26010465-029</t>
  </si>
  <si>
    <t>pc26041362-1011</t>
  </si>
  <si>
    <t>P-26010474-024(HOLD)</t>
  </si>
  <si>
    <t>P-26010474-024</t>
  </si>
  <si>
    <t>pc26042028-1221</t>
  </si>
  <si>
    <t>งานขอบ wave มาจาก slit รอยหัก รอยขีด รอยช้ำ รอยบุบขอบมาจาก Mat</t>
  </si>
  <si>
    <t>PC26050988</t>
  </si>
  <si>
    <t>P-26010832</t>
  </si>
  <si>
    <t>P-26010832-012</t>
  </si>
  <si>
    <t>J824324</t>
  </si>
  <si>
    <t>PC26051032-1221</t>
  </si>
  <si>
    <t>A0220690114225</t>
  </si>
  <si>
    <t>RC26010698</t>
  </si>
  <si>
    <t>P-26010832-013</t>
  </si>
  <si>
    <t>P-26010832-014</t>
  </si>
  <si>
    <t>PC26042012</t>
  </si>
  <si>
    <t>P-26011207BOI-021</t>
  </si>
  <si>
    <t>pc26041061-1211</t>
  </si>
  <si>
    <t>P-26011208BOI-036</t>
  </si>
  <si>
    <t>pc26041071-1321</t>
  </si>
  <si>
    <t>P-26011209BOI-002</t>
  </si>
  <si>
    <t>pc26050983-1221</t>
  </si>
  <si>
    <t>P-26011209BOI-003</t>
  </si>
  <si>
    <t>P-26011209BOI-004</t>
  </si>
  <si>
    <t>P-26011209BOI-005</t>
  </si>
  <si>
    <t>P-26011209BOI-006</t>
  </si>
  <si>
    <t>P-26011209BOI-007</t>
  </si>
  <si>
    <t>P-26011209BOI-008</t>
  </si>
  <si>
    <t>P-26011209BOI-009</t>
  </si>
  <si>
    <t>0.600X290.00X340.0</t>
  </si>
  <si>
    <t>pc26050983-1222</t>
  </si>
  <si>
    <t>P-26011209BOI-010</t>
  </si>
  <si>
    <t>P-26011209BOI-011</t>
  </si>
  <si>
    <t>pc26050983-1111</t>
  </si>
  <si>
    <t>P-26011209BOI-012(HOLD)</t>
  </si>
  <si>
    <t>P-26011209BOI-012</t>
  </si>
  <si>
    <t>สนิมกระจายผิวด่างลายซิงค์</t>
  </si>
  <si>
    <t>P-26011209BOI-013(HOLD)</t>
  </si>
  <si>
    <t>P-26011209BOI-013</t>
  </si>
  <si>
    <t>0.600X290.00XCOIL</t>
  </si>
  <si>
    <t>P-26011210BOI-062</t>
  </si>
  <si>
    <t>pc26040612-1111</t>
  </si>
  <si>
    <t>P-26011210BOI-065</t>
  </si>
  <si>
    <t>pc26041297-1011</t>
  </si>
  <si>
    <t>P-26011213BOI-033</t>
  </si>
  <si>
    <t>pc26050982-1221</t>
  </si>
  <si>
    <t>P-26011213BOI-034</t>
  </si>
  <si>
    <t>P-26011213BOI-035</t>
  </si>
  <si>
    <t>P-26011213BOI-036</t>
  </si>
  <si>
    <t>P-26011213BOI-037</t>
  </si>
  <si>
    <t>PC26050982-1222</t>
  </si>
  <si>
    <t>P-26011213BOI-038</t>
  </si>
  <si>
    <t>0.600X303.00XCOIL</t>
  </si>
  <si>
    <t>P-26011214BOI-042</t>
  </si>
  <si>
    <t>PC26042021-1111</t>
  </si>
  <si>
    <t>PC26051181</t>
  </si>
  <si>
    <t>P-26011214BOI-043</t>
  </si>
  <si>
    <t>0.600X400.00XCOIL</t>
  </si>
  <si>
    <t>pc26042021-1222</t>
  </si>
  <si>
    <t>B3</t>
  </si>
  <si>
    <t>P-26011214BOI-044</t>
  </si>
  <si>
    <t>0.600X386.00XCOIL</t>
  </si>
  <si>
    <t>PC26042021-1221</t>
  </si>
  <si>
    <t>P-26011219BOI-017</t>
  </si>
  <si>
    <t>PC26040371-1226</t>
  </si>
  <si>
    <t>P-26011219BOI-029</t>
  </si>
  <si>
    <t>P-26011219BOI-030</t>
  </si>
  <si>
    <t>pc26050762-1011</t>
  </si>
  <si>
    <t>P-26011220BOI-008</t>
  </si>
  <si>
    <t>0.600X92.00X250</t>
  </si>
  <si>
    <t>0.600X92.00X250.0</t>
  </si>
  <si>
    <t>PC26040478-1223</t>
  </si>
  <si>
    <t>0.6X92X250</t>
  </si>
  <si>
    <t>P-26011220BOI-009</t>
  </si>
  <si>
    <t>P-26011220BOI-051</t>
  </si>
  <si>
    <t>pc26040478-3224</t>
  </si>
  <si>
    <t>P-26011220BOI-063</t>
  </si>
  <si>
    <t>PC26042013-1211</t>
  </si>
  <si>
    <t>P-26011220BOI-064</t>
  </si>
  <si>
    <t>pc26042009-1211</t>
  </si>
  <si>
    <t>P-26011220BOI-065</t>
  </si>
  <si>
    <t>P-26011220BOI-066</t>
  </si>
  <si>
    <t>PC26040478-2224</t>
  </si>
  <si>
    <t>P-26011220BOI-067</t>
  </si>
  <si>
    <t>pc26050761-1011</t>
  </si>
  <si>
    <t>P-26011220BOI-068</t>
  </si>
  <si>
    <t>P-26011221BOI-044</t>
  </si>
  <si>
    <t>PC26050202-1321</t>
  </si>
  <si>
    <t>P-26011225BOI-047</t>
  </si>
  <si>
    <t>pc26050850-1321</t>
  </si>
  <si>
    <t>PC26051440</t>
  </si>
  <si>
    <t>P-26011227BOI-065</t>
  </si>
  <si>
    <t>pc26041286-1011</t>
  </si>
  <si>
    <t>P-26011232BOI-048</t>
  </si>
  <si>
    <t>PC26050455-1228</t>
  </si>
  <si>
    <t>P-26011232BOI-049</t>
  </si>
  <si>
    <t>P-26011232BOI-050</t>
  </si>
  <si>
    <t>P-26011232BOI-051</t>
  </si>
  <si>
    <t>P-26011232BOI-052</t>
  </si>
  <si>
    <t>P-26011232BOI-053</t>
  </si>
  <si>
    <t>P-26011232BOI-054</t>
  </si>
  <si>
    <t>pc26050455-1229</t>
  </si>
  <si>
    <t>P-26011232BOI-055</t>
  </si>
  <si>
    <t>P-26011232BOI-056</t>
  </si>
  <si>
    <t>0.800X76.00XCOIL</t>
  </si>
  <si>
    <t>P-26011233BOI-037</t>
  </si>
  <si>
    <t>PC26040510-1211</t>
  </si>
  <si>
    <t>P-26011233BOI-050</t>
  </si>
  <si>
    <t>pc26041086-1111</t>
  </si>
  <si>
    <t>P-26011233BOI-052</t>
  </si>
  <si>
    <t>pc26041366-1011</t>
  </si>
  <si>
    <t>pc26041890-1111</t>
  </si>
  <si>
    <t>P-26011233BOI-065</t>
  </si>
  <si>
    <t>PC26041888-1221</t>
  </si>
  <si>
    <t>PC26050565</t>
  </si>
  <si>
    <t>P-26011239BOI-078</t>
  </si>
  <si>
    <t>PC26041431-1011</t>
  </si>
  <si>
    <t>P-26011250BOI-013(HOLD)</t>
  </si>
  <si>
    <t>P-26011250BOI-013</t>
  </si>
  <si>
    <t>pc26041107-2121</t>
  </si>
  <si>
    <t>COIL WAVE 10-15 MM.</t>
  </si>
  <si>
    <t>P-26011250BOI-014(HOLD)</t>
  </si>
  <si>
    <t>P-26011250BOI-014</t>
  </si>
  <si>
    <t>P-26011250BOI-025(NG)</t>
  </si>
  <si>
    <t>P-26011250BOI-025</t>
  </si>
  <si>
    <t>PC26041107-1321</t>
  </si>
  <si>
    <t>รอยหัก ลูบสะดุดมือ</t>
  </si>
  <si>
    <t>P-26011251BOI-028</t>
  </si>
  <si>
    <t>2.000X140.00XCOIL</t>
  </si>
  <si>
    <t>pc26041386-1111</t>
  </si>
  <si>
    <t>P-26011253BOI-018</t>
  </si>
  <si>
    <t>pc26040963-1111</t>
  </si>
  <si>
    <t>P-26020078-079</t>
  </si>
  <si>
    <t>pc26041360-1011</t>
  </si>
  <si>
    <t>PC26051134</t>
  </si>
  <si>
    <t>C09</t>
  </si>
  <si>
    <t>P-26020445</t>
  </si>
  <si>
    <t>P-26020445-039</t>
  </si>
  <si>
    <t>J216801</t>
  </si>
  <si>
    <t>pc26050431-1321</t>
  </si>
  <si>
    <t>P-26020445-040(HOLD)</t>
  </si>
  <si>
    <t>P-26020445-040</t>
  </si>
  <si>
    <t>เหล็กโก่ง วัดค่าได้ 3-5 มิล สั่งไม่ได้ ให้รีดแก้ไข</t>
  </si>
  <si>
    <t>P-26020445-042</t>
  </si>
  <si>
    <t>pc26050431-1323</t>
  </si>
  <si>
    <t>P-26020445-043</t>
  </si>
  <si>
    <t>P-26020445-044(HOLD)</t>
  </si>
  <si>
    <t>P-26020445-044</t>
  </si>
  <si>
    <t xml:space="preserve">เหล็กโก่ง วัดได้ 3-5 มิล </t>
  </si>
  <si>
    <t>PC26051027</t>
  </si>
  <si>
    <t>P-26020666-010</t>
  </si>
  <si>
    <t>pc26041970-1221</t>
  </si>
  <si>
    <t>P-26020666-011(HOLD)</t>
  </si>
  <si>
    <t>P-26020666-011</t>
  </si>
  <si>
    <t>คัดแยกงาน TOop End Coil รอยหัก Wave รอยช้ำมาจาก Mat</t>
  </si>
  <si>
    <t>P-26020796BOI-004</t>
  </si>
  <si>
    <t>2.000X89.90X256.0</t>
  </si>
  <si>
    <t>PC26040684-1332</t>
  </si>
  <si>
    <t>18/04/2026</t>
  </si>
  <si>
    <t>2X89.9X256</t>
  </si>
  <si>
    <t>P-26020797BOI-015</t>
  </si>
  <si>
    <t>pc26041110-1222</t>
  </si>
  <si>
    <t>P-26020798BOI-011</t>
  </si>
  <si>
    <t>pc26041126-2111</t>
  </si>
  <si>
    <t>P-26020798BOI-016</t>
  </si>
  <si>
    <t>P-26020798BOI-017</t>
  </si>
  <si>
    <t>pc26041126-3221</t>
  </si>
  <si>
    <t>P-26020798BOI-021</t>
  </si>
  <si>
    <t>pc26050033-1221</t>
  </si>
  <si>
    <t>P-26020798BOI-022</t>
  </si>
  <si>
    <t>P-26020798BOI-028</t>
  </si>
  <si>
    <t>pc26050033-1224</t>
  </si>
  <si>
    <t>P-26021682-026</t>
  </si>
  <si>
    <t>pc26041323-1321</t>
  </si>
  <si>
    <t>P-26021682-028(HOLD)</t>
  </si>
  <si>
    <t>P-26021682-028</t>
  </si>
  <si>
    <t>PC26050460-1321</t>
  </si>
  <si>
    <t xml:space="preserve">งานแอ่นปลาย 1 ด้าน 4-9 มิล </t>
  </si>
  <si>
    <t>PC26051195</t>
  </si>
  <si>
    <t>P-26021682-029</t>
  </si>
  <si>
    <t>0.800X253.00X1048</t>
  </si>
  <si>
    <t>PC26050460-1311</t>
  </si>
  <si>
    <t>P-26021690-035</t>
  </si>
  <si>
    <t>PC26050021-1211</t>
  </si>
  <si>
    <t>P-26021690-037</t>
  </si>
  <si>
    <t>PC26051008-1221</t>
  </si>
  <si>
    <t>P-26021690-038</t>
  </si>
  <si>
    <t>P-26021704-073</t>
  </si>
  <si>
    <t>PC26040282-2227</t>
  </si>
  <si>
    <t>22/04/2026</t>
  </si>
  <si>
    <t>P-26021704-074</t>
  </si>
  <si>
    <t>pc26050759-1011</t>
  </si>
  <si>
    <t>P-26021704-075</t>
  </si>
  <si>
    <t>pc26050764-1011</t>
  </si>
  <si>
    <t>P-26021704-077</t>
  </si>
  <si>
    <t>P-26021705</t>
  </si>
  <si>
    <t>P-26021705-009</t>
  </si>
  <si>
    <t>pc26041298-1111</t>
  </si>
  <si>
    <t>P-26021705-019</t>
  </si>
  <si>
    <t>PC26041997-1221</t>
  </si>
  <si>
    <t>P-26021706</t>
  </si>
  <si>
    <t>P-26021706-005</t>
  </si>
  <si>
    <t>pc26041299-1221</t>
  </si>
  <si>
    <t>RC26020521</t>
  </si>
  <si>
    <t>P-26021706-023</t>
  </si>
  <si>
    <t>0.500X78.00XCOIL</t>
  </si>
  <si>
    <t>PC26041299-1225</t>
  </si>
  <si>
    <t>P-26021706-024(HOLD)</t>
  </si>
  <si>
    <t>P-26021706-024</t>
  </si>
  <si>
    <t>PC26041299-1223</t>
  </si>
  <si>
    <t>ขอบเป็นครีบ 1 ข้าง วัดค่าได้ 0.382, 0.386</t>
  </si>
  <si>
    <t>P-26021706-030</t>
  </si>
  <si>
    <t>PC26050622-1221</t>
  </si>
  <si>
    <t>P-26021706-031</t>
  </si>
  <si>
    <t>P-26030427BOI-034</t>
  </si>
  <si>
    <t>PC26041869-1211</t>
  </si>
  <si>
    <t>P-26030427BOI-035</t>
  </si>
  <si>
    <t>PC26050837-1211</t>
  </si>
  <si>
    <t>P-26030427BOI-036</t>
  </si>
  <si>
    <t>PC26051138</t>
  </si>
  <si>
    <t>P-26030438BOI-019(HOLD)</t>
  </si>
  <si>
    <t>P-26030438BOI-019</t>
  </si>
  <si>
    <t>pc26040657-1221</t>
  </si>
  <si>
    <t>รอยขีดเป็นมาจาก MAT ระยะ 34 เมตร วัดห่างจากขอบฝั่ง WS วัดได้ 61-62 MM.</t>
  </si>
  <si>
    <t>P-26030440BOI-035</t>
  </si>
  <si>
    <t>PC26040957-1111</t>
  </si>
  <si>
    <t>P-26030440BOI-036</t>
  </si>
  <si>
    <t>pc26041860-1011</t>
  </si>
  <si>
    <t>P-26030440BOI-037</t>
  </si>
  <si>
    <t>P-26030441BOI-010</t>
  </si>
  <si>
    <t>PC26040855-1223</t>
  </si>
  <si>
    <t>pc26050629-1221</t>
  </si>
  <si>
    <t>P-26030442BOI-010</t>
  </si>
  <si>
    <t>P-26030442BOI-012</t>
  </si>
  <si>
    <t>2.000X145.00X790</t>
  </si>
  <si>
    <t>PC26050629-1222</t>
  </si>
  <si>
    <t>2.000X145.00X790.00</t>
  </si>
  <si>
    <t>P-26030442BOI-013</t>
  </si>
  <si>
    <t>P-26030442BOI-014</t>
  </si>
  <si>
    <t>pc26050629-1123</t>
  </si>
  <si>
    <t>P-26030442BOI-015</t>
  </si>
  <si>
    <t>pc26050766-1011</t>
  </si>
  <si>
    <t>P-26030844BOI-050</t>
  </si>
  <si>
    <t>pc26050768-1011</t>
  </si>
  <si>
    <t>P-26030845BOI-019</t>
  </si>
  <si>
    <t>P-26030855BOI-042</t>
  </si>
  <si>
    <t>PC26042059-1211</t>
  </si>
  <si>
    <t>P-26030855BOI-044</t>
  </si>
  <si>
    <t>PC26042078</t>
  </si>
  <si>
    <t>PC26051033</t>
  </si>
  <si>
    <t>P-26030856BOI-020</t>
  </si>
  <si>
    <t>1.600X212.00X1223</t>
  </si>
  <si>
    <t>PC26040566-2222</t>
  </si>
  <si>
    <t>1.600X212.00X592.00</t>
  </si>
  <si>
    <t>P-26030856BOI-024</t>
  </si>
  <si>
    <t>pc26042078-1221</t>
  </si>
  <si>
    <t>P-26030857BOI-020</t>
  </si>
  <si>
    <t>pc26050735-1111</t>
  </si>
  <si>
    <t>PC26050735-1222</t>
  </si>
  <si>
    <t>P-26030857BOI-023</t>
  </si>
  <si>
    <t>pc26050735-1223</t>
  </si>
  <si>
    <t>P-26030857BOI-024</t>
  </si>
  <si>
    <t>P-26030857BOI-025</t>
  </si>
  <si>
    <t>P-26030857BOI-026</t>
  </si>
  <si>
    <t>P-26030857BOI-027</t>
  </si>
  <si>
    <t>P-26030857BOI-028</t>
  </si>
  <si>
    <t>P-26030857BOI-029</t>
  </si>
  <si>
    <t>pc26050735-1225</t>
  </si>
  <si>
    <t>P-26030857BOI-030</t>
  </si>
  <si>
    <t>P-26030857BOI-031</t>
  </si>
  <si>
    <t>P-26030857BOI-032</t>
  </si>
  <si>
    <t>P-26030857BOI-033</t>
  </si>
  <si>
    <t>P-26030858BOI-001</t>
  </si>
  <si>
    <t>PC26050741-1221</t>
  </si>
  <si>
    <t>P-26030858BOI-002</t>
  </si>
  <si>
    <t>P-26030858BOI-003</t>
  </si>
  <si>
    <t>P-26030858BOI-004</t>
  </si>
  <si>
    <t>P-26030858BOI-005</t>
  </si>
  <si>
    <t>P-26030858BOI-006</t>
  </si>
  <si>
    <t>P-26030858BOI-007</t>
  </si>
  <si>
    <t>P-26030858BOI-008</t>
  </si>
  <si>
    <t>pc26050741-1223</t>
  </si>
  <si>
    <t>P-26030858BOI-009</t>
  </si>
  <si>
    <t>P-26030858BOI-010</t>
  </si>
  <si>
    <t>P-26030858BOI-011</t>
  </si>
  <si>
    <t>P-26030858BOI-012</t>
  </si>
  <si>
    <t>P-26030858BOI-013</t>
  </si>
  <si>
    <t>P-26030858BOI-014</t>
  </si>
  <si>
    <t>P-26030858BOI-020</t>
  </si>
  <si>
    <t>1.600X178.00XCOIL</t>
  </si>
  <si>
    <t>PC26050741-1111</t>
  </si>
  <si>
    <t>B2</t>
  </si>
  <si>
    <t>P-26030858BOI-021</t>
  </si>
  <si>
    <t>B8</t>
  </si>
  <si>
    <t>P-26030858BOI-022</t>
  </si>
  <si>
    <t>1.600X180.00XCOIL</t>
  </si>
  <si>
    <t>P-26030859BOI-001</t>
  </si>
  <si>
    <t>pc26050981-1221</t>
  </si>
  <si>
    <t>P-26030859BOI-002</t>
  </si>
  <si>
    <t>P-26030859BOI-003</t>
  </si>
  <si>
    <t>P-26030859BOI-004</t>
  </si>
  <si>
    <t>P-26030859BOI-005</t>
  </si>
  <si>
    <t>PC26050981-1222</t>
  </si>
  <si>
    <t>P-26030859BOI-006</t>
  </si>
  <si>
    <t>P-26030859BOI-007</t>
  </si>
  <si>
    <t>P-26030859BOI-008</t>
  </si>
  <si>
    <t>P-26030859BOI-009</t>
  </si>
  <si>
    <t>P-26030859BOI-010</t>
  </si>
  <si>
    <t>P-26030859BOI-011</t>
  </si>
  <si>
    <t>P-26030859BOI-012</t>
  </si>
  <si>
    <t>P-26030859BOI-013</t>
  </si>
  <si>
    <t>P-26030859BOI-014</t>
  </si>
  <si>
    <t>pc26050981-1223</t>
  </si>
  <si>
    <t>P-26030859BOI-015</t>
  </si>
  <si>
    <t>P-26030859BOI-016</t>
  </si>
  <si>
    <t>1.600X192.00XCOIL</t>
  </si>
  <si>
    <t>P-26031445BOI-010</t>
  </si>
  <si>
    <t>PC26040375-2221</t>
  </si>
  <si>
    <t>P-26031445BOI-011</t>
  </si>
  <si>
    <t>PC26040375-2222</t>
  </si>
  <si>
    <t>P-26031445BOI-014</t>
  </si>
  <si>
    <t>P-26031445BOI-015</t>
  </si>
  <si>
    <t>PC26040375-2224</t>
  </si>
  <si>
    <t>P-26031445BOI-017</t>
  </si>
  <si>
    <t>P-26031445BOI-029</t>
  </si>
  <si>
    <t>0.600X242.00X300</t>
  </si>
  <si>
    <t>pc26040375-22211</t>
  </si>
  <si>
    <t>0.600X242.00X300.00</t>
  </si>
  <si>
    <t>P-26031445BOI-030</t>
  </si>
  <si>
    <t>P-26031445BOI-051</t>
  </si>
  <si>
    <t>PC26040375-3225</t>
  </si>
  <si>
    <t>P-26031445BOI-069</t>
  </si>
  <si>
    <t>pc26041407-1011</t>
  </si>
  <si>
    <t>P-26031445BOI-073</t>
  </si>
  <si>
    <t>0.600X143.00X252</t>
  </si>
  <si>
    <t>pc26040375-3221</t>
  </si>
  <si>
    <t>0.600X143.00X252.00</t>
  </si>
  <si>
    <t>P-26031445BOI-075</t>
  </si>
  <si>
    <t>pc26041828-1011</t>
  </si>
  <si>
    <t>P-26031445BOI-087</t>
  </si>
  <si>
    <t>PC26042015-1211</t>
  </si>
  <si>
    <t>P-26031446BOI-039</t>
  </si>
  <si>
    <t>0.800X32.00XCOIL</t>
  </si>
  <si>
    <t>pc26041394-1111</t>
  </si>
  <si>
    <t>P-26031447BOI-018</t>
  </si>
  <si>
    <t>PC26050902-1321</t>
  </si>
  <si>
    <t>P-26031447BOI-019</t>
  </si>
  <si>
    <t>PC26050902-1322</t>
  </si>
  <si>
    <t>P-26031447BOI-020</t>
  </si>
  <si>
    <t>pc26050902-1323</t>
  </si>
  <si>
    <t>P-26031447BOI-023</t>
  </si>
  <si>
    <t xml:space="preserve">G0011030002341E </t>
  </si>
  <si>
    <t>pc26050902-1325</t>
  </si>
  <si>
    <t>P-26031447BOI-024</t>
  </si>
  <si>
    <t>0.800X210.00X330</t>
  </si>
  <si>
    <t>PC26050902-1326</t>
  </si>
  <si>
    <t>P-26031447BOI-025</t>
  </si>
  <si>
    <t>P-26031448BOI-035</t>
  </si>
  <si>
    <t>pc26040549-4221</t>
  </si>
  <si>
    <t>P-26031448BOI-041</t>
  </si>
  <si>
    <t>pc26040549-4111</t>
  </si>
  <si>
    <t>P-26031448BOI-059</t>
  </si>
  <si>
    <t>pc26051040-1011</t>
  </si>
  <si>
    <t>P-26031448BOI-060</t>
  </si>
  <si>
    <t>P-26031449BOI-024</t>
  </si>
  <si>
    <t>PC26040691-2223</t>
  </si>
  <si>
    <t>0.800X330.00X340.00</t>
  </si>
  <si>
    <t>P-26031450BOI-005</t>
  </si>
  <si>
    <t>pc26041090-1323</t>
  </si>
  <si>
    <t>P-26031450BOI-011</t>
  </si>
  <si>
    <t>pc26041090-2222</t>
  </si>
  <si>
    <t>P-26031450BOI-029(HOLD)</t>
  </si>
  <si>
    <t>P-26031450BOI-029</t>
  </si>
  <si>
    <t>PC26042030-1225</t>
  </si>
  <si>
    <t>พนักงานยก COIL ชนแพ็คงานล้ม</t>
  </si>
  <si>
    <t>P-26031450BOI-046</t>
  </si>
  <si>
    <t>PC26050300-1321</t>
  </si>
  <si>
    <t>P-26031450BOI-047</t>
  </si>
  <si>
    <t>P-26031450BOI-049</t>
  </si>
  <si>
    <t>pc26042030-2222</t>
  </si>
  <si>
    <t>PC26051191</t>
  </si>
  <si>
    <t>P-26031450BOI-050</t>
  </si>
  <si>
    <t>0.800X174.00XCOIL</t>
  </si>
  <si>
    <t>PC26042030-1223</t>
  </si>
  <si>
    <t>P-26031450BOI-051(NG)</t>
  </si>
  <si>
    <t>P-26031450BOI-051</t>
  </si>
  <si>
    <t>รอยบุบ รอยขีด เข้าเนื้อเกิดจาก PACK งานล้ม</t>
  </si>
  <si>
    <t>P-26031451BOI-004</t>
  </si>
  <si>
    <t>pc26041946-1323</t>
  </si>
  <si>
    <t>P-26031451BOI-019</t>
  </si>
  <si>
    <t>PC26041946-13215</t>
  </si>
  <si>
    <t>P-26031451BOI-026</t>
  </si>
  <si>
    <t>PC26041946-2223</t>
  </si>
  <si>
    <t>P-26031451BOI-042</t>
  </si>
  <si>
    <t>pc26041946-2111</t>
  </si>
  <si>
    <t>P-26031451BOI-055</t>
  </si>
  <si>
    <t>pc26050306-1321</t>
  </si>
  <si>
    <t>P-26031451BOI-056</t>
  </si>
  <si>
    <t>PC26050308-1321</t>
  </si>
  <si>
    <t>P-26031451BOI-063</t>
  </si>
  <si>
    <t>PC26050891-1211</t>
  </si>
  <si>
    <t>PC26050313-3224</t>
  </si>
  <si>
    <t>P-26031452BOI-027(NG)</t>
  </si>
  <si>
    <t>P-26031452BOI-027</t>
  </si>
  <si>
    <t>PC26050313-1221</t>
  </si>
  <si>
    <t>P-26031452BOI-028</t>
  </si>
  <si>
    <t>PC26050313-3221</t>
  </si>
  <si>
    <t>P-26031452BOI-029</t>
  </si>
  <si>
    <t>pc26050313-1222</t>
  </si>
  <si>
    <t>P-26031452BOI-030</t>
  </si>
  <si>
    <t>pc26050335-1222</t>
  </si>
  <si>
    <t>PC26050335-2222</t>
  </si>
  <si>
    <t>P-26031453BOI-011</t>
  </si>
  <si>
    <t>P-26031453BOI-013</t>
  </si>
  <si>
    <t>PC26050335-2224</t>
  </si>
  <si>
    <t>PC26050335-2225</t>
  </si>
  <si>
    <t>PC26050335-3221</t>
  </si>
  <si>
    <t>P-26031453BOI-022</t>
  </si>
  <si>
    <t>30</t>
  </si>
  <si>
    <t>P-26031453BOI-025</t>
  </si>
  <si>
    <t>pc26050335-3111</t>
  </si>
  <si>
    <t>P-26031453BOI-026</t>
  </si>
  <si>
    <t>0.800X225.00XCOIL</t>
  </si>
  <si>
    <t>PC26050335-3224</t>
  </si>
  <si>
    <t>PC26051189</t>
  </si>
  <si>
    <t>P-26031453BOI-027</t>
  </si>
  <si>
    <t>0.800X460.00XCOIL</t>
  </si>
  <si>
    <t>PC26051238</t>
  </si>
  <si>
    <t>P-26031453BOI-028</t>
  </si>
  <si>
    <t>0.800X430.00XCOIL</t>
  </si>
  <si>
    <t>PC26050335-3223</t>
  </si>
  <si>
    <t>P-26031454BOI-012</t>
  </si>
  <si>
    <t>PC26050909-1211</t>
  </si>
  <si>
    <t>PC26050025-1211</t>
  </si>
  <si>
    <t>P-26031457BOI-021</t>
  </si>
  <si>
    <t>P-26031457BOI-022</t>
  </si>
  <si>
    <t>PC26051009-1321</t>
  </si>
  <si>
    <t>P-26031457BOI-023</t>
  </si>
  <si>
    <t>P-26031457BOI-024</t>
  </si>
  <si>
    <t>pc26051009-1322</t>
  </si>
  <si>
    <t>P-26031457BOI-026</t>
  </si>
  <si>
    <t>pc26051009-1323</t>
  </si>
  <si>
    <t>P-26031457BOI-028</t>
  </si>
  <si>
    <t>pc26051009-1324</t>
  </si>
  <si>
    <t>P-26031457BOI-029</t>
  </si>
  <si>
    <t>PC26051009-1311</t>
  </si>
  <si>
    <t>P-26031458BOI-006(HOLD)</t>
  </si>
  <si>
    <t>P-26031458BOI-006</t>
  </si>
  <si>
    <t>pc26040652-1221</t>
  </si>
  <si>
    <t>รอยหักสะดุดระยะไม่คงที่ สามารถนำมาเปลี่ยนไซต์อื่นได้</t>
  </si>
  <si>
    <t>P-26031458BOI-033</t>
  </si>
  <si>
    <t>1.200X65.00XCOIL</t>
  </si>
  <si>
    <t>pc26040652-2111</t>
  </si>
  <si>
    <t>P-26031459BOI-006</t>
  </si>
  <si>
    <t>PC26040660-1222</t>
  </si>
  <si>
    <t>P-26031459BOI-021(HOLD)</t>
  </si>
  <si>
    <t>P-26031459BOI-021</t>
  </si>
  <si>
    <t>PC26040660-2224</t>
  </si>
  <si>
    <t xml:space="preserve">1.2X368X1035 </t>
  </si>
  <si>
    <t>P-26031459BOI-035</t>
  </si>
  <si>
    <t>pc26040660-3221</t>
  </si>
  <si>
    <t>P-26031460BOI-008</t>
  </si>
  <si>
    <t>PC26041147-1111</t>
  </si>
  <si>
    <t>P-26031460BOI-018</t>
  </si>
  <si>
    <t>pc26041147-2223</t>
  </si>
  <si>
    <t>P-26031461BOI-001</t>
  </si>
  <si>
    <t>pc26041327-1321</t>
  </si>
  <si>
    <t>1.200X262.00X362.00</t>
  </si>
  <si>
    <t>P-26031461BOI-005</t>
  </si>
  <si>
    <t>PC26041327-1324</t>
  </si>
  <si>
    <t>P-26031461BOI-006</t>
  </si>
  <si>
    <t>P-26031461BOI-029</t>
  </si>
  <si>
    <t>pc26050022-1321</t>
  </si>
  <si>
    <t>P-26031461BOI-034</t>
  </si>
  <si>
    <t>PC26050162-1221</t>
  </si>
  <si>
    <t>P-26031462BOI-005</t>
  </si>
  <si>
    <t>PC26050133-1111</t>
  </si>
  <si>
    <t>P-26031462BOI-006</t>
  </si>
  <si>
    <t>P-26031462BOI-007</t>
  </si>
  <si>
    <t>P-26031463BOI-006</t>
  </si>
  <si>
    <t>PC26050055-1323</t>
  </si>
  <si>
    <t>P-26031463BOI-010</t>
  </si>
  <si>
    <t>pc26050055-1327</t>
  </si>
  <si>
    <t>P-26031463BOI-011</t>
  </si>
  <si>
    <t>P-26031463BOI-022</t>
  </si>
  <si>
    <t>PC26050055-2222</t>
  </si>
  <si>
    <t>P-26031463BOI-030</t>
  </si>
  <si>
    <t>pc26050055-3223</t>
  </si>
  <si>
    <t>P-26031463BOI-032</t>
  </si>
  <si>
    <t>PC26050055-3111</t>
  </si>
  <si>
    <t>P-26031463BOI-033</t>
  </si>
  <si>
    <t>1.200X351.00X1390</t>
  </si>
  <si>
    <t>PC26050055-1321</t>
  </si>
  <si>
    <t>P-26031475BOI-030(NG)</t>
  </si>
  <si>
    <t>P-26031475BOI-030</t>
  </si>
  <si>
    <t>pc26041296-1011</t>
  </si>
  <si>
    <t>รอยจิก รอยขัด เข้าเนื่อ</t>
  </si>
  <si>
    <t>P-26031476BOI-041</t>
  </si>
  <si>
    <t>pc26051038-1011</t>
  </si>
  <si>
    <t>P-26031476BOI-042</t>
  </si>
  <si>
    <t>P-26031477BOI-035</t>
  </si>
  <si>
    <t>pc26050767-1011</t>
  </si>
  <si>
    <t>P-26031477BOI-036</t>
  </si>
  <si>
    <t>P-26031478BOI-035</t>
  </si>
  <si>
    <t>pc26040759-3223</t>
  </si>
  <si>
    <t>P-26031479BOI-006</t>
  </si>
  <si>
    <t>pc26040771-1111</t>
  </si>
  <si>
    <t>P-26031479BOI-019</t>
  </si>
  <si>
    <t>pc26040771-2111</t>
  </si>
  <si>
    <t>P-26031480BOI-031</t>
  </si>
  <si>
    <t>pc26040773-2223</t>
  </si>
  <si>
    <t>P-26031480BOI-032</t>
  </si>
  <si>
    <t>P-26031480BOI-033</t>
  </si>
  <si>
    <t>PC26040773-3222</t>
  </si>
  <si>
    <t>P-26031480BOI-040</t>
  </si>
  <si>
    <t>pc26041859-1011</t>
  </si>
  <si>
    <t>P-26031480BOI-051</t>
  </si>
  <si>
    <t>pc26041866-1211</t>
  </si>
  <si>
    <t>P-26031481BOI-007</t>
  </si>
  <si>
    <t>pc26040904-1111</t>
  </si>
  <si>
    <t>P-26031481BOI-008</t>
  </si>
  <si>
    <t>P-26031481BOI-019</t>
  </si>
  <si>
    <t>pc26040904-2111</t>
  </si>
  <si>
    <t>P-26031481BOI-031</t>
  </si>
  <si>
    <t>pc26041832-1011</t>
  </si>
  <si>
    <t>P-26031482BOI-035</t>
  </si>
  <si>
    <t>pc26040919-2223</t>
  </si>
  <si>
    <t>0.700X350.00X438.00</t>
  </si>
  <si>
    <t>P-26031482BOI-043</t>
  </si>
  <si>
    <t>0.700X113.00XCOIL</t>
  </si>
  <si>
    <t>pc26050188-1211</t>
  </si>
  <si>
    <t>P-26031484BOI-011</t>
  </si>
  <si>
    <t>PC26050559-1321</t>
  </si>
  <si>
    <t>PC26051133</t>
  </si>
  <si>
    <t>P-26031484BOI-015</t>
  </si>
  <si>
    <t>0.800X205.50X1585</t>
  </si>
  <si>
    <t>PC26050559-1311</t>
  </si>
  <si>
    <t>P-26040714-009</t>
  </si>
  <si>
    <t>1.000X370.00X512.0</t>
  </si>
  <si>
    <t>PC26040934-1326</t>
  </si>
  <si>
    <t>1X370X512</t>
  </si>
  <si>
    <t>P-26040714-017</t>
  </si>
  <si>
    <t>1.000X485.00X71.80</t>
  </si>
  <si>
    <t>pc26040934-13212</t>
  </si>
  <si>
    <t>P-26040714-025</t>
  </si>
  <si>
    <t>PC26040934-2221</t>
  </si>
  <si>
    <t>P-26040714-052</t>
  </si>
  <si>
    <t>pc26040934-4223</t>
  </si>
  <si>
    <t>P-26040714-054</t>
  </si>
  <si>
    <t>P-26040714-060</t>
  </si>
  <si>
    <t>1.000X69.80X770</t>
  </si>
  <si>
    <t>PC26040934-1328</t>
  </si>
  <si>
    <t>1X69.8X770</t>
  </si>
  <si>
    <t>PC26042117</t>
  </si>
  <si>
    <t>P-26040714-064</t>
  </si>
  <si>
    <t>1.000X122.00XCOIL</t>
  </si>
  <si>
    <t>PC26040934-4221</t>
  </si>
  <si>
    <t>P-26040714-076</t>
  </si>
  <si>
    <t>PC26042034-1322</t>
  </si>
  <si>
    <t>P-26040714-077</t>
  </si>
  <si>
    <t>PC26042035-1321</t>
  </si>
  <si>
    <t>P-26040714-082</t>
  </si>
  <si>
    <t>pc26042036-1211</t>
  </si>
  <si>
    <t>P-26040714-092</t>
  </si>
  <si>
    <t>PC26050435-1111</t>
  </si>
  <si>
    <t>P-26040723</t>
  </si>
  <si>
    <t>PC26050410-1221</t>
  </si>
  <si>
    <t>RC26040238</t>
  </si>
  <si>
    <t>P-26040727</t>
  </si>
  <si>
    <t>P-26040727-025</t>
  </si>
  <si>
    <t>0.800X19.00XCOIL</t>
  </si>
  <si>
    <t>PC26041893-1111</t>
  </si>
  <si>
    <t>RC26040248</t>
  </si>
  <si>
    <t>P-26040994</t>
  </si>
  <si>
    <t>P-26040994-016</t>
  </si>
  <si>
    <t>PC26041318-13211</t>
  </si>
  <si>
    <t>P-26040994-017</t>
  </si>
  <si>
    <t>PC26041318-13212</t>
  </si>
  <si>
    <t>P-26040994-019</t>
  </si>
  <si>
    <t>PC26041318-13214</t>
  </si>
  <si>
    <t>P-26040994-020</t>
  </si>
  <si>
    <t>PC26041867</t>
  </si>
  <si>
    <t>P-26040994-026</t>
  </si>
  <si>
    <t>pc26041318-2111</t>
  </si>
  <si>
    <t>P-26040994-029</t>
  </si>
  <si>
    <t>pc26041827-1011</t>
  </si>
  <si>
    <t>P-26040994-033</t>
  </si>
  <si>
    <t>pc26041850-1221</t>
  </si>
  <si>
    <t>P-26040994-051</t>
  </si>
  <si>
    <t>0.700X1219.00X128</t>
  </si>
  <si>
    <t>PC26050191-1311</t>
  </si>
  <si>
    <t>P-26040994-053</t>
  </si>
  <si>
    <t>0.700X340.00X330</t>
  </si>
  <si>
    <t>pc26050191-1322</t>
  </si>
  <si>
    <t>P-26040994-055</t>
  </si>
  <si>
    <t>PC26050192-1321</t>
  </si>
  <si>
    <t>P-26040994-056</t>
  </si>
  <si>
    <t>0.700X489.00X436</t>
  </si>
  <si>
    <t>PC26050192-1322</t>
  </si>
  <si>
    <t>P-26040994-057</t>
  </si>
  <si>
    <t>0.700X495.00X160</t>
  </si>
  <si>
    <t>0.700X160.00X495</t>
  </si>
  <si>
    <t>PC26050192-1323</t>
  </si>
  <si>
    <t>0.700X160.00X495.00</t>
  </si>
  <si>
    <t>P-26040994-058</t>
  </si>
  <si>
    <t>P-26040994-065</t>
  </si>
  <si>
    <t>pc26050196-1211</t>
  </si>
  <si>
    <t>PC26050852</t>
  </si>
  <si>
    <t>P-26040994-067(HOLD)</t>
  </si>
  <si>
    <t>P-26040994-067</t>
  </si>
  <si>
    <t>0.700X429.00X1219</t>
  </si>
  <si>
    <t>PC26050193-1311</t>
  </si>
  <si>
    <t xml:space="preserve">รอยขีดเข้าเนื้อ สามารถเปลี่ยนไซต์ได้ ให้เก็บความยาว 429 ไว้ </t>
  </si>
  <si>
    <t>P-26040994-071(HOLD)</t>
  </si>
  <si>
    <t>P-26040994-071</t>
  </si>
  <si>
    <t>0.700X1219.00X463</t>
  </si>
  <si>
    <t>รอยด้านล่าง L6</t>
  </si>
  <si>
    <t>P-26040994-072</t>
  </si>
  <si>
    <t>PC26051387-1321</t>
  </si>
  <si>
    <t>P-26040994-073</t>
  </si>
  <si>
    <t>P-26040995</t>
  </si>
  <si>
    <t>P-26040995-009</t>
  </si>
  <si>
    <t>PC26041877-1111</t>
  </si>
  <si>
    <t>RC26040339</t>
  </si>
  <si>
    <t>pc26041877-2222</t>
  </si>
  <si>
    <t>P-26040995-030</t>
  </si>
  <si>
    <t>pc26041877-3221</t>
  </si>
  <si>
    <t>P-26040995-031</t>
  </si>
  <si>
    <t>PC26050840-1211</t>
  </si>
  <si>
    <t>P-26040995-032</t>
  </si>
  <si>
    <t>pc26051036-1011</t>
  </si>
  <si>
    <t>P-26040995-033</t>
  </si>
  <si>
    <t>P-26040995-034</t>
  </si>
  <si>
    <t>P-26040995-035</t>
  </si>
  <si>
    <t>P-26040996</t>
  </si>
  <si>
    <t>P-26040996-012</t>
  </si>
  <si>
    <t>pc26050207-2223</t>
  </si>
  <si>
    <t>pc26050207-2224</t>
  </si>
  <si>
    <t>P-26040996-018</t>
  </si>
  <si>
    <t>pc26050207-2225</t>
  </si>
  <si>
    <t>PC26050207-2227</t>
  </si>
  <si>
    <t>PC26051441</t>
  </si>
  <si>
    <t>P-26040996-024</t>
  </si>
  <si>
    <t>PC26050207-3221</t>
  </si>
  <si>
    <t>P-26040996-030</t>
  </si>
  <si>
    <t>PC26050207-3223</t>
  </si>
  <si>
    <t>P-26040996-031</t>
  </si>
  <si>
    <t>P-26040996-032</t>
  </si>
  <si>
    <t>pc26051037-1011</t>
  </si>
  <si>
    <t>P-26040996-033</t>
  </si>
  <si>
    <t>P-26040997</t>
  </si>
  <si>
    <t>P-26040997-001</t>
  </si>
  <si>
    <t>PC26041307-1321</t>
  </si>
  <si>
    <t>P-26040997-007</t>
  </si>
  <si>
    <t>PC26041307-2221</t>
  </si>
  <si>
    <t>P-26040997-013</t>
  </si>
  <si>
    <t>PC26041307-3111</t>
  </si>
  <si>
    <t>P-26040997-014</t>
  </si>
  <si>
    <t>P-26040997-018</t>
  </si>
  <si>
    <t>PC26042010-1221</t>
  </si>
  <si>
    <t>P-26040997-023</t>
  </si>
  <si>
    <t>pc26042010-1111</t>
  </si>
  <si>
    <t>P-26040997-032</t>
  </si>
  <si>
    <t>PC26042020-1111</t>
  </si>
  <si>
    <t>P-26040997-040</t>
  </si>
  <si>
    <t>0.600X70.00XCOIL</t>
  </si>
  <si>
    <t>PC26042020-2221</t>
  </si>
  <si>
    <t>P-26040997-041</t>
  </si>
  <si>
    <t>pc26042020-2223</t>
  </si>
  <si>
    <t>P-26040998-008</t>
  </si>
  <si>
    <t>0.600X550.00XCOIL</t>
  </si>
  <si>
    <t>pc26051151-1111</t>
  </si>
  <si>
    <t>P-26041229BOI</t>
  </si>
  <si>
    <t>P-26041229BOI-007</t>
  </si>
  <si>
    <t>pc26042106-1222</t>
  </si>
  <si>
    <t>P-26041229BOI-008</t>
  </si>
  <si>
    <t>pc26042106-3221</t>
  </si>
  <si>
    <t>P-26041229BOI-017</t>
  </si>
  <si>
    <t>4500262545</t>
  </si>
  <si>
    <t>P-26041229BOI-023</t>
  </si>
  <si>
    <t>pc26042106-3225</t>
  </si>
  <si>
    <t>P-26041229BOI-026</t>
  </si>
  <si>
    <t>pc26042106-3223</t>
  </si>
  <si>
    <t>P-26041229BOI-027</t>
  </si>
  <si>
    <t>P-26041229BOI-028</t>
  </si>
  <si>
    <t>P-26041230BOI-007</t>
  </si>
  <si>
    <t>PC26050445-1326</t>
  </si>
  <si>
    <t>P-26041230BOI-008</t>
  </si>
  <si>
    <t>pc26050445-2221</t>
  </si>
  <si>
    <t>P-26041230BOI-009</t>
  </si>
  <si>
    <t>P-26041230BOI-010</t>
  </si>
  <si>
    <t>P-26041230BOI-016</t>
  </si>
  <si>
    <t>pc26050445-2223</t>
  </si>
  <si>
    <t>PC26051272</t>
  </si>
  <si>
    <t>P-26041230BOI-017</t>
  </si>
  <si>
    <t>1.000X98.00XCOIL</t>
  </si>
  <si>
    <t>pc26050445-2111</t>
  </si>
  <si>
    <t>P-26041230BOI-018</t>
  </si>
  <si>
    <t>PC26050445-3221</t>
  </si>
  <si>
    <t>P-26041230BOI-019</t>
  </si>
  <si>
    <t>P-26041230BOI-020</t>
  </si>
  <si>
    <t>P-26041230BOI-021</t>
  </si>
  <si>
    <t>PC26051311</t>
  </si>
  <si>
    <t>P-26041230BOI-042</t>
  </si>
  <si>
    <t>1.000X316.20X629</t>
  </si>
  <si>
    <t>PC26050445-1323</t>
  </si>
  <si>
    <t>PC26051312</t>
  </si>
  <si>
    <t>P-26041230BOI-043</t>
  </si>
  <si>
    <t>1.000X960.00X262</t>
  </si>
  <si>
    <t>PC26050445-1321</t>
  </si>
  <si>
    <t>PC26051250</t>
  </si>
  <si>
    <t>P-26041230BOI-044</t>
  </si>
  <si>
    <t>1.000X592.00X790</t>
  </si>
  <si>
    <t>PC26050445-1324</t>
  </si>
  <si>
    <t>PC26051316</t>
  </si>
  <si>
    <t>P-26041230BOI-045</t>
  </si>
  <si>
    <t>1.000X557.00X740</t>
  </si>
  <si>
    <t>PC26050445-1325</t>
  </si>
  <si>
    <t>P-26041232BOI</t>
  </si>
  <si>
    <t>P-26041232BOI-020(HOLD)</t>
  </si>
  <si>
    <t>P-26041232BOI-020</t>
  </si>
  <si>
    <t>PC26050074-2221</t>
  </si>
  <si>
    <t>คัดแยกรอยหัก ท้ายคอยล์ รอยหัก สะดุด ตัดเป็นแผ่นระยะ</t>
  </si>
  <si>
    <t>RC26040461</t>
  </si>
  <si>
    <t>P-26041232BOI-022</t>
  </si>
  <si>
    <t>pc26051007-1221</t>
  </si>
  <si>
    <t>P-26041232BOI-023</t>
  </si>
  <si>
    <t>P-26041232BOI-024</t>
  </si>
  <si>
    <t>P-26041232BOI-025</t>
  </si>
  <si>
    <t>P-26041232BOI-026</t>
  </si>
  <si>
    <t>pc26051024-1221</t>
  </si>
  <si>
    <t>P-26041232BOI-027</t>
  </si>
  <si>
    <t>P-26041232BOI-028</t>
  </si>
  <si>
    <t>P-26041232BOI-029</t>
  </si>
  <si>
    <t>P-26041232BOI-030</t>
  </si>
  <si>
    <t>P-26041257BOI-001</t>
  </si>
  <si>
    <t>PC26051128-1321</t>
  </si>
  <si>
    <t>P-26041257BOI-002</t>
  </si>
  <si>
    <t>P-26041257BOI-003</t>
  </si>
  <si>
    <t>pc26051128-1322</t>
  </si>
  <si>
    <t>P-26041257BOI-004</t>
  </si>
  <si>
    <t>P-26041257BOI-005</t>
  </si>
  <si>
    <t>pc26051128-1323</t>
  </si>
  <si>
    <t>P-26041257BOI-006</t>
  </si>
  <si>
    <t>P-26041257BOI-007</t>
  </si>
  <si>
    <t>P-26041257BOI-008</t>
  </si>
  <si>
    <t>pc26051128-1324</t>
  </si>
  <si>
    <t>P-26041257BOI-009</t>
  </si>
  <si>
    <t>P-26041257BOI-010</t>
  </si>
  <si>
    <t>P-26041257BOI-011</t>
  </si>
  <si>
    <t>pc26051128-1326</t>
  </si>
  <si>
    <t>P-26041257BOI-012</t>
  </si>
  <si>
    <t>P-26041257BOI-013</t>
  </si>
  <si>
    <t>P-26041257BOI-014</t>
  </si>
  <si>
    <t>P-26041258BOI</t>
  </si>
  <si>
    <t>pc26050631-1222</t>
  </si>
  <si>
    <t>P-26041259BOI</t>
  </si>
  <si>
    <t>PC26050607-1221</t>
  </si>
  <si>
    <t>PC26050607-1223</t>
  </si>
  <si>
    <t>P-26041259BOI-027</t>
  </si>
  <si>
    <t>P-26041260BOI-010</t>
  </si>
  <si>
    <t>pc26042003-1111</t>
  </si>
  <si>
    <t>P-26041260BOI-017</t>
  </si>
  <si>
    <t>pc26042003-2224</t>
  </si>
  <si>
    <t>P-26041260BOI-021</t>
  </si>
  <si>
    <t>P-26041260BOI-022</t>
  </si>
  <si>
    <t>pc26042003-2223</t>
  </si>
  <si>
    <t>P-26041260BOI-023</t>
  </si>
  <si>
    <t>pc26050623-1221</t>
  </si>
  <si>
    <t>P-26041260BOI-024</t>
  </si>
  <si>
    <t>P-26041260BOI-025</t>
  </si>
  <si>
    <t>PC26051416</t>
  </si>
  <si>
    <t>P-26041260BOI-027</t>
  </si>
  <si>
    <t>0.500X100.00XCOIL</t>
  </si>
  <si>
    <t>pc26042003-1226</t>
  </si>
  <si>
    <t>P-26041260BOI-028</t>
  </si>
  <si>
    <t>pc26050985-1111</t>
  </si>
  <si>
    <t>P-26041260BOI-029</t>
  </si>
  <si>
    <t>P-26041261BOI-001</t>
  </si>
  <si>
    <t>pc26050776-1221</t>
  </si>
  <si>
    <t>P-26041261BOI-002</t>
  </si>
  <si>
    <t>P-26041261BOI-003</t>
  </si>
  <si>
    <t>PC26050776-1222</t>
  </si>
  <si>
    <t>P-26041261BOI-004</t>
  </si>
  <si>
    <t>P-26041261BOI-005</t>
  </si>
  <si>
    <t>P-26041261BOI-006</t>
  </si>
  <si>
    <t>P-26041261BOI-007</t>
  </si>
  <si>
    <t>0.500X60.00XCOIL</t>
  </si>
  <si>
    <t>pc26050776-1111</t>
  </si>
  <si>
    <t>P-26041261BOI-008</t>
  </si>
  <si>
    <t>PC26050776-2221</t>
  </si>
  <si>
    <t>P-26041261BOI-009(HOLD)</t>
  </si>
  <si>
    <t>P-26041261BOI-009</t>
  </si>
  <si>
    <t>P-26041261BOI-010</t>
  </si>
  <si>
    <t>P-26041261BOI-011</t>
  </si>
  <si>
    <t>P-26041261BOI-012</t>
  </si>
  <si>
    <t>P-26041261BOI-018</t>
  </si>
  <si>
    <t>pc26050776-2111</t>
  </si>
  <si>
    <t>P-26041261BOI-019</t>
  </si>
  <si>
    <t>P-26041265BOI</t>
  </si>
  <si>
    <t>P-26041265BOI-013(NG)</t>
  </si>
  <si>
    <t>P-26041265BOI-013</t>
  </si>
  <si>
    <t>PC26050170-1221</t>
  </si>
  <si>
    <t>คัดแยกรอยหัก รอยช้ำ</t>
  </si>
  <si>
    <t>RC26040488</t>
  </si>
  <si>
    <t>P-26041265BOI-014</t>
  </si>
  <si>
    <t>0.600X265.00XCOIL</t>
  </si>
  <si>
    <t>pc26050170-1222</t>
  </si>
  <si>
    <t>P-26041266BOI</t>
  </si>
  <si>
    <t>P-26041266BOI-001</t>
  </si>
  <si>
    <t>pc26050178-1221</t>
  </si>
  <si>
    <t>RC26040466</t>
  </si>
  <si>
    <t>P-26041266BOI-002</t>
  </si>
  <si>
    <t>P-26041266BOI-004</t>
  </si>
  <si>
    <t>pc26050178-1223</t>
  </si>
  <si>
    <t>pc26050178-1224</t>
  </si>
  <si>
    <t>pc26050178-2221</t>
  </si>
  <si>
    <t>P-26041266BOI-010</t>
  </si>
  <si>
    <t>pc26050178-2222</t>
  </si>
  <si>
    <t>P-26041266BOI-011</t>
  </si>
  <si>
    <t>P-26041266BOI-012</t>
  </si>
  <si>
    <t>P-26041266BOI-013</t>
  </si>
  <si>
    <t>P-26041266BOI-014</t>
  </si>
  <si>
    <t>P-26041266BOI-015</t>
  </si>
  <si>
    <t>P-26041266BOI-016</t>
  </si>
  <si>
    <t>P-26041266BOI-017</t>
  </si>
  <si>
    <t>0.600X150.00XCOIL</t>
  </si>
  <si>
    <t>PC26050178-2111</t>
  </si>
  <si>
    <t>PC26051425</t>
  </si>
  <si>
    <t>P-26041266BOI-018</t>
  </si>
  <si>
    <t>0.600X129.00XCOIL</t>
  </si>
  <si>
    <t>P-26041266BOI-019</t>
  </si>
  <si>
    <t>PC26051426</t>
  </si>
  <si>
    <t>P-26041266BOI-020</t>
  </si>
  <si>
    <t>pc26050178-1222</t>
  </si>
  <si>
    <t>P-26041267BOI</t>
  </si>
  <si>
    <t>P-26041267BOI-003</t>
  </si>
  <si>
    <t>0.600X280.00XCOIL</t>
  </si>
  <si>
    <t>PC26050181-1111</t>
  </si>
  <si>
    <t>P-26041267BOI-011(HOLD)</t>
  </si>
  <si>
    <t>P-26041267BOI-011</t>
  </si>
  <si>
    <t>pc26050181-2111</t>
  </si>
  <si>
    <t>COIL สไลด์ เกิดจากการใส่ผ้า</t>
  </si>
  <si>
    <t>P-26041267BOI-012</t>
  </si>
  <si>
    <t>0.600X310.90XCOIL</t>
  </si>
  <si>
    <t>pc26050181-2221</t>
  </si>
  <si>
    <t>P-26041268BOI-009(HOLD)</t>
  </si>
  <si>
    <t>P-26041268BOI-009</t>
  </si>
  <si>
    <t>PC26050807-2221</t>
  </si>
  <si>
    <t>รอยช้ำทั้งด้านบนและด้านล่าง</t>
  </si>
  <si>
    <t>P-26041268BOI-010(HOLD)</t>
  </si>
  <si>
    <t>P-26041268BOI-010</t>
  </si>
  <si>
    <t>P-26041268BOI-011</t>
  </si>
  <si>
    <t>P-26041268BOI-012</t>
  </si>
  <si>
    <t>PC26051428</t>
  </si>
  <si>
    <t>P-26041268BOI-013</t>
  </si>
  <si>
    <t>0.600X800.00XCOIL</t>
  </si>
  <si>
    <t>pc26050807-2111</t>
  </si>
  <si>
    <t>A15</t>
  </si>
  <si>
    <t>มีรอยเส้นไม่เข้าเนื้อป็นตลอด</t>
  </si>
  <si>
    <t>P-26041269BOI-001</t>
  </si>
  <si>
    <t>pc26050835-1221</t>
  </si>
  <si>
    <t>P-26041269BOI-002</t>
  </si>
  <si>
    <t>P-26041269BOI-003</t>
  </si>
  <si>
    <t>P-26041269BOI-005</t>
  </si>
  <si>
    <t>0.600X385.00XCOIL</t>
  </si>
  <si>
    <t>pc26050835-1111</t>
  </si>
  <si>
    <t>P-26041277</t>
  </si>
  <si>
    <t>P-26041277-046</t>
  </si>
  <si>
    <t>J831098</t>
  </si>
  <si>
    <t>pc26051245-1111</t>
  </si>
  <si>
    <t>P-26041554</t>
  </si>
  <si>
    <t>P-26041554-007</t>
  </si>
  <si>
    <t>pc26050251-1111</t>
  </si>
  <si>
    <t>P-26041554-011</t>
  </si>
  <si>
    <t>pc26050251-2221</t>
  </si>
  <si>
    <t>PC26050251-2222</t>
  </si>
  <si>
    <t>P-26041554-022</t>
  </si>
  <si>
    <t>PC26050251-2224</t>
  </si>
  <si>
    <t>PC26051186</t>
  </si>
  <si>
    <t>P-26041554-023(HOLD)</t>
  </si>
  <si>
    <t>P-26041554-023</t>
  </si>
  <si>
    <t>งานโก่ง คลื่น wave จากการตั้งค่าปรับลูกกลิ้งใหม่ ความเรียบกดไม่ลง และบางแผ่นมีรอยขีดบางๆ</t>
  </si>
  <si>
    <t>PC26051183</t>
  </si>
  <si>
    <t>P-26041555</t>
  </si>
  <si>
    <t>P-26041555-010</t>
  </si>
  <si>
    <t>0.700X106.60XCOIL</t>
  </si>
  <si>
    <t>PC26050268-1111</t>
  </si>
  <si>
    <t>งานยุบตัวแต่ไม่มาก</t>
  </si>
  <si>
    <t>P-26041555-019</t>
  </si>
  <si>
    <t>pc26050268-2223</t>
  </si>
  <si>
    <t>P-26041555-023</t>
  </si>
  <si>
    <t>PC26050268-2221</t>
  </si>
  <si>
    <t>P-26041556</t>
  </si>
  <si>
    <t>P-26041556-005</t>
  </si>
  <si>
    <t>pc26050281-1223</t>
  </si>
  <si>
    <t>P-26041556-006</t>
  </si>
  <si>
    <t>PC26050281-1111</t>
  </si>
  <si>
    <t>PC26050281-3223</t>
  </si>
  <si>
    <t>P-26041556-026</t>
  </si>
  <si>
    <t>pc26050836-1211</t>
  </si>
  <si>
    <t>P-26041556-027</t>
  </si>
  <si>
    <t>PC26051185</t>
  </si>
  <si>
    <t>P-26041556-028</t>
  </si>
  <si>
    <t>0.700X250.10XCOIL</t>
  </si>
  <si>
    <t>PC26050281-3221</t>
  </si>
  <si>
    <t>P-26041556-029</t>
  </si>
  <si>
    <t>0.700X215.00XCOIL</t>
  </si>
  <si>
    <t>PC26051442</t>
  </si>
  <si>
    <t>P-26041556-030</t>
  </si>
  <si>
    <t>pc26050281-3224</t>
  </si>
  <si>
    <t>P-26041556-032</t>
  </si>
  <si>
    <t>PC26050287-1222</t>
  </si>
  <si>
    <t>P-26041557-008</t>
  </si>
  <si>
    <t>pc26050287-1111</t>
  </si>
  <si>
    <t>pc26050287-2221</t>
  </si>
  <si>
    <t>P-26041557-012</t>
  </si>
  <si>
    <t>pc26050287-2222</t>
  </si>
  <si>
    <t>pc26050287-2223</t>
  </si>
  <si>
    <t>P-26041557-015</t>
  </si>
  <si>
    <t>P-26041557-019</t>
  </si>
  <si>
    <t>pc26050287-2225</t>
  </si>
  <si>
    <t>PC26050845</t>
  </si>
  <si>
    <t>P-26041557-020</t>
  </si>
  <si>
    <t>0.700X160.00XCOIL</t>
  </si>
  <si>
    <t>pc26050287-2111</t>
  </si>
  <si>
    <t>P-26041557-022</t>
  </si>
  <si>
    <t>pc26050287-1223</t>
  </si>
  <si>
    <t>P-26041557-028</t>
  </si>
  <si>
    <t>pc26050848-1221</t>
  </si>
  <si>
    <t>P-26041557-029</t>
  </si>
  <si>
    <t>P-26041557-030</t>
  </si>
  <si>
    <t>PC26050848-1111</t>
  </si>
  <si>
    <t>P-26041557-031</t>
  </si>
  <si>
    <t>PC26051445</t>
  </si>
  <si>
    <t>P-26041558-021</t>
  </si>
  <si>
    <t>0.700X225.00XCOIL</t>
  </si>
  <si>
    <t>pc26050854-2111</t>
  </si>
  <si>
    <t>B1</t>
  </si>
  <si>
    <t>PC26051344</t>
  </si>
  <si>
    <t>P-26041594</t>
  </si>
  <si>
    <t>P-26041594-032(HOLD)</t>
  </si>
  <si>
    <t>26152298901</t>
  </si>
  <si>
    <t>P-26041594-032</t>
  </si>
  <si>
    <t>PC26050433-1321</t>
  </si>
  <si>
    <t>IV2604073</t>
  </si>
  <si>
    <t>เหล็กโก่ง 3-5 มิล รอรีด</t>
  </si>
  <si>
    <t>RC26040684</t>
  </si>
  <si>
    <t>PO2604019</t>
  </si>
  <si>
    <t>PC26051345</t>
  </si>
  <si>
    <t>P-26041594-033(HOLD)</t>
  </si>
  <si>
    <t>P-26041594-033</t>
  </si>
  <si>
    <t>PC26051346</t>
  </si>
  <si>
    <t>P-26041594-034(HOLD)</t>
  </si>
  <si>
    <t>P-26041594-034</t>
  </si>
  <si>
    <t>PC26051347</t>
  </si>
  <si>
    <t>P-26041594-035(HOLD)</t>
  </si>
  <si>
    <t>P-26041594-035</t>
  </si>
  <si>
    <t>P-26041694</t>
  </si>
  <si>
    <t>PC26042062-1222</t>
  </si>
  <si>
    <t>P-26041694-020</t>
  </si>
  <si>
    <t>P-26041695-019</t>
  </si>
  <si>
    <t>pc26051132-1111</t>
  </si>
  <si>
    <t>A20</t>
  </si>
  <si>
    <t>P-26041698-011</t>
  </si>
  <si>
    <t>pc26051147-1111</t>
  </si>
  <si>
    <t>A19</t>
  </si>
  <si>
    <t>22031867</t>
  </si>
  <si>
    <t>TE22032615-1321</t>
  </si>
  <si>
    <t>P-20040895BOI-012</t>
  </si>
  <si>
    <t>0.600X386.000XTOPEND</t>
  </si>
  <si>
    <t>pc22032615-1321</t>
  </si>
  <si>
    <t>IV21100338</t>
  </si>
  <si>
    <t>10/04/2022</t>
  </si>
  <si>
    <t>RC22030586</t>
  </si>
  <si>
    <t>22031868</t>
  </si>
  <si>
    <t>TE22032616-1321</t>
  </si>
  <si>
    <t>P-20040895BOI-011</t>
  </si>
  <si>
    <t>pc22032616-1321</t>
  </si>
  <si>
    <t>22031869</t>
  </si>
  <si>
    <t>TE22032617-1321</t>
  </si>
  <si>
    <t>P-20040895BOI-010</t>
  </si>
  <si>
    <t>pc22032617-1321</t>
  </si>
  <si>
    <t>09/04/2022</t>
  </si>
  <si>
    <t>22031870</t>
  </si>
  <si>
    <t>TE22032622-1321</t>
  </si>
  <si>
    <t>P-20040895BOI-005</t>
  </si>
  <si>
    <t>pc22032622-1321</t>
  </si>
  <si>
    <t>1] Sum of Balance this month (Apr'2025) - SO003 11.04.2026</t>
  </si>
  <si>
    <t>01-17 May 2026</t>
  </si>
  <si>
    <t>18-31 May 2026</t>
  </si>
  <si>
    <t>Actual delivered</t>
  </si>
  <si>
    <t>be delivery</t>
  </si>
  <si>
    <t>Oct 2026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</si>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</sst>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[$-1010000]d/m/yyyy;@"/>
    <numFmt numFmtId="167" formatCode="[$-409]d\-mmm\-yy;@"/>
  </numFmts>
  <fonts count="47">
    <font>
      <sz val="11"/>
      <color theme="1"/>
      <name val="Calibri"/>
      <family val="2"/>
      <scheme val="minor"/>
    </font>
    <font>
      <sz val="10"/>
      <color theme="1"/>
      <name val="Segoe UI Semibold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color theme="1"/>
      <name val="Segoe UI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9C5700"/>
      <name val="Calibri"/>
      <family val="2"/>
      <scheme val="minor"/>
    </font>
    <font>
      <sz val="9"/>
      <color theme="1"/>
      <name val="Segoe UI"/>
      <family val="2"/>
    </font>
    <font>
      <b/>
      <u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u/>
      <sz val="12"/>
      <color rgb="FF0000FF"/>
      <name val="Meiryo UI"/>
      <family val="2"/>
    </font>
    <font>
      <sz val="10"/>
      <color theme="1"/>
      <name val="Meiryo UI"/>
      <family val="2"/>
    </font>
    <font>
      <b/>
      <i/>
      <sz val="10"/>
      <color rgb="FF0000FF"/>
      <name val="Meiryo UI"/>
      <family val="2"/>
    </font>
    <font>
      <b/>
      <sz val="10"/>
      <color rgb="FF0000FF"/>
      <name val="Meiryo UI"/>
      <family val="2"/>
    </font>
    <font>
      <b/>
      <sz val="10"/>
      <color theme="1"/>
      <name val="Meiryo UI"/>
      <family val="2"/>
    </font>
    <font>
      <sz val="10"/>
      <color rgb="FFFF0000"/>
      <name val="Meiryo UI"/>
      <family val="2"/>
    </font>
    <font>
      <b/>
      <u/>
      <sz val="10"/>
      <color theme="1"/>
      <name val="Meiryo UI"/>
      <family val="2"/>
    </font>
    <font>
      <b/>
      <sz val="9"/>
      <color theme="1"/>
      <name val="Meiryo UI"/>
      <family val="2"/>
    </font>
    <font>
      <b/>
      <sz val="9"/>
      <color rgb="FF0000FF"/>
      <name val="Meiryo UI"/>
      <family val="2"/>
    </font>
    <font>
      <sz val="9"/>
      <color theme="1"/>
      <name val="Meiryo UI"/>
      <family val="2"/>
    </font>
    <font>
      <b/>
      <sz val="8"/>
      <color theme="1"/>
      <name val="Meiryo UI"/>
      <family val="2"/>
    </font>
    <font>
      <sz val="8"/>
      <color theme="1"/>
      <name val="Meiryo UI"/>
      <family val="2"/>
    </font>
    <font>
      <b/>
      <i/>
      <sz val="8"/>
      <color rgb="FF0000FF"/>
      <name val="Meiryo UI"/>
      <family val="2"/>
    </font>
    <font>
      <sz val="8"/>
      <color rgb="FFFF0000"/>
      <name val="Meiryo UI"/>
      <family val="2"/>
    </font>
    <font>
      <b/>
      <sz val="8"/>
      <name val="Meiryo UI"/>
      <family val="2"/>
    </font>
    <font>
      <b/>
      <sz val="8"/>
      <color rgb="FF0033CC"/>
      <name val="Meiryo UI"/>
      <family val="2"/>
    </font>
    <font>
      <sz val="10"/>
      <color rgb="FF002060"/>
      <name val="Meiryo UI"/>
      <family val="2"/>
    </font>
    <font>
      <sz val="11"/>
      <color theme="0"/>
      <name val="Calibri"/>
      <family val="2"/>
      <scheme val="minor"/>
    </font>
    <font>
      <sz val="9"/>
      <color theme="0"/>
      <name val="Meiryo UI"/>
      <family val="2"/>
    </font>
    <font>
      <sz val="11"/>
      <name val="Calibri"/>
      <family val="2"/>
      <scheme val="minor"/>
    </font>
    <font>
      <sz val="9.75"/>
      <name val="Segoe UI"/>
      <family val="2"/>
    </font>
    <font>
      <sz val="9.75"/>
      <color theme="1"/>
      <name val="Segoe UI"/>
      <family val="2"/>
    </font>
    <font>
      <sz val="11"/>
      <color rgb="FFFF0000"/>
      <name val="Calibri"/>
      <family val="2"/>
      <scheme val="minor"/>
    </font>
    <font>
      <sz val="9"/>
      <color rgb="FFFF0000"/>
      <name val="Meiryo UI"/>
      <family val="2"/>
    </font>
    <font>
      <b/>
      <sz val="12"/>
      <color theme="0"/>
      <name val="Calibri"/>
      <family val="2"/>
      <scheme val="minor"/>
    </font>
    <font>
      <b/>
      <sz val="11"/>
      <color rgb="FF00B0F0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b/>
      <sz val="9"/>
      <color theme="1"/>
      <name val="Meiryo UI"/>
      <family val="2"/>
      <charset val="128"/>
    </font>
    <font>
      <sz val="9"/>
      <color rgb="FFFF0000"/>
      <name val="Meiryo UI"/>
      <family val="2"/>
      <charset val="128"/>
    </font>
    <font>
      <sz val="9"/>
      <color theme="0"/>
      <name val="Meiryo UI"/>
      <family val="2"/>
      <charset val="128"/>
    </font>
    <font>
      <sz val="9"/>
      <name val="Meiryo UI"/>
      <family val="2"/>
      <charset val="128"/>
    </font>
    <font>
      <b/>
      <sz val="12"/>
      <color theme="1"/>
      <name val="Meiryo UI"/>
      <family val="2"/>
    </font>
    <font>
      <b/>
      <u/>
      <sz val="14"/>
      <color rgb="FFFF000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</borders>
  <cellStyleXfs count="33">
    <xf numFmtId="0" fontId="0" fillId="0" borderId="0"/>
    <xf numFmtId="43" fontId="2" fillId="0" borderId="0" applyFont="0" applyFill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1" fillId="0" borderId="0"/>
    <xf numFmtId="166" fontId="6" fillId="0" borderId="0"/>
    <xf numFmtId="0" fontId="2" fillId="0" borderId="0"/>
    <xf numFmtId="0" fontId="2" fillId="0" borderId="0"/>
    <xf numFmtId="166" fontId="2" fillId="0" borderId="0"/>
    <xf numFmtId="0" fontId="6" fillId="0" borderId="0"/>
    <xf numFmtId="0" fontId="4" fillId="0" borderId="0"/>
    <xf numFmtId="0" fontId="2" fillId="0" borderId="0"/>
    <xf numFmtId="0" fontId="5" fillId="0" borderId="0"/>
    <xf numFmtId="0" fontId="9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</cellStyleXfs>
  <cellXfs count="134">
    <xf numFmtId="0" fontId="0" fillId="0" borderId="0" xfId="0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3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vertical="center"/>
    </xf>
    <xf numFmtId="164" fontId="25" fillId="0" borderId="1" xfId="1" applyNumberFormat="1" applyFont="1" applyFill="1" applyBorder="1" applyAlignment="1">
      <alignment vertical="center"/>
    </xf>
    <xf numFmtId="164" fontId="25" fillId="0" borderId="2" xfId="1" applyNumberFormat="1" applyFont="1" applyFill="1" applyBorder="1" applyAlignment="1">
      <alignment vertical="center"/>
    </xf>
    <xf numFmtId="164" fontId="23" fillId="11" borderId="4" xfId="1" applyNumberFormat="1" applyFont="1" applyFill="1" applyBorder="1" applyAlignment="1">
      <alignment vertical="center"/>
    </xf>
    <xf numFmtId="0" fontId="24" fillId="0" borderId="1" xfId="0" quotePrefix="1" applyFont="1" applyBorder="1" applyAlignment="1">
      <alignment vertical="center" wrapText="1"/>
    </xf>
    <xf numFmtId="0" fontId="26" fillId="0" borderId="1" xfId="0" quotePrefix="1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3" fillId="10" borderId="0" xfId="0" applyFont="1" applyFill="1" applyAlignment="1">
      <alignment horizontal="centerContinuous" vertical="center"/>
    </xf>
    <xf numFmtId="165" fontId="23" fillId="10" borderId="1" xfId="0" applyNumberFormat="1" applyFont="1" applyFill="1" applyBorder="1" applyAlignment="1">
      <alignment horizontal="centerContinuous" vertical="center"/>
    </xf>
    <xf numFmtId="0" fontId="23" fillId="10" borderId="3" xfId="0" applyFont="1" applyFill="1" applyBorder="1" applyAlignment="1">
      <alignment horizontal="centerContinuous" vertical="center"/>
    </xf>
    <xf numFmtId="164" fontId="23" fillId="10" borderId="1" xfId="0" applyNumberFormat="1" applyFont="1" applyFill="1" applyBorder="1" applyAlignment="1">
      <alignment vertical="center"/>
    </xf>
    <xf numFmtId="164" fontId="23" fillId="10" borderId="2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top"/>
    </xf>
    <xf numFmtId="43" fontId="14" fillId="0" borderId="0" xfId="32" applyFont="1" applyAlignment="1">
      <alignment vertical="top"/>
    </xf>
    <xf numFmtId="0" fontId="11" fillId="0" borderId="0" xfId="0" applyFont="1"/>
    <xf numFmtId="0" fontId="29" fillId="10" borderId="5" xfId="0" applyFont="1" applyFill="1" applyBorder="1" applyAlignment="1">
      <alignment horizontal="center" vertical="top"/>
    </xf>
    <xf numFmtId="43" fontId="29" fillId="10" borderId="5" xfId="32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43" fontId="14" fillId="0" borderId="1" xfId="32" applyFont="1" applyBorder="1" applyAlignment="1">
      <alignment vertical="top"/>
    </xf>
    <xf numFmtId="43" fontId="14" fillId="0" borderId="1" xfId="32" applyFont="1" applyFill="1" applyBorder="1" applyAlignment="1">
      <alignment horizontal="center" vertical="top"/>
    </xf>
    <xf numFmtId="43" fontId="14" fillId="0" borderId="1" xfId="32" applyFont="1" applyFill="1" applyBorder="1" applyAlignment="1">
      <alignment vertical="top"/>
    </xf>
    <xf numFmtId="0" fontId="14" fillId="0" borderId="1" xfId="0" applyFont="1" applyBorder="1"/>
    <xf numFmtId="0" fontId="14" fillId="0" borderId="1" xfId="0" applyFont="1" applyBorder="1" applyAlignment="1">
      <alignment horizontal="left" vertical="top"/>
    </xf>
    <xf numFmtId="0" fontId="14" fillId="14" borderId="1" xfId="0" applyFont="1" applyFill="1" applyBorder="1" applyAlignment="1">
      <alignment vertical="top"/>
    </xf>
    <xf numFmtId="165" fontId="14" fillId="0" borderId="1" xfId="0" applyNumberFormat="1" applyFont="1" applyBorder="1" applyAlignment="1">
      <alignment vertical="top"/>
    </xf>
    <xf numFmtId="0" fontId="11" fillId="0" borderId="1" xfId="0" applyFont="1" applyBorder="1"/>
    <xf numFmtId="0" fontId="18" fillId="0" borderId="0" xfId="0" applyFont="1" applyAlignment="1">
      <alignment horizontal="center" vertical="top"/>
    </xf>
    <xf numFmtId="0" fontId="30" fillId="10" borderId="0" xfId="0" applyFont="1" applyFill="1" applyAlignment="1">
      <alignment vertical="top"/>
    </xf>
    <xf numFmtId="43" fontId="0" fillId="0" borderId="0" xfId="32" applyFont="1"/>
    <xf numFmtId="0" fontId="0" fillId="0" borderId="0" xfId="0" applyAlignment="1">
      <alignment horizontal="center"/>
    </xf>
    <xf numFmtId="0" fontId="22" fillId="0" borderId="0" xfId="0" applyFont="1"/>
    <xf numFmtId="0" fontId="12" fillId="0" borderId="0" xfId="0" applyFont="1"/>
    <xf numFmtId="0" fontId="31" fillId="10" borderId="1" xfId="0" applyFont="1" applyFill="1" applyBorder="1" applyAlignment="1">
      <alignment horizontal="center"/>
    </xf>
    <xf numFmtId="0" fontId="22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/>
    </xf>
    <xf numFmtId="164" fontId="22" fillId="0" borderId="1" xfId="32" applyNumberFormat="1" applyFont="1" applyBorder="1"/>
    <xf numFmtId="0" fontId="22" fillId="0" borderId="1" xfId="0" applyFont="1" applyBorder="1"/>
    <xf numFmtId="0" fontId="22" fillId="0" borderId="1" xfId="0" applyFont="1" applyBorder="1" applyAlignment="1">
      <alignment horizontal="centerContinuous" vertical="top"/>
    </xf>
    <xf numFmtId="164" fontId="22" fillId="0" borderId="1" xfId="0" applyNumberFormat="1" applyFont="1" applyBorder="1"/>
    <xf numFmtId="0" fontId="33" fillId="13" borderId="10" xfId="0" applyFont="1" applyFill="1" applyBorder="1" applyAlignment="1">
      <alignment horizontal="center" vertical="center"/>
    </xf>
    <xf numFmtId="0" fontId="32" fillId="13" borderId="0" xfId="0" applyFont="1" applyFill="1" applyAlignment="1">
      <alignment horizontal="center"/>
    </xf>
    <xf numFmtId="0" fontId="33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4" fillId="0" borderId="9" xfId="0" applyFont="1" applyBorder="1" applyAlignment="1">
      <alignment vertical="center"/>
    </xf>
    <xf numFmtId="1" fontId="34" fillId="0" borderId="9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1" fontId="34" fillId="0" borderId="0" xfId="0" applyNumberFormat="1" applyFont="1" applyAlignment="1">
      <alignment vertical="center"/>
    </xf>
    <xf numFmtId="0" fontId="27" fillId="13" borderId="1" xfId="0" applyFont="1" applyFill="1" applyBorder="1" applyAlignment="1">
      <alignment horizontal="center" vertical="center"/>
    </xf>
    <xf numFmtId="164" fontId="25" fillId="13" borderId="1" xfId="1" applyNumberFormat="1" applyFont="1" applyFill="1" applyBorder="1" applyAlignment="1">
      <alignment vertical="center"/>
    </xf>
    <xf numFmtId="164" fontId="15" fillId="13" borderId="8" xfId="1" applyNumberFormat="1" applyFont="1" applyFill="1" applyBorder="1" applyAlignment="1">
      <alignment horizontal="centerContinuous" vertical="center" wrapText="1"/>
    </xf>
    <xf numFmtId="164" fontId="15" fillId="13" borderId="7" xfId="1" applyNumberFormat="1" applyFont="1" applyFill="1" applyBorder="1" applyAlignment="1">
      <alignment horizontal="centerContinuous" vertical="center" wrapText="1"/>
    </xf>
    <xf numFmtId="164" fontId="15" fillId="12" borderId="8" xfId="1" applyNumberFormat="1" applyFont="1" applyFill="1" applyBorder="1" applyAlignment="1">
      <alignment horizontal="centerContinuous" vertical="center"/>
    </xf>
    <xf numFmtId="164" fontId="15" fillId="12" borderId="7" xfId="1" applyNumberFormat="1" applyFont="1" applyFill="1" applyBorder="1" applyAlignment="1">
      <alignment horizontal="centerContinuous" vertical="center"/>
    </xf>
    <xf numFmtId="0" fontId="35" fillId="12" borderId="0" xfId="0" applyFont="1" applyFill="1" applyAlignment="1">
      <alignment horizontal="center" vertical="top"/>
    </xf>
    <xf numFmtId="0" fontId="36" fillId="18" borderId="1" xfId="0" applyFont="1" applyFill="1" applyBorder="1" applyAlignment="1">
      <alignment horizontal="center"/>
    </xf>
    <xf numFmtId="0" fontId="30" fillId="10" borderId="0" xfId="0" applyFont="1" applyFill="1" applyAlignment="1">
      <alignment horizontal="center" vertical="top"/>
    </xf>
    <xf numFmtId="1" fontId="0" fillId="0" borderId="0" xfId="0" applyNumberFormat="1"/>
    <xf numFmtId="0" fontId="33" fillId="0" borderId="0" xfId="0" applyFont="1" applyAlignment="1">
      <alignment vertical="center"/>
    </xf>
    <xf numFmtId="1" fontId="33" fillId="0" borderId="0" xfId="0" applyNumberFormat="1" applyFont="1" applyAlignment="1">
      <alignment vertical="center"/>
    </xf>
    <xf numFmtId="164" fontId="0" fillId="0" borderId="0" xfId="32" applyNumberFormat="1" applyFont="1" applyBorder="1"/>
    <xf numFmtId="164" fontId="22" fillId="12" borderId="1" xfId="32" applyNumberFormat="1" applyFont="1" applyFill="1" applyBorder="1"/>
    <xf numFmtId="164" fontId="25" fillId="0" borderId="5" xfId="1" applyNumberFormat="1" applyFont="1" applyFill="1" applyBorder="1" applyAlignment="1">
      <alignment vertical="center"/>
    </xf>
    <xf numFmtId="164" fontId="25" fillId="13" borderId="12" xfId="1" applyNumberFormat="1" applyFont="1" applyFill="1" applyBorder="1" applyAlignment="1">
      <alignment vertical="center"/>
    </xf>
    <xf numFmtId="0" fontId="33" fillId="9" borderId="11" xfId="0" applyFont="1" applyFill="1" applyBorder="1" applyAlignment="1">
      <alignment vertical="center"/>
    </xf>
    <xf numFmtId="0" fontId="33" fillId="0" borderId="13" xfId="0" applyFont="1" applyBorder="1" applyAlignment="1">
      <alignment vertical="center"/>
    </xf>
    <xf numFmtId="1" fontId="33" fillId="0" borderId="13" xfId="0" applyNumberFormat="1" applyFont="1" applyBorder="1" applyAlignment="1">
      <alignment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12" borderId="0" xfId="0" applyFill="1" applyAlignment="1">
      <alignment horizontal="center"/>
    </xf>
    <xf numFmtId="164" fontId="37" fillId="10" borderId="0" xfId="32" applyNumberFormat="1" applyFont="1" applyFill="1"/>
    <xf numFmtId="164" fontId="31" fillId="10" borderId="1" xfId="32" applyNumberFormat="1" applyFont="1" applyFill="1" applyBorder="1"/>
    <xf numFmtId="164" fontId="22" fillId="0" borderId="1" xfId="32" applyNumberFormat="1" applyFont="1" applyFill="1" applyBorder="1"/>
    <xf numFmtId="0" fontId="22" fillId="12" borderId="1" xfId="0" applyFont="1" applyFill="1" applyBorder="1" applyAlignment="1">
      <alignment horizontal="center" vertical="top"/>
    </xf>
    <xf numFmtId="0" fontId="34" fillId="13" borderId="11" xfId="0" applyFont="1" applyFill="1" applyBorder="1" applyAlignment="1">
      <alignment vertical="center"/>
    </xf>
    <xf numFmtId="0" fontId="38" fillId="0" borderId="0" xfId="0" applyFont="1"/>
    <xf numFmtId="0" fontId="40" fillId="0" borderId="0" xfId="0" applyFont="1"/>
    <xf numFmtId="0" fontId="40" fillId="0" borderId="0" xfId="0" applyFont="1" applyAlignment="1">
      <alignment wrapText="1"/>
    </xf>
    <xf numFmtId="164" fontId="40" fillId="0" borderId="0" xfId="32" applyNumberFormat="1" applyFont="1"/>
    <xf numFmtId="0" fontId="40" fillId="15" borderId="0" xfId="0" applyFont="1" applyFill="1" applyAlignment="1">
      <alignment horizontal="center"/>
    </xf>
    <xf numFmtId="0" fontId="41" fillId="9" borderId="1" xfId="0" applyFont="1" applyFill="1" applyBorder="1"/>
    <xf numFmtId="0" fontId="41" fillId="9" borderId="1" xfId="0" applyFont="1" applyFill="1" applyBorder="1" applyAlignment="1">
      <alignment horizontal="center"/>
    </xf>
    <xf numFmtId="0" fontId="41" fillId="9" borderId="1" xfId="0" applyFont="1" applyFill="1" applyBorder="1" applyAlignment="1">
      <alignment horizontal="left"/>
    </xf>
    <xf numFmtId="0" fontId="43" fillId="10" borderId="0" xfId="0" applyFont="1" applyFill="1" applyAlignment="1">
      <alignment horizontal="center" vertical="top"/>
    </xf>
    <xf numFmtId="0" fontId="43" fillId="10" borderId="0" xfId="0" applyFont="1" applyFill="1" applyAlignment="1">
      <alignment vertical="top"/>
    </xf>
    <xf numFmtId="0" fontId="44" fillId="13" borderId="0" xfId="0" applyFont="1" applyFill="1" applyAlignment="1">
      <alignment horizontal="center"/>
    </xf>
    <xf numFmtId="0" fontId="40" fillId="0" borderId="1" xfId="0" applyFont="1" applyBorder="1"/>
    <xf numFmtId="0" fontId="40" fillId="0" borderId="0" xfId="0" applyFont="1" applyAlignment="1">
      <alignment horizontal="center"/>
    </xf>
    <xf numFmtId="43" fontId="40" fillId="0" borderId="0" xfId="32" applyFont="1"/>
    <xf numFmtId="43" fontId="40" fillId="0" borderId="0" xfId="0" applyNumberFormat="1" applyFont="1"/>
    <xf numFmtId="0" fontId="39" fillId="0" borderId="0" xfId="0" applyFont="1"/>
    <xf numFmtId="0" fontId="45" fillId="0" borderId="0" xfId="0" applyFont="1"/>
    <xf numFmtId="164" fontId="23" fillId="17" borderId="4" xfId="1" applyNumberFormat="1" applyFont="1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 wrapText="1"/>
    </xf>
    <xf numFmtId="17" fontId="21" fillId="19" borderId="1" xfId="0" quotePrefix="1" applyNumberFormat="1" applyFont="1" applyFill="1" applyBorder="1" applyAlignment="1">
      <alignment horizontal="centerContinuous" vertical="center"/>
    </xf>
    <xf numFmtId="0" fontId="21" fillId="19" borderId="1" xfId="0" applyFont="1" applyFill="1" applyBorder="1" applyAlignment="1">
      <alignment horizontal="centerContinuous" vertical="center"/>
    </xf>
    <xf numFmtId="0" fontId="23" fillId="19" borderId="2" xfId="0" applyFont="1" applyFill="1" applyBorder="1" applyAlignment="1">
      <alignment horizontal="center" vertical="top" wrapText="1"/>
    </xf>
    <xf numFmtId="0" fontId="23" fillId="19" borderId="2" xfId="0" applyFont="1" applyFill="1" applyBorder="1" applyAlignment="1">
      <alignment vertical="top" wrapText="1"/>
    </xf>
    <xf numFmtId="164" fontId="23" fillId="19" borderId="1" xfId="1" applyNumberFormat="1" applyFont="1" applyFill="1" applyBorder="1" applyAlignment="1">
      <alignment horizontal="center" vertical="top" wrapText="1"/>
    </xf>
    <xf numFmtId="164" fontId="23" fillId="19" borderId="1" xfId="1" quotePrefix="1" applyNumberFormat="1" applyFont="1" applyFill="1" applyBorder="1" applyAlignment="1">
      <alignment horizontal="center" vertical="top" wrapText="1"/>
    </xf>
    <xf numFmtId="164" fontId="23" fillId="19" borderId="5" xfId="1" applyNumberFormat="1" applyFont="1" applyFill="1" applyBorder="1" applyAlignment="1">
      <alignment horizontal="center" vertical="top" wrapText="1"/>
    </xf>
    <xf numFmtId="164" fontId="34" fillId="0" borderId="0" xfId="0" applyNumberFormat="1" applyFont="1" applyAlignment="1">
      <alignment vertical="center"/>
    </xf>
    <xf numFmtId="0" fontId="33" fillId="0" borderId="9" xfId="0" applyFont="1" applyBorder="1" applyAlignment="1">
      <alignment vertical="center"/>
    </xf>
    <xf numFmtId="1" fontId="33" fillId="0" borderId="9" xfId="0" applyNumberFormat="1" applyFont="1" applyBorder="1" applyAlignment="1">
      <alignment vertical="center"/>
    </xf>
    <xf numFmtId="167" fontId="33" fillId="0" borderId="9" xfId="0" applyNumberFormat="1" applyFont="1" applyBorder="1" applyAlignment="1">
      <alignment horizontal="center" vertical="center"/>
    </xf>
    <xf numFmtId="164" fontId="23" fillId="0" borderId="14" xfId="1" applyNumberFormat="1" applyFont="1" applyFill="1" applyBorder="1" applyAlignment="1">
      <alignment vertical="center"/>
    </xf>
    <xf numFmtId="164" fontId="25" fillId="13" borderId="15" xfId="1" applyNumberFormat="1" applyFont="1" applyFill="1" applyBorder="1" applyAlignment="1">
      <alignment vertical="center"/>
    </xf>
    <xf numFmtId="164" fontId="25" fillId="0" borderId="6" xfId="1" applyNumberFormat="1" applyFont="1" applyFill="1" applyBorder="1" applyAlignment="1">
      <alignment vertical="center"/>
    </xf>
    <xf numFmtId="164" fontId="25" fillId="13" borderId="5" xfId="1" applyNumberFormat="1" applyFont="1" applyFill="1" applyBorder="1" applyAlignment="1">
      <alignment vertical="center"/>
    </xf>
    <xf numFmtId="164" fontId="25" fillId="12" borderId="12" xfId="1" applyNumberFormat="1" applyFont="1" applyFill="1" applyBorder="1" applyAlignment="1">
      <alignment vertical="center"/>
    </xf>
    <xf numFmtId="164" fontId="40" fillId="0" borderId="1" xfId="32" applyNumberFormat="1" applyFont="1" applyBorder="1"/>
    <xf numFmtId="0" fontId="46" fillId="0" borderId="0" xfId="0" applyFont="1" applyAlignment="1">
      <alignment vertical="center"/>
    </xf>
    <xf numFmtId="164" fontId="22" fillId="13" borderId="1" xfId="32" applyNumberFormat="1" applyFont="1" applyFill="1" applyBorder="1"/>
    <xf numFmtId="0" fontId="40" fillId="16" borderId="0" xfId="0" applyFont="1" applyFill="1" applyAlignment="1">
      <alignment horizontal="center"/>
    </xf>
    <xf numFmtId="0" fontId="40" fillId="15" borderId="0" xfId="0" applyFont="1" applyFill="1" applyAlignment="1">
      <alignment horizontal="center"/>
    </xf>
    <xf numFmtId="0" fontId="42" fillId="9" borderId="0" xfId="0" applyFont="1" applyFill="1" applyAlignment="1">
      <alignment horizontal="center"/>
    </xf>
  </cellXfs>
  <cellStyles count="33">
    <cellStyle name="60% - Accent1 2" xfId="2" xr:uid="{00000000-0005-0000-0000-000000000000}"/>
    <cellStyle name="60% - Accent2 2" xfId="3" xr:uid="{00000000-0005-0000-0000-000001000000}"/>
    <cellStyle name="60% - Accent3 2" xfId="4" xr:uid="{00000000-0005-0000-0000-000002000000}"/>
    <cellStyle name="60% - Accent4 2" xfId="5" xr:uid="{00000000-0005-0000-0000-000003000000}"/>
    <cellStyle name="60% - Accent5 2" xfId="6" xr:uid="{00000000-0005-0000-0000-000004000000}"/>
    <cellStyle name="60% - Accent6 2" xfId="7" xr:uid="{00000000-0005-0000-0000-000005000000}"/>
    <cellStyle name="Comma" xfId="32" builtinId="3"/>
    <cellStyle name="Comma 2" xfId="1" xr:uid="{00000000-0005-0000-0000-000007000000}"/>
    <cellStyle name="Comma 2 2" xfId="8" xr:uid="{00000000-0005-0000-0000-000008000000}"/>
    <cellStyle name="Comma 3" xfId="9" xr:uid="{00000000-0005-0000-0000-000009000000}"/>
    <cellStyle name="Comma 4" xfId="10" xr:uid="{00000000-0005-0000-0000-00000A000000}"/>
    <cellStyle name="Comma 5" xfId="11" xr:uid="{00000000-0005-0000-0000-00000B000000}"/>
    <cellStyle name="Comma 6" xfId="12" xr:uid="{00000000-0005-0000-0000-00000C000000}"/>
    <cellStyle name="Hyperlink 2" xfId="13" xr:uid="{00000000-0005-0000-0000-00000D000000}"/>
    <cellStyle name="Neutral 2" xfId="14" xr:uid="{00000000-0005-0000-0000-00000E000000}"/>
    <cellStyle name="Normal" xfId="0" builtinId="0"/>
    <cellStyle name="Normal 10" xfId="15" xr:uid="{00000000-0005-0000-0000-000010000000}"/>
    <cellStyle name="Normal 11" xfId="16" xr:uid="{00000000-0005-0000-0000-000011000000}"/>
    <cellStyle name="Normal 2" xfId="17" xr:uid="{00000000-0005-0000-0000-000012000000}"/>
    <cellStyle name="Normal 2 2" xfId="18" xr:uid="{00000000-0005-0000-0000-000013000000}"/>
    <cellStyle name="Normal 2 3" xfId="19" xr:uid="{00000000-0005-0000-0000-000014000000}"/>
    <cellStyle name="Normal 3" xfId="20" xr:uid="{00000000-0005-0000-0000-000015000000}"/>
    <cellStyle name="Normal 4" xfId="21" xr:uid="{00000000-0005-0000-0000-000016000000}"/>
    <cellStyle name="Normal 44" xfId="22" xr:uid="{00000000-0005-0000-0000-000017000000}"/>
    <cellStyle name="Normal 5" xfId="23" xr:uid="{00000000-0005-0000-0000-000018000000}"/>
    <cellStyle name="Normal 6" xfId="24" xr:uid="{00000000-0005-0000-0000-000019000000}"/>
    <cellStyle name="Normal 7" xfId="25" xr:uid="{00000000-0005-0000-0000-00001A000000}"/>
    <cellStyle name="Normal 8" xfId="26" xr:uid="{00000000-0005-0000-0000-00001B000000}"/>
    <cellStyle name="Normal 9" xfId="27" xr:uid="{00000000-0005-0000-0000-00001C000000}"/>
    <cellStyle name="Percent 2" xfId="28" xr:uid="{00000000-0005-0000-0000-00001E000000}"/>
    <cellStyle name="Percent 3" xfId="29" xr:uid="{00000000-0005-0000-0000-00001F000000}"/>
    <cellStyle name="เครื่องหมายจุลภาค 2 2" xfId="30" xr:uid="{00000000-0005-0000-0000-000020000000}"/>
    <cellStyle name="ปกติ 4 2" xfId="31" xr:uid="{00000000-0005-0000-0000-00002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FFFF"/>
      <color rgb="FF99FF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182467</xdr:colOff>
      <xdr:row>1</xdr:row>
      <xdr:rowOff>448235</xdr:rowOff>
    </xdr:from>
    <xdr:to>
      <xdr:col>3</xdr:col>
      <xdr:colOff>102420</xdr:colOff>
      <xdr:row>1</xdr:row>
      <xdr:rowOff>622375</xdr:rowOff>
    </xdr:to>
    <xdr:sp macro="" textlink="">
      <xdr:nvSpPr>
        <xdr:cNvPr id="2" name="Arrow: Curved Down 1">
          <a:extLst>
            <a:ext uri="{FF2B5EF4-FFF2-40B4-BE49-F238E27FC236}">
              <a16:creationId xmlns:a16="http://schemas.microsoft.com/office/drawing/2014/main" id="{D39CF7C8-5695-FF78-B183-68E2E178504D}"/>
            </a:ext>
          </a:extLst>
        </xdr:cNvPr>
        <xdr:cNvSpPr/>
      </xdr:nvSpPr>
      <xdr:spPr>
        <a:xfrm flipH="1">
          <a:off x="182467" y="672353"/>
          <a:ext cx="1793577" cy="174140"/>
        </a:xfrm>
        <a:prstGeom prst="curved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555812</xdr:colOff>
      <xdr:row>2</xdr:row>
      <xdr:rowOff>125506</xdr:rowOff>
    </xdr:from>
    <xdr:to>
      <xdr:col>36</xdr:col>
      <xdr:colOff>484094</xdr:colOff>
      <xdr:row>7</xdr:row>
      <xdr:rowOff>8966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DD5B0A-5B20-9650-C1B2-F934F5C5224B}"/>
            </a:ext>
          </a:extLst>
        </xdr:cNvPr>
        <xdr:cNvSpPr txBox="1"/>
      </xdr:nvSpPr>
      <xdr:spPr>
        <a:xfrm>
          <a:off x="21371859" y="493059"/>
          <a:ext cx="2976282" cy="69028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Data</a:t>
          </a:r>
          <a:r>
            <a:rPr lang="en-US" sz="140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review Mar'2026</a:t>
          </a:r>
          <a:endParaRPr lang="en-US" sz="14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ttsale\Downloads\COIL%20ANGANG.xls" TargetMode="External"/><Relationship Id="rId1" Type="http://schemas.openxmlformats.org/officeDocument/2006/relationships/externalLinkPath" Target="https://d.docs.live.net/Users/pttsale/Downloads/COIL%20ANGA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Sheet2"/>
    </sheetNames>
    <sheetDataSet>
      <sheetData sheetId="0"/>
      <sheetData sheetId="1">
        <row r="1">
          <cell r="J1" t="str">
            <v/>
          </cell>
          <cell r="M1" t="str">
            <v xml:space="preserve"> SGCC-ZSBX-Z22 </v>
          </cell>
        </row>
        <row r="2">
          <cell r="J2" t="str">
            <v>99MR.AMPHAN</v>
          </cell>
          <cell r="M2" t="str">
            <v>15B22 P/O</v>
          </cell>
        </row>
        <row r="3">
          <cell r="J3" t="str">
            <v>99MR.NIKOM</v>
          </cell>
          <cell r="M3" t="str">
            <v>201 NO.1</v>
          </cell>
        </row>
        <row r="4">
          <cell r="J4" t="str">
            <v>99MR.SOMBAT</v>
          </cell>
          <cell r="M4" t="str">
            <v>2B</v>
          </cell>
        </row>
        <row r="5">
          <cell r="J5" t="str">
            <v>99MS.SUPUNNEE</v>
          </cell>
          <cell r="M5" t="str">
            <v>301</v>
          </cell>
        </row>
        <row r="6">
          <cell r="J6" t="str">
            <v>A A LEASE</v>
          </cell>
          <cell r="M6" t="str">
            <v>301 NO.1</v>
          </cell>
        </row>
        <row r="7">
          <cell r="J7" t="str">
            <v>AAA MANU</v>
          </cell>
          <cell r="M7" t="str">
            <v>304 2B</v>
          </cell>
        </row>
        <row r="8">
          <cell r="J8" t="str">
            <v>AAPICO</v>
          </cell>
          <cell r="M8" t="str">
            <v>304 N4</v>
          </cell>
        </row>
        <row r="9">
          <cell r="J9" t="str">
            <v>AAPICO LEMTECH</v>
          </cell>
          <cell r="M9" t="str">
            <v>304 NO.1</v>
          </cell>
        </row>
        <row r="10">
          <cell r="J10" t="str">
            <v>AAPICO1</v>
          </cell>
          <cell r="M10" t="str">
            <v>304/304L 2B</v>
          </cell>
        </row>
        <row r="11">
          <cell r="J11" t="str">
            <v>AAPICO2</v>
          </cell>
          <cell r="M11" t="str">
            <v>304-2B</v>
          </cell>
        </row>
        <row r="12">
          <cell r="J12" t="str">
            <v>ADIENT3</v>
          </cell>
          <cell r="M12" t="str">
            <v>304-2B/PVC</v>
          </cell>
        </row>
        <row r="13">
          <cell r="J13" t="str">
            <v>ADIENT9</v>
          </cell>
          <cell r="M13" t="str">
            <v>3042BPE</v>
          </cell>
        </row>
        <row r="14">
          <cell r="J14" t="str">
            <v>ADVANEX 1</v>
          </cell>
          <cell r="M14" t="str">
            <v>304-BA/PVC</v>
          </cell>
        </row>
        <row r="15">
          <cell r="J15" t="str">
            <v>AEC METAL</v>
          </cell>
          <cell r="M15" t="str">
            <v>304L 2B</v>
          </cell>
        </row>
        <row r="16">
          <cell r="J16" t="str">
            <v>Aegistek</v>
          </cell>
          <cell r="M16" t="str">
            <v>304L NO.1</v>
          </cell>
        </row>
        <row r="17">
          <cell r="J17" t="str">
            <v>AEKTHAWORN</v>
          </cell>
          <cell r="M17" t="str">
            <v>316L 2B</v>
          </cell>
        </row>
        <row r="18">
          <cell r="J18" t="str">
            <v>ALAW</v>
          </cell>
          <cell r="M18" t="str">
            <v>316L N1</v>
          </cell>
        </row>
        <row r="19">
          <cell r="J19" t="str">
            <v>ALCONIX</v>
          </cell>
          <cell r="M19" t="str">
            <v>409-SS</v>
          </cell>
        </row>
        <row r="20">
          <cell r="J20" t="str">
            <v>ALL GREEN</v>
          </cell>
          <cell r="M20" t="str">
            <v>4302BPVC</v>
          </cell>
        </row>
        <row r="21">
          <cell r="J21" t="str">
            <v>ALL MATERIAL</v>
          </cell>
          <cell r="M21" t="str">
            <v>430-BA</v>
          </cell>
        </row>
        <row r="22">
          <cell r="J22" t="str">
            <v>ALL METAL</v>
          </cell>
          <cell r="M22" t="str">
            <v>430-BA/PVC</v>
          </cell>
        </row>
        <row r="23">
          <cell r="J23" t="str">
            <v>ALLIED</v>
          </cell>
          <cell r="M23" t="str">
            <v>5083 O MF</v>
          </cell>
        </row>
        <row r="24">
          <cell r="J24" t="str">
            <v>ALLIED PRECI 1</v>
          </cell>
          <cell r="M24" t="str">
            <v>50H-CF</v>
          </cell>
        </row>
        <row r="25">
          <cell r="J25" t="str">
            <v>ALPHACAST</v>
          </cell>
          <cell r="M25" t="str">
            <v>50H-CF Silicon</v>
          </cell>
        </row>
        <row r="26">
          <cell r="J26" t="str">
            <v>ALTER AIRCON</v>
          </cell>
          <cell r="M26" t="str">
            <v>50H-CL</v>
          </cell>
        </row>
        <row r="27">
          <cell r="J27" t="str">
            <v>ALTERNATIVE</v>
          </cell>
          <cell r="M27" t="str">
            <v>50XW1300</v>
          </cell>
        </row>
        <row r="28">
          <cell r="J28" t="str">
            <v>ALUTHAI</v>
          </cell>
          <cell r="M28" t="str">
            <v>50XW800</v>
          </cell>
        </row>
        <row r="29">
          <cell r="J29" t="str">
            <v>AMAC DYNAMIC</v>
          </cell>
          <cell r="M29" t="str">
            <v>5182H111</v>
          </cell>
        </row>
        <row r="30">
          <cell r="J30" t="str">
            <v>AMETAI</v>
          </cell>
          <cell r="M30" t="str">
            <v>65Mn-4B-Z</v>
          </cell>
        </row>
        <row r="31">
          <cell r="J31" t="str">
            <v>AMPELITE</v>
          </cell>
          <cell r="M31" t="str">
            <v>A 1008 CS</v>
          </cell>
        </row>
        <row r="32">
          <cell r="J32" t="str">
            <v>ANAN MC</v>
          </cell>
          <cell r="M32" t="str">
            <v>A1008 CS</v>
          </cell>
        </row>
        <row r="33">
          <cell r="J33" t="str">
            <v>AONE</v>
          </cell>
          <cell r="M33" t="str">
            <v>A1008 CS A</v>
          </cell>
        </row>
        <row r="34">
          <cell r="J34" t="str">
            <v>AR STEEL</v>
          </cell>
          <cell r="M34" t="str">
            <v>A1008 CS B</v>
          </cell>
        </row>
        <row r="35">
          <cell r="J35" t="str">
            <v>ARB</v>
          </cell>
          <cell r="M35" t="str">
            <v>A1008 CS Type A</v>
          </cell>
        </row>
        <row r="36">
          <cell r="J36" t="str">
            <v>ARCHWAY</v>
          </cell>
          <cell r="M36" t="str">
            <v>A1008 CS TYPE B</v>
          </cell>
        </row>
        <row r="37">
          <cell r="J37" t="str">
            <v>ARNNAKSTEEL</v>
          </cell>
          <cell r="M37" t="str">
            <v>A1008 CSA</v>
          </cell>
        </row>
        <row r="38">
          <cell r="J38" t="str">
            <v>ASIA METAL</v>
          </cell>
          <cell r="M38" t="str">
            <v>A1008 CS-B</v>
          </cell>
        </row>
        <row r="39">
          <cell r="J39" t="str">
            <v>ASIA SOLUTIONS</v>
          </cell>
          <cell r="M39" t="str">
            <v>A1008CS</v>
          </cell>
        </row>
        <row r="40">
          <cell r="J40" t="str">
            <v>ATLAS UNITED</v>
          </cell>
          <cell r="M40" t="str">
            <v>A1050-H14</v>
          </cell>
        </row>
        <row r="41">
          <cell r="J41" t="str">
            <v>AURUM</v>
          </cell>
          <cell r="M41" t="str">
            <v>A1050-H24</v>
          </cell>
        </row>
        <row r="42">
          <cell r="J42" t="str">
            <v>AUTOCONSOL</v>
          </cell>
          <cell r="M42" t="str">
            <v>A1050-O</v>
          </cell>
        </row>
        <row r="43">
          <cell r="J43" t="str">
            <v>B HOLDING</v>
          </cell>
          <cell r="M43" t="str">
            <v>A1060-H22</v>
          </cell>
        </row>
        <row r="44">
          <cell r="J44" t="str">
            <v>B&amp;Q TOOLING</v>
          </cell>
          <cell r="M44" t="str">
            <v>A1100-H14</v>
          </cell>
        </row>
        <row r="45">
          <cell r="J45" t="str">
            <v>B&amp;W STEEL</v>
          </cell>
          <cell r="M45" t="str">
            <v>A1100-H14+PVC</v>
          </cell>
        </row>
        <row r="46">
          <cell r="J46" t="str">
            <v>B.A.C TECH</v>
          </cell>
          <cell r="M46" t="str">
            <v>A1100-H24</v>
          </cell>
        </row>
        <row r="47">
          <cell r="J47" t="str">
            <v xml:space="preserve">B.M.STEEL </v>
          </cell>
          <cell r="M47" t="str">
            <v>A1100-O</v>
          </cell>
        </row>
        <row r="48">
          <cell r="J48" t="str">
            <v>B.S. TOOLS</v>
          </cell>
          <cell r="M48" t="str">
            <v>A240 TP304</v>
          </cell>
        </row>
        <row r="49">
          <cell r="J49" t="str">
            <v xml:space="preserve">BANCHANG </v>
          </cell>
          <cell r="M49" t="str">
            <v>A240TP409</v>
          </cell>
        </row>
        <row r="50">
          <cell r="J50" t="str">
            <v>BANGKOK GRAND</v>
          </cell>
          <cell r="M50" t="str">
            <v>A3003</v>
          </cell>
        </row>
        <row r="51">
          <cell r="J51" t="str">
            <v>BANGPOO PRE</v>
          </cell>
          <cell r="M51" t="str">
            <v>A3003-H14</v>
          </cell>
        </row>
        <row r="52">
          <cell r="J52" t="str">
            <v>BANKIN</v>
          </cell>
          <cell r="M52" t="str">
            <v>A3004-O</v>
          </cell>
        </row>
        <row r="53">
          <cell r="J53" t="str">
            <v>BCC 1</v>
          </cell>
          <cell r="M53" t="str">
            <v>A3004P-O</v>
          </cell>
        </row>
        <row r="54">
          <cell r="J54" t="str">
            <v>BECC</v>
          </cell>
          <cell r="M54" t="str">
            <v>A5052</v>
          </cell>
        </row>
        <row r="55">
          <cell r="J55" t="str">
            <v>BENJARONG STEEL</v>
          </cell>
          <cell r="M55" t="str">
            <v>A5052-H114</v>
          </cell>
        </row>
        <row r="56">
          <cell r="J56" t="str">
            <v>BILTECH</v>
          </cell>
          <cell r="M56" t="str">
            <v>A5052-H114 Five Bar</v>
          </cell>
        </row>
        <row r="57">
          <cell r="J57" t="str">
            <v>BISMARCK</v>
          </cell>
          <cell r="M57" t="str">
            <v>A5052-H32</v>
          </cell>
        </row>
        <row r="58">
          <cell r="J58" t="str">
            <v>BKR IN</v>
          </cell>
          <cell r="M58" t="str">
            <v>A5052-H34</v>
          </cell>
        </row>
        <row r="59">
          <cell r="J59" t="str">
            <v>BLUE LYS</v>
          </cell>
          <cell r="M59" t="str">
            <v>A5052-H38</v>
          </cell>
        </row>
        <row r="60">
          <cell r="J60" t="str">
            <v>BOON MANU</v>
          </cell>
          <cell r="M60" t="str">
            <v>A5052-H46</v>
          </cell>
        </row>
        <row r="61">
          <cell r="J61" t="str">
            <v>BOOWON</v>
          </cell>
          <cell r="M61" t="str">
            <v>A5052-O</v>
          </cell>
        </row>
        <row r="62">
          <cell r="J62" t="str">
            <v>BOSTER STEEL</v>
          </cell>
          <cell r="M62" t="str">
            <v>A5052P-H32</v>
          </cell>
        </row>
        <row r="63">
          <cell r="J63" t="str">
            <v>BREEZE</v>
          </cell>
          <cell r="M63" t="str">
            <v>A5052P-O</v>
          </cell>
        </row>
        <row r="64">
          <cell r="J64" t="str">
            <v>BRILLIANT</v>
          </cell>
          <cell r="M64" t="str">
            <v>A5083-O</v>
          </cell>
        </row>
        <row r="65">
          <cell r="J65" t="str">
            <v>BRISKNESS</v>
          </cell>
          <cell r="M65" t="str">
            <v>A5182-O</v>
          </cell>
        </row>
        <row r="66">
          <cell r="J66" t="str">
            <v>BROTHER AUTO</v>
          </cell>
          <cell r="M66" t="str">
            <v>A5251-O</v>
          </cell>
        </row>
        <row r="67">
          <cell r="J67" t="str">
            <v>BTD AUTOPART</v>
          </cell>
          <cell r="M67" t="str">
            <v>A5454-H112</v>
          </cell>
        </row>
        <row r="68">
          <cell r="J68" t="str">
            <v>BUNCHA</v>
          </cell>
          <cell r="M68" t="str">
            <v>A5754-H111</v>
          </cell>
        </row>
        <row r="69">
          <cell r="J69" t="str">
            <v>BVS</v>
          </cell>
          <cell r="M69" t="str">
            <v>A5754-H22</v>
          </cell>
        </row>
        <row r="70">
          <cell r="J70" t="str">
            <v>BYS  Stainless</v>
          </cell>
          <cell r="M70" t="str">
            <v>A5754-H26</v>
          </cell>
        </row>
        <row r="71">
          <cell r="J71" t="str">
            <v>C N S R</v>
          </cell>
          <cell r="M71" t="str">
            <v>A5754-O</v>
          </cell>
        </row>
        <row r="72">
          <cell r="J72" t="str">
            <v>C.CHAICHANAKIT</v>
          </cell>
          <cell r="M72" t="str">
            <v>A6061-T6</v>
          </cell>
        </row>
        <row r="73">
          <cell r="J73" t="str">
            <v>C.E.MECH.</v>
          </cell>
          <cell r="M73" t="str">
            <v>A684 1065M R-25</v>
          </cell>
        </row>
        <row r="74">
          <cell r="J74" t="str">
            <v>CA GLOBAL</v>
          </cell>
          <cell r="M74" t="str">
            <v>AA1050-H14</v>
          </cell>
        </row>
        <row r="75">
          <cell r="J75" t="str">
            <v>CABTEC THAI</v>
          </cell>
          <cell r="M75" t="str">
            <v>AA1050-H24</v>
          </cell>
        </row>
        <row r="76">
          <cell r="J76" t="str">
            <v xml:space="preserve">CARRIER AIR </v>
          </cell>
          <cell r="M76" t="str">
            <v>AA1100 - H12</v>
          </cell>
        </row>
        <row r="77">
          <cell r="J77" t="str">
            <v>CASH</v>
          </cell>
          <cell r="M77" t="str">
            <v>AA1100/H24</v>
          </cell>
        </row>
        <row r="78">
          <cell r="J78" t="str">
            <v>CENTRAL ENG</v>
          </cell>
          <cell r="M78" t="str">
            <v>AA1100-H12</v>
          </cell>
        </row>
        <row r="79">
          <cell r="J79" t="str">
            <v>CENTRAL METAL</v>
          </cell>
          <cell r="M79" t="str">
            <v>AA1100-H14</v>
          </cell>
        </row>
        <row r="80">
          <cell r="J80" t="str">
            <v>CH THERMO</v>
          </cell>
          <cell r="M80" t="str">
            <v>AA1100-H24</v>
          </cell>
        </row>
        <row r="81">
          <cell r="J81" t="str">
            <v>CH.PART AND DAI</v>
          </cell>
          <cell r="M81" t="str">
            <v>AA1100-O</v>
          </cell>
        </row>
        <row r="82">
          <cell r="J82" t="str">
            <v>CH.STEEL</v>
          </cell>
          <cell r="M82" t="str">
            <v>AA3003-H14</v>
          </cell>
        </row>
        <row r="83">
          <cell r="J83" t="str">
            <v>CH.Vat</v>
          </cell>
          <cell r="M83" t="str">
            <v>AA5005-H34</v>
          </cell>
        </row>
        <row r="84">
          <cell r="J84" t="str">
            <v>CHA</v>
          </cell>
          <cell r="M84" t="str">
            <v>AA5052/H32</v>
          </cell>
        </row>
        <row r="85">
          <cell r="J85" t="str">
            <v>CHA 2</v>
          </cell>
          <cell r="M85" t="str">
            <v>AA5052-H32</v>
          </cell>
        </row>
        <row r="86">
          <cell r="J86" t="str">
            <v>CHAI</v>
          </cell>
          <cell r="M86" t="str">
            <v>AA5052-O</v>
          </cell>
        </row>
        <row r="87">
          <cell r="J87" t="str">
            <v>CHAIN CHON</v>
          </cell>
          <cell r="M87" t="str">
            <v>AA5251-O</v>
          </cell>
        </row>
        <row r="88">
          <cell r="J88" t="str">
            <v>CHAMPION PRO</v>
          </cell>
          <cell r="M88" t="str">
            <v>AC440</v>
          </cell>
        </row>
        <row r="89">
          <cell r="J89" t="str">
            <v>CHAMPSON</v>
          </cell>
          <cell r="M89" t="str">
            <v>ACC-NC</v>
          </cell>
        </row>
        <row r="90">
          <cell r="J90" t="str">
            <v xml:space="preserve">CHANG TAI </v>
          </cell>
          <cell r="M90" t="str">
            <v>ACD</v>
          </cell>
        </row>
        <row r="91">
          <cell r="J91" t="str">
            <v>CHANGSUWAN</v>
          </cell>
          <cell r="M91" t="str">
            <v>ACD NM</v>
          </cell>
        </row>
        <row r="92">
          <cell r="J92" t="str">
            <v>CHARAS SERVICE</v>
          </cell>
          <cell r="M92" t="str">
            <v>ACD-NC</v>
          </cell>
        </row>
        <row r="93">
          <cell r="J93" t="str">
            <v>CHENMING</v>
          </cell>
          <cell r="M93" t="str">
            <v>ACD-NM 120</v>
          </cell>
        </row>
        <row r="94">
          <cell r="J94" t="str">
            <v>CHERRY SERINA 1</v>
          </cell>
          <cell r="M94" t="str">
            <v>ACUD-NM</v>
          </cell>
        </row>
        <row r="95">
          <cell r="J95" t="str">
            <v>CHEVAL ElECTRON</v>
          </cell>
          <cell r="M95" t="str">
            <v>ADC12</v>
          </cell>
        </row>
        <row r="96">
          <cell r="J96" t="str">
            <v>CHEVAL TECHNO</v>
          </cell>
          <cell r="M96" t="str">
            <v>ADC-12</v>
          </cell>
        </row>
        <row r="97">
          <cell r="J97" t="str">
            <v>CHI</v>
          </cell>
          <cell r="M97" t="str">
            <v>AISI 409L</v>
          </cell>
        </row>
        <row r="98">
          <cell r="J98" t="str">
            <v>CHIBA</v>
          </cell>
          <cell r="M98" t="str">
            <v>AISI304-2B</v>
          </cell>
        </row>
        <row r="99">
          <cell r="J99" t="str">
            <v>CHINA STEEL</v>
          </cell>
          <cell r="M99" t="str">
            <v>AISI430</v>
          </cell>
        </row>
        <row r="100">
          <cell r="J100" t="str">
            <v>CHM</v>
          </cell>
          <cell r="M100" t="str">
            <v>AISI439</v>
          </cell>
        </row>
        <row r="101">
          <cell r="J101" t="str">
            <v>CHMANU</v>
          </cell>
          <cell r="M101" t="str">
            <v>AISI441-2B</v>
          </cell>
        </row>
        <row r="102">
          <cell r="J102" t="str">
            <v>CHOKNAMCHAI</v>
          </cell>
          <cell r="M102" t="str">
            <v>AIYARA WHITE</v>
          </cell>
        </row>
        <row r="103">
          <cell r="J103" t="str">
            <v>CHONBURI SRICHAROEN</v>
          </cell>
          <cell r="M103" t="str">
            <v>AL</v>
          </cell>
        </row>
        <row r="104">
          <cell r="J104" t="str">
            <v>CHR</v>
          </cell>
          <cell r="M104" t="str">
            <v>AL1100-H24</v>
          </cell>
        </row>
        <row r="105">
          <cell r="J105" t="str">
            <v>CHUENG CHAI HAH</v>
          </cell>
          <cell r="M105" t="str">
            <v>AL5052</v>
          </cell>
        </row>
        <row r="106">
          <cell r="J106" t="str">
            <v>CHUN YUAN</v>
          </cell>
          <cell r="M106" t="str">
            <v>AL-5052</v>
          </cell>
        </row>
        <row r="107">
          <cell r="J107" t="str">
            <v>CHUNSIANG AUTO</v>
          </cell>
          <cell r="M107" t="str">
            <v>AL-5052/H32</v>
          </cell>
        </row>
        <row r="108">
          <cell r="J108" t="str">
            <v>CHUNSIANG MO</v>
          </cell>
          <cell r="M108" t="str">
            <v>ALMECO</v>
          </cell>
        </row>
        <row r="109">
          <cell r="J109" t="str">
            <v>CHV2</v>
          </cell>
          <cell r="M109" t="str">
            <v>ALPINE WHITE</v>
          </cell>
        </row>
        <row r="110">
          <cell r="J110" t="str">
            <v>CHWATANAYONT</v>
          </cell>
          <cell r="M110" t="str">
            <v>ALSTA</v>
          </cell>
        </row>
        <row r="111">
          <cell r="J111" t="str">
            <v>CIMC</v>
          </cell>
          <cell r="M111" t="str">
            <v>ALU 3003H24</v>
          </cell>
        </row>
        <row r="112">
          <cell r="J112" t="str">
            <v>CIP Engi</v>
          </cell>
          <cell r="M112" t="str">
            <v>ALUMINIUM</v>
          </cell>
        </row>
        <row r="113">
          <cell r="J113" t="str">
            <v>CIVICA</v>
          </cell>
          <cell r="M113" t="str">
            <v>ALUMINIUM AA 1100-H14</v>
          </cell>
        </row>
        <row r="114">
          <cell r="J114" t="str">
            <v>CMI-THAI</v>
          </cell>
          <cell r="M114" t="str">
            <v>ALUMINIUM ZINC</v>
          </cell>
        </row>
        <row r="115">
          <cell r="J115" t="str">
            <v>CNI ENGINEER</v>
          </cell>
          <cell r="M115" t="str">
            <v>ALUMINIZED</v>
          </cell>
        </row>
        <row r="116">
          <cell r="J116" t="str">
            <v>COILTECH</v>
          </cell>
          <cell r="M116" t="str">
            <v>ALUMINUM/SILVER GREY</v>
          </cell>
        </row>
        <row r="117">
          <cell r="J117" t="str">
            <v>COMMUWELL</v>
          </cell>
          <cell r="M117" t="str">
            <v>ALUZINC</v>
          </cell>
        </row>
        <row r="118">
          <cell r="J118" t="str">
            <v>COTCO METAL</v>
          </cell>
          <cell r="M118" t="str">
            <v>ALUZINC Z275</v>
          </cell>
        </row>
        <row r="119">
          <cell r="J119" t="str">
            <v>COTCO METAL4</v>
          </cell>
          <cell r="M119" t="str">
            <v>APFH590 P/O</v>
          </cell>
        </row>
        <row r="120">
          <cell r="J120" t="str">
            <v>CPK</v>
          </cell>
          <cell r="M120" t="str">
            <v>APFH590P/O</v>
          </cell>
        </row>
        <row r="121">
          <cell r="J121" t="str">
            <v>CRYSTAL</v>
          </cell>
          <cell r="M121" t="str">
            <v>AS 1397 G450</v>
          </cell>
        </row>
        <row r="122">
          <cell r="J122" t="str">
            <v>CS. NON-FERROUS</v>
          </cell>
          <cell r="M122" t="str">
            <v>AS10</v>
          </cell>
        </row>
        <row r="123">
          <cell r="J123" t="str">
            <v>CS.METAL</v>
          </cell>
          <cell r="M123" t="str">
            <v>ASASTM-A1008 CS type B</v>
          </cell>
        </row>
        <row r="124">
          <cell r="J124" t="str">
            <v>CS.METAL 2</v>
          </cell>
          <cell r="M124" t="str">
            <v>ASC-SGMN 60</v>
          </cell>
        </row>
        <row r="125">
          <cell r="J125" t="str">
            <v>CS.METAL 3</v>
          </cell>
          <cell r="M125" t="str">
            <v>ASIAN WHITE</v>
          </cell>
        </row>
        <row r="126">
          <cell r="J126" t="str">
            <v>CS.NON</v>
          </cell>
          <cell r="M126" t="str">
            <v>ASTM 1008 CSA</v>
          </cell>
        </row>
        <row r="127">
          <cell r="J127" t="str">
            <v>CSGT</v>
          </cell>
          <cell r="M127" t="str">
            <v>ASTM 1008-B</v>
          </cell>
        </row>
        <row r="128">
          <cell r="J128" t="str">
            <v>CSMetal</v>
          </cell>
          <cell r="M128" t="str">
            <v>ASTM 304</v>
          </cell>
        </row>
        <row r="129">
          <cell r="J129" t="str">
            <v>CSP STEEL</v>
          </cell>
          <cell r="M129" t="str">
            <v>ASTM 304 2B</v>
          </cell>
        </row>
        <row r="130">
          <cell r="J130" t="str">
            <v>CST STEEL</v>
          </cell>
          <cell r="M130" t="str">
            <v>ASTM 409</v>
          </cell>
        </row>
        <row r="131">
          <cell r="J131" t="str">
            <v>D&amp;BY</v>
          </cell>
          <cell r="M131" t="str">
            <v>ASTM 409 NO.1</v>
          </cell>
        </row>
        <row r="132">
          <cell r="J132" t="str">
            <v>DA YUAN SHENG</v>
          </cell>
          <cell r="M132" t="str">
            <v>ASTM A 1008M-05b CS-B</v>
          </cell>
        </row>
        <row r="133">
          <cell r="J133" t="str">
            <v>DACHA STEEL</v>
          </cell>
          <cell r="M133" t="str">
            <v>ASTM A1008 CS</v>
          </cell>
        </row>
        <row r="134">
          <cell r="J134" t="str">
            <v>DAE HAN</v>
          </cell>
          <cell r="M134" t="str">
            <v>ASTM A1008 CS Type A</v>
          </cell>
        </row>
        <row r="135">
          <cell r="J135" t="str">
            <v>DAIDO</v>
          </cell>
          <cell r="M135" t="str">
            <v>ASTM A1008 CS TYPE B</v>
          </cell>
        </row>
        <row r="136">
          <cell r="J136" t="str">
            <v>DAIFUKU</v>
          </cell>
          <cell r="M136" t="str">
            <v>ASTM A1008 CSA</v>
          </cell>
        </row>
        <row r="137">
          <cell r="J137" t="str">
            <v>DD9</v>
          </cell>
          <cell r="M137" t="str">
            <v>ASTM A1008 CSB</v>
          </cell>
        </row>
        <row r="138">
          <cell r="J138" t="str">
            <v>DELTA</v>
          </cell>
          <cell r="M138" t="str">
            <v>ASTM A1008 Gr.B</v>
          </cell>
        </row>
        <row r="139">
          <cell r="J139" t="str">
            <v>DEXTER</v>
          </cell>
          <cell r="M139" t="str">
            <v>ASTM A240 304</v>
          </cell>
        </row>
        <row r="140">
          <cell r="J140" t="str">
            <v>DIAMOND SAT</v>
          </cell>
          <cell r="M140" t="str">
            <v>ASTM A240 304 2B</v>
          </cell>
        </row>
        <row r="141">
          <cell r="J141" t="str">
            <v>DIGNA</v>
          </cell>
          <cell r="M141" t="str">
            <v>ASTM A240 304SS</v>
          </cell>
        </row>
        <row r="142">
          <cell r="J142" t="str">
            <v>DING XIN</v>
          </cell>
          <cell r="M142" t="str">
            <v>ASTM A240 310S</v>
          </cell>
        </row>
        <row r="143">
          <cell r="J143" t="str">
            <v>DREAM CONNECT</v>
          </cell>
          <cell r="M143" t="str">
            <v>ASTM A240 310S/2B</v>
          </cell>
        </row>
        <row r="144">
          <cell r="J144" t="str">
            <v>DRYER</v>
          </cell>
          <cell r="M144" t="str">
            <v>ASTM A240 409</v>
          </cell>
        </row>
        <row r="145">
          <cell r="J145" t="str">
            <v>DSR CONSTRUCTION</v>
          </cell>
          <cell r="M145" t="str">
            <v>ASTM A240 409 2B</v>
          </cell>
        </row>
        <row r="146">
          <cell r="J146" t="str">
            <v>DTEX</v>
          </cell>
          <cell r="M146" t="str">
            <v>ASTM A240 GR.409</v>
          </cell>
        </row>
        <row r="147">
          <cell r="J147" t="str">
            <v>ECTI</v>
          </cell>
          <cell r="M147" t="str">
            <v>ASTM A240 T409</v>
          </cell>
        </row>
        <row r="148">
          <cell r="J148" t="str">
            <v>ELECTROLUX</v>
          </cell>
          <cell r="M148" t="str">
            <v>ASTM A240 TP304</v>
          </cell>
        </row>
        <row r="149">
          <cell r="J149" t="str">
            <v>ELITE</v>
          </cell>
          <cell r="M149" t="str">
            <v>ASTM A240 TP304 SS/2D</v>
          </cell>
        </row>
        <row r="150">
          <cell r="J150" t="str">
            <v>EMPOWER</v>
          </cell>
          <cell r="M150" t="str">
            <v>ASTM A240 TP304/2D</v>
          </cell>
        </row>
        <row r="151">
          <cell r="J151" t="str">
            <v>ES SIAM</v>
          </cell>
          <cell r="M151" t="str">
            <v>ASTM A240 TP304-2B</v>
          </cell>
        </row>
        <row r="152">
          <cell r="J152" t="str">
            <v>ESMAC ASIA</v>
          </cell>
          <cell r="M152" t="str">
            <v>ASTM A240 TP309</v>
          </cell>
        </row>
        <row r="153">
          <cell r="J153" t="str">
            <v>EXEDY</v>
          </cell>
          <cell r="M153" t="str">
            <v>ASTM A240 TP309S</v>
          </cell>
        </row>
        <row r="154">
          <cell r="J154" t="str">
            <v>FAMELINE</v>
          </cell>
          <cell r="M154" t="str">
            <v>ASTM A240 TP310</v>
          </cell>
        </row>
        <row r="155">
          <cell r="J155" t="str">
            <v>FEDERAL ELECTRIC</v>
          </cell>
          <cell r="M155" t="str">
            <v>ASTM A240 TP310S</v>
          </cell>
        </row>
        <row r="156">
          <cell r="J156" t="str">
            <v>FEITI</v>
          </cell>
          <cell r="M156" t="str">
            <v>ASTM A240 TP316</v>
          </cell>
        </row>
        <row r="157">
          <cell r="J157" t="str">
            <v>FIN S</v>
          </cell>
          <cell r="M157" t="str">
            <v>ASTM A240 TP321SS / 2D</v>
          </cell>
        </row>
        <row r="158">
          <cell r="J158" t="str">
            <v>FL SPRING</v>
          </cell>
          <cell r="M158" t="str">
            <v>ASTM A240 TP409</v>
          </cell>
        </row>
        <row r="159">
          <cell r="J159" t="str">
            <v xml:space="preserve">FMT INDUSTRY </v>
          </cell>
          <cell r="M159" t="str">
            <v>ASTM A240 TP409 2B</v>
          </cell>
        </row>
        <row r="160">
          <cell r="J160" t="str">
            <v>FONG KAI</v>
          </cell>
          <cell r="M160" t="str">
            <v>ASTM A240 TP409 2D</v>
          </cell>
        </row>
        <row r="161">
          <cell r="J161" t="str">
            <v>FORT</v>
          </cell>
          <cell r="M161" t="str">
            <v>ASTM A240 TP409-2B</v>
          </cell>
        </row>
        <row r="162">
          <cell r="J162" t="str">
            <v>FORTA</v>
          </cell>
          <cell r="M162" t="str">
            <v>ASTM A240/480 2B 304</v>
          </cell>
        </row>
        <row r="163">
          <cell r="J163" t="str">
            <v>FOUNDER</v>
          </cell>
          <cell r="M163" t="str">
            <v>ASTM A240/A240M-13A 409</v>
          </cell>
        </row>
        <row r="164">
          <cell r="J164" t="str">
            <v>FRIGEL</v>
          </cell>
          <cell r="M164" t="str">
            <v>ASTM A240/A240M-22A</v>
          </cell>
        </row>
        <row r="165">
          <cell r="J165" t="str">
            <v>GA JIN TECH</v>
          </cell>
          <cell r="M165" t="str">
            <v>ASTM A240-10B</v>
          </cell>
        </row>
        <row r="166">
          <cell r="J166" t="str">
            <v>GARMCO</v>
          </cell>
          <cell r="M166" t="str">
            <v>ASTM A240-310S</v>
          </cell>
        </row>
        <row r="167">
          <cell r="J167" t="str">
            <v>GAYSORN INTERPARTS</v>
          </cell>
          <cell r="M167" t="str">
            <v>ASTM A240-409</v>
          </cell>
        </row>
        <row r="168">
          <cell r="J168" t="str">
            <v>GINFONG</v>
          </cell>
          <cell r="M168" t="str">
            <v>ASTM A240M 310</v>
          </cell>
        </row>
        <row r="169">
          <cell r="J169" t="str">
            <v>GLOB</v>
          </cell>
          <cell r="M169" t="str">
            <v>ASTM A240M 409</v>
          </cell>
        </row>
        <row r="170">
          <cell r="J170" t="str">
            <v>GLOBAL-THAIXON</v>
          </cell>
          <cell r="M170" t="str">
            <v>ASTM A240M 409-2B</v>
          </cell>
        </row>
        <row r="171">
          <cell r="J171" t="str">
            <v>Golden dragon</v>
          </cell>
          <cell r="M171" t="str">
            <v>ASTM A240M-10B TYPE309S</v>
          </cell>
        </row>
        <row r="172">
          <cell r="J172" t="str">
            <v>GRAND ASIA</v>
          </cell>
          <cell r="M172" t="str">
            <v>ASTM A240M409</v>
          </cell>
        </row>
        <row r="173">
          <cell r="J173" t="str">
            <v>GRAND ASIA1</v>
          </cell>
          <cell r="M173" t="str">
            <v>ASTM A240M-409</v>
          </cell>
        </row>
        <row r="174">
          <cell r="J174" t="str">
            <v>GRAND TECH</v>
          </cell>
          <cell r="M174" t="str">
            <v>ASTM A270 TP409</v>
          </cell>
        </row>
        <row r="175">
          <cell r="J175" t="str">
            <v>GRAND TECH1</v>
          </cell>
          <cell r="M175" t="str">
            <v>ASTM A653-CSA-A40</v>
          </cell>
        </row>
        <row r="176">
          <cell r="J176" t="str">
            <v>GREAT &amp; MORE</v>
          </cell>
          <cell r="M176" t="str">
            <v>ASTM A684/1065M</v>
          </cell>
        </row>
        <row r="177">
          <cell r="J177" t="str">
            <v xml:space="preserve">GREEN ENVIROMEN </v>
          </cell>
          <cell r="M177" t="str">
            <v>ASTM TP409</v>
          </cell>
        </row>
        <row r="178">
          <cell r="J178" t="str">
            <v>GREEN FOREST</v>
          </cell>
          <cell r="M178" t="str">
            <v>ASTM-240 304 2B</v>
          </cell>
        </row>
        <row r="179">
          <cell r="J179" t="str">
            <v>G-TEKT EASTERN</v>
          </cell>
          <cell r="M179" t="str">
            <v>ASTM-240-409-2B</v>
          </cell>
        </row>
        <row r="180">
          <cell r="J180" t="str">
            <v>GUANGTHONG</v>
          </cell>
          <cell r="M180" t="str">
            <v>ASTM-240M 409</v>
          </cell>
        </row>
        <row r="181">
          <cell r="J181" t="str">
            <v>GUANHONG</v>
          </cell>
          <cell r="M181" t="str">
            <v>ASTM-240M''304</v>
          </cell>
        </row>
        <row r="182">
          <cell r="J182" t="str">
            <v>GUSTO</v>
          </cell>
          <cell r="M182" t="str">
            <v>ASTM-240M''''304</v>
          </cell>
        </row>
        <row r="183">
          <cell r="J183" t="str">
            <v>Hae</v>
          </cell>
          <cell r="M183" t="str">
            <v>ASTM-240M-304-2B</v>
          </cell>
        </row>
        <row r="184">
          <cell r="J184" t="str">
            <v>HAH HONG STEEL</v>
          </cell>
          <cell r="M184" t="str">
            <v>ASTM-240M''409</v>
          </cell>
        </row>
        <row r="185">
          <cell r="J185" t="str">
            <v>HAIER ELECTRIC</v>
          </cell>
          <cell r="M185" t="str">
            <v>ASTM-240M''''409</v>
          </cell>
        </row>
        <row r="186">
          <cell r="J186" t="str">
            <v>HANA</v>
          </cell>
          <cell r="M186" t="str">
            <v>ASTM-240M-409-2B</v>
          </cell>
        </row>
        <row r="187">
          <cell r="J187" t="str">
            <v>HANHSTEEL</v>
          </cell>
          <cell r="M187" t="str">
            <v>ASTM304 2D</v>
          </cell>
        </row>
        <row r="188">
          <cell r="J188" t="str">
            <v>HANWA</v>
          </cell>
          <cell r="M188" t="str">
            <v>ASTM304L-2B</v>
          </cell>
        </row>
        <row r="189">
          <cell r="J189" t="str">
            <v>HANWA THAI</v>
          </cell>
          <cell r="M189" t="str">
            <v>ASTM409 2B</v>
          </cell>
        </row>
        <row r="190">
          <cell r="J190" t="str">
            <v>HANWA TRADING (SHANGHAI) CO.,LTD.</v>
          </cell>
          <cell r="M190" t="str">
            <v>ASTM-A1008 CS</v>
          </cell>
        </row>
        <row r="191">
          <cell r="J191" t="str">
            <v>HARRINGTON</v>
          </cell>
          <cell r="M191" t="str">
            <v>ASTM-A1008 CS B</v>
          </cell>
        </row>
        <row r="192">
          <cell r="J192" t="str">
            <v>HCA ENTER</v>
          </cell>
          <cell r="M192" t="str">
            <v>ASTM-A1008 CS type B</v>
          </cell>
        </row>
        <row r="193">
          <cell r="J193" t="str">
            <v>HIDAKA</v>
          </cell>
          <cell r="M193" t="str">
            <v>ASTM-A1008 CS typeB</v>
          </cell>
        </row>
        <row r="194">
          <cell r="J194" t="str">
            <v>HI-DEN</v>
          </cell>
          <cell r="M194" t="str">
            <v>ASTM-A1008 CSA</v>
          </cell>
        </row>
        <row r="195">
          <cell r="J195" t="str">
            <v>honda</v>
          </cell>
          <cell r="M195" t="str">
            <v>ASTM-A1008 Gr B</v>
          </cell>
        </row>
        <row r="196">
          <cell r="J196" t="str">
            <v>HONESTY</v>
          </cell>
          <cell r="M196" t="str">
            <v>ASTM-A1008 Gr.B</v>
          </cell>
        </row>
        <row r="197">
          <cell r="J197" t="str">
            <v>HONG YI</v>
          </cell>
          <cell r="M197" t="str">
            <v>ASTM-A240 304 2B</v>
          </cell>
        </row>
        <row r="198">
          <cell r="J198" t="str">
            <v xml:space="preserve">HONGHAI </v>
          </cell>
          <cell r="M198" t="str">
            <v>ASTM-A240 409 2B</v>
          </cell>
        </row>
        <row r="199">
          <cell r="J199" t="str">
            <v>HOO THAI</v>
          </cell>
          <cell r="M199" t="str">
            <v>ASTM-A240 409-2B</v>
          </cell>
        </row>
        <row r="200">
          <cell r="J200" t="str">
            <v>HOPE TECH</v>
          </cell>
          <cell r="M200" t="str">
            <v>ASTMA240-409-2B</v>
          </cell>
        </row>
        <row r="201">
          <cell r="J201" t="str">
            <v>HOSEI BRAKE</v>
          </cell>
          <cell r="M201" t="str">
            <v>ASTM-A240M 304-2B</v>
          </cell>
        </row>
        <row r="202">
          <cell r="J202" t="str">
            <v>HRI ENTEC</v>
          </cell>
          <cell r="M202" t="str">
            <v>ASTM-A240M 409</v>
          </cell>
        </row>
        <row r="203">
          <cell r="J203" t="str">
            <v>HUAMEI</v>
          </cell>
          <cell r="M203" t="str">
            <v>ASTM-A240M 409 - 2B</v>
          </cell>
        </row>
        <row r="204">
          <cell r="J204" t="str">
            <v>HWA LIN</v>
          </cell>
          <cell r="M204" t="str">
            <v>ASTM-A240M 409-2B</v>
          </cell>
        </row>
        <row r="205">
          <cell r="J205" t="str">
            <v>I STEEL</v>
          </cell>
          <cell r="M205" t="str">
            <v>ASTM-A240M-304</v>
          </cell>
        </row>
        <row r="206">
          <cell r="J206" t="str">
            <v>IE FONG</v>
          </cell>
          <cell r="M206" t="str">
            <v>ASTM-A240M-409</v>
          </cell>
        </row>
        <row r="207">
          <cell r="J207" t="str">
            <v>IMASEN</v>
          </cell>
          <cell r="M207" t="str">
            <v>ASTMA240M409-2B</v>
          </cell>
        </row>
        <row r="208">
          <cell r="J208" t="str">
            <v>IN METAL</v>
          </cell>
          <cell r="M208" t="str">
            <v>ASTM-A240M-410</v>
          </cell>
        </row>
        <row r="209">
          <cell r="J209" t="str">
            <v>INFINITY</v>
          </cell>
          <cell r="M209" t="str">
            <v>ASTM-A240TP-304 2D</v>
          </cell>
        </row>
        <row r="210">
          <cell r="J210" t="str">
            <v>INGRESS AUTOVENTURES</v>
          </cell>
          <cell r="M210" t="str">
            <v>ASTM-A240-TP409</v>
          </cell>
        </row>
        <row r="211">
          <cell r="J211" t="str">
            <v>INNOVATE</v>
          </cell>
          <cell r="M211" t="str">
            <v>ASTN A240 TYPE 304</v>
          </cell>
        </row>
        <row r="212">
          <cell r="J212" t="str">
            <v>INTECH STEEL</v>
          </cell>
          <cell r="M212" t="str">
            <v>AW</v>
          </cell>
        </row>
        <row r="213">
          <cell r="J213" t="str">
            <v>IRIFUNE</v>
          </cell>
          <cell r="M213" t="str">
            <v>AW5251-O</v>
          </cell>
        </row>
        <row r="214">
          <cell r="J214" t="str">
            <v>IWAI</v>
          </cell>
          <cell r="M214" t="str">
            <v>AZ</v>
          </cell>
        </row>
        <row r="215">
          <cell r="J215" t="str">
            <v>J PHIPHAT</v>
          </cell>
          <cell r="M215" t="str">
            <v>AZ100 G550</v>
          </cell>
        </row>
        <row r="216">
          <cell r="J216" t="str">
            <v>J TECHNOLOGY</v>
          </cell>
          <cell r="M216" t="str">
            <v>AZ120</v>
          </cell>
        </row>
        <row r="217">
          <cell r="J217" t="str">
            <v>J.N.T. INDUSTRIAL</v>
          </cell>
          <cell r="M217" t="str">
            <v>AZ150</v>
          </cell>
        </row>
        <row r="218">
          <cell r="J218" t="str">
            <v>JFE SHOJI</v>
          </cell>
          <cell r="M218" t="str">
            <v>AZ150 G300</v>
          </cell>
        </row>
        <row r="219">
          <cell r="J219" t="str">
            <v>JIEU FONG</v>
          </cell>
          <cell r="M219" t="str">
            <v>AZ150 G300 F2</v>
          </cell>
        </row>
        <row r="220">
          <cell r="J220" t="str">
            <v>JINRONG</v>
          </cell>
          <cell r="M220" t="str">
            <v>AZ150 G550</v>
          </cell>
        </row>
        <row r="221">
          <cell r="J221" t="str">
            <v>JINYANG</v>
          </cell>
          <cell r="M221" t="str">
            <v>AZ150 G550 F2</v>
          </cell>
        </row>
        <row r="222">
          <cell r="J222" t="str">
            <v xml:space="preserve">JO TECH </v>
          </cell>
          <cell r="M222" t="str">
            <v>AZ200 G550</v>
          </cell>
        </row>
        <row r="223">
          <cell r="J223" t="str">
            <v>JOMTHAI ASAHI</v>
          </cell>
          <cell r="M223" t="str">
            <v>AZ60</v>
          </cell>
        </row>
        <row r="224">
          <cell r="J224" t="str">
            <v>JPN</v>
          </cell>
          <cell r="M224" t="str">
            <v>AZ70 G550</v>
          </cell>
        </row>
        <row r="225">
          <cell r="J225" t="str">
            <v>JT MOTOR</v>
          </cell>
          <cell r="M225" t="str">
            <v>AZM</v>
          </cell>
        </row>
        <row r="226">
          <cell r="J226" t="str">
            <v>JTEKT</v>
          </cell>
          <cell r="M226" t="str">
            <v>AZM150</v>
          </cell>
        </row>
        <row r="227">
          <cell r="J227" t="str">
            <v>JU THAI GROUP</v>
          </cell>
          <cell r="M227" t="str">
            <v>B1200HS</v>
          </cell>
        </row>
        <row r="228">
          <cell r="J228" t="str">
            <v>JUMPWAY</v>
          </cell>
          <cell r="M228" t="str">
            <v>B1500HS</v>
          </cell>
        </row>
        <row r="229">
          <cell r="J229" t="str">
            <v>JW RUAMKIT</v>
          </cell>
          <cell r="M229" t="str">
            <v>B240P1D+ZF</v>
          </cell>
        </row>
        <row r="230">
          <cell r="J230" t="str">
            <v>K LOGISTICS</v>
          </cell>
          <cell r="M230" t="str">
            <v>B250P1</v>
          </cell>
        </row>
        <row r="231">
          <cell r="J231" t="str">
            <v>K R Steel</v>
          </cell>
          <cell r="M231" t="str">
            <v>B35A300-A</v>
          </cell>
        </row>
        <row r="232">
          <cell r="J232" t="str">
            <v>K.B.UNION</v>
          </cell>
          <cell r="M232" t="str">
            <v>B50A600-A</v>
          </cell>
        </row>
        <row r="233">
          <cell r="J233" t="str">
            <v xml:space="preserve">K.S. PART </v>
          </cell>
          <cell r="M233" t="str">
            <v>BE36O-15</v>
          </cell>
        </row>
        <row r="234">
          <cell r="J234" t="str">
            <v xml:space="preserve">K.THAIMACHINE </v>
          </cell>
          <cell r="M234" t="str">
            <v>BR600/780HE</v>
          </cell>
        </row>
        <row r="235">
          <cell r="J235" t="str">
            <v>KA DESING</v>
          </cell>
          <cell r="M235" t="str">
            <v>BRASS-C2680</v>
          </cell>
        </row>
        <row r="236">
          <cell r="J236" t="str">
            <v>KAMOLAKE</v>
          </cell>
          <cell r="M236" t="str">
            <v xml:space="preserve">BRIT BLUE </v>
          </cell>
        </row>
        <row r="237">
          <cell r="J237" t="str">
            <v>KANEMITSU</v>
          </cell>
          <cell r="M237" t="str">
            <v>BSUFDE+Z 50/50</v>
          </cell>
        </row>
        <row r="238">
          <cell r="J238" t="str">
            <v>KANEMITSU SLIT</v>
          </cell>
          <cell r="M238" t="str">
            <v>BTC-01</v>
          </cell>
        </row>
        <row r="239">
          <cell r="J239" t="str">
            <v>KANPATSU</v>
          </cell>
          <cell r="M239" t="str">
            <v>BTC1</v>
          </cell>
        </row>
        <row r="240">
          <cell r="J240" t="str">
            <v xml:space="preserve">KARWIN THAI </v>
          </cell>
          <cell r="M240" t="str">
            <v>BURNT ALMOND</v>
          </cell>
        </row>
        <row r="241">
          <cell r="J241" t="str">
            <v>KDS</v>
          </cell>
          <cell r="M241" t="str">
            <v>BURNT ORANGE</v>
          </cell>
        </row>
        <row r="242">
          <cell r="J242" t="str">
            <v>KHOOMPHOL</v>
          </cell>
          <cell r="M242" t="str">
            <v>BUSDE+Z</v>
          </cell>
        </row>
        <row r="243">
          <cell r="J243" t="str">
            <v>KIAT CHAROEN CITY PARTS</v>
          </cell>
          <cell r="M243" t="str">
            <v>BUSDE+Z-CSG+0 0/50FC</v>
          </cell>
        </row>
        <row r="244">
          <cell r="J244" t="str">
            <v>KI-ECOTECH</v>
          </cell>
          <cell r="M244" t="str">
            <v>BUSDE+Z-CSG+0/50FC</v>
          </cell>
        </row>
        <row r="245">
          <cell r="J245" t="str">
            <v>KI-LAT</v>
          </cell>
          <cell r="M245" t="str">
            <v>C1050</v>
          </cell>
        </row>
        <row r="246">
          <cell r="J246" t="str">
            <v>KIM TECH</v>
          </cell>
          <cell r="M246" t="str">
            <v>C1095</v>
          </cell>
        </row>
        <row r="247">
          <cell r="J247" t="str">
            <v>KING GOOD</v>
          </cell>
          <cell r="M247" t="str">
            <v>C1100</v>
          </cell>
        </row>
        <row r="248">
          <cell r="J248" t="str">
            <v>KING SHING 1</v>
          </cell>
          <cell r="M248" t="str">
            <v>C1100-1/2H</v>
          </cell>
        </row>
        <row r="249">
          <cell r="J249" t="str">
            <v>KOBAYASHI</v>
          </cell>
          <cell r="M249" t="str">
            <v>C1100R-1/2H</v>
          </cell>
        </row>
        <row r="250">
          <cell r="J250" t="str">
            <v xml:space="preserve">KOJO PARTS </v>
          </cell>
          <cell r="M250" t="str">
            <v>C2680R-1/2H</v>
          </cell>
        </row>
        <row r="251">
          <cell r="J251" t="str">
            <v>KONICA</v>
          </cell>
          <cell r="M251" t="str">
            <v>C2680R-1/2R</v>
          </cell>
        </row>
        <row r="252">
          <cell r="J252" t="str">
            <v>KORAT MATSU</v>
          </cell>
          <cell r="M252" t="str">
            <v>C2680R-O</v>
          </cell>
        </row>
        <row r="253">
          <cell r="J253" t="str">
            <v>KORCHAROEN</v>
          </cell>
          <cell r="M253" t="str">
            <v>CGCC-Z80</v>
          </cell>
        </row>
        <row r="254">
          <cell r="J254" t="str">
            <v>KOWOO</v>
          </cell>
          <cell r="M254" t="str">
            <v>CGCHS300Y S120</v>
          </cell>
        </row>
        <row r="255">
          <cell r="J255" t="str">
            <v>KRC AUTOPART</v>
          </cell>
          <cell r="M255" t="str">
            <v>CGCHS60DP</v>
          </cell>
        </row>
        <row r="256">
          <cell r="J256" t="str">
            <v>KRUGER ASIA</v>
          </cell>
          <cell r="M256" t="str">
            <v>CGCHS60DP 40A40A</v>
          </cell>
        </row>
        <row r="257">
          <cell r="J257" t="str">
            <v>KRUGER-TH</v>
          </cell>
          <cell r="M257" t="str">
            <v>CGCY-M</v>
          </cell>
        </row>
        <row r="258">
          <cell r="J258" t="str">
            <v>KULTHORN</v>
          </cell>
          <cell r="M258" t="str">
            <v>CGCY-M Z120</v>
          </cell>
        </row>
        <row r="259">
          <cell r="J259" t="str">
            <v>KURASHIKI</v>
          </cell>
          <cell r="M259" t="str">
            <v>CGCY-M-D1 N</v>
          </cell>
        </row>
        <row r="260">
          <cell r="J260" t="str">
            <v>KWUNG VEE</v>
          </cell>
          <cell r="M260" t="str">
            <v>CGCY-M-D1QML</v>
          </cell>
        </row>
        <row r="261">
          <cell r="J261" t="str">
            <v>KYOKUYO</v>
          </cell>
          <cell r="M261" t="str">
            <v>CGCY-M-D1QMX</v>
          </cell>
        </row>
        <row r="262">
          <cell r="J262" t="str">
            <v>KYOKUYO1</v>
          </cell>
          <cell r="M262" t="str">
            <v>CGCY-M-D1QMX/SGCC-F10</v>
          </cell>
        </row>
        <row r="263">
          <cell r="J263" t="str">
            <v>L.I.U</v>
          </cell>
          <cell r="M263" t="str">
            <v>CGCY-M-DC N</v>
          </cell>
        </row>
        <row r="264">
          <cell r="J264" t="str">
            <v>L.P.S.</v>
          </cell>
          <cell r="M264" t="str">
            <v>CGCY-M-Z QMX</v>
          </cell>
        </row>
        <row r="265">
          <cell r="J265" t="str">
            <v>LANNA</v>
          </cell>
          <cell r="M265" t="str">
            <v>CGCY-M-Z-QMX</v>
          </cell>
        </row>
        <row r="266">
          <cell r="J266" t="str">
            <v>LEENA</v>
          </cell>
          <cell r="M266" t="str">
            <v>CH</v>
          </cell>
        </row>
        <row r="267">
          <cell r="J267" t="str">
            <v>LEKMUNWIAN</v>
          </cell>
          <cell r="M267" t="str">
            <v>CLEAN COLORBOND AZ150G550</v>
          </cell>
        </row>
        <row r="268">
          <cell r="J268" t="str">
            <v>LI WEI</v>
          </cell>
          <cell r="M268" t="str">
            <v>COPPER(C1100)</v>
          </cell>
        </row>
        <row r="269">
          <cell r="J269" t="str">
            <v>LIEN SERN</v>
          </cell>
          <cell r="M269" t="str">
            <v>CR</v>
          </cell>
        </row>
        <row r="270">
          <cell r="J270" t="str">
            <v>LIYANG</v>
          </cell>
          <cell r="M270" t="str">
            <v>CR300LA</v>
          </cell>
        </row>
        <row r="271">
          <cell r="J271" t="str">
            <v>LOHAKIT</v>
          </cell>
          <cell r="M271" t="str">
            <v>CR300LA-GI40/40-U-O</v>
          </cell>
        </row>
        <row r="272">
          <cell r="J272" t="str">
            <v>LONG LONG CLEAN</v>
          </cell>
          <cell r="M272" t="str">
            <v>CR330Y590T- DP</v>
          </cell>
        </row>
        <row r="273">
          <cell r="J273" t="str">
            <v xml:space="preserve">LONGBEE </v>
          </cell>
          <cell r="M273" t="str">
            <v>CR420LA</v>
          </cell>
        </row>
        <row r="274">
          <cell r="J274" t="str">
            <v>LOOP FILTER</v>
          </cell>
          <cell r="M274" t="str">
            <v>CR440Y780T-DP</v>
          </cell>
        </row>
        <row r="275">
          <cell r="J275" t="str">
            <v>LOUIS ENGINEERING</v>
          </cell>
          <cell r="M275" t="str">
            <v>CR660Y780T-CP</v>
          </cell>
        </row>
        <row r="276">
          <cell r="J276" t="str">
            <v>LSP ENTER</v>
          </cell>
          <cell r="M276" t="str">
            <v>CS1300</v>
          </cell>
        </row>
        <row r="277">
          <cell r="J277" t="str">
            <v>M.S.T.</v>
          </cell>
          <cell r="M277" t="str">
            <v>CS-B</v>
          </cell>
        </row>
        <row r="278">
          <cell r="J278" t="str">
            <v>MANSFIELD</v>
          </cell>
          <cell r="M278" t="str">
            <v>CSGA270F-45/45</v>
          </cell>
        </row>
        <row r="279">
          <cell r="J279" t="str">
            <v xml:space="preserve">MANUTHAI </v>
          </cell>
          <cell r="M279" t="str">
            <v>CUST MY17 P-O</v>
          </cell>
        </row>
        <row r="280">
          <cell r="J280" t="str">
            <v>MARUBENI</v>
          </cell>
          <cell r="M280" t="str">
            <v>DARK GREY</v>
          </cell>
        </row>
        <row r="281">
          <cell r="J281" t="str">
            <v>MATERIALS SER</v>
          </cell>
          <cell r="M281" t="str">
            <v>DC01</v>
          </cell>
        </row>
        <row r="282">
          <cell r="J282" t="str">
            <v>MATSUI</v>
          </cell>
          <cell r="M282" t="str">
            <v>DC04</v>
          </cell>
        </row>
        <row r="283">
          <cell r="J283" t="str">
            <v>MAX STEEL1</v>
          </cell>
          <cell r="M283" t="str">
            <v>DC04(EK4)</v>
          </cell>
        </row>
        <row r="284">
          <cell r="J284" t="str">
            <v>MAXXBUILD</v>
          </cell>
          <cell r="M284" t="str">
            <v>DC05</v>
          </cell>
        </row>
        <row r="285">
          <cell r="J285" t="str">
            <v>MC METAL</v>
          </cell>
          <cell r="M285" t="str">
            <v>DC06</v>
          </cell>
        </row>
        <row r="286">
          <cell r="J286" t="str">
            <v>ME STEEL</v>
          </cell>
          <cell r="M286" t="str">
            <v>DC06 FB</v>
          </cell>
        </row>
        <row r="287">
          <cell r="J287" t="str">
            <v>MEGA INTER</v>
          </cell>
          <cell r="M287" t="str">
            <v>DC51D+Z 50/50-M-FC-0</v>
          </cell>
        </row>
        <row r="288">
          <cell r="J288" t="str">
            <v>MEGA METAL</v>
          </cell>
          <cell r="M288" t="str">
            <v>DC51D+ZM</v>
          </cell>
        </row>
        <row r="289">
          <cell r="J289" t="str">
            <v>MEI AH METAL</v>
          </cell>
          <cell r="M289" t="str">
            <v>DC51D+Z-M-60/60-FC-C5</v>
          </cell>
        </row>
        <row r="290">
          <cell r="J290" t="str">
            <v>MENAM STAI</v>
          </cell>
          <cell r="M290" t="str">
            <v>DC51D+Z-MD 120-W-F</v>
          </cell>
        </row>
        <row r="291">
          <cell r="J291" t="str">
            <v>METADEC</v>
          </cell>
          <cell r="M291" t="str">
            <v>DD11-PO</v>
          </cell>
        </row>
        <row r="292">
          <cell r="J292" t="str">
            <v>METAL ONE</v>
          </cell>
          <cell r="M292" t="str">
            <v>DD13-P/O</v>
          </cell>
        </row>
        <row r="293">
          <cell r="J293" t="str">
            <v>METAL SHEET</v>
          </cell>
          <cell r="M293" t="str">
            <v>DD51D+ZM</v>
          </cell>
        </row>
        <row r="294">
          <cell r="J294" t="str">
            <v>METAL TRADE</v>
          </cell>
          <cell r="M294" t="str">
            <v>DP1180HYZE</v>
          </cell>
        </row>
        <row r="295">
          <cell r="J295" t="str">
            <v>METALTEC</v>
          </cell>
          <cell r="M295" t="str">
            <v>DX51D</v>
          </cell>
        </row>
        <row r="296">
          <cell r="J296" t="str">
            <v>METEX</v>
          </cell>
          <cell r="M296" t="str">
            <v>DX51D/SGCC-ZF120</v>
          </cell>
        </row>
        <row r="297">
          <cell r="J297" t="str">
            <v>MEW STEEL</v>
          </cell>
          <cell r="M297" t="str">
            <v>DX51D/SGCC-ZN120</v>
          </cell>
        </row>
        <row r="298">
          <cell r="J298" t="str">
            <v>MIGHTY</v>
          </cell>
          <cell r="M298" t="str">
            <v>DX51D/SGCC-ZN220</v>
          </cell>
        </row>
        <row r="299">
          <cell r="J299" t="str">
            <v>MING TAI</v>
          </cell>
          <cell r="M299" t="str">
            <v>DX51D+Z</v>
          </cell>
        </row>
        <row r="300">
          <cell r="J300" t="str">
            <v>MISHINA</v>
          </cell>
          <cell r="M300" t="str">
            <v>DX51D+Z150</v>
          </cell>
        </row>
        <row r="301">
          <cell r="J301" t="str">
            <v>MITARUN</v>
          </cell>
          <cell r="M301" t="str">
            <v>DX51D+Z275</v>
          </cell>
        </row>
        <row r="302">
          <cell r="J302" t="str">
            <v>MITSUI &amp; CO</v>
          </cell>
          <cell r="M302" t="str">
            <v>DX51D+Z-DM 120-W-F</v>
          </cell>
        </row>
        <row r="303">
          <cell r="J303" t="str">
            <v>MIYAGO</v>
          </cell>
          <cell r="M303" t="str">
            <v>DX51D+ZM100</v>
          </cell>
        </row>
        <row r="304">
          <cell r="J304" t="str">
            <v>MIZUKI</v>
          </cell>
          <cell r="M304" t="str">
            <v>DX51D+ZM120</v>
          </cell>
        </row>
        <row r="305">
          <cell r="J305" t="str">
            <v>MMI PRECISION</v>
          </cell>
          <cell r="M305" t="str">
            <v>DX51DBRB+Z</v>
          </cell>
        </row>
        <row r="306">
          <cell r="J306" t="str">
            <v>mmst</v>
          </cell>
          <cell r="M306" t="str">
            <v>DX51D-D-FB-2/SGCC Z80</v>
          </cell>
        </row>
        <row r="307">
          <cell r="J307" t="str">
            <v>MR.ANUCHA</v>
          </cell>
          <cell r="M307" t="str">
            <v>DX51D-ZF120</v>
          </cell>
        </row>
        <row r="308">
          <cell r="J308" t="str">
            <v>MR.SOMCHART</v>
          </cell>
          <cell r="M308" t="str">
            <v>DX51D-ZF80</v>
          </cell>
        </row>
        <row r="309">
          <cell r="J309" t="str">
            <v>MR.SOMSAK</v>
          </cell>
          <cell r="M309" t="str">
            <v>DX51D-Z-GI50/50-U</v>
          </cell>
        </row>
        <row r="310">
          <cell r="J310" t="str">
            <v>MR.SURASAK</v>
          </cell>
          <cell r="M310" t="str">
            <v>DX51D-Z-M-60/60-FB</v>
          </cell>
        </row>
        <row r="311">
          <cell r="J311" t="str">
            <v>Mrs.Laor</v>
          </cell>
          <cell r="M311" t="str">
            <v>DX52D+Z120</v>
          </cell>
        </row>
        <row r="312">
          <cell r="J312" t="str">
            <v>Mrs.VARATYA CHAIYACAM</v>
          </cell>
          <cell r="M312" t="str">
            <v>DX53D+Z</v>
          </cell>
        </row>
        <row r="313">
          <cell r="J313" t="str">
            <v>MRSAKCHAI</v>
          </cell>
          <cell r="M313" t="str">
            <v>DX53D+Z-80</v>
          </cell>
        </row>
        <row r="314">
          <cell r="J314" t="str">
            <v>MSB</v>
          </cell>
          <cell r="M314" t="str">
            <v>DX56D-Z-GI50/50-U</v>
          </cell>
        </row>
        <row r="315">
          <cell r="J315" t="str">
            <v>MUNKONG</v>
          </cell>
          <cell r="M315" t="str">
            <v>DX57D+Z100-MB0</v>
          </cell>
        </row>
        <row r="316">
          <cell r="J316" t="str">
            <v xml:space="preserve">MVP INTERTECH </v>
          </cell>
          <cell r="M316" t="str">
            <v>ECC-EGC-QF20/20</v>
          </cell>
        </row>
        <row r="317">
          <cell r="J317" t="str">
            <v>N.S.C. STEEL</v>
          </cell>
          <cell r="M317" t="str">
            <v>EG</v>
          </cell>
        </row>
        <row r="318">
          <cell r="J318" t="str">
            <v>NAGAOKA</v>
          </cell>
          <cell r="M318" t="str">
            <v>EG Boron</v>
          </cell>
        </row>
        <row r="319">
          <cell r="J319" t="str">
            <v>NAKAGAWA-APM</v>
          </cell>
          <cell r="M319" t="str">
            <v>EGC</v>
          </cell>
        </row>
        <row r="320">
          <cell r="J320" t="str">
            <v>NAS TOA</v>
          </cell>
          <cell r="M320" t="str">
            <v>EGC20/20</v>
          </cell>
        </row>
        <row r="321">
          <cell r="J321" t="str">
            <v>NC2010</v>
          </cell>
          <cell r="M321" t="str">
            <v>EGC-GF</v>
          </cell>
        </row>
        <row r="322">
          <cell r="J322" t="str">
            <v>NEC SCHOTT</v>
          </cell>
          <cell r="M322" t="str">
            <v>EGC-P</v>
          </cell>
        </row>
        <row r="323">
          <cell r="J323" t="str">
            <v>NEW SOMTHAI</v>
          </cell>
          <cell r="M323" t="str">
            <v>EGC-QS</v>
          </cell>
        </row>
        <row r="324">
          <cell r="J324" t="str">
            <v>NEWLAND XDD</v>
          </cell>
          <cell r="M324" t="str">
            <v>EGC-QS1</v>
          </cell>
        </row>
        <row r="325">
          <cell r="J325" t="str">
            <v>NICO STEEL</v>
          </cell>
          <cell r="M325" t="str">
            <v>EGC-QS1 20/20</v>
          </cell>
        </row>
        <row r="326">
          <cell r="J326" t="str">
            <v>NIKKEI</v>
          </cell>
          <cell r="M326" t="str">
            <v>EGC-QS1-G20/20</v>
          </cell>
        </row>
        <row r="327">
          <cell r="J327" t="str">
            <v>NINGBO</v>
          </cell>
          <cell r="M327" t="str">
            <v>EGD-QS1</v>
          </cell>
        </row>
        <row r="328">
          <cell r="J328" t="str">
            <v xml:space="preserve">NIPPON </v>
          </cell>
          <cell r="M328" t="str">
            <v>EGE-QF1-G20/20</v>
          </cell>
        </row>
        <row r="329">
          <cell r="J329" t="str">
            <v>NIPPON STEEL</v>
          </cell>
          <cell r="M329" t="str">
            <v>EGI</v>
          </cell>
        </row>
        <row r="330">
          <cell r="J330" t="str">
            <v>NISSAN TRADING</v>
          </cell>
          <cell r="M330" t="str">
            <v>EG-JP</v>
          </cell>
        </row>
        <row r="331">
          <cell r="J331" t="str">
            <v>NITCO</v>
          </cell>
          <cell r="M331" t="str">
            <v>EG-SECC1</v>
          </cell>
        </row>
        <row r="332">
          <cell r="J332" t="str">
            <v>NITOMO</v>
          </cell>
          <cell r="M332" t="str">
            <v>EG-V2X</v>
          </cell>
        </row>
        <row r="333">
          <cell r="J333" t="str">
            <v>NST COIL</v>
          </cell>
          <cell r="M333" t="str">
            <v>EMBO</v>
          </cell>
        </row>
        <row r="334">
          <cell r="J334" t="str">
            <v>NUCHJARIN</v>
          </cell>
          <cell r="M334" t="str">
            <v>EMBO PCM</v>
          </cell>
        </row>
        <row r="335">
          <cell r="J335" t="str">
            <v>NUM SUPPLY</v>
          </cell>
          <cell r="M335" t="str">
            <v>EN-DC01</v>
          </cell>
        </row>
        <row r="336">
          <cell r="J336" t="str">
            <v>NYC INDUSTRY1</v>
          </cell>
          <cell r="M336" t="str">
            <v>EWC/820 (60W) Grey</v>
          </cell>
        </row>
        <row r="337">
          <cell r="J337" t="str">
            <v>OAK TECHNOLOGY</v>
          </cell>
          <cell r="M337" t="str">
            <v>EWC/820 (60W) White</v>
          </cell>
        </row>
        <row r="338">
          <cell r="J338" t="str">
            <v>OFF ROAD</v>
          </cell>
          <cell r="M338" t="str">
            <v>EWC7820 White</v>
          </cell>
        </row>
        <row r="339">
          <cell r="J339" t="str">
            <v>OHKUMA</v>
          </cell>
          <cell r="M339" t="str">
            <v>F409L</v>
          </cell>
        </row>
        <row r="340">
          <cell r="J340" t="str">
            <v>ONO TRADING</v>
          </cell>
          <cell r="M340" t="str">
            <v>FAAH13-O</v>
          </cell>
        </row>
        <row r="341">
          <cell r="J341" t="str">
            <v>ORBIT</v>
          </cell>
          <cell r="M341" t="str">
            <v>FC340</v>
          </cell>
        </row>
        <row r="342">
          <cell r="J342" t="str">
            <v>ORBIT FASTENER</v>
          </cell>
          <cell r="M342" t="str">
            <v>FC340S</v>
          </cell>
        </row>
        <row r="343">
          <cell r="J343" t="str">
            <v>P JIRALOHAKIJ</v>
          </cell>
          <cell r="M343" t="str">
            <v>FC370</v>
          </cell>
        </row>
        <row r="344">
          <cell r="J344" t="str">
            <v>P&amp;D ADVANCE</v>
          </cell>
          <cell r="M344" t="str">
            <v>FC370S</v>
          </cell>
        </row>
        <row r="345">
          <cell r="J345" t="str">
            <v>P.AUDIO</v>
          </cell>
          <cell r="M345" t="str">
            <v>FC390</v>
          </cell>
        </row>
        <row r="346">
          <cell r="J346" t="str">
            <v>P.K.K. RUNGRUEN</v>
          </cell>
          <cell r="M346" t="str">
            <v>FC390S</v>
          </cell>
        </row>
        <row r="347">
          <cell r="J347" t="str">
            <v>P.S.SPARE</v>
          </cell>
          <cell r="M347" t="str">
            <v>FC440</v>
          </cell>
        </row>
        <row r="348">
          <cell r="J348" t="str">
            <v>PA AUTO SUP</v>
          </cell>
          <cell r="M348" t="str">
            <v>FC440S</v>
          </cell>
        </row>
        <row r="349">
          <cell r="J349" t="str">
            <v>PACIFIC SHEET</v>
          </cell>
          <cell r="M349" t="str">
            <v>FC590</v>
          </cell>
        </row>
        <row r="350">
          <cell r="J350" t="str">
            <v>PAILIN</v>
          </cell>
          <cell r="M350" t="str">
            <v>FC590Y</v>
          </cell>
        </row>
        <row r="351">
          <cell r="J351" t="str">
            <v>PAINT APPLIC</v>
          </cell>
          <cell r="M351" t="str">
            <v>FC591</v>
          </cell>
        </row>
        <row r="352">
          <cell r="J352" t="str">
            <v>PANASONIC</v>
          </cell>
          <cell r="M352" t="str">
            <v>FS10</v>
          </cell>
        </row>
        <row r="353">
          <cell r="J353" t="str">
            <v>PANTHONG</v>
          </cell>
          <cell r="M353" t="str">
            <v>G300</v>
          </cell>
        </row>
        <row r="354">
          <cell r="J354" t="str">
            <v>PARAGON COIL</v>
          </cell>
          <cell r="M354" t="str">
            <v>G300 Z100</v>
          </cell>
        </row>
        <row r="355">
          <cell r="J355" t="str">
            <v>PARAGON SERVICE</v>
          </cell>
          <cell r="M355" t="str">
            <v>G300 Z275</v>
          </cell>
        </row>
        <row r="356">
          <cell r="J356" t="str">
            <v>PARAGON SUPPLIE</v>
          </cell>
          <cell r="M356" t="str">
            <v>G350 Z35</v>
          </cell>
        </row>
        <row r="357">
          <cell r="J357" t="str">
            <v>PARKER</v>
          </cell>
          <cell r="M357" t="str">
            <v>G450</v>
          </cell>
        </row>
        <row r="358">
          <cell r="J358" t="str">
            <v>PATTARAPONG</v>
          </cell>
          <cell r="M358" t="str">
            <v>G450 , Z275</v>
          </cell>
        </row>
        <row r="359">
          <cell r="J359" t="str">
            <v>PATTERER TECHNICAL</v>
          </cell>
          <cell r="M359" t="str">
            <v>G450 Z</v>
          </cell>
        </row>
        <row r="360">
          <cell r="J360" t="str">
            <v>PC TAKASHIMA</v>
          </cell>
          <cell r="M360" t="str">
            <v>G450 Z35</v>
          </cell>
        </row>
        <row r="361">
          <cell r="J361" t="str">
            <v xml:space="preserve">PENGFEI PRECISION </v>
          </cell>
          <cell r="M361" t="str">
            <v>G50C</v>
          </cell>
        </row>
        <row r="362">
          <cell r="J362" t="str">
            <v>PERFACTA</v>
          </cell>
          <cell r="M362" t="str">
            <v>G550</v>
          </cell>
        </row>
        <row r="363">
          <cell r="J363" t="str">
            <v>PERM POON POL</v>
          </cell>
          <cell r="M363" t="str">
            <v>GA</v>
          </cell>
        </row>
        <row r="364">
          <cell r="J364" t="str">
            <v>PERMPOONSAP</v>
          </cell>
          <cell r="M364" t="str">
            <v>GA D2(SCGA390)</v>
          </cell>
        </row>
        <row r="365">
          <cell r="J365" t="str">
            <v>PERMSIN</v>
          </cell>
          <cell r="M365" t="str">
            <v>GA SGCC ZF</v>
          </cell>
        </row>
        <row r="366">
          <cell r="J366" t="str">
            <v>PHETPAISAN AUTO</v>
          </cell>
          <cell r="M366" t="str">
            <v>GA270D2</v>
          </cell>
        </row>
        <row r="367">
          <cell r="J367" t="str">
            <v>PHOENIX SJ</v>
          </cell>
          <cell r="M367" t="str">
            <v>GACC-A</v>
          </cell>
        </row>
        <row r="368">
          <cell r="J368" t="str">
            <v>PHOOLSUP</v>
          </cell>
          <cell r="M368" t="str">
            <v>GACD-A</v>
          </cell>
        </row>
        <row r="369">
          <cell r="J369" t="str">
            <v>PICHAI TUNYA</v>
          </cell>
          <cell r="M369" t="str">
            <v>GALANIZED</v>
          </cell>
        </row>
        <row r="370">
          <cell r="J370" t="str">
            <v>PINYA</v>
          </cell>
          <cell r="M370" t="str">
            <v>GALVABOND</v>
          </cell>
        </row>
        <row r="371">
          <cell r="J371" t="str">
            <v>PJ TRADE</v>
          </cell>
          <cell r="M371" t="str">
            <v>GALVANIZED</v>
          </cell>
        </row>
        <row r="372">
          <cell r="J372" t="str">
            <v>PKS INDUSTRY</v>
          </cell>
          <cell r="M372" t="str">
            <v>GALVITE Z100 SGCC</v>
          </cell>
        </row>
        <row r="373">
          <cell r="J373" t="str">
            <v>POJLOHAKIJ</v>
          </cell>
          <cell r="M373" t="str">
            <v>GI</v>
          </cell>
        </row>
        <row r="374">
          <cell r="J374" t="str">
            <v>POLY VISION</v>
          </cell>
          <cell r="M374" t="str">
            <v xml:space="preserve">GI EMBO </v>
          </cell>
        </row>
        <row r="375">
          <cell r="J375" t="str">
            <v>POSCO</v>
          </cell>
          <cell r="M375" t="str">
            <v>GI EMBOS</v>
          </cell>
        </row>
        <row r="376">
          <cell r="J376" t="str">
            <v>POSCO 2</v>
          </cell>
          <cell r="M376" t="str">
            <v>GI Z10/10</v>
          </cell>
        </row>
        <row r="377">
          <cell r="J377" t="str">
            <v>POSCO INTER</v>
          </cell>
          <cell r="M377" t="str">
            <v>GI-SGCC Z18</v>
          </cell>
        </row>
        <row r="378">
          <cell r="J378" t="str">
            <v>POSCO INTER-1</v>
          </cell>
          <cell r="M378" t="str">
            <v>GI-SGCD1 Z18</v>
          </cell>
        </row>
        <row r="379">
          <cell r="J379" t="str">
            <v>POSCO-THAI NOX2</v>
          </cell>
          <cell r="M379" t="str">
            <v>GL</v>
          </cell>
        </row>
        <row r="380">
          <cell r="J380" t="str">
            <v>POSCO-THAI NOX4</v>
          </cell>
          <cell r="M380" t="str">
            <v>GL G550-A2150</v>
          </cell>
        </row>
        <row r="381">
          <cell r="J381" t="str">
            <v>PRAMUALSIN</v>
          </cell>
          <cell r="M381" t="str">
            <v>GL-AZ150</v>
          </cell>
        </row>
        <row r="382">
          <cell r="J382" t="str">
            <v xml:space="preserve">PRAPHACHAI </v>
          </cell>
          <cell r="M382" t="str">
            <v>GL-AZ70</v>
          </cell>
        </row>
        <row r="383">
          <cell r="J383" t="str">
            <v>PRASANMIT</v>
          </cell>
          <cell r="M383" t="str">
            <v>GLC AZ150</v>
          </cell>
        </row>
        <row r="384">
          <cell r="J384" t="str">
            <v>PRECISION PER</v>
          </cell>
          <cell r="M384" t="str">
            <v>GLC G550-AZ150</v>
          </cell>
        </row>
        <row r="385">
          <cell r="J385" t="str">
            <v>PREECHA</v>
          </cell>
          <cell r="M385" t="str">
            <v>GLC-UN AZ150</v>
          </cell>
        </row>
        <row r="386">
          <cell r="J386" t="str">
            <v>PREFER</v>
          </cell>
          <cell r="M386" t="str">
            <v>GLDD-UN AZ140</v>
          </cell>
        </row>
        <row r="387">
          <cell r="J387" t="str">
            <v xml:space="preserve">PREFER1 </v>
          </cell>
          <cell r="M387" t="str">
            <v>GLDD-UN AZ150</v>
          </cell>
        </row>
        <row r="388">
          <cell r="J388" t="str">
            <v>PREMIUM STEEL</v>
          </cell>
          <cell r="M388" t="str">
            <v>GMW2MCR2</v>
          </cell>
        </row>
        <row r="389">
          <cell r="J389" t="str">
            <v>PROBEDING</v>
          </cell>
          <cell r="M389" t="str">
            <v>GMW2MCR3</v>
          </cell>
        </row>
        <row r="390">
          <cell r="J390" t="str">
            <v>PROGRESS PART</v>
          </cell>
          <cell r="M390" t="str">
            <v>GMW2MCR4</v>
          </cell>
        </row>
        <row r="391">
          <cell r="J391" t="str">
            <v>PROTEN ALLIANCE</v>
          </cell>
          <cell r="M391" t="str">
            <v>GMW2M-ST-S</v>
          </cell>
        </row>
        <row r="392">
          <cell r="J392" t="str">
            <v xml:space="preserve">PRV PRODUCTS </v>
          </cell>
          <cell r="M392" t="str">
            <v>GMW2M-ST-S CR4 HD45A45A-E</v>
          </cell>
        </row>
        <row r="393">
          <cell r="J393" t="str">
            <v>PS STEEL</v>
          </cell>
          <cell r="M393" t="str">
            <v>GMW2M-ST-S CR4 HD45A45A-U</v>
          </cell>
        </row>
        <row r="394">
          <cell r="J394" t="str">
            <v>PSP</v>
          </cell>
          <cell r="M394" t="str">
            <v>GMW2M-ST-S CR4 HD60G60G-E</v>
          </cell>
        </row>
        <row r="395">
          <cell r="J395" t="str">
            <v>PT PERWIRA</v>
          </cell>
          <cell r="M395" t="str">
            <v>GMW2-M-STS-CR4</v>
          </cell>
        </row>
        <row r="396">
          <cell r="J396" t="str">
            <v>PTT</v>
          </cell>
          <cell r="M396" t="str">
            <v>GMW2M-ST-SCR4 60/60</v>
          </cell>
        </row>
        <row r="397">
          <cell r="J397" t="str">
            <v>PUNYA VIJITR</v>
          </cell>
          <cell r="M397" t="str">
            <v>GMW3032C210</v>
          </cell>
        </row>
        <row r="398">
          <cell r="J398" t="str">
            <v>PUSEE PRECISION</v>
          </cell>
          <cell r="M398" t="str">
            <v>GMW3032C270</v>
          </cell>
        </row>
        <row r="399">
          <cell r="J399" t="str">
            <v>Q PLUS</v>
          </cell>
          <cell r="M399" t="str">
            <v>GMW3032C300</v>
          </cell>
        </row>
        <row r="400">
          <cell r="J400" t="str">
            <v>Q POWER</v>
          </cell>
          <cell r="M400" t="str">
            <v>GMW3032C340</v>
          </cell>
        </row>
        <row r="401">
          <cell r="J401" t="str">
            <v>QUAL</v>
          </cell>
          <cell r="M401" t="str">
            <v>GMW3032C420</v>
          </cell>
        </row>
        <row r="402">
          <cell r="J402" t="str">
            <v>R&amp;N</v>
          </cell>
          <cell r="M402" t="str">
            <v>GMW3032H550</v>
          </cell>
        </row>
        <row r="403">
          <cell r="J403" t="str">
            <v>R&amp;T</v>
          </cell>
          <cell r="M403" t="str">
            <v>GMW3399C980</v>
          </cell>
        </row>
        <row r="404">
          <cell r="J404" t="str">
            <v>Rangsan</v>
          </cell>
          <cell r="M404" t="str">
            <v>GOLDEN OAK</v>
          </cell>
        </row>
        <row r="405">
          <cell r="J405" t="str">
            <v xml:space="preserve">Royal Sharpening </v>
          </cell>
          <cell r="M405" t="str">
            <v>H800LA</v>
          </cell>
        </row>
        <row r="406">
          <cell r="J406" t="str">
            <v>RUNNER INDUSTRY</v>
          </cell>
          <cell r="M406" t="str">
            <v>HC15B22 P/O UE</v>
          </cell>
        </row>
        <row r="407">
          <cell r="J407" t="str">
            <v>RUSKIN</v>
          </cell>
          <cell r="M407" t="str">
            <v>HC15B22-P/O</v>
          </cell>
        </row>
        <row r="408">
          <cell r="J408" t="str">
            <v>S N J INTER</v>
          </cell>
          <cell r="M408" t="str">
            <v>HC260YD+Z100-MBO</v>
          </cell>
        </row>
        <row r="409">
          <cell r="J409" t="str">
            <v>S.A. STEEL</v>
          </cell>
          <cell r="M409" t="str">
            <v>HC260YD+Z50/50-M-FC-O</v>
          </cell>
        </row>
        <row r="410">
          <cell r="J410" t="str">
            <v>S.B.K.</v>
          </cell>
          <cell r="M410" t="str">
            <v>HC340LA</v>
          </cell>
        </row>
        <row r="411">
          <cell r="J411" t="str">
            <v xml:space="preserve">S.P. METAL </v>
          </cell>
          <cell r="M411" t="str">
            <v>HC340LAD+Z50/50</v>
          </cell>
        </row>
        <row r="412">
          <cell r="J412" t="str">
            <v>S.P.AUTOMOTIVE</v>
          </cell>
          <cell r="M412" t="str">
            <v>HC340LAD+Z-M-FB-O</v>
          </cell>
        </row>
        <row r="413">
          <cell r="J413" t="str">
            <v>S.P.D. STAMPING</v>
          </cell>
          <cell r="M413" t="str">
            <v>HC420LA</v>
          </cell>
        </row>
        <row r="414">
          <cell r="J414" t="str">
            <v>S.R.C STEEL</v>
          </cell>
          <cell r="M414" t="str">
            <v>HC500LA</v>
          </cell>
        </row>
        <row r="415">
          <cell r="J415" t="str">
            <v>S.SIRI</v>
          </cell>
          <cell r="M415" t="str">
            <v>HC600</v>
          </cell>
        </row>
        <row r="416">
          <cell r="J416" t="str">
            <v>SA BENDING</v>
          </cell>
          <cell r="M416" t="str">
            <v>HC800LA</v>
          </cell>
        </row>
        <row r="417">
          <cell r="J417" t="str">
            <v>SAE</v>
          </cell>
          <cell r="M417" t="str">
            <v>HC820-Z100</v>
          </cell>
        </row>
        <row r="418">
          <cell r="J418" t="str">
            <v>saeng</v>
          </cell>
          <cell r="M418" t="str">
            <v>HFS436L-S-COATE</v>
          </cell>
        </row>
        <row r="419">
          <cell r="J419" t="str">
            <v>SAENG DI</v>
          </cell>
          <cell r="M419" t="str">
            <v>HGI</v>
          </cell>
        </row>
        <row r="420">
          <cell r="J420" t="str">
            <v>safety</v>
          </cell>
          <cell r="M420" t="str">
            <v>HR 304</v>
          </cell>
        </row>
        <row r="421">
          <cell r="J421" t="str">
            <v>SAIGON STEEL</v>
          </cell>
          <cell r="M421" t="str">
            <v>HR 440R OIL</v>
          </cell>
        </row>
        <row r="422">
          <cell r="J422" t="str">
            <v>SAIJO</v>
          </cell>
          <cell r="M422" t="str">
            <v>HR 490 OIL</v>
          </cell>
        </row>
        <row r="423">
          <cell r="J423" t="str">
            <v>SAIM ADVANCE</v>
          </cell>
          <cell r="M423" t="str">
            <v>HR 590</v>
          </cell>
        </row>
        <row r="424">
          <cell r="J424" t="str">
            <v>SAIMTABLE</v>
          </cell>
          <cell r="M424" t="str">
            <v>HR 590 P/O</v>
          </cell>
        </row>
        <row r="425">
          <cell r="J425" t="str">
            <v>SAINT-GOBAIN1</v>
          </cell>
          <cell r="M425" t="str">
            <v>HR 780R</v>
          </cell>
        </row>
        <row r="426">
          <cell r="J426" t="str">
            <v>SAKOLCHAI 2</v>
          </cell>
          <cell r="M426" t="str">
            <v>HR BLACK</v>
          </cell>
        </row>
        <row r="427">
          <cell r="J427" t="str">
            <v>SAKOLCHAI 3</v>
          </cell>
          <cell r="M427" t="str">
            <v>HR CC P/O</v>
          </cell>
        </row>
        <row r="428">
          <cell r="J428" t="str">
            <v>SAMDO</v>
          </cell>
          <cell r="M428" t="str">
            <v>HR S355MC</v>
          </cell>
        </row>
        <row r="429">
          <cell r="J429" t="str">
            <v>Samil 1</v>
          </cell>
          <cell r="M429" t="str">
            <v>HR S355MC-P/O</v>
          </cell>
        </row>
        <row r="430">
          <cell r="J430" t="str">
            <v>SAMMITR MO</v>
          </cell>
          <cell r="M430" t="str">
            <v>HR S500MC</v>
          </cell>
        </row>
        <row r="431">
          <cell r="J431" t="str">
            <v>samsung</v>
          </cell>
          <cell r="M431" t="str">
            <v>HR S700MC</v>
          </cell>
        </row>
        <row r="432">
          <cell r="J432" t="str">
            <v xml:space="preserve">SAN HO PRECISION </v>
          </cell>
          <cell r="M432" t="str">
            <v>HR1</v>
          </cell>
        </row>
        <row r="433">
          <cell r="J433" t="str">
            <v>SANDEN</v>
          </cell>
          <cell r="M433" t="str">
            <v>HR1 P/O</v>
          </cell>
        </row>
        <row r="434">
          <cell r="J434" t="str">
            <v>SANGCHAI</v>
          </cell>
          <cell r="M434" t="str">
            <v>HR1/PO</v>
          </cell>
        </row>
        <row r="435">
          <cell r="J435" t="str">
            <v>SANGPRATEEP</v>
          </cell>
          <cell r="M435" t="str">
            <v>HR1-C</v>
          </cell>
        </row>
        <row r="436">
          <cell r="J436" t="str">
            <v>SANKI QUA</v>
          </cell>
          <cell r="M436" t="str">
            <v>HR1-P/O</v>
          </cell>
        </row>
        <row r="437">
          <cell r="J437" t="str">
            <v>SANKYO</v>
          </cell>
          <cell r="M437" t="str">
            <v>HR440-OIL</v>
          </cell>
        </row>
        <row r="438">
          <cell r="J438" t="str">
            <v>Sanshin High 1</v>
          </cell>
          <cell r="M438" t="str">
            <v>HRC-P/O</v>
          </cell>
        </row>
        <row r="439">
          <cell r="J439" t="str">
            <v>SBDT</v>
          </cell>
          <cell r="M439" t="str">
            <v>JAC260G</v>
          </cell>
        </row>
        <row r="440">
          <cell r="J440" t="str">
            <v>SCC TECH</v>
          </cell>
          <cell r="M440" t="str">
            <v>JAC270C</v>
          </cell>
        </row>
        <row r="441">
          <cell r="J441" t="str">
            <v>SCHAFFNER</v>
          </cell>
          <cell r="M441" t="str">
            <v>JAC270C,45/45</v>
          </cell>
        </row>
        <row r="442">
          <cell r="J442" t="str">
            <v>SCN PRECISION</v>
          </cell>
          <cell r="M442" t="str">
            <v>JAC270C,45/45 UE</v>
          </cell>
        </row>
        <row r="443">
          <cell r="J443" t="str">
            <v>SCP PIPE</v>
          </cell>
          <cell r="M443" t="str">
            <v>JAC270C-35/35</v>
          </cell>
        </row>
        <row r="444">
          <cell r="J444" t="str">
            <v>SDK SERVICE</v>
          </cell>
          <cell r="M444" t="str">
            <v>JAC270C-45/45</v>
          </cell>
        </row>
        <row r="445">
          <cell r="J445" t="str">
            <v>SEJIN TUBE</v>
          </cell>
          <cell r="M445" t="str">
            <v>JAC270C-60/60</v>
          </cell>
        </row>
        <row r="446">
          <cell r="J446" t="str">
            <v>SENDI STEEL</v>
          </cell>
          <cell r="M446" t="str">
            <v>JAC270CN-45/45</v>
          </cell>
        </row>
        <row r="447">
          <cell r="J447" t="str">
            <v>SGK INNO</v>
          </cell>
          <cell r="M447" t="str">
            <v>JAC270D</v>
          </cell>
        </row>
        <row r="448">
          <cell r="J448" t="str">
            <v>SGK METAL</v>
          </cell>
          <cell r="M448" t="str">
            <v>JAC270D 45/45</v>
          </cell>
        </row>
        <row r="449">
          <cell r="J449" t="str">
            <v xml:space="preserve">SHENGTAI </v>
          </cell>
          <cell r="M449" t="str">
            <v>JAC270D,45/45</v>
          </cell>
        </row>
        <row r="450">
          <cell r="J450" t="str">
            <v>SHENGTAI  TECH</v>
          </cell>
          <cell r="M450" t="str">
            <v>JAC270D,45/45 UE</v>
          </cell>
        </row>
        <row r="451">
          <cell r="J451" t="str">
            <v xml:space="preserve">SHIMIZU METAL </v>
          </cell>
          <cell r="M451" t="str">
            <v>JAC270D-45/45</v>
          </cell>
        </row>
        <row r="452">
          <cell r="J452" t="str">
            <v>Shin heung</v>
          </cell>
          <cell r="M452" t="str">
            <v>JAC270D-F06</v>
          </cell>
        </row>
        <row r="453">
          <cell r="J453" t="str">
            <v>SHIN NAKHO</v>
          </cell>
          <cell r="M453" t="str">
            <v>JAC270D-F08</v>
          </cell>
        </row>
        <row r="454">
          <cell r="J454" t="str">
            <v>SHIN SHIN</v>
          </cell>
          <cell r="M454" t="str">
            <v>JAC270E 45/45</v>
          </cell>
        </row>
        <row r="455">
          <cell r="J455" t="str">
            <v>SHIN STEEL</v>
          </cell>
          <cell r="M455" t="str">
            <v>JAC270E,45/45</v>
          </cell>
        </row>
        <row r="456">
          <cell r="J456" t="str">
            <v>SHINHEUNG</v>
          </cell>
          <cell r="M456" t="str">
            <v>JAC270E45/45</v>
          </cell>
        </row>
        <row r="457">
          <cell r="J457" t="str">
            <v>SHINYOUNG</v>
          </cell>
          <cell r="M457" t="str">
            <v>JAC270E-45/45</v>
          </cell>
        </row>
        <row r="458">
          <cell r="J458" t="str">
            <v>SHINYOUNG2</v>
          </cell>
          <cell r="M458" t="str">
            <v>JAC270E-60</v>
          </cell>
        </row>
        <row r="459">
          <cell r="J459" t="str">
            <v>SHU FAH</v>
          </cell>
          <cell r="M459" t="str">
            <v>JAC270E-E</v>
          </cell>
        </row>
        <row r="460">
          <cell r="J460" t="str">
            <v>SIAM</v>
          </cell>
          <cell r="M460" t="str">
            <v>JAC270F</v>
          </cell>
        </row>
        <row r="461">
          <cell r="J461" t="str">
            <v xml:space="preserve">SIAM ADVANCE </v>
          </cell>
          <cell r="M461" t="str">
            <v>JAC270F 45/45</v>
          </cell>
        </row>
        <row r="462">
          <cell r="J462" t="str">
            <v>SIAM ASIA CENTER</v>
          </cell>
          <cell r="M462" t="str">
            <v>JAC270F COATING:GA</v>
          </cell>
        </row>
        <row r="463">
          <cell r="J463" t="str">
            <v>SIAM AUTOMOTIVE</v>
          </cell>
          <cell r="M463" t="str">
            <v>JAC270F,45/45 UE</v>
          </cell>
        </row>
        <row r="464">
          <cell r="J464" t="str">
            <v xml:space="preserve">Siam Compressor </v>
          </cell>
          <cell r="M464" t="str">
            <v>JAC270F45/45</v>
          </cell>
        </row>
        <row r="465">
          <cell r="J465" t="str">
            <v>SIAM ENGINEERIN</v>
          </cell>
          <cell r="M465" t="str">
            <v>JAC270F-45/45</v>
          </cell>
        </row>
        <row r="466">
          <cell r="J466" t="str">
            <v>SIAM MITSUI</v>
          </cell>
          <cell r="M466" t="str">
            <v>JAC270FNN-45/45</v>
          </cell>
        </row>
        <row r="467">
          <cell r="J467" t="str">
            <v>SIAM SERVICES</v>
          </cell>
          <cell r="M467" t="str">
            <v>JAC340H-45/45</v>
          </cell>
        </row>
        <row r="468">
          <cell r="J468" t="str">
            <v>SIAM SPECIAL</v>
          </cell>
          <cell r="M468" t="str">
            <v>JAC340H-50/50</v>
          </cell>
        </row>
        <row r="469">
          <cell r="J469" t="str">
            <v>SIAM STEEL PLAT</v>
          </cell>
          <cell r="M469" t="str">
            <v>JAC340P-60/60</v>
          </cell>
        </row>
        <row r="470">
          <cell r="J470" t="str">
            <v>SIAMTAIYO</v>
          </cell>
          <cell r="M470" t="str">
            <v>JAC340W- 45/45</v>
          </cell>
        </row>
        <row r="471">
          <cell r="J471" t="str">
            <v>SIMA</v>
          </cell>
          <cell r="M471" t="str">
            <v>JAC340W,45/45</v>
          </cell>
        </row>
        <row r="472">
          <cell r="J472" t="str">
            <v>SimplexMove</v>
          </cell>
          <cell r="M472" t="str">
            <v>JAC340W-45/45</v>
          </cell>
        </row>
        <row r="473">
          <cell r="J473" t="str">
            <v>SINKO</v>
          </cell>
          <cell r="M473" t="str">
            <v>JAC390W</v>
          </cell>
        </row>
        <row r="474">
          <cell r="J474" t="str">
            <v>SINO</v>
          </cell>
          <cell r="M474" t="str">
            <v>JAC390W 35/35</v>
          </cell>
        </row>
        <row r="475">
          <cell r="J475" t="str">
            <v>SINTHANA</v>
          </cell>
          <cell r="M475" t="str">
            <v>JAC390W- 45/45</v>
          </cell>
        </row>
        <row r="476">
          <cell r="J476" t="str">
            <v>SIRIEAKLUCK1</v>
          </cell>
          <cell r="M476" t="str">
            <v>JAC390W,45/45</v>
          </cell>
        </row>
        <row r="477">
          <cell r="J477" t="str">
            <v>SIRINAKORN</v>
          </cell>
          <cell r="M477" t="str">
            <v>''JAC390W,45/45</v>
          </cell>
        </row>
        <row r="478">
          <cell r="J478" t="str">
            <v>SJS STEEL</v>
          </cell>
          <cell r="M478" t="str">
            <v>JAC390W35/35</v>
          </cell>
        </row>
        <row r="479">
          <cell r="J479" t="str">
            <v>SMART TECH</v>
          </cell>
          <cell r="M479" t="str">
            <v>JAC390W-35/35</v>
          </cell>
        </row>
        <row r="480">
          <cell r="J480" t="str">
            <v>SN METAL</v>
          </cell>
          <cell r="M480" t="str">
            <v>JAC390W-45/45</v>
          </cell>
        </row>
        <row r="481">
          <cell r="J481" t="str">
            <v xml:space="preserve">SNC Creativity </v>
          </cell>
          <cell r="M481" t="str">
            <v>JAC390W-F06</v>
          </cell>
        </row>
        <row r="482">
          <cell r="J482" t="str">
            <v>SNC PYONGSAN</v>
          </cell>
          <cell r="M482" t="str">
            <v>JAC440,45/45</v>
          </cell>
        </row>
        <row r="483">
          <cell r="J483" t="str">
            <v>SNN TOOLS</v>
          </cell>
          <cell r="M483" t="str">
            <v>JAC440R-45/45</v>
          </cell>
        </row>
        <row r="484">
          <cell r="J484" t="str">
            <v xml:space="preserve">SOLAR D </v>
          </cell>
          <cell r="M484" t="str">
            <v>JAC440W 45/45</v>
          </cell>
        </row>
        <row r="485">
          <cell r="J485" t="str">
            <v>SOMCHAI INDUS</v>
          </cell>
          <cell r="M485" t="str">
            <v>JAC440W,35/35</v>
          </cell>
        </row>
        <row r="486">
          <cell r="J486" t="str">
            <v>SPCG</v>
          </cell>
          <cell r="M486" t="str">
            <v>JAC440W,45/45</v>
          </cell>
        </row>
        <row r="487">
          <cell r="J487" t="str">
            <v>SPMECHAN</v>
          </cell>
          <cell r="M487" t="str">
            <v>JAC440W,45/45 UE</v>
          </cell>
        </row>
        <row r="488">
          <cell r="J488" t="str">
            <v>SRI THAI</v>
          </cell>
          <cell r="M488" t="str">
            <v>JAC440W-35</v>
          </cell>
        </row>
        <row r="489">
          <cell r="J489" t="str">
            <v>SRICHAROENCHAI</v>
          </cell>
          <cell r="M489" t="str">
            <v>JAC440W-45/45</v>
          </cell>
        </row>
        <row r="490">
          <cell r="J490" t="str">
            <v>SSK KOLAKARN</v>
          </cell>
          <cell r="M490" t="str">
            <v>JAC440W-MO-30/30</v>
          </cell>
        </row>
        <row r="491">
          <cell r="J491" t="str">
            <v>SSK STAMPING</v>
          </cell>
          <cell r="M491" t="str">
            <v>JAC440WN-45/45</v>
          </cell>
        </row>
        <row r="492">
          <cell r="J492" t="str">
            <v>SSM AUTOMATION</v>
          </cell>
          <cell r="M492" t="str">
            <v>JAC440WNN H45/H45</v>
          </cell>
        </row>
        <row r="493">
          <cell r="J493" t="str">
            <v>SSW</v>
          </cell>
          <cell r="M493" t="str">
            <v>JAC590R</v>
          </cell>
        </row>
        <row r="494">
          <cell r="J494" t="str">
            <v>ST MERCHAN</v>
          </cell>
          <cell r="M494" t="str">
            <v>JAC590R 308/30</v>
          </cell>
        </row>
        <row r="495">
          <cell r="J495" t="str">
            <v>ST MERCHAN1</v>
          </cell>
          <cell r="M495" t="str">
            <v>JAC590R 45/45</v>
          </cell>
        </row>
        <row r="496">
          <cell r="J496" t="str">
            <v>STAMPING</v>
          </cell>
          <cell r="M496" t="str">
            <v>JAC590RN 45/45</v>
          </cell>
        </row>
        <row r="497">
          <cell r="J497" t="str">
            <v>STANDARD UNITS</v>
          </cell>
          <cell r="M497" t="str">
            <v>JAC590Y</v>
          </cell>
        </row>
        <row r="498">
          <cell r="J498" t="str">
            <v xml:space="preserve">STANLEY </v>
          </cell>
          <cell r="M498" t="str">
            <v>JAC590Y 30/30</v>
          </cell>
        </row>
        <row r="499">
          <cell r="J499" t="str">
            <v>STAR I AM</v>
          </cell>
          <cell r="M499" t="str">
            <v>JAC780Y,45/45</v>
          </cell>
        </row>
        <row r="500">
          <cell r="J500" t="str">
            <v>STAR PRE</v>
          </cell>
          <cell r="M500" t="str">
            <v>JAC780Y-45/45</v>
          </cell>
        </row>
        <row r="501">
          <cell r="J501" t="str">
            <v>STARCORE</v>
          </cell>
          <cell r="M501" t="str">
            <v>JAC980-45</v>
          </cell>
        </row>
        <row r="502">
          <cell r="J502" t="str">
            <v>STEBEL</v>
          </cell>
          <cell r="M502" t="str">
            <v>JAC980Y</v>
          </cell>
        </row>
        <row r="503">
          <cell r="J503" t="str">
            <v>STEEL</v>
          </cell>
          <cell r="M503" t="str">
            <v>JADE GREEN</v>
          </cell>
        </row>
        <row r="504">
          <cell r="J504" t="str">
            <v>STEEL ALLIANCE</v>
          </cell>
          <cell r="M504" t="str">
            <v>JAH270C 30/30</v>
          </cell>
        </row>
        <row r="505">
          <cell r="J505" t="str">
            <v>STEEL POLYMATH</v>
          </cell>
          <cell r="M505" t="str">
            <v>JAH270C-30/30</v>
          </cell>
        </row>
        <row r="506">
          <cell r="J506" t="str">
            <v>STEEL ROOF</v>
          </cell>
          <cell r="M506" t="str">
            <v>JAH440W</v>
          </cell>
        </row>
        <row r="507">
          <cell r="J507" t="str">
            <v>STEELBESTBUY</v>
          </cell>
          <cell r="M507" t="str">
            <v>JEC270C</v>
          </cell>
        </row>
        <row r="508">
          <cell r="J508" t="str">
            <v>SUMINO</v>
          </cell>
          <cell r="M508" t="str">
            <v>JEC270D</v>
          </cell>
        </row>
        <row r="509">
          <cell r="J509" t="str">
            <v>SUMISHO1</v>
          </cell>
          <cell r="M509" t="str">
            <v>JEC340</v>
          </cell>
        </row>
        <row r="510">
          <cell r="J510" t="str">
            <v>SUMISHO2</v>
          </cell>
          <cell r="M510" t="str">
            <v>JEC440</v>
          </cell>
        </row>
        <row r="511">
          <cell r="J511" t="str">
            <v>Summit</v>
          </cell>
          <cell r="M511" t="str">
            <v>JEC590</v>
          </cell>
        </row>
        <row r="512">
          <cell r="J512" t="str">
            <v>SUMMIT OTSUKA</v>
          </cell>
          <cell r="M512" t="str">
            <v>JFE409L-KD</v>
          </cell>
        </row>
        <row r="513">
          <cell r="J513" t="str">
            <v>SUMMIT TRADENET</v>
          </cell>
          <cell r="M513" t="str">
            <v>JFE439L-KD</v>
          </cell>
        </row>
        <row r="514">
          <cell r="J514" t="str">
            <v>SUNG</v>
          </cell>
          <cell r="M514" t="str">
            <v>JFE-CC-EZN-Z1</v>
          </cell>
        </row>
        <row r="515">
          <cell r="J515" t="str">
            <v>SUNG IL</v>
          </cell>
          <cell r="M515" t="str">
            <v>JIS G 3302 SGH490</v>
          </cell>
        </row>
        <row r="516">
          <cell r="J516" t="str">
            <v>SUNGJIN</v>
          </cell>
          <cell r="M516" t="str">
            <v>JIS G 3302-2010</v>
          </cell>
        </row>
        <row r="517">
          <cell r="J517" t="str">
            <v>SUPAKIT</v>
          </cell>
          <cell r="M517" t="str">
            <v>JIS G 3314 SA1E</v>
          </cell>
        </row>
        <row r="518">
          <cell r="J518" t="str">
            <v>SUPASIN</v>
          </cell>
          <cell r="M518" t="str">
            <v>JIS G3131 SPHC P-O</v>
          </cell>
        </row>
        <row r="519">
          <cell r="J519" t="str">
            <v>SUPPERFAST</v>
          </cell>
          <cell r="M519" t="str">
            <v>JIS G3141</v>
          </cell>
        </row>
        <row r="520">
          <cell r="J520" t="str">
            <v>SUPTAVEE LOHA</v>
          </cell>
          <cell r="M520" t="str">
            <v>JIS G3141 SPCC-SD</v>
          </cell>
        </row>
        <row r="521">
          <cell r="J521" t="str">
            <v>SWAN SIAM</v>
          </cell>
          <cell r="M521" t="str">
            <v>JIS G3141 SPCD-SD</v>
          </cell>
        </row>
        <row r="522">
          <cell r="J522" t="str">
            <v>SY MANU</v>
          </cell>
          <cell r="M522" t="str">
            <v>JIS G3141 SPCF-SD</v>
          </cell>
        </row>
        <row r="523">
          <cell r="J523" t="str">
            <v>SYS METAL</v>
          </cell>
          <cell r="M523" t="str">
            <v>JIS G3302 SGCC  F12</v>
          </cell>
        </row>
        <row r="524">
          <cell r="J524" t="str">
            <v>SYSTEMFORM</v>
          </cell>
          <cell r="M524" t="str">
            <v>JIS G3302 SGCC ZSNCX Z12(120)</v>
          </cell>
        </row>
        <row r="525">
          <cell r="J525" t="str">
            <v>T G</v>
          </cell>
          <cell r="M525" t="str">
            <v>JIS G3302 SGCC-218</v>
          </cell>
        </row>
        <row r="526">
          <cell r="J526" t="str">
            <v>T.C.J</v>
          </cell>
          <cell r="M526" t="str">
            <v>JIS G3302 SGCC-Z22</v>
          </cell>
        </row>
        <row r="527">
          <cell r="J527" t="str">
            <v>T.STANDARD</v>
          </cell>
          <cell r="M527" t="str">
            <v>JIS G3302 SGH440 Z27</v>
          </cell>
        </row>
        <row r="528">
          <cell r="J528" t="str">
            <v>TAC SIAM</v>
          </cell>
          <cell r="M528" t="str">
            <v>JIS G3311 S50C</v>
          </cell>
        </row>
        <row r="529">
          <cell r="J529" t="str">
            <v>TACH  KHUNSAT</v>
          </cell>
          <cell r="M529" t="str">
            <v>JIS G3311 S50CM</v>
          </cell>
        </row>
        <row r="530">
          <cell r="J530" t="str">
            <v>TADA METAL</v>
          </cell>
          <cell r="M530" t="str">
            <v>JIS G4051 S50C</v>
          </cell>
        </row>
        <row r="531">
          <cell r="J531" t="str">
            <v xml:space="preserve">TAI CASING </v>
          </cell>
          <cell r="M531" t="str">
            <v>JNC270D 20/20</v>
          </cell>
        </row>
        <row r="532">
          <cell r="J532" t="str">
            <v>TAI FOU LONG</v>
          </cell>
          <cell r="M532" t="str">
            <v>JNC270E 20/20</v>
          </cell>
        </row>
        <row r="533">
          <cell r="J533" t="str">
            <v>TAI KUANG</v>
          </cell>
          <cell r="M533" t="str">
            <v>JNC270E 30/30</v>
          </cell>
        </row>
        <row r="534">
          <cell r="J534" t="str">
            <v>TAI SERNG SIN 2</v>
          </cell>
          <cell r="M534" t="str">
            <v>JS270CN</v>
          </cell>
        </row>
        <row r="535">
          <cell r="J535" t="str">
            <v>TAI SERNG SIN1</v>
          </cell>
          <cell r="M535" t="str">
            <v>JS590R</v>
          </cell>
        </row>
        <row r="536">
          <cell r="J536" t="str">
            <v>TAIHUA NEW</v>
          </cell>
          <cell r="M536" t="str">
            <v>JSC270C</v>
          </cell>
        </row>
        <row r="537">
          <cell r="J537" t="str">
            <v>TAIWAN METAL</v>
          </cell>
          <cell r="M537" t="str">
            <v>JSC270CN</v>
          </cell>
        </row>
        <row r="538">
          <cell r="J538" t="str">
            <v>TAKAFUNE</v>
          </cell>
          <cell r="M538" t="str">
            <v>JSC270C-SD</v>
          </cell>
        </row>
        <row r="539">
          <cell r="J539" t="str">
            <v>TAKANO</v>
          </cell>
          <cell r="M539" t="str">
            <v>JSC270D</v>
          </cell>
        </row>
        <row r="540">
          <cell r="J540" t="str">
            <v>TAKEDA</v>
          </cell>
          <cell r="M540" t="str">
            <v>JSC270D,30/30</v>
          </cell>
        </row>
        <row r="541">
          <cell r="J541" t="str">
            <v>TAKEDA MORIYASU</v>
          </cell>
          <cell r="M541" t="str">
            <v>JSC270DU-3</v>
          </cell>
        </row>
        <row r="542">
          <cell r="J542" t="str">
            <v>TANG TONG</v>
          </cell>
          <cell r="M542" t="str">
            <v>JSC270E</v>
          </cell>
        </row>
        <row r="543">
          <cell r="J543" t="str">
            <v>TASIN</v>
          </cell>
          <cell r="M543" t="str">
            <v>JSC270EN</v>
          </cell>
        </row>
        <row r="544">
          <cell r="J544" t="str">
            <v>TAT ENTER</v>
          </cell>
          <cell r="M544" t="str">
            <v>JSC270E-SD</v>
          </cell>
        </row>
        <row r="545">
          <cell r="J545" t="str">
            <v>TAT INDUSTRY</v>
          </cell>
          <cell r="M545" t="str">
            <v>JSC270F</v>
          </cell>
        </row>
        <row r="546">
          <cell r="J546" t="str">
            <v xml:space="preserve">TAVEKUN </v>
          </cell>
          <cell r="M546" t="str">
            <v>JSC340H</v>
          </cell>
        </row>
        <row r="547">
          <cell r="J547" t="str">
            <v>TDK</v>
          </cell>
          <cell r="M547" t="str">
            <v>JSC340P</v>
          </cell>
        </row>
        <row r="548">
          <cell r="J548" t="str">
            <v>TEA KUI HUAD</v>
          </cell>
          <cell r="M548" t="str">
            <v>JSC340PN-3</v>
          </cell>
        </row>
        <row r="549">
          <cell r="J549" t="str">
            <v>TELLUS SYS</v>
          </cell>
          <cell r="M549" t="str">
            <v>JSC340PNN</v>
          </cell>
        </row>
        <row r="550">
          <cell r="J550" t="str">
            <v>TENHIKO</v>
          </cell>
          <cell r="M550" t="str">
            <v>JSC340P-SD</v>
          </cell>
        </row>
        <row r="551">
          <cell r="J551" t="str">
            <v>TEO HOA ANG</v>
          </cell>
          <cell r="M551" t="str">
            <v>JSC390W-SD</v>
          </cell>
        </row>
        <row r="552">
          <cell r="J552" t="str">
            <v>TEX</v>
          </cell>
          <cell r="M552" t="str">
            <v>JSC440-SD</v>
          </cell>
        </row>
        <row r="553">
          <cell r="J553" t="str">
            <v>TEXFOCUS</v>
          </cell>
          <cell r="M553" t="str">
            <v>JSC440W</v>
          </cell>
        </row>
        <row r="554">
          <cell r="J554" t="str">
            <v>TEXFOCUS 02</v>
          </cell>
          <cell r="M554" t="str">
            <v>JSC440W-SD</v>
          </cell>
        </row>
        <row r="555">
          <cell r="J555" t="str">
            <v>THAI  SYNERGY</v>
          </cell>
          <cell r="M555" t="str">
            <v>JSC590R</v>
          </cell>
        </row>
        <row r="556">
          <cell r="J556" t="str">
            <v>THAI AOTOMOTIVE</v>
          </cell>
          <cell r="M556" t="str">
            <v>JSC590R GP</v>
          </cell>
        </row>
        <row r="557">
          <cell r="J557" t="str">
            <v>THAI AUTO PRES</v>
          </cell>
          <cell r="M557" t="str">
            <v>JSC590R UE</v>
          </cell>
        </row>
        <row r="558">
          <cell r="J558" t="str">
            <v>THAI CHANATHORN</v>
          </cell>
          <cell r="M558" t="str">
            <v>JSC590R-SD</v>
          </cell>
        </row>
        <row r="559">
          <cell r="J559" t="str">
            <v>THAI EIDAI</v>
          </cell>
          <cell r="M559" t="str">
            <v>JSC780Y</v>
          </cell>
        </row>
        <row r="560">
          <cell r="J560" t="str">
            <v>THAI ESCORP</v>
          </cell>
          <cell r="M560" t="str">
            <v>JSC780YNN-11001-OD</v>
          </cell>
        </row>
        <row r="561">
          <cell r="J561" t="str">
            <v>THAI FIRST</v>
          </cell>
          <cell r="M561" t="str">
            <v>JSH270C</v>
          </cell>
        </row>
        <row r="562">
          <cell r="J562" t="str">
            <v>THAI FIRST PRE</v>
          </cell>
          <cell r="M562" t="str">
            <v>JSH270CNNOP</v>
          </cell>
        </row>
        <row r="563">
          <cell r="J563" t="str">
            <v>THAI FOUNTAIN</v>
          </cell>
          <cell r="M563" t="str">
            <v>JSH270C-P</v>
          </cell>
        </row>
        <row r="564">
          <cell r="J564" t="str">
            <v>THAI GERMAN</v>
          </cell>
          <cell r="M564" t="str">
            <v>JSH270C-P/O</v>
          </cell>
        </row>
        <row r="565">
          <cell r="J565" t="str">
            <v>THAI GOLDEN</v>
          </cell>
          <cell r="M565" t="str">
            <v>JSH270CP/O(AU1)</v>
          </cell>
        </row>
        <row r="566">
          <cell r="J566" t="str">
            <v xml:space="preserve">THAI HUA YANG </v>
          </cell>
          <cell r="M566" t="str">
            <v>JSH270D-P</v>
          </cell>
        </row>
        <row r="567">
          <cell r="J567" t="str">
            <v>THAI INDUSTRIAL</v>
          </cell>
          <cell r="M567" t="str">
            <v>JSH270E</v>
          </cell>
        </row>
        <row r="568">
          <cell r="J568" t="str">
            <v>THAI METAL IMPORT</v>
          </cell>
          <cell r="M568" t="str">
            <v>JSH370J-OD</v>
          </cell>
        </row>
        <row r="569">
          <cell r="J569" t="str">
            <v>THAI METRO</v>
          </cell>
          <cell r="M569" t="str">
            <v>JSH370J-P</v>
          </cell>
        </row>
        <row r="570">
          <cell r="J570" t="str">
            <v xml:space="preserve">THAI MIHARA </v>
          </cell>
          <cell r="M570" t="str">
            <v>JSH400W-P</v>
          </cell>
        </row>
        <row r="571">
          <cell r="J571" t="str">
            <v>THAI NIKKO</v>
          </cell>
          <cell r="M571" t="str">
            <v>JSH440J-P</v>
          </cell>
        </row>
        <row r="572">
          <cell r="J572" t="str">
            <v>THAI NIPPON</v>
          </cell>
          <cell r="M572" t="str">
            <v>JSH440R-P P/O</v>
          </cell>
        </row>
        <row r="573">
          <cell r="J573" t="str">
            <v>Thai Nishiyama</v>
          </cell>
          <cell r="M573" t="str">
            <v>JSH440W</v>
          </cell>
        </row>
        <row r="574">
          <cell r="J574" t="str">
            <v>THAI NUM</v>
          </cell>
          <cell r="M574" t="str">
            <v>JSH440W-P</v>
          </cell>
        </row>
        <row r="575">
          <cell r="J575" t="str">
            <v>THAI PI</v>
          </cell>
          <cell r="M575" t="str">
            <v>JSH440W-P/O</v>
          </cell>
        </row>
        <row r="576">
          <cell r="J576" t="str">
            <v>THAI PRECISION</v>
          </cell>
          <cell r="M576" t="str">
            <v>JSH490R</v>
          </cell>
        </row>
        <row r="577">
          <cell r="J577" t="str">
            <v>THAI RUNG UNION</v>
          </cell>
          <cell r="M577" t="str">
            <v>JSH490W</v>
          </cell>
        </row>
        <row r="578">
          <cell r="J578" t="str">
            <v>THAI SEMCON</v>
          </cell>
          <cell r="M578" t="str">
            <v>JSH540W-P</v>
          </cell>
        </row>
        <row r="579">
          <cell r="J579" t="str">
            <v>THAI SERVICE KONLAKAN</v>
          </cell>
          <cell r="M579" t="str">
            <v>JSH590</v>
          </cell>
        </row>
        <row r="580">
          <cell r="J580" t="str">
            <v>THAI STANDARD</v>
          </cell>
          <cell r="M580" t="str">
            <v>JSH590-P/O</v>
          </cell>
        </row>
        <row r="581">
          <cell r="J581" t="str">
            <v>THAI STEEL IMPORT</v>
          </cell>
          <cell r="M581" t="str">
            <v>JSH590R</v>
          </cell>
        </row>
        <row r="582">
          <cell r="J582" t="str">
            <v>THAI STEEL SALE</v>
          </cell>
          <cell r="M582" t="str">
            <v>JSH590R-OP</v>
          </cell>
        </row>
        <row r="583">
          <cell r="J583" t="str">
            <v>THAI STEEL SER</v>
          </cell>
          <cell r="M583" t="str">
            <v>JSH590R-P/O</v>
          </cell>
        </row>
        <row r="584">
          <cell r="J584" t="str">
            <v>THAI SUMILOX</v>
          </cell>
          <cell r="M584" t="str">
            <v>JSH590R-PO</v>
          </cell>
        </row>
        <row r="585">
          <cell r="J585" t="str">
            <v>THAI SUMMIT BAN</v>
          </cell>
          <cell r="M585" t="str">
            <v>JSH780R</v>
          </cell>
        </row>
        <row r="586">
          <cell r="J586" t="str">
            <v xml:space="preserve">Thai Summit Eastern </v>
          </cell>
          <cell r="M586" t="str">
            <v>JSH780R-P/O</v>
          </cell>
        </row>
        <row r="587">
          <cell r="J587" t="str">
            <v>THAI SUMMIT GOL</v>
          </cell>
          <cell r="M587" t="str">
            <v>JSLAUS(202Grade)</v>
          </cell>
        </row>
        <row r="588">
          <cell r="J588" t="str">
            <v>THAI SUMMITGOL1</v>
          </cell>
          <cell r="M588" t="str">
            <v>JS-SAPH370</v>
          </cell>
        </row>
        <row r="589">
          <cell r="J589" t="str">
            <v>THAI SYNCON</v>
          </cell>
          <cell r="M589" t="str">
            <v>JS-SAPH440</v>
          </cell>
        </row>
        <row r="590">
          <cell r="J590" t="str">
            <v>THAI TAWEEPORN</v>
          </cell>
          <cell r="M590" t="str">
            <v>JS-SAPH440-P/O</v>
          </cell>
        </row>
        <row r="591">
          <cell r="J591" t="str">
            <v>THAI TAZM TECH</v>
          </cell>
          <cell r="M591" t="str">
            <v>JS-SECCAF</v>
          </cell>
        </row>
        <row r="592">
          <cell r="J592" t="str">
            <v>THAI WEI JIE</v>
          </cell>
          <cell r="M592" t="str">
            <v>JS-SECC-AF</v>
          </cell>
        </row>
        <row r="593">
          <cell r="J593" t="str">
            <v>THAI YASHIRO</v>
          </cell>
          <cell r="M593" t="str">
            <v>JS-SGCC</v>
          </cell>
        </row>
        <row r="594">
          <cell r="J594" t="str">
            <v>THAI YUWA</v>
          </cell>
          <cell r="M594" t="str">
            <v>JS-SGCD2</v>
          </cell>
        </row>
        <row r="595">
          <cell r="J595" t="str">
            <v>THAI-HORNG</v>
          </cell>
          <cell r="M595" t="str">
            <v>JS-SGCD3</v>
          </cell>
        </row>
        <row r="596">
          <cell r="J596" t="str">
            <v>Thaijak Machinery</v>
          </cell>
          <cell r="M596" t="str">
            <v>JS-SGHC</v>
          </cell>
        </row>
        <row r="597">
          <cell r="J597" t="str">
            <v>THAIKOON</v>
          </cell>
          <cell r="M597" t="str">
            <v>JS-SPCC</v>
          </cell>
        </row>
        <row r="598">
          <cell r="J598" t="str">
            <v>THAI-KRONEN</v>
          </cell>
          <cell r="M598" t="str">
            <v>JS-SPCC-S</v>
          </cell>
        </row>
        <row r="599">
          <cell r="J599" t="str">
            <v>THAINUMCON</v>
          </cell>
          <cell r="M599" t="str">
            <v>JS-SPHC</v>
          </cell>
        </row>
        <row r="600">
          <cell r="J600" t="str">
            <v>THAIRUNGMIT1</v>
          </cell>
          <cell r="M600" t="str">
            <v>JS-SPHC-P/O</v>
          </cell>
        </row>
        <row r="601">
          <cell r="J601" t="str">
            <v>THAISUMMIT</v>
          </cell>
          <cell r="M601" t="str">
            <v>JS-SPHD-P/O</v>
          </cell>
        </row>
        <row r="602">
          <cell r="J602" t="str">
            <v>THAISUMMIT AUTO</v>
          </cell>
          <cell r="M602" t="str">
            <v>JS-SS400-P/O</v>
          </cell>
        </row>
        <row r="603">
          <cell r="J603" t="str">
            <v>THAISUMMITAUTO1</v>
          </cell>
          <cell r="M603" t="str">
            <v>JS-Z18</v>
          </cell>
        </row>
        <row r="604">
          <cell r="J604" t="str">
            <v>THAITOOLING</v>
          </cell>
          <cell r="M604" t="str">
            <v>JS-Z22</v>
          </cell>
        </row>
        <row r="605">
          <cell r="J605" t="str">
            <v>THAIXON</v>
          </cell>
          <cell r="M605" t="str">
            <v>K06 SGMCC</v>
          </cell>
        </row>
        <row r="606">
          <cell r="J606" t="str">
            <v>THAMARUK</v>
          </cell>
          <cell r="M606" t="str">
            <v>KBEC440-GX-K2-E16/E16</v>
          </cell>
        </row>
        <row r="607">
          <cell r="J607" t="str">
            <v>THANAKHUN METAL</v>
          </cell>
          <cell r="M607" t="str">
            <v>KS5</v>
          </cell>
        </row>
        <row r="608">
          <cell r="J608" t="str">
            <v>THAVEEPORN</v>
          </cell>
          <cell r="M608" t="str">
            <v>KS-SCP1 -S</v>
          </cell>
        </row>
        <row r="609">
          <cell r="J609" t="str">
            <v>THE TRUCK</v>
          </cell>
          <cell r="M609" t="str">
            <v>KS-SCP1-4</v>
          </cell>
        </row>
        <row r="610">
          <cell r="J610" t="str">
            <v xml:space="preserve">Three Bright </v>
          </cell>
          <cell r="M610" t="str">
            <v>KS-SCP1-S</v>
          </cell>
        </row>
        <row r="611">
          <cell r="J611" t="str">
            <v>Three Bright Manu</v>
          </cell>
          <cell r="M611" t="str">
            <v>LGD 060</v>
          </cell>
        </row>
        <row r="612">
          <cell r="J612" t="str">
            <v>THRIVE</v>
          </cell>
          <cell r="M612" t="str">
            <v>MJA270C-OD45/45</v>
          </cell>
        </row>
        <row r="613">
          <cell r="J613" t="str">
            <v>TIEN YUEN</v>
          </cell>
          <cell r="M613" t="str">
            <v>MJA270F-OD 35/35</v>
          </cell>
        </row>
        <row r="614">
          <cell r="J614" t="str">
            <v>TIP METROOF</v>
          </cell>
          <cell r="M614" t="str">
            <v>MJAC270C-OD35/35</v>
          </cell>
        </row>
        <row r="615">
          <cell r="J615" t="str">
            <v>TISI</v>
          </cell>
          <cell r="M615" t="str">
            <v>MJAC270C-OD-35/35</v>
          </cell>
        </row>
        <row r="616">
          <cell r="J616" t="str">
            <v>TIT</v>
          </cell>
          <cell r="M616" t="str">
            <v>MJAC270C-OD45/45</v>
          </cell>
        </row>
        <row r="617">
          <cell r="J617" t="str">
            <v>TMK&amp;CNC</v>
          </cell>
          <cell r="M617" t="str">
            <v>MJAC270C-OD-45/45</v>
          </cell>
        </row>
        <row r="618">
          <cell r="J618" t="str">
            <v>TMKK</v>
          </cell>
          <cell r="M618" t="str">
            <v>MJAC270D-OD35/35</v>
          </cell>
        </row>
        <row r="619">
          <cell r="J619" t="str">
            <v>TMT</v>
          </cell>
          <cell r="M619" t="str">
            <v>MJAC270D-OD-35/35</v>
          </cell>
        </row>
        <row r="620">
          <cell r="J620" t="str">
            <v>TN GROUP</v>
          </cell>
          <cell r="M620" t="str">
            <v>MJAC270D-OD45/45</v>
          </cell>
        </row>
        <row r="621">
          <cell r="J621" t="str">
            <v>TOKYO</v>
          </cell>
          <cell r="M621" t="str">
            <v>MJAC270D-OD-45/45</v>
          </cell>
        </row>
        <row r="622">
          <cell r="J622" t="str">
            <v>TONGTAI</v>
          </cell>
          <cell r="M622" t="str">
            <v>MJAC270F-OD</v>
          </cell>
        </row>
        <row r="623">
          <cell r="J623" t="str">
            <v>TOP PLASTIC</v>
          </cell>
          <cell r="M623" t="str">
            <v>MJAC270F-OD 35/35</v>
          </cell>
        </row>
        <row r="624">
          <cell r="J624" t="str">
            <v>TOSHIBA</v>
          </cell>
          <cell r="M624" t="str">
            <v>MJAC270F-OD35/35</v>
          </cell>
        </row>
        <row r="625">
          <cell r="J625" t="str">
            <v>TOSHIBA RF</v>
          </cell>
          <cell r="M625" t="str">
            <v>MJAC270F-OD-35/35</v>
          </cell>
        </row>
        <row r="626">
          <cell r="J626" t="str">
            <v>TOSHIBA WM</v>
          </cell>
          <cell r="M626" t="str">
            <v>MJAC440W-OD35/35</v>
          </cell>
        </row>
        <row r="627">
          <cell r="J627" t="str">
            <v>TOYO SUCCESS</v>
          </cell>
          <cell r="M627" t="str">
            <v>MJAC440W-OD45/45</v>
          </cell>
        </row>
        <row r="628">
          <cell r="J628" t="str">
            <v>TOYOTA TSUSHO</v>
          </cell>
          <cell r="M628" t="str">
            <v>MJAC440W-OD-45/45</v>
          </cell>
        </row>
        <row r="629">
          <cell r="J629" t="str">
            <v>TOZZHIN</v>
          </cell>
          <cell r="M629" t="str">
            <v>MJAC590R-OD45/45</v>
          </cell>
        </row>
        <row r="630">
          <cell r="J630" t="str">
            <v>TRAKULTHAI 6</v>
          </cell>
          <cell r="M630" t="str">
            <v>MJAC590R-OD-45/45</v>
          </cell>
        </row>
        <row r="631">
          <cell r="J631" t="str">
            <v xml:space="preserve">TRIMOTIVE ASIA </v>
          </cell>
          <cell r="M631" t="str">
            <v>MJAH270C-OD45/45</v>
          </cell>
        </row>
        <row r="632">
          <cell r="J632" t="str">
            <v>TRINITY</v>
          </cell>
          <cell r="M632" t="str">
            <v>MJAH270C-OD-45/45</v>
          </cell>
        </row>
        <row r="633">
          <cell r="J633" t="str">
            <v>TS SUPPLY</v>
          </cell>
          <cell r="M633" t="str">
            <v>MJS340P</v>
          </cell>
        </row>
        <row r="634">
          <cell r="J634" t="str">
            <v>TSE LUP</v>
          </cell>
          <cell r="M634" t="str">
            <v>MJSC 270 D</v>
          </cell>
        </row>
        <row r="635">
          <cell r="J635" t="str">
            <v>TSK STEEL</v>
          </cell>
          <cell r="M635" t="str">
            <v>MJSC 270 E</v>
          </cell>
        </row>
        <row r="636">
          <cell r="J636" t="str">
            <v>TSL</v>
          </cell>
          <cell r="M636" t="str">
            <v>MJSC 270 F</v>
          </cell>
        </row>
        <row r="637">
          <cell r="J637" t="str">
            <v>TSL INDUSTRY</v>
          </cell>
          <cell r="M637" t="str">
            <v>MJSC 270 G</v>
          </cell>
        </row>
        <row r="638">
          <cell r="J638" t="str">
            <v>TT AUTO</v>
          </cell>
          <cell r="M638" t="str">
            <v>MJSC 340 P</v>
          </cell>
        </row>
        <row r="639">
          <cell r="J639" t="str">
            <v>TT PROSTEEL</v>
          </cell>
          <cell r="M639" t="str">
            <v>MJSC270C-OD</v>
          </cell>
        </row>
        <row r="640">
          <cell r="J640" t="str">
            <v>TT STEEL</v>
          </cell>
          <cell r="M640" t="str">
            <v>MJSC270C-OD35/35</v>
          </cell>
        </row>
        <row r="641">
          <cell r="J641" t="str">
            <v>TTK PRECISION</v>
          </cell>
          <cell r="M641" t="str">
            <v>MJSC270D-OD</v>
          </cell>
        </row>
        <row r="642">
          <cell r="J642" t="str">
            <v>TVS</v>
          </cell>
          <cell r="M642" t="str">
            <v>MJSC270D-OD35/35</v>
          </cell>
        </row>
        <row r="643">
          <cell r="J643" t="str">
            <v>TWJ</v>
          </cell>
          <cell r="M643" t="str">
            <v>MJSC270E-OD</v>
          </cell>
        </row>
        <row r="644">
          <cell r="J644" t="str">
            <v>UACJ</v>
          </cell>
          <cell r="M644" t="str">
            <v>MJSC270G</v>
          </cell>
        </row>
        <row r="645">
          <cell r="J645" t="str">
            <v>UCC</v>
          </cell>
          <cell r="M645" t="str">
            <v>MJSC270H</v>
          </cell>
        </row>
        <row r="646">
          <cell r="J646" t="str">
            <v>UCC4</v>
          </cell>
          <cell r="M646" t="str">
            <v>MJSC340H</v>
          </cell>
        </row>
        <row r="647">
          <cell r="J647" t="str">
            <v>UCCH</v>
          </cell>
          <cell r="M647" t="str">
            <v>MJSC340W</v>
          </cell>
        </row>
        <row r="648">
          <cell r="J648" t="str">
            <v>UCHINUKI</v>
          </cell>
          <cell r="M648" t="str">
            <v>MJSC440P</v>
          </cell>
        </row>
        <row r="649">
          <cell r="J649" t="str">
            <v>UDOMSAK</v>
          </cell>
          <cell r="M649" t="str">
            <v>MJSC440W</v>
          </cell>
        </row>
        <row r="650">
          <cell r="J650" t="str">
            <v>UK ENGINEERING</v>
          </cell>
          <cell r="M650" t="str">
            <v>MJSC440W-OD</v>
          </cell>
        </row>
        <row r="651">
          <cell r="J651" t="str">
            <v>UKKARIT</v>
          </cell>
          <cell r="M651" t="str">
            <v>MJSC590R-OD</v>
          </cell>
        </row>
        <row r="652">
          <cell r="J652" t="str">
            <v>U-NG CHAROEN</v>
          </cell>
          <cell r="M652" t="str">
            <v>MJSC980Y-OD</v>
          </cell>
        </row>
        <row r="653">
          <cell r="J653" t="str">
            <v>UNIKING</v>
          </cell>
          <cell r="M653" t="str">
            <v>MJSH270C-OP</v>
          </cell>
        </row>
        <row r="654">
          <cell r="J654" t="str">
            <v>UNION THAI</v>
          </cell>
          <cell r="M654" t="str">
            <v>MJSH270D-OP</v>
          </cell>
        </row>
        <row r="655">
          <cell r="J655" t="str">
            <v>UNIONMACORT</v>
          </cell>
          <cell r="M655" t="str">
            <v>MJSH270E-OP</v>
          </cell>
        </row>
        <row r="656">
          <cell r="J656" t="str">
            <v>UNIPART</v>
          </cell>
          <cell r="M656" t="str">
            <v>MJSH370W-OP</v>
          </cell>
        </row>
        <row r="657">
          <cell r="J657" t="str">
            <v>UNITY</v>
          </cell>
          <cell r="M657" t="str">
            <v>MJSH400A</v>
          </cell>
        </row>
        <row r="658">
          <cell r="J658" t="str">
            <v>V PRAASERT</v>
          </cell>
          <cell r="M658" t="str">
            <v>MJSH400E-OP</v>
          </cell>
        </row>
        <row r="659">
          <cell r="J659" t="str">
            <v>V.P.S.</v>
          </cell>
          <cell r="M659" t="str">
            <v>MJSH400J</v>
          </cell>
        </row>
        <row r="660">
          <cell r="J660" t="str">
            <v>V.S.A</v>
          </cell>
          <cell r="M660" t="str">
            <v>MJSH400W-OP</v>
          </cell>
        </row>
        <row r="661">
          <cell r="J661" t="str">
            <v>VANTECH</v>
          </cell>
          <cell r="M661" t="str">
            <v>MJSH440A</v>
          </cell>
        </row>
        <row r="662">
          <cell r="J662" t="str">
            <v>VENZ INDUS 2</v>
          </cell>
          <cell r="M662" t="str">
            <v>MJSH440B</v>
          </cell>
        </row>
        <row r="663">
          <cell r="J663" t="str">
            <v>VICHIT POLPOK</v>
          </cell>
          <cell r="M663" t="str">
            <v>MJSH440J</v>
          </cell>
        </row>
        <row r="664">
          <cell r="J664" t="str">
            <v>VICTOR MANU</v>
          </cell>
          <cell r="M664" t="str">
            <v>MJSH440W</v>
          </cell>
        </row>
        <row r="665">
          <cell r="J665" t="str">
            <v>VISA</v>
          </cell>
          <cell r="M665" t="str">
            <v>MJSH440W-OP</v>
          </cell>
        </row>
        <row r="666">
          <cell r="J666" t="str">
            <v>VORABHUMI</v>
          </cell>
          <cell r="M666" t="str">
            <v>MJSH440W-OP(GD)</v>
          </cell>
        </row>
        <row r="667">
          <cell r="J667" t="str">
            <v>WA CORPORATION</v>
          </cell>
          <cell r="M667" t="str">
            <v>MJSH590R-OP</v>
          </cell>
        </row>
        <row r="668">
          <cell r="J668" t="str">
            <v>WAKO</v>
          </cell>
          <cell r="M668" t="str">
            <v>MSA-B-DZC 080</v>
          </cell>
        </row>
        <row r="669">
          <cell r="J669" t="str">
            <v>WANA</v>
          </cell>
          <cell r="M669" t="str">
            <v>MSABDZC080</v>
          </cell>
        </row>
        <row r="670">
          <cell r="J670" t="str">
            <v>WANAVIT MANU</v>
          </cell>
          <cell r="M670" t="str">
            <v>MSA-B-DZCO</v>
          </cell>
        </row>
        <row r="671">
          <cell r="J671" t="str">
            <v>WARATTAYA</v>
          </cell>
          <cell r="M671" t="str">
            <v>MSABDZCO80</v>
          </cell>
        </row>
        <row r="672">
          <cell r="J672" t="str">
            <v xml:space="preserve">WASIN METAL </v>
          </cell>
          <cell r="M672" t="str">
            <v>MSABDZCO80 80</v>
          </cell>
        </row>
        <row r="673">
          <cell r="J673" t="str">
            <v>WASIN METAL 1</v>
          </cell>
          <cell r="M673" t="str">
            <v>MSA-C-DZCO 80</v>
          </cell>
        </row>
        <row r="674">
          <cell r="J674" t="str">
            <v>WASIN TECH</v>
          </cell>
          <cell r="M674" t="str">
            <v>MSA-D DZCO 80</v>
          </cell>
        </row>
        <row r="675">
          <cell r="J675" t="str">
            <v>WASIN TECH1</v>
          </cell>
          <cell r="M675" t="str">
            <v>MSA-D-DNO80</v>
          </cell>
        </row>
        <row r="676">
          <cell r="J676" t="str">
            <v>WIN WIN</v>
          </cell>
          <cell r="M676" t="str">
            <v>MSA-D-DZCO 80</v>
          </cell>
        </row>
        <row r="677">
          <cell r="J677" t="str">
            <v>WIRE MASTER</v>
          </cell>
          <cell r="M677" t="str">
            <v>MSA-D-DZCO 80/80</v>
          </cell>
        </row>
        <row r="678">
          <cell r="J678" t="str">
            <v>WIREFORM1</v>
          </cell>
          <cell r="M678" t="str">
            <v>MSA-E-DZCO-120</v>
          </cell>
        </row>
        <row r="679">
          <cell r="J679" t="str">
            <v>WIREFORM2</v>
          </cell>
          <cell r="M679" t="str">
            <v>MSB-CC-Z</v>
          </cell>
        </row>
        <row r="680">
          <cell r="J680" t="str">
            <v xml:space="preserve">WIROON </v>
          </cell>
          <cell r="M680" t="str">
            <v>MSB-CC-ZC 120</v>
          </cell>
        </row>
        <row r="681">
          <cell r="J681" t="str">
            <v>WISDOM  AUTO</v>
          </cell>
          <cell r="M681" t="str">
            <v>MSB-CC-ZC60</v>
          </cell>
        </row>
        <row r="682">
          <cell r="J682" t="str">
            <v>WISDOM  AUTO 1</v>
          </cell>
          <cell r="M682" t="str">
            <v>MSB-CC-ZCO 120</v>
          </cell>
        </row>
        <row r="683">
          <cell r="J683" t="str">
            <v>WUHO</v>
          </cell>
          <cell r="M683" t="str">
            <v>MSB-CC-ZCO 60</v>
          </cell>
        </row>
        <row r="684">
          <cell r="J684" t="str">
            <v>XCELLENT</v>
          </cell>
          <cell r="M684" t="str">
            <v>MSB-CC-ZU 45</v>
          </cell>
        </row>
        <row r="685">
          <cell r="J685" t="str">
            <v xml:space="preserve">XINGGAOSHENG </v>
          </cell>
          <cell r="M685" t="str">
            <v>MSB-CC-ZU 60</v>
          </cell>
        </row>
        <row r="686">
          <cell r="J686" t="str">
            <v xml:space="preserve">Y.R.HUMAN </v>
          </cell>
          <cell r="M686" t="str">
            <v>MSB-CD-ZCO 150</v>
          </cell>
        </row>
        <row r="687">
          <cell r="J687" t="str">
            <v>YAMANAKA INTERNATIONAL</v>
          </cell>
          <cell r="M687" t="str">
            <v>MSB-CD-ZCO 60</v>
          </cell>
        </row>
        <row r="688">
          <cell r="J688" t="str">
            <v>YAMANAKA INTERNATIONAL2</v>
          </cell>
          <cell r="M688" t="str">
            <v>MSB-CD-ZCO150</v>
          </cell>
        </row>
        <row r="689">
          <cell r="J689" t="str">
            <v>YAMASHIN</v>
          </cell>
          <cell r="M689" t="str">
            <v>MSB-CE-ZCO 120</v>
          </cell>
        </row>
        <row r="690">
          <cell r="J690" t="str">
            <v>YANO ELECTRON</v>
          </cell>
          <cell r="M690" t="str">
            <v>MSB-HC-ZC 120</v>
          </cell>
        </row>
        <row r="691">
          <cell r="J691" t="str">
            <v>YARNAPUND</v>
          </cell>
          <cell r="M691" t="str">
            <v>MSB-HC-ZCO 120</v>
          </cell>
        </row>
        <row r="692">
          <cell r="J692" t="str">
            <v>YARNAPUND1</v>
          </cell>
          <cell r="M692" t="str">
            <v>MSB-HC-ZCO 60</v>
          </cell>
        </row>
        <row r="693">
          <cell r="J693" t="str">
            <v>YARNAPUND3</v>
          </cell>
          <cell r="M693" t="str">
            <v>MSB-HK400-C 190</v>
          </cell>
        </row>
        <row r="694">
          <cell r="J694" t="str">
            <v>YARNAPUND4</v>
          </cell>
          <cell r="M694" t="str">
            <v>MSE</v>
          </cell>
        </row>
        <row r="695">
          <cell r="J695" t="str">
            <v>YETHA</v>
          </cell>
          <cell r="M695" t="str">
            <v>MSE-CC-ZU 20/20</v>
          </cell>
        </row>
        <row r="696">
          <cell r="J696" t="str">
            <v>YETHA 3</v>
          </cell>
          <cell r="M696" t="str">
            <v>MSE-CC-ZUS 20/20</v>
          </cell>
        </row>
        <row r="697">
          <cell r="J697" t="str">
            <v>YI SHENG</v>
          </cell>
          <cell r="M697" t="str">
            <v>MSE-CC-ZUS20/20</v>
          </cell>
        </row>
        <row r="698">
          <cell r="J698" t="str">
            <v>YINGTONG</v>
          </cell>
          <cell r="M698" t="str">
            <v>MSE-CD-MO20/20</v>
          </cell>
        </row>
        <row r="699">
          <cell r="J699" t="str">
            <v>YONEZAWA</v>
          </cell>
          <cell r="M699" t="str">
            <v>MSE-CE-MO 20/20</v>
          </cell>
        </row>
        <row r="700">
          <cell r="J700" t="str">
            <v xml:space="preserve">YTT ENGINEERING </v>
          </cell>
          <cell r="M700" t="str">
            <v>MSE-CE-ZL20/20</v>
          </cell>
        </row>
        <row r="701">
          <cell r="J701" t="str">
            <v>YUANDENG</v>
          </cell>
          <cell r="M701" t="str">
            <v>MSM-CC-DZC 120</v>
          </cell>
        </row>
        <row r="702">
          <cell r="J702" t="str">
            <v>YUANTONG</v>
          </cell>
          <cell r="M702" t="str">
            <v>MSM-CC-DZC 90-P/O</v>
          </cell>
        </row>
        <row r="703">
          <cell r="J703" t="str">
            <v>YZL</v>
          </cell>
          <cell r="M703" t="str">
            <v>MSM-CC-DZC90</v>
          </cell>
        </row>
        <row r="704">
          <cell r="J704" t="str">
            <v>ZHENG SUEN</v>
          </cell>
          <cell r="M704" t="str">
            <v>MSM-CC-DZCO 120</v>
          </cell>
        </row>
        <row r="705">
          <cell r="J705" t="str">
            <v>ZODIAC AIRCARGO</v>
          </cell>
          <cell r="M705" t="str">
            <v>MSM-CC-DZCO-90</v>
          </cell>
        </row>
        <row r="706">
          <cell r="J706" t="str">
            <v>ZODIAC AIRCATER</v>
          </cell>
          <cell r="M706" t="str">
            <v>MSM-CD-DZCO-90</v>
          </cell>
        </row>
        <row r="707">
          <cell r="J707" t="str">
            <v>ZPRODUCTS</v>
          </cell>
          <cell r="M707" t="str">
            <v>MSM-CD-DZG 90</v>
          </cell>
        </row>
        <row r="708">
          <cell r="J708" t="str">
            <v>ZU HOW</v>
          </cell>
          <cell r="M708" t="str">
            <v>MSM-CE-DZC90</v>
          </cell>
        </row>
        <row r="709">
          <cell r="M709" t="str">
            <v>MSM-CE-DZG-90</v>
          </cell>
        </row>
        <row r="710">
          <cell r="M710" t="str">
            <v>MSMCK400</v>
          </cell>
        </row>
        <row r="711">
          <cell r="M711" t="str">
            <v>MSM-HC-DZC 90</v>
          </cell>
        </row>
        <row r="712">
          <cell r="M712" t="str">
            <v>MSM-HH400-DA 90</v>
          </cell>
        </row>
        <row r="713">
          <cell r="M713" t="str">
            <v>MSM-HK400-DA 90</v>
          </cell>
        </row>
        <row r="714">
          <cell r="M714" t="str">
            <v>MSM-HK400-DA K14</v>
          </cell>
        </row>
        <row r="715">
          <cell r="M715" t="str">
            <v>MSM-HK400-DA90</v>
          </cell>
        </row>
        <row r="716">
          <cell r="M716" t="str">
            <v>MSM-HK400-DZCS 90</v>
          </cell>
        </row>
        <row r="717">
          <cell r="M717" t="str">
            <v>MSN-CC-MO 30</v>
          </cell>
        </row>
        <row r="718">
          <cell r="M718" t="str">
            <v>MSN-CC-MO 90</v>
          </cell>
        </row>
        <row r="719">
          <cell r="M719" t="str">
            <v>MSN-CD-MO 60</v>
          </cell>
        </row>
        <row r="720">
          <cell r="M720" t="str">
            <v>MSN-CE-MO 60</v>
          </cell>
        </row>
        <row r="721">
          <cell r="M721" t="str">
            <v>MSN-CE-MO30</v>
          </cell>
        </row>
        <row r="722">
          <cell r="M722" t="str">
            <v>MSN-CU-M0 45</v>
          </cell>
        </row>
        <row r="723">
          <cell r="M723" t="str">
            <v>MSN-CU-MO 45</v>
          </cell>
        </row>
        <row r="724">
          <cell r="M724" t="str">
            <v>MSN-HC-MO 30</v>
          </cell>
        </row>
        <row r="725">
          <cell r="M725" t="str">
            <v>MSN-HC-MO 30(60)</v>
          </cell>
        </row>
        <row r="726">
          <cell r="M726" t="str">
            <v>MSN-HC-MO 45</v>
          </cell>
        </row>
        <row r="727">
          <cell r="M727" t="str">
            <v>MSN-HC-MO 60</v>
          </cell>
        </row>
        <row r="728">
          <cell r="M728" t="str">
            <v>MSN-HC-MO 90</v>
          </cell>
        </row>
        <row r="729">
          <cell r="M729" t="str">
            <v>MSN-HC-MO30</v>
          </cell>
        </row>
        <row r="730">
          <cell r="M730" t="str">
            <v>MY10 PO GE</v>
          </cell>
        </row>
        <row r="731">
          <cell r="M731" t="str">
            <v>MY17 PO GE</v>
          </cell>
        </row>
        <row r="732">
          <cell r="M732" t="str">
            <v>N15CK-AB</v>
          </cell>
        </row>
        <row r="733">
          <cell r="M733" t="str">
            <v>N15CM</v>
          </cell>
        </row>
        <row r="734">
          <cell r="M734" t="str">
            <v>N15CM(SPB2S)</v>
          </cell>
        </row>
        <row r="735">
          <cell r="M735" t="str">
            <v>N22CB-AY</v>
          </cell>
        </row>
        <row r="736">
          <cell r="M736" t="str">
            <v>NCR-M 2D</v>
          </cell>
        </row>
        <row r="737">
          <cell r="M737" t="str">
            <v>NCS7500N Grey</v>
          </cell>
        </row>
        <row r="738">
          <cell r="M738" t="str">
            <v>NFP400</v>
          </cell>
        </row>
        <row r="739">
          <cell r="M739" t="str">
            <v>NO.1 304</v>
          </cell>
        </row>
        <row r="740">
          <cell r="M740" t="str">
            <v>NS22CB</v>
          </cell>
        </row>
        <row r="741">
          <cell r="M741" t="str">
            <v>NSA1D</v>
          </cell>
        </row>
        <row r="742">
          <cell r="M742" t="str">
            <v>NSA1D80</v>
          </cell>
        </row>
        <row r="743">
          <cell r="M743" t="str">
            <v>NSA1D-P</v>
          </cell>
        </row>
        <row r="744">
          <cell r="M744" t="str">
            <v>NSA1D-P 80</v>
          </cell>
        </row>
        <row r="745">
          <cell r="M745" t="str">
            <v>NSA1D-P80</v>
          </cell>
        </row>
        <row r="746">
          <cell r="M746" t="str">
            <v>NSA1D-P-80</v>
          </cell>
        </row>
        <row r="747">
          <cell r="M747" t="str">
            <v>NSA1D-P-ZQML-040</v>
          </cell>
        </row>
        <row r="748">
          <cell r="M748" t="str">
            <v>NSACC-MO-F08</v>
          </cell>
        </row>
        <row r="749">
          <cell r="M749" t="str">
            <v>NSAD1D</v>
          </cell>
        </row>
        <row r="750">
          <cell r="M750" t="str">
            <v>NSCSPF3</v>
          </cell>
        </row>
        <row r="751">
          <cell r="M751" t="str">
            <v>NSCSPP3</v>
          </cell>
        </row>
        <row r="752">
          <cell r="M752" t="str">
            <v>NSCSPP4</v>
          </cell>
        </row>
        <row r="753">
          <cell r="M753" t="str">
            <v>NSCSPP-E</v>
          </cell>
        </row>
        <row r="754">
          <cell r="M754" t="str">
            <v>NSDCC</v>
          </cell>
        </row>
        <row r="755">
          <cell r="M755" t="str">
            <v>NSDH400</v>
          </cell>
        </row>
        <row r="756">
          <cell r="M756" t="str">
            <v>NSDHC</v>
          </cell>
        </row>
        <row r="757">
          <cell r="M757" t="str">
            <v>NSDHC K18</v>
          </cell>
        </row>
        <row r="758">
          <cell r="M758" t="str">
            <v>NSEC270D-QS1-L-10/10</v>
          </cell>
        </row>
        <row r="759">
          <cell r="M759" t="str">
            <v>NSEC390R-QF1-20/20</v>
          </cell>
        </row>
        <row r="760">
          <cell r="M760" t="str">
            <v>NSECCK-QS1-10/10</v>
          </cell>
        </row>
        <row r="761">
          <cell r="M761" t="str">
            <v>NSECC-QM</v>
          </cell>
        </row>
        <row r="762">
          <cell r="M762" t="str">
            <v>NSECC-QS1</v>
          </cell>
        </row>
        <row r="763">
          <cell r="M763" t="str">
            <v>NSECC-QS1 10-10</v>
          </cell>
        </row>
        <row r="764">
          <cell r="M764" t="str">
            <v>NSECC-QS1 20/20</v>
          </cell>
        </row>
        <row r="765">
          <cell r="M765" t="str">
            <v>NSECC-QS1-H-10/10</v>
          </cell>
        </row>
        <row r="766">
          <cell r="M766" t="str">
            <v>NSECCS-QS1-10/10</v>
          </cell>
        </row>
        <row r="767">
          <cell r="M767" t="str">
            <v>NSGC270C-S-ZQS2X-Z12</v>
          </cell>
        </row>
        <row r="768">
          <cell r="M768" t="str">
            <v>NSGC270D-S-ZQS2X-Z12</v>
          </cell>
        </row>
        <row r="769">
          <cell r="M769" t="str">
            <v>NSGC270D-S-ZQTX-Z12</v>
          </cell>
        </row>
        <row r="770">
          <cell r="M770" t="str">
            <v>NSNCC 20B/20 KEH1</v>
          </cell>
        </row>
        <row r="771">
          <cell r="M771" t="str">
            <v>NSNCC-S-HD-SEJ1-X-20B/20</v>
          </cell>
        </row>
        <row r="772">
          <cell r="M772" t="str">
            <v>NSS</v>
          </cell>
        </row>
        <row r="773">
          <cell r="M773" t="str">
            <v>NSS430M2 2B</v>
          </cell>
        </row>
        <row r="774">
          <cell r="M774" t="str">
            <v>NSS430M2-2B</v>
          </cell>
        </row>
        <row r="775">
          <cell r="M775" t="str">
            <v>NSS442M3-NO.1</v>
          </cell>
        </row>
        <row r="776">
          <cell r="M776" t="str">
            <v>NSS442M3-NO.4</v>
          </cell>
        </row>
        <row r="777">
          <cell r="M777" t="str">
            <v>NSSC 180</v>
          </cell>
        </row>
        <row r="778">
          <cell r="M778" t="str">
            <v>NSSC180</v>
          </cell>
        </row>
        <row r="779">
          <cell r="M779" t="str">
            <v>NSSC180-2B</v>
          </cell>
        </row>
        <row r="780">
          <cell r="M780" t="str">
            <v>NSSC430D-2B</v>
          </cell>
        </row>
        <row r="781">
          <cell r="M781" t="str">
            <v>NSSC444M1-2D</v>
          </cell>
        </row>
        <row r="782">
          <cell r="M782" t="str">
            <v>NSSHR-1 2D</v>
          </cell>
        </row>
        <row r="783">
          <cell r="M783" t="str">
            <v>NSTPE340-QS1-10/10</v>
          </cell>
        </row>
        <row r="784">
          <cell r="M784" t="str">
            <v>NTM44412 SPH370-OD</v>
          </cell>
        </row>
        <row r="785">
          <cell r="M785" t="str">
            <v>OVERROLLED GA</v>
          </cell>
        </row>
        <row r="786">
          <cell r="M786" t="str">
            <v>PBC13 B-E80</v>
          </cell>
        </row>
        <row r="787">
          <cell r="M787" t="str">
            <v>PCA-185</v>
          </cell>
        </row>
        <row r="788">
          <cell r="M788" t="str">
            <v>PCM</v>
          </cell>
        </row>
        <row r="789">
          <cell r="M789" t="str">
            <v>pcm-embo</v>
          </cell>
        </row>
        <row r="790">
          <cell r="M790" t="str">
            <v>PCY220E</v>
          </cell>
        </row>
        <row r="791">
          <cell r="M791" t="str">
            <v>PDT780HB</v>
          </cell>
        </row>
        <row r="792">
          <cell r="M792" t="str">
            <v>PHXI490T45/45</v>
          </cell>
        </row>
        <row r="793">
          <cell r="M793" t="str">
            <v>PNSECC-4EN-QV-DQLNB/SQES2</v>
          </cell>
        </row>
        <row r="794">
          <cell r="M794" t="str">
            <v>PNSECC-4EN-QV-DSTGT/SQES2</v>
          </cell>
        </row>
        <row r="795">
          <cell r="M795" t="str">
            <v>PO</v>
          </cell>
        </row>
        <row r="796">
          <cell r="M796" t="str">
            <v>POS429EM</v>
          </cell>
        </row>
        <row r="797">
          <cell r="M797" t="str">
            <v>POS430RE</v>
          </cell>
        </row>
        <row r="798">
          <cell r="M798" t="str">
            <v>Posh grey</v>
          </cell>
        </row>
        <row r="799">
          <cell r="M799" t="str">
            <v>POSMAC EN-S420GD ZM275</v>
          </cell>
        </row>
        <row r="800">
          <cell r="M800" t="str">
            <v>PPGI</v>
          </cell>
        </row>
        <row r="801">
          <cell r="M801" t="str">
            <v>PRIMA WHITE AZ100</v>
          </cell>
        </row>
        <row r="802">
          <cell r="M802" t="str">
            <v>PS370-P/O</v>
          </cell>
        </row>
        <row r="803">
          <cell r="M803" t="str">
            <v>PSAPH440-P/O</v>
          </cell>
        </row>
        <row r="804">
          <cell r="M804" t="str">
            <v>PSGCC-4SN-QV-W</v>
          </cell>
        </row>
        <row r="805">
          <cell r="M805" t="str">
            <v>PSPH270C-OD</v>
          </cell>
        </row>
        <row r="806">
          <cell r="M806" t="str">
            <v>PSPH440-OD</v>
          </cell>
        </row>
        <row r="807">
          <cell r="M807" t="str">
            <v>Q/LSB 50#-1B</v>
          </cell>
        </row>
        <row r="808">
          <cell r="M808" t="str">
            <v>Q/LSB 50#-2B</v>
          </cell>
        </row>
        <row r="809">
          <cell r="M809" t="str">
            <v>Q/LSB 65#-1B</v>
          </cell>
        </row>
        <row r="810">
          <cell r="M810" t="str">
            <v>Q/LSB 65Mn-B</v>
          </cell>
        </row>
        <row r="811">
          <cell r="M811" t="str">
            <v>RP253-590R</v>
          </cell>
        </row>
        <row r="812">
          <cell r="M812" t="str">
            <v>S/C HR 590 P/O</v>
          </cell>
        </row>
        <row r="813">
          <cell r="M813" t="str">
            <v>S/S 304-2B</v>
          </cell>
        </row>
        <row r="814">
          <cell r="M814" t="str">
            <v>S/S 304-BA/PVC</v>
          </cell>
        </row>
        <row r="815">
          <cell r="M815" t="str">
            <v>S/S 310-S</v>
          </cell>
        </row>
        <row r="816">
          <cell r="M816" t="str">
            <v>S/S 310-S 2B</v>
          </cell>
        </row>
        <row r="817">
          <cell r="M817" t="str">
            <v>S/S 316/316 2B</v>
          </cell>
        </row>
        <row r="818">
          <cell r="M818" t="str">
            <v>S189</v>
          </cell>
        </row>
        <row r="819">
          <cell r="M819" t="str">
            <v>S20C</v>
          </cell>
        </row>
        <row r="820">
          <cell r="M820" t="str">
            <v>S20C-P/O</v>
          </cell>
        </row>
        <row r="821">
          <cell r="M821" t="str">
            <v>S275JR</v>
          </cell>
        </row>
        <row r="822">
          <cell r="M822" t="str">
            <v>S275JR P/O</v>
          </cell>
        </row>
        <row r="823">
          <cell r="M823" t="str">
            <v>S275JR-P/O</v>
          </cell>
        </row>
        <row r="824">
          <cell r="M824" t="str">
            <v>S300GD+AZ</v>
          </cell>
        </row>
        <row r="825">
          <cell r="M825" t="str">
            <v>S300GD-AZ150</v>
          </cell>
        </row>
        <row r="826">
          <cell r="M826" t="str">
            <v>S304-2B</v>
          </cell>
        </row>
        <row r="827">
          <cell r="M827" t="str">
            <v>S30CM</v>
          </cell>
        </row>
        <row r="828">
          <cell r="M828" t="str">
            <v>S355MC</v>
          </cell>
        </row>
        <row r="829">
          <cell r="M829" t="str">
            <v>S355MC-P/O</v>
          </cell>
        </row>
        <row r="830">
          <cell r="M830" t="str">
            <v>S420GD ZM310</v>
          </cell>
        </row>
        <row r="831">
          <cell r="M831" t="str">
            <v>S420GD ZM311</v>
          </cell>
        </row>
        <row r="832">
          <cell r="M832" t="str">
            <v>S420GD ZM312</v>
          </cell>
        </row>
        <row r="833">
          <cell r="M833" t="str">
            <v>S420GD+ZMA</v>
          </cell>
        </row>
        <row r="834">
          <cell r="M834" t="str">
            <v>S420MC</v>
          </cell>
        </row>
        <row r="835">
          <cell r="M835" t="str">
            <v>S420MC-P/O</v>
          </cell>
        </row>
        <row r="836">
          <cell r="M836" t="str">
            <v>S45C</v>
          </cell>
        </row>
        <row r="837">
          <cell r="M837" t="str">
            <v>S45C-P/O</v>
          </cell>
        </row>
        <row r="838">
          <cell r="M838" t="str">
            <v>S45C-PA</v>
          </cell>
        </row>
        <row r="839">
          <cell r="M839" t="str">
            <v>S45C-PAS</v>
          </cell>
        </row>
        <row r="840">
          <cell r="M840" t="str">
            <v>S50 C</v>
          </cell>
        </row>
        <row r="841">
          <cell r="M841" t="str">
            <v>S500MC</v>
          </cell>
        </row>
        <row r="842">
          <cell r="M842" t="str">
            <v>S500MC-P/O</v>
          </cell>
        </row>
        <row r="843">
          <cell r="M843" t="str">
            <v>S50C</v>
          </cell>
        </row>
        <row r="844">
          <cell r="M844" t="str">
            <v>S50C P/O</v>
          </cell>
        </row>
        <row r="845">
          <cell r="M845" t="str">
            <v>S50C UE</v>
          </cell>
        </row>
        <row r="846">
          <cell r="M846" t="str">
            <v>S50C,PO</v>
          </cell>
        </row>
        <row r="847">
          <cell r="M847" t="str">
            <v>S50CF</v>
          </cell>
        </row>
        <row r="848">
          <cell r="M848" t="str">
            <v>S50CF-SD</v>
          </cell>
        </row>
        <row r="849">
          <cell r="M849" t="str">
            <v>S50CM</v>
          </cell>
        </row>
        <row r="850">
          <cell r="M850" t="str">
            <v>S50CM P/O</v>
          </cell>
        </row>
        <row r="851">
          <cell r="M851" t="str">
            <v>S50CM-P/O</v>
          </cell>
        </row>
        <row r="852">
          <cell r="M852" t="str">
            <v>S50CM-R</v>
          </cell>
        </row>
        <row r="853">
          <cell r="M853" t="str">
            <v>S50C-P</v>
          </cell>
        </row>
        <row r="854">
          <cell r="M854" t="str">
            <v>S50C-P/O</v>
          </cell>
        </row>
        <row r="855">
          <cell r="M855" t="str">
            <v>S550GD+AZ</v>
          </cell>
        </row>
        <row r="856">
          <cell r="M856" t="str">
            <v>S550GD+AZ150</v>
          </cell>
        </row>
        <row r="857">
          <cell r="M857" t="str">
            <v>S550MC</v>
          </cell>
        </row>
        <row r="858">
          <cell r="M858" t="str">
            <v>S550MC-P/O</v>
          </cell>
        </row>
        <row r="859">
          <cell r="M859" t="str">
            <v>S55C</v>
          </cell>
        </row>
        <row r="860">
          <cell r="M860" t="str">
            <v>S55C P/O</v>
          </cell>
        </row>
        <row r="861">
          <cell r="M861" t="str">
            <v>S55C SD</v>
          </cell>
        </row>
        <row r="862">
          <cell r="M862" t="str">
            <v>S55C-PAS</v>
          </cell>
        </row>
        <row r="863">
          <cell r="M863" t="str">
            <v>S60C</v>
          </cell>
        </row>
        <row r="864">
          <cell r="M864" t="str">
            <v>S60CE</v>
          </cell>
        </row>
        <row r="865">
          <cell r="M865" t="str">
            <v>S65C</v>
          </cell>
        </row>
        <row r="866">
          <cell r="M866" t="str">
            <v>S65C (SB)</v>
          </cell>
        </row>
        <row r="867">
          <cell r="M867" t="str">
            <v>S65C,R-25</v>
          </cell>
        </row>
        <row r="868">
          <cell r="M868" t="str">
            <v>S700MC</v>
          </cell>
        </row>
        <row r="869">
          <cell r="M869" t="str">
            <v>S700MC-P/O</v>
          </cell>
        </row>
        <row r="870">
          <cell r="M870" t="str">
            <v>SA1C</v>
          </cell>
        </row>
        <row r="871">
          <cell r="M871" t="str">
            <v>SA1C-120(60/60)</v>
          </cell>
        </row>
        <row r="872">
          <cell r="M872" t="str">
            <v>SA1D</v>
          </cell>
        </row>
        <row r="873">
          <cell r="M873" t="str">
            <v>SA1D 60/60</v>
          </cell>
        </row>
        <row r="874">
          <cell r="M874" t="str">
            <v>SA1D-080</v>
          </cell>
        </row>
        <row r="875">
          <cell r="M875" t="str">
            <v>SA1D-120</v>
          </cell>
        </row>
        <row r="876">
          <cell r="M876" t="str">
            <v>SA1D-120 (60/60)</v>
          </cell>
        </row>
        <row r="877">
          <cell r="M877" t="str">
            <v>SA1D-80</v>
          </cell>
        </row>
        <row r="878">
          <cell r="M878" t="str">
            <v>SA1D-80-0</v>
          </cell>
        </row>
        <row r="879">
          <cell r="M879" t="str">
            <v>SA1E</v>
          </cell>
        </row>
        <row r="880">
          <cell r="M880" t="str">
            <v>SA1E-080</v>
          </cell>
        </row>
        <row r="881">
          <cell r="M881" t="str">
            <v>SA1E-120</v>
          </cell>
        </row>
        <row r="882">
          <cell r="M882" t="str">
            <v>SA1E-120 (60/60)</v>
          </cell>
        </row>
        <row r="883">
          <cell r="M883" t="str">
            <v>SA1E-80</v>
          </cell>
        </row>
        <row r="884">
          <cell r="M884" t="str">
            <v>SA1E-G80</v>
          </cell>
        </row>
        <row r="885">
          <cell r="M885" t="str">
            <v>SA301_14</v>
          </cell>
        </row>
        <row r="886">
          <cell r="M886" t="str">
            <v>SA301_20</v>
          </cell>
        </row>
        <row r="887">
          <cell r="M887" t="str">
            <v>SA304__20</v>
          </cell>
        </row>
        <row r="888">
          <cell r="M888" t="str">
            <v>SA304_20</v>
          </cell>
        </row>
        <row r="889">
          <cell r="M889" t="str">
            <v>SA304_29</v>
          </cell>
        </row>
        <row r="890">
          <cell r="M890" t="str">
            <v>SA304_32</v>
          </cell>
        </row>
        <row r="891">
          <cell r="M891" t="str">
            <v>SA304_89</v>
          </cell>
        </row>
        <row r="892">
          <cell r="M892" t="str">
            <v>SA304L_80</v>
          </cell>
        </row>
        <row r="893">
          <cell r="M893" t="str">
            <v>SACC</v>
          </cell>
        </row>
        <row r="894">
          <cell r="M894" t="str">
            <v>SACC 60/60</v>
          </cell>
        </row>
        <row r="895">
          <cell r="M895" t="str">
            <v>SACC60/60</v>
          </cell>
        </row>
        <row r="896">
          <cell r="M896" t="str">
            <v>SACD(SA1D)</v>
          </cell>
        </row>
        <row r="897">
          <cell r="M897" t="str">
            <v>SACD120</v>
          </cell>
        </row>
        <row r="898">
          <cell r="M898" t="str">
            <v>SACD90/90</v>
          </cell>
        </row>
        <row r="899">
          <cell r="M899" t="str">
            <v>SACE</v>
          </cell>
        </row>
        <row r="900">
          <cell r="M900" t="str">
            <v>SACE120</v>
          </cell>
        </row>
        <row r="901">
          <cell r="M901" t="str">
            <v>SACE-120(DZ)</v>
          </cell>
        </row>
        <row r="902">
          <cell r="M902" t="str">
            <v>SACE-80 (DZ)</v>
          </cell>
        </row>
        <row r="903">
          <cell r="M903" t="str">
            <v>SAD1,120(60/60)</v>
          </cell>
        </row>
        <row r="904">
          <cell r="M904" t="str">
            <v>SAE1010 CQ P-O</v>
          </cell>
        </row>
        <row r="905">
          <cell r="M905" t="str">
            <v>SAE1010 PO GE</v>
          </cell>
        </row>
        <row r="906">
          <cell r="M906" t="str">
            <v>SAE1010-PO</v>
          </cell>
        </row>
        <row r="907">
          <cell r="M907" t="str">
            <v>SAE1015</v>
          </cell>
        </row>
        <row r="908">
          <cell r="M908" t="str">
            <v>SAE1015 P/O GP</v>
          </cell>
        </row>
        <row r="909">
          <cell r="M909" t="str">
            <v>SAE1015B22 P/O GP</v>
          </cell>
        </row>
        <row r="910">
          <cell r="M910" t="str">
            <v>SAE1015B22 PO UE</v>
          </cell>
        </row>
        <row r="911">
          <cell r="M911" t="str">
            <v>SAE1017 PO GE</v>
          </cell>
        </row>
        <row r="912">
          <cell r="M912" t="str">
            <v>SAE1017 PO GP</v>
          </cell>
        </row>
        <row r="913">
          <cell r="M913" t="str">
            <v>SAE1018</v>
          </cell>
        </row>
        <row r="914">
          <cell r="M914" t="str">
            <v>SAE1018 P/O</v>
          </cell>
        </row>
        <row r="915">
          <cell r="M915" t="str">
            <v>SAE1030 PA GP</v>
          </cell>
        </row>
        <row r="916">
          <cell r="M916" t="str">
            <v>SAE1030 PO GP</v>
          </cell>
        </row>
        <row r="917">
          <cell r="M917" t="str">
            <v>SAE1030-P/O</v>
          </cell>
        </row>
        <row r="918">
          <cell r="M918" t="str">
            <v>SAE1040 PO GP</v>
          </cell>
        </row>
        <row r="919">
          <cell r="M919" t="str">
            <v xml:space="preserve">SAE1049 </v>
          </cell>
        </row>
        <row r="920">
          <cell r="M920" t="str">
            <v>SAE1060</v>
          </cell>
        </row>
        <row r="921">
          <cell r="M921" t="str">
            <v>SAE1065</v>
          </cell>
        </row>
        <row r="922">
          <cell r="M922" t="str">
            <v>SAE1065 P/O</v>
          </cell>
        </row>
        <row r="923">
          <cell r="M923" t="str">
            <v>SAFH690E-P/O</v>
          </cell>
        </row>
        <row r="924">
          <cell r="M924" t="str">
            <v>SAPFH540-P/O</v>
          </cell>
        </row>
        <row r="925">
          <cell r="M925" t="str">
            <v>SAPH</v>
          </cell>
        </row>
        <row r="926">
          <cell r="M926" t="str">
            <v>SAPH 310</v>
          </cell>
        </row>
        <row r="927">
          <cell r="M927" t="str">
            <v>SAPH 370</v>
          </cell>
        </row>
        <row r="928">
          <cell r="M928" t="str">
            <v>SAPH310-DS</v>
          </cell>
        </row>
        <row r="929">
          <cell r="M929" t="str">
            <v>SAPH310-P/O</v>
          </cell>
        </row>
        <row r="930">
          <cell r="M930" t="str">
            <v>SAPH32-P</v>
          </cell>
        </row>
        <row r="931">
          <cell r="M931" t="str">
            <v>SAPH370</v>
          </cell>
        </row>
        <row r="932">
          <cell r="M932" t="str">
            <v>SAPH370 P-O</v>
          </cell>
        </row>
        <row r="933">
          <cell r="M933" t="str">
            <v>SAPH370-45</v>
          </cell>
        </row>
        <row r="934">
          <cell r="M934" t="str">
            <v>SAPH370-P</v>
          </cell>
        </row>
        <row r="935">
          <cell r="M935" t="str">
            <v>SAPH370P/O</v>
          </cell>
        </row>
        <row r="936">
          <cell r="M936" t="str">
            <v>SAPH370-P/O</v>
          </cell>
        </row>
        <row r="937">
          <cell r="M937" t="str">
            <v>SAPH38</v>
          </cell>
        </row>
        <row r="938">
          <cell r="M938" t="str">
            <v>SAPH38-P</v>
          </cell>
        </row>
        <row r="939">
          <cell r="M939" t="str">
            <v>SAPH400</v>
          </cell>
        </row>
        <row r="940">
          <cell r="M940" t="str">
            <v>SAPH400DS</v>
          </cell>
        </row>
        <row r="941">
          <cell r="M941" t="str">
            <v>SAPH400-DS</v>
          </cell>
        </row>
        <row r="942">
          <cell r="M942" t="str">
            <v>SAPH400-P</v>
          </cell>
        </row>
        <row r="943">
          <cell r="M943" t="str">
            <v>SAPH400P/O</v>
          </cell>
        </row>
        <row r="944">
          <cell r="M944" t="str">
            <v>SAPH400-P/O</v>
          </cell>
        </row>
        <row r="945">
          <cell r="M945" t="str">
            <v>SAPH41-P</v>
          </cell>
        </row>
        <row r="946">
          <cell r="M946" t="str">
            <v>SAPH41-P,400</v>
          </cell>
        </row>
        <row r="947">
          <cell r="M947" t="str">
            <v>SAPH41-P,400-P</v>
          </cell>
        </row>
        <row r="948">
          <cell r="M948" t="str">
            <v>SAPH41-P,440P</v>
          </cell>
        </row>
        <row r="949">
          <cell r="M949" t="str">
            <v>SAPH440</v>
          </cell>
        </row>
        <row r="950">
          <cell r="M950" t="str">
            <v>SAPH440 P/O</v>
          </cell>
        </row>
        <row r="951">
          <cell r="M951" t="str">
            <v>SAPH440 P/O GP</v>
          </cell>
        </row>
        <row r="952">
          <cell r="M952" t="str">
            <v>SAPH440/PO</v>
          </cell>
        </row>
        <row r="953">
          <cell r="M953" t="str">
            <v>SAPH440DS</v>
          </cell>
        </row>
        <row r="954">
          <cell r="M954" t="str">
            <v>SAPH440-DS</v>
          </cell>
        </row>
        <row r="955">
          <cell r="M955" t="str">
            <v>SAPH440M-45/45</v>
          </cell>
        </row>
        <row r="956">
          <cell r="M956" t="str">
            <v>SAPH440-OD</v>
          </cell>
        </row>
        <row r="957">
          <cell r="M957" t="str">
            <v>SAPH440P</v>
          </cell>
        </row>
        <row r="958">
          <cell r="M958" t="str">
            <v>SAPH440-P</v>
          </cell>
        </row>
        <row r="959">
          <cell r="M959" t="str">
            <v>SAPH440P/O</v>
          </cell>
        </row>
        <row r="960">
          <cell r="M960" t="str">
            <v>SAPH440-P/O</v>
          </cell>
        </row>
        <row r="961">
          <cell r="M961" t="str">
            <v>SAPH440-P/O GP</v>
          </cell>
        </row>
        <row r="962">
          <cell r="M962" t="str">
            <v>SAPH440-P/O UE</v>
          </cell>
        </row>
        <row r="963">
          <cell r="M963" t="str">
            <v>SAPH440P/O(AU5)</v>
          </cell>
        </row>
        <row r="964">
          <cell r="M964" t="str">
            <v>SAPH440-PO</v>
          </cell>
        </row>
        <row r="965">
          <cell r="M965" t="str">
            <v>SAPH440R-P/O</v>
          </cell>
        </row>
        <row r="966">
          <cell r="M966" t="str">
            <v>SAPH45</v>
          </cell>
        </row>
        <row r="967">
          <cell r="M967" t="str">
            <v>SAPH45 P/O</v>
          </cell>
        </row>
        <row r="968">
          <cell r="M968" t="str">
            <v>SAPH45-P</v>
          </cell>
        </row>
        <row r="969">
          <cell r="M969" t="str">
            <v>SAPH45-P 440-P</v>
          </cell>
        </row>
        <row r="970">
          <cell r="M970" t="str">
            <v>SAPH45-P,440</v>
          </cell>
        </row>
        <row r="971">
          <cell r="M971" t="str">
            <v>SAPH45-P,440P</v>
          </cell>
        </row>
        <row r="972">
          <cell r="M972" t="str">
            <v>SAPH45-P,440-P</v>
          </cell>
        </row>
        <row r="973">
          <cell r="M973" t="str">
            <v>SAPH490P</v>
          </cell>
        </row>
        <row r="974">
          <cell r="M974" t="str">
            <v>SAPH490-P</v>
          </cell>
        </row>
        <row r="975">
          <cell r="M975" t="str">
            <v>SAPH50-P</v>
          </cell>
        </row>
        <row r="976">
          <cell r="M976" t="str">
            <v>SAPH55-P</v>
          </cell>
        </row>
        <row r="977">
          <cell r="M977" t="str">
            <v>SAPH55-P,540P</v>
          </cell>
        </row>
        <row r="978">
          <cell r="M978" t="str">
            <v>SAPH55-P,540-P</v>
          </cell>
        </row>
        <row r="979">
          <cell r="M979" t="str">
            <v>SAPH590</v>
          </cell>
        </row>
        <row r="980">
          <cell r="M980" t="str">
            <v>SAPH590-P/O</v>
          </cell>
        </row>
        <row r="981">
          <cell r="M981" t="str">
            <v>SAPH60-P</v>
          </cell>
        </row>
        <row r="982">
          <cell r="M982" t="str">
            <v>SAPHC440-P/O</v>
          </cell>
        </row>
        <row r="983">
          <cell r="M983" t="str">
            <v>SATM-A240M-409</v>
          </cell>
        </row>
        <row r="984">
          <cell r="M984" t="str">
            <v>SAZCD</v>
          </cell>
        </row>
        <row r="985">
          <cell r="M985" t="str">
            <v>SB450SP/O</v>
          </cell>
        </row>
        <row r="986">
          <cell r="M986" t="str">
            <v>SB450S-P/O</v>
          </cell>
        </row>
        <row r="987">
          <cell r="M987" t="str">
            <v>SCD3-MO-F06</v>
          </cell>
        </row>
        <row r="988">
          <cell r="M988" t="str">
            <v>SCGA</v>
          </cell>
        </row>
        <row r="989">
          <cell r="M989" t="str">
            <v>SCGA260</v>
          </cell>
        </row>
        <row r="990">
          <cell r="M990" t="str">
            <v>SCGA270</v>
          </cell>
        </row>
        <row r="991">
          <cell r="M991" t="str">
            <v>SCGA270C</v>
          </cell>
        </row>
        <row r="992">
          <cell r="M992" t="str">
            <v>SCGA270C,45/45</v>
          </cell>
        </row>
        <row r="993">
          <cell r="M993" t="str">
            <v>SCGA270C-35/35</v>
          </cell>
        </row>
        <row r="994">
          <cell r="M994" t="str">
            <v>SCGA270C-45</v>
          </cell>
        </row>
        <row r="995">
          <cell r="M995" t="str">
            <v>SCGA270C-45/45</v>
          </cell>
        </row>
        <row r="996">
          <cell r="M996" t="str">
            <v>SCGA270C-60</v>
          </cell>
        </row>
        <row r="997">
          <cell r="M997" t="str">
            <v>SCGA270CX</v>
          </cell>
        </row>
        <row r="998">
          <cell r="M998" t="str">
            <v>SCGA270CX-45</v>
          </cell>
        </row>
        <row r="999">
          <cell r="M999" t="str">
            <v>SCGA270CX-45/45</v>
          </cell>
        </row>
        <row r="1000">
          <cell r="M1000" t="str">
            <v>SCGA270D</v>
          </cell>
        </row>
        <row r="1001">
          <cell r="M1001" t="str">
            <v>SCGA270-D</v>
          </cell>
        </row>
        <row r="1002">
          <cell r="M1002" t="str">
            <v>SCGA270D,45/45</v>
          </cell>
        </row>
        <row r="1003">
          <cell r="M1003" t="str">
            <v>SCGA270D-0-45</v>
          </cell>
        </row>
        <row r="1004">
          <cell r="M1004" t="str">
            <v>SCGA270D-45</v>
          </cell>
        </row>
        <row r="1005">
          <cell r="M1005" t="str">
            <v>SCGA270D45/45</v>
          </cell>
        </row>
        <row r="1006">
          <cell r="M1006" t="str">
            <v>SCGA270D-45/45</v>
          </cell>
        </row>
        <row r="1007">
          <cell r="M1007" t="str">
            <v>SCGA270D-45V</v>
          </cell>
        </row>
        <row r="1008">
          <cell r="M1008" t="str">
            <v>SCGA270DA</v>
          </cell>
        </row>
        <row r="1009">
          <cell r="M1009" t="str">
            <v>SCGA270DA 45/45</v>
          </cell>
        </row>
        <row r="1010">
          <cell r="M1010" t="str">
            <v>SCGA270DAJ</v>
          </cell>
        </row>
        <row r="1011">
          <cell r="M1011" t="str">
            <v>SCGA270DB-45/45</v>
          </cell>
        </row>
        <row r="1012">
          <cell r="M1012" t="str">
            <v>SCGA270DBJ</v>
          </cell>
        </row>
        <row r="1013">
          <cell r="M1013" t="str">
            <v>SCGA270DV</v>
          </cell>
        </row>
        <row r="1014">
          <cell r="M1014" t="str">
            <v>SCGA270DVA</v>
          </cell>
        </row>
        <row r="1015">
          <cell r="M1015" t="str">
            <v>SCGA270DVB</v>
          </cell>
        </row>
        <row r="1016">
          <cell r="M1016" t="str">
            <v>SCGA270DX-45</v>
          </cell>
        </row>
        <row r="1017">
          <cell r="M1017" t="str">
            <v>SCGA270DX-45/45</v>
          </cell>
        </row>
        <row r="1018">
          <cell r="M1018" t="str">
            <v>SCGA270DX-45V</v>
          </cell>
        </row>
        <row r="1019">
          <cell r="M1019" t="str">
            <v>SCGA270DXV</v>
          </cell>
        </row>
        <row r="1020">
          <cell r="M1020" t="str">
            <v>SCGA270DXV45/45</v>
          </cell>
        </row>
        <row r="1021">
          <cell r="M1021" t="str">
            <v>SCGA270DXVA</v>
          </cell>
        </row>
        <row r="1022">
          <cell r="M1022" t="str">
            <v>SCGA270DXVA45/45</v>
          </cell>
        </row>
        <row r="1023">
          <cell r="M1023" t="str">
            <v>SCGA270E</v>
          </cell>
        </row>
        <row r="1024">
          <cell r="M1024" t="str">
            <v>SCGA270E,45/45</v>
          </cell>
        </row>
        <row r="1025">
          <cell r="M1025" t="str">
            <v>SCGA270E-45</v>
          </cell>
        </row>
        <row r="1026">
          <cell r="M1026" t="str">
            <v>SCGA270E-45/45</v>
          </cell>
        </row>
        <row r="1027">
          <cell r="M1027" t="str">
            <v>SCGA270F</v>
          </cell>
        </row>
        <row r="1028">
          <cell r="M1028" t="str">
            <v>SCGA270F,45/45</v>
          </cell>
        </row>
        <row r="1029">
          <cell r="M1029" t="str">
            <v>SCGA270F-45</v>
          </cell>
        </row>
        <row r="1030">
          <cell r="M1030" t="str">
            <v>SCGA270F-45/45</v>
          </cell>
        </row>
        <row r="1031">
          <cell r="M1031" t="str">
            <v>SCGA270FX-45</v>
          </cell>
        </row>
        <row r="1032">
          <cell r="M1032" t="str">
            <v>SCGA340</v>
          </cell>
        </row>
        <row r="1033">
          <cell r="M1033" t="str">
            <v>SCGA340-45</v>
          </cell>
        </row>
        <row r="1034">
          <cell r="M1034" t="str">
            <v>SCGA340BH</v>
          </cell>
        </row>
        <row r="1035">
          <cell r="M1035" t="str">
            <v>SCGA340BHA</v>
          </cell>
        </row>
        <row r="1036">
          <cell r="M1036" t="str">
            <v>SCGA340BHB</v>
          </cell>
        </row>
        <row r="1037">
          <cell r="M1037" t="str">
            <v xml:space="preserve">SCGA340BHXA </v>
          </cell>
        </row>
        <row r="1038">
          <cell r="M1038" t="str">
            <v>SCGA340HR</v>
          </cell>
        </row>
        <row r="1039">
          <cell r="M1039" t="str">
            <v>SCGA340HR/45-AG</v>
          </cell>
        </row>
        <row r="1040">
          <cell r="M1040" t="str">
            <v>SCGA340HR-45</v>
          </cell>
        </row>
        <row r="1041">
          <cell r="M1041" t="str">
            <v>SCGA340HR-45/45</v>
          </cell>
        </row>
        <row r="1042">
          <cell r="M1042" t="str">
            <v>SCGA340HRA</v>
          </cell>
        </row>
        <row r="1043">
          <cell r="M1043" t="str">
            <v>SCGA440</v>
          </cell>
        </row>
        <row r="1044">
          <cell r="M1044" t="str">
            <v>SCGA440,45/45</v>
          </cell>
        </row>
        <row r="1045">
          <cell r="M1045" t="str">
            <v>SCGA440-45</v>
          </cell>
        </row>
        <row r="1046">
          <cell r="M1046" t="str">
            <v>SCGA440-45/45</v>
          </cell>
        </row>
        <row r="1047">
          <cell r="M1047" t="str">
            <v>SCGA440-4545</v>
          </cell>
        </row>
        <row r="1048">
          <cell r="M1048" t="str">
            <v>SCGA440X-45</v>
          </cell>
        </row>
        <row r="1049">
          <cell r="M1049" t="str">
            <v>SCGA440X-45/45</v>
          </cell>
        </row>
        <row r="1050">
          <cell r="M1050" t="str">
            <v>SCGA440-Z</v>
          </cell>
        </row>
        <row r="1051">
          <cell r="M1051" t="str">
            <v>SCGA440-Z-45</v>
          </cell>
        </row>
        <row r="1052">
          <cell r="M1052" t="str">
            <v>SCGA590,45/45</v>
          </cell>
        </row>
        <row r="1053">
          <cell r="M1053" t="str">
            <v>SCGA590-45</v>
          </cell>
        </row>
        <row r="1054">
          <cell r="M1054" t="str">
            <v>SCGA590DU,45/45</v>
          </cell>
        </row>
        <row r="1055">
          <cell r="M1055" t="str">
            <v>SCGA590DU-45</v>
          </cell>
        </row>
        <row r="1056">
          <cell r="M1056" t="str">
            <v>SCGA590X-45</v>
          </cell>
        </row>
        <row r="1057">
          <cell r="M1057" t="str">
            <v>SCGA980DU,45/45</v>
          </cell>
        </row>
        <row r="1058">
          <cell r="M1058" t="str">
            <v>SCGA980DU-45</v>
          </cell>
        </row>
        <row r="1059">
          <cell r="M1059" t="str">
            <v>SCGA980DUB-45</v>
          </cell>
        </row>
        <row r="1060">
          <cell r="M1060" t="str">
            <v>SCGG Z18</v>
          </cell>
        </row>
        <row r="1061">
          <cell r="M1061" t="str">
            <v>SCM 440</v>
          </cell>
        </row>
        <row r="1062">
          <cell r="M1062" t="str">
            <v>SCM415</v>
          </cell>
        </row>
        <row r="1063">
          <cell r="M1063" t="str">
            <v>SCM435</v>
          </cell>
        </row>
        <row r="1064">
          <cell r="M1064" t="str">
            <v>SCM435 P-O</v>
          </cell>
        </row>
        <row r="1065">
          <cell r="M1065" t="str">
            <v>SCM435/SB</v>
          </cell>
        </row>
        <row r="1066">
          <cell r="M1066" t="str">
            <v>SCM435-P/O</v>
          </cell>
        </row>
        <row r="1067">
          <cell r="M1067" t="str">
            <v>SCM435-PO</v>
          </cell>
        </row>
        <row r="1068">
          <cell r="M1068" t="str">
            <v>SCM440</v>
          </cell>
        </row>
        <row r="1069">
          <cell r="M1069" t="str">
            <v>SCM440(SB)</v>
          </cell>
        </row>
        <row r="1070">
          <cell r="M1070" t="str">
            <v>SCP1-S-D</v>
          </cell>
        </row>
        <row r="1071">
          <cell r="M1071" t="str">
            <v>SCTZ270C</v>
          </cell>
        </row>
        <row r="1072">
          <cell r="M1072" t="str">
            <v>SD70C</v>
          </cell>
        </row>
        <row r="1073">
          <cell r="M1073" t="str">
            <v>SD70C-SDC</v>
          </cell>
        </row>
        <row r="1074">
          <cell r="M1074" t="str">
            <v>SD70C-SDN</v>
          </cell>
        </row>
        <row r="1075">
          <cell r="M1075" t="str">
            <v>SECC</v>
          </cell>
        </row>
        <row r="1076">
          <cell r="M1076" t="str">
            <v>SECC  20/20</v>
          </cell>
        </row>
        <row r="1077">
          <cell r="M1077" t="str">
            <v>SECC  V2X</v>
          </cell>
        </row>
        <row r="1078">
          <cell r="M1078" t="str">
            <v>SECC (TZ-V2)</v>
          </cell>
        </row>
        <row r="1079">
          <cell r="M1079" t="str">
            <v>SECC 20/20</v>
          </cell>
        </row>
        <row r="1080">
          <cell r="M1080" t="str">
            <v>SECC 25V,220</v>
          </cell>
        </row>
        <row r="1081">
          <cell r="M1081" t="str">
            <v>SECC 60/60</v>
          </cell>
        </row>
        <row r="1082">
          <cell r="M1082" t="str">
            <v>SECC 690, 220</v>
          </cell>
        </row>
        <row r="1083">
          <cell r="M1083" t="str">
            <v>SECC AF</v>
          </cell>
        </row>
        <row r="1084">
          <cell r="M1084" t="str">
            <v>SECC E16</v>
          </cell>
        </row>
        <row r="1085">
          <cell r="M1085" t="str">
            <v>SECC E16/E16 AF</v>
          </cell>
        </row>
        <row r="1086">
          <cell r="M1086" t="str">
            <v>SECC E20</v>
          </cell>
        </row>
        <row r="1087">
          <cell r="M1087" t="str">
            <v>SECC PVX,E16/E16</v>
          </cell>
        </row>
        <row r="1088">
          <cell r="M1088" t="str">
            <v>SECC V2</v>
          </cell>
        </row>
        <row r="1089">
          <cell r="M1089" t="str">
            <v>SECC V2 19/22</v>
          </cell>
        </row>
        <row r="1090">
          <cell r="M1090" t="str">
            <v>SECC V2 20/20</v>
          </cell>
        </row>
        <row r="1091">
          <cell r="M1091" t="str">
            <v>SECC V2X</v>
          </cell>
        </row>
        <row r="1092">
          <cell r="M1092" t="str">
            <v>SECC VNX</v>
          </cell>
        </row>
        <row r="1093">
          <cell r="M1093" t="str">
            <v>SECC,20/20</v>
          </cell>
        </row>
        <row r="1094">
          <cell r="M1094" t="str">
            <v>SECC,60/60</v>
          </cell>
        </row>
        <row r="1095">
          <cell r="M1095" t="str">
            <v>SECC,E16/E16</v>
          </cell>
        </row>
        <row r="1096">
          <cell r="M1096" t="str">
            <v>SECC1</v>
          </cell>
        </row>
        <row r="1097">
          <cell r="M1097" t="str">
            <v>SECC-10/10</v>
          </cell>
        </row>
        <row r="1098">
          <cell r="M1098" t="str">
            <v>SECC-16/16</v>
          </cell>
        </row>
        <row r="1099">
          <cell r="M1099" t="str">
            <v>SECC-16/16,AF</v>
          </cell>
        </row>
        <row r="1100">
          <cell r="M1100" t="str">
            <v>SECC-16/16-P</v>
          </cell>
        </row>
        <row r="1101">
          <cell r="M1101" t="str">
            <v>SECC1-AEP-Z20/20</v>
          </cell>
        </row>
        <row r="1102">
          <cell r="M1102" t="str">
            <v>SECC1-SD</v>
          </cell>
        </row>
        <row r="1103">
          <cell r="M1103" t="str">
            <v>SECC1-SD,E16/E16</v>
          </cell>
        </row>
        <row r="1104">
          <cell r="M1104" t="str">
            <v>SECC1-SD,E20/E20</v>
          </cell>
        </row>
        <row r="1105">
          <cell r="M1105" t="str">
            <v>SECC1-SD,ZZ20/ZZ20</v>
          </cell>
        </row>
        <row r="1106">
          <cell r="M1106" t="str">
            <v>SECC1-SD1</v>
          </cell>
        </row>
        <row r="1107">
          <cell r="M1107" t="str">
            <v>SECC-20/20</v>
          </cell>
        </row>
        <row r="1108">
          <cell r="M1108" t="str">
            <v>SECC-20/20,AF</v>
          </cell>
        </row>
        <row r="1109">
          <cell r="M1109" t="str">
            <v>SECC-20/20,PH</v>
          </cell>
        </row>
        <row r="1110">
          <cell r="M1110" t="str">
            <v>SECC8-SD</v>
          </cell>
        </row>
        <row r="1111">
          <cell r="M1111" t="str">
            <v>SECC-AC</v>
          </cell>
        </row>
        <row r="1112">
          <cell r="M1112" t="str">
            <v>SECC-AF</v>
          </cell>
        </row>
        <row r="1113">
          <cell r="M1113" t="str">
            <v>SECC-AF,16/16</v>
          </cell>
        </row>
        <row r="1114">
          <cell r="M1114" t="str">
            <v>SECC-AF,E16/E16</v>
          </cell>
        </row>
        <row r="1115">
          <cell r="M1115" t="str">
            <v>SECC-AF,E20/E20</v>
          </cell>
        </row>
        <row r="1116">
          <cell r="M1116" t="str">
            <v>SECC-AF20/20</v>
          </cell>
        </row>
        <row r="1117">
          <cell r="M1117" t="str">
            <v>SECC-AW</v>
          </cell>
        </row>
        <row r="1118">
          <cell r="M1118" t="str">
            <v>SECC-E08/E08</v>
          </cell>
        </row>
        <row r="1119">
          <cell r="M1119" t="str">
            <v>SECC-E16/E16,AF</v>
          </cell>
        </row>
        <row r="1120">
          <cell r="M1120" t="str">
            <v>SECC-E16/E16-P</v>
          </cell>
        </row>
        <row r="1121">
          <cell r="M1121" t="str">
            <v>SECC-E20/E20,AF</v>
          </cell>
        </row>
        <row r="1122">
          <cell r="M1122" t="str">
            <v>SECC-EGC-QF 20/</v>
          </cell>
        </row>
        <row r="1123">
          <cell r="M1123" t="str">
            <v>SECC-EGC-QF 20/20</v>
          </cell>
        </row>
        <row r="1124">
          <cell r="M1124" t="str">
            <v>SECC-EX,E16/E16</v>
          </cell>
        </row>
        <row r="1125">
          <cell r="M1125" t="str">
            <v>SECC-F20</v>
          </cell>
        </row>
        <row r="1126">
          <cell r="M1126" t="str">
            <v>SECC-F20/V2F</v>
          </cell>
        </row>
        <row r="1127">
          <cell r="M1127" t="str">
            <v>SECC-GX-J2 E16/E16</v>
          </cell>
        </row>
        <row r="1128">
          <cell r="M1128" t="str">
            <v>SECC-GX-J2-E16/E16</v>
          </cell>
        </row>
        <row r="1129">
          <cell r="M1129" t="str">
            <v>SECC-GX-J2-OLD-E16/E16</v>
          </cell>
        </row>
        <row r="1130">
          <cell r="M1130" t="str">
            <v>SECC-GXK2</v>
          </cell>
        </row>
        <row r="1131">
          <cell r="M1131" t="str">
            <v>SECC-GX-K2 E16/E16</v>
          </cell>
        </row>
        <row r="1132">
          <cell r="M1132" t="str">
            <v>SECC-GX-K2-E16/E16</v>
          </cell>
        </row>
        <row r="1133">
          <cell r="M1133" t="str">
            <v>SECC-JN-20/20</v>
          </cell>
        </row>
        <row r="1134">
          <cell r="M1134" t="str">
            <v>SECCN5 20/20</v>
          </cell>
        </row>
        <row r="1135">
          <cell r="M1135" t="str">
            <v>SECCN5-AF,E16/16</v>
          </cell>
        </row>
        <row r="1136">
          <cell r="M1136" t="str">
            <v>SECC-P</v>
          </cell>
        </row>
        <row r="1137">
          <cell r="M1137" t="str">
            <v>SECC-P 16/16</v>
          </cell>
        </row>
        <row r="1138">
          <cell r="M1138" t="str">
            <v>SECC-P 20/20</v>
          </cell>
        </row>
        <row r="1139">
          <cell r="M1139" t="str">
            <v>SECC-P E20/E20</v>
          </cell>
        </row>
        <row r="1140">
          <cell r="M1140" t="str">
            <v>SECC-PC5,E16/E16</v>
          </cell>
        </row>
        <row r="1141">
          <cell r="M1141" t="str">
            <v>SECC-PC5,E8/E8</v>
          </cell>
        </row>
        <row r="1142">
          <cell r="M1142" t="str">
            <v>SECC-PV,20/20</v>
          </cell>
        </row>
        <row r="1143">
          <cell r="M1143" t="str">
            <v>SECC-PVX</v>
          </cell>
        </row>
        <row r="1144">
          <cell r="M1144" t="str">
            <v>SECC-PVX-20/20</v>
          </cell>
        </row>
        <row r="1145">
          <cell r="M1145" t="str">
            <v>SECC-PYX</v>
          </cell>
        </row>
        <row r="1146">
          <cell r="M1146" t="str">
            <v>SECC-QF1</v>
          </cell>
        </row>
        <row r="1147">
          <cell r="M1147" t="str">
            <v>SECC-S-AF-E16/E16 GU20 MAX</v>
          </cell>
        </row>
        <row r="1148">
          <cell r="M1148" t="str">
            <v>SECC-SD</v>
          </cell>
        </row>
        <row r="1149">
          <cell r="M1149" t="str">
            <v>SECC-SD,E16/E16</v>
          </cell>
        </row>
        <row r="1150">
          <cell r="M1150" t="str">
            <v>SECC-T1N-20/20G</v>
          </cell>
        </row>
        <row r="1151">
          <cell r="M1151" t="str">
            <v>SECC-T1N-Z</v>
          </cell>
        </row>
        <row r="1152">
          <cell r="M1152" t="str">
            <v>SECC-V2</v>
          </cell>
        </row>
        <row r="1153">
          <cell r="M1153" t="str">
            <v>SECC-V2 20/20</v>
          </cell>
        </row>
        <row r="1154">
          <cell r="M1154" t="str">
            <v>SECC-V2, 20/20</v>
          </cell>
        </row>
        <row r="1155">
          <cell r="M1155" t="str">
            <v>SECC-V2,20/20</v>
          </cell>
        </row>
        <row r="1156">
          <cell r="M1156" t="str">
            <v>SECC-V2X</v>
          </cell>
        </row>
        <row r="1157">
          <cell r="M1157" t="str">
            <v>SECC-V2X , E16/E16</v>
          </cell>
        </row>
        <row r="1158">
          <cell r="M1158" t="str">
            <v>SECC-V2X E16/E16</v>
          </cell>
        </row>
        <row r="1159">
          <cell r="M1159" t="str">
            <v>SECC-V2X,20/20</v>
          </cell>
        </row>
        <row r="1160">
          <cell r="M1160" t="str">
            <v>SECC-V2X-20/20</v>
          </cell>
        </row>
        <row r="1161">
          <cell r="M1161" t="str">
            <v>SECC-V2X-E16/E16</v>
          </cell>
        </row>
        <row r="1162">
          <cell r="M1162" t="str">
            <v>SECC-V3X</v>
          </cell>
        </row>
        <row r="1163">
          <cell r="M1163" t="str">
            <v>SECC-VNX</v>
          </cell>
        </row>
        <row r="1164">
          <cell r="M1164" t="str">
            <v>SECC-VNX 20/20</v>
          </cell>
        </row>
        <row r="1165">
          <cell r="M1165" t="str">
            <v>SECC-VNX E16/E16</v>
          </cell>
        </row>
        <row r="1166">
          <cell r="M1166" t="str">
            <v>SECC-VNX-E16/E16</v>
          </cell>
        </row>
        <row r="1167">
          <cell r="M1167" t="str">
            <v>SECC-ZU-20/20</v>
          </cell>
        </row>
        <row r="1168">
          <cell r="M1168" t="str">
            <v>SECD</v>
          </cell>
        </row>
        <row r="1169">
          <cell r="M1169" t="str">
            <v>SECD 20/20</v>
          </cell>
        </row>
        <row r="1170">
          <cell r="M1170" t="str">
            <v>SECD1</v>
          </cell>
        </row>
        <row r="1171">
          <cell r="M1171" t="str">
            <v>SECD1-E16/E16</v>
          </cell>
        </row>
        <row r="1172">
          <cell r="M1172" t="str">
            <v>SECD-AF, E16/E16</v>
          </cell>
        </row>
        <row r="1173">
          <cell r="M1173" t="str">
            <v>SECDN5-AF,E16/16</v>
          </cell>
        </row>
        <row r="1174">
          <cell r="M1174" t="str">
            <v>SECD-PL</v>
          </cell>
        </row>
        <row r="1175">
          <cell r="M1175" t="str">
            <v>SECD-PV,20/20</v>
          </cell>
        </row>
        <row r="1176">
          <cell r="M1176" t="str">
            <v>SECD-PVX</v>
          </cell>
        </row>
        <row r="1177">
          <cell r="M1177" t="str">
            <v>SECD-PVX,20/20</v>
          </cell>
        </row>
        <row r="1178">
          <cell r="M1178" t="str">
            <v>SECD-PVX,E16/16</v>
          </cell>
        </row>
        <row r="1179">
          <cell r="M1179" t="str">
            <v>SECD-QFKX20</v>
          </cell>
        </row>
        <row r="1180">
          <cell r="M1180" t="str">
            <v>SECD-S-AF-E16/E16</v>
          </cell>
        </row>
        <row r="1181">
          <cell r="M1181" t="str">
            <v>SECD-T1N 20/20</v>
          </cell>
        </row>
        <row r="1182">
          <cell r="M1182" t="str">
            <v>SECD-V2,20/20</v>
          </cell>
        </row>
        <row r="1183">
          <cell r="M1183" t="str">
            <v>SECD-V2X-10/10</v>
          </cell>
        </row>
        <row r="1184">
          <cell r="M1184" t="str">
            <v>SECE  20/20</v>
          </cell>
        </row>
        <row r="1185">
          <cell r="M1185" t="str">
            <v>SECE 10/10</v>
          </cell>
        </row>
        <row r="1186">
          <cell r="M1186" t="str">
            <v>SECE,90/90</v>
          </cell>
        </row>
        <row r="1187">
          <cell r="M1187" t="str">
            <v>SECE-GX-K2-E16/E16</v>
          </cell>
        </row>
        <row r="1188">
          <cell r="M1188" t="str">
            <v>SECEN-V2X</v>
          </cell>
        </row>
        <row r="1189">
          <cell r="M1189" t="str">
            <v>SECEN-V2X 20/20</v>
          </cell>
        </row>
        <row r="1190">
          <cell r="M1190" t="str">
            <v>SECEN-V2X20/20</v>
          </cell>
        </row>
        <row r="1191">
          <cell r="M1191" t="str">
            <v>SECE-VNX E16/E16</v>
          </cell>
        </row>
        <row r="1192">
          <cell r="M1192" t="str">
            <v>SECF-16/16,AF</v>
          </cell>
        </row>
        <row r="1193">
          <cell r="M1193" t="str">
            <v>SECN-V2X 20/20</v>
          </cell>
        </row>
        <row r="1194">
          <cell r="M1194" t="str">
            <v>SEFC390R-T1N-20/20G</v>
          </cell>
        </row>
        <row r="1195">
          <cell r="M1195" t="str">
            <v>SEHC-E08/E08</v>
          </cell>
        </row>
        <row r="1196">
          <cell r="M1196" t="str">
            <v>SF409L_22</v>
          </cell>
        </row>
        <row r="1197">
          <cell r="M1197" t="str">
            <v>SF409L_90</v>
          </cell>
        </row>
        <row r="1198">
          <cell r="M1198" t="str">
            <v>SF430</v>
          </cell>
        </row>
        <row r="1199">
          <cell r="M1199" t="str">
            <v>SF430__13</v>
          </cell>
        </row>
        <row r="1200">
          <cell r="M1200" t="str">
            <v>SF430__20</v>
          </cell>
        </row>
        <row r="1201">
          <cell r="M1201" t="str">
            <v>SF441_10</v>
          </cell>
        </row>
        <row r="1202">
          <cell r="M1202" t="str">
            <v>SGA440-F08</v>
          </cell>
        </row>
        <row r="1203">
          <cell r="M1203" t="str">
            <v>SGAAC 45/45</v>
          </cell>
        </row>
        <row r="1204">
          <cell r="M1204" t="str">
            <v>SGAC 45 60/60</v>
          </cell>
        </row>
        <row r="1205">
          <cell r="M1205" t="str">
            <v>SGAC340-BH</v>
          </cell>
        </row>
        <row r="1206">
          <cell r="M1206" t="str">
            <v>SGAC340R</v>
          </cell>
        </row>
        <row r="1207">
          <cell r="M1207" t="str">
            <v>SGAC340R45/45</v>
          </cell>
        </row>
        <row r="1208">
          <cell r="M1208" t="str">
            <v>SGAC35,45/45</v>
          </cell>
        </row>
        <row r="1209">
          <cell r="M1209" t="str">
            <v>SGAC35,60/60</v>
          </cell>
        </row>
        <row r="1210">
          <cell r="M1210" t="str">
            <v>SGAC35-45/45</v>
          </cell>
        </row>
        <row r="1211">
          <cell r="M1211" t="str">
            <v>SGAC370R</v>
          </cell>
        </row>
        <row r="1212">
          <cell r="M1212" t="str">
            <v>SGAC40 45/45</v>
          </cell>
        </row>
        <row r="1213">
          <cell r="M1213" t="str">
            <v>SGAC40,45/45</v>
          </cell>
        </row>
        <row r="1214">
          <cell r="M1214" t="str">
            <v>SGAC40-45/45</v>
          </cell>
        </row>
        <row r="1215">
          <cell r="M1215" t="str">
            <v>SGAC440-F08</v>
          </cell>
        </row>
        <row r="1216">
          <cell r="M1216" t="str">
            <v>SGAC45 60/60</v>
          </cell>
        </row>
        <row r="1217">
          <cell r="M1217" t="str">
            <v>SGAC45,440 45/45</v>
          </cell>
        </row>
        <row r="1218">
          <cell r="M1218" t="str">
            <v>SGAC45,45/45</v>
          </cell>
        </row>
        <row r="1219">
          <cell r="M1219" t="str">
            <v>SGAC45,60/60</v>
          </cell>
        </row>
        <row r="1220">
          <cell r="M1220" t="str">
            <v>SGAC45-440,45/45</v>
          </cell>
        </row>
        <row r="1221">
          <cell r="M1221" t="str">
            <v>SGAC45-45/45</v>
          </cell>
        </row>
        <row r="1222">
          <cell r="M1222" t="str">
            <v>SGAC60 45/45</v>
          </cell>
        </row>
        <row r="1223">
          <cell r="M1223" t="str">
            <v>SGAC60,45/45</v>
          </cell>
        </row>
        <row r="1224">
          <cell r="M1224" t="str">
            <v>SGAC80,45/45</v>
          </cell>
        </row>
        <row r="1225">
          <cell r="M1225" t="str">
            <v>SGAC-BH</v>
          </cell>
        </row>
        <row r="1226">
          <cell r="M1226" t="str">
            <v>SGACC</v>
          </cell>
        </row>
        <row r="1227">
          <cell r="M1227" t="str">
            <v>SGACC 45/45</v>
          </cell>
        </row>
        <row r="1228">
          <cell r="M1228" t="str">
            <v>SGACC 60/60</v>
          </cell>
        </row>
        <row r="1229">
          <cell r="M1229" t="str">
            <v>SGACC F08</v>
          </cell>
        </row>
        <row r="1230">
          <cell r="M1230" t="str">
            <v>SGACC F10</v>
          </cell>
        </row>
        <row r="1231">
          <cell r="M1231" t="str">
            <v>SGACC F12</v>
          </cell>
        </row>
        <row r="1232">
          <cell r="M1232" t="str">
            <v>SGACC,35/35</v>
          </cell>
        </row>
        <row r="1233">
          <cell r="M1233" t="str">
            <v>SGACC,45/45</v>
          </cell>
        </row>
        <row r="1234">
          <cell r="M1234" t="str">
            <v>SGACC,60/60</v>
          </cell>
        </row>
        <row r="1235">
          <cell r="M1235" t="str">
            <v>SGACC,F10</v>
          </cell>
        </row>
        <row r="1236">
          <cell r="M1236" t="str">
            <v>SGACC,Z80</v>
          </cell>
        </row>
        <row r="1237">
          <cell r="M1237" t="str">
            <v>SGACC45,45/45</v>
          </cell>
        </row>
        <row r="1238">
          <cell r="M1238" t="str">
            <v>SGACC45/45</v>
          </cell>
        </row>
        <row r="1239">
          <cell r="M1239" t="str">
            <v>SGACC-45/45</v>
          </cell>
        </row>
        <row r="1240">
          <cell r="M1240" t="str">
            <v>SGACC60,45/45</v>
          </cell>
        </row>
        <row r="1241">
          <cell r="M1241" t="str">
            <v>SGACC-60/60</v>
          </cell>
        </row>
        <row r="1242">
          <cell r="M1242" t="str">
            <v>SGACC-60-60</v>
          </cell>
        </row>
        <row r="1243">
          <cell r="M1243" t="str">
            <v>SGACC-F06</v>
          </cell>
        </row>
        <row r="1244">
          <cell r="M1244" t="str">
            <v>SGACC-F08</v>
          </cell>
        </row>
        <row r="1245">
          <cell r="M1245" t="str">
            <v>SGACC-F10</v>
          </cell>
        </row>
        <row r="1246">
          <cell r="M1246" t="str">
            <v>SGACC-MO-F08</v>
          </cell>
        </row>
        <row r="1247">
          <cell r="M1247" t="str">
            <v>SGACC-SMO-F06</v>
          </cell>
        </row>
        <row r="1248">
          <cell r="M1248" t="str">
            <v>SGACC-SMO-F08</v>
          </cell>
        </row>
        <row r="1249">
          <cell r="M1249" t="str">
            <v>SGACD</v>
          </cell>
        </row>
        <row r="1250">
          <cell r="M1250" t="str">
            <v>SGACD 45/45</v>
          </cell>
        </row>
        <row r="1251">
          <cell r="M1251" t="str">
            <v>SGACD 60/60</v>
          </cell>
        </row>
        <row r="1252">
          <cell r="M1252" t="str">
            <v>SGACD F06</v>
          </cell>
        </row>
        <row r="1253">
          <cell r="M1253" t="str">
            <v>SGACD F08</v>
          </cell>
        </row>
        <row r="1254">
          <cell r="M1254" t="str">
            <v>SGACD F10</v>
          </cell>
        </row>
        <row r="1255">
          <cell r="M1255" t="str">
            <v>SGACD,45/45</v>
          </cell>
        </row>
        <row r="1256">
          <cell r="M1256" t="str">
            <v>SGACD,60/60</v>
          </cell>
        </row>
        <row r="1257">
          <cell r="M1257" t="str">
            <v>SGACD,F10</v>
          </cell>
        </row>
        <row r="1258">
          <cell r="M1258" t="str">
            <v>SGACD1</v>
          </cell>
        </row>
        <row r="1259">
          <cell r="M1259" t="str">
            <v>SGACD1 F08</v>
          </cell>
        </row>
        <row r="1260">
          <cell r="M1260" t="str">
            <v>SGACD1 F10</v>
          </cell>
        </row>
        <row r="1261">
          <cell r="M1261" t="str">
            <v>SGACD1,45/45</v>
          </cell>
        </row>
        <row r="1262">
          <cell r="M1262" t="str">
            <v>SGACD1,F10</v>
          </cell>
        </row>
        <row r="1263">
          <cell r="M1263" t="str">
            <v>SGACD1-F06</v>
          </cell>
        </row>
        <row r="1264">
          <cell r="M1264" t="str">
            <v>SGACD1-F08</v>
          </cell>
        </row>
        <row r="1265">
          <cell r="M1265" t="str">
            <v>SGACD1-SMO-F06</v>
          </cell>
        </row>
        <row r="1266">
          <cell r="M1266" t="str">
            <v>SGACD1-SMO-F08</v>
          </cell>
        </row>
        <row r="1267">
          <cell r="M1267" t="str">
            <v>SGACD2 F06</v>
          </cell>
        </row>
        <row r="1268">
          <cell r="M1268" t="str">
            <v>SGACD2,45/45</v>
          </cell>
        </row>
        <row r="1269">
          <cell r="M1269" t="str">
            <v>SGACD2,F10</v>
          </cell>
        </row>
        <row r="1270">
          <cell r="M1270" t="str">
            <v>SGACD2-F06</v>
          </cell>
        </row>
        <row r="1271">
          <cell r="M1271" t="str">
            <v>SGACD3-F08</v>
          </cell>
        </row>
        <row r="1272">
          <cell r="M1272" t="str">
            <v>SGACD-45/45</v>
          </cell>
        </row>
        <row r="1273">
          <cell r="M1273" t="str">
            <v>SGACD-90/90</v>
          </cell>
        </row>
        <row r="1274">
          <cell r="M1274" t="str">
            <v>SGACD-E</v>
          </cell>
        </row>
        <row r="1275">
          <cell r="M1275" t="str">
            <v>SGACD-F08</v>
          </cell>
        </row>
        <row r="1276">
          <cell r="M1276" t="str">
            <v>SGACE 45/45</v>
          </cell>
        </row>
        <row r="1277">
          <cell r="M1277" t="str">
            <v>SGACE 60/60</v>
          </cell>
        </row>
        <row r="1278">
          <cell r="M1278" t="str">
            <v>SGACE,45/45</v>
          </cell>
        </row>
        <row r="1279">
          <cell r="M1279" t="str">
            <v>SGACE,60/60</v>
          </cell>
        </row>
        <row r="1280">
          <cell r="M1280" t="str">
            <v>SGACE45/45</v>
          </cell>
        </row>
        <row r="1281">
          <cell r="M1281" t="str">
            <v>SGACE-45/45</v>
          </cell>
        </row>
        <row r="1282">
          <cell r="M1282" t="str">
            <v>SGACEN</v>
          </cell>
        </row>
        <row r="1283">
          <cell r="M1283" t="str">
            <v>SGAHC</v>
          </cell>
        </row>
        <row r="1284">
          <cell r="M1284" t="str">
            <v>SGAHC,45/45</v>
          </cell>
        </row>
        <row r="1285">
          <cell r="M1285" t="str">
            <v>SGAHC-45/45</v>
          </cell>
        </row>
        <row r="1286">
          <cell r="M1286" t="str">
            <v>SGAHD,45/45</v>
          </cell>
        </row>
        <row r="1287">
          <cell r="M1287" t="str">
            <v>SGAHD-60/60</v>
          </cell>
        </row>
        <row r="1288">
          <cell r="M1288" t="str">
            <v>SGAPH400</v>
          </cell>
        </row>
        <row r="1289">
          <cell r="M1289" t="str">
            <v>SGC340</v>
          </cell>
        </row>
        <row r="1290">
          <cell r="M1290" t="str">
            <v>SGC340-F08</v>
          </cell>
        </row>
        <row r="1291">
          <cell r="M1291" t="str">
            <v>SGC3N-F08</v>
          </cell>
        </row>
        <row r="1292">
          <cell r="M1292" t="str">
            <v>SGC440</v>
          </cell>
        </row>
        <row r="1293">
          <cell r="M1293" t="str">
            <v>SGC440 F08</v>
          </cell>
        </row>
        <row r="1294">
          <cell r="M1294" t="str">
            <v>SGC440,Z275</v>
          </cell>
        </row>
        <row r="1295">
          <cell r="M1295" t="str">
            <v>SGC440-F06</v>
          </cell>
        </row>
        <row r="1296">
          <cell r="M1296" t="str">
            <v>SGC440-N,60/60</v>
          </cell>
        </row>
        <row r="1297">
          <cell r="M1297" t="str">
            <v>SGC440-Z18</v>
          </cell>
        </row>
        <row r="1298">
          <cell r="M1298" t="str">
            <v>SGC490</v>
          </cell>
        </row>
        <row r="1299">
          <cell r="M1299" t="str">
            <v>SGCC</v>
          </cell>
        </row>
        <row r="1300">
          <cell r="M1300" t="str">
            <v>SGCC 45/45</v>
          </cell>
        </row>
        <row r="1301">
          <cell r="M1301" t="str">
            <v>SGCC 450</v>
          </cell>
        </row>
        <row r="1302">
          <cell r="M1302" t="str">
            <v>SGCC QM X-Z22</v>
          </cell>
        </row>
        <row r="1303">
          <cell r="M1303" t="str">
            <v>SGCC QM X-Z27</v>
          </cell>
        </row>
        <row r="1304">
          <cell r="M1304" t="str">
            <v>SGCC Z08</v>
          </cell>
        </row>
        <row r="1305">
          <cell r="M1305" t="str">
            <v>SGCC Z10</v>
          </cell>
        </row>
        <row r="1306">
          <cell r="M1306" t="str">
            <v>SGCC Z18</v>
          </cell>
        </row>
        <row r="1307">
          <cell r="M1307" t="str">
            <v>SGCC Z20</v>
          </cell>
        </row>
        <row r="1308">
          <cell r="M1308" t="str">
            <v>SGCC Z22</v>
          </cell>
        </row>
        <row r="1309">
          <cell r="M1309" t="str">
            <v>SGCC Z220</v>
          </cell>
        </row>
        <row r="1310">
          <cell r="M1310" t="str">
            <v>SGCC Z27</v>
          </cell>
        </row>
        <row r="1311">
          <cell r="M1311" t="str">
            <v>SGCC Z275</v>
          </cell>
        </row>
        <row r="1312">
          <cell r="M1312" t="str">
            <v>SGCC Z30</v>
          </cell>
        </row>
        <row r="1313">
          <cell r="M1313" t="str">
            <v>SGCC ZCX Z22</v>
          </cell>
        </row>
        <row r="1314">
          <cell r="M1314" t="str">
            <v>SGCC ZERO SPANGLE</v>
          </cell>
        </row>
        <row r="1315">
          <cell r="M1315" t="str">
            <v>SGCC ZF120</v>
          </cell>
        </row>
        <row r="1316">
          <cell r="M1316" t="str">
            <v>SGCC ZN180</v>
          </cell>
        </row>
        <row r="1317">
          <cell r="M1317" t="str">
            <v>SGCC ZSNCX Z08</v>
          </cell>
        </row>
        <row r="1318">
          <cell r="M1318" t="str">
            <v>SGCC ZSNCX Z12</v>
          </cell>
        </row>
        <row r="1319">
          <cell r="M1319" t="str">
            <v>SGCC,45/45</v>
          </cell>
        </row>
        <row r="1320">
          <cell r="M1320" t="str">
            <v>SGCC,F10</v>
          </cell>
        </row>
        <row r="1321">
          <cell r="M1321" t="str">
            <v>SGCC,Z22</v>
          </cell>
        </row>
        <row r="1322">
          <cell r="M1322" t="str">
            <v>SGCC_Z12</v>
          </cell>
        </row>
        <row r="1323">
          <cell r="M1323" t="str">
            <v>SGCC+Z</v>
          </cell>
        </row>
        <row r="1324">
          <cell r="M1324" t="str">
            <v>SGCC+ZF</v>
          </cell>
        </row>
        <row r="1325">
          <cell r="M1325" t="str">
            <v>SGCC1,Z18</v>
          </cell>
        </row>
        <row r="1326">
          <cell r="M1326" t="str">
            <v>SGCC-A</v>
          </cell>
        </row>
        <row r="1327">
          <cell r="M1327" t="str">
            <v>SGCC-CSC-Z18</v>
          </cell>
        </row>
        <row r="1328">
          <cell r="M1328" t="str">
            <v>SGCC-F06</v>
          </cell>
        </row>
        <row r="1329">
          <cell r="M1329" t="str">
            <v>SGCC-F08</v>
          </cell>
        </row>
        <row r="1330">
          <cell r="M1330" t="str">
            <v>SGCC-F12</v>
          </cell>
        </row>
        <row r="1331">
          <cell r="M1331" t="str">
            <v>SGCC-J2</v>
          </cell>
        </row>
        <row r="1332">
          <cell r="M1332" t="str">
            <v>SGCC-JM</v>
          </cell>
        </row>
        <row r="1333">
          <cell r="M1333" t="str">
            <v>SGCC-MM</v>
          </cell>
        </row>
        <row r="1334">
          <cell r="M1334" t="str">
            <v>SGCC-MO-F06</v>
          </cell>
        </row>
        <row r="1335">
          <cell r="M1335" t="str">
            <v>SGCC-MO-F08</v>
          </cell>
        </row>
        <row r="1336">
          <cell r="M1336" t="str">
            <v>SGCC-MO-F10</v>
          </cell>
        </row>
        <row r="1337">
          <cell r="M1337" t="str">
            <v>SGCC-MO-NSSMC-F06</v>
          </cell>
        </row>
        <row r="1338">
          <cell r="M1338" t="str">
            <v>SGCC-N</v>
          </cell>
        </row>
        <row r="1339">
          <cell r="M1339" t="str">
            <v>SGCC-NC-FB-Z18</v>
          </cell>
        </row>
        <row r="1340">
          <cell r="M1340" t="str">
            <v>SGCC-SM</v>
          </cell>
        </row>
        <row r="1341">
          <cell r="M1341" t="str">
            <v>SGCC-SMO F12</v>
          </cell>
        </row>
        <row r="1342">
          <cell r="M1342" t="str">
            <v>SGCC-SMO,45/45</v>
          </cell>
        </row>
        <row r="1343">
          <cell r="M1343" t="str">
            <v>SGCC-SZQMX-Z08</v>
          </cell>
        </row>
        <row r="1344">
          <cell r="M1344" t="str">
            <v>SGCC-Z</v>
          </cell>
        </row>
        <row r="1345">
          <cell r="M1345" t="str">
            <v>SGCC-Z 10/10</v>
          </cell>
        </row>
        <row r="1346">
          <cell r="M1346" t="str">
            <v>SGCC-Z08</v>
          </cell>
        </row>
        <row r="1347">
          <cell r="M1347" t="str">
            <v>SGCC-Z080</v>
          </cell>
        </row>
        <row r="1348">
          <cell r="M1348" t="str">
            <v>SGCC-Z10</v>
          </cell>
        </row>
        <row r="1349">
          <cell r="M1349" t="str">
            <v>SGCC-Z100</v>
          </cell>
        </row>
        <row r="1350">
          <cell r="M1350" t="str">
            <v>SGCC-Z12</v>
          </cell>
        </row>
        <row r="1351">
          <cell r="M1351" t="str">
            <v>SGCC-Z14</v>
          </cell>
        </row>
        <row r="1352">
          <cell r="M1352" t="str">
            <v>SGCC-Z140</v>
          </cell>
        </row>
        <row r="1353">
          <cell r="M1353" t="str">
            <v>SGCC-Z16</v>
          </cell>
        </row>
        <row r="1354">
          <cell r="M1354" t="str">
            <v>SGCCZ18</v>
          </cell>
        </row>
        <row r="1355">
          <cell r="M1355" t="str">
            <v>SGCC-Z18</v>
          </cell>
        </row>
        <row r="1356">
          <cell r="M1356" t="str">
            <v>SGCC-Z180</v>
          </cell>
        </row>
        <row r="1357">
          <cell r="M1357" t="str">
            <v>SGCC-Z18-ZC</v>
          </cell>
        </row>
        <row r="1358">
          <cell r="M1358" t="str">
            <v>SGCC-Z18-ZSBX</v>
          </cell>
        </row>
        <row r="1359">
          <cell r="M1359" t="str">
            <v>SGCC-Z22</v>
          </cell>
        </row>
        <row r="1360">
          <cell r="M1360" t="str">
            <v>SGCC-Z220</v>
          </cell>
        </row>
        <row r="1361">
          <cell r="M1361" t="str">
            <v>SGCCZ27</v>
          </cell>
        </row>
        <row r="1362">
          <cell r="M1362" t="str">
            <v>SGCC-Z27</v>
          </cell>
        </row>
        <row r="1363">
          <cell r="M1363" t="str">
            <v>SGCC-Z275</v>
          </cell>
        </row>
        <row r="1364">
          <cell r="M1364" t="str">
            <v>SGCC-Z40</v>
          </cell>
        </row>
        <row r="1365">
          <cell r="M1365" t="str">
            <v>SGCC-Z8</v>
          </cell>
        </row>
        <row r="1366">
          <cell r="M1366" t="str">
            <v>SGCC-Z80</v>
          </cell>
        </row>
        <row r="1367">
          <cell r="M1367" t="str">
            <v>SGCC-ZF120</v>
          </cell>
        </row>
        <row r="1368">
          <cell r="M1368" t="str">
            <v>SGCC-ZGL-Z08</v>
          </cell>
        </row>
        <row r="1369">
          <cell r="M1369" t="str">
            <v>SGCC-ZINX-Z18</v>
          </cell>
        </row>
        <row r="1370">
          <cell r="M1370" t="str">
            <v>SGCC-ZJCX-Z08</v>
          </cell>
        </row>
        <row r="1371">
          <cell r="M1371" t="str">
            <v>SGCC-ZJMX-Z08</v>
          </cell>
        </row>
        <row r="1372">
          <cell r="M1372" t="str">
            <v>SGCC-ZKNX Z12</v>
          </cell>
        </row>
        <row r="1373">
          <cell r="M1373" t="str">
            <v>SGCC-ZKNX Z212</v>
          </cell>
        </row>
        <row r="1374">
          <cell r="M1374" t="str">
            <v>SGCC-ZKNX Z22</v>
          </cell>
        </row>
        <row r="1375">
          <cell r="M1375" t="str">
            <v>SGCC-ZKNX-Z08</v>
          </cell>
        </row>
        <row r="1376">
          <cell r="M1376" t="str">
            <v>SGCC-ZKNX-Z12</v>
          </cell>
        </row>
        <row r="1377">
          <cell r="M1377" t="str">
            <v>SGCC-ZN12</v>
          </cell>
        </row>
        <row r="1378">
          <cell r="M1378" t="str">
            <v>SGCC-ZN22</v>
          </cell>
        </row>
        <row r="1379">
          <cell r="M1379" t="str">
            <v>SGCC-ZQS2X-Z08</v>
          </cell>
        </row>
        <row r="1380">
          <cell r="M1380" t="str">
            <v>SGCC-ZQS2X-Z18</v>
          </cell>
        </row>
        <row r="1381">
          <cell r="M1381" t="str">
            <v>SGCC-ZQTX-Z18</v>
          </cell>
        </row>
        <row r="1382">
          <cell r="M1382" t="str">
            <v>SGCC-ZS2X Z12</v>
          </cell>
        </row>
        <row r="1383">
          <cell r="M1383" t="str">
            <v>SGCC-ZS2X Z22</v>
          </cell>
        </row>
        <row r="1384">
          <cell r="M1384" t="str">
            <v>SGCC-ZSBX Z12</v>
          </cell>
        </row>
        <row r="1385">
          <cell r="M1385" t="str">
            <v>SGCC-ZSBX-Z08</v>
          </cell>
        </row>
        <row r="1386">
          <cell r="M1386" t="str">
            <v>SGCC-ZSBX-Z12</v>
          </cell>
        </row>
        <row r="1387">
          <cell r="M1387" t="str">
            <v>SGCC-ZSBX-Z18</v>
          </cell>
        </row>
        <row r="1388">
          <cell r="M1388" t="str">
            <v>SGCC-ZSBX-Z22</v>
          </cell>
        </row>
        <row r="1389">
          <cell r="M1389" t="str">
            <v>SGCC-ZS-EA-FB-Z08</v>
          </cell>
        </row>
        <row r="1390">
          <cell r="M1390" t="str">
            <v>SGCC-ZS-EA-FB-Z18</v>
          </cell>
        </row>
        <row r="1391">
          <cell r="M1391" t="str">
            <v>SGCC-ZS-EA-FB-Z27</v>
          </cell>
        </row>
        <row r="1392">
          <cell r="M1392" t="str">
            <v>SGCC-ZSEX Z27</v>
          </cell>
        </row>
        <row r="1393">
          <cell r="M1393" t="str">
            <v>SGCC-ZSMO-F06</v>
          </cell>
        </row>
        <row r="1394">
          <cell r="M1394" t="str">
            <v>SGCC-ZSMO-Z18</v>
          </cell>
        </row>
        <row r="1395">
          <cell r="M1395" t="str">
            <v>SGCC-ZSNCX-Z12</v>
          </cell>
        </row>
        <row r="1396">
          <cell r="M1396" t="str">
            <v>SGCC-ZSNCX-Z27</v>
          </cell>
        </row>
        <row r="1397">
          <cell r="M1397" t="str">
            <v>SGCD</v>
          </cell>
        </row>
        <row r="1398">
          <cell r="M1398" t="str">
            <v>SGCD 1</v>
          </cell>
        </row>
        <row r="1399">
          <cell r="M1399" t="str">
            <v>SGCD,45/45</v>
          </cell>
        </row>
        <row r="1400">
          <cell r="M1400" t="str">
            <v>SGCD,60/60</v>
          </cell>
        </row>
        <row r="1401">
          <cell r="M1401" t="str">
            <v>SGCD,F10</v>
          </cell>
        </row>
        <row r="1402">
          <cell r="M1402" t="str">
            <v>SGCD1</v>
          </cell>
        </row>
        <row r="1403">
          <cell r="M1403" t="str">
            <v>SGCD1 F08</v>
          </cell>
        </row>
        <row r="1404">
          <cell r="M1404" t="str">
            <v>SGCD1 MN F08</v>
          </cell>
        </row>
        <row r="1405">
          <cell r="M1405" t="str">
            <v>SGCD1 Z18</v>
          </cell>
        </row>
        <row r="1406">
          <cell r="M1406" t="str">
            <v>SGCD1,45/45</v>
          </cell>
        </row>
        <row r="1407">
          <cell r="M1407" t="str">
            <v>SGCD1,F10</v>
          </cell>
        </row>
        <row r="1408">
          <cell r="M1408" t="str">
            <v>SGCD1,Z18</v>
          </cell>
        </row>
        <row r="1409">
          <cell r="M1409" t="str">
            <v>SGCD1,Z22</v>
          </cell>
        </row>
        <row r="1410">
          <cell r="M1410" t="str">
            <v>SGCD1-F06</v>
          </cell>
        </row>
        <row r="1411">
          <cell r="M1411" t="str">
            <v>SGCD1-F08</v>
          </cell>
        </row>
        <row r="1412">
          <cell r="M1412" t="str">
            <v>SGCD1-F09</v>
          </cell>
        </row>
        <row r="1413">
          <cell r="M1413" t="str">
            <v>SGCD1-MO F06</v>
          </cell>
        </row>
        <row r="1414">
          <cell r="M1414" t="str">
            <v>SGCD1-MO F08</v>
          </cell>
        </row>
        <row r="1415">
          <cell r="M1415" t="str">
            <v>SGCD1-MO-F06</v>
          </cell>
        </row>
        <row r="1416">
          <cell r="M1416" t="str">
            <v>SGCD1-SZMO-Z12</v>
          </cell>
        </row>
        <row r="1417">
          <cell r="M1417" t="str">
            <v>SGCD1-Z08</v>
          </cell>
        </row>
        <row r="1418">
          <cell r="M1418" t="str">
            <v>SGCD1-Z080</v>
          </cell>
        </row>
        <row r="1419">
          <cell r="M1419" t="str">
            <v>SGCD1-Z12</v>
          </cell>
        </row>
        <row r="1420">
          <cell r="M1420" t="str">
            <v>SGCD1Z18</v>
          </cell>
        </row>
        <row r="1421">
          <cell r="M1421" t="str">
            <v>SGCD1-Z18</v>
          </cell>
        </row>
        <row r="1422">
          <cell r="M1422" t="str">
            <v>SGCD1-Z22</v>
          </cell>
        </row>
        <row r="1423">
          <cell r="M1423" t="str">
            <v>SGCD1-Z220</v>
          </cell>
        </row>
        <row r="1424">
          <cell r="M1424" t="str">
            <v>SGCD1-Z27</v>
          </cell>
        </row>
        <row r="1425">
          <cell r="M1425" t="str">
            <v>SGCD1-ZJCX-Z08</v>
          </cell>
        </row>
        <row r="1426">
          <cell r="M1426" t="str">
            <v>SGCD1-ZJMX-Z08</v>
          </cell>
        </row>
        <row r="1427">
          <cell r="M1427" t="str">
            <v>SGCD1-ZKNX Z12</v>
          </cell>
        </row>
        <row r="1428">
          <cell r="M1428" t="str">
            <v>SGCD2</v>
          </cell>
        </row>
        <row r="1429">
          <cell r="M1429" t="str">
            <v>SGCD2 Z22</v>
          </cell>
        </row>
        <row r="1430">
          <cell r="M1430" t="str">
            <v>SGCD2-F06</v>
          </cell>
        </row>
        <row r="1431">
          <cell r="M1431" t="str">
            <v>SGCD2-F08</v>
          </cell>
        </row>
        <row r="1432">
          <cell r="M1432" t="str">
            <v>SGCD2-F09</v>
          </cell>
        </row>
        <row r="1433">
          <cell r="M1433" t="str">
            <v>SGCD2-F10</v>
          </cell>
        </row>
        <row r="1434">
          <cell r="M1434" t="str">
            <v>SGCD2-MO F08</v>
          </cell>
        </row>
        <row r="1435">
          <cell r="M1435" t="str">
            <v>SGCD2-MO-C-F06</v>
          </cell>
        </row>
        <row r="1436">
          <cell r="M1436" t="str">
            <v>SGCD2-MO-F06</v>
          </cell>
        </row>
        <row r="1437">
          <cell r="M1437" t="str">
            <v>SGCD2-MO-F08</v>
          </cell>
        </row>
        <row r="1438">
          <cell r="M1438" t="str">
            <v>SGCD2-Z08</v>
          </cell>
        </row>
        <row r="1439">
          <cell r="M1439" t="str">
            <v>SGCD2-Z12</v>
          </cell>
        </row>
        <row r="1440">
          <cell r="M1440" t="str">
            <v>SGCD2-Z18</v>
          </cell>
        </row>
        <row r="1441">
          <cell r="M1441" t="str">
            <v>SGCD2-Z22</v>
          </cell>
        </row>
        <row r="1442">
          <cell r="M1442" t="str">
            <v>SGCD2-Z27</v>
          </cell>
        </row>
        <row r="1443">
          <cell r="M1443" t="str">
            <v>SGCD2-ZGX-Z08</v>
          </cell>
        </row>
        <row r="1444">
          <cell r="M1444" t="str">
            <v>SGCD2-ZJCX-Z08</v>
          </cell>
        </row>
        <row r="1445">
          <cell r="M1445" t="str">
            <v>SGCD2-ZKNX Z12</v>
          </cell>
        </row>
        <row r="1446">
          <cell r="M1446" t="str">
            <v>SGCD2-ZKNX-Z08</v>
          </cell>
        </row>
        <row r="1447">
          <cell r="M1447" t="str">
            <v>SGCD2-ZN12</v>
          </cell>
        </row>
        <row r="1448">
          <cell r="M1448" t="str">
            <v>SGCD2-ZQS2X-Z08</v>
          </cell>
        </row>
        <row r="1449">
          <cell r="M1449" t="str">
            <v>SGCD2-ZSBX-Z08</v>
          </cell>
        </row>
        <row r="1450">
          <cell r="M1450" t="str">
            <v>SGCD2-ZSBX-Z12</v>
          </cell>
        </row>
        <row r="1451">
          <cell r="M1451" t="str">
            <v>SGCD3</v>
          </cell>
        </row>
        <row r="1452">
          <cell r="M1452" t="str">
            <v>SGCD3 45/45</v>
          </cell>
        </row>
        <row r="1453">
          <cell r="M1453" t="str">
            <v>SGCD3-F09</v>
          </cell>
        </row>
        <row r="1454">
          <cell r="M1454" t="str">
            <v>SGCD3-MO-F06</v>
          </cell>
        </row>
        <row r="1455">
          <cell r="M1455" t="str">
            <v>SGCD3-MO-F08</v>
          </cell>
        </row>
        <row r="1456">
          <cell r="M1456" t="str">
            <v>SGCD3-Z18</v>
          </cell>
        </row>
        <row r="1457">
          <cell r="M1457" t="str">
            <v>SGCD3-Z22</v>
          </cell>
        </row>
        <row r="1458">
          <cell r="M1458" t="str">
            <v>SGCD-F08</v>
          </cell>
        </row>
        <row r="1459">
          <cell r="M1459" t="str">
            <v>SGCD-Z08</v>
          </cell>
        </row>
        <row r="1460">
          <cell r="M1460" t="str">
            <v>SGCD-Z18</v>
          </cell>
        </row>
        <row r="1461">
          <cell r="M1461" t="str">
            <v>SGCE</v>
          </cell>
        </row>
        <row r="1462">
          <cell r="M1462" t="str">
            <v>SGCE-90/90</v>
          </cell>
        </row>
        <row r="1463">
          <cell r="M1463" t="str">
            <v>SGH340</v>
          </cell>
        </row>
        <row r="1464">
          <cell r="M1464" t="str">
            <v>SGH340-Z22</v>
          </cell>
        </row>
        <row r="1465">
          <cell r="M1465" t="str">
            <v>SGH340-Z27</v>
          </cell>
        </row>
        <row r="1466">
          <cell r="M1466" t="str">
            <v>SGH340-Z80</v>
          </cell>
        </row>
        <row r="1467">
          <cell r="M1467" t="str">
            <v>SGH400</v>
          </cell>
        </row>
        <row r="1468">
          <cell r="M1468" t="str">
            <v>SGH400-Z22</v>
          </cell>
        </row>
        <row r="1469">
          <cell r="M1469" t="str">
            <v>SGH440</v>
          </cell>
        </row>
        <row r="1470">
          <cell r="M1470" t="str">
            <v>SGH440,Z275</v>
          </cell>
        </row>
        <row r="1471">
          <cell r="M1471" t="str">
            <v>SGH440-Z20</v>
          </cell>
        </row>
        <row r="1472">
          <cell r="M1472" t="str">
            <v>SGH490</v>
          </cell>
        </row>
        <row r="1473">
          <cell r="M1473" t="str">
            <v>SGH490-Z20</v>
          </cell>
        </row>
        <row r="1474">
          <cell r="M1474" t="str">
            <v>SGH490-Z27</v>
          </cell>
        </row>
        <row r="1475">
          <cell r="M1475" t="str">
            <v>SGH540</v>
          </cell>
        </row>
        <row r="1476">
          <cell r="M1476" t="str">
            <v>SGHC</v>
          </cell>
        </row>
        <row r="1477">
          <cell r="M1477" t="str">
            <v>SGHC F08</v>
          </cell>
        </row>
        <row r="1478">
          <cell r="M1478" t="str">
            <v>SGHC Z220</v>
          </cell>
        </row>
        <row r="1479">
          <cell r="M1479" t="str">
            <v>SGHC ZERO SPANGLE</v>
          </cell>
        </row>
        <row r="1480">
          <cell r="M1480" t="str">
            <v>SGHC490-Z20</v>
          </cell>
        </row>
        <row r="1481">
          <cell r="M1481" t="str">
            <v>SGHC-RCX Z27</v>
          </cell>
        </row>
        <row r="1482">
          <cell r="M1482" t="str">
            <v>SGHC-SCX F12</v>
          </cell>
        </row>
        <row r="1483">
          <cell r="M1483" t="str">
            <v>SGHC-SMO F12</v>
          </cell>
        </row>
        <row r="1484">
          <cell r="M1484" t="str">
            <v>SGHC-SMO,60/60</v>
          </cell>
        </row>
        <row r="1485">
          <cell r="M1485" t="str">
            <v>SGHCT-RCX</v>
          </cell>
        </row>
        <row r="1486">
          <cell r="M1486" t="str">
            <v>SGHC-Z08</v>
          </cell>
        </row>
        <row r="1487">
          <cell r="M1487" t="str">
            <v>SGHC-Z18</v>
          </cell>
        </row>
        <row r="1488">
          <cell r="M1488" t="str">
            <v>SGHC-Z20</v>
          </cell>
        </row>
        <row r="1489">
          <cell r="M1489" t="str">
            <v>SGHC-Z22</v>
          </cell>
        </row>
        <row r="1490">
          <cell r="M1490" t="str">
            <v>SGHC-Z27</v>
          </cell>
        </row>
        <row r="1491">
          <cell r="M1491" t="str">
            <v>SGHC-Z275</v>
          </cell>
        </row>
        <row r="1492">
          <cell r="M1492" t="str">
            <v>SGHC-ZCX-Z27</v>
          </cell>
        </row>
        <row r="1493">
          <cell r="M1493" t="str">
            <v>SGHC-ZEX-Z27</v>
          </cell>
        </row>
        <row r="1494">
          <cell r="M1494" t="str">
            <v>SGHC-ZJMX-Z08</v>
          </cell>
        </row>
        <row r="1495">
          <cell r="M1495" t="str">
            <v>SGHC-ZSCX Z18</v>
          </cell>
        </row>
        <row r="1496">
          <cell r="M1496" t="str">
            <v>SGHC-ZSCX Z18 (244)</v>
          </cell>
        </row>
        <row r="1497">
          <cell r="M1497" t="str">
            <v>SGHC-ZSCX Z27</v>
          </cell>
        </row>
        <row r="1498">
          <cell r="M1498" t="str">
            <v>SGHC-ZSNCX-Z12</v>
          </cell>
        </row>
        <row r="1499">
          <cell r="M1499" t="str">
            <v>SGHC-ZSOX Z27</v>
          </cell>
        </row>
        <row r="1500">
          <cell r="M1500" t="str">
            <v>SGHC-ZSQCX Z18</v>
          </cell>
        </row>
        <row r="1501">
          <cell r="M1501" t="str">
            <v>SGHC-ZSQCX Z18(244)</v>
          </cell>
        </row>
        <row r="1502">
          <cell r="M1502" t="str">
            <v>SGL</v>
          </cell>
        </row>
        <row r="1503">
          <cell r="M1503" t="str">
            <v>SGLCC</v>
          </cell>
        </row>
        <row r="1504">
          <cell r="M1504" t="str">
            <v>SGLCC-AZ100</v>
          </cell>
        </row>
        <row r="1505">
          <cell r="M1505" t="str">
            <v>SGLH490 AZ185</v>
          </cell>
        </row>
        <row r="1506">
          <cell r="M1506" t="str">
            <v>SGM500-K06</v>
          </cell>
        </row>
        <row r="1507">
          <cell r="M1507" t="str">
            <v>SGMC570 ZM140</v>
          </cell>
        </row>
        <row r="1508">
          <cell r="M1508" t="str">
            <v>SGMC570-K08</v>
          </cell>
        </row>
        <row r="1509">
          <cell r="M1509" t="str">
            <v>SGMCC</v>
          </cell>
        </row>
        <row r="1510">
          <cell r="M1510" t="str">
            <v>SGMCC ZM70</v>
          </cell>
        </row>
        <row r="1511">
          <cell r="M1511" t="str">
            <v>SGMCC-K03</v>
          </cell>
        </row>
        <row r="1512">
          <cell r="M1512" t="str">
            <v>SGMCC-K06</v>
          </cell>
        </row>
        <row r="1513">
          <cell r="M1513" t="str">
            <v>SGMCC-K12</v>
          </cell>
        </row>
        <row r="1514">
          <cell r="M1514" t="str">
            <v>SGMCC-K80</v>
          </cell>
        </row>
        <row r="1515">
          <cell r="M1515" t="str">
            <v>SGMCC-Z08</v>
          </cell>
        </row>
        <row r="1516">
          <cell r="M1516" t="str">
            <v>SGMCC-Z80</v>
          </cell>
        </row>
        <row r="1517">
          <cell r="M1517" t="str">
            <v>SGT3E-L</v>
          </cell>
        </row>
        <row r="1518">
          <cell r="M1518" t="str">
            <v>SGT5E-L</v>
          </cell>
        </row>
        <row r="1519">
          <cell r="M1519" t="str">
            <v>SGT7D-O</v>
          </cell>
        </row>
        <row r="1520">
          <cell r="M1520" t="str">
            <v>SHGA270C</v>
          </cell>
        </row>
        <row r="1521">
          <cell r="M1521" t="str">
            <v>SHGA270C,45/45</v>
          </cell>
        </row>
        <row r="1522">
          <cell r="M1522" t="str">
            <v>SHGA270C-45</v>
          </cell>
        </row>
        <row r="1523">
          <cell r="M1523" t="str">
            <v>SHGA270C-45/45</v>
          </cell>
        </row>
        <row r="1524">
          <cell r="M1524" t="str">
            <v>SHGA270D</v>
          </cell>
        </row>
        <row r="1525">
          <cell r="M1525" t="str">
            <v>SHGA270D-45</v>
          </cell>
        </row>
        <row r="1526">
          <cell r="M1526" t="str">
            <v>SHGA270D-45/45</v>
          </cell>
        </row>
        <row r="1527">
          <cell r="M1527" t="str">
            <v>SHGA270D-50</v>
          </cell>
        </row>
        <row r="1528">
          <cell r="M1528" t="str">
            <v>SHGA270D-50/50</v>
          </cell>
        </row>
        <row r="1529">
          <cell r="M1529" t="str">
            <v>SHGA370</v>
          </cell>
        </row>
        <row r="1530">
          <cell r="M1530" t="str">
            <v>SHGA370-45</v>
          </cell>
        </row>
        <row r="1531">
          <cell r="M1531" t="str">
            <v>SHGA370-45/45</v>
          </cell>
        </row>
        <row r="1532">
          <cell r="M1532" t="str">
            <v>SHGA440</v>
          </cell>
        </row>
        <row r="1533">
          <cell r="M1533" t="str">
            <v>SHGA440-45</v>
          </cell>
        </row>
        <row r="1534">
          <cell r="M1534" t="str">
            <v>SHGA440-45/45</v>
          </cell>
        </row>
        <row r="1535">
          <cell r="M1535" t="str">
            <v>SIL VER GREY</v>
          </cell>
        </row>
        <row r="1536">
          <cell r="M1536" t="str">
            <v>SILICON</v>
          </cell>
        </row>
        <row r="1537">
          <cell r="M1537" t="str">
            <v>SILVER TOP</v>
          </cell>
        </row>
        <row r="1538">
          <cell r="M1538" t="str">
            <v>SILVERTOP</v>
          </cell>
        </row>
        <row r="1539">
          <cell r="M1539" t="str">
            <v>SILVERTOP-ZE36-20G/20G</v>
          </cell>
        </row>
        <row r="1540">
          <cell r="M1540" t="str">
            <v>SK5</v>
          </cell>
        </row>
        <row r="1541">
          <cell r="M1541" t="str">
            <v>SK85</v>
          </cell>
        </row>
        <row r="1542">
          <cell r="M1542" t="str">
            <v>SK85 P/A</v>
          </cell>
        </row>
        <row r="1543">
          <cell r="M1543" t="str">
            <v>SK85 PA</v>
          </cell>
        </row>
        <row r="1544">
          <cell r="M1544" t="str">
            <v>SK85 SB</v>
          </cell>
        </row>
        <row r="1545">
          <cell r="M1545" t="str">
            <v>SK855B</v>
          </cell>
        </row>
        <row r="1546">
          <cell r="M1546" t="str">
            <v>SK85A</v>
          </cell>
        </row>
        <row r="1547">
          <cell r="M1547" t="str">
            <v>SK85-H</v>
          </cell>
        </row>
        <row r="1548">
          <cell r="M1548" t="str">
            <v>SK95</v>
          </cell>
        </row>
        <row r="1549">
          <cell r="M1549" t="str">
            <v>SKT400</v>
          </cell>
        </row>
        <row r="1550">
          <cell r="M1550" t="str">
            <v>SM490YA</v>
          </cell>
        </row>
        <row r="1551">
          <cell r="M1551" t="str">
            <v>SMNL490-QT</v>
          </cell>
        </row>
        <row r="1552">
          <cell r="M1552" t="str">
            <v>SMNL500-QT</v>
          </cell>
        </row>
        <row r="1553">
          <cell r="M1553" t="str">
            <v>SP121B</v>
          </cell>
        </row>
        <row r="1554">
          <cell r="M1554" t="str">
            <v>SP-121B</v>
          </cell>
        </row>
        <row r="1555">
          <cell r="M1555" t="str">
            <v>SP121BQ</v>
          </cell>
        </row>
        <row r="1556">
          <cell r="M1556" t="str">
            <v>SP-121BQ</v>
          </cell>
        </row>
        <row r="1557">
          <cell r="M1557" t="str">
            <v>SP122BQ-SD</v>
          </cell>
        </row>
        <row r="1558">
          <cell r="M1558" t="str">
            <v>SP123AQ</v>
          </cell>
        </row>
        <row r="1559">
          <cell r="M1559" t="str">
            <v>SP123BQ</v>
          </cell>
        </row>
        <row r="1560">
          <cell r="M1560" t="str">
            <v>SP132 - 370BQ</v>
          </cell>
        </row>
        <row r="1561">
          <cell r="M1561" t="str">
            <v>SP152-440B</v>
          </cell>
        </row>
        <row r="1562">
          <cell r="M1562" t="str">
            <v>SP152440BQ</v>
          </cell>
        </row>
        <row r="1563">
          <cell r="M1563" t="str">
            <v>SP152-440BQ</v>
          </cell>
        </row>
        <row r="1564">
          <cell r="M1564" t="str">
            <v>SP153590BQ</v>
          </cell>
        </row>
        <row r="1565">
          <cell r="M1565" t="str">
            <v>SP221P</v>
          </cell>
        </row>
        <row r="1566">
          <cell r="M1566" t="str">
            <v>SP221PQ</v>
          </cell>
        </row>
        <row r="1567">
          <cell r="M1567" t="str">
            <v>SP223P</v>
          </cell>
        </row>
        <row r="1568">
          <cell r="M1568" t="str">
            <v>SP231-370P</v>
          </cell>
        </row>
        <row r="1569">
          <cell r="M1569" t="str">
            <v>SP231-440P</v>
          </cell>
        </row>
        <row r="1570">
          <cell r="M1570" t="str">
            <v>SP231440PQ</v>
          </cell>
        </row>
        <row r="1571">
          <cell r="M1571" t="str">
            <v>SP231-440PQ</v>
          </cell>
        </row>
        <row r="1572">
          <cell r="M1572" t="str">
            <v>SP251-540PQ</v>
          </cell>
        </row>
        <row r="1573">
          <cell r="M1573" t="str">
            <v>SP251-590PQ</v>
          </cell>
        </row>
        <row r="1574">
          <cell r="M1574" t="str">
            <v>SP252-540PQ</v>
          </cell>
        </row>
        <row r="1575">
          <cell r="M1575" t="str">
            <v>SP253590PQ</v>
          </cell>
        </row>
        <row r="1576">
          <cell r="M1576" t="str">
            <v>SP253-590PQ</v>
          </cell>
        </row>
        <row r="1577">
          <cell r="M1577" t="str">
            <v>SP641BNC</v>
          </cell>
        </row>
        <row r="1578">
          <cell r="M1578" t="str">
            <v>SP731B</v>
          </cell>
        </row>
        <row r="1579">
          <cell r="M1579" t="str">
            <v>SP749NC</v>
          </cell>
        </row>
        <row r="1580">
          <cell r="M1580" t="str">
            <v>SP781-390B</v>
          </cell>
        </row>
        <row r="1581">
          <cell r="M1581" t="str">
            <v>SP781390BQ</v>
          </cell>
        </row>
        <row r="1582">
          <cell r="M1582" t="str">
            <v>SP781-440B</v>
          </cell>
        </row>
        <row r="1583">
          <cell r="M1583" t="str">
            <v>SP781440BQ</v>
          </cell>
        </row>
        <row r="1584">
          <cell r="M1584" t="str">
            <v>SP781-440BQ</v>
          </cell>
        </row>
        <row r="1585">
          <cell r="M1585" t="str">
            <v>SP781440BQ 45/4</v>
          </cell>
        </row>
        <row r="1586">
          <cell r="M1586" t="str">
            <v>SP781440BQ 45/45</v>
          </cell>
        </row>
        <row r="1587">
          <cell r="M1587" t="str">
            <v>SP781BQ</v>
          </cell>
        </row>
        <row r="1588">
          <cell r="M1588" t="str">
            <v>SP781BQ 45/45</v>
          </cell>
        </row>
        <row r="1589">
          <cell r="M1589" t="str">
            <v>SP781BQ.</v>
          </cell>
        </row>
        <row r="1590">
          <cell r="M1590" t="str">
            <v>SP782-340AQ</v>
          </cell>
        </row>
        <row r="1591">
          <cell r="M1591" t="str">
            <v>SP782440BQ</v>
          </cell>
        </row>
        <row r="1592">
          <cell r="M1592" t="str">
            <v>SP782B</v>
          </cell>
        </row>
        <row r="1593">
          <cell r="M1593" t="str">
            <v>SP782BQ</v>
          </cell>
        </row>
        <row r="1594">
          <cell r="M1594" t="str">
            <v>SP783-590BQ</v>
          </cell>
        </row>
        <row r="1595">
          <cell r="M1595" t="str">
            <v>SP783AQ</v>
          </cell>
        </row>
        <row r="1596">
          <cell r="M1596" t="str">
            <v>SP783B</v>
          </cell>
        </row>
        <row r="1597">
          <cell r="M1597" t="str">
            <v>SP783BQ</v>
          </cell>
        </row>
        <row r="1598">
          <cell r="M1598" t="str">
            <v>SP783BQ 45/45</v>
          </cell>
        </row>
        <row r="1599">
          <cell r="M1599" t="str">
            <v>SP789B</v>
          </cell>
        </row>
        <row r="1600">
          <cell r="M1600" t="str">
            <v>SP791</v>
          </cell>
        </row>
        <row r="1601">
          <cell r="M1601" t="str">
            <v>SP791-440</v>
          </cell>
        </row>
        <row r="1602">
          <cell r="M1602" t="str">
            <v>SP791-440 45/45</v>
          </cell>
        </row>
        <row r="1603">
          <cell r="M1603" t="str">
            <v>SP791440Q</v>
          </cell>
        </row>
        <row r="1604">
          <cell r="M1604" t="str">
            <v>SP791-440Q</v>
          </cell>
        </row>
        <row r="1605">
          <cell r="M1605" t="str">
            <v>SP791-440Q 45/4</v>
          </cell>
        </row>
        <row r="1606">
          <cell r="M1606" t="str">
            <v>SP791-440Q45/45</v>
          </cell>
        </row>
        <row r="1607">
          <cell r="M1607" t="str">
            <v>SP791Q</v>
          </cell>
        </row>
        <row r="1608">
          <cell r="M1608" t="str">
            <v>SP791Q 45/45</v>
          </cell>
        </row>
        <row r="1609">
          <cell r="M1609" t="str">
            <v>SP792Q</v>
          </cell>
        </row>
        <row r="1610">
          <cell r="M1610" t="str">
            <v>SPA-H</v>
          </cell>
        </row>
        <row r="1611">
          <cell r="M1611" t="str">
            <v>SPC1</v>
          </cell>
        </row>
        <row r="1612">
          <cell r="M1612" t="str">
            <v>SPC1180</v>
          </cell>
        </row>
        <row r="1613">
          <cell r="M1613" t="str">
            <v>SPC1GF-60/60</v>
          </cell>
        </row>
        <row r="1614">
          <cell r="M1614" t="str">
            <v>SPC1M-45/45</v>
          </cell>
        </row>
        <row r="1615">
          <cell r="M1615" t="str">
            <v>SPC1-N</v>
          </cell>
        </row>
        <row r="1616">
          <cell r="M1616" t="str">
            <v>SPC1-SD</v>
          </cell>
        </row>
        <row r="1617">
          <cell r="M1617" t="str">
            <v>SPC1U-30/30</v>
          </cell>
        </row>
        <row r="1618">
          <cell r="M1618" t="str">
            <v>SPC1ZA-N-90/90</v>
          </cell>
        </row>
        <row r="1619">
          <cell r="M1619" t="str">
            <v>SPC2</v>
          </cell>
        </row>
        <row r="1620">
          <cell r="M1620" t="str">
            <v>SPC270C</v>
          </cell>
        </row>
        <row r="1621">
          <cell r="M1621" t="str">
            <v>SPC270C-OD</v>
          </cell>
        </row>
        <row r="1622">
          <cell r="M1622" t="str">
            <v>SPC270C-SD</v>
          </cell>
        </row>
        <row r="1623">
          <cell r="M1623" t="str">
            <v>SPC270D</v>
          </cell>
        </row>
        <row r="1624">
          <cell r="M1624" t="str">
            <v>SPC270D-G</v>
          </cell>
        </row>
        <row r="1625">
          <cell r="M1625" t="str">
            <v>SPC270D-SD</v>
          </cell>
        </row>
        <row r="1626">
          <cell r="M1626" t="str">
            <v>SPC270DX-G</v>
          </cell>
        </row>
        <row r="1627">
          <cell r="M1627" t="str">
            <v>SPC270DX-SD</v>
          </cell>
        </row>
        <row r="1628">
          <cell r="M1628" t="str">
            <v>SPC270E</v>
          </cell>
        </row>
        <row r="1629">
          <cell r="M1629" t="str">
            <v>SPC270E-SD</v>
          </cell>
        </row>
        <row r="1630">
          <cell r="M1630" t="str">
            <v>SPC270F</v>
          </cell>
        </row>
        <row r="1631">
          <cell r="M1631" t="str">
            <v>SPC270F-SD</v>
          </cell>
        </row>
        <row r="1632">
          <cell r="M1632" t="str">
            <v>SPC2ZA-N90/90</v>
          </cell>
        </row>
        <row r="1633">
          <cell r="M1633" t="str">
            <v>SPC2ZA-N-90/90</v>
          </cell>
        </row>
        <row r="1634">
          <cell r="M1634" t="str">
            <v>SPC340</v>
          </cell>
        </row>
        <row r="1635">
          <cell r="M1635" t="str">
            <v>SPC390</v>
          </cell>
        </row>
        <row r="1636">
          <cell r="M1636" t="str">
            <v>SPC3A</v>
          </cell>
        </row>
        <row r="1637">
          <cell r="M1637" t="str">
            <v>SPC3A-N</v>
          </cell>
        </row>
        <row r="1638">
          <cell r="M1638" t="str">
            <v>SPC3C</v>
          </cell>
        </row>
        <row r="1639">
          <cell r="M1639" t="str">
            <v>SPC3CU-30/30</v>
          </cell>
        </row>
        <row r="1640">
          <cell r="M1640" t="str">
            <v>SPC3CU-W20/20</v>
          </cell>
        </row>
        <row r="1641">
          <cell r="M1641" t="str">
            <v>SPC440</v>
          </cell>
        </row>
        <row r="1642">
          <cell r="M1642" t="str">
            <v>SPC440-SD</v>
          </cell>
        </row>
        <row r="1643">
          <cell r="M1643" t="str">
            <v>SPC440X</v>
          </cell>
        </row>
        <row r="1644">
          <cell r="M1644" t="str">
            <v>SPC590</v>
          </cell>
        </row>
        <row r="1645">
          <cell r="M1645" t="str">
            <v>SPC590DU</v>
          </cell>
        </row>
        <row r="1646">
          <cell r="M1646" t="str">
            <v>SPC590X</v>
          </cell>
        </row>
        <row r="1647">
          <cell r="M1647" t="str">
            <v>SPC980</v>
          </cell>
        </row>
        <row r="1648">
          <cell r="M1648" t="str">
            <v>SPC980DO</v>
          </cell>
        </row>
        <row r="1649">
          <cell r="M1649" t="str">
            <v>SPC980DU</v>
          </cell>
        </row>
        <row r="1650">
          <cell r="M1650" t="str">
            <v>SPCC</v>
          </cell>
        </row>
        <row r="1651">
          <cell r="M1651" t="str">
            <v>SPCC SB</v>
          </cell>
        </row>
        <row r="1652">
          <cell r="M1652" t="str">
            <v>SPCC-1B</v>
          </cell>
        </row>
        <row r="1653">
          <cell r="M1653" t="str">
            <v>SPCC-1D</v>
          </cell>
        </row>
        <row r="1654">
          <cell r="M1654" t="str">
            <v>SPCC--1D</v>
          </cell>
        </row>
        <row r="1655">
          <cell r="M1655" t="str">
            <v>SPCC-1D/WIR</v>
          </cell>
        </row>
        <row r="1656">
          <cell r="M1656" t="str">
            <v>SPCC1-SD</v>
          </cell>
        </row>
        <row r="1657">
          <cell r="M1657" t="str">
            <v>SPCC270C-SD</v>
          </cell>
        </row>
        <row r="1658">
          <cell r="M1658" t="str">
            <v>SPCC-2B</v>
          </cell>
        </row>
        <row r="1659">
          <cell r="M1659" t="str">
            <v>SPCC340</v>
          </cell>
        </row>
        <row r="1660">
          <cell r="M1660" t="str">
            <v>SPCC-4</v>
          </cell>
        </row>
        <row r="1661">
          <cell r="M1661" t="str">
            <v>SPCC-4(390)</v>
          </cell>
        </row>
        <row r="1662">
          <cell r="M1662" t="str">
            <v>SPCC440</v>
          </cell>
        </row>
        <row r="1663">
          <cell r="M1663" t="str">
            <v>SPCC-4B</v>
          </cell>
        </row>
        <row r="1664">
          <cell r="M1664" t="str">
            <v>SPCC-4D</v>
          </cell>
        </row>
        <row r="1665">
          <cell r="M1665" t="str">
            <v>SPCC590</v>
          </cell>
        </row>
        <row r="1666">
          <cell r="M1666" t="str">
            <v>SPCC-8</v>
          </cell>
        </row>
        <row r="1667">
          <cell r="M1667" t="str">
            <v>SPCC-8(340)</v>
          </cell>
        </row>
        <row r="1668">
          <cell r="M1668" t="str">
            <v>SPCC-8D</v>
          </cell>
        </row>
        <row r="1669">
          <cell r="M1669" t="str">
            <v>SPCC-CB</v>
          </cell>
        </row>
        <row r="1670">
          <cell r="M1670" t="str">
            <v>SPCC-E</v>
          </cell>
        </row>
        <row r="1671">
          <cell r="M1671" t="str">
            <v>SPCC-FB-D-S</v>
          </cell>
        </row>
        <row r="1672">
          <cell r="M1672" t="str">
            <v>SPCC-FB-SD</v>
          </cell>
        </row>
        <row r="1673">
          <cell r="M1673" t="str">
            <v>SPCC-FC-D-S</v>
          </cell>
        </row>
        <row r="1674">
          <cell r="M1674" t="str">
            <v>SPCC-M</v>
          </cell>
        </row>
        <row r="1675">
          <cell r="M1675" t="str">
            <v>SPCC-MA</v>
          </cell>
        </row>
        <row r="1676">
          <cell r="M1676" t="str">
            <v>SPCC-P E20/E20</v>
          </cell>
        </row>
        <row r="1677">
          <cell r="M1677" t="str">
            <v>SPCC-SD</v>
          </cell>
        </row>
        <row r="1678">
          <cell r="M1678" t="str">
            <v>SPCC-SD (ASTM A1008-B)</v>
          </cell>
        </row>
        <row r="1679">
          <cell r="M1679" t="str">
            <v>SPCC-SD CQ1 GP</v>
          </cell>
        </row>
        <row r="1680">
          <cell r="M1680" t="str">
            <v>SPCC-SD GP</v>
          </cell>
        </row>
        <row r="1681">
          <cell r="M1681" t="str">
            <v>SPCC-SD-CQZ</v>
          </cell>
        </row>
        <row r="1682">
          <cell r="M1682" t="str">
            <v>SPCCT</v>
          </cell>
        </row>
        <row r="1683">
          <cell r="M1683" t="str">
            <v>SPCCT-SD</v>
          </cell>
        </row>
        <row r="1684">
          <cell r="M1684" t="str">
            <v>SPCD</v>
          </cell>
        </row>
        <row r="1685">
          <cell r="M1685" t="str">
            <v>SPCD1-N-45/45</v>
          </cell>
        </row>
        <row r="1686">
          <cell r="M1686" t="str">
            <v>SPCD1-N-60/60</v>
          </cell>
        </row>
        <row r="1687">
          <cell r="M1687" t="str">
            <v>SPCD-SD</v>
          </cell>
        </row>
        <row r="1688">
          <cell r="M1688" t="str">
            <v>SPCD-SD,UE</v>
          </cell>
        </row>
        <row r="1689">
          <cell r="M1689" t="str">
            <v>SPCD-SD-OILED</v>
          </cell>
        </row>
        <row r="1690">
          <cell r="M1690" t="str">
            <v>SPCE</v>
          </cell>
        </row>
        <row r="1691">
          <cell r="M1691" t="str">
            <v>SPCE-MOD</v>
          </cell>
        </row>
        <row r="1692">
          <cell r="M1692" t="str">
            <v>SPCEN</v>
          </cell>
        </row>
        <row r="1693">
          <cell r="M1693" t="str">
            <v xml:space="preserve">SPCEN-MG 30/30 </v>
          </cell>
        </row>
        <row r="1694">
          <cell r="M1694" t="str">
            <v>SPCEN-MOD</v>
          </cell>
        </row>
        <row r="1695">
          <cell r="M1695" t="str">
            <v>SPCEN-SD</v>
          </cell>
        </row>
        <row r="1696">
          <cell r="M1696" t="str">
            <v>SPCE-SD</v>
          </cell>
        </row>
        <row r="1697">
          <cell r="M1697" t="str">
            <v>SPCF</v>
          </cell>
        </row>
        <row r="1698">
          <cell r="M1698" t="str">
            <v>SPCF-SD</v>
          </cell>
        </row>
        <row r="1699">
          <cell r="M1699" t="str">
            <v>SPCG-SD</v>
          </cell>
        </row>
        <row r="1700">
          <cell r="M1700" t="str">
            <v>SPCHC-P</v>
          </cell>
        </row>
        <row r="1701">
          <cell r="M1701" t="str">
            <v>SPCM1-45/45</v>
          </cell>
        </row>
        <row r="1702">
          <cell r="M1702" t="str">
            <v>SPCM1-55/55</v>
          </cell>
        </row>
        <row r="1703">
          <cell r="M1703" t="str">
            <v>SPCM2</v>
          </cell>
        </row>
        <row r="1704">
          <cell r="M1704" t="str">
            <v>SPCM2-55/55</v>
          </cell>
        </row>
        <row r="1705">
          <cell r="M1705" t="str">
            <v>SPCM270H-W-55/55</v>
          </cell>
        </row>
        <row r="1706">
          <cell r="M1706" t="str">
            <v>SPCM270H-WF-55/55</v>
          </cell>
        </row>
        <row r="1707">
          <cell r="M1707" t="str">
            <v>SPCM2-F-55/55</v>
          </cell>
        </row>
        <row r="1708">
          <cell r="M1708" t="str">
            <v>SPCM2-W-55/55</v>
          </cell>
        </row>
        <row r="1709">
          <cell r="M1709" t="str">
            <v>SPCM2-WF-55/55</v>
          </cell>
        </row>
        <row r="1710">
          <cell r="M1710" t="str">
            <v>SPCM340H-55/55</v>
          </cell>
        </row>
        <row r="1711">
          <cell r="M1711" t="str">
            <v>SPCM340H-W-55/55</v>
          </cell>
        </row>
        <row r="1712">
          <cell r="M1712" t="str">
            <v>SPCM340H-WF-55/55</v>
          </cell>
        </row>
        <row r="1713">
          <cell r="M1713" t="str">
            <v>SPCM340P-WF-55/55</v>
          </cell>
        </row>
        <row r="1714">
          <cell r="M1714" t="str">
            <v>SPCM3-55/55</v>
          </cell>
        </row>
        <row r="1715">
          <cell r="M1715" t="str">
            <v>SPCM390W</v>
          </cell>
        </row>
        <row r="1716">
          <cell r="M1716" t="str">
            <v>SPCM390W-55/55</v>
          </cell>
        </row>
        <row r="1717">
          <cell r="M1717" t="str">
            <v>SPCM390W-55/55 (YP 245-345)</v>
          </cell>
        </row>
        <row r="1718">
          <cell r="M1718" t="str">
            <v>SPCM390W-55/55 (YP 255-345)</v>
          </cell>
        </row>
        <row r="1719">
          <cell r="M1719" t="str">
            <v>SPCM390W-55/55 (YP 265-345)</v>
          </cell>
        </row>
        <row r="1720">
          <cell r="M1720" t="str">
            <v>SPCM3-F-55/55</v>
          </cell>
        </row>
        <row r="1721">
          <cell r="M1721" t="str">
            <v>SPCM3-W-55/55</v>
          </cell>
        </row>
        <row r="1722">
          <cell r="M1722" t="str">
            <v>SPCM3-WF-55/55</v>
          </cell>
        </row>
        <row r="1723">
          <cell r="M1723" t="str">
            <v>SPCM440P-55/55</v>
          </cell>
        </row>
        <row r="1724">
          <cell r="M1724" t="str">
            <v>SPCM440W-55/55</v>
          </cell>
        </row>
        <row r="1725">
          <cell r="M1725" t="str">
            <v>SPCM440W-55/55 (YP 295-380)</v>
          </cell>
        </row>
        <row r="1726">
          <cell r="M1726" t="str">
            <v>SPCM-45/45</v>
          </cell>
        </row>
        <row r="1727">
          <cell r="M1727" t="str">
            <v>SPCM4-55/55</v>
          </cell>
        </row>
        <row r="1728">
          <cell r="M1728" t="str">
            <v>SPCM4-F-55/55</v>
          </cell>
        </row>
        <row r="1729">
          <cell r="M1729" t="str">
            <v>SPCM4-WF-55/55</v>
          </cell>
        </row>
        <row r="1730">
          <cell r="M1730" t="str">
            <v>SPCM5/45/45</v>
          </cell>
        </row>
        <row r="1731">
          <cell r="M1731" t="str">
            <v>SPCM5-45/45</v>
          </cell>
        </row>
        <row r="1732">
          <cell r="M1732" t="str">
            <v>SPCM590R-55/55</v>
          </cell>
        </row>
        <row r="1733">
          <cell r="M1733" t="str">
            <v>SPCM590Y-55/55</v>
          </cell>
        </row>
        <row r="1734">
          <cell r="M1734" t="str">
            <v>SPCM5-F-55/55</v>
          </cell>
        </row>
        <row r="1735">
          <cell r="M1735" t="str">
            <v>SPCM5-WF-55/55</v>
          </cell>
        </row>
        <row r="1736">
          <cell r="M1736" t="str">
            <v>SPCM780Y-55/55</v>
          </cell>
        </row>
        <row r="1737">
          <cell r="M1737" t="str">
            <v>SPCN1</v>
          </cell>
        </row>
        <row r="1738">
          <cell r="M1738" t="str">
            <v>SPCN1-N</v>
          </cell>
        </row>
        <row r="1739">
          <cell r="M1739" t="str">
            <v>SPCN2</v>
          </cell>
        </row>
        <row r="1740">
          <cell r="M1740" t="str">
            <v>SPCN2-N</v>
          </cell>
        </row>
        <row r="1741">
          <cell r="M1741" t="str">
            <v>SPCN3</v>
          </cell>
        </row>
        <row r="1742">
          <cell r="M1742" t="str">
            <v>SPCN390P</v>
          </cell>
        </row>
        <row r="1743">
          <cell r="M1743" t="str">
            <v>SPCN390P-N</v>
          </cell>
        </row>
        <row r="1744">
          <cell r="M1744" t="str">
            <v>SPCN390W-N</v>
          </cell>
        </row>
        <row r="1745">
          <cell r="M1745" t="str">
            <v>SPCN3-N</v>
          </cell>
        </row>
        <row r="1746">
          <cell r="M1746" t="str">
            <v>SPCN3-Q</v>
          </cell>
        </row>
        <row r="1747">
          <cell r="M1747" t="str">
            <v>SPCN4</v>
          </cell>
        </row>
        <row r="1748">
          <cell r="M1748" t="str">
            <v>SPCN440P-N</v>
          </cell>
        </row>
        <row r="1749">
          <cell r="M1749" t="str">
            <v>SPCN440W - N</v>
          </cell>
        </row>
        <row r="1750">
          <cell r="M1750" t="str">
            <v>SPCN440WN</v>
          </cell>
        </row>
        <row r="1751">
          <cell r="M1751" t="str">
            <v>SPCN440W-N</v>
          </cell>
        </row>
        <row r="1752">
          <cell r="M1752" t="str">
            <v>SPCN4-N</v>
          </cell>
        </row>
        <row r="1753">
          <cell r="M1753" t="str">
            <v>SPCN590R</v>
          </cell>
        </row>
        <row r="1754">
          <cell r="M1754" t="str">
            <v>SPCN590R-N</v>
          </cell>
        </row>
        <row r="1755">
          <cell r="M1755" t="str">
            <v>SPCN590Y</v>
          </cell>
        </row>
        <row r="1756">
          <cell r="M1756" t="str">
            <v>SPCN590Y-N</v>
          </cell>
        </row>
        <row r="1757">
          <cell r="M1757" t="str">
            <v>SPCN5-N</v>
          </cell>
        </row>
        <row r="1758">
          <cell r="M1758" t="str">
            <v>SPCN780Y-N</v>
          </cell>
        </row>
        <row r="1759">
          <cell r="M1759" t="str">
            <v>SPCN980Y</v>
          </cell>
        </row>
        <row r="1760">
          <cell r="M1760" t="str">
            <v>SPCN980Y-H-N</v>
          </cell>
        </row>
        <row r="1761">
          <cell r="M1761" t="str">
            <v>SPCN980YH-N</v>
          </cell>
        </row>
        <row r="1762">
          <cell r="M1762" t="str">
            <v>SPCN980Y-N</v>
          </cell>
        </row>
        <row r="1763">
          <cell r="M1763" t="str">
            <v>SPCN980Y-N-E</v>
          </cell>
        </row>
        <row r="1764">
          <cell r="M1764" t="str">
            <v>SPCP1-3P/3P</v>
          </cell>
        </row>
        <row r="1765">
          <cell r="M1765" t="str">
            <v>SPCP2-3P/30</v>
          </cell>
        </row>
        <row r="1766">
          <cell r="M1766" t="str">
            <v>SPCP2-3P/3P</v>
          </cell>
        </row>
        <row r="1767">
          <cell r="M1767" t="str">
            <v>SPCP2-W3P/30</v>
          </cell>
        </row>
        <row r="1768">
          <cell r="M1768" t="str">
            <v>SPCP390P-W30</v>
          </cell>
        </row>
        <row r="1769">
          <cell r="M1769" t="str">
            <v>SPCP390P-W-30/3P</v>
          </cell>
        </row>
        <row r="1770">
          <cell r="M1770" t="str">
            <v>SPCP3-W30/3P</v>
          </cell>
        </row>
        <row r="1771">
          <cell r="M1771" t="str">
            <v>SPCP4-30/3P</v>
          </cell>
        </row>
        <row r="1772">
          <cell r="M1772" t="str">
            <v>SPCP4-3P/3P</v>
          </cell>
        </row>
        <row r="1773">
          <cell r="M1773" t="str">
            <v>SPCP4-W30/3P</v>
          </cell>
        </row>
        <row r="1774">
          <cell r="M1774" t="str">
            <v>SPCP5-30/3P</v>
          </cell>
        </row>
        <row r="1775">
          <cell r="M1775" t="str">
            <v>SPCP5-3P/3P</v>
          </cell>
        </row>
        <row r="1776">
          <cell r="M1776" t="str">
            <v>SPCP5-W30/3P</v>
          </cell>
        </row>
        <row r="1777">
          <cell r="M1777" t="str">
            <v>SPCU2-30/30</v>
          </cell>
        </row>
        <row r="1778">
          <cell r="M1778" t="str">
            <v>SPCU2-W30/30</v>
          </cell>
        </row>
        <row r="1779">
          <cell r="M1779" t="str">
            <v>SPCU3-30/30</v>
          </cell>
        </row>
        <row r="1780">
          <cell r="M1780" t="str">
            <v>SPCU340PW30/30</v>
          </cell>
        </row>
        <row r="1781">
          <cell r="M1781" t="str">
            <v>SPCU3-W30/30</v>
          </cell>
        </row>
        <row r="1782">
          <cell r="M1782" t="str">
            <v>SPCU4-20/20</v>
          </cell>
        </row>
        <row r="1783">
          <cell r="M1783" t="str">
            <v>SPCU4-W20/20</v>
          </cell>
        </row>
        <row r="1784">
          <cell r="M1784" t="str">
            <v>SPCU5-30/30</v>
          </cell>
        </row>
        <row r="1785">
          <cell r="M1785" t="str">
            <v>SPCU5-W20/20</v>
          </cell>
        </row>
        <row r="1786">
          <cell r="M1786" t="str">
            <v>SPCU5-W30/30</v>
          </cell>
        </row>
        <row r="1787">
          <cell r="M1787" t="str">
            <v>SPEMOD</v>
          </cell>
        </row>
        <row r="1788">
          <cell r="M1788" t="str">
            <v>SPEN-SD</v>
          </cell>
        </row>
        <row r="1789">
          <cell r="M1789" t="str">
            <v>SPF270F-SD</v>
          </cell>
        </row>
        <row r="1790">
          <cell r="M1790" t="str">
            <v>SPF440</v>
          </cell>
        </row>
        <row r="1791">
          <cell r="M1791" t="str">
            <v>SPFC</v>
          </cell>
        </row>
        <row r="1792">
          <cell r="M1792" t="str">
            <v>SPFC 370</v>
          </cell>
        </row>
        <row r="1793">
          <cell r="M1793" t="str">
            <v>SPFC 38</v>
          </cell>
        </row>
        <row r="1794">
          <cell r="M1794" t="str">
            <v>SPFC 40</v>
          </cell>
        </row>
        <row r="1795">
          <cell r="M1795" t="str">
            <v>SPFC 45</v>
          </cell>
        </row>
        <row r="1796">
          <cell r="M1796" t="str">
            <v>SPFC340</v>
          </cell>
        </row>
        <row r="1797">
          <cell r="M1797" t="str">
            <v>SPFC340S</v>
          </cell>
        </row>
        <row r="1798">
          <cell r="M1798" t="str">
            <v>SPFC35</v>
          </cell>
        </row>
        <row r="1799">
          <cell r="M1799" t="str">
            <v>SPFC35-SD</v>
          </cell>
        </row>
        <row r="1800">
          <cell r="M1800" t="str">
            <v>SPFC370</v>
          </cell>
        </row>
        <row r="1801">
          <cell r="M1801" t="str">
            <v>SPFC390</v>
          </cell>
        </row>
        <row r="1802">
          <cell r="M1802" t="str">
            <v>SPFC390-SD</v>
          </cell>
        </row>
        <row r="1803">
          <cell r="M1803" t="str">
            <v>SPFC40</v>
          </cell>
        </row>
        <row r="1804">
          <cell r="M1804" t="str">
            <v>SPFC40 (JSC390W)</v>
          </cell>
        </row>
        <row r="1805">
          <cell r="M1805" t="str">
            <v>SPFC40(JSC390W)</v>
          </cell>
        </row>
        <row r="1806">
          <cell r="M1806" t="str">
            <v>SPFC440</v>
          </cell>
        </row>
        <row r="1807">
          <cell r="M1807" t="str">
            <v>SPFC440L</v>
          </cell>
        </row>
        <row r="1808">
          <cell r="M1808" t="str">
            <v>SPFC440P</v>
          </cell>
        </row>
        <row r="1809">
          <cell r="M1809" t="str">
            <v>SPFC440-SD</v>
          </cell>
        </row>
        <row r="1810">
          <cell r="M1810" t="str">
            <v>SPFC440-SD-OILED</v>
          </cell>
        </row>
        <row r="1811">
          <cell r="M1811" t="str">
            <v>SPFC45</v>
          </cell>
        </row>
        <row r="1812">
          <cell r="M1812" t="str">
            <v>SPFC45-P</v>
          </cell>
        </row>
        <row r="1813">
          <cell r="M1813" t="str">
            <v>SPFC45-SD</v>
          </cell>
        </row>
        <row r="1814">
          <cell r="M1814" t="str">
            <v>SPFC490 GP</v>
          </cell>
        </row>
        <row r="1815">
          <cell r="M1815" t="str">
            <v>SPFC50</v>
          </cell>
        </row>
        <row r="1816">
          <cell r="M1816" t="str">
            <v>SPFC540</v>
          </cell>
        </row>
        <row r="1817">
          <cell r="M1817" t="str">
            <v>SPFC590</v>
          </cell>
        </row>
        <row r="1818">
          <cell r="M1818" t="str">
            <v>SPFC590 GE</v>
          </cell>
        </row>
        <row r="1819">
          <cell r="M1819" t="str">
            <v>SPFC590 GP</v>
          </cell>
        </row>
        <row r="1820">
          <cell r="M1820" t="str">
            <v>SPFC590 UE</v>
          </cell>
        </row>
        <row r="1821">
          <cell r="M1821" t="str">
            <v>SPFC590R</v>
          </cell>
        </row>
        <row r="1822">
          <cell r="M1822" t="str">
            <v>SPFC590-SD</v>
          </cell>
        </row>
        <row r="1823">
          <cell r="M1823" t="str">
            <v>SPFC60</v>
          </cell>
        </row>
        <row r="1824">
          <cell r="M1824" t="str">
            <v>SPFC80</v>
          </cell>
        </row>
        <row r="1825">
          <cell r="M1825" t="str">
            <v>SPFC980Y</v>
          </cell>
        </row>
        <row r="1826">
          <cell r="M1826" t="str">
            <v>SPFH 540</v>
          </cell>
        </row>
        <row r="1827">
          <cell r="M1827" t="str">
            <v>SPFH490</v>
          </cell>
        </row>
        <row r="1828">
          <cell r="M1828" t="str">
            <v>SPFH490-P/O</v>
          </cell>
        </row>
        <row r="1829">
          <cell r="M1829" t="str">
            <v>SPFH540</v>
          </cell>
        </row>
        <row r="1830">
          <cell r="M1830" t="str">
            <v>SPFH540 P/O GP</v>
          </cell>
        </row>
        <row r="1831">
          <cell r="M1831" t="str">
            <v>SPFH540 P-O</v>
          </cell>
        </row>
        <row r="1832">
          <cell r="M1832" t="str">
            <v>SPFH540B-DS</v>
          </cell>
        </row>
        <row r="1833">
          <cell r="M1833" t="str">
            <v>SPFH540-P/O</v>
          </cell>
        </row>
        <row r="1834">
          <cell r="M1834" t="str">
            <v>SPFH590</v>
          </cell>
        </row>
        <row r="1835">
          <cell r="M1835" t="str">
            <v>SPFH590 P/O</v>
          </cell>
        </row>
        <row r="1836">
          <cell r="M1836" t="str">
            <v>SPFH590 P-O</v>
          </cell>
        </row>
        <row r="1837">
          <cell r="M1837" t="str">
            <v>SPFH590 PO GE</v>
          </cell>
        </row>
        <row r="1838">
          <cell r="M1838" t="str">
            <v>SPFH590-OD</v>
          </cell>
        </row>
        <row r="1839">
          <cell r="M1839" t="str">
            <v>SPFH590-P</v>
          </cell>
        </row>
        <row r="1840">
          <cell r="M1840" t="str">
            <v>SPFH590-P/O</v>
          </cell>
        </row>
        <row r="1841">
          <cell r="M1841" t="str">
            <v>SPFH590-P/O-GP</v>
          </cell>
        </row>
        <row r="1842">
          <cell r="M1842" t="str">
            <v>SPFH780</v>
          </cell>
        </row>
        <row r="1843">
          <cell r="M1843" t="str">
            <v>SPGA-C</v>
          </cell>
        </row>
        <row r="1844">
          <cell r="M1844" t="str">
            <v>SPGA-D</v>
          </cell>
        </row>
        <row r="1845">
          <cell r="M1845" t="str">
            <v>SPGA-E</v>
          </cell>
        </row>
        <row r="1846">
          <cell r="M1846" t="str">
            <v>SPGC</v>
          </cell>
        </row>
        <row r="1847">
          <cell r="M1847" t="str">
            <v>SPGC-C</v>
          </cell>
        </row>
        <row r="1848">
          <cell r="M1848" t="str">
            <v>SPGCN</v>
          </cell>
        </row>
        <row r="1849">
          <cell r="M1849" t="str">
            <v>SPGD-C</v>
          </cell>
        </row>
        <row r="1850">
          <cell r="M1850" t="str">
            <v>SPH</v>
          </cell>
        </row>
        <row r="1851">
          <cell r="M1851" t="str">
            <v>SPH270C</v>
          </cell>
        </row>
        <row r="1852">
          <cell r="M1852" t="str">
            <v>SPH270C-OD</v>
          </cell>
        </row>
        <row r="1853">
          <cell r="M1853" t="str">
            <v>SPH270C-P</v>
          </cell>
        </row>
        <row r="1854">
          <cell r="M1854" t="str">
            <v>SPH270C-P/O</v>
          </cell>
        </row>
        <row r="1855">
          <cell r="M1855" t="str">
            <v>SPH270C-SD</v>
          </cell>
        </row>
        <row r="1856">
          <cell r="M1856" t="str">
            <v>SPH270D</v>
          </cell>
        </row>
        <row r="1857">
          <cell r="M1857" t="str">
            <v>SPH270D-0-45</v>
          </cell>
        </row>
        <row r="1858">
          <cell r="M1858" t="str">
            <v>SPH270D-OD</v>
          </cell>
        </row>
        <row r="1859">
          <cell r="M1859" t="str">
            <v>SPH270E-OD</v>
          </cell>
        </row>
        <row r="1860">
          <cell r="M1860" t="str">
            <v>SPH370-OD</v>
          </cell>
        </row>
        <row r="1861">
          <cell r="M1861" t="str">
            <v>SPH400J-P</v>
          </cell>
        </row>
        <row r="1862">
          <cell r="M1862" t="str">
            <v>SPH400-OD</v>
          </cell>
        </row>
        <row r="1863">
          <cell r="M1863" t="str">
            <v>SPH440</v>
          </cell>
        </row>
        <row r="1864">
          <cell r="M1864" t="str">
            <v>SPH440-OD</v>
          </cell>
        </row>
        <row r="1865">
          <cell r="M1865" t="str">
            <v>SPH440-OD(CA5)</v>
          </cell>
        </row>
        <row r="1866">
          <cell r="M1866" t="str">
            <v>SPH440-OD-P/O</v>
          </cell>
        </row>
        <row r="1867">
          <cell r="M1867" t="str">
            <v>SPH440-P/O</v>
          </cell>
        </row>
        <row r="1868">
          <cell r="M1868" t="str">
            <v>SPH440-PO</v>
          </cell>
        </row>
        <row r="1869">
          <cell r="M1869" t="str">
            <v>SPH440-WT-DS</v>
          </cell>
        </row>
        <row r="1870">
          <cell r="M1870" t="str">
            <v>SPH540HY-OD</v>
          </cell>
        </row>
        <row r="1871">
          <cell r="M1871" t="str">
            <v>SPH540-OD</v>
          </cell>
        </row>
        <row r="1872">
          <cell r="M1872" t="str">
            <v>SPH590-OD</v>
          </cell>
        </row>
        <row r="1873">
          <cell r="M1873" t="str">
            <v>SPH590-OP</v>
          </cell>
        </row>
        <row r="1874">
          <cell r="M1874" t="str">
            <v>SPH590-P/O</v>
          </cell>
        </row>
        <row r="1875">
          <cell r="M1875" t="str">
            <v>SPH590-PO</v>
          </cell>
        </row>
        <row r="1876">
          <cell r="M1876" t="str">
            <v>SPH590SF-OD</v>
          </cell>
        </row>
        <row r="1877">
          <cell r="M1877" t="str">
            <v>SPH590SFOD-P/O</v>
          </cell>
        </row>
        <row r="1878">
          <cell r="M1878" t="str">
            <v>SPH780FC-OD</v>
          </cell>
        </row>
        <row r="1879">
          <cell r="M1879" t="str">
            <v>SPHC</v>
          </cell>
        </row>
        <row r="1880">
          <cell r="M1880" t="str">
            <v>SPHC P/O</v>
          </cell>
        </row>
        <row r="1881">
          <cell r="M1881" t="str">
            <v>SPHC P/O GE</v>
          </cell>
        </row>
        <row r="1882">
          <cell r="M1882" t="str">
            <v>SPHC P/O GP</v>
          </cell>
        </row>
        <row r="1883">
          <cell r="M1883" t="str">
            <v>SPHC P-O</v>
          </cell>
        </row>
        <row r="1884">
          <cell r="M1884" t="str">
            <v>SPHC(HR1)</v>
          </cell>
        </row>
        <row r="1885">
          <cell r="M1885" t="str">
            <v>SPHC270C-OD</v>
          </cell>
        </row>
        <row r="1886">
          <cell r="M1886" t="str">
            <v>SPHC-Cr</v>
          </cell>
        </row>
        <row r="1887">
          <cell r="M1887" t="str">
            <v>SPHC-DS</v>
          </cell>
        </row>
        <row r="1888">
          <cell r="M1888" t="str">
            <v>SPHC-HR1-P</v>
          </cell>
        </row>
        <row r="1889">
          <cell r="M1889" t="str">
            <v>SPHCM-45/45</v>
          </cell>
        </row>
        <row r="1890">
          <cell r="M1890" t="str">
            <v>SPHC-OD</v>
          </cell>
        </row>
        <row r="1891">
          <cell r="M1891" t="str">
            <v>SPHC-P</v>
          </cell>
        </row>
        <row r="1892">
          <cell r="M1892" t="str">
            <v>SPHC-P (HR1)</v>
          </cell>
        </row>
        <row r="1893">
          <cell r="M1893" t="str">
            <v>SPHC-P(HR1)</v>
          </cell>
        </row>
        <row r="1894">
          <cell r="M1894" t="str">
            <v>SPHCP/O</v>
          </cell>
        </row>
        <row r="1895">
          <cell r="M1895" t="str">
            <v>SPHC-P/O</v>
          </cell>
        </row>
        <row r="1896">
          <cell r="M1896" t="str">
            <v>SPHC-P/O GP</v>
          </cell>
        </row>
        <row r="1897">
          <cell r="M1897" t="str">
            <v>SPHC-PO</v>
          </cell>
        </row>
        <row r="1898">
          <cell r="M1898" t="str">
            <v>SPHC-POB</v>
          </cell>
        </row>
        <row r="1899">
          <cell r="M1899" t="str">
            <v>SPHC-SD</v>
          </cell>
        </row>
        <row r="1900">
          <cell r="M1900" t="str">
            <v>SPHD</v>
          </cell>
        </row>
        <row r="1901">
          <cell r="M1901" t="str">
            <v>SPHD-P</v>
          </cell>
        </row>
        <row r="1902">
          <cell r="M1902" t="str">
            <v>SPHD-P/O</v>
          </cell>
        </row>
        <row r="1903">
          <cell r="M1903" t="str">
            <v>SPHE</v>
          </cell>
        </row>
        <row r="1904">
          <cell r="M1904" t="str">
            <v>SPHE P/O</v>
          </cell>
        </row>
        <row r="1905">
          <cell r="M1905" t="str">
            <v>SPHE(HR3)</v>
          </cell>
        </row>
        <row r="1906">
          <cell r="M1906" t="str">
            <v>SPHE/PO</v>
          </cell>
        </row>
        <row r="1907">
          <cell r="M1907" t="str">
            <v>SPHE-DS</v>
          </cell>
        </row>
        <row r="1908">
          <cell r="M1908" t="str">
            <v>SPHE-P</v>
          </cell>
        </row>
        <row r="1909">
          <cell r="M1909" t="str">
            <v>SPHE-P (HR3)</v>
          </cell>
        </row>
        <row r="1910">
          <cell r="M1910" t="str">
            <v>SPHE-P(HR3)</v>
          </cell>
        </row>
        <row r="1911">
          <cell r="M1911" t="str">
            <v>SPHE-P/O</v>
          </cell>
        </row>
        <row r="1912">
          <cell r="M1912" t="str">
            <v>SPHM1-45/45</v>
          </cell>
        </row>
        <row r="1913">
          <cell r="M1913" t="str">
            <v>SPHM1-55/55</v>
          </cell>
        </row>
        <row r="1914">
          <cell r="M1914" t="str">
            <v>SPHM2-55/55</v>
          </cell>
        </row>
        <row r="1915">
          <cell r="M1915" t="str">
            <v>SPHM2-60/60</v>
          </cell>
        </row>
        <row r="1916">
          <cell r="M1916" t="str">
            <v>SPHM3-55/55</v>
          </cell>
        </row>
        <row r="1917">
          <cell r="M1917" t="str">
            <v>SPHM400W-55/55</v>
          </cell>
        </row>
        <row r="1918">
          <cell r="M1918" t="str">
            <v>SPHM440W-55/55</v>
          </cell>
        </row>
        <row r="1919">
          <cell r="M1919" t="str">
            <v>SPHM590R-55/55</v>
          </cell>
        </row>
        <row r="1920">
          <cell r="M1920" t="str">
            <v>SPHN1-DS</v>
          </cell>
        </row>
        <row r="1921">
          <cell r="M1921" t="str">
            <v>SPHN1-N</v>
          </cell>
        </row>
        <row r="1922">
          <cell r="M1922" t="str">
            <v>SPHN2-DS</v>
          </cell>
        </row>
        <row r="1923">
          <cell r="M1923" t="str">
            <v>SPHN400W-DS</v>
          </cell>
        </row>
        <row r="1924">
          <cell r="M1924" t="str">
            <v>SPHN440-DS</v>
          </cell>
        </row>
        <row r="1925">
          <cell r="M1925" t="str">
            <v>SPHN440R-DS</v>
          </cell>
        </row>
        <row r="1926">
          <cell r="M1926" t="str">
            <v>SPHN440WDS</v>
          </cell>
        </row>
        <row r="1927">
          <cell r="M1927" t="str">
            <v>SPHN440W-DS</v>
          </cell>
        </row>
        <row r="1928">
          <cell r="M1928" t="str">
            <v>SPHN440WT-DS</v>
          </cell>
        </row>
        <row r="1929">
          <cell r="M1929" t="str">
            <v>SPHN540R-DS</v>
          </cell>
        </row>
        <row r="1930">
          <cell r="M1930" t="str">
            <v>SPHN540WDS</v>
          </cell>
        </row>
        <row r="1931">
          <cell r="M1931" t="str">
            <v>SPHN540W-DS</v>
          </cell>
        </row>
        <row r="1932">
          <cell r="M1932" t="str">
            <v>SPHN590R-DS</v>
          </cell>
        </row>
        <row r="1933">
          <cell r="M1933" t="str">
            <v>SPHN590YDS</v>
          </cell>
        </row>
        <row r="1934">
          <cell r="M1934" t="str">
            <v>SPHN780R-DS</v>
          </cell>
        </row>
        <row r="1935">
          <cell r="M1935" t="str">
            <v>SPHP1-3P/3P</v>
          </cell>
        </row>
        <row r="1936">
          <cell r="M1936" t="str">
            <v>SPHT</v>
          </cell>
        </row>
        <row r="1937">
          <cell r="M1937" t="str">
            <v>SPHT-1</v>
          </cell>
        </row>
        <row r="1938">
          <cell r="M1938" t="str">
            <v>SPHT-1 P/O</v>
          </cell>
        </row>
        <row r="1939">
          <cell r="M1939" t="str">
            <v>SPHT-1 P/O GE</v>
          </cell>
        </row>
        <row r="1940">
          <cell r="M1940" t="str">
            <v>SPHT-1 P/O GP</v>
          </cell>
        </row>
        <row r="1941">
          <cell r="M1941" t="str">
            <v>SPHT-1-P/O</v>
          </cell>
        </row>
        <row r="1942">
          <cell r="M1942" t="str">
            <v>SPHT-2</v>
          </cell>
        </row>
        <row r="1943">
          <cell r="M1943" t="str">
            <v>SPHT2 P/O</v>
          </cell>
        </row>
        <row r="1944">
          <cell r="M1944" t="str">
            <v>SPHT-2 P/O</v>
          </cell>
        </row>
        <row r="1945">
          <cell r="M1945" t="str">
            <v>SPHT2 PO GE</v>
          </cell>
        </row>
        <row r="1946">
          <cell r="M1946" t="str">
            <v>SPHT2 PO GP</v>
          </cell>
        </row>
        <row r="1947">
          <cell r="M1947" t="str">
            <v>SPHT2-P</v>
          </cell>
        </row>
        <row r="1948">
          <cell r="M1948" t="str">
            <v>SPHT2-P/O</v>
          </cell>
        </row>
        <row r="1949">
          <cell r="M1949" t="str">
            <v>SPHT2-P/O GE</v>
          </cell>
        </row>
        <row r="1950">
          <cell r="M1950" t="str">
            <v>SPHT-3</v>
          </cell>
        </row>
        <row r="1951">
          <cell r="M1951" t="str">
            <v>SPHT-3 P/O</v>
          </cell>
        </row>
        <row r="1952">
          <cell r="M1952" t="str">
            <v>SPHT3-P/O GE</v>
          </cell>
        </row>
        <row r="1953">
          <cell r="M1953" t="str">
            <v>SPHT-4</v>
          </cell>
        </row>
        <row r="1954">
          <cell r="M1954" t="str">
            <v>SPHT-4 P/O GE</v>
          </cell>
        </row>
        <row r="1955">
          <cell r="M1955" t="str">
            <v>SPHT4 PO GP</v>
          </cell>
        </row>
        <row r="1956">
          <cell r="M1956" t="str">
            <v>SPHT4-P</v>
          </cell>
        </row>
        <row r="1957">
          <cell r="M1957" t="str">
            <v>SPHT4-P/O</v>
          </cell>
        </row>
        <row r="1958">
          <cell r="M1958" t="str">
            <v>SPHT-P</v>
          </cell>
        </row>
        <row r="1959">
          <cell r="M1959" t="str">
            <v>SPP</v>
          </cell>
        </row>
        <row r="1960">
          <cell r="M1960" t="str">
            <v>SPP-SD</v>
          </cell>
        </row>
        <row r="1961">
          <cell r="M1961" t="str">
            <v>SPP-SDN</v>
          </cell>
        </row>
        <row r="1962">
          <cell r="M1962" t="str">
            <v>SPRC390</v>
          </cell>
        </row>
        <row r="1963">
          <cell r="M1963" t="str">
            <v>SPRC390(SPFC40)</v>
          </cell>
        </row>
        <row r="1964">
          <cell r="M1964" t="str">
            <v>SPRC390E</v>
          </cell>
        </row>
        <row r="1965">
          <cell r="M1965" t="str">
            <v>SPRC440</v>
          </cell>
        </row>
        <row r="1966">
          <cell r="M1966" t="str">
            <v>SPRH</v>
          </cell>
        </row>
        <row r="1967">
          <cell r="M1967" t="str">
            <v>SPRING</v>
          </cell>
        </row>
        <row r="1968">
          <cell r="M1968" t="str">
            <v>SPTC</v>
          </cell>
        </row>
        <row r="1969">
          <cell r="M1969" t="str">
            <v>SPTE</v>
          </cell>
        </row>
        <row r="1970">
          <cell r="M1970" t="str">
            <v>SPTE T-3CA S5.6/5.6</v>
          </cell>
        </row>
        <row r="1971">
          <cell r="M1971" t="str">
            <v>SS400</v>
          </cell>
        </row>
        <row r="1972">
          <cell r="M1972" t="str">
            <v>SS400 P/O</v>
          </cell>
        </row>
        <row r="1973">
          <cell r="M1973" t="str">
            <v>SS400 P-O</v>
          </cell>
        </row>
        <row r="1974">
          <cell r="M1974" t="str">
            <v>SS400-DS</v>
          </cell>
        </row>
        <row r="1975">
          <cell r="M1975" t="str">
            <v>SS400-OP</v>
          </cell>
        </row>
        <row r="1976">
          <cell r="M1976" t="str">
            <v>SS400-P</v>
          </cell>
        </row>
        <row r="1977">
          <cell r="M1977" t="str">
            <v>SS400P/O</v>
          </cell>
        </row>
        <row r="1978">
          <cell r="M1978" t="str">
            <v>SS400-P/O</v>
          </cell>
        </row>
        <row r="1979">
          <cell r="M1979" t="str">
            <v>SS400-PO UE</v>
          </cell>
        </row>
        <row r="1980">
          <cell r="M1980" t="str">
            <v>SS41</v>
          </cell>
        </row>
        <row r="1981">
          <cell r="M1981" t="str">
            <v>SS41 (HCP)</v>
          </cell>
        </row>
        <row r="1982">
          <cell r="M1982" t="str">
            <v>SS41-P</v>
          </cell>
        </row>
        <row r="1983">
          <cell r="M1983" t="str">
            <v>SS490</v>
          </cell>
        </row>
        <row r="1984">
          <cell r="M1984" t="str">
            <v>SS490-P/O</v>
          </cell>
        </row>
        <row r="1985">
          <cell r="M1985" t="str">
            <v>STAINLESS</v>
          </cell>
        </row>
        <row r="1986">
          <cell r="M1986" t="str">
            <v>STEEL PCM</v>
          </cell>
        </row>
        <row r="1987">
          <cell r="M1987" t="str">
            <v>STEEL PCM WHT</v>
          </cell>
        </row>
        <row r="1988">
          <cell r="M1988" t="str">
            <v>STEEL PET</v>
          </cell>
        </row>
        <row r="1989">
          <cell r="M1989" t="str">
            <v>STEEL PET GR</v>
          </cell>
        </row>
        <row r="1990">
          <cell r="M1990" t="str">
            <v>STKC440</v>
          </cell>
        </row>
        <row r="1991">
          <cell r="M1991" t="str">
            <v>STKM11A AL</v>
          </cell>
        </row>
        <row r="1992">
          <cell r="M1992" t="str">
            <v>STKMIIA</v>
          </cell>
        </row>
        <row r="1993">
          <cell r="M1993" t="str">
            <v>STS304 2B</v>
          </cell>
        </row>
        <row r="1994">
          <cell r="M1994" t="str">
            <v>SUH409L</v>
          </cell>
        </row>
        <row r="1995">
          <cell r="M1995" t="str">
            <v>Superdyma</v>
          </cell>
        </row>
        <row r="1996">
          <cell r="M1996" t="str">
            <v>Supredyma</v>
          </cell>
        </row>
        <row r="1997">
          <cell r="M1997" t="str">
            <v>SUS 301</v>
          </cell>
        </row>
        <row r="1998">
          <cell r="M1998" t="str">
            <v>SUS 304</v>
          </cell>
        </row>
        <row r="1999">
          <cell r="M1999" t="str">
            <v>SUS 304 2B</v>
          </cell>
        </row>
        <row r="2000">
          <cell r="M2000" t="str">
            <v>SUS 304 BA/PE</v>
          </cell>
        </row>
        <row r="2001">
          <cell r="M2001" t="str">
            <v>SUS 304 N4</v>
          </cell>
        </row>
        <row r="2002">
          <cell r="M2002" t="str">
            <v>SUS 304-BA/PVC</v>
          </cell>
        </row>
        <row r="2003">
          <cell r="M2003" t="str">
            <v>SUS 304-No.1</v>
          </cell>
        </row>
        <row r="2004">
          <cell r="M2004" t="str">
            <v>SUS 430 2B</v>
          </cell>
        </row>
        <row r="2005">
          <cell r="M2005" t="str">
            <v>SUS 430 2D</v>
          </cell>
        </row>
        <row r="2006">
          <cell r="M2006" t="str">
            <v>SUS 430BA</v>
          </cell>
        </row>
        <row r="2007">
          <cell r="M2007" t="str">
            <v>SUS 436</v>
          </cell>
        </row>
        <row r="2008">
          <cell r="M2008" t="str">
            <v>SUS201</v>
          </cell>
        </row>
        <row r="2009">
          <cell r="M2009" t="str">
            <v>SUS202</v>
          </cell>
        </row>
        <row r="2010">
          <cell r="M2010" t="str">
            <v>SUS301</v>
          </cell>
        </row>
        <row r="2011">
          <cell r="M2011" t="str">
            <v>SUS301J1</v>
          </cell>
        </row>
        <row r="2012">
          <cell r="M2012" t="str">
            <v>SUS301L</v>
          </cell>
        </row>
        <row r="2013">
          <cell r="M2013" t="str">
            <v>SUS302</v>
          </cell>
        </row>
        <row r="2014">
          <cell r="M2014" t="str">
            <v>SUS302B</v>
          </cell>
        </row>
        <row r="2015">
          <cell r="M2015" t="str">
            <v>SUS304</v>
          </cell>
        </row>
        <row r="2016">
          <cell r="M2016" t="str">
            <v>SUS-304</v>
          </cell>
        </row>
        <row r="2017">
          <cell r="M2017" t="str">
            <v>SUS304 3/4H</v>
          </cell>
        </row>
        <row r="2018">
          <cell r="M2018" t="str">
            <v>SUS304 NO.4</v>
          </cell>
        </row>
        <row r="2019">
          <cell r="M2019" t="str">
            <v>SUS304/2B</v>
          </cell>
        </row>
        <row r="2020">
          <cell r="M2020" t="str">
            <v>SUS304-2B</v>
          </cell>
        </row>
        <row r="2021">
          <cell r="M2021" t="str">
            <v>SUS304-2B+PVC</v>
          </cell>
        </row>
        <row r="2022">
          <cell r="M2022" t="str">
            <v>SUS304-2D</v>
          </cell>
        </row>
        <row r="2023">
          <cell r="M2023" t="str">
            <v>SUS304BA</v>
          </cell>
        </row>
        <row r="2024">
          <cell r="M2024" t="str">
            <v>SUS304-BA</v>
          </cell>
        </row>
        <row r="2025">
          <cell r="M2025" t="str">
            <v>SUS304CPS-1/2H</v>
          </cell>
        </row>
        <row r="2026">
          <cell r="M2026" t="str">
            <v>SUS304-CSP</v>
          </cell>
        </row>
        <row r="2027">
          <cell r="M2027" t="str">
            <v>SUS304-CSP 1</v>
          </cell>
        </row>
        <row r="2028">
          <cell r="M2028" t="str">
            <v>SUS304-CSP N1</v>
          </cell>
        </row>
        <row r="2029">
          <cell r="M2029" t="str">
            <v>SUS304CSP-1/2H</v>
          </cell>
        </row>
        <row r="2030">
          <cell r="M2030" t="str">
            <v>SUS304CSP-H</v>
          </cell>
        </row>
        <row r="2031">
          <cell r="M2031" t="str">
            <v>SUS304-HL</v>
          </cell>
        </row>
        <row r="2032">
          <cell r="M2032" t="str">
            <v>SUS304-HL+PVC</v>
          </cell>
        </row>
        <row r="2033">
          <cell r="M2033" t="str">
            <v>SUS304L</v>
          </cell>
        </row>
        <row r="2034">
          <cell r="M2034" t="str">
            <v>SUS304L-2B</v>
          </cell>
        </row>
        <row r="2035">
          <cell r="M2035" t="str">
            <v>SUS304N1</v>
          </cell>
        </row>
        <row r="2036">
          <cell r="M2036" t="str">
            <v>SUS304N2</v>
          </cell>
        </row>
        <row r="2037">
          <cell r="M2037" t="str">
            <v>SUS304-No.1</v>
          </cell>
        </row>
        <row r="2038">
          <cell r="M2038" t="str">
            <v>SUS304-No.1 Surface</v>
          </cell>
        </row>
        <row r="2039">
          <cell r="M2039" t="str">
            <v>SUS316L</v>
          </cell>
        </row>
        <row r="2040">
          <cell r="M2040" t="str">
            <v>SUS316L HL</v>
          </cell>
        </row>
        <row r="2041">
          <cell r="M2041" t="str">
            <v>SUS316L-2B</v>
          </cell>
        </row>
        <row r="2042">
          <cell r="M2042" t="str">
            <v>SUS321</v>
          </cell>
        </row>
        <row r="2043">
          <cell r="M2043" t="str">
            <v>SUS409LT-2DE</v>
          </cell>
        </row>
        <row r="2044">
          <cell r="M2044" t="str">
            <v>SUS409LT2DEY</v>
          </cell>
        </row>
        <row r="2045">
          <cell r="M2045" t="str">
            <v>SUS409LT-E</v>
          </cell>
        </row>
        <row r="2046">
          <cell r="M2046" t="str">
            <v>SUS420J2</v>
          </cell>
        </row>
        <row r="2047">
          <cell r="M2047" t="str">
            <v>SUS425T</v>
          </cell>
        </row>
        <row r="2048">
          <cell r="M2048" t="str">
            <v>SUS425T1</v>
          </cell>
        </row>
        <row r="2049">
          <cell r="M2049" t="str">
            <v>SUS429</v>
          </cell>
        </row>
        <row r="2050">
          <cell r="M2050" t="str">
            <v>SUS430</v>
          </cell>
        </row>
        <row r="2051">
          <cell r="M2051" t="str">
            <v>SUS430 2B</v>
          </cell>
        </row>
        <row r="2052">
          <cell r="M2052" t="str">
            <v>SUS430 2B-HL</v>
          </cell>
        </row>
        <row r="2053">
          <cell r="M2053" t="str">
            <v>SUS430 BA(PP)</v>
          </cell>
        </row>
        <row r="2054">
          <cell r="M2054" t="str">
            <v>SUS430-2B</v>
          </cell>
        </row>
        <row r="2055">
          <cell r="M2055" t="str">
            <v>SUS430-2B-HL</v>
          </cell>
        </row>
        <row r="2056">
          <cell r="M2056" t="str">
            <v>SUS430-2D</v>
          </cell>
        </row>
        <row r="2057">
          <cell r="M2057" t="str">
            <v>SUS430-BA</v>
          </cell>
        </row>
        <row r="2058">
          <cell r="M2058" t="str">
            <v>SUS430J1L-2B</v>
          </cell>
        </row>
        <row r="2059">
          <cell r="M2059" t="str">
            <v>SUS430KD</v>
          </cell>
        </row>
        <row r="2060">
          <cell r="M2060" t="str">
            <v>SUS430LX-BA</v>
          </cell>
        </row>
        <row r="2061">
          <cell r="M2061" t="str">
            <v>SUS436MT(S)</v>
          </cell>
        </row>
        <row r="2062">
          <cell r="M2062" t="str">
            <v>SUS439MT</v>
          </cell>
        </row>
        <row r="2063">
          <cell r="M2063" t="str">
            <v>SUS444T2</v>
          </cell>
        </row>
        <row r="2064">
          <cell r="M2064" t="str">
            <v>SUY-1</v>
          </cell>
        </row>
        <row r="2065">
          <cell r="M2065" t="str">
            <v>SUYP-1-8B</v>
          </cell>
        </row>
        <row r="2066">
          <cell r="M2066" t="str">
            <v>SX18-X1L</v>
          </cell>
        </row>
        <row r="2067">
          <cell r="M2067" t="str">
            <v>SX50-X1</v>
          </cell>
        </row>
        <row r="2068">
          <cell r="M2068" t="str">
            <v>SX50-X1L</v>
          </cell>
        </row>
        <row r="2069">
          <cell r="M2069" t="str">
            <v>TADJ A320B</v>
          </cell>
        </row>
        <row r="2070">
          <cell r="M2070" t="str">
            <v>TC G076</v>
          </cell>
        </row>
        <row r="2071">
          <cell r="M2071" t="str">
            <v>TCDD-ZIN-90/90</v>
          </cell>
        </row>
        <row r="2072">
          <cell r="M2072" t="str">
            <v>TCR-CB</v>
          </cell>
        </row>
        <row r="2073">
          <cell r="M2073" t="str">
            <v>TCRUFD</v>
          </cell>
        </row>
        <row r="2074">
          <cell r="M2074" t="str">
            <v>TCUD-ZKN</v>
          </cell>
        </row>
        <row r="2075">
          <cell r="M2075" t="str">
            <v>TERNE SHEET</v>
          </cell>
        </row>
        <row r="2076">
          <cell r="M2076" t="str">
            <v>TH1500T</v>
          </cell>
        </row>
        <row r="2077">
          <cell r="M2077" t="str">
            <v>THA390-ZQS2</v>
          </cell>
        </row>
        <row r="2078">
          <cell r="M2078" t="str">
            <v>TITANIUM</v>
          </cell>
        </row>
        <row r="2079">
          <cell r="M2079" t="str">
            <v>TRUZINC G450</v>
          </cell>
        </row>
        <row r="2080">
          <cell r="M2080" t="str">
            <v>TRUZINC Z275 G450</v>
          </cell>
        </row>
        <row r="2081">
          <cell r="M2081" t="str">
            <v>TS550GD+AZ</v>
          </cell>
        </row>
        <row r="2082">
          <cell r="M2082" t="str">
            <v>TW-611</v>
          </cell>
        </row>
        <row r="2083">
          <cell r="M2083" t="str">
            <v>TZSD</v>
          </cell>
        </row>
        <row r="2084">
          <cell r="M2084" t="str">
            <v>WSS-M1A345-A3</v>
          </cell>
        </row>
        <row r="2085">
          <cell r="M2085" t="str">
            <v>WSS-M1A365-A11</v>
          </cell>
        </row>
        <row r="2086">
          <cell r="M2086" t="str">
            <v>WSS-M1A365-A11 50G50G</v>
          </cell>
        </row>
        <row r="2087">
          <cell r="M2087" t="str">
            <v>WSS-M1A365-A12</v>
          </cell>
        </row>
        <row r="2088">
          <cell r="M2088" t="str">
            <v>WSS-M1A365-A12 50G50G</v>
          </cell>
        </row>
        <row r="2089">
          <cell r="M2089" t="str">
            <v>WSS-M1A365-A13</v>
          </cell>
        </row>
        <row r="2090">
          <cell r="M2090" t="str">
            <v>WSS-M1A365-A13 50G50G</v>
          </cell>
        </row>
        <row r="2091">
          <cell r="M2091" t="str">
            <v>WSS-M1A367</v>
          </cell>
        </row>
        <row r="2092">
          <cell r="M2092" t="str">
            <v>WSS-M1A367-A12</v>
          </cell>
        </row>
        <row r="2093">
          <cell r="M2093" t="str">
            <v>WSS-M1A367-A12 50G50G</v>
          </cell>
        </row>
        <row r="2094">
          <cell r="M2094" t="str">
            <v>WSS-M1A367-A33</v>
          </cell>
        </row>
        <row r="2095">
          <cell r="M2095" t="str">
            <v>WSS-M1A367-A33 50G50G</v>
          </cell>
        </row>
        <row r="2096">
          <cell r="M2096" t="str">
            <v>WSS-M1A367-A35 50G50G</v>
          </cell>
        </row>
        <row r="2097">
          <cell r="M2097" t="str">
            <v>WSS-M1A367-A36</v>
          </cell>
        </row>
        <row r="2098">
          <cell r="M2098" t="str">
            <v>WSS-M1A367-A37</v>
          </cell>
        </row>
        <row r="2099">
          <cell r="M2099" t="str">
            <v>WSS-M1A367-A38</v>
          </cell>
        </row>
        <row r="2100">
          <cell r="M2100" t="str">
            <v>WSS-M1A367-A38 50G50G</v>
          </cell>
        </row>
        <row r="2101">
          <cell r="M2101" t="str">
            <v>WSS-M1A367-A38 CR420LA</v>
          </cell>
        </row>
        <row r="2102">
          <cell r="M2102" t="str">
            <v>WSS-M1A367-A46 98G98G</v>
          </cell>
        </row>
        <row r="2103">
          <cell r="M2103" t="str">
            <v>WSS-M1P94-A 50G50G-GI U</v>
          </cell>
        </row>
        <row r="2104">
          <cell r="M2104" t="str">
            <v>XRM G550</v>
          </cell>
        </row>
        <row r="2105">
          <cell r="M2105" t="str">
            <v>YSH270C-P</v>
          </cell>
        </row>
        <row r="2106">
          <cell r="M2106" t="str">
            <v>YUS409D</v>
          </cell>
        </row>
        <row r="2107">
          <cell r="M2107" t="str">
            <v>Z200 G300</v>
          </cell>
        </row>
        <row r="2108">
          <cell r="M2108" t="str">
            <v>Z27 SGC570</v>
          </cell>
        </row>
        <row r="2109">
          <cell r="M2109" t="str">
            <v>Z275</v>
          </cell>
        </row>
        <row r="2110">
          <cell r="M2110" t="str">
            <v>Z275 G300</v>
          </cell>
        </row>
        <row r="2111">
          <cell r="M2111" t="str">
            <v>Z275 G450</v>
          </cell>
        </row>
        <row r="2112">
          <cell r="M2112" t="str">
            <v>Z275 G500</v>
          </cell>
        </row>
        <row r="2113">
          <cell r="M2113" t="str">
            <v>Z275 G550</v>
          </cell>
        </row>
        <row r="2114">
          <cell r="M2114" t="str">
            <v>Z35 SGH490</v>
          </cell>
        </row>
        <row r="2115">
          <cell r="M2115" t="str">
            <v>Z450 G450</v>
          </cell>
        </row>
        <row r="2116">
          <cell r="M2116" t="str">
            <v>ZA275</v>
          </cell>
        </row>
        <row r="2117">
          <cell r="M2117" t="str">
            <v>ZACS 50 G550</v>
          </cell>
        </row>
        <row r="2118">
          <cell r="M2118" t="str">
            <v>ZACS 70</v>
          </cell>
        </row>
        <row r="2119">
          <cell r="M2119" t="str">
            <v>ZACS 70 G550</v>
          </cell>
        </row>
        <row r="2120">
          <cell r="M2120" t="str">
            <v>ZACS JINGJOE</v>
          </cell>
        </row>
        <row r="2121">
          <cell r="M2121" t="str">
            <v>ZACS JINGJOE 550</v>
          </cell>
        </row>
        <row r="2122">
          <cell r="M2122" t="str">
            <v>ZACS RW 70</v>
          </cell>
        </row>
        <row r="2123">
          <cell r="M2123" t="str">
            <v>ZACS RW50 G550</v>
          </cell>
        </row>
        <row r="2124">
          <cell r="M2124" t="str">
            <v>ZACS RW70 G450</v>
          </cell>
        </row>
        <row r="2125">
          <cell r="M2125" t="str">
            <v>ZACS RW70 G550</v>
          </cell>
        </row>
        <row r="2126">
          <cell r="M2126" t="str">
            <v>ZAM</v>
          </cell>
        </row>
        <row r="2127">
          <cell r="M2127" t="str">
            <v>ZAM COIL S420 ZM310</v>
          </cell>
        </row>
        <row r="2128">
          <cell r="M2128" t="str">
            <v>ZGF275</v>
          </cell>
        </row>
        <row r="2129">
          <cell r="M2129" t="str">
            <v>ZINCALUME</v>
          </cell>
        </row>
        <row r="2130">
          <cell r="M2130" t="str">
            <v>ZINCALUME G550 AZ150</v>
          </cell>
        </row>
        <row r="2131">
          <cell r="M2131" t="str">
            <v>ZINE</v>
          </cell>
        </row>
        <row r="2132">
          <cell r="M2132" t="str">
            <v>ZING</v>
          </cell>
        </row>
        <row r="2133">
          <cell r="M2133" t="str">
            <v>ZM100</v>
          </cell>
        </row>
        <row r="2134">
          <cell r="M2134" t="str">
            <v>ZM120 G300</v>
          </cell>
        </row>
        <row r="2135">
          <cell r="M2135" t="str">
            <v>ZM180</v>
          </cell>
        </row>
        <row r="2136">
          <cell r="M2136" t="str">
            <v>ZM180 G300</v>
          </cell>
        </row>
        <row r="2137">
          <cell r="M2137" t="str">
            <v>ZM180 G450</v>
          </cell>
        </row>
        <row r="2138">
          <cell r="M2138" t="str">
            <v>ZM180 G500</v>
          </cell>
        </row>
        <row r="2139">
          <cell r="M2139" t="str">
            <v>ZM275 G450</v>
          </cell>
        </row>
        <row r="2140">
          <cell r="M2140" t="str">
            <v>ZnAL</v>
          </cell>
        </row>
        <row r="2141">
          <cell r="M2141" t="str">
            <v>ZNSC-S1S8-G8/G8</v>
          </cell>
        </row>
        <row r="2142">
          <cell r="M2142" t="str">
            <v>ZSNC-S1-S 8 8/8</v>
          </cell>
        </row>
        <row r="2143">
          <cell r="M2143" t="str">
            <v>ZSNC-S1-S-8 8/8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O979"/>
  <sheetViews>
    <sheetView showGridLines="0" zoomScale="85" zoomScaleNormal="85" workbookViewId="0">
      <selection activeCell="C963" sqref="C963"/>
    </sheetView>
  </sheetViews>
  <sheetFormatPr defaultColWidth="8.88671875" defaultRowHeight="15" outlineLevelCol="1"/>
  <cols>
    <col min="1" max="1" width="2.21875" style="31" customWidth="1"/>
    <col min="2" max="2" width="11.88671875" style="7" bestFit="1" customWidth="1"/>
    <col min="3" max="3" width="22.44140625" style="6" bestFit="1" customWidth="1"/>
    <col min="4" max="4" width="47.6640625" style="6" bestFit="1" customWidth="1"/>
    <col min="5" max="5" width="11.6640625" style="6" customWidth="1" outlineLevel="1"/>
    <col min="6" max="6" width="13.33203125" style="6" customWidth="1" outlineLevel="1"/>
    <col min="7" max="7" width="19.33203125" style="6" customWidth="1" outlineLevel="1"/>
    <col min="8" max="8" width="6.6640625" style="6" customWidth="1"/>
    <col min="9" max="9" width="7.33203125" style="6" customWidth="1"/>
    <col min="10" max="10" width="7" style="6" customWidth="1"/>
    <col min="11" max="11" width="8.33203125" style="30" customWidth="1" outlineLevel="1" collapsed="1"/>
    <col min="12" max="12" width="11" style="30" customWidth="1" outlineLevel="1"/>
    <col min="13" max="13" width="41.5546875" style="6" bestFit="1" customWidth="1"/>
    <col min="14" max="14" width="4" style="31" customWidth="1"/>
    <col min="15" max="15" width="13.6640625" style="31" bestFit="1" customWidth="1"/>
    <col min="16" max="16384" width="8.88671875" style="31"/>
  </cols>
  <sheetData>
    <row r="1" spans="2:15" ht="16.2">
      <c r="B1" s="29" t="s">
        <v>1671</v>
      </c>
    </row>
    <row r="2" spans="2:15">
      <c r="C2" s="44">
        <v>1</v>
      </c>
      <c r="D2" s="44">
        <f>C2+1</f>
        <v>2</v>
      </c>
      <c r="E2" s="44">
        <f t="shared" ref="E2:M2" si="0">D2+1</f>
        <v>3</v>
      </c>
      <c r="F2" s="44">
        <f t="shared" si="0"/>
        <v>4</v>
      </c>
      <c r="G2" s="44">
        <f t="shared" si="0"/>
        <v>5</v>
      </c>
      <c r="H2" s="44">
        <f t="shared" si="0"/>
        <v>6</v>
      </c>
      <c r="I2" s="44">
        <f t="shared" si="0"/>
        <v>7</v>
      </c>
      <c r="J2" s="44">
        <f t="shared" si="0"/>
        <v>8</v>
      </c>
      <c r="K2" s="44">
        <f t="shared" si="0"/>
        <v>9</v>
      </c>
      <c r="L2" s="44">
        <f t="shared" si="0"/>
        <v>10</v>
      </c>
      <c r="M2" s="44">
        <f t="shared" si="0"/>
        <v>11</v>
      </c>
    </row>
    <row r="3" spans="2:15">
      <c r="B3" s="32" t="s">
        <v>0</v>
      </c>
      <c r="C3" s="32" t="s">
        <v>1213</v>
      </c>
      <c r="D3" s="32" t="s">
        <v>2</v>
      </c>
      <c r="E3" s="32" t="s">
        <v>1214</v>
      </c>
      <c r="F3" s="32" t="s">
        <v>1215</v>
      </c>
      <c r="G3" s="32"/>
      <c r="H3" s="32" t="s">
        <v>1207</v>
      </c>
      <c r="I3" s="32" t="s">
        <v>1206</v>
      </c>
      <c r="J3" s="32" t="s">
        <v>1205</v>
      </c>
      <c r="K3" s="33" t="s">
        <v>1216</v>
      </c>
      <c r="L3" s="33" t="s">
        <v>1217</v>
      </c>
      <c r="M3" s="32" t="s">
        <v>1218</v>
      </c>
      <c r="O3" s="31" t="s">
        <v>1676</v>
      </c>
    </row>
    <row r="4" spans="2:15" hidden="1">
      <c r="B4" s="34" t="s">
        <v>5</v>
      </c>
      <c r="C4" s="35" t="s">
        <v>1219</v>
      </c>
      <c r="D4" s="35" t="s">
        <v>1220</v>
      </c>
      <c r="E4" s="34" t="str">
        <f>LEFT(G4,4)</f>
        <v>SGCC</v>
      </c>
      <c r="F4" s="34" t="str">
        <f>RIGHT(G4,3)</f>
        <v>Z08</v>
      </c>
      <c r="G4" s="35" t="s">
        <v>1221</v>
      </c>
      <c r="H4" s="35">
        <v>0.5</v>
      </c>
      <c r="I4" s="35">
        <v>80</v>
      </c>
      <c r="J4" s="35">
        <v>730</v>
      </c>
      <c r="K4" s="36">
        <f t="shared" ref="K4:K67" si="1">IF(J4="Coil",1,7.85*H4*I4*J4/10^6)</f>
        <v>0.22922000000000001</v>
      </c>
      <c r="L4" s="36" t="str">
        <f>IF(J4="Coil","KG,","Pcs")</f>
        <v>Pcs</v>
      </c>
      <c r="M4" s="37">
        <v>0</v>
      </c>
      <c r="O4" s="31">
        <v>1219</v>
      </c>
    </row>
    <row r="5" spans="2:15" hidden="1">
      <c r="B5" s="34" t="s">
        <v>5</v>
      </c>
      <c r="C5" s="35" t="s">
        <v>1222</v>
      </c>
      <c r="D5" s="35" t="s">
        <v>1223</v>
      </c>
      <c r="E5" s="34" t="str">
        <f t="shared" ref="E5:E68" si="2">LEFT(G5,4)</f>
        <v>SGCC</v>
      </c>
      <c r="F5" s="34" t="str">
        <f t="shared" ref="F5:F68" si="3">RIGHT(G5,3)</f>
        <v>Z08</v>
      </c>
      <c r="G5" s="35" t="s">
        <v>1221</v>
      </c>
      <c r="H5" s="35">
        <v>0.5</v>
      </c>
      <c r="I5" s="35">
        <v>300.5</v>
      </c>
      <c r="J5" s="35">
        <v>625.79999999999995</v>
      </c>
      <c r="K5" s="36">
        <f t="shared" si="1"/>
        <v>0.73810763249999978</v>
      </c>
      <c r="L5" s="36" t="str">
        <f t="shared" ref="L5:L68" si="4">IF(J5="Coil","KG,","Pcs")</f>
        <v>Pcs</v>
      </c>
      <c r="M5" s="37" t="s">
        <v>1224</v>
      </c>
      <c r="O5" s="31">
        <v>1219</v>
      </c>
    </row>
    <row r="6" spans="2:15" hidden="1">
      <c r="B6" s="34" t="s">
        <v>5</v>
      </c>
      <c r="C6" s="35" t="s">
        <v>1225</v>
      </c>
      <c r="D6" s="35" t="s">
        <v>1226</v>
      </c>
      <c r="E6" s="34" t="str">
        <f t="shared" si="2"/>
        <v>SGCC</v>
      </c>
      <c r="F6" s="34" t="str">
        <f t="shared" si="3"/>
        <v>Z18</v>
      </c>
      <c r="G6" s="35" t="s">
        <v>1227</v>
      </c>
      <c r="H6" s="35">
        <v>0.5</v>
      </c>
      <c r="I6" s="35">
        <v>290</v>
      </c>
      <c r="J6" s="35">
        <v>640</v>
      </c>
      <c r="K6" s="36">
        <f t="shared" si="1"/>
        <v>0.72848000000000002</v>
      </c>
      <c r="L6" s="36" t="str">
        <f t="shared" si="4"/>
        <v>Pcs</v>
      </c>
      <c r="M6" s="37">
        <v>0</v>
      </c>
      <c r="O6" s="31">
        <v>1219</v>
      </c>
    </row>
    <row r="7" spans="2:15" hidden="1">
      <c r="B7" s="34" t="s">
        <v>5</v>
      </c>
      <c r="C7" s="35" t="s">
        <v>6</v>
      </c>
      <c r="D7" s="35" t="s">
        <v>7</v>
      </c>
      <c r="E7" s="34" t="str">
        <f t="shared" si="2"/>
        <v>SGCC</v>
      </c>
      <c r="F7" s="34" t="str">
        <f t="shared" si="3"/>
        <v>Z08</v>
      </c>
      <c r="G7" s="35" t="s">
        <v>1221</v>
      </c>
      <c r="H7" s="35">
        <v>1</v>
      </c>
      <c r="I7" s="35">
        <v>85</v>
      </c>
      <c r="J7" s="35">
        <v>185</v>
      </c>
      <c r="K7" s="36">
        <f t="shared" si="1"/>
        <v>0.12344125</v>
      </c>
      <c r="L7" s="36" t="str">
        <f t="shared" si="4"/>
        <v>Pcs</v>
      </c>
      <c r="M7" s="37" t="s">
        <v>1228</v>
      </c>
      <c r="O7" s="31">
        <v>1219</v>
      </c>
    </row>
    <row r="8" spans="2:15" hidden="1">
      <c r="B8" s="34" t="s">
        <v>5</v>
      </c>
      <c r="C8" s="35" t="s">
        <v>8</v>
      </c>
      <c r="D8" s="35" t="s">
        <v>7</v>
      </c>
      <c r="E8" s="34" t="str">
        <f t="shared" si="2"/>
        <v>SGCC</v>
      </c>
      <c r="F8" s="34" t="str">
        <f t="shared" si="3"/>
        <v>Z08</v>
      </c>
      <c r="G8" s="35" t="s">
        <v>1221</v>
      </c>
      <c r="H8" s="35">
        <v>1</v>
      </c>
      <c r="I8" s="35">
        <v>85</v>
      </c>
      <c r="J8" s="35">
        <v>185</v>
      </c>
      <c r="K8" s="36">
        <f t="shared" si="1"/>
        <v>0.12344125</v>
      </c>
      <c r="L8" s="36" t="str">
        <f t="shared" si="4"/>
        <v>Pcs</v>
      </c>
      <c r="M8" s="37" t="s">
        <v>1228</v>
      </c>
      <c r="O8" s="31">
        <v>1219</v>
      </c>
    </row>
    <row r="9" spans="2:15" hidden="1">
      <c r="B9" s="34" t="s">
        <v>5</v>
      </c>
      <c r="C9" s="35" t="s">
        <v>1229</v>
      </c>
      <c r="D9" s="35" t="s">
        <v>1230</v>
      </c>
      <c r="E9" s="34" t="str">
        <f t="shared" si="2"/>
        <v>SGCC</v>
      </c>
      <c r="F9" s="34" t="str">
        <f t="shared" si="3"/>
        <v>Z08</v>
      </c>
      <c r="G9" s="35" t="s">
        <v>1221</v>
      </c>
      <c r="H9" s="35">
        <v>0.5</v>
      </c>
      <c r="I9" s="35">
        <v>220</v>
      </c>
      <c r="J9" s="35">
        <v>270</v>
      </c>
      <c r="K9" s="36">
        <f t="shared" si="1"/>
        <v>0.23314499999999999</v>
      </c>
      <c r="L9" s="36" t="str">
        <f t="shared" si="4"/>
        <v>Pcs</v>
      </c>
      <c r="M9" s="37">
        <v>0</v>
      </c>
      <c r="O9" s="31">
        <v>1219</v>
      </c>
    </row>
    <row r="10" spans="2:15" hidden="1">
      <c r="B10" s="34" t="s">
        <v>5</v>
      </c>
      <c r="C10" s="35" t="s">
        <v>1231</v>
      </c>
      <c r="D10" s="35" t="s">
        <v>1232</v>
      </c>
      <c r="E10" s="34" t="str">
        <f t="shared" si="2"/>
        <v>SGCC</v>
      </c>
      <c r="F10" s="34" t="str">
        <f t="shared" si="3"/>
        <v>Z08</v>
      </c>
      <c r="G10" s="35" t="s">
        <v>1233</v>
      </c>
      <c r="H10" s="35">
        <v>0.8</v>
      </c>
      <c r="I10" s="35">
        <v>166.8</v>
      </c>
      <c r="J10" s="35">
        <v>573.70000000000005</v>
      </c>
      <c r="K10" s="36">
        <f t="shared" si="1"/>
        <v>0.60095304480000011</v>
      </c>
      <c r="L10" s="36" t="str">
        <f t="shared" si="4"/>
        <v>Pcs</v>
      </c>
      <c r="M10" s="37">
        <v>0</v>
      </c>
      <c r="O10" s="31">
        <v>1219</v>
      </c>
    </row>
    <row r="11" spans="2:15" hidden="1">
      <c r="B11" s="34" t="s">
        <v>5</v>
      </c>
      <c r="C11" s="35" t="s">
        <v>1234</v>
      </c>
      <c r="D11" s="35" t="s">
        <v>1232</v>
      </c>
      <c r="E11" s="34" t="str">
        <f t="shared" si="2"/>
        <v>SGCC</v>
      </c>
      <c r="F11" s="34" t="str">
        <f t="shared" si="3"/>
        <v>Z08</v>
      </c>
      <c r="G11" s="35" t="s">
        <v>1233</v>
      </c>
      <c r="H11" s="35">
        <v>0.8</v>
      </c>
      <c r="I11" s="35">
        <v>166.8</v>
      </c>
      <c r="J11" s="35">
        <v>573.70000000000005</v>
      </c>
      <c r="K11" s="36">
        <f t="shared" si="1"/>
        <v>0.60095304480000011</v>
      </c>
      <c r="L11" s="36" t="str">
        <f t="shared" si="4"/>
        <v>Pcs</v>
      </c>
      <c r="M11" s="37">
        <v>0</v>
      </c>
      <c r="O11" s="31">
        <v>1219</v>
      </c>
    </row>
    <row r="12" spans="2:15" hidden="1">
      <c r="B12" s="34" t="s">
        <v>5</v>
      </c>
      <c r="C12" s="35" t="s">
        <v>1235</v>
      </c>
      <c r="D12" s="35" t="s">
        <v>1236</v>
      </c>
      <c r="E12" s="34" t="str">
        <f t="shared" si="2"/>
        <v>SGCC</v>
      </c>
      <c r="F12" s="34" t="str">
        <f t="shared" si="3"/>
        <v>Z08</v>
      </c>
      <c r="G12" s="35" t="s">
        <v>1221</v>
      </c>
      <c r="H12" s="35">
        <v>0.5</v>
      </c>
      <c r="I12" s="35">
        <v>235</v>
      </c>
      <c r="J12" s="35">
        <v>525.5</v>
      </c>
      <c r="K12" s="36">
        <f t="shared" si="1"/>
        <v>0.48470806249999998</v>
      </c>
      <c r="L12" s="36" t="str">
        <f t="shared" si="4"/>
        <v>Pcs</v>
      </c>
      <c r="M12" s="37">
        <v>0</v>
      </c>
      <c r="O12" s="31">
        <v>1219</v>
      </c>
    </row>
    <row r="13" spans="2:15" hidden="1">
      <c r="B13" s="34" t="s">
        <v>5</v>
      </c>
      <c r="C13" s="35" t="s">
        <v>9</v>
      </c>
      <c r="D13" s="35" t="s">
        <v>10</v>
      </c>
      <c r="E13" s="34" t="str">
        <f t="shared" si="2"/>
        <v>SGCC</v>
      </c>
      <c r="F13" s="34" t="str">
        <f t="shared" si="3"/>
        <v>Z08</v>
      </c>
      <c r="G13" s="35" t="s">
        <v>1221</v>
      </c>
      <c r="H13" s="35">
        <v>1</v>
      </c>
      <c r="I13" s="35">
        <v>230</v>
      </c>
      <c r="J13" s="35">
        <v>1220</v>
      </c>
      <c r="K13" s="36">
        <f t="shared" si="1"/>
        <v>2.2027100000000002</v>
      </c>
      <c r="L13" s="36" t="str">
        <f t="shared" si="4"/>
        <v>Pcs</v>
      </c>
      <c r="M13" s="37" t="s">
        <v>1224</v>
      </c>
      <c r="O13" s="31">
        <v>1219</v>
      </c>
    </row>
    <row r="14" spans="2:15" hidden="1">
      <c r="B14" s="34" t="s">
        <v>5</v>
      </c>
      <c r="C14" s="35" t="s">
        <v>1237</v>
      </c>
      <c r="D14" s="35" t="s">
        <v>1238</v>
      </c>
      <c r="E14" s="34" t="str">
        <f t="shared" si="2"/>
        <v>SGCC</v>
      </c>
      <c r="F14" s="34" t="str">
        <f t="shared" si="3"/>
        <v>Z08</v>
      </c>
      <c r="G14" s="35" t="s">
        <v>1221</v>
      </c>
      <c r="H14" s="35">
        <v>1</v>
      </c>
      <c r="I14" s="35">
        <v>189.4</v>
      </c>
      <c r="J14" s="35">
        <v>546</v>
      </c>
      <c r="K14" s="36">
        <f t="shared" si="1"/>
        <v>0.81178733999999997</v>
      </c>
      <c r="L14" s="36" t="str">
        <f t="shared" si="4"/>
        <v>Pcs</v>
      </c>
      <c r="M14" s="37">
        <v>0</v>
      </c>
      <c r="O14" s="31">
        <v>1219</v>
      </c>
    </row>
    <row r="15" spans="2:15" hidden="1">
      <c r="B15" s="34" t="s">
        <v>5</v>
      </c>
      <c r="C15" s="35" t="s">
        <v>1239</v>
      </c>
      <c r="D15" s="35" t="s">
        <v>1238</v>
      </c>
      <c r="E15" s="34" t="str">
        <f t="shared" si="2"/>
        <v>SGCC</v>
      </c>
      <c r="F15" s="34" t="str">
        <f t="shared" si="3"/>
        <v>Z08</v>
      </c>
      <c r="G15" s="35" t="s">
        <v>1221</v>
      </c>
      <c r="H15" s="35">
        <v>1</v>
      </c>
      <c r="I15" s="35">
        <v>189.4</v>
      </c>
      <c r="J15" s="35">
        <v>546</v>
      </c>
      <c r="K15" s="36">
        <f t="shared" si="1"/>
        <v>0.81178733999999997</v>
      </c>
      <c r="L15" s="36" t="str">
        <f t="shared" si="4"/>
        <v>Pcs</v>
      </c>
      <c r="M15" s="37">
        <v>0</v>
      </c>
      <c r="O15" s="31">
        <v>1219</v>
      </c>
    </row>
    <row r="16" spans="2:15" hidden="1">
      <c r="B16" s="34" t="s">
        <v>5</v>
      </c>
      <c r="C16" s="35" t="s">
        <v>11</v>
      </c>
      <c r="D16" s="35" t="s">
        <v>12</v>
      </c>
      <c r="E16" s="34" t="str">
        <f t="shared" si="2"/>
        <v>SGCC</v>
      </c>
      <c r="F16" s="34" t="str">
        <f t="shared" si="3"/>
        <v>Z08</v>
      </c>
      <c r="G16" s="35" t="s">
        <v>1221</v>
      </c>
      <c r="H16" s="35">
        <v>0.5</v>
      </c>
      <c r="I16" s="35">
        <v>80</v>
      </c>
      <c r="J16" s="35">
        <v>550</v>
      </c>
      <c r="K16" s="36">
        <f t="shared" si="1"/>
        <v>0.17269999999999999</v>
      </c>
      <c r="L16" s="36" t="str">
        <f t="shared" si="4"/>
        <v>Pcs</v>
      </c>
      <c r="M16" s="37" t="s">
        <v>1228</v>
      </c>
      <c r="O16" s="31">
        <v>1219</v>
      </c>
    </row>
    <row r="17" spans="2:15" hidden="1">
      <c r="B17" s="34" t="s">
        <v>5</v>
      </c>
      <c r="C17" s="35" t="s">
        <v>1240</v>
      </c>
      <c r="D17" s="35" t="s">
        <v>14</v>
      </c>
      <c r="E17" s="34" t="str">
        <f t="shared" si="2"/>
        <v>SGCC</v>
      </c>
      <c r="F17" s="34" t="str">
        <f t="shared" si="3"/>
        <v>Z08</v>
      </c>
      <c r="G17" s="35" t="s">
        <v>1221</v>
      </c>
      <c r="H17" s="35">
        <v>0.5</v>
      </c>
      <c r="I17" s="35">
        <v>47</v>
      </c>
      <c r="J17" s="35">
        <v>510</v>
      </c>
      <c r="K17" s="36">
        <f t="shared" si="1"/>
        <v>9.4082250000000006E-2</v>
      </c>
      <c r="L17" s="36" t="str">
        <f t="shared" si="4"/>
        <v>Pcs</v>
      </c>
      <c r="M17" s="37" t="s">
        <v>1228</v>
      </c>
      <c r="O17" s="31">
        <v>1219</v>
      </c>
    </row>
    <row r="18" spans="2:15" hidden="1">
      <c r="B18" s="34" t="s">
        <v>5</v>
      </c>
      <c r="C18" s="35" t="s">
        <v>13</v>
      </c>
      <c r="D18" s="35" t="s">
        <v>14</v>
      </c>
      <c r="E18" s="34" t="str">
        <f t="shared" si="2"/>
        <v>SGCC</v>
      </c>
      <c r="F18" s="34" t="str">
        <f t="shared" si="3"/>
        <v>Z08</v>
      </c>
      <c r="G18" s="35" t="s">
        <v>1221</v>
      </c>
      <c r="H18" s="35">
        <v>0.5</v>
      </c>
      <c r="I18" s="35">
        <v>47</v>
      </c>
      <c r="J18" s="35">
        <v>510</v>
      </c>
      <c r="K18" s="36">
        <f t="shared" si="1"/>
        <v>9.4082250000000006E-2</v>
      </c>
      <c r="L18" s="36" t="str">
        <f t="shared" si="4"/>
        <v>Pcs</v>
      </c>
      <c r="M18" s="37" t="s">
        <v>1228</v>
      </c>
      <c r="O18" s="31">
        <v>1219</v>
      </c>
    </row>
    <row r="19" spans="2:15" hidden="1">
      <c r="B19" s="34" t="s">
        <v>5</v>
      </c>
      <c r="C19" s="35" t="s">
        <v>15</v>
      </c>
      <c r="D19" s="35" t="s">
        <v>16</v>
      </c>
      <c r="E19" s="34" t="str">
        <f t="shared" si="2"/>
        <v>SGCC</v>
      </c>
      <c r="F19" s="34" t="str">
        <f t="shared" si="3"/>
        <v>Z08</v>
      </c>
      <c r="G19" s="35" t="s">
        <v>1221</v>
      </c>
      <c r="H19" s="35">
        <v>0.5</v>
      </c>
      <c r="I19" s="35">
        <v>125</v>
      </c>
      <c r="J19" s="35">
        <v>200</v>
      </c>
      <c r="K19" s="36">
        <f t="shared" si="1"/>
        <v>9.8125000000000004E-2</v>
      </c>
      <c r="L19" s="36" t="str">
        <f t="shared" si="4"/>
        <v>Pcs</v>
      </c>
      <c r="M19" s="37" t="s">
        <v>1224</v>
      </c>
      <c r="O19" s="31">
        <v>1219</v>
      </c>
    </row>
    <row r="20" spans="2:15" hidden="1">
      <c r="B20" s="34" t="s">
        <v>5</v>
      </c>
      <c r="C20" s="35" t="s">
        <v>1241</v>
      </c>
      <c r="D20" s="35" t="s">
        <v>16</v>
      </c>
      <c r="E20" s="34" t="str">
        <f t="shared" si="2"/>
        <v>SGCC</v>
      </c>
      <c r="F20" s="34" t="str">
        <f t="shared" si="3"/>
        <v>Z08</v>
      </c>
      <c r="G20" s="35" t="s">
        <v>1221</v>
      </c>
      <c r="H20" s="35">
        <v>0.5</v>
      </c>
      <c r="I20" s="35">
        <v>125</v>
      </c>
      <c r="J20" s="35">
        <v>200</v>
      </c>
      <c r="K20" s="36">
        <f t="shared" si="1"/>
        <v>9.8125000000000004E-2</v>
      </c>
      <c r="L20" s="36" t="str">
        <f t="shared" si="4"/>
        <v>Pcs</v>
      </c>
      <c r="M20" s="37" t="s">
        <v>1224</v>
      </c>
      <c r="O20" s="31">
        <v>1219</v>
      </c>
    </row>
    <row r="21" spans="2:15" hidden="1">
      <c r="B21" s="34" t="s">
        <v>5</v>
      </c>
      <c r="C21" s="35" t="s">
        <v>17</v>
      </c>
      <c r="D21" s="35" t="s">
        <v>18</v>
      </c>
      <c r="E21" s="34" t="str">
        <f t="shared" si="2"/>
        <v>SGCC</v>
      </c>
      <c r="F21" s="34" t="str">
        <f t="shared" si="3"/>
        <v>Z08</v>
      </c>
      <c r="G21" s="35" t="s">
        <v>1221</v>
      </c>
      <c r="H21" s="35">
        <v>1</v>
      </c>
      <c r="I21" s="35">
        <v>84</v>
      </c>
      <c r="J21" s="35">
        <v>910</v>
      </c>
      <c r="K21" s="36">
        <f t="shared" si="1"/>
        <v>0.60005399999999998</v>
      </c>
      <c r="L21" s="36" t="str">
        <f t="shared" si="4"/>
        <v>Pcs</v>
      </c>
      <c r="M21" s="37" t="s">
        <v>1228</v>
      </c>
      <c r="O21" s="31">
        <v>1219</v>
      </c>
    </row>
    <row r="22" spans="2:15" hidden="1">
      <c r="B22" s="34" t="s">
        <v>5</v>
      </c>
      <c r="C22" s="35" t="s">
        <v>1242</v>
      </c>
      <c r="D22" s="35" t="s">
        <v>1243</v>
      </c>
      <c r="E22" s="34" t="str">
        <f t="shared" si="2"/>
        <v>SGCC</v>
      </c>
      <c r="F22" s="34" t="str">
        <f t="shared" si="3"/>
        <v>Z08</v>
      </c>
      <c r="G22" s="35" t="s">
        <v>1221</v>
      </c>
      <c r="H22" s="35">
        <v>0.5</v>
      </c>
      <c r="I22" s="35">
        <v>58</v>
      </c>
      <c r="J22" s="35">
        <v>496</v>
      </c>
      <c r="K22" s="36">
        <f t="shared" si="1"/>
        <v>0.1129144</v>
      </c>
      <c r="L22" s="36" t="str">
        <f t="shared" si="4"/>
        <v>Pcs</v>
      </c>
      <c r="M22" s="37">
        <v>0</v>
      </c>
      <c r="O22" s="31">
        <v>1219</v>
      </c>
    </row>
    <row r="23" spans="2:15" hidden="1">
      <c r="B23" s="34" t="s">
        <v>5</v>
      </c>
      <c r="C23" s="35" t="s">
        <v>19</v>
      </c>
      <c r="D23" s="35" t="s">
        <v>20</v>
      </c>
      <c r="E23" s="34" t="str">
        <f t="shared" si="2"/>
        <v>SGCC</v>
      </c>
      <c r="F23" s="34" t="str">
        <f t="shared" si="3"/>
        <v>Z08</v>
      </c>
      <c r="G23" s="35" t="s">
        <v>1221</v>
      </c>
      <c r="H23" s="35">
        <v>0.5</v>
      </c>
      <c r="I23" s="35">
        <v>157</v>
      </c>
      <c r="J23" s="35">
        <v>419</v>
      </c>
      <c r="K23" s="36">
        <f t="shared" si="1"/>
        <v>0.25819827500000003</v>
      </c>
      <c r="L23" s="36" t="str">
        <f t="shared" si="4"/>
        <v>Pcs</v>
      </c>
      <c r="M23" s="37" t="s">
        <v>1228</v>
      </c>
      <c r="O23" s="31">
        <v>1219</v>
      </c>
    </row>
    <row r="24" spans="2:15" hidden="1">
      <c r="B24" s="34" t="s">
        <v>5</v>
      </c>
      <c r="C24" s="35" t="s">
        <v>21</v>
      </c>
      <c r="D24" s="35" t="s">
        <v>20</v>
      </c>
      <c r="E24" s="34" t="str">
        <f t="shared" si="2"/>
        <v>SGCC</v>
      </c>
      <c r="F24" s="34" t="str">
        <f t="shared" si="3"/>
        <v>Z08</v>
      </c>
      <c r="G24" s="35" t="s">
        <v>1221</v>
      </c>
      <c r="H24" s="35">
        <v>0.5</v>
      </c>
      <c r="I24" s="35">
        <v>157</v>
      </c>
      <c r="J24" s="35">
        <v>419</v>
      </c>
      <c r="K24" s="36">
        <f t="shared" si="1"/>
        <v>0.25819827500000003</v>
      </c>
      <c r="L24" s="36" t="str">
        <f t="shared" si="4"/>
        <v>Pcs</v>
      </c>
      <c r="M24" s="37" t="s">
        <v>1228</v>
      </c>
      <c r="O24" s="31">
        <v>1219</v>
      </c>
    </row>
    <row r="25" spans="2:15" hidden="1">
      <c r="B25" s="34" t="s">
        <v>5</v>
      </c>
      <c r="C25" s="35" t="s">
        <v>24</v>
      </c>
      <c r="D25" s="35" t="s">
        <v>23</v>
      </c>
      <c r="E25" s="34" t="str">
        <f t="shared" si="2"/>
        <v>SGCC</v>
      </c>
      <c r="F25" s="34" t="str">
        <f t="shared" si="3"/>
        <v>Z08</v>
      </c>
      <c r="G25" s="35" t="s">
        <v>1221</v>
      </c>
      <c r="H25" s="35">
        <v>0.6</v>
      </c>
      <c r="I25" s="35">
        <v>144</v>
      </c>
      <c r="J25" s="35">
        <v>184</v>
      </c>
      <c r="K25" s="36">
        <f t="shared" si="1"/>
        <v>0.12479616</v>
      </c>
      <c r="L25" s="36" t="str">
        <f t="shared" si="4"/>
        <v>Pcs</v>
      </c>
      <c r="M25" s="37" t="s">
        <v>1228</v>
      </c>
      <c r="O25" s="31">
        <v>1219</v>
      </c>
    </row>
    <row r="26" spans="2:15" hidden="1">
      <c r="B26" s="34" t="s">
        <v>5</v>
      </c>
      <c r="C26" s="35" t="s">
        <v>25</v>
      </c>
      <c r="D26" s="35" t="s">
        <v>26</v>
      </c>
      <c r="E26" s="34" t="str">
        <f t="shared" si="2"/>
        <v>SGCC</v>
      </c>
      <c r="F26" s="34" t="str">
        <f t="shared" si="3"/>
        <v>Z08</v>
      </c>
      <c r="G26" s="35" t="s">
        <v>1221</v>
      </c>
      <c r="H26" s="35">
        <v>1</v>
      </c>
      <c r="I26" s="35">
        <v>134</v>
      </c>
      <c r="J26" s="35">
        <v>493</v>
      </c>
      <c r="K26" s="36">
        <f t="shared" si="1"/>
        <v>0.51858669999999996</v>
      </c>
      <c r="L26" s="36" t="str">
        <f t="shared" si="4"/>
        <v>Pcs</v>
      </c>
      <c r="M26" s="37" t="s">
        <v>1228</v>
      </c>
      <c r="O26" s="31">
        <v>1219</v>
      </c>
    </row>
    <row r="27" spans="2:15" hidden="1">
      <c r="B27" s="34" t="s">
        <v>5</v>
      </c>
      <c r="C27" s="35" t="s">
        <v>27</v>
      </c>
      <c r="D27" s="35" t="s">
        <v>28</v>
      </c>
      <c r="E27" s="34" t="str">
        <f t="shared" si="2"/>
        <v>SGCC</v>
      </c>
      <c r="F27" s="34" t="str">
        <f t="shared" si="3"/>
        <v>Z08</v>
      </c>
      <c r="G27" s="35" t="s">
        <v>1221</v>
      </c>
      <c r="H27" s="35">
        <v>1</v>
      </c>
      <c r="I27" s="35">
        <v>217</v>
      </c>
      <c r="J27" s="35">
        <v>217</v>
      </c>
      <c r="K27" s="36">
        <f t="shared" si="1"/>
        <v>0.36964864999999997</v>
      </c>
      <c r="L27" s="36" t="str">
        <f t="shared" si="4"/>
        <v>Pcs</v>
      </c>
      <c r="M27" s="37" t="s">
        <v>1228</v>
      </c>
      <c r="O27" s="31">
        <v>1219</v>
      </c>
    </row>
    <row r="28" spans="2:15" hidden="1">
      <c r="B28" s="34" t="s">
        <v>5</v>
      </c>
      <c r="C28" s="35" t="s">
        <v>29</v>
      </c>
      <c r="D28" s="35" t="s">
        <v>30</v>
      </c>
      <c r="E28" s="34" t="str">
        <f t="shared" si="2"/>
        <v>SGCC</v>
      </c>
      <c r="F28" s="34" t="str">
        <f t="shared" si="3"/>
        <v>Z08</v>
      </c>
      <c r="G28" s="35" t="s">
        <v>1221</v>
      </c>
      <c r="H28" s="35">
        <v>1</v>
      </c>
      <c r="I28" s="35">
        <v>200</v>
      </c>
      <c r="J28" s="35">
        <v>200</v>
      </c>
      <c r="K28" s="38">
        <f t="shared" si="1"/>
        <v>0.314</v>
      </c>
      <c r="L28" s="36" t="str">
        <f t="shared" si="4"/>
        <v>Pcs</v>
      </c>
      <c r="M28" s="37" t="s">
        <v>1228</v>
      </c>
      <c r="O28" s="31">
        <v>1219</v>
      </c>
    </row>
    <row r="29" spans="2:15" hidden="1">
      <c r="B29" s="34" t="s">
        <v>5</v>
      </c>
      <c r="C29" s="35" t="s">
        <v>31</v>
      </c>
      <c r="D29" s="35" t="s">
        <v>32</v>
      </c>
      <c r="E29" s="34" t="str">
        <f t="shared" si="2"/>
        <v>SGCC</v>
      </c>
      <c r="F29" s="34" t="str">
        <f t="shared" si="3"/>
        <v>Z08</v>
      </c>
      <c r="G29" s="35" t="s">
        <v>1221</v>
      </c>
      <c r="H29" s="35">
        <v>1</v>
      </c>
      <c r="I29" s="35">
        <v>58</v>
      </c>
      <c r="J29" s="35">
        <v>700</v>
      </c>
      <c r="K29" s="36">
        <f t="shared" si="1"/>
        <v>0.31870999999999994</v>
      </c>
      <c r="L29" s="36" t="str">
        <f t="shared" si="4"/>
        <v>Pcs</v>
      </c>
      <c r="M29" s="37" t="s">
        <v>1228</v>
      </c>
      <c r="O29" s="31">
        <v>1219</v>
      </c>
    </row>
    <row r="30" spans="2:15" hidden="1">
      <c r="B30" s="34" t="s">
        <v>5</v>
      </c>
      <c r="C30" s="35" t="s">
        <v>33</v>
      </c>
      <c r="D30" s="35" t="s">
        <v>34</v>
      </c>
      <c r="E30" s="34" t="str">
        <f t="shared" si="2"/>
        <v>SGCC</v>
      </c>
      <c r="F30" s="34" t="str">
        <f t="shared" si="3"/>
        <v>Z08</v>
      </c>
      <c r="G30" s="35" t="s">
        <v>1221</v>
      </c>
      <c r="H30" s="35">
        <v>0.6</v>
      </c>
      <c r="I30" s="35">
        <v>55</v>
      </c>
      <c r="J30" s="35">
        <v>335</v>
      </c>
      <c r="K30" s="36">
        <f t="shared" si="1"/>
        <v>8.6781750000000005E-2</v>
      </c>
      <c r="L30" s="36" t="str">
        <f t="shared" si="4"/>
        <v>Pcs</v>
      </c>
      <c r="M30" s="37" t="s">
        <v>1224</v>
      </c>
      <c r="O30" s="31">
        <v>1219</v>
      </c>
    </row>
    <row r="31" spans="2:15" hidden="1">
      <c r="B31" s="34" t="s">
        <v>5</v>
      </c>
      <c r="C31" s="35" t="s">
        <v>35</v>
      </c>
      <c r="D31" s="35" t="s">
        <v>36</v>
      </c>
      <c r="E31" s="34" t="str">
        <f t="shared" si="2"/>
        <v>SGCC</v>
      </c>
      <c r="F31" s="34" t="str">
        <f t="shared" si="3"/>
        <v>Z08</v>
      </c>
      <c r="G31" s="35" t="s">
        <v>1221</v>
      </c>
      <c r="H31" s="35">
        <v>0.6</v>
      </c>
      <c r="I31" s="35">
        <v>156</v>
      </c>
      <c r="J31" s="35">
        <v>1220</v>
      </c>
      <c r="K31" s="36">
        <f t="shared" si="1"/>
        <v>0.89640719999999996</v>
      </c>
      <c r="L31" s="36" t="str">
        <f t="shared" si="4"/>
        <v>Pcs</v>
      </c>
      <c r="M31" s="37" t="s">
        <v>1224</v>
      </c>
      <c r="O31" s="31">
        <v>1219</v>
      </c>
    </row>
    <row r="32" spans="2:15" hidden="1">
      <c r="B32" s="34" t="s">
        <v>5</v>
      </c>
      <c r="C32" s="35" t="s">
        <v>1244</v>
      </c>
      <c r="D32" s="35" t="s">
        <v>1245</v>
      </c>
      <c r="E32" s="34" t="str">
        <f t="shared" si="2"/>
        <v>SGCC</v>
      </c>
      <c r="F32" s="34" t="str">
        <f t="shared" si="3"/>
        <v>Z08</v>
      </c>
      <c r="G32" s="35" t="s">
        <v>1221</v>
      </c>
      <c r="H32" s="35">
        <v>0.8</v>
      </c>
      <c r="I32" s="35">
        <v>451</v>
      </c>
      <c r="J32" s="35">
        <v>563</v>
      </c>
      <c r="K32" s="36">
        <f t="shared" si="1"/>
        <v>1.5945736400000001</v>
      </c>
      <c r="L32" s="36" t="str">
        <f t="shared" si="4"/>
        <v>Pcs</v>
      </c>
      <c r="M32" s="37">
        <v>0</v>
      </c>
      <c r="O32" s="31">
        <v>1219</v>
      </c>
    </row>
    <row r="33" spans="2:15" hidden="1">
      <c r="B33" s="34" t="s">
        <v>5</v>
      </c>
      <c r="C33" s="35" t="s">
        <v>1246</v>
      </c>
      <c r="D33" s="35" t="s">
        <v>1245</v>
      </c>
      <c r="E33" s="34" t="str">
        <f t="shared" si="2"/>
        <v>SGCC</v>
      </c>
      <c r="F33" s="34" t="str">
        <f t="shared" si="3"/>
        <v>Z08</v>
      </c>
      <c r="G33" s="35" t="s">
        <v>1221</v>
      </c>
      <c r="H33" s="35">
        <v>0.8</v>
      </c>
      <c r="I33" s="35">
        <v>451</v>
      </c>
      <c r="J33" s="35">
        <v>563</v>
      </c>
      <c r="K33" s="36">
        <f t="shared" si="1"/>
        <v>1.5945736400000001</v>
      </c>
      <c r="L33" s="36" t="str">
        <f t="shared" si="4"/>
        <v>Pcs</v>
      </c>
      <c r="M33" s="37">
        <v>0</v>
      </c>
      <c r="O33" s="31">
        <v>1219</v>
      </c>
    </row>
    <row r="34" spans="2:15" hidden="1">
      <c r="B34" s="34" t="s">
        <v>5</v>
      </c>
      <c r="C34" s="35" t="s">
        <v>1247</v>
      </c>
      <c r="D34" s="35" t="s">
        <v>1248</v>
      </c>
      <c r="E34" s="34" t="str">
        <f t="shared" si="2"/>
        <v>SGCC</v>
      </c>
      <c r="F34" s="34" t="str">
        <f t="shared" si="3"/>
        <v>Z08</v>
      </c>
      <c r="G34" s="35" t="s">
        <v>1221</v>
      </c>
      <c r="H34" s="35">
        <v>0.5</v>
      </c>
      <c r="I34" s="35">
        <v>299</v>
      </c>
      <c r="J34" s="35">
        <v>325</v>
      </c>
      <c r="K34" s="36">
        <f t="shared" si="1"/>
        <v>0.38141187500000001</v>
      </c>
      <c r="L34" s="36" t="str">
        <f t="shared" si="4"/>
        <v>Pcs</v>
      </c>
      <c r="M34" s="37">
        <v>0</v>
      </c>
      <c r="O34" s="31">
        <v>1219</v>
      </c>
    </row>
    <row r="35" spans="2:15" hidden="1">
      <c r="B35" s="34" t="s">
        <v>5</v>
      </c>
      <c r="C35" s="35" t="s">
        <v>1249</v>
      </c>
      <c r="D35" s="35" t="s">
        <v>1248</v>
      </c>
      <c r="E35" s="34" t="str">
        <f t="shared" si="2"/>
        <v>SGCC</v>
      </c>
      <c r="F35" s="34" t="str">
        <f t="shared" si="3"/>
        <v>Z08</v>
      </c>
      <c r="G35" s="35" t="s">
        <v>1221</v>
      </c>
      <c r="H35" s="35">
        <v>0.5</v>
      </c>
      <c r="I35" s="35">
        <v>299</v>
      </c>
      <c r="J35" s="35">
        <v>325</v>
      </c>
      <c r="K35" s="36">
        <f t="shared" si="1"/>
        <v>0.38141187500000001</v>
      </c>
      <c r="L35" s="36" t="str">
        <f t="shared" si="4"/>
        <v>Pcs</v>
      </c>
      <c r="M35" s="37">
        <v>0</v>
      </c>
      <c r="O35" s="31">
        <v>1219</v>
      </c>
    </row>
    <row r="36" spans="2:15" hidden="1">
      <c r="B36" s="34" t="s">
        <v>5</v>
      </c>
      <c r="C36" s="35" t="s">
        <v>1250</v>
      </c>
      <c r="D36" s="35" t="s">
        <v>1251</v>
      </c>
      <c r="E36" s="34" t="str">
        <f t="shared" si="2"/>
        <v>SGCC</v>
      </c>
      <c r="F36" s="34" t="str">
        <f t="shared" si="3"/>
        <v>Z08</v>
      </c>
      <c r="G36" s="35" t="s">
        <v>1221</v>
      </c>
      <c r="H36" s="35">
        <v>0.6</v>
      </c>
      <c r="I36" s="35">
        <v>350</v>
      </c>
      <c r="J36" s="35">
        <v>800</v>
      </c>
      <c r="K36" s="36">
        <f t="shared" si="1"/>
        <v>1.3188</v>
      </c>
      <c r="L36" s="36" t="str">
        <f t="shared" si="4"/>
        <v>Pcs</v>
      </c>
      <c r="M36" s="37">
        <v>0</v>
      </c>
      <c r="O36" s="31">
        <v>1219</v>
      </c>
    </row>
    <row r="37" spans="2:15" hidden="1">
      <c r="B37" s="34" t="s">
        <v>5</v>
      </c>
      <c r="C37" s="35" t="s">
        <v>1252</v>
      </c>
      <c r="D37" s="35" t="s">
        <v>1253</v>
      </c>
      <c r="E37" s="34" t="str">
        <f t="shared" si="2"/>
        <v>SGCC</v>
      </c>
      <c r="F37" s="34" t="str">
        <f t="shared" si="3"/>
        <v>Z08</v>
      </c>
      <c r="G37" s="35" t="s">
        <v>1221</v>
      </c>
      <c r="H37" s="35">
        <v>0.5</v>
      </c>
      <c r="I37" s="35">
        <v>235</v>
      </c>
      <c r="J37" s="35">
        <v>300</v>
      </c>
      <c r="K37" s="36">
        <f t="shared" si="1"/>
        <v>0.27671249999999997</v>
      </c>
      <c r="L37" s="36" t="str">
        <f t="shared" si="4"/>
        <v>Pcs</v>
      </c>
      <c r="M37" s="37">
        <v>0</v>
      </c>
      <c r="O37" s="31">
        <v>1219</v>
      </c>
    </row>
    <row r="38" spans="2:15" hidden="1">
      <c r="B38" s="34" t="s">
        <v>5</v>
      </c>
      <c r="C38" s="35" t="s">
        <v>37</v>
      </c>
      <c r="D38" s="35" t="s">
        <v>38</v>
      </c>
      <c r="E38" s="34" t="str">
        <f t="shared" si="2"/>
        <v>SGCC</v>
      </c>
      <c r="F38" s="34" t="str">
        <f t="shared" si="3"/>
        <v>Z08</v>
      </c>
      <c r="G38" s="35" t="s">
        <v>1221</v>
      </c>
      <c r="H38" s="35">
        <v>0.6</v>
      </c>
      <c r="I38" s="35">
        <v>290</v>
      </c>
      <c r="J38" s="35">
        <v>340</v>
      </c>
      <c r="K38" s="36">
        <f t="shared" si="1"/>
        <v>0.46440600000000004</v>
      </c>
      <c r="L38" s="36" t="str">
        <f t="shared" si="4"/>
        <v>Pcs</v>
      </c>
      <c r="M38" s="37" t="s">
        <v>1254</v>
      </c>
      <c r="O38" s="31">
        <v>1219</v>
      </c>
    </row>
    <row r="39" spans="2:15" hidden="1">
      <c r="B39" s="34" t="s">
        <v>5</v>
      </c>
      <c r="C39" s="35" t="s">
        <v>39</v>
      </c>
      <c r="D39" s="35" t="s">
        <v>38</v>
      </c>
      <c r="E39" s="34" t="str">
        <f t="shared" si="2"/>
        <v>SGCC</v>
      </c>
      <c r="F39" s="34" t="str">
        <f t="shared" si="3"/>
        <v>Z08</v>
      </c>
      <c r="G39" s="35" t="s">
        <v>1221</v>
      </c>
      <c r="H39" s="35">
        <v>0.6</v>
      </c>
      <c r="I39" s="35">
        <v>290</v>
      </c>
      <c r="J39" s="35">
        <v>340</v>
      </c>
      <c r="K39" s="36">
        <f t="shared" si="1"/>
        <v>0.46440600000000004</v>
      </c>
      <c r="L39" s="36" t="str">
        <f t="shared" si="4"/>
        <v>Pcs</v>
      </c>
      <c r="M39" s="37" t="s">
        <v>1254</v>
      </c>
      <c r="O39" s="31">
        <v>1219</v>
      </c>
    </row>
    <row r="40" spans="2:15" hidden="1">
      <c r="B40" s="34" t="s">
        <v>5</v>
      </c>
      <c r="C40" s="35" t="s">
        <v>1255</v>
      </c>
      <c r="D40" s="35" t="s">
        <v>1256</v>
      </c>
      <c r="E40" s="34" t="str">
        <f t="shared" si="2"/>
        <v>SGCC</v>
      </c>
      <c r="F40" s="34" t="str">
        <f t="shared" si="3"/>
        <v>Z08</v>
      </c>
      <c r="G40" s="35" t="s">
        <v>1221</v>
      </c>
      <c r="H40" s="35">
        <v>0.5</v>
      </c>
      <c r="I40" s="35">
        <v>172</v>
      </c>
      <c r="J40" s="35">
        <v>221</v>
      </c>
      <c r="K40" s="36">
        <f t="shared" si="1"/>
        <v>0.1491971</v>
      </c>
      <c r="L40" s="36" t="str">
        <f t="shared" si="4"/>
        <v>Pcs</v>
      </c>
      <c r="M40" s="37">
        <v>0</v>
      </c>
      <c r="O40" s="31">
        <v>1219</v>
      </c>
    </row>
    <row r="41" spans="2:15" hidden="1">
      <c r="B41" s="34" t="s">
        <v>5</v>
      </c>
      <c r="C41" s="35" t="s">
        <v>1257</v>
      </c>
      <c r="D41" s="35" t="s">
        <v>1258</v>
      </c>
      <c r="E41" s="34" t="str">
        <f t="shared" si="2"/>
        <v>SGCC</v>
      </c>
      <c r="F41" s="34" t="str">
        <f t="shared" si="3"/>
        <v>Z08</v>
      </c>
      <c r="G41" s="35" t="s">
        <v>1221</v>
      </c>
      <c r="H41" s="35">
        <v>0.6</v>
      </c>
      <c r="I41" s="35">
        <v>268</v>
      </c>
      <c r="J41" s="35">
        <v>268</v>
      </c>
      <c r="K41" s="36">
        <f t="shared" si="1"/>
        <v>0.33829103999999999</v>
      </c>
      <c r="L41" s="36" t="str">
        <f t="shared" si="4"/>
        <v>Pcs</v>
      </c>
      <c r="M41" s="37">
        <v>0</v>
      </c>
      <c r="O41" s="31">
        <v>1219</v>
      </c>
    </row>
    <row r="42" spans="2:15" hidden="1">
      <c r="B42" s="34" t="s">
        <v>5</v>
      </c>
      <c r="C42" s="35" t="s">
        <v>1259</v>
      </c>
      <c r="D42" s="35" t="s">
        <v>1260</v>
      </c>
      <c r="E42" s="34" t="str">
        <f t="shared" si="2"/>
        <v>SGCC</v>
      </c>
      <c r="F42" s="34" t="str">
        <f t="shared" si="3"/>
        <v>Z08</v>
      </c>
      <c r="G42" s="35" t="s">
        <v>1221</v>
      </c>
      <c r="H42" s="35">
        <v>0.5</v>
      </c>
      <c r="I42" s="35">
        <v>230</v>
      </c>
      <c r="J42" s="35">
        <v>270</v>
      </c>
      <c r="K42" s="36">
        <f t="shared" si="1"/>
        <v>0.2437425</v>
      </c>
      <c r="L42" s="36" t="str">
        <f t="shared" si="4"/>
        <v>Pcs</v>
      </c>
      <c r="M42" s="37">
        <v>0</v>
      </c>
      <c r="O42" s="31">
        <v>1219</v>
      </c>
    </row>
    <row r="43" spans="2:15" hidden="1">
      <c r="B43" s="34" t="s">
        <v>5</v>
      </c>
      <c r="C43" s="35" t="s">
        <v>40</v>
      </c>
      <c r="D43" s="35" t="s">
        <v>41</v>
      </c>
      <c r="E43" s="34" t="str">
        <f t="shared" si="2"/>
        <v>SGCC</v>
      </c>
      <c r="F43" s="34" t="str">
        <f t="shared" si="3"/>
        <v>Z08</v>
      </c>
      <c r="G43" s="35" t="s">
        <v>1221</v>
      </c>
      <c r="H43" s="35">
        <v>1</v>
      </c>
      <c r="I43" s="35">
        <v>87</v>
      </c>
      <c r="J43" s="35">
        <v>960</v>
      </c>
      <c r="K43" s="36">
        <f t="shared" si="1"/>
        <v>0.65563199999999988</v>
      </c>
      <c r="L43" s="36" t="str">
        <f t="shared" si="4"/>
        <v>Pcs</v>
      </c>
      <c r="M43" s="37" t="s">
        <v>1228</v>
      </c>
      <c r="O43" s="31">
        <v>1219</v>
      </c>
    </row>
    <row r="44" spans="2:15" hidden="1">
      <c r="B44" s="34" t="s">
        <v>5</v>
      </c>
      <c r="C44" s="35" t="s">
        <v>42</v>
      </c>
      <c r="D44" s="35" t="s">
        <v>41</v>
      </c>
      <c r="E44" s="34" t="str">
        <f t="shared" si="2"/>
        <v>SGCC</v>
      </c>
      <c r="F44" s="34" t="str">
        <f t="shared" si="3"/>
        <v>Z08</v>
      </c>
      <c r="G44" s="35" t="s">
        <v>1221</v>
      </c>
      <c r="H44" s="35">
        <v>1</v>
      </c>
      <c r="I44" s="35">
        <v>87</v>
      </c>
      <c r="J44" s="35">
        <v>960</v>
      </c>
      <c r="K44" s="36">
        <f t="shared" si="1"/>
        <v>0.65563199999999988</v>
      </c>
      <c r="L44" s="36" t="str">
        <f t="shared" si="4"/>
        <v>Pcs</v>
      </c>
      <c r="M44" s="37" t="s">
        <v>1228</v>
      </c>
      <c r="O44" s="31">
        <v>1219</v>
      </c>
    </row>
    <row r="45" spans="2:15" hidden="1">
      <c r="B45" s="34" t="s">
        <v>5</v>
      </c>
      <c r="C45" s="35" t="s">
        <v>1261</v>
      </c>
      <c r="D45" s="35" t="s">
        <v>1262</v>
      </c>
      <c r="E45" s="34" t="str">
        <f t="shared" si="2"/>
        <v>SGCC</v>
      </c>
      <c r="F45" s="34" t="str">
        <f t="shared" si="3"/>
        <v>Z18</v>
      </c>
      <c r="G45" s="35" t="s">
        <v>1227</v>
      </c>
      <c r="H45" s="35">
        <v>0.6</v>
      </c>
      <c r="I45" s="35">
        <v>55</v>
      </c>
      <c r="J45" s="35" t="s">
        <v>1201</v>
      </c>
      <c r="K45" s="36">
        <f t="shared" si="1"/>
        <v>1</v>
      </c>
      <c r="L45" s="36" t="str">
        <f t="shared" si="4"/>
        <v>KG,</v>
      </c>
      <c r="M45" s="37">
        <v>0</v>
      </c>
      <c r="O45" s="31">
        <v>1219</v>
      </c>
    </row>
    <row r="46" spans="2:15" hidden="1">
      <c r="B46" s="34" t="s">
        <v>5</v>
      </c>
      <c r="C46" s="35" t="s">
        <v>43</v>
      </c>
      <c r="D46" s="35" t="s">
        <v>44</v>
      </c>
      <c r="E46" s="34" t="str">
        <f t="shared" si="2"/>
        <v>SGCC</v>
      </c>
      <c r="F46" s="34" t="str">
        <f t="shared" si="3"/>
        <v>Z08</v>
      </c>
      <c r="G46" s="35" t="s">
        <v>1221</v>
      </c>
      <c r="H46" s="35">
        <v>0.6</v>
      </c>
      <c r="I46" s="35">
        <v>120</v>
      </c>
      <c r="J46" s="35" t="s">
        <v>1263</v>
      </c>
      <c r="K46" s="36">
        <f t="shared" si="1"/>
        <v>1</v>
      </c>
      <c r="L46" s="36" t="str">
        <f t="shared" si="4"/>
        <v>KG,</v>
      </c>
      <c r="M46" s="37" t="s">
        <v>1264</v>
      </c>
      <c r="O46" s="31">
        <v>1219</v>
      </c>
    </row>
    <row r="47" spans="2:15" hidden="1">
      <c r="B47" s="34" t="s">
        <v>5</v>
      </c>
      <c r="C47" s="35" t="s">
        <v>45</v>
      </c>
      <c r="D47" s="35" t="s">
        <v>44</v>
      </c>
      <c r="E47" s="34" t="str">
        <f t="shared" si="2"/>
        <v>SGCC</v>
      </c>
      <c r="F47" s="34" t="str">
        <f t="shared" si="3"/>
        <v>Z08</v>
      </c>
      <c r="G47" s="35" t="s">
        <v>1221</v>
      </c>
      <c r="H47" s="35">
        <v>0.6</v>
      </c>
      <c r="I47" s="35">
        <v>120</v>
      </c>
      <c r="J47" s="35" t="s">
        <v>1263</v>
      </c>
      <c r="K47" s="36">
        <f t="shared" si="1"/>
        <v>1</v>
      </c>
      <c r="L47" s="36" t="str">
        <f t="shared" si="4"/>
        <v>KG,</v>
      </c>
      <c r="M47" s="37" t="s">
        <v>1264</v>
      </c>
      <c r="O47" s="31">
        <v>1219</v>
      </c>
    </row>
    <row r="48" spans="2:15" hidden="1">
      <c r="B48" s="34" t="s">
        <v>5</v>
      </c>
      <c r="C48" s="35" t="s">
        <v>46</v>
      </c>
      <c r="D48" s="35" t="s">
        <v>47</v>
      </c>
      <c r="E48" s="34" t="str">
        <f t="shared" si="2"/>
        <v>SGCC</v>
      </c>
      <c r="F48" s="34" t="str">
        <f t="shared" si="3"/>
        <v>Z18</v>
      </c>
      <c r="G48" s="35" t="s">
        <v>1227</v>
      </c>
      <c r="H48" s="35">
        <v>1.6</v>
      </c>
      <c r="I48" s="35">
        <v>156</v>
      </c>
      <c r="J48" s="35" t="s">
        <v>1263</v>
      </c>
      <c r="K48" s="36">
        <f t="shared" si="1"/>
        <v>1</v>
      </c>
      <c r="L48" s="36" t="str">
        <f t="shared" si="4"/>
        <v>KG,</v>
      </c>
      <c r="M48" s="37" t="s">
        <v>1264</v>
      </c>
      <c r="O48" s="31">
        <v>1219</v>
      </c>
    </row>
    <row r="49" spans="2:15" hidden="1">
      <c r="B49" s="34" t="s">
        <v>5</v>
      </c>
      <c r="C49" s="35" t="s">
        <v>48</v>
      </c>
      <c r="D49" s="35" t="s">
        <v>47</v>
      </c>
      <c r="E49" s="34" t="str">
        <f t="shared" si="2"/>
        <v>SGCC</v>
      </c>
      <c r="F49" s="34" t="str">
        <f t="shared" si="3"/>
        <v>Z18</v>
      </c>
      <c r="G49" s="35" t="s">
        <v>1227</v>
      </c>
      <c r="H49" s="35">
        <v>1.6</v>
      </c>
      <c r="I49" s="35">
        <v>156</v>
      </c>
      <c r="J49" s="35" t="s">
        <v>1263</v>
      </c>
      <c r="K49" s="36">
        <f t="shared" si="1"/>
        <v>1</v>
      </c>
      <c r="L49" s="36" t="str">
        <f t="shared" si="4"/>
        <v>KG,</v>
      </c>
      <c r="M49" s="37" t="s">
        <v>1264</v>
      </c>
      <c r="O49" s="31">
        <v>1219</v>
      </c>
    </row>
    <row r="50" spans="2:15" hidden="1">
      <c r="B50" s="34" t="s">
        <v>5</v>
      </c>
      <c r="C50" s="35" t="s">
        <v>49</v>
      </c>
      <c r="D50" s="35" t="s">
        <v>50</v>
      </c>
      <c r="E50" s="34" t="str">
        <f t="shared" si="2"/>
        <v>SGCC</v>
      </c>
      <c r="F50" s="34" t="str">
        <f t="shared" si="3"/>
        <v>Z08</v>
      </c>
      <c r="G50" s="35" t="s">
        <v>1221</v>
      </c>
      <c r="H50" s="35">
        <v>0.6</v>
      </c>
      <c r="I50" s="35">
        <v>84.5</v>
      </c>
      <c r="J50" s="35" t="s">
        <v>1263</v>
      </c>
      <c r="K50" s="36">
        <f t="shared" si="1"/>
        <v>1</v>
      </c>
      <c r="L50" s="36" t="str">
        <f t="shared" si="4"/>
        <v>KG,</v>
      </c>
      <c r="M50" s="37" t="s">
        <v>1264</v>
      </c>
      <c r="O50" s="31">
        <v>1219</v>
      </c>
    </row>
    <row r="51" spans="2:15" hidden="1">
      <c r="B51" s="34" t="s">
        <v>5</v>
      </c>
      <c r="C51" s="35" t="s">
        <v>51</v>
      </c>
      <c r="D51" s="35" t="s">
        <v>50</v>
      </c>
      <c r="E51" s="34" t="str">
        <f t="shared" si="2"/>
        <v>SGCC</v>
      </c>
      <c r="F51" s="34" t="str">
        <f t="shared" si="3"/>
        <v>Z08</v>
      </c>
      <c r="G51" s="35" t="s">
        <v>1221</v>
      </c>
      <c r="H51" s="35">
        <v>0.6</v>
      </c>
      <c r="I51" s="35">
        <v>84.5</v>
      </c>
      <c r="J51" s="35" t="s">
        <v>1263</v>
      </c>
      <c r="K51" s="36">
        <f t="shared" si="1"/>
        <v>1</v>
      </c>
      <c r="L51" s="36" t="str">
        <f t="shared" si="4"/>
        <v>KG,</v>
      </c>
      <c r="M51" s="37" t="s">
        <v>1264</v>
      </c>
      <c r="O51" s="31">
        <v>1219</v>
      </c>
    </row>
    <row r="52" spans="2:15" hidden="1">
      <c r="B52" s="34" t="s">
        <v>5</v>
      </c>
      <c r="C52" s="35" t="s">
        <v>52</v>
      </c>
      <c r="D52" s="35" t="s">
        <v>53</v>
      </c>
      <c r="E52" s="34" t="str">
        <f t="shared" si="2"/>
        <v>SGCC</v>
      </c>
      <c r="F52" s="34" t="str">
        <f t="shared" si="3"/>
        <v>Z08</v>
      </c>
      <c r="G52" s="35" t="s">
        <v>1221</v>
      </c>
      <c r="H52" s="35">
        <v>0.8</v>
      </c>
      <c r="I52" s="35">
        <v>175</v>
      </c>
      <c r="J52" s="35" t="s">
        <v>1263</v>
      </c>
      <c r="K52" s="36">
        <f t="shared" si="1"/>
        <v>1</v>
      </c>
      <c r="L52" s="36" t="str">
        <f t="shared" si="4"/>
        <v>KG,</v>
      </c>
      <c r="M52" s="37" t="s">
        <v>1265</v>
      </c>
      <c r="O52" s="31">
        <v>1219</v>
      </c>
    </row>
    <row r="53" spans="2:15" hidden="1">
      <c r="B53" s="34" t="s">
        <v>5</v>
      </c>
      <c r="C53" s="35" t="s">
        <v>1266</v>
      </c>
      <c r="D53" s="35" t="s">
        <v>53</v>
      </c>
      <c r="E53" s="34" t="str">
        <f t="shared" si="2"/>
        <v>SGCC</v>
      </c>
      <c r="F53" s="34" t="str">
        <f t="shared" si="3"/>
        <v>Z08</v>
      </c>
      <c r="G53" s="35" t="s">
        <v>1221</v>
      </c>
      <c r="H53" s="35">
        <v>0.8</v>
      </c>
      <c r="I53" s="35">
        <v>175</v>
      </c>
      <c r="J53" s="35" t="s">
        <v>1201</v>
      </c>
      <c r="K53" s="36">
        <f t="shared" si="1"/>
        <v>1</v>
      </c>
      <c r="L53" s="36" t="str">
        <f t="shared" si="4"/>
        <v>KG,</v>
      </c>
      <c r="M53" s="37">
        <v>0</v>
      </c>
      <c r="O53" s="31">
        <v>1219</v>
      </c>
    </row>
    <row r="54" spans="2:15" hidden="1">
      <c r="B54" s="34" t="s">
        <v>5</v>
      </c>
      <c r="C54" s="35" t="s">
        <v>54</v>
      </c>
      <c r="D54" s="35" t="s">
        <v>55</v>
      </c>
      <c r="E54" s="34" t="str">
        <f t="shared" si="2"/>
        <v>SGCC</v>
      </c>
      <c r="F54" s="34" t="str">
        <f t="shared" si="3"/>
        <v>Z08</v>
      </c>
      <c r="G54" s="35" t="s">
        <v>1221</v>
      </c>
      <c r="H54" s="35">
        <v>0.8</v>
      </c>
      <c r="I54" s="35">
        <v>152</v>
      </c>
      <c r="J54" s="35" t="s">
        <v>1263</v>
      </c>
      <c r="K54" s="36">
        <f t="shared" si="1"/>
        <v>1</v>
      </c>
      <c r="L54" s="36" t="str">
        <f t="shared" si="4"/>
        <v>KG,</v>
      </c>
      <c r="M54" s="37" t="s">
        <v>1267</v>
      </c>
      <c r="O54" s="31">
        <v>1219</v>
      </c>
    </row>
    <row r="55" spans="2:15" hidden="1">
      <c r="B55" s="34" t="s">
        <v>5</v>
      </c>
      <c r="C55" s="35" t="s">
        <v>1268</v>
      </c>
      <c r="D55" s="35" t="s">
        <v>55</v>
      </c>
      <c r="E55" s="34" t="str">
        <f t="shared" si="2"/>
        <v>SGCC</v>
      </c>
      <c r="F55" s="34" t="str">
        <f t="shared" si="3"/>
        <v>Z08</v>
      </c>
      <c r="G55" s="35" t="s">
        <v>1221</v>
      </c>
      <c r="H55" s="35">
        <v>0.8</v>
      </c>
      <c r="I55" s="35">
        <v>152</v>
      </c>
      <c r="J55" s="35" t="s">
        <v>1201</v>
      </c>
      <c r="K55" s="36">
        <f t="shared" si="1"/>
        <v>1</v>
      </c>
      <c r="L55" s="36" t="str">
        <f t="shared" si="4"/>
        <v>KG,</v>
      </c>
      <c r="M55" s="37">
        <v>0</v>
      </c>
      <c r="O55" s="31">
        <v>1219</v>
      </c>
    </row>
    <row r="56" spans="2:15" hidden="1">
      <c r="B56" s="34" t="s">
        <v>5</v>
      </c>
      <c r="C56" s="35" t="s">
        <v>56</v>
      </c>
      <c r="D56" s="35" t="s">
        <v>57</v>
      </c>
      <c r="E56" s="34" t="str">
        <f t="shared" si="2"/>
        <v>SGCC</v>
      </c>
      <c r="F56" s="34" t="str">
        <f t="shared" si="3"/>
        <v>Z08</v>
      </c>
      <c r="G56" s="35" t="s">
        <v>1221</v>
      </c>
      <c r="H56" s="35">
        <v>0.8</v>
      </c>
      <c r="I56" s="35">
        <v>232</v>
      </c>
      <c r="J56" s="35" t="s">
        <v>1263</v>
      </c>
      <c r="K56" s="36">
        <f t="shared" si="1"/>
        <v>1</v>
      </c>
      <c r="L56" s="36" t="str">
        <f t="shared" si="4"/>
        <v>KG,</v>
      </c>
      <c r="M56" s="37" t="s">
        <v>1267</v>
      </c>
      <c r="O56" s="31">
        <v>1219</v>
      </c>
    </row>
    <row r="57" spans="2:15" hidden="1">
      <c r="B57" s="34" t="s">
        <v>5</v>
      </c>
      <c r="C57" s="39" t="s">
        <v>1269</v>
      </c>
      <c r="D57" s="39" t="s">
        <v>57</v>
      </c>
      <c r="E57" s="34" t="str">
        <f t="shared" si="2"/>
        <v>SGCC</v>
      </c>
      <c r="F57" s="34" t="str">
        <f t="shared" si="3"/>
        <v>Z08</v>
      </c>
      <c r="G57" s="35" t="s">
        <v>1221</v>
      </c>
      <c r="H57" s="35">
        <v>0.8</v>
      </c>
      <c r="I57" s="35">
        <v>232</v>
      </c>
      <c r="J57" s="35" t="s">
        <v>1201</v>
      </c>
      <c r="K57" s="36">
        <f t="shared" si="1"/>
        <v>1</v>
      </c>
      <c r="L57" s="36" t="str">
        <f t="shared" si="4"/>
        <v>KG,</v>
      </c>
      <c r="M57" s="37">
        <v>0</v>
      </c>
      <c r="O57" s="31">
        <v>1219</v>
      </c>
    </row>
    <row r="58" spans="2:15" hidden="1">
      <c r="B58" s="34" t="s">
        <v>5</v>
      </c>
      <c r="C58" s="35" t="s">
        <v>58</v>
      </c>
      <c r="D58" s="35" t="s">
        <v>59</v>
      </c>
      <c r="E58" s="34" t="str">
        <f t="shared" si="2"/>
        <v>SGCC</v>
      </c>
      <c r="F58" s="34" t="str">
        <f t="shared" si="3"/>
        <v>Z08</v>
      </c>
      <c r="G58" s="35" t="s">
        <v>1221</v>
      </c>
      <c r="H58" s="35">
        <v>0.6</v>
      </c>
      <c r="I58" s="35">
        <v>148</v>
      </c>
      <c r="J58" s="35">
        <v>182</v>
      </c>
      <c r="K58" s="36">
        <f t="shared" si="1"/>
        <v>0.12686856000000002</v>
      </c>
      <c r="L58" s="36" t="str">
        <f t="shared" si="4"/>
        <v>Pcs</v>
      </c>
      <c r="M58" s="37" t="s">
        <v>1228</v>
      </c>
      <c r="O58" s="31">
        <v>1219</v>
      </c>
    </row>
    <row r="59" spans="2:15" hidden="1">
      <c r="B59" s="34" t="s">
        <v>5</v>
      </c>
      <c r="C59" s="35" t="s">
        <v>60</v>
      </c>
      <c r="D59" s="35" t="s">
        <v>59</v>
      </c>
      <c r="E59" s="34" t="str">
        <f t="shared" si="2"/>
        <v>SGCC</v>
      </c>
      <c r="F59" s="34" t="str">
        <f t="shared" si="3"/>
        <v>Z08</v>
      </c>
      <c r="G59" s="35" t="s">
        <v>1221</v>
      </c>
      <c r="H59" s="35">
        <v>0.6</v>
      </c>
      <c r="I59" s="35">
        <v>148</v>
      </c>
      <c r="J59" s="35">
        <v>182</v>
      </c>
      <c r="K59" s="36">
        <f t="shared" si="1"/>
        <v>0.12686856000000002</v>
      </c>
      <c r="L59" s="36" t="str">
        <f t="shared" si="4"/>
        <v>Pcs</v>
      </c>
      <c r="M59" s="37" t="s">
        <v>1228</v>
      </c>
      <c r="O59" s="31">
        <v>1219</v>
      </c>
    </row>
    <row r="60" spans="2:15" hidden="1">
      <c r="B60" s="34" t="s">
        <v>5</v>
      </c>
      <c r="C60" s="35" t="s">
        <v>61</v>
      </c>
      <c r="D60" s="35" t="s">
        <v>62</v>
      </c>
      <c r="E60" s="34" t="str">
        <f t="shared" si="2"/>
        <v>SGCC</v>
      </c>
      <c r="F60" s="34" t="str">
        <f t="shared" si="3"/>
        <v>Z08</v>
      </c>
      <c r="G60" s="35" t="s">
        <v>1221</v>
      </c>
      <c r="H60" s="35">
        <v>0.6</v>
      </c>
      <c r="I60" s="35">
        <v>117</v>
      </c>
      <c r="J60" s="35">
        <v>474</v>
      </c>
      <c r="K60" s="36">
        <f t="shared" si="1"/>
        <v>0.26120718000000004</v>
      </c>
      <c r="L60" s="36" t="str">
        <f t="shared" si="4"/>
        <v>Pcs</v>
      </c>
      <c r="M60" s="37" t="s">
        <v>1228</v>
      </c>
      <c r="O60" s="31">
        <v>1219</v>
      </c>
    </row>
    <row r="61" spans="2:15" hidden="1">
      <c r="B61" s="34" t="s">
        <v>5</v>
      </c>
      <c r="C61" s="35" t="s">
        <v>63</v>
      </c>
      <c r="D61" s="35" t="s">
        <v>62</v>
      </c>
      <c r="E61" s="34" t="str">
        <f t="shared" si="2"/>
        <v>SGCC</v>
      </c>
      <c r="F61" s="34" t="str">
        <f t="shared" si="3"/>
        <v>Z08</v>
      </c>
      <c r="G61" s="35" t="s">
        <v>1221</v>
      </c>
      <c r="H61" s="35">
        <v>0.6</v>
      </c>
      <c r="I61" s="35">
        <v>117</v>
      </c>
      <c r="J61" s="35">
        <v>474</v>
      </c>
      <c r="K61" s="36">
        <f t="shared" si="1"/>
        <v>0.26120718000000004</v>
      </c>
      <c r="L61" s="36" t="str">
        <f t="shared" si="4"/>
        <v>Pcs</v>
      </c>
      <c r="M61" s="37" t="s">
        <v>1228</v>
      </c>
      <c r="O61" s="31">
        <v>1219</v>
      </c>
    </row>
    <row r="62" spans="2:15" hidden="1">
      <c r="B62" s="34" t="s">
        <v>5</v>
      </c>
      <c r="C62" s="35" t="s">
        <v>64</v>
      </c>
      <c r="D62" s="35" t="s">
        <v>65</v>
      </c>
      <c r="E62" s="34" t="str">
        <f t="shared" si="2"/>
        <v>SGCC</v>
      </c>
      <c r="F62" s="34" t="str">
        <f t="shared" si="3"/>
        <v>Z08</v>
      </c>
      <c r="G62" s="35" t="s">
        <v>1221</v>
      </c>
      <c r="H62" s="35">
        <v>0.6</v>
      </c>
      <c r="I62" s="35">
        <v>117</v>
      </c>
      <c r="J62" s="35">
        <v>348</v>
      </c>
      <c r="K62" s="36">
        <f t="shared" si="1"/>
        <v>0.19177236</v>
      </c>
      <c r="L62" s="36" t="str">
        <f t="shared" si="4"/>
        <v>Pcs</v>
      </c>
      <c r="M62" s="37" t="s">
        <v>1228</v>
      </c>
      <c r="O62" s="31">
        <v>1219</v>
      </c>
    </row>
    <row r="63" spans="2:15" hidden="1">
      <c r="B63" s="34" t="s">
        <v>5</v>
      </c>
      <c r="C63" s="35" t="s">
        <v>66</v>
      </c>
      <c r="D63" s="35" t="s">
        <v>65</v>
      </c>
      <c r="E63" s="34" t="str">
        <f t="shared" si="2"/>
        <v>SGCC</v>
      </c>
      <c r="F63" s="34" t="str">
        <f t="shared" si="3"/>
        <v>Z08</v>
      </c>
      <c r="G63" s="35" t="s">
        <v>1221</v>
      </c>
      <c r="H63" s="35">
        <v>0.6</v>
      </c>
      <c r="I63" s="35">
        <v>117</v>
      </c>
      <c r="J63" s="35">
        <v>348</v>
      </c>
      <c r="K63" s="36">
        <f t="shared" si="1"/>
        <v>0.19177236</v>
      </c>
      <c r="L63" s="36" t="str">
        <f t="shared" si="4"/>
        <v>Pcs</v>
      </c>
      <c r="M63" s="37" t="s">
        <v>1228</v>
      </c>
      <c r="O63" s="31">
        <v>1219</v>
      </c>
    </row>
    <row r="64" spans="2:15" hidden="1">
      <c r="B64" s="34" t="s">
        <v>5</v>
      </c>
      <c r="C64" s="35" t="s">
        <v>67</v>
      </c>
      <c r="D64" s="35" t="s">
        <v>68</v>
      </c>
      <c r="E64" s="34" t="str">
        <f t="shared" si="2"/>
        <v>SGCC</v>
      </c>
      <c r="F64" s="34" t="str">
        <f t="shared" si="3"/>
        <v>Z08</v>
      </c>
      <c r="G64" s="35" t="s">
        <v>1221</v>
      </c>
      <c r="H64" s="35">
        <v>0.6</v>
      </c>
      <c r="I64" s="35">
        <v>174</v>
      </c>
      <c r="J64" s="35">
        <v>665</v>
      </c>
      <c r="K64" s="36">
        <f t="shared" si="1"/>
        <v>0.54499409999999993</v>
      </c>
      <c r="L64" s="36" t="str">
        <f t="shared" si="4"/>
        <v>Pcs</v>
      </c>
      <c r="M64" s="37" t="s">
        <v>1228</v>
      </c>
      <c r="O64" s="31">
        <v>1219</v>
      </c>
    </row>
    <row r="65" spans="2:15" hidden="1">
      <c r="B65" s="34" t="s">
        <v>5</v>
      </c>
      <c r="C65" s="35" t="s">
        <v>69</v>
      </c>
      <c r="D65" s="35" t="s">
        <v>70</v>
      </c>
      <c r="E65" s="34" t="str">
        <f t="shared" si="2"/>
        <v>SGCC</v>
      </c>
      <c r="F65" s="34" t="str">
        <f t="shared" si="3"/>
        <v>Z08</v>
      </c>
      <c r="G65" s="35" t="s">
        <v>1221</v>
      </c>
      <c r="H65" s="35">
        <v>0.6</v>
      </c>
      <c r="I65" s="35">
        <v>174</v>
      </c>
      <c r="J65" s="35">
        <v>484</v>
      </c>
      <c r="K65" s="36">
        <f t="shared" si="1"/>
        <v>0.39665735999999996</v>
      </c>
      <c r="L65" s="36" t="str">
        <f t="shared" si="4"/>
        <v>Pcs</v>
      </c>
      <c r="M65" s="37" t="s">
        <v>1228</v>
      </c>
      <c r="O65" s="31">
        <v>1219</v>
      </c>
    </row>
    <row r="66" spans="2:15" hidden="1">
      <c r="B66" s="34" t="s">
        <v>5</v>
      </c>
      <c r="C66" s="35" t="s">
        <v>71</v>
      </c>
      <c r="D66" s="35" t="s">
        <v>72</v>
      </c>
      <c r="E66" s="34" t="str">
        <f t="shared" si="2"/>
        <v>SGCC</v>
      </c>
      <c r="F66" s="34" t="str">
        <f t="shared" si="3"/>
        <v>Z08</v>
      </c>
      <c r="G66" s="35" t="s">
        <v>1221</v>
      </c>
      <c r="H66" s="35">
        <v>0.7</v>
      </c>
      <c r="I66" s="35">
        <v>109</v>
      </c>
      <c r="J66" s="35">
        <v>476</v>
      </c>
      <c r="K66" s="36">
        <f t="shared" si="1"/>
        <v>0.28510257999999994</v>
      </c>
      <c r="L66" s="36" t="str">
        <f t="shared" si="4"/>
        <v>Pcs</v>
      </c>
      <c r="M66" s="37" t="s">
        <v>1228</v>
      </c>
      <c r="O66" s="31">
        <v>1219</v>
      </c>
    </row>
    <row r="67" spans="2:15" hidden="1">
      <c r="B67" s="34" t="s">
        <v>5</v>
      </c>
      <c r="C67" s="35" t="s">
        <v>73</v>
      </c>
      <c r="D67" s="35" t="s">
        <v>74</v>
      </c>
      <c r="E67" s="34" t="str">
        <f t="shared" si="2"/>
        <v>SGCC</v>
      </c>
      <c r="F67" s="34" t="str">
        <f t="shared" si="3"/>
        <v>Z08</v>
      </c>
      <c r="G67" s="35" t="s">
        <v>1221</v>
      </c>
      <c r="H67" s="35">
        <v>0.7</v>
      </c>
      <c r="I67" s="35">
        <v>36</v>
      </c>
      <c r="J67" s="35">
        <v>638</v>
      </c>
      <c r="K67" s="36">
        <f t="shared" si="1"/>
        <v>0.12620915999999999</v>
      </c>
      <c r="L67" s="36" t="str">
        <f t="shared" si="4"/>
        <v>Pcs</v>
      </c>
      <c r="M67" s="37" t="s">
        <v>1228</v>
      </c>
      <c r="O67" s="31">
        <v>1219</v>
      </c>
    </row>
    <row r="68" spans="2:15" hidden="1">
      <c r="B68" s="34" t="s">
        <v>5</v>
      </c>
      <c r="C68" s="35" t="s">
        <v>75</v>
      </c>
      <c r="D68" s="35" t="s">
        <v>76</v>
      </c>
      <c r="E68" s="34" t="str">
        <f t="shared" si="2"/>
        <v>SGCC</v>
      </c>
      <c r="F68" s="34" t="str">
        <f t="shared" si="3"/>
        <v>Z08</v>
      </c>
      <c r="G68" s="35" t="s">
        <v>1221</v>
      </c>
      <c r="H68" s="35">
        <v>0.7</v>
      </c>
      <c r="I68" s="35">
        <v>36</v>
      </c>
      <c r="J68" s="35">
        <v>438</v>
      </c>
      <c r="K68" s="36">
        <f t="shared" ref="K68:K131" si="5">IF(J68="Coil",1,7.85*H68*I68*J68/10^6)</f>
        <v>8.6645159999999985E-2</v>
      </c>
      <c r="L68" s="36" t="str">
        <f t="shared" si="4"/>
        <v>Pcs</v>
      </c>
      <c r="M68" s="37" t="s">
        <v>1228</v>
      </c>
      <c r="O68" s="31">
        <v>1219</v>
      </c>
    </row>
    <row r="69" spans="2:15" hidden="1">
      <c r="B69" s="34" t="s">
        <v>5</v>
      </c>
      <c r="C69" s="35" t="s">
        <v>77</v>
      </c>
      <c r="D69" s="35" t="s">
        <v>78</v>
      </c>
      <c r="E69" s="34" t="str">
        <f t="shared" ref="E69:E132" si="6">LEFT(G69,4)</f>
        <v>SGCC</v>
      </c>
      <c r="F69" s="34" t="str">
        <f t="shared" ref="F69:F132" si="7">RIGHT(G69,3)</f>
        <v>Z08</v>
      </c>
      <c r="G69" s="35" t="s">
        <v>1221</v>
      </c>
      <c r="H69" s="35">
        <v>0.7</v>
      </c>
      <c r="I69" s="35">
        <v>142</v>
      </c>
      <c r="J69" s="35">
        <v>611</v>
      </c>
      <c r="K69" s="36">
        <f t="shared" si="5"/>
        <v>0.47675718999999989</v>
      </c>
      <c r="L69" s="36" t="str">
        <f t="shared" ref="L69:L132" si="8">IF(J69="Coil","KG,","Pcs")</f>
        <v>Pcs</v>
      </c>
      <c r="M69" s="37" t="s">
        <v>1228</v>
      </c>
      <c r="O69" s="31">
        <v>1219</v>
      </c>
    </row>
    <row r="70" spans="2:15" hidden="1">
      <c r="B70" s="34" t="s">
        <v>5</v>
      </c>
      <c r="C70" s="35" t="s">
        <v>79</v>
      </c>
      <c r="D70" s="35" t="s">
        <v>80</v>
      </c>
      <c r="E70" s="34" t="str">
        <f t="shared" si="6"/>
        <v>SGCC</v>
      </c>
      <c r="F70" s="34" t="str">
        <f t="shared" si="7"/>
        <v>Z08</v>
      </c>
      <c r="G70" s="35" t="s">
        <v>1221</v>
      </c>
      <c r="H70" s="35">
        <v>0.7</v>
      </c>
      <c r="I70" s="35">
        <v>127</v>
      </c>
      <c r="J70" s="35">
        <v>199</v>
      </c>
      <c r="K70" s="36">
        <f t="shared" si="5"/>
        <v>0.13887513499999998</v>
      </c>
      <c r="L70" s="36" t="str">
        <f t="shared" si="8"/>
        <v>Pcs</v>
      </c>
      <c r="M70" s="37" t="s">
        <v>1228</v>
      </c>
      <c r="O70" s="31">
        <v>1219</v>
      </c>
    </row>
    <row r="71" spans="2:15" hidden="1">
      <c r="B71" s="34" t="s">
        <v>5</v>
      </c>
      <c r="C71" s="35" t="s">
        <v>81</v>
      </c>
      <c r="D71" s="35" t="s">
        <v>82</v>
      </c>
      <c r="E71" s="34" t="str">
        <f t="shared" si="6"/>
        <v>SGCC</v>
      </c>
      <c r="F71" s="34" t="str">
        <f t="shared" si="7"/>
        <v>Z08</v>
      </c>
      <c r="G71" s="35" t="s">
        <v>1221</v>
      </c>
      <c r="H71" s="35">
        <v>0.7</v>
      </c>
      <c r="I71" s="35">
        <v>587</v>
      </c>
      <c r="J71" s="35">
        <v>790</v>
      </c>
      <c r="K71" s="36">
        <f t="shared" si="5"/>
        <v>2.5481963499999996</v>
      </c>
      <c r="L71" s="36" t="str">
        <f t="shared" si="8"/>
        <v>Pcs</v>
      </c>
      <c r="M71" s="37" t="s">
        <v>1267</v>
      </c>
      <c r="O71" s="31">
        <v>1219</v>
      </c>
    </row>
    <row r="72" spans="2:15" hidden="1">
      <c r="B72" s="34" t="s">
        <v>5</v>
      </c>
      <c r="C72" s="35" t="s">
        <v>83</v>
      </c>
      <c r="D72" s="35" t="s">
        <v>84</v>
      </c>
      <c r="E72" s="34" t="str">
        <f t="shared" si="6"/>
        <v>SGCC</v>
      </c>
      <c r="F72" s="34" t="str">
        <f t="shared" si="7"/>
        <v>Z08</v>
      </c>
      <c r="G72" s="35" t="s">
        <v>1221</v>
      </c>
      <c r="H72" s="35">
        <v>0.7</v>
      </c>
      <c r="I72" s="35">
        <v>320</v>
      </c>
      <c r="J72" s="35">
        <v>462</v>
      </c>
      <c r="K72" s="36">
        <f t="shared" si="5"/>
        <v>0.81238079999999979</v>
      </c>
      <c r="L72" s="36" t="str">
        <f t="shared" si="8"/>
        <v>Pcs</v>
      </c>
      <c r="M72" s="37" t="s">
        <v>1267</v>
      </c>
      <c r="O72" s="31">
        <v>1219</v>
      </c>
    </row>
    <row r="73" spans="2:15" hidden="1">
      <c r="B73" s="34" t="s">
        <v>5</v>
      </c>
      <c r="C73" s="35" t="s">
        <v>85</v>
      </c>
      <c r="D73" s="35" t="s">
        <v>86</v>
      </c>
      <c r="E73" s="34" t="str">
        <f t="shared" si="6"/>
        <v>SGCC</v>
      </c>
      <c r="F73" s="34" t="str">
        <f t="shared" si="7"/>
        <v>Z08</v>
      </c>
      <c r="G73" s="35" t="s">
        <v>1221</v>
      </c>
      <c r="H73" s="35">
        <v>0.7</v>
      </c>
      <c r="I73" s="35">
        <v>442</v>
      </c>
      <c r="J73" s="35">
        <v>534</v>
      </c>
      <c r="K73" s="36">
        <f t="shared" si="5"/>
        <v>1.2969738599999996</v>
      </c>
      <c r="L73" s="36" t="str">
        <f t="shared" si="8"/>
        <v>Pcs</v>
      </c>
      <c r="M73" s="37" t="s">
        <v>1267</v>
      </c>
      <c r="O73" s="31">
        <v>1219</v>
      </c>
    </row>
    <row r="74" spans="2:15" hidden="1">
      <c r="B74" s="34" t="s">
        <v>5</v>
      </c>
      <c r="C74" s="35" t="s">
        <v>87</v>
      </c>
      <c r="D74" s="35" t="s">
        <v>88</v>
      </c>
      <c r="E74" s="34" t="str">
        <f t="shared" si="6"/>
        <v>SGCC</v>
      </c>
      <c r="F74" s="34" t="str">
        <f t="shared" si="7"/>
        <v>Z08</v>
      </c>
      <c r="G74" s="35" t="s">
        <v>1221</v>
      </c>
      <c r="H74" s="35">
        <v>0.7</v>
      </c>
      <c r="I74" s="35">
        <v>139</v>
      </c>
      <c r="J74" s="35">
        <v>538</v>
      </c>
      <c r="K74" s="36">
        <f t="shared" si="5"/>
        <v>0.41092708999999988</v>
      </c>
      <c r="L74" s="36" t="str">
        <f t="shared" si="8"/>
        <v>Pcs</v>
      </c>
      <c r="M74" s="37" t="s">
        <v>1267</v>
      </c>
      <c r="O74" s="31">
        <v>1219</v>
      </c>
    </row>
    <row r="75" spans="2:15" hidden="1">
      <c r="B75" s="34" t="s">
        <v>5</v>
      </c>
      <c r="C75" s="35" t="s">
        <v>89</v>
      </c>
      <c r="D75" s="35" t="s">
        <v>90</v>
      </c>
      <c r="E75" s="34" t="str">
        <f t="shared" si="6"/>
        <v>SGCC</v>
      </c>
      <c r="F75" s="34" t="str">
        <f t="shared" si="7"/>
        <v>Z08</v>
      </c>
      <c r="G75" s="35" t="s">
        <v>1221</v>
      </c>
      <c r="H75" s="35">
        <v>0.7</v>
      </c>
      <c r="I75" s="35">
        <v>140</v>
      </c>
      <c r="J75" s="35">
        <v>541</v>
      </c>
      <c r="K75" s="36">
        <f t="shared" si="5"/>
        <v>0.41619129999999993</v>
      </c>
      <c r="L75" s="36" t="str">
        <f t="shared" si="8"/>
        <v>Pcs</v>
      </c>
      <c r="M75" s="37" t="s">
        <v>1267</v>
      </c>
      <c r="O75" s="31">
        <v>1219</v>
      </c>
    </row>
    <row r="76" spans="2:15" hidden="1">
      <c r="B76" s="34" t="s">
        <v>5</v>
      </c>
      <c r="C76" s="35" t="s">
        <v>91</v>
      </c>
      <c r="D76" s="35" t="s">
        <v>92</v>
      </c>
      <c r="E76" s="34" t="str">
        <f t="shared" si="6"/>
        <v>SGCC</v>
      </c>
      <c r="F76" s="34" t="str">
        <f t="shared" si="7"/>
        <v>Z08</v>
      </c>
      <c r="G76" s="35" t="s">
        <v>1221</v>
      </c>
      <c r="H76" s="35">
        <v>0.7</v>
      </c>
      <c r="I76" s="35">
        <v>59</v>
      </c>
      <c r="J76" s="35">
        <v>354</v>
      </c>
      <c r="K76" s="36">
        <f t="shared" si="5"/>
        <v>0.11476856999999997</v>
      </c>
      <c r="L76" s="36" t="str">
        <f t="shared" si="8"/>
        <v>Pcs</v>
      </c>
      <c r="M76" s="37" t="s">
        <v>1267</v>
      </c>
      <c r="O76" s="31">
        <v>1219</v>
      </c>
    </row>
    <row r="77" spans="2:15" hidden="1">
      <c r="B77" s="34" t="s">
        <v>5</v>
      </c>
      <c r="C77" s="35" t="s">
        <v>93</v>
      </c>
      <c r="D77" s="35" t="s">
        <v>94</v>
      </c>
      <c r="E77" s="34" t="str">
        <f t="shared" si="6"/>
        <v>SGCC</v>
      </c>
      <c r="F77" s="34" t="str">
        <f t="shared" si="7"/>
        <v>Z08</v>
      </c>
      <c r="G77" s="35" t="s">
        <v>1221</v>
      </c>
      <c r="H77" s="35">
        <v>0.7</v>
      </c>
      <c r="I77" s="35">
        <v>320</v>
      </c>
      <c r="J77" s="35">
        <v>651</v>
      </c>
      <c r="K77" s="36">
        <f t="shared" si="5"/>
        <v>1.1447183999999997</v>
      </c>
      <c r="L77" s="36" t="str">
        <f t="shared" si="8"/>
        <v>Pcs</v>
      </c>
      <c r="M77" s="37" t="s">
        <v>1267</v>
      </c>
      <c r="O77" s="31">
        <v>1219</v>
      </c>
    </row>
    <row r="78" spans="2:15" hidden="1">
      <c r="B78" s="34" t="s">
        <v>5</v>
      </c>
      <c r="C78" s="35" t="s">
        <v>95</v>
      </c>
      <c r="D78" s="35" t="s">
        <v>96</v>
      </c>
      <c r="E78" s="34" t="str">
        <f t="shared" si="6"/>
        <v>SGCC</v>
      </c>
      <c r="F78" s="34" t="str">
        <f t="shared" si="7"/>
        <v>Z18</v>
      </c>
      <c r="G78" s="35" t="s">
        <v>1227</v>
      </c>
      <c r="H78" s="35">
        <v>0.7</v>
      </c>
      <c r="I78" s="35">
        <v>146</v>
      </c>
      <c r="J78" s="35">
        <v>1219</v>
      </c>
      <c r="K78" s="36">
        <f t="shared" si="5"/>
        <v>0.97796712999999991</v>
      </c>
      <c r="L78" s="36" t="str">
        <f t="shared" si="8"/>
        <v>Pcs</v>
      </c>
      <c r="M78" s="37" t="s">
        <v>1267</v>
      </c>
      <c r="O78" s="31">
        <v>1219</v>
      </c>
    </row>
    <row r="79" spans="2:15" hidden="1">
      <c r="B79" s="34" t="s">
        <v>5</v>
      </c>
      <c r="C79" s="35" t="s">
        <v>97</v>
      </c>
      <c r="D79" s="35" t="s">
        <v>98</v>
      </c>
      <c r="E79" s="34" t="str">
        <f t="shared" si="6"/>
        <v>SGCC</v>
      </c>
      <c r="F79" s="34" t="str">
        <f t="shared" si="7"/>
        <v>Z08</v>
      </c>
      <c r="G79" s="35" t="s">
        <v>1221</v>
      </c>
      <c r="H79" s="35">
        <v>0.7</v>
      </c>
      <c r="I79" s="35">
        <v>277</v>
      </c>
      <c r="J79" s="35">
        <v>695</v>
      </c>
      <c r="K79" s="36">
        <f t="shared" si="5"/>
        <v>1.0578699249999999</v>
      </c>
      <c r="L79" s="36" t="str">
        <f t="shared" si="8"/>
        <v>Pcs</v>
      </c>
      <c r="M79" s="37" t="s">
        <v>1224</v>
      </c>
      <c r="O79" s="31">
        <v>1219</v>
      </c>
    </row>
    <row r="80" spans="2:15" hidden="1">
      <c r="B80" s="34" t="s">
        <v>5</v>
      </c>
      <c r="C80" s="35" t="s">
        <v>99</v>
      </c>
      <c r="D80" s="35" t="s">
        <v>100</v>
      </c>
      <c r="E80" s="34" t="str">
        <f t="shared" si="6"/>
        <v>SGCC</v>
      </c>
      <c r="F80" s="34" t="str">
        <f t="shared" si="7"/>
        <v>Z08</v>
      </c>
      <c r="G80" s="35" t="s">
        <v>1221</v>
      </c>
      <c r="H80" s="35">
        <v>0.7</v>
      </c>
      <c r="I80" s="35">
        <v>753</v>
      </c>
      <c r="J80" s="35">
        <v>783</v>
      </c>
      <c r="K80" s="36">
        <f t="shared" si="5"/>
        <v>3.239846505</v>
      </c>
      <c r="L80" s="36" t="str">
        <f t="shared" si="8"/>
        <v>Pcs</v>
      </c>
      <c r="M80" s="37" t="s">
        <v>1267</v>
      </c>
      <c r="O80" s="31">
        <v>1219</v>
      </c>
    </row>
    <row r="81" spans="2:15" hidden="1">
      <c r="B81" s="34" t="s">
        <v>5</v>
      </c>
      <c r="C81" s="35" t="s">
        <v>101</v>
      </c>
      <c r="D81" s="35" t="s">
        <v>102</v>
      </c>
      <c r="E81" s="34" t="str">
        <f t="shared" si="6"/>
        <v>SGCC</v>
      </c>
      <c r="F81" s="34" t="str">
        <f t="shared" si="7"/>
        <v>Z08</v>
      </c>
      <c r="G81" s="35" t="s">
        <v>1221</v>
      </c>
      <c r="H81" s="35">
        <v>0.7</v>
      </c>
      <c r="I81" s="35">
        <v>753</v>
      </c>
      <c r="J81" s="35">
        <v>968</v>
      </c>
      <c r="K81" s="36">
        <f t="shared" si="5"/>
        <v>4.0053274799999992</v>
      </c>
      <c r="L81" s="36" t="str">
        <f t="shared" si="8"/>
        <v>Pcs</v>
      </c>
      <c r="M81" s="37" t="s">
        <v>1267</v>
      </c>
      <c r="O81" s="31">
        <v>1219</v>
      </c>
    </row>
    <row r="82" spans="2:15" hidden="1">
      <c r="B82" s="34" t="s">
        <v>5</v>
      </c>
      <c r="C82" s="35" t="s">
        <v>103</v>
      </c>
      <c r="D82" s="35" t="s">
        <v>104</v>
      </c>
      <c r="E82" s="34" t="str">
        <f t="shared" si="6"/>
        <v>SGCC</v>
      </c>
      <c r="F82" s="34" t="str">
        <f t="shared" si="7"/>
        <v>Z08</v>
      </c>
      <c r="G82" s="35" t="s">
        <v>1221</v>
      </c>
      <c r="H82" s="35">
        <v>0.7</v>
      </c>
      <c r="I82" s="35">
        <v>143</v>
      </c>
      <c r="J82" s="35">
        <v>796</v>
      </c>
      <c r="K82" s="36">
        <f t="shared" si="5"/>
        <v>0.62548485999999992</v>
      </c>
      <c r="L82" s="36" t="str">
        <f t="shared" si="8"/>
        <v>Pcs</v>
      </c>
      <c r="M82" s="37" t="s">
        <v>1224</v>
      </c>
      <c r="O82" s="31">
        <v>1219</v>
      </c>
    </row>
    <row r="83" spans="2:15" hidden="1">
      <c r="B83" s="34" t="s">
        <v>5</v>
      </c>
      <c r="C83" s="35" t="s">
        <v>105</v>
      </c>
      <c r="D83" s="35" t="s">
        <v>106</v>
      </c>
      <c r="E83" s="34" t="str">
        <f t="shared" si="6"/>
        <v>SGCC</v>
      </c>
      <c r="F83" s="34" t="str">
        <f t="shared" si="7"/>
        <v>Z18</v>
      </c>
      <c r="G83" s="35" t="s">
        <v>1227</v>
      </c>
      <c r="H83" s="35">
        <v>1.6</v>
      </c>
      <c r="I83" s="35">
        <v>84</v>
      </c>
      <c r="J83" s="35">
        <v>1168</v>
      </c>
      <c r="K83" s="36">
        <f t="shared" si="5"/>
        <v>1.2322867200000001</v>
      </c>
      <c r="L83" s="36" t="str">
        <f t="shared" si="8"/>
        <v>Pcs</v>
      </c>
      <c r="M83" s="37" t="s">
        <v>1224</v>
      </c>
      <c r="O83" s="31">
        <v>1219</v>
      </c>
    </row>
    <row r="84" spans="2:15" hidden="1">
      <c r="B84" s="34" t="s">
        <v>5</v>
      </c>
      <c r="C84" s="35" t="s">
        <v>107</v>
      </c>
      <c r="D84" s="35" t="s">
        <v>108</v>
      </c>
      <c r="E84" s="34" t="str">
        <f t="shared" si="6"/>
        <v>SGCC</v>
      </c>
      <c r="F84" s="34" t="str">
        <f t="shared" si="7"/>
        <v>Z18</v>
      </c>
      <c r="G84" s="35" t="s">
        <v>1227</v>
      </c>
      <c r="H84" s="35">
        <v>1.6</v>
      </c>
      <c r="I84" s="35">
        <v>84</v>
      </c>
      <c r="J84" s="35">
        <v>948</v>
      </c>
      <c r="K84" s="36">
        <f t="shared" si="5"/>
        <v>1.0001779199999998</v>
      </c>
      <c r="L84" s="36" t="str">
        <f t="shared" si="8"/>
        <v>Pcs</v>
      </c>
      <c r="M84" s="37" t="s">
        <v>1224</v>
      </c>
      <c r="O84" s="31">
        <v>1219</v>
      </c>
    </row>
    <row r="85" spans="2:15" hidden="1">
      <c r="B85" s="34" t="s">
        <v>5</v>
      </c>
      <c r="C85" s="35" t="s">
        <v>109</v>
      </c>
      <c r="D85" s="35" t="s">
        <v>110</v>
      </c>
      <c r="E85" s="34" t="str">
        <f t="shared" si="6"/>
        <v>SGCC</v>
      </c>
      <c r="F85" s="34" t="str">
        <f t="shared" si="7"/>
        <v>Z08</v>
      </c>
      <c r="G85" s="35" t="s">
        <v>1221</v>
      </c>
      <c r="H85" s="35">
        <v>0.7</v>
      </c>
      <c r="I85" s="35">
        <v>232</v>
      </c>
      <c r="J85" s="35">
        <v>310</v>
      </c>
      <c r="K85" s="36">
        <f t="shared" si="5"/>
        <v>0.39520039999999995</v>
      </c>
      <c r="L85" s="36" t="str">
        <f t="shared" si="8"/>
        <v>Pcs</v>
      </c>
      <c r="M85" s="37" t="s">
        <v>1228</v>
      </c>
      <c r="O85" s="31">
        <v>1219</v>
      </c>
    </row>
    <row r="86" spans="2:15" hidden="1">
      <c r="B86" s="34" t="s">
        <v>5</v>
      </c>
      <c r="C86" s="35" t="s">
        <v>111</v>
      </c>
      <c r="D86" s="35" t="s">
        <v>112</v>
      </c>
      <c r="E86" s="34" t="str">
        <f t="shared" si="6"/>
        <v>SGCC</v>
      </c>
      <c r="F86" s="34" t="str">
        <f t="shared" si="7"/>
        <v>Z08</v>
      </c>
      <c r="G86" s="35" t="s">
        <v>1221</v>
      </c>
      <c r="H86" s="35">
        <v>0.7</v>
      </c>
      <c r="I86" s="35">
        <v>284</v>
      </c>
      <c r="J86" s="35">
        <v>691</v>
      </c>
      <c r="K86" s="36">
        <f t="shared" si="5"/>
        <v>1.0783607799999997</v>
      </c>
      <c r="L86" s="36" t="str">
        <f t="shared" si="8"/>
        <v>Pcs</v>
      </c>
      <c r="M86" s="37" t="s">
        <v>1224</v>
      </c>
      <c r="O86" s="31">
        <v>1219</v>
      </c>
    </row>
    <row r="87" spans="2:15" hidden="1">
      <c r="B87" s="34" t="s">
        <v>5</v>
      </c>
      <c r="C87" s="35" t="s">
        <v>113</v>
      </c>
      <c r="D87" s="35" t="s">
        <v>114</v>
      </c>
      <c r="E87" s="34" t="str">
        <f t="shared" si="6"/>
        <v>SGCC</v>
      </c>
      <c r="F87" s="34" t="str">
        <f t="shared" si="7"/>
        <v>Z22</v>
      </c>
      <c r="G87" s="35" t="s">
        <v>1270</v>
      </c>
      <c r="H87" s="35">
        <v>1.2</v>
      </c>
      <c r="I87" s="35">
        <v>60</v>
      </c>
      <c r="J87" s="35">
        <v>604</v>
      </c>
      <c r="K87" s="36">
        <f t="shared" si="5"/>
        <v>0.34138080000000004</v>
      </c>
      <c r="L87" s="36" t="str">
        <f t="shared" si="8"/>
        <v>Pcs</v>
      </c>
      <c r="M87" s="37" t="s">
        <v>1228</v>
      </c>
      <c r="O87" s="31">
        <v>1219</v>
      </c>
    </row>
    <row r="88" spans="2:15" hidden="1">
      <c r="B88" s="34" t="s">
        <v>5</v>
      </c>
      <c r="C88" s="35" t="s">
        <v>1271</v>
      </c>
      <c r="D88" s="35" t="s">
        <v>114</v>
      </c>
      <c r="E88" s="34" t="str">
        <f t="shared" si="6"/>
        <v>SGCC</v>
      </c>
      <c r="F88" s="34" t="str">
        <f t="shared" si="7"/>
        <v>Z22</v>
      </c>
      <c r="G88" s="35" t="s">
        <v>1270</v>
      </c>
      <c r="H88" s="35">
        <v>1.2</v>
      </c>
      <c r="I88" s="35">
        <v>60</v>
      </c>
      <c r="J88" s="35">
        <v>604</v>
      </c>
      <c r="K88" s="36">
        <f t="shared" si="5"/>
        <v>0.34138080000000004</v>
      </c>
      <c r="L88" s="36" t="str">
        <f t="shared" si="8"/>
        <v>Pcs</v>
      </c>
      <c r="M88" s="37">
        <v>0</v>
      </c>
      <c r="O88" s="31">
        <v>1219</v>
      </c>
    </row>
    <row r="89" spans="2:15" hidden="1">
      <c r="B89" s="34" t="s">
        <v>5</v>
      </c>
      <c r="C89" s="35" t="s">
        <v>115</v>
      </c>
      <c r="D89" s="35" t="s">
        <v>116</v>
      </c>
      <c r="E89" s="34" t="str">
        <f t="shared" si="6"/>
        <v>SGCC</v>
      </c>
      <c r="F89" s="34" t="str">
        <f t="shared" si="7"/>
        <v>Z08</v>
      </c>
      <c r="G89" s="35" t="s">
        <v>1221</v>
      </c>
      <c r="H89" s="35">
        <v>0.7</v>
      </c>
      <c r="I89" s="35">
        <v>580</v>
      </c>
      <c r="J89" s="35">
        <v>599</v>
      </c>
      <c r="K89" s="36">
        <f t="shared" si="5"/>
        <v>1.9090728999999997</v>
      </c>
      <c r="L89" s="36" t="str">
        <f t="shared" si="8"/>
        <v>Pcs</v>
      </c>
      <c r="M89" s="37" t="s">
        <v>1224</v>
      </c>
      <c r="O89" s="31">
        <v>1219</v>
      </c>
    </row>
    <row r="90" spans="2:15" hidden="1">
      <c r="B90" s="34" t="s">
        <v>5</v>
      </c>
      <c r="C90" s="35" t="s">
        <v>1272</v>
      </c>
      <c r="D90" s="35" t="s">
        <v>1273</v>
      </c>
      <c r="E90" s="34" t="str">
        <f t="shared" si="6"/>
        <v>SGCC</v>
      </c>
      <c r="F90" s="34" t="str">
        <f t="shared" si="7"/>
        <v>Z08</v>
      </c>
      <c r="G90" s="35" t="s">
        <v>1221</v>
      </c>
      <c r="H90" s="35">
        <v>0.5</v>
      </c>
      <c r="I90" s="35">
        <v>298</v>
      </c>
      <c r="J90" s="35">
        <v>482</v>
      </c>
      <c r="K90" s="36">
        <f t="shared" si="5"/>
        <v>0.56377129999999998</v>
      </c>
      <c r="L90" s="36" t="str">
        <f t="shared" si="8"/>
        <v>Pcs</v>
      </c>
      <c r="M90" s="37" t="s">
        <v>1228</v>
      </c>
      <c r="O90" s="31">
        <v>1219</v>
      </c>
    </row>
    <row r="91" spans="2:15" hidden="1">
      <c r="B91" s="34" t="s">
        <v>5</v>
      </c>
      <c r="C91" s="35" t="s">
        <v>1274</v>
      </c>
      <c r="D91" s="35" t="s">
        <v>1273</v>
      </c>
      <c r="E91" s="34" t="str">
        <f t="shared" si="6"/>
        <v>SGCC</v>
      </c>
      <c r="F91" s="34" t="str">
        <f t="shared" si="7"/>
        <v>Z08</v>
      </c>
      <c r="G91" s="35" t="s">
        <v>1221</v>
      </c>
      <c r="H91" s="35">
        <v>0.5</v>
      </c>
      <c r="I91" s="35">
        <v>298</v>
      </c>
      <c r="J91" s="35">
        <v>482</v>
      </c>
      <c r="K91" s="36">
        <f t="shared" si="5"/>
        <v>0.56377129999999998</v>
      </c>
      <c r="L91" s="36" t="str">
        <f t="shared" si="8"/>
        <v>Pcs</v>
      </c>
      <c r="M91" s="37" t="s">
        <v>1228</v>
      </c>
      <c r="O91" s="31">
        <v>1219</v>
      </c>
    </row>
    <row r="92" spans="2:15" hidden="1">
      <c r="B92" s="34" t="s">
        <v>5</v>
      </c>
      <c r="C92" s="35" t="s">
        <v>117</v>
      </c>
      <c r="D92" s="35" t="s">
        <v>118</v>
      </c>
      <c r="E92" s="34" t="str">
        <f t="shared" si="6"/>
        <v>SGCC</v>
      </c>
      <c r="F92" s="34" t="str">
        <f t="shared" si="7"/>
        <v>Z08</v>
      </c>
      <c r="G92" s="35" t="s">
        <v>1221</v>
      </c>
      <c r="H92" s="35">
        <v>0.7</v>
      </c>
      <c r="I92" s="35">
        <v>201</v>
      </c>
      <c r="J92" s="35">
        <v>232</v>
      </c>
      <c r="K92" s="36">
        <f t="shared" si="5"/>
        <v>0.25624283999999997</v>
      </c>
      <c r="L92" s="36" t="str">
        <f t="shared" si="8"/>
        <v>Pcs</v>
      </c>
      <c r="M92" s="37" t="s">
        <v>1267</v>
      </c>
      <c r="O92" s="31">
        <v>1219</v>
      </c>
    </row>
    <row r="93" spans="2:15" hidden="1">
      <c r="B93" s="34" t="s">
        <v>5</v>
      </c>
      <c r="C93" s="35" t="s">
        <v>119</v>
      </c>
      <c r="D93" s="35" t="s">
        <v>118</v>
      </c>
      <c r="E93" s="34" t="str">
        <f t="shared" si="6"/>
        <v>SGCC</v>
      </c>
      <c r="F93" s="34" t="str">
        <f t="shared" si="7"/>
        <v>Z08</v>
      </c>
      <c r="G93" s="35" t="s">
        <v>1221</v>
      </c>
      <c r="H93" s="35">
        <v>0.7</v>
      </c>
      <c r="I93" s="35">
        <v>201</v>
      </c>
      <c r="J93" s="35">
        <v>232</v>
      </c>
      <c r="K93" s="36">
        <f t="shared" si="5"/>
        <v>0.25624283999999997</v>
      </c>
      <c r="L93" s="36" t="str">
        <f t="shared" si="8"/>
        <v>Pcs</v>
      </c>
      <c r="M93" s="37" t="s">
        <v>1267</v>
      </c>
      <c r="O93" s="31">
        <v>1219</v>
      </c>
    </row>
    <row r="94" spans="2:15" hidden="1">
      <c r="B94" s="34" t="s">
        <v>5</v>
      </c>
      <c r="C94" s="35" t="s">
        <v>120</v>
      </c>
      <c r="D94" s="35" t="s">
        <v>121</v>
      </c>
      <c r="E94" s="34" t="str">
        <f t="shared" si="6"/>
        <v>SGCC</v>
      </c>
      <c r="F94" s="34" t="str">
        <f t="shared" si="7"/>
        <v>Z08</v>
      </c>
      <c r="G94" s="35" t="s">
        <v>1221</v>
      </c>
      <c r="H94" s="35">
        <v>0.7</v>
      </c>
      <c r="I94" s="35">
        <v>244.8</v>
      </c>
      <c r="J94" s="35">
        <v>811</v>
      </c>
      <c r="K94" s="36">
        <f t="shared" si="5"/>
        <v>1.0909377360000001</v>
      </c>
      <c r="L94" s="36" t="str">
        <f t="shared" si="8"/>
        <v>Pcs</v>
      </c>
      <c r="M94" s="37" t="s">
        <v>1265</v>
      </c>
      <c r="O94" s="31">
        <v>1219</v>
      </c>
    </row>
    <row r="95" spans="2:15" hidden="1">
      <c r="B95" s="34" t="s">
        <v>5</v>
      </c>
      <c r="C95" s="35" t="s">
        <v>122</v>
      </c>
      <c r="D95" s="35" t="s">
        <v>121</v>
      </c>
      <c r="E95" s="34" t="str">
        <f t="shared" si="6"/>
        <v>SGCC</v>
      </c>
      <c r="F95" s="34" t="str">
        <f t="shared" si="7"/>
        <v>Z08</v>
      </c>
      <c r="G95" s="35" t="s">
        <v>1221</v>
      </c>
      <c r="H95" s="35">
        <v>0.7</v>
      </c>
      <c r="I95" s="35">
        <v>244.8</v>
      </c>
      <c r="J95" s="35">
        <v>811</v>
      </c>
      <c r="K95" s="36">
        <f t="shared" si="5"/>
        <v>1.0909377360000001</v>
      </c>
      <c r="L95" s="36" t="str">
        <f t="shared" si="8"/>
        <v>Pcs</v>
      </c>
      <c r="M95" s="37" t="s">
        <v>1265</v>
      </c>
      <c r="O95" s="31">
        <v>1219</v>
      </c>
    </row>
    <row r="96" spans="2:15" hidden="1">
      <c r="B96" s="34" t="s">
        <v>5</v>
      </c>
      <c r="C96" s="35" t="s">
        <v>123</v>
      </c>
      <c r="D96" s="35" t="s">
        <v>124</v>
      </c>
      <c r="E96" s="34" t="str">
        <f t="shared" si="6"/>
        <v>SGCC</v>
      </c>
      <c r="F96" s="34" t="str">
        <f t="shared" si="7"/>
        <v>Z08</v>
      </c>
      <c r="G96" s="35" t="s">
        <v>1221</v>
      </c>
      <c r="H96" s="35">
        <v>0.7</v>
      </c>
      <c r="I96" s="35">
        <v>244.8</v>
      </c>
      <c r="J96" s="35">
        <v>1128</v>
      </c>
      <c r="K96" s="36">
        <f t="shared" si="5"/>
        <v>1.5173585279999999</v>
      </c>
      <c r="L96" s="36" t="str">
        <f t="shared" si="8"/>
        <v>Pcs</v>
      </c>
      <c r="M96" s="37" t="s">
        <v>1265</v>
      </c>
      <c r="O96" s="31">
        <v>1219</v>
      </c>
    </row>
    <row r="97" spans="2:15" hidden="1">
      <c r="B97" s="34" t="s">
        <v>5</v>
      </c>
      <c r="C97" s="35" t="s">
        <v>125</v>
      </c>
      <c r="D97" s="35" t="s">
        <v>124</v>
      </c>
      <c r="E97" s="34" t="str">
        <f t="shared" si="6"/>
        <v>SGCC</v>
      </c>
      <c r="F97" s="34" t="str">
        <f t="shared" si="7"/>
        <v>Z08</v>
      </c>
      <c r="G97" s="35" t="s">
        <v>1221</v>
      </c>
      <c r="H97" s="35">
        <v>0.7</v>
      </c>
      <c r="I97" s="35">
        <v>244.8</v>
      </c>
      <c r="J97" s="35">
        <v>1128</v>
      </c>
      <c r="K97" s="36">
        <f t="shared" si="5"/>
        <v>1.5173585279999999</v>
      </c>
      <c r="L97" s="36" t="str">
        <f t="shared" si="8"/>
        <v>Pcs</v>
      </c>
      <c r="M97" s="37" t="s">
        <v>1265</v>
      </c>
      <c r="O97" s="31">
        <v>1219</v>
      </c>
    </row>
    <row r="98" spans="2:15" hidden="1">
      <c r="B98" s="34" t="s">
        <v>5</v>
      </c>
      <c r="C98" s="35" t="s">
        <v>126</v>
      </c>
      <c r="D98" s="35" t="s">
        <v>127</v>
      </c>
      <c r="E98" s="34" t="str">
        <f t="shared" si="6"/>
        <v>SGCC</v>
      </c>
      <c r="F98" s="34" t="str">
        <f t="shared" si="7"/>
        <v>Z08</v>
      </c>
      <c r="G98" s="35" t="s">
        <v>1221</v>
      </c>
      <c r="H98" s="35">
        <v>0.5</v>
      </c>
      <c r="I98" s="35">
        <v>124</v>
      </c>
      <c r="J98" s="35">
        <v>898</v>
      </c>
      <c r="K98" s="36">
        <f t="shared" si="5"/>
        <v>0.43705659999999996</v>
      </c>
      <c r="L98" s="36" t="str">
        <f t="shared" si="8"/>
        <v>Pcs</v>
      </c>
      <c r="M98" s="37" t="s">
        <v>1267</v>
      </c>
      <c r="O98" s="31">
        <v>1219</v>
      </c>
    </row>
    <row r="99" spans="2:15" hidden="1">
      <c r="B99" s="34" t="s">
        <v>5</v>
      </c>
      <c r="C99" s="35" t="s">
        <v>128</v>
      </c>
      <c r="D99" s="35" t="s">
        <v>127</v>
      </c>
      <c r="E99" s="34" t="str">
        <f t="shared" si="6"/>
        <v>SGCC</v>
      </c>
      <c r="F99" s="34" t="str">
        <f t="shared" si="7"/>
        <v>Z08</v>
      </c>
      <c r="G99" s="35" t="s">
        <v>1221</v>
      </c>
      <c r="H99" s="35">
        <v>0.5</v>
      </c>
      <c r="I99" s="35">
        <v>124</v>
      </c>
      <c r="J99" s="35">
        <v>898</v>
      </c>
      <c r="K99" s="36">
        <f t="shared" si="5"/>
        <v>0.43705659999999996</v>
      </c>
      <c r="L99" s="36" t="str">
        <f t="shared" si="8"/>
        <v>Pcs</v>
      </c>
      <c r="M99" s="37" t="s">
        <v>1267</v>
      </c>
      <c r="O99" s="31">
        <v>1219</v>
      </c>
    </row>
    <row r="100" spans="2:15" hidden="1">
      <c r="B100" s="34" t="s">
        <v>5</v>
      </c>
      <c r="C100" s="35" t="s">
        <v>129</v>
      </c>
      <c r="D100" s="35" t="s">
        <v>130</v>
      </c>
      <c r="E100" s="34" t="str">
        <f t="shared" si="6"/>
        <v>SGCC</v>
      </c>
      <c r="F100" s="34" t="str">
        <f t="shared" si="7"/>
        <v>Z08</v>
      </c>
      <c r="G100" s="35" t="s">
        <v>1221</v>
      </c>
      <c r="H100" s="35">
        <v>0.5</v>
      </c>
      <c r="I100" s="35">
        <v>124</v>
      </c>
      <c r="J100" s="35">
        <v>1215</v>
      </c>
      <c r="K100" s="36">
        <f t="shared" si="5"/>
        <v>0.59134050000000005</v>
      </c>
      <c r="L100" s="36" t="str">
        <f t="shared" si="8"/>
        <v>Pcs</v>
      </c>
      <c r="M100" s="37" t="s">
        <v>1267</v>
      </c>
      <c r="O100" s="31">
        <v>1219</v>
      </c>
    </row>
    <row r="101" spans="2:15" hidden="1">
      <c r="B101" s="34" t="s">
        <v>5</v>
      </c>
      <c r="C101" s="35" t="s">
        <v>131</v>
      </c>
      <c r="D101" s="35" t="s">
        <v>130</v>
      </c>
      <c r="E101" s="34" t="str">
        <f t="shared" si="6"/>
        <v>SGCC</v>
      </c>
      <c r="F101" s="34" t="str">
        <f t="shared" si="7"/>
        <v>Z08</v>
      </c>
      <c r="G101" s="35" t="s">
        <v>1221</v>
      </c>
      <c r="H101" s="35">
        <v>0.5</v>
      </c>
      <c r="I101" s="35">
        <v>124</v>
      </c>
      <c r="J101" s="35">
        <v>1215</v>
      </c>
      <c r="K101" s="36">
        <f t="shared" si="5"/>
        <v>0.59134050000000005</v>
      </c>
      <c r="L101" s="36" t="str">
        <f t="shared" si="8"/>
        <v>Pcs</v>
      </c>
      <c r="M101" s="37" t="s">
        <v>1267</v>
      </c>
      <c r="O101" s="31">
        <v>1219</v>
      </c>
    </row>
    <row r="102" spans="2:15" hidden="1">
      <c r="B102" s="34" t="s">
        <v>5</v>
      </c>
      <c r="C102" s="35" t="s">
        <v>132</v>
      </c>
      <c r="D102" s="35" t="s">
        <v>133</v>
      </c>
      <c r="E102" s="34" t="str">
        <f t="shared" si="6"/>
        <v>SGCC</v>
      </c>
      <c r="F102" s="34" t="str">
        <f t="shared" si="7"/>
        <v>Z08</v>
      </c>
      <c r="G102" s="35" t="s">
        <v>1221</v>
      </c>
      <c r="H102" s="35">
        <v>0.5</v>
      </c>
      <c r="I102" s="35">
        <v>124</v>
      </c>
      <c r="J102" s="35">
        <v>1532</v>
      </c>
      <c r="K102" s="36">
        <f t="shared" si="5"/>
        <v>0.74562440000000008</v>
      </c>
      <c r="L102" s="36" t="str">
        <f t="shared" si="8"/>
        <v>Pcs</v>
      </c>
      <c r="M102" s="37" t="s">
        <v>1267</v>
      </c>
      <c r="O102" s="31">
        <v>1219</v>
      </c>
    </row>
    <row r="103" spans="2:15" hidden="1">
      <c r="B103" s="34" t="s">
        <v>5</v>
      </c>
      <c r="C103" s="35" t="s">
        <v>134</v>
      </c>
      <c r="D103" s="35" t="s">
        <v>133</v>
      </c>
      <c r="E103" s="34" t="str">
        <f t="shared" si="6"/>
        <v>SGCC</v>
      </c>
      <c r="F103" s="34" t="str">
        <f t="shared" si="7"/>
        <v>Z08</v>
      </c>
      <c r="G103" s="35" t="s">
        <v>1221</v>
      </c>
      <c r="H103" s="35">
        <v>0.5</v>
      </c>
      <c r="I103" s="35">
        <v>124</v>
      </c>
      <c r="J103" s="35">
        <v>1532</v>
      </c>
      <c r="K103" s="36">
        <f t="shared" si="5"/>
        <v>0.74562440000000008</v>
      </c>
      <c r="L103" s="36" t="str">
        <f t="shared" si="8"/>
        <v>Pcs</v>
      </c>
      <c r="M103" s="37" t="s">
        <v>1267</v>
      </c>
      <c r="O103" s="31">
        <v>1219</v>
      </c>
    </row>
    <row r="104" spans="2:15" hidden="1">
      <c r="B104" s="34" t="s">
        <v>5</v>
      </c>
      <c r="C104" s="35" t="s">
        <v>1275</v>
      </c>
      <c r="D104" s="35" t="s">
        <v>1276</v>
      </c>
      <c r="E104" s="34" t="str">
        <f t="shared" si="6"/>
        <v>SGCC</v>
      </c>
      <c r="F104" s="34" t="str">
        <f t="shared" si="7"/>
        <v>Z08</v>
      </c>
      <c r="G104" s="35" t="s">
        <v>1221</v>
      </c>
      <c r="H104" s="35">
        <v>0.6</v>
      </c>
      <c r="I104" s="35">
        <v>242</v>
      </c>
      <c r="J104" s="35">
        <v>708</v>
      </c>
      <c r="K104" s="36">
        <f t="shared" si="5"/>
        <v>0.80699255999999997</v>
      </c>
      <c r="L104" s="36" t="str">
        <f t="shared" si="8"/>
        <v>Pcs</v>
      </c>
      <c r="M104" s="37">
        <v>0</v>
      </c>
      <c r="O104" s="31">
        <v>1219</v>
      </c>
    </row>
    <row r="105" spans="2:15" hidden="1">
      <c r="B105" s="34" t="s">
        <v>5</v>
      </c>
      <c r="C105" s="35" t="s">
        <v>1277</v>
      </c>
      <c r="D105" s="35" t="s">
        <v>1276</v>
      </c>
      <c r="E105" s="34" t="str">
        <f t="shared" si="6"/>
        <v>SGCC</v>
      </c>
      <c r="F105" s="34" t="str">
        <f t="shared" si="7"/>
        <v>Z08</v>
      </c>
      <c r="G105" s="35" t="s">
        <v>1221</v>
      </c>
      <c r="H105" s="35">
        <v>0.6</v>
      </c>
      <c r="I105" s="35">
        <v>242</v>
      </c>
      <c r="J105" s="35">
        <v>708</v>
      </c>
      <c r="K105" s="36">
        <f t="shared" si="5"/>
        <v>0.80699255999999997</v>
      </c>
      <c r="L105" s="36" t="str">
        <f t="shared" si="8"/>
        <v>Pcs</v>
      </c>
      <c r="M105" s="37">
        <v>0</v>
      </c>
      <c r="O105" s="31">
        <v>1219</v>
      </c>
    </row>
    <row r="106" spans="2:15" hidden="1">
      <c r="B106" s="34" t="s">
        <v>5</v>
      </c>
      <c r="C106" s="35" t="s">
        <v>135</v>
      </c>
      <c r="D106" s="35" t="s">
        <v>136</v>
      </c>
      <c r="E106" s="34" t="str">
        <f t="shared" si="6"/>
        <v>SGCC</v>
      </c>
      <c r="F106" s="34" t="str">
        <f t="shared" si="7"/>
        <v>Z08</v>
      </c>
      <c r="G106" s="35" t="s">
        <v>1221</v>
      </c>
      <c r="H106" s="35">
        <v>0.6</v>
      </c>
      <c r="I106" s="35">
        <v>160</v>
      </c>
      <c r="J106" s="35" t="s">
        <v>1263</v>
      </c>
      <c r="K106" s="36">
        <f t="shared" si="5"/>
        <v>1</v>
      </c>
      <c r="L106" s="36" t="str">
        <f t="shared" si="8"/>
        <v>KG,</v>
      </c>
      <c r="M106" s="37" t="s">
        <v>1264</v>
      </c>
      <c r="O106" s="31">
        <v>1219</v>
      </c>
    </row>
    <row r="107" spans="2:15" hidden="1">
      <c r="B107" s="34" t="s">
        <v>5</v>
      </c>
      <c r="C107" s="35" t="s">
        <v>137</v>
      </c>
      <c r="D107" s="35" t="s">
        <v>136</v>
      </c>
      <c r="E107" s="34" t="str">
        <f t="shared" si="6"/>
        <v>SGCC</v>
      </c>
      <c r="F107" s="34" t="str">
        <f t="shared" si="7"/>
        <v>Z08</v>
      </c>
      <c r="G107" s="35" t="s">
        <v>1221</v>
      </c>
      <c r="H107" s="35">
        <v>0.6</v>
      </c>
      <c r="I107" s="35">
        <v>160</v>
      </c>
      <c r="J107" s="35" t="s">
        <v>1263</v>
      </c>
      <c r="K107" s="36">
        <f t="shared" si="5"/>
        <v>1</v>
      </c>
      <c r="L107" s="36" t="str">
        <f t="shared" si="8"/>
        <v>KG,</v>
      </c>
      <c r="M107" s="37" t="s">
        <v>1264</v>
      </c>
      <c r="O107" s="31">
        <v>1219</v>
      </c>
    </row>
    <row r="108" spans="2:15" hidden="1">
      <c r="B108" s="34" t="s">
        <v>5</v>
      </c>
      <c r="C108" s="35" t="s">
        <v>138</v>
      </c>
      <c r="D108" s="35" t="s">
        <v>139</v>
      </c>
      <c r="E108" s="34" t="str">
        <f t="shared" si="6"/>
        <v>SGCC</v>
      </c>
      <c r="F108" s="34" t="str">
        <f t="shared" si="7"/>
        <v>Z08</v>
      </c>
      <c r="G108" s="35" t="s">
        <v>1221</v>
      </c>
      <c r="H108" s="35">
        <v>0.8</v>
      </c>
      <c r="I108" s="35">
        <v>194</v>
      </c>
      <c r="J108" s="35" t="s">
        <v>1263</v>
      </c>
      <c r="K108" s="36">
        <f t="shared" si="5"/>
        <v>1</v>
      </c>
      <c r="L108" s="36" t="str">
        <f t="shared" si="8"/>
        <v>KG,</v>
      </c>
      <c r="M108" s="37" t="s">
        <v>1264</v>
      </c>
      <c r="O108" s="31">
        <v>1219</v>
      </c>
    </row>
    <row r="109" spans="2:15" hidden="1">
      <c r="B109" s="34" t="s">
        <v>5</v>
      </c>
      <c r="C109" s="35" t="s">
        <v>140</v>
      </c>
      <c r="D109" s="35" t="s">
        <v>139</v>
      </c>
      <c r="E109" s="34" t="str">
        <f t="shared" si="6"/>
        <v>SGCC</v>
      </c>
      <c r="F109" s="34" t="str">
        <f t="shared" si="7"/>
        <v>Z08</v>
      </c>
      <c r="G109" s="35" t="s">
        <v>1221</v>
      </c>
      <c r="H109" s="35">
        <v>0.8</v>
      </c>
      <c r="I109" s="35">
        <v>194</v>
      </c>
      <c r="J109" s="35" t="s">
        <v>1263</v>
      </c>
      <c r="K109" s="36">
        <f t="shared" si="5"/>
        <v>1</v>
      </c>
      <c r="L109" s="36" t="str">
        <f t="shared" si="8"/>
        <v>KG,</v>
      </c>
      <c r="M109" s="37" t="s">
        <v>1264</v>
      </c>
      <c r="O109" s="31">
        <v>1219</v>
      </c>
    </row>
    <row r="110" spans="2:15" hidden="1">
      <c r="B110" s="34" t="s">
        <v>5</v>
      </c>
      <c r="C110" s="35" t="s">
        <v>141</v>
      </c>
      <c r="D110" s="35" t="s">
        <v>142</v>
      </c>
      <c r="E110" s="34" t="str">
        <f t="shared" si="6"/>
        <v>SGCC</v>
      </c>
      <c r="F110" s="34" t="str">
        <f t="shared" si="7"/>
        <v>Z08</v>
      </c>
      <c r="G110" s="35" t="s">
        <v>1221</v>
      </c>
      <c r="H110" s="35">
        <v>0.6</v>
      </c>
      <c r="I110" s="35">
        <v>415</v>
      </c>
      <c r="J110" s="35">
        <v>984</v>
      </c>
      <c r="K110" s="36">
        <f t="shared" si="5"/>
        <v>1.9233756000000002</v>
      </c>
      <c r="L110" s="36" t="str">
        <f t="shared" si="8"/>
        <v>Pcs</v>
      </c>
      <c r="M110" s="37" t="s">
        <v>1265</v>
      </c>
      <c r="O110" s="31">
        <v>1219</v>
      </c>
    </row>
    <row r="111" spans="2:15" hidden="1">
      <c r="B111" s="34" t="s">
        <v>5</v>
      </c>
      <c r="C111" s="35" t="s">
        <v>143</v>
      </c>
      <c r="D111" s="35" t="s">
        <v>142</v>
      </c>
      <c r="E111" s="34" t="str">
        <f t="shared" si="6"/>
        <v>SGCC</v>
      </c>
      <c r="F111" s="34" t="str">
        <f t="shared" si="7"/>
        <v>Z08</v>
      </c>
      <c r="G111" s="35" t="s">
        <v>1221</v>
      </c>
      <c r="H111" s="35">
        <v>0.6</v>
      </c>
      <c r="I111" s="35">
        <v>415</v>
      </c>
      <c r="J111" s="35">
        <v>984</v>
      </c>
      <c r="K111" s="36">
        <f t="shared" si="5"/>
        <v>1.9233756000000002</v>
      </c>
      <c r="L111" s="36" t="str">
        <f t="shared" si="8"/>
        <v>Pcs</v>
      </c>
      <c r="M111" s="37" t="s">
        <v>1265</v>
      </c>
      <c r="O111" s="31">
        <v>1219</v>
      </c>
    </row>
    <row r="112" spans="2:15" hidden="1">
      <c r="B112" s="34" t="s">
        <v>5</v>
      </c>
      <c r="C112" s="35" t="s">
        <v>144</v>
      </c>
      <c r="D112" s="35" t="s">
        <v>145</v>
      </c>
      <c r="E112" s="34" t="str">
        <f t="shared" si="6"/>
        <v>SGCC</v>
      </c>
      <c r="F112" s="34" t="str">
        <f t="shared" si="7"/>
        <v>Z08</v>
      </c>
      <c r="G112" s="35" t="s">
        <v>1221</v>
      </c>
      <c r="H112" s="35">
        <v>0.6</v>
      </c>
      <c r="I112" s="35">
        <v>415</v>
      </c>
      <c r="J112" s="35">
        <v>1301</v>
      </c>
      <c r="K112" s="36">
        <f t="shared" si="5"/>
        <v>2.5429996500000001</v>
      </c>
      <c r="L112" s="36" t="str">
        <f t="shared" si="8"/>
        <v>Pcs</v>
      </c>
      <c r="M112" s="37" t="s">
        <v>1265</v>
      </c>
      <c r="O112" s="31">
        <v>1219</v>
      </c>
    </row>
    <row r="113" spans="2:15" hidden="1">
      <c r="B113" s="34" t="s">
        <v>5</v>
      </c>
      <c r="C113" s="35" t="s">
        <v>146</v>
      </c>
      <c r="D113" s="35" t="s">
        <v>145</v>
      </c>
      <c r="E113" s="34" t="str">
        <f t="shared" si="6"/>
        <v>SGCC</v>
      </c>
      <c r="F113" s="34" t="str">
        <f t="shared" si="7"/>
        <v>Z08</v>
      </c>
      <c r="G113" s="35" t="s">
        <v>1221</v>
      </c>
      <c r="H113" s="35">
        <v>0.6</v>
      </c>
      <c r="I113" s="35">
        <v>415</v>
      </c>
      <c r="J113" s="35">
        <v>1301</v>
      </c>
      <c r="K113" s="36">
        <f t="shared" si="5"/>
        <v>2.5429996500000001</v>
      </c>
      <c r="L113" s="36" t="str">
        <f t="shared" si="8"/>
        <v>Pcs</v>
      </c>
      <c r="M113" s="37" t="s">
        <v>1265</v>
      </c>
      <c r="O113" s="31">
        <v>1219</v>
      </c>
    </row>
    <row r="114" spans="2:15" hidden="1">
      <c r="B114" s="34" t="s">
        <v>5</v>
      </c>
      <c r="C114" s="35" t="s">
        <v>1278</v>
      </c>
      <c r="D114" s="35" t="s">
        <v>1279</v>
      </c>
      <c r="E114" s="34" t="str">
        <f t="shared" si="6"/>
        <v>SGCC</v>
      </c>
      <c r="F114" s="34" t="str">
        <f t="shared" si="7"/>
        <v>Z08</v>
      </c>
      <c r="G114" s="35" t="s">
        <v>1221</v>
      </c>
      <c r="H114" s="35">
        <v>0.6</v>
      </c>
      <c r="I114" s="35">
        <v>415</v>
      </c>
      <c r="J114" s="35">
        <v>1618</v>
      </c>
      <c r="K114" s="36">
        <f t="shared" si="5"/>
        <v>3.1626237000000001</v>
      </c>
      <c r="L114" s="36" t="str">
        <f t="shared" si="8"/>
        <v>Pcs</v>
      </c>
      <c r="M114" s="37">
        <v>0</v>
      </c>
      <c r="O114" s="31">
        <v>1219</v>
      </c>
    </row>
    <row r="115" spans="2:15" hidden="1">
      <c r="B115" s="34" t="s">
        <v>5</v>
      </c>
      <c r="C115" s="35" t="s">
        <v>1280</v>
      </c>
      <c r="D115" s="35" t="s">
        <v>1279</v>
      </c>
      <c r="E115" s="34" t="str">
        <f t="shared" si="6"/>
        <v>SGCC</v>
      </c>
      <c r="F115" s="34" t="str">
        <f t="shared" si="7"/>
        <v>Z08</v>
      </c>
      <c r="G115" s="35" t="s">
        <v>1221</v>
      </c>
      <c r="H115" s="35">
        <v>0.6</v>
      </c>
      <c r="I115" s="35">
        <v>415</v>
      </c>
      <c r="J115" s="35">
        <v>1618</v>
      </c>
      <c r="K115" s="36">
        <f t="shared" si="5"/>
        <v>3.1626237000000001</v>
      </c>
      <c r="L115" s="36" t="str">
        <f t="shared" si="8"/>
        <v>Pcs</v>
      </c>
      <c r="M115" s="37">
        <v>0</v>
      </c>
      <c r="O115" s="31">
        <v>1219</v>
      </c>
    </row>
    <row r="116" spans="2:15" hidden="1">
      <c r="B116" s="34" t="s">
        <v>5</v>
      </c>
      <c r="C116" s="35" t="s">
        <v>147</v>
      </c>
      <c r="D116" s="35" t="s">
        <v>148</v>
      </c>
      <c r="E116" s="34" t="str">
        <f t="shared" si="6"/>
        <v>SGCC</v>
      </c>
      <c r="F116" s="34" t="str">
        <f t="shared" si="7"/>
        <v>Z08</v>
      </c>
      <c r="G116" s="35" t="s">
        <v>1281</v>
      </c>
      <c r="H116" s="35">
        <v>0.6</v>
      </c>
      <c r="I116" s="35">
        <v>140</v>
      </c>
      <c r="J116" s="35">
        <v>170</v>
      </c>
      <c r="K116" s="36">
        <f t="shared" si="5"/>
        <v>0.112098</v>
      </c>
      <c r="L116" s="36" t="str">
        <f t="shared" si="8"/>
        <v>Pcs</v>
      </c>
      <c r="M116" s="37" t="s">
        <v>1224</v>
      </c>
      <c r="O116" s="31">
        <v>1219</v>
      </c>
    </row>
    <row r="117" spans="2:15" hidden="1">
      <c r="B117" s="34" t="s">
        <v>5</v>
      </c>
      <c r="C117" s="35" t="s">
        <v>149</v>
      </c>
      <c r="D117" s="35" t="s">
        <v>150</v>
      </c>
      <c r="E117" s="34" t="str">
        <f t="shared" si="6"/>
        <v>SGCC</v>
      </c>
      <c r="F117" s="34" t="str">
        <f t="shared" si="7"/>
        <v>Z08</v>
      </c>
      <c r="G117" s="35" t="s">
        <v>1221</v>
      </c>
      <c r="H117" s="35">
        <v>0.6</v>
      </c>
      <c r="I117" s="35">
        <v>140</v>
      </c>
      <c r="J117" s="35">
        <v>170</v>
      </c>
      <c r="K117" s="36">
        <f t="shared" si="5"/>
        <v>0.112098</v>
      </c>
      <c r="L117" s="36" t="str">
        <f t="shared" si="8"/>
        <v>Pcs</v>
      </c>
      <c r="M117" s="37" t="s">
        <v>1224</v>
      </c>
      <c r="O117" s="31">
        <v>1219</v>
      </c>
    </row>
    <row r="118" spans="2:15" hidden="1">
      <c r="B118" s="34" t="s">
        <v>5</v>
      </c>
      <c r="C118" s="35" t="s">
        <v>153</v>
      </c>
      <c r="D118" s="35" t="s">
        <v>154</v>
      </c>
      <c r="E118" s="34" t="str">
        <f t="shared" si="6"/>
        <v>SGCC</v>
      </c>
      <c r="F118" s="34" t="str">
        <f t="shared" si="7"/>
        <v>Z08</v>
      </c>
      <c r="G118" s="35" t="s">
        <v>1221</v>
      </c>
      <c r="H118" s="35">
        <v>0.6</v>
      </c>
      <c r="I118" s="35">
        <v>265</v>
      </c>
      <c r="J118" s="35">
        <v>540</v>
      </c>
      <c r="K118" s="36">
        <f t="shared" si="5"/>
        <v>0.67400099999999996</v>
      </c>
      <c r="L118" s="36" t="str">
        <f t="shared" si="8"/>
        <v>Pcs</v>
      </c>
      <c r="M118" s="37" t="s">
        <v>1224</v>
      </c>
      <c r="O118" s="31">
        <v>1219</v>
      </c>
    </row>
    <row r="119" spans="2:15" hidden="1">
      <c r="B119" s="34" t="s">
        <v>5</v>
      </c>
      <c r="C119" s="35" t="s">
        <v>155</v>
      </c>
      <c r="D119" s="35" t="s">
        <v>154</v>
      </c>
      <c r="E119" s="34" t="str">
        <f t="shared" si="6"/>
        <v>SGCC</v>
      </c>
      <c r="F119" s="34" t="str">
        <f t="shared" si="7"/>
        <v>Z08</v>
      </c>
      <c r="G119" s="35" t="s">
        <v>1221</v>
      </c>
      <c r="H119" s="35">
        <v>0.6</v>
      </c>
      <c r="I119" s="35">
        <v>265</v>
      </c>
      <c r="J119" s="35">
        <v>540</v>
      </c>
      <c r="K119" s="36">
        <f t="shared" si="5"/>
        <v>0.67400099999999996</v>
      </c>
      <c r="L119" s="36" t="str">
        <f t="shared" si="8"/>
        <v>Pcs</v>
      </c>
      <c r="M119" s="37" t="s">
        <v>1224</v>
      </c>
      <c r="O119" s="31">
        <v>1219</v>
      </c>
    </row>
    <row r="120" spans="2:15" hidden="1">
      <c r="B120" s="34" t="s">
        <v>5</v>
      </c>
      <c r="C120" s="35" t="s">
        <v>1282</v>
      </c>
      <c r="D120" s="35" t="s">
        <v>1283</v>
      </c>
      <c r="E120" s="34" t="str">
        <f t="shared" si="6"/>
        <v>SGCC</v>
      </c>
      <c r="F120" s="34" t="str">
        <f t="shared" si="7"/>
        <v>Z18</v>
      </c>
      <c r="G120" s="35" t="s">
        <v>1227</v>
      </c>
      <c r="H120" s="35">
        <v>0.6</v>
      </c>
      <c r="I120" s="35">
        <v>62.6</v>
      </c>
      <c r="J120" s="35">
        <v>444</v>
      </c>
      <c r="K120" s="36">
        <f t="shared" si="5"/>
        <v>0.130911624</v>
      </c>
      <c r="L120" s="36" t="str">
        <f t="shared" si="8"/>
        <v>Pcs</v>
      </c>
      <c r="M120" s="37" t="s">
        <v>1224</v>
      </c>
      <c r="O120" s="31">
        <v>1219</v>
      </c>
    </row>
    <row r="121" spans="2:15" hidden="1">
      <c r="B121" s="34" t="s">
        <v>5</v>
      </c>
      <c r="C121" s="35" t="s">
        <v>156</v>
      </c>
      <c r="D121" s="35" t="s">
        <v>157</v>
      </c>
      <c r="E121" s="34" t="str">
        <f t="shared" si="6"/>
        <v>SGCC</v>
      </c>
      <c r="F121" s="34" t="str">
        <f t="shared" si="7"/>
        <v>Z08</v>
      </c>
      <c r="G121" s="35" t="s">
        <v>1221</v>
      </c>
      <c r="H121" s="35">
        <v>0.7</v>
      </c>
      <c r="I121" s="35">
        <v>395</v>
      </c>
      <c r="J121" s="35">
        <v>516</v>
      </c>
      <c r="K121" s="36">
        <f t="shared" si="5"/>
        <v>1.1199908999999999</v>
      </c>
      <c r="L121" s="36" t="str">
        <f t="shared" si="8"/>
        <v>Pcs</v>
      </c>
      <c r="M121" s="37" t="s">
        <v>1224</v>
      </c>
      <c r="O121" s="31">
        <v>1219</v>
      </c>
    </row>
    <row r="122" spans="2:15" hidden="1">
      <c r="B122" s="34" t="s">
        <v>5</v>
      </c>
      <c r="C122" s="35" t="s">
        <v>158</v>
      </c>
      <c r="D122" s="35" t="s">
        <v>157</v>
      </c>
      <c r="E122" s="34" t="str">
        <f t="shared" si="6"/>
        <v>SGCC</v>
      </c>
      <c r="F122" s="34" t="str">
        <f t="shared" si="7"/>
        <v>Z08</v>
      </c>
      <c r="G122" s="35" t="s">
        <v>1221</v>
      </c>
      <c r="H122" s="35">
        <v>0.7</v>
      </c>
      <c r="I122" s="35">
        <v>395</v>
      </c>
      <c r="J122" s="35">
        <v>516</v>
      </c>
      <c r="K122" s="36">
        <f t="shared" si="5"/>
        <v>1.1199908999999999</v>
      </c>
      <c r="L122" s="36" t="str">
        <f t="shared" si="8"/>
        <v>Pcs</v>
      </c>
      <c r="M122" s="37" t="s">
        <v>1224</v>
      </c>
      <c r="O122" s="31">
        <v>1219</v>
      </c>
    </row>
    <row r="123" spans="2:15" hidden="1">
      <c r="B123" s="34" t="s">
        <v>5</v>
      </c>
      <c r="C123" s="35" t="s">
        <v>159</v>
      </c>
      <c r="D123" s="35" t="s">
        <v>160</v>
      </c>
      <c r="E123" s="34" t="str">
        <f t="shared" si="6"/>
        <v>SGCC</v>
      </c>
      <c r="F123" s="34" t="str">
        <f t="shared" si="7"/>
        <v>Z08</v>
      </c>
      <c r="G123" s="35" t="s">
        <v>1221</v>
      </c>
      <c r="H123" s="35">
        <v>0.7</v>
      </c>
      <c r="I123" s="35">
        <v>295</v>
      </c>
      <c r="J123" s="35">
        <v>390</v>
      </c>
      <c r="K123" s="36">
        <f t="shared" si="5"/>
        <v>0.63219974999999995</v>
      </c>
      <c r="L123" s="36" t="str">
        <f t="shared" si="8"/>
        <v>Pcs</v>
      </c>
      <c r="M123" s="37" t="s">
        <v>1224</v>
      </c>
      <c r="O123" s="31">
        <v>1219</v>
      </c>
    </row>
    <row r="124" spans="2:15" hidden="1">
      <c r="B124" s="34" t="s">
        <v>5</v>
      </c>
      <c r="C124" s="35" t="s">
        <v>161</v>
      </c>
      <c r="D124" s="35" t="s">
        <v>160</v>
      </c>
      <c r="E124" s="34" t="str">
        <f t="shared" si="6"/>
        <v>SGCC</v>
      </c>
      <c r="F124" s="34" t="str">
        <f t="shared" si="7"/>
        <v>Z08</v>
      </c>
      <c r="G124" s="35" t="s">
        <v>1221</v>
      </c>
      <c r="H124" s="35">
        <v>0.7</v>
      </c>
      <c r="I124" s="35">
        <v>295</v>
      </c>
      <c r="J124" s="35">
        <v>390</v>
      </c>
      <c r="K124" s="36">
        <f t="shared" si="5"/>
        <v>0.63219974999999995</v>
      </c>
      <c r="L124" s="36" t="str">
        <f t="shared" si="8"/>
        <v>Pcs</v>
      </c>
      <c r="M124" s="37" t="s">
        <v>1224</v>
      </c>
      <c r="O124" s="31">
        <v>1219</v>
      </c>
    </row>
    <row r="125" spans="2:15" hidden="1">
      <c r="B125" s="34" t="s">
        <v>5</v>
      </c>
      <c r="C125" s="35" t="s">
        <v>162</v>
      </c>
      <c r="D125" s="35" t="s">
        <v>163</v>
      </c>
      <c r="E125" s="34" t="str">
        <f t="shared" si="6"/>
        <v>SGCC</v>
      </c>
      <c r="F125" s="34" t="str">
        <f t="shared" si="7"/>
        <v>Z08</v>
      </c>
      <c r="G125" s="35" t="s">
        <v>1221</v>
      </c>
      <c r="H125" s="35">
        <v>0.7</v>
      </c>
      <c r="I125" s="35">
        <v>330</v>
      </c>
      <c r="J125" s="35">
        <v>340</v>
      </c>
      <c r="K125" s="36">
        <f t="shared" si="5"/>
        <v>0.61653899999999984</v>
      </c>
      <c r="L125" s="36" t="str">
        <f t="shared" si="8"/>
        <v>Pcs</v>
      </c>
      <c r="M125" s="37" t="s">
        <v>1224</v>
      </c>
      <c r="O125" s="31">
        <v>1219</v>
      </c>
    </row>
    <row r="126" spans="2:15" hidden="1">
      <c r="B126" s="34" t="s">
        <v>5</v>
      </c>
      <c r="C126" s="35" t="s">
        <v>164</v>
      </c>
      <c r="D126" s="35" t="s">
        <v>163</v>
      </c>
      <c r="E126" s="34" t="str">
        <f t="shared" si="6"/>
        <v>SGCC</v>
      </c>
      <c r="F126" s="34" t="str">
        <f t="shared" si="7"/>
        <v>Z08</v>
      </c>
      <c r="G126" s="35" t="s">
        <v>1221</v>
      </c>
      <c r="H126" s="35">
        <v>0.7</v>
      </c>
      <c r="I126" s="35">
        <v>330</v>
      </c>
      <c r="J126" s="35">
        <v>340</v>
      </c>
      <c r="K126" s="36">
        <f t="shared" si="5"/>
        <v>0.61653899999999984</v>
      </c>
      <c r="L126" s="36" t="str">
        <f t="shared" si="8"/>
        <v>Pcs</v>
      </c>
      <c r="M126" s="37" t="s">
        <v>1224</v>
      </c>
      <c r="O126" s="31">
        <v>1219</v>
      </c>
    </row>
    <row r="127" spans="2:15" hidden="1">
      <c r="B127" s="34" t="s">
        <v>5</v>
      </c>
      <c r="C127" s="35" t="s">
        <v>165</v>
      </c>
      <c r="D127" s="35" t="s">
        <v>166</v>
      </c>
      <c r="E127" s="34" t="str">
        <f t="shared" si="6"/>
        <v>SGCC</v>
      </c>
      <c r="F127" s="34" t="str">
        <f t="shared" si="7"/>
        <v>Z08</v>
      </c>
      <c r="G127" s="35" t="s">
        <v>1221</v>
      </c>
      <c r="H127" s="35">
        <v>0.5</v>
      </c>
      <c r="I127" s="35">
        <v>260</v>
      </c>
      <c r="J127" s="35">
        <v>300</v>
      </c>
      <c r="K127" s="36">
        <f t="shared" si="5"/>
        <v>0.30614999999999998</v>
      </c>
      <c r="L127" s="36" t="str">
        <f t="shared" si="8"/>
        <v>Pcs</v>
      </c>
      <c r="M127" s="37" t="s">
        <v>1267</v>
      </c>
      <c r="O127" s="31">
        <v>1219</v>
      </c>
    </row>
    <row r="128" spans="2:15" hidden="1">
      <c r="B128" s="34" t="s">
        <v>5</v>
      </c>
      <c r="C128" s="35" t="s">
        <v>1284</v>
      </c>
      <c r="D128" s="35" t="s">
        <v>1285</v>
      </c>
      <c r="E128" s="34" t="str">
        <f t="shared" si="6"/>
        <v>SGCC</v>
      </c>
      <c r="F128" s="34" t="str">
        <f t="shared" si="7"/>
        <v>Z08</v>
      </c>
      <c r="G128" s="35" t="s">
        <v>1221</v>
      </c>
      <c r="H128" s="35">
        <v>0.8</v>
      </c>
      <c r="I128" s="35">
        <v>350</v>
      </c>
      <c r="J128" s="35">
        <v>870</v>
      </c>
      <c r="K128" s="36">
        <f t="shared" si="5"/>
        <v>1.9122600000000001</v>
      </c>
      <c r="L128" s="36" t="str">
        <f t="shared" si="8"/>
        <v>Pcs</v>
      </c>
      <c r="M128" s="37">
        <v>0</v>
      </c>
      <c r="O128" s="31">
        <v>1219</v>
      </c>
    </row>
    <row r="129" spans="2:15" hidden="1">
      <c r="B129" s="34" t="s">
        <v>5</v>
      </c>
      <c r="C129" s="35" t="s">
        <v>1286</v>
      </c>
      <c r="D129" s="35" t="s">
        <v>1285</v>
      </c>
      <c r="E129" s="34" t="str">
        <f t="shared" si="6"/>
        <v>SGCC</v>
      </c>
      <c r="F129" s="34" t="str">
        <f t="shared" si="7"/>
        <v>Z08</v>
      </c>
      <c r="G129" s="35" t="s">
        <v>1221</v>
      </c>
      <c r="H129" s="35">
        <v>0.8</v>
      </c>
      <c r="I129" s="35">
        <v>350</v>
      </c>
      <c r="J129" s="35">
        <v>870</v>
      </c>
      <c r="K129" s="36">
        <f t="shared" si="5"/>
        <v>1.9122600000000001</v>
      </c>
      <c r="L129" s="36" t="str">
        <f t="shared" si="8"/>
        <v>Pcs</v>
      </c>
      <c r="M129" s="37">
        <v>0</v>
      </c>
      <c r="O129" s="31">
        <v>1219</v>
      </c>
    </row>
    <row r="130" spans="2:15" hidden="1">
      <c r="B130" s="34" t="s">
        <v>5</v>
      </c>
      <c r="C130" s="35" t="s">
        <v>167</v>
      </c>
      <c r="D130" s="35" t="s">
        <v>168</v>
      </c>
      <c r="E130" s="34" t="str">
        <f t="shared" si="6"/>
        <v>SGCC</v>
      </c>
      <c r="F130" s="34" t="str">
        <f t="shared" si="7"/>
        <v>Z08</v>
      </c>
      <c r="G130" s="35" t="s">
        <v>1221</v>
      </c>
      <c r="H130" s="35">
        <v>0.5</v>
      </c>
      <c r="I130" s="35">
        <v>76</v>
      </c>
      <c r="J130" s="35">
        <v>283</v>
      </c>
      <c r="K130" s="36">
        <f t="shared" si="5"/>
        <v>8.4418900000000005E-2</v>
      </c>
      <c r="L130" s="36" t="str">
        <f t="shared" si="8"/>
        <v>Pcs</v>
      </c>
      <c r="M130" s="37" t="s">
        <v>1228</v>
      </c>
      <c r="O130" s="31">
        <v>1219</v>
      </c>
    </row>
    <row r="131" spans="2:15" hidden="1">
      <c r="B131" s="34" t="s">
        <v>5</v>
      </c>
      <c r="C131" s="35" t="s">
        <v>169</v>
      </c>
      <c r="D131" s="35" t="s">
        <v>170</v>
      </c>
      <c r="E131" s="34" t="str">
        <f t="shared" si="6"/>
        <v>SGCC</v>
      </c>
      <c r="F131" s="34" t="str">
        <f t="shared" si="7"/>
        <v>Z08</v>
      </c>
      <c r="G131" s="35" t="s">
        <v>1221</v>
      </c>
      <c r="H131" s="35">
        <v>0.7</v>
      </c>
      <c r="I131" s="35">
        <v>113</v>
      </c>
      <c r="J131" s="35">
        <v>265</v>
      </c>
      <c r="K131" s="36">
        <f t="shared" si="5"/>
        <v>0.16454777500000001</v>
      </c>
      <c r="L131" s="36" t="str">
        <f t="shared" si="8"/>
        <v>Pcs</v>
      </c>
      <c r="M131" s="37" t="s">
        <v>1228</v>
      </c>
      <c r="O131" s="31">
        <v>1219</v>
      </c>
    </row>
    <row r="132" spans="2:15" hidden="1">
      <c r="B132" s="34" t="s">
        <v>5</v>
      </c>
      <c r="C132" s="35" t="s">
        <v>171</v>
      </c>
      <c r="D132" s="35" t="s">
        <v>170</v>
      </c>
      <c r="E132" s="34" t="str">
        <f t="shared" si="6"/>
        <v>SGCC</v>
      </c>
      <c r="F132" s="34" t="str">
        <f t="shared" si="7"/>
        <v>Z08</v>
      </c>
      <c r="G132" s="35" t="s">
        <v>1221</v>
      </c>
      <c r="H132" s="35">
        <v>0.7</v>
      </c>
      <c r="I132" s="35">
        <v>113</v>
      </c>
      <c r="J132" s="35">
        <v>265</v>
      </c>
      <c r="K132" s="36">
        <f t="shared" ref="K132:K195" si="9">IF(J132="Coil",1,7.85*H132*I132*J132/10^6)</f>
        <v>0.16454777500000001</v>
      </c>
      <c r="L132" s="36" t="str">
        <f t="shared" si="8"/>
        <v>Pcs</v>
      </c>
      <c r="M132" s="37" t="s">
        <v>1228</v>
      </c>
      <c r="O132" s="31">
        <v>1219</v>
      </c>
    </row>
    <row r="133" spans="2:15" hidden="1">
      <c r="B133" s="34" t="s">
        <v>5</v>
      </c>
      <c r="C133" s="35" t="s">
        <v>172</v>
      </c>
      <c r="D133" s="35" t="s">
        <v>173</v>
      </c>
      <c r="E133" s="34" t="str">
        <f t="shared" ref="E133:E196" si="10">LEFT(G133,4)</f>
        <v>SGCC</v>
      </c>
      <c r="F133" s="34" t="str">
        <f t="shared" ref="F133:F196" si="11">RIGHT(G133,3)</f>
        <v>Z08</v>
      </c>
      <c r="G133" s="35" t="s">
        <v>1221</v>
      </c>
      <c r="H133" s="35">
        <v>0.7</v>
      </c>
      <c r="I133" s="35">
        <v>210</v>
      </c>
      <c r="J133" s="35">
        <v>230</v>
      </c>
      <c r="K133" s="36">
        <f t="shared" si="9"/>
        <v>0.26540849999999994</v>
      </c>
      <c r="L133" s="36" t="str">
        <f t="shared" ref="L133:L196" si="12">IF(J133="Coil","KG,","Pcs")</f>
        <v>Pcs</v>
      </c>
      <c r="M133" s="37" t="s">
        <v>1224</v>
      </c>
      <c r="O133" s="31">
        <v>1219</v>
      </c>
    </row>
    <row r="134" spans="2:15" hidden="1">
      <c r="B134" s="34" t="s">
        <v>5</v>
      </c>
      <c r="C134" s="35" t="s">
        <v>1287</v>
      </c>
      <c r="D134" s="35" t="s">
        <v>173</v>
      </c>
      <c r="E134" s="34" t="str">
        <f t="shared" si="10"/>
        <v>SGCC</v>
      </c>
      <c r="F134" s="34" t="str">
        <f t="shared" si="11"/>
        <v>Z08</v>
      </c>
      <c r="G134" s="35" t="s">
        <v>1221</v>
      </c>
      <c r="H134" s="35">
        <v>0.7</v>
      </c>
      <c r="I134" s="35">
        <v>210</v>
      </c>
      <c r="J134" s="35">
        <v>230</v>
      </c>
      <c r="K134" s="36">
        <f t="shared" si="9"/>
        <v>0.26540849999999994</v>
      </c>
      <c r="L134" s="36" t="str">
        <f t="shared" si="12"/>
        <v>Pcs</v>
      </c>
      <c r="M134" s="37" t="s">
        <v>1224</v>
      </c>
      <c r="O134" s="31">
        <v>1219</v>
      </c>
    </row>
    <row r="135" spans="2:15" hidden="1">
      <c r="B135" s="34" t="s">
        <v>5</v>
      </c>
      <c r="C135" s="35" t="s">
        <v>1288</v>
      </c>
      <c r="D135" s="35" t="s">
        <v>1289</v>
      </c>
      <c r="E135" s="34" t="str">
        <f t="shared" si="10"/>
        <v>SGCC</v>
      </c>
      <c r="F135" s="34" t="str">
        <f t="shared" si="11"/>
        <v>Z08</v>
      </c>
      <c r="G135" s="35" t="s">
        <v>1221</v>
      </c>
      <c r="H135" s="35">
        <v>0.7</v>
      </c>
      <c r="I135" s="35">
        <v>356.8</v>
      </c>
      <c r="J135" s="35">
        <v>726.5</v>
      </c>
      <c r="K135" s="36">
        <f t="shared" si="9"/>
        <v>1.4243875239999997</v>
      </c>
      <c r="L135" s="36" t="str">
        <f t="shared" si="12"/>
        <v>Pcs</v>
      </c>
      <c r="M135" s="37">
        <v>0</v>
      </c>
      <c r="O135" s="31">
        <v>1219</v>
      </c>
    </row>
    <row r="136" spans="2:15" hidden="1">
      <c r="B136" s="34" t="s">
        <v>5</v>
      </c>
      <c r="C136" s="35" t="s">
        <v>1290</v>
      </c>
      <c r="D136" s="35" t="s">
        <v>1289</v>
      </c>
      <c r="E136" s="34" t="str">
        <f t="shared" si="10"/>
        <v>SGCC</v>
      </c>
      <c r="F136" s="34" t="str">
        <f t="shared" si="11"/>
        <v>Z08</v>
      </c>
      <c r="G136" s="35" t="s">
        <v>1221</v>
      </c>
      <c r="H136" s="35">
        <v>0.7</v>
      </c>
      <c r="I136" s="35">
        <v>356.8</v>
      </c>
      <c r="J136" s="35">
        <v>726.5</v>
      </c>
      <c r="K136" s="36">
        <f t="shared" si="9"/>
        <v>1.4243875239999997</v>
      </c>
      <c r="L136" s="36" t="str">
        <f t="shared" si="12"/>
        <v>Pcs</v>
      </c>
      <c r="M136" s="37">
        <v>0</v>
      </c>
      <c r="O136" s="31">
        <v>1219</v>
      </c>
    </row>
    <row r="137" spans="2:15" hidden="1">
      <c r="B137" s="34" t="s">
        <v>5</v>
      </c>
      <c r="C137" s="35" t="s">
        <v>1291</v>
      </c>
      <c r="D137" s="35" t="s">
        <v>1292</v>
      </c>
      <c r="E137" s="34" t="str">
        <f t="shared" si="10"/>
        <v>SGCC</v>
      </c>
      <c r="F137" s="34" t="str">
        <f t="shared" si="11"/>
        <v>Z08</v>
      </c>
      <c r="G137" s="35" t="s">
        <v>1221</v>
      </c>
      <c r="H137" s="35">
        <v>0.7</v>
      </c>
      <c r="I137" s="35">
        <v>356.8</v>
      </c>
      <c r="J137" s="35">
        <v>1026.5</v>
      </c>
      <c r="K137" s="36">
        <f t="shared" si="9"/>
        <v>2.0125723239999997</v>
      </c>
      <c r="L137" s="36" t="str">
        <f t="shared" si="12"/>
        <v>Pcs</v>
      </c>
      <c r="M137" s="37">
        <v>0</v>
      </c>
      <c r="O137" s="31">
        <v>1219</v>
      </c>
    </row>
    <row r="138" spans="2:15" hidden="1">
      <c r="B138" s="34" t="s">
        <v>5</v>
      </c>
      <c r="C138" s="35" t="s">
        <v>1293</v>
      </c>
      <c r="D138" s="35" t="s">
        <v>1292</v>
      </c>
      <c r="E138" s="34" t="str">
        <f t="shared" si="10"/>
        <v>SGCC</v>
      </c>
      <c r="F138" s="34" t="str">
        <f t="shared" si="11"/>
        <v>Z08</v>
      </c>
      <c r="G138" s="35" t="s">
        <v>1221</v>
      </c>
      <c r="H138" s="35">
        <v>0.7</v>
      </c>
      <c r="I138" s="35">
        <v>356.8</v>
      </c>
      <c r="J138" s="35">
        <v>1026.5</v>
      </c>
      <c r="K138" s="36">
        <f t="shared" si="9"/>
        <v>2.0125723239999997</v>
      </c>
      <c r="L138" s="36" t="str">
        <f t="shared" si="12"/>
        <v>Pcs</v>
      </c>
      <c r="M138" s="37">
        <v>0</v>
      </c>
      <c r="O138" s="31">
        <v>1219</v>
      </c>
    </row>
    <row r="139" spans="2:15" hidden="1">
      <c r="B139" s="34" t="s">
        <v>5</v>
      </c>
      <c r="C139" s="35" t="s">
        <v>1294</v>
      </c>
      <c r="D139" s="35" t="s">
        <v>1295</v>
      </c>
      <c r="E139" s="34" t="str">
        <f t="shared" si="10"/>
        <v>SGCC</v>
      </c>
      <c r="F139" s="34" t="str">
        <f t="shared" si="11"/>
        <v>Z08</v>
      </c>
      <c r="G139" s="35" t="s">
        <v>1221</v>
      </c>
      <c r="H139" s="35">
        <v>0.8</v>
      </c>
      <c r="I139" s="35">
        <v>356.5</v>
      </c>
      <c r="J139" s="35">
        <v>1426.5</v>
      </c>
      <c r="K139" s="36">
        <f t="shared" si="9"/>
        <v>3.1936767300000004</v>
      </c>
      <c r="L139" s="36" t="str">
        <f t="shared" si="12"/>
        <v>Pcs</v>
      </c>
      <c r="M139" s="37">
        <v>0</v>
      </c>
      <c r="O139" s="31">
        <v>1219</v>
      </c>
    </row>
    <row r="140" spans="2:15" hidden="1">
      <c r="B140" s="34" t="s">
        <v>5</v>
      </c>
      <c r="C140" s="35" t="s">
        <v>1296</v>
      </c>
      <c r="D140" s="35" t="s">
        <v>1295</v>
      </c>
      <c r="E140" s="34" t="str">
        <f t="shared" si="10"/>
        <v>SGCC</v>
      </c>
      <c r="F140" s="34" t="str">
        <f t="shared" si="11"/>
        <v>Z08</v>
      </c>
      <c r="G140" s="35" t="s">
        <v>1221</v>
      </c>
      <c r="H140" s="35">
        <v>0.8</v>
      </c>
      <c r="I140" s="35">
        <v>356.5</v>
      </c>
      <c r="J140" s="35">
        <v>1426.5</v>
      </c>
      <c r="K140" s="36">
        <f t="shared" si="9"/>
        <v>3.1936767300000004</v>
      </c>
      <c r="L140" s="36" t="str">
        <f t="shared" si="12"/>
        <v>Pcs</v>
      </c>
      <c r="M140" s="37">
        <v>0</v>
      </c>
      <c r="O140" s="31">
        <v>1219</v>
      </c>
    </row>
    <row r="141" spans="2:15" hidden="1">
      <c r="B141" s="34" t="s">
        <v>5</v>
      </c>
      <c r="C141" s="35" t="s">
        <v>174</v>
      </c>
      <c r="D141" s="35" t="s">
        <v>175</v>
      </c>
      <c r="E141" s="34" t="str">
        <f t="shared" si="10"/>
        <v>SGCC</v>
      </c>
      <c r="F141" s="34" t="str">
        <f t="shared" si="11"/>
        <v>Z08</v>
      </c>
      <c r="G141" s="35" t="s">
        <v>1221</v>
      </c>
      <c r="H141" s="35">
        <v>0.8</v>
      </c>
      <c r="I141" s="35">
        <v>210</v>
      </c>
      <c r="J141" s="35">
        <v>114</v>
      </c>
      <c r="K141" s="36">
        <f t="shared" si="9"/>
        <v>0.15034319999999998</v>
      </c>
      <c r="L141" s="36" t="str">
        <f t="shared" si="12"/>
        <v>Pcs</v>
      </c>
      <c r="M141" s="37" t="s">
        <v>1224</v>
      </c>
      <c r="O141" s="31">
        <v>1219</v>
      </c>
    </row>
    <row r="142" spans="2:15" hidden="1">
      <c r="B142" s="34" t="s">
        <v>5</v>
      </c>
      <c r="C142" s="35" t="s">
        <v>176</v>
      </c>
      <c r="D142" s="35" t="s">
        <v>175</v>
      </c>
      <c r="E142" s="34" t="str">
        <f t="shared" si="10"/>
        <v>SGCC</v>
      </c>
      <c r="F142" s="34" t="str">
        <f t="shared" si="11"/>
        <v>Z08</v>
      </c>
      <c r="G142" s="35" t="s">
        <v>1221</v>
      </c>
      <c r="H142" s="35">
        <v>0.8</v>
      </c>
      <c r="I142" s="35">
        <v>210</v>
      </c>
      <c r="J142" s="35">
        <v>114</v>
      </c>
      <c r="K142" s="36">
        <f t="shared" si="9"/>
        <v>0.15034319999999998</v>
      </c>
      <c r="L142" s="36" t="str">
        <f t="shared" si="12"/>
        <v>Pcs</v>
      </c>
      <c r="M142" s="37" t="s">
        <v>1224</v>
      </c>
      <c r="O142" s="31">
        <v>1219</v>
      </c>
    </row>
    <row r="143" spans="2:15" hidden="1">
      <c r="B143" s="34" t="s">
        <v>5</v>
      </c>
      <c r="C143" s="35" t="s">
        <v>177</v>
      </c>
      <c r="D143" s="35" t="s">
        <v>178</v>
      </c>
      <c r="E143" s="34" t="str">
        <f t="shared" si="10"/>
        <v>SGCC</v>
      </c>
      <c r="F143" s="34" t="str">
        <f t="shared" si="11"/>
        <v>Z08</v>
      </c>
      <c r="G143" s="35" t="s">
        <v>1221</v>
      </c>
      <c r="H143" s="35">
        <v>0.8</v>
      </c>
      <c r="I143" s="35">
        <v>44.6</v>
      </c>
      <c r="J143" s="35">
        <v>690</v>
      </c>
      <c r="K143" s="36">
        <f t="shared" si="9"/>
        <v>0.19326072</v>
      </c>
      <c r="L143" s="36" t="str">
        <f t="shared" si="12"/>
        <v>Pcs</v>
      </c>
      <c r="M143" s="37" t="s">
        <v>1224</v>
      </c>
      <c r="O143" s="31">
        <v>1219</v>
      </c>
    </row>
    <row r="144" spans="2:15" hidden="1">
      <c r="B144" s="34" t="s">
        <v>5</v>
      </c>
      <c r="C144" s="35" t="s">
        <v>179</v>
      </c>
      <c r="D144" s="35" t="s">
        <v>178</v>
      </c>
      <c r="E144" s="34" t="str">
        <f t="shared" si="10"/>
        <v>SGCC</v>
      </c>
      <c r="F144" s="34" t="str">
        <f t="shared" si="11"/>
        <v>Z08</v>
      </c>
      <c r="G144" s="35" t="s">
        <v>1221</v>
      </c>
      <c r="H144" s="35">
        <v>0.8</v>
      </c>
      <c r="I144" s="35">
        <v>44.6</v>
      </c>
      <c r="J144" s="35">
        <v>690</v>
      </c>
      <c r="K144" s="36">
        <f t="shared" si="9"/>
        <v>0.19326072</v>
      </c>
      <c r="L144" s="36" t="str">
        <f t="shared" si="12"/>
        <v>Pcs</v>
      </c>
      <c r="M144" s="37" t="s">
        <v>1224</v>
      </c>
      <c r="O144" s="31">
        <v>1219</v>
      </c>
    </row>
    <row r="145" spans="2:15" hidden="1">
      <c r="B145" s="34" t="s">
        <v>5</v>
      </c>
      <c r="C145" s="35" t="s">
        <v>180</v>
      </c>
      <c r="D145" s="35" t="s">
        <v>181</v>
      </c>
      <c r="E145" s="34" t="str">
        <f t="shared" si="10"/>
        <v>SGCC</v>
      </c>
      <c r="F145" s="34" t="str">
        <f t="shared" si="11"/>
        <v>Z08</v>
      </c>
      <c r="G145" s="35" t="s">
        <v>1221</v>
      </c>
      <c r="H145" s="35">
        <v>0.8</v>
      </c>
      <c r="I145" s="35">
        <v>44.6</v>
      </c>
      <c r="J145" s="35">
        <v>990</v>
      </c>
      <c r="K145" s="36">
        <f t="shared" si="9"/>
        <v>0.27728712</v>
      </c>
      <c r="L145" s="36" t="str">
        <f t="shared" si="12"/>
        <v>Pcs</v>
      </c>
      <c r="M145" s="37" t="s">
        <v>1224</v>
      </c>
      <c r="O145" s="31">
        <v>1219</v>
      </c>
    </row>
    <row r="146" spans="2:15" hidden="1">
      <c r="B146" s="34" t="s">
        <v>5</v>
      </c>
      <c r="C146" s="35" t="s">
        <v>182</v>
      </c>
      <c r="D146" s="35" t="s">
        <v>181</v>
      </c>
      <c r="E146" s="34" t="str">
        <f t="shared" si="10"/>
        <v>SGCC</v>
      </c>
      <c r="F146" s="34" t="str">
        <f t="shared" si="11"/>
        <v>Z08</v>
      </c>
      <c r="G146" s="35" t="s">
        <v>1221</v>
      </c>
      <c r="H146" s="35">
        <v>0.8</v>
      </c>
      <c r="I146" s="35">
        <v>44.6</v>
      </c>
      <c r="J146" s="35">
        <v>990</v>
      </c>
      <c r="K146" s="36">
        <f t="shared" si="9"/>
        <v>0.27728712</v>
      </c>
      <c r="L146" s="36" t="str">
        <f t="shared" si="12"/>
        <v>Pcs</v>
      </c>
      <c r="M146" s="37" t="s">
        <v>1224</v>
      </c>
      <c r="O146" s="31">
        <v>1219</v>
      </c>
    </row>
    <row r="147" spans="2:15" hidden="1">
      <c r="B147" s="34" t="s">
        <v>5</v>
      </c>
      <c r="C147" s="35" t="s">
        <v>183</v>
      </c>
      <c r="D147" s="35" t="s">
        <v>184</v>
      </c>
      <c r="E147" s="34" t="str">
        <f t="shared" si="10"/>
        <v>SGCC</v>
      </c>
      <c r="F147" s="34" t="str">
        <f t="shared" si="11"/>
        <v>Z08</v>
      </c>
      <c r="G147" s="35" t="s">
        <v>1221</v>
      </c>
      <c r="H147" s="35">
        <v>0.8</v>
      </c>
      <c r="I147" s="35">
        <v>44.6</v>
      </c>
      <c r="J147" s="35">
        <v>1390</v>
      </c>
      <c r="K147" s="36">
        <f t="shared" si="9"/>
        <v>0.38932232</v>
      </c>
      <c r="L147" s="36" t="str">
        <f t="shared" si="12"/>
        <v>Pcs</v>
      </c>
      <c r="M147" s="37" t="s">
        <v>1224</v>
      </c>
      <c r="O147" s="31">
        <v>1219</v>
      </c>
    </row>
    <row r="148" spans="2:15" hidden="1">
      <c r="B148" s="34" t="s">
        <v>5</v>
      </c>
      <c r="C148" s="35" t="s">
        <v>185</v>
      </c>
      <c r="D148" s="35" t="s">
        <v>184</v>
      </c>
      <c r="E148" s="34" t="str">
        <f t="shared" si="10"/>
        <v>SGCC</v>
      </c>
      <c r="F148" s="34" t="str">
        <f t="shared" si="11"/>
        <v>Z08</v>
      </c>
      <c r="G148" s="35" t="s">
        <v>1221</v>
      </c>
      <c r="H148" s="35">
        <v>0.8</v>
      </c>
      <c r="I148" s="35">
        <v>44.6</v>
      </c>
      <c r="J148" s="35">
        <v>1390</v>
      </c>
      <c r="K148" s="36">
        <f t="shared" si="9"/>
        <v>0.38932232</v>
      </c>
      <c r="L148" s="36" t="str">
        <f t="shared" si="12"/>
        <v>Pcs</v>
      </c>
      <c r="M148" s="37" t="s">
        <v>1224</v>
      </c>
      <c r="O148" s="31">
        <v>1219</v>
      </c>
    </row>
    <row r="149" spans="2:15" hidden="1">
      <c r="B149" s="34" t="s">
        <v>5</v>
      </c>
      <c r="C149" s="35" t="s">
        <v>186</v>
      </c>
      <c r="D149" s="35" t="s">
        <v>187</v>
      </c>
      <c r="E149" s="34" t="str">
        <f t="shared" si="10"/>
        <v>SGCC</v>
      </c>
      <c r="F149" s="34" t="str">
        <f t="shared" si="11"/>
        <v>Z08</v>
      </c>
      <c r="G149" s="35" t="s">
        <v>1221</v>
      </c>
      <c r="H149" s="35">
        <v>0.8</v>
      </c>
      <c r="I149" s="35">
        <v>363</v>
      </c>
      <c r="J149" s="35">
        <v>174</v>
      </c>
      <c r="K149" s="36">
        <f t="shared" si="9"/>
        <v>0.39665735999999996</v>
      </c>
      <c r="L149" s="36" t="str">
        <f t="shared" si="12"/>
        <v>Pcs</v>
      </c>
      <c r="M149" s="37" t="s">
        <v>1224</v>
      </c>
      <c r="O149" s="31">
        <v>1219</v>
      </c>
    </row>
    <row r="150" spans="2:15" hidden="1">
      <c r="B150" s="34" t="s">
        <v>5</v>
      </c>
      <c r="C150" s="35" t="s">
        <v>188</v>
      </c>
      <c r="D150" s="35" t="s">
        <v>187</v>
      </c>
      <c r="E150" s="34" t="str">
        <f t="shared" si="10"/>
        <v>SGCC</v>
      </c>
      <c r="F150" s="34" t="str">
        <f t="shared" si="11"/>
        <v>Z08</v>
      </c>
      <c r="G150" s="35" t="s">
        <v>1221</v>
      </c>
      <c r="H150" s="35">
        <v>0.8</v>
      </c>
      <c r="I150" s="35">
        <v>363</v>
      </c>
      <c r="J150" s="35">
        <v>174</v>
      </c>
      <c r="K150" s="36">
        <f t="shared" si="9"/>
        <v>0.39665735999999996</v>
      </c>
      <c r="L150" s="36" t="str">
        <f t="shared" si="12"/>
        <v>Pcs</v>
      </c>
      <c r="M150" s="37" t="s">
        <v>1224</v>
      </c>
      <c r="O150" s="31">
        <v>1219</v>
      </c>
    </row>
    <row r="151" spans="2:15" hidden="1">
      <c r="B151" s="34" t="s">
        <v>5</v>
      </c>
      <c r="C151" s="35" t="s">
        <v>189</v>
      </c>
      <c r="D151" s="35" t="s">
        <v>190</v>
      </c>
      <c r="E151" s="34" t="str">
        <f t="shared" si="10"/>
        <v>SGCC</v>
      </c>
      <c r="F151" s="34" t="str">
        <f t="shared" si="11"/>
        <v>Z08</v>
      </c>
      <c r="G151" s="35" t="s">
        <v>1221</v>
      </c>
      <c r="H151" s="35">
        <v>0.8</v>
      </c>
      <c r="I151" s="35">
        <v>261</v>
      </c>
      <c r="J151" s="35">
        <v>210</v>
      </c>
      <c r="K151" s="36">
        <f t="shared" si="9"/>
        <v>0.34420680000000003</v>
      </c>
      <c r="L151" s="36" t="str">
        <f t="shared" si="12"/>
        <v>Pcs</v>
      </c>
      <c r="M151" s="37" t="s">
        <v>1224</v>
      </c>
      <c r="O151" s="31">
        <v>1219</v>
      </c>
    </row>
    <row r="152" spans="2:15" hidden="1">
      <c r="B152" s="34" t="s">
        <v>5</v>
      </c>
      <c r="C152" s="35" t="s">
        <v>1297</v>
      </c>
      <c r="D152" s="35" t="s">
        <v>190</v>
      </c>
      <c r="E152" s="34" t="str">
        <f t="shared" si="10"/>
        <v>SGCC</v>
      </c>
      <c r="F152" s="34" t="str">
        <f t="shared" si="11"/>
        <v>Z08</v>
      </c>
      <c r="G152" s="35" t="s">
        <v>1221</v>
      </c>
      <c r="H152" s="35">
        <v>0.8</v>
      </c>
      <c r="I152" s="35">
        <v>261</v>
      </c>
      <c r="J152" s="35">
        <v>210</v>
      </c>
      <c r="K152" s="36">
        <f t="shared" si="9"/>
        <v>0.34420680000000003</v>
      </c>
      <c r="L152" s="36" t="str">
        <f t="shared" si="12"/>
        <v>Pcs</v>
      </c>
      <c r="M152" s="37" t="s">
        <v>1224</v>
      </c>
      <c r="O152" s="31">
        <v>1219</v>
      </c>
    </row>
    <row r="153" spans="2:15" hidden="1">
      <c r="B153" s="34" t="s">
        <v>5</v>
      </c>
      <c r="C153" s="35" t="s">
        <v>191</v>
      </c>
      <c r="D153" s="35" t="s">
        <v>192</v>
      </c>
      <c r="E153" s="34" t="str">
        <f t="shared" si="10"/>
        <v>SGCC</v>
      </c>
      <c r="F153" s="34" t="str">
        <f t="shared" si="11"/>
        <v>Z08</v>
      </c>
      <c r="G153" s="35" t="s">
        <v>1221</v>
      </c>
      <c r="H153" s="35">
        <v>1</v>
      </c>
      <c r="I153" s="35">
        <v>212</v>
      </c>
      <c r="J153" s="35">
        <v>203</v>
      </c>
      <c r="K153" s="36">
        <f t="shared" si="9"/>
        <v>0.33783259999999998</v>
      </c>
      <c r="L153" s="36" t="str">
        <f t="shared" si="12"/>
        <v>Pcs</v>
      </c>
      <c r="M153" s="37" t="s">
        <v>1224</v>
      </c>
      <c r="O153" s="31">
        <v>1219</v>
      </c>
    </row>
    <row r="154" spans="2:15" hidden="1">
      <c r="B154" s="34" t="s">
        <v>5</v>
      </c>
      <c r="C154" s="35" t="s">
        <v>193</v>
      </c>
      <c r="D154" s="35" t="s">
        <v>192</v>
      </c>
      <c r="E154" s="34" t="str">
        <f t="shared" si="10"/>
        <v>SGCC</v>
      </c>
      <c r="F154" s="34" t="str">
        <f t="shared" si="11"/>
        <v>Z08</v>
      </c>
      <c r="G154" s="35" t="s">
        <v>1221</v>
      </c>
      <c r="H154" s="35">
        <v>1</v>
      </c>
      <c r="I154" s="35">
        <v>212</v>
      </c>
      <c r="J154" s="35">
        <v>203</v>
      </c>
      <c r="K154" s="36">
        <f t="shared" si="9"/>
        <v>0.33783259999999998</v>
      </c>
      <c r="L154" s="36" t="str">
        <f t="shared" si="12"/>
        <v>Pcs</v>
      </c>
      <c r="M154" s="37" t="s">
        <v>1224</v>
      </c>
      <c r="O154" s="31">
        <v>1219</v>
      </c>
    </row>
    <row r="155" spans="2:15" hidden="1">
      <c r="B155" s="34" t="s">
        <v>5</v>
      </c>
      <c r="C155" s="35" t="s">
        <v>194</v>
      </c>
      <c r="D155" s="35" t="s">
        <v>195</v>
      </c>
      <c r="E155" s="34" t="str">
        <f t="shared" si="10"/>
        <v>SGCC</v>
      </c>
      <c r="F155" s="34" t="str">
        <f t="shared" si="11"/>
        <v>Z08</v>
      </c>
      <c r="G155" s="35" t="s">
        <v>1221</v>
      </c>
      <c r="H155" s="35">
        <v>0.8</v>
      </c>
      <c r="I155" s="35">
        <v>247.9</v>
      </c>
      <c r="J155" s="35">
        <v>445</v>
      </c>
      <c r="K155" s="36">
        <f t="shared" si="9"/>
        <v>0.69278134000000013</v>
      </c>
      <c r="L155" s="36" t="str">
        <f t="shared" si="12"/>
        <v>Pcs</v>
      </c>
      <c r="M155" s="37" t="s">
        <v>1224</v>
      </c>
      <c r="O155" s="31">
        <v>1219</v>
      </c>
    </row>
    <row r="156" spans="2:15" hidden="1">
      <c r="B156" s="34" t="s">
        <v>5</v>
      </c>
      <c r="C156" s="35" t="s">
        <v>196</v>
      </c>
      <c r="D156" s="35" t="s">
        <v>195</v>
      </c>
      <c r="E156" s="34" t="str">
        <f t="shared" si="10"/>
        <v>SGCC</v>
      </c>
      <c r="F156" s="34" t="str">
        <f t="shared" si="11"/>
        <v>Z08</v>
      </c>
      <c r="G156" s="35" t="s">
        <v>1221</v>
      </c>
      <c r="H156" s="35">
        <v>0.8</v>
      </c>
      <c r="I156" s="35">
        <v>247.9</v>
      </c>
      <c r="J156" s="35">
        <v>445</v>
      </c>
      <c r="K156" s="36">
        <f t="shared" si="9"/>
        <v>0.69278134000000013</v>
      </c>
      <c r="L156" s="36" t="str">
        <f t="shared" si="12"/>
        <v>Pcs</v>
      </c>
      <c r="M156" s="37" t="s">
        <v>1224</v>
      </c>
      <c r="O156" s="31">
        <v>1219</v>
      </c>
    </row>
    <row r="157" spans="2:15" hidden="1">
      <c r="B157" s="34" t="s">
        <v>5</v>
      </c>
      <c r="C157" s="35" t="s">
        <v>197</v>
      </c>
      <c r="D157" s="35" t="s">
        <v>198</v>
      </c>
      <c r="E157" s="34" t="str">
        <f t="shared" si="10"/>
        <v>SGCC</v>
      </c>
      <c r="F157" s="34" t="str">
        <f t="shared" si="11"/>
        <v>Z08</v>
      </c>
      <c r="G157" s="35" t="s">
        <v>1221</v>
      </c>
      <c r="H157" s="35">
        <v>0.8</v>
      </c>
      <c r="I157" s="35">
        <v>237</v>
      </c>
      <c r="J157" s="35">
        <v>243</v>
      </c>
      <c r="K157" s="36">
        <f t="shared" si="9"/>
        <v>0.36167148000000005</v>
      </c>
      <c r="L157" s="36" t="str">
        <f t="shared" si="12"/>
        <v>Pcs</v>
      </c>
      <c r="M157" s="37" t="s">
        <v>1224</v>
      </c>
      <c r="O157" s="31">
        <v>1219</v>
      </c>
    </row>
    <row r="158" spans="2:15" hidden="1">
      <c r="B158" s="34" t="s">
        <v>5</v>
      </c>
      <c r="C158" s="35" t="s">
        <v>199</v>
      </c>
      <c r="D158" s="35" t="s">
        <v>198</v>
      </c>
      <c r="E158" s="34" t="str">
        <f t="shared" si="10"/>
        <v>SGCC</v>
      </c>
      <c r="F158" s="34" t="str">
        <f t="shared" si="11"/>
        <v>Z08</v>
      </c>
      <c r="G158" s="35" t="s">
        <v>1221</v>
      </c>
      <c r="H158" s="35">
        <v>0.8</v>
      </c>
      <c r="I158" s="35">
        <v>237</v>
      </c>
      <c r="J158" s="35">
        <v>243</v>
      </c>
      <c r="K158" s="36">
        <f t="shared" si="9"/>
        <v>0.36167148000000005</v>
      </c>
      <c r="L158" s="36" t="str">
        <f t="shared" si="12"/>
        <v>Pcs</v>
      </c>
      <c r="M158" s="37" t="s">
        <v>1224</v>
      </c>
      <c r="O158" s="31">
        <v>1219</v>
      </c>
    </row>
    <row r="159" spans="2:15" hidden="1">
      <c r="B159" s="34" t="s">
        <v>5</v>
      </c>
      <c r="C159" s="35" t="s">
        <v>200</v>
      </c>
      <c r="D159" s="35" t="s">
        <v>201</v>
      </c>
      <c r="E159" s="34" t="str">
        <f t="shared" si="10"/>
        <v>SGCC</v>
      </c>
      <c r="F159" s="34" t="str">
        <f t="shared" si="11"/>
        <v>Z12</v>
      </c>
      <c r="G159" s="35" t="s">
        <v>1298</v>
      </c>
      <c r="H159" s="35">
        <v>1.2</v>
      </c>
      <c r="I159" s="35">
        <v>56</v>
      </c>
      <c r="J159" s="35">
        <v>346</v>
      </c>
      <c r="K159" s="36">
        <f t="shared" si="9"/>
        <v>0.18252191999999998</v>
      </c>
      <c r="L159" s="36" t="str">
        <f t="shared" si="12"/>
        <v>Pcs</v>
      </c>
      <c r="M159" s="37" t="s">
        <v>1224</v>
      </c>
      <c r="O159" s="31">
        <v>1219</v>
      </c>
    </row>
    <row r="160" spans="2:15" hidden="1">
      <c r="B160" s="34" t="s">
        <v>5</v>
      </c>
      <c r="C160" s="35" t="s">
        <v>202</v>
      </c>
      <c r="D160" s="35" t="s">
        <v>201</v>
      </c>
      <c r="E160" s="34" t="str">
        <f t="shared" si="10"/>
        <v>SGCC</v>
      </c>
      <c r="F160" s="34" t="str">
        <f t="shared" si="11"/>
        <v>Z12</v>
      </c>
      <c r="G160" s="35" t="s">
        <v>1298</v>
      </c>
      <c r="H160" s="35">
        <v>1.2</v>
      </c>
      <c r="I160" s="35">
        <v>56</v>
      </c>
      <c r="J160" s="35">
        <v>346</v>
      </c>
      <c r="K160" s="36">
        <f t="shared" si="9"/>
        <v>0.18252191999999998</v>
      </c>
      <c r="L160" s="36" t="str">
        <f t="shared" si="12"/>
        <v>Pcs</v>
      </c>
      <c r="M160" s="37" t="s">
        <v>1224</v>
      </c>
      <c r="O160" s="31">
        <v>1219</v>
      </c>
    </row>
    <row r="161" spans="2:15" hidden="1">
      <c r="B161" s="34" t="s">
        <v>5</v>
      </c>
      <c r="C161" s="35" t="s">
        <v>1299</v>
      </c>
      <c r="D161" s="35" t="s">
        <v>1300</v>
      </c>
      <c r="E161" s="34" t="str">
        <f t="shared" si="10"/>
        <v>SGCC</v>
      </c>
      <c r="F161" s="34" t="str">
        <f t="shared" si="11"/>
        <v>Z08</v>
      </c>
      <c r="G161" s="35" t="s">
        <v>1221</v>
      </c>
      <c r="H161" s="35">
        <v>0.6</v>
      </c>
      <c r="I161" s="35">
        <v>235</v>
      </c>
      <c r="J161" s="35">
        <v>295</v>
      </c>
      <c r="K161" s="36">
        <f t="shared" si="9"/>
        <v>0.32652075000000003</v>
      </c>
      <c r="L161" s="36" t="str">
        <f t="shared" si="12"/>
        <v>Pcs</v>
      </c>
      <c r="M161" s="37">
        <v>0</v>
      </c>
      <c r="O161" s="31">
        <v>1219</v>
      </c>
    </row>
    <row r="162" spans="2:15" hidden="1">
      <c r="B162" s="34" t="s">
        <v>5</v>
      </c>
      <c r="C162" s="35" t="s">
        <v>1301</v>
      </c>
      <c r="D162" s="35" t="s">
        <v>1302</v>
      </c>
      <c r="E162" s="34" t="str">
        <f t="shared" si="10"/>
        <v>SGCC</v>
      </c>
      <c r="F162" s="34" t="str">
        <f t="shared" si="11"/>
        <v>Z08</v>
      </c>
      <c r="G162" s="35" t="s">
        <v>1221</v>
      </c>
      <c r="H162" s="35">
        <v>0.5</v>
      </c>
      <c r="I162" s="35">
        <v>180</v>
      </c>
      <c r="J162" s="35">
        <v>230</v>
      </c>
      <c r="K162" s="36">
        <f t="shared" si="9"/>
        <v>0.162495</v>
      </c>
      <c r="L162" s="36" t="str">
        <f t="shared" si="12"/>
        <v>Pcs</v>
      </c>
      <c r="M162" s="37">
        <v>0</v>
      </c>
      <c r="O162" s="31">
        <v>1219</v>
      </c>
    </row>
    <row r="163" spans="2:15" hidden="1">
      <c r="B163" s="34" t="s">
        <v>5</v>
      </c>
      <c r="C163" s="35" t="s">
        <v>203</v>
      </c>
      <c r="D163" s="35" t="s">
        <v>204</v>
      </c>
      <c r="E163" s="34" t="str">
        <f t="shared" si="10"/>
        <v>SGCC</v>
      </c>
      <c r="F163" s="34" t="str">
        <f t="shared" si="11"/>
        <v>Z08</v>
      </c>
      <c r="G163" s="35" t="s">
        <v>1221</v>
      </c>
      <c r="H163" s="35">
        <v>0.7</v>
      </c>
      <c r="I163" s="35">
        <v>180</v>
      </c>
      <c r="J163" s="35">
        <v>225</v>
      </c>
      <c r="K163" s="36">
        <f t="shared" si="9"/>
        <v>0.22254749999999998</v>
      </c>
      <c r="L163" s="36" t="str">
        <f t="shared" si="12"/>
        <v>Pcs</v>
      </c>
      <c r="M163" s="37" t="s">
        <v>1224</v>
      </c>
      <c r="O163" s="31">
        <v>1219</v>
      </c>
    </row>
    <row r="164" spans="2:15" hidden="1">
      <c r="B164" s="34" t="s">
        <v>5</v>
      </c>
      <c r="C164" s="35" t="s">
        <v>205</v>
      </c>
      <c r="D164" s="35" t="s">
        <v>206</v>
      </c>
      <c r="E164" s="34" t="str">
        <f t="shared" si="10"/>
        <v>SGCC</v>
      </c>
      <c r="F164" s="34" t="str">
        <f t="shared" si="11"/>
        <v>Z08</v>
      </c>
      <c r="G164" s="35" t="s">
        <v>1221</v>
      </c>
      <c r="H164" s="35">
        <v>0.7</v>
      </c>
      <c r="I164" s="35">
        <v>106</v>
      </c>
      <c r="J164" s="35">
        <v>185</v>
      </c>
      <c r="K164" s="36">
        <f t="shared" si="9"/>
        <v>0.10775694999999998</v>
      </c>
      <c r="L164" s="36" t="str">
        <f t="shared" si="12"/>
        <v>Pcs</v>
      </c>
      <c r="M164" s="37" t="s">
        <v>1224</v>
      </c>
      <c r="O164" s="31">
        <v>1219</v>
      </c>
    </row>
    <row r="165" spans="2:15" hidden="1">
      <c r="B165" s="34" t="s">
        <v>5</v>
      </c>
      <c r="C165" s="35" t="s">
        <v>1303</v>
      </c>
      <c r="D165" s="35" t="s">
        <v>1304</v>
      </c>
      <c r="E165" s="34" t="str">
        <f t="shared" si="10"/>
        <v>SGCC</v>
      </c>
      <c r="F165" s="34" t="str">
        <f t="shared" si="11"/>
        <v>Z08</v>
      </c>
      <c r="G165" s="35" t="s">
        <v>1221</v>
      </c>
      <c r="H165" s="35">
        <v>0.6</v>
      </c>
      <c r="I165" s="35">
        <v>345</v>
      </c>
      <c r="J165" s="35">
        <v>720</v>
      </c>
      <c r="K165" s="36">
        <f t="shared" si="9"/>
        <v>1.169964</v>
      </c>
      <c r="L165" s="36" t="str">
        <f t="shared" si="12"/>
        <v>Pcs</v>
      </c>
      <c r="M165" s="37">
        <v>0</v>
      </c>
      <c r="O165" s="31">
        <v>1219</v>
      </c>
    </row>
    <row r="166" spans="2:15" hidden="1">
      <c r="B166" s="34" t="s">
        <v>5</v>
      </c>
      <c r="C166" s="35" t="s">
        <v>1305</v>
      </c>
      <c r="D166" s="35" t="s">
        <v>1306</v>
      </c>
      <c r="E166" s="34" t="str">
        <f t="shared" si="10"/>
        <v>SGCC</v>
      </c>
      <c r="F166" s="34" t="str">
        <f t="shared" si="11"/>
        <v>Z08</v>
      </c>
      <c r="G166" s="35" t="s">
        <v>1221</v>
      </c>
      <c r="H166" s="35">
        <v>0.6</v>
      </c>
      <c r="I166" s="35">
        <v>63</v>
      </c>
      <c r="J166" s="35">
        <v>288</v>
      </c>
      <c r="K166" s="36">
        <f t="shared" si="9"/>
        <v>8.5458240000000005E-2</v>
      </c>
      <c r="L166" s="36" t="str">
        <f t="shared" si="12"/>
        <v>Pcs</v>
      </c>
      <c r="M166" s="37" t="s">
        <v>1228</v>
      </c>
      <c r="O166" s="31">
        <v>1219</v>
      </c>
    </row>
    <row r="167" spans="2:15" hidden="1">
      <c r="B167" s="34" t="s">
        <v>5</v>
      </c>
      <c r="C167" s="35" t="s">
        <v>1307</v>
      </c>
      <c r="D167" s="35" t="s">
        <v>1308</v>
      </c>
      <c r="E167" s="34" t="str">
        <f t="shared" si="10"/>
        <v>SGCC</v>
      </c>
      <c r="F167" s="34" t="str">
        <f t="shared" si="11"/>
        <v>Z08</v>
      </c>
      <c r="G167" s="35" t="s">
        <v>1221</v>
      </c>
      <c r="H167" s="35">
        <v>0.6</v>
      </c>
      <c r="I167" s="35">
        <v>62</v>
      </c>
      <c r="J167" s="35">
        <v>172</v>
      </c>
      <c r="K167" s="36">
        <f t="shared" si="9"/>
        <v>5.0227439999999998E-2</v>
      </c>
      <c r="L167" s="36" t="str">
        <f t="shared" si="12"/>
        <v>Pcs</v>
      </c>
      <c r="M167" s="37" t="s">
        <v>1228</v>
      </c>
      <c r="O167" s="31">
        <v>1219</v>
      </c>
    </row>
    <row r="168" spans="2:15" hidden="1">
      <c r="B168" s="34" t="s">
        <v>5</v>
      </c>
      <c r="C168" s="35" t="s">
        <v>207</v>
      </c>
      <c r="D168" s="35" t="s">
        <v>208</v>
      </c>
      <c r="E168" s="34" t="str">
        <f t="shared" si="10"/>
        <v>SGCC</v>
      </c>
      <c r="F168" s="34" t="str">
        <f t="shared" si="11"/>
        <v>Z08</v>
      </c>
      <c r="G168" s="35" t="s">
        <v>1221</v>
      </c>
      <c r="H168" s="35">
        <v>0.6</v>
      </c>
      <c r="I168" s="35">
        <v>100</v>
      </c>
      <c r="J168" s="35">
        <v>215</v>
      </c>
      <c r="K168" s="36">
        <f t="shared" si="9"/>
        <v>0.10126499999999999</v>
      </c>
      <c r="L168" s="36" t="str">
        <f t="shared" si="12"/>
        <v>Pcs</v>
      </c>
      <c r="M168" s="37" t="s">
        <v>1228</v>
      </c>
      <c r="O168" s="31">
        <v>1219</v>
      </c>
    </row>
    <row r="169" spans="2:15" hidden="1">
      <c r="B169" s="34" t="s">
        <v>5</v>
      </c>
      <c r="C169" s="35" t="s">
        <v>1309</v>
      </c>
      <c r="D169" s="35" t="s">
        <v>1310</v>
      </c>
      <c r="E169" s="34" t="str">
        <f t="shared" si="10"/>
        <v>SGCC</v>
      </c>
      <c r="F169" s="34" t="str">
        <f t="shared" si="11"/>
        <v>Z08</v>
      </c>
      <c r="G169" s="35" t="s">
        <v>1221</v>
      </c>
      <c r="H169" s="35">
        <v>0.6</v>
      </c>
      <c r="I169" s="35">
        <v>442</v>
      </c>
      <c r="J169" s="35">
        <v>134</v>
      </c>
      <c r="K169" s="36">
        <f t="shared" si="9"/>
        <v>0.27896388</v>
      </c>
      <c r="L169" s="36" t="str">
        <f t="shared" si="12"/>
        <v>Pcs</v>
      </c>
      <c r="M169" s="37">
        <v>0</v>
      </c>
      <c r="O169" s="31">
        <v>1219</v>
      </c>
    </row>
    <row r="170" spans="2:15" hidden="1">
      <c r="B170" s="34" t="s">
        <v>5</v>
      </c>
      <c r="C170" s="35" t="s">
        <v>1311</v>
      </c>
      <c r="D170" s="35" t="s">
        <v>1312</v>
      </c>
      <c r="E170" s="34" t="str">
        <f t="shared" si="10"/>
        <v>SGCC</v>
      </c>
      <c r="F170" s="34" t="str">
        <f t="shared" si="11"/>
        <v>Z08</v>
      </c>
      <c r="G170" s="35" t="s">
        <v>1221</v>
      </c>
      <c r="H170" s="35">
        <v>0.6</v>
      </c>
      <c r="I170" s="35">
        <v>403</v>
      </c>
      <c r="J170" s="35">
        <v>153</v>
      </c>
      <c r="K170" s="36">
        <f t="shared" si="9"/>
        <v>0.29041388999999995</v>
      </c>
      <c r="L170" s="36" t="str">
        <f t="shared" si="12"/>
        <v>Pcs</v>
      </c>
      <c r="M170" s="37">
        <v>0</v>
      </c>
      <c r="O170" s="31">
        <v>1219</v>
      </c>
    </row>
    <row r="171" spans="2:15" hidden="1">
      <c r="B171" s="34" t="s">
        <v>5</v>
      </c>
      <c r="C171" s="35" t="s">
        <v>1313</v>
      </c>
      <c r="D171" s="35" t="s">
        <v>1314</v>
      </c>
      <c r="E171" s="34" t="str">
        <f t="shared" si="10"/>
        <v>SGCC</v>
      </c>
      <c r="F171" s="34" t="str">
        <f t="shared" si="11"/>
        <v>Z08</v>
      </c>
      <c r="G171" s="35" t="s">
        <v>1221</v>
      </c>
      <c r="H171" s="35">
        <v>0.6</v>
      </c>
      <c r="I171" s="35">
        <v>89</v>
      </c>
      <c r="J171" s="35">
        <v>1085</v>
      </c>
      <c r="K171" s="36">
        <f t="shared" si="9"/>
        <v>0.45482115000000001</v>
      </c>
      <c r="L171" s="36" t="str">
        <f t="shared" si="12"/>
        <v>Pcs</v>
      </c>
      <c r="M171" s="37">
        <v>0</v>
      </c>
      <c r="O171" s="31">
        <v>1219</v>
      </c>
    </row>
    <row r="172" spans="2:15" hidden="1">
      <c r="B172" s="34" t="s">
        <v>5</v>
      </c>
      <c r="C172" s="35" t="s">
        <v>1315</v>
      </c>
      <c r="D172" s="35" t="s">
        <v>1316</v>
      </c>
      <c r="E172" s="34" t="str">
        <f t="shared" si="10"/>
        <v>SGCC</v>
      </c>
      <c r="F172" s="34" t="str">
        <f t="shared" si="11"/>
        <v>Z08</v>
      </c>
      <c r="G172" s="35" t="s">
        <v>1221</v>
      </c>
      <c r="H172" s="35">
        <v>0.6</v>
      </c>
      <c r="I172" s="35">
        <v>84</v>
      </c>
      <c r="J172" s="35">
        <v>1190</v>
      </c>
      <c r="K172" s="36">
        <f t="shared" si="9"/>
        <v>0.4708116</v>
      </c>
      <c r="L172" s="36" t="str">
        <f t="shared" si="12"/>
        <v>Pcs</v>
      </c>
      <c r="M172" s="37">
        <v>0</v>
      </c>
      <c r="O172" s="31">
        <v>1219</v>
      </c>
    </row>
    <row r="173" spans="2:15" hidden="1">
      <c r="B173" s="34" t="s">
        <v>5</v>
      </c>
      <c r="C173" s="35" t="s">
        <v>209</v>
      </c>
      <c r="D173" s="35" t="s">
        <v>210</v>
      </c>
      <c r="E173" s="34" t="str">
        <f t="shared" si="10"/>
        <v>SGCC</v>
      </c>
      <c r="F173" s="34" t="str">
        <f t="shared" si="11"/>
        <v>Z08</v>
      </c>
      <c r="G173" s="35" t="s">
        <v>1221</v>
      </c>
      <c r="H173" s="35">
        <v>1.6</v>
      </c>
      <c r="I173" s="35">
        <v>334</v>
      </c>
      <c r="J173" s="35">
        <v>1220</v>
      </c>
      <c r="K173" s="36">
        <f t="shared" si="9"/>
        <v>5.1179487999999997</v>
      </c>
      <c r="L173" s="36" t="str">
        <f t="shared" si="12"/>
        <v>Pcs</v>
      </c>
      <c r="M173" s="37" t="s">
        <v>1224</v>
      </c>
      <c r="O173" s="31">
        <v>1219</v>
      </c>
    </row>
    <row r="174" spans="2:15" hidden="1">
      <c r="B174" s="34" t="s">
        <v>5</v>
      </c>
      <c r="C174" s="35" t="s">
        <v>1317</v>
      </c>
      <c r="D174" s="35" t="s">
        <v>210</v>
      </c>
      <c r="E174" s="34" t="str">
        <f t="shared" si="10"/>
        <v>SGCC</v>
      </c>
      <c r="F174" s="34" t="str">
        <f t="shared" si="11"/>
        <v>Z18</v>
      </c>
      <c r="G174" s="35" t="s">
        <v>1227</v>
      </c>
      <c r="H174" s="35">
        <v>1.6</v>
      </c>
      <c r="I174" s="35">
        <v>334</v>
      </c>
      <c r="J174" s="35">
        <v>1220</v>
      </c>
      <c r="K174" s="36">
        <f t="shared" si="9"/>
        <v>5.1179487999999997</v>
      </c>
      <c r="L174" s="36" t="str">
        <f t="shared" si="12"/>
        <v>Pcs</v>
      </c>
      <c r="M174" s="37">
        <v>0</v>
      </c>
      <c r="O174" s="31">
        <v>1219</v>
      </c>
    </row>
    <row r="175" spans="2:15" hidden="1">
      <c r="B175" s="34" t="s">
        <v>5</v>
      </c>
      <c r="C175" s="35" t="s">
        <v>211</v>
      </c>
      <c r="D175" s="35" t="s">
        <v>212</v>
      </c>
      <c r="E175" s="34" t="str">
        <f t="shared" si="10"/>
        <v>SGCC</v>
      </c>
      <c r="F175" s="34" t="str">
        <f t="shared" si="11"/>
        <v>Z08</v>
      </c>
      <c r="G175" s="35" t="s">
        <v>1221</v>
      </c>
      <c r="H175" s="35">
        <v>0.8</v>
      </c>
      <c r="I175" s="35">
        <v>1082</v>
      </c>
      <c r="J175" s="35">
        <v>45.2</v>
      </c>
      <c r="K175" s="36">
        <f t="shared" si="9"/>
        <v>0.30713219200000003</v>
      </c>
      <c r="L175" s="36" t="str">
        <f t="shared" si="12"/>
        <v>Pcs</v>
      </c>
      <c r="M175" s="37" t="s">
        <v>1224</v>
      </c>
      <c r="O175" s="31">
        <v>1219</v>
      </c>
    </row>
    <row r="176" spans="2:15" hidden="1">
      <c r="B176" s="34" t="s">
        <v>5</v>
      </c>
      <c r="C176" s="35" t="s">
        <v>1318</v>
      </c>
      <c r="D176" s="35" t="s">
        <v>212</v>
      </c>
      <c r="E176" s="34" t="str">
        <f t="shared" si="10"/>
        <v>SGCC</v>
      </c>
      <c r="F176" s="34" t="str">
        <f t="shared" si="11"/>
        <v>Z08</v>
      </c>
      <c r="G176" s="35" t="s">
        <v>1221</v>
      </c>
      <c r="H176" s="35">
        <v>0.8</v>
      </c>
      <c r="I176" s="35">
        <v>1082</v>
      </c>
      <c r="J176" s="35">
        <v>45.2</v>
      </c>
      <c r="K176" s="36">
        <f t="shared" si="9"/>
        <v>0.30713219200000003</v>
      </c>
      <c r="L176" s="36" t="str">
        <f t="shared" si="12"/>
        <v>Pcs</v>
      </c>
      <c r="M176" s="37">
        <v>0</v>
      </c>
      <c r="O176" s="31">
        <v>1219</v>
      </c>
    </row>
    <row r="177" spans="2:15" hidden="1">
      <c r="B177" s="34" t="s">
        <v>5</v>
      </c>
      <c r="C177" s="35" t="s">
        <v>213</v>
      </c>
      <c r="D177" s="35" t="s">
        <v>214</v>
      </c>
      <c r="E177" s="34" t="str">
        <f t="shared" si="10"/>
        <v>SGCC</v>
      </c>
      <c r="F177" s="34" t="str">
        <f t="shared" si="11"/>
        <v>Z08</v>
      </c>
      <c r="G177" s="35" t="s">
        <v>1221</v>
      </c>
      <c r="H177" s="35">
        <v>0.8</v>
      </c>
      <c r="I177" s="35">
        <v>1482</v>
      </c>
      <c r="J177" s="35">
        <v>45.2</v>
      </c>
      <c r="K177" s="36">
        <f t="shared" si="9"/>
        <v>0.42067459200000007</v>
      </c>
      <c r="L177" s="36" t="str">
        <f t="shared" si="12"/>
        <v>Pcs</v>
      </c>
      <c r="M177" s="37" t="s">
        <v>1224</v>
      </c>
      <c r="O177" s="31">
        <v>1219</v>
      </c>
    </row>
    <row r="178" spans="2:15" hidden="1">
      <c r="B178" s="34" t="s">
        <v>5</v>
      </c>
      <c r="C178" s="35" t="s">
        <v>1319</v>
      </c>
      <c r="D178" s="35" t="s">
        <v>214</v>
      </c>
      <c r="E178" s="34" t="str">
        <f t="shared" si="10"/>
        <v>SGCC</v>
      </c>
      <c r="F178" s="34" t="str">
        <f t="shared" si="11"/>
        <v>Z08</v>
      </c>
      <c r="G178" s="35" t="s">
        <v>1221</v>
      </c>
      <c r="H178" s="35">
        <v>0.8</v>
      </c>
      <c r="I178" s="35">
        <v>1482</v>
      </c>
      <c r="J178" s="35">
        <v>45.2</v>
      </c>
      <c r="K178" s="36">
        <f t="shared" si="9"/>
        <v>0.42067459200000007</v>
      </c>
      <c r="L178" s="36" t="str">
        <f t="shared" si="12"/>
        <v>Pcs</v>
      </c>
      <c r="M178" s="37" t="s">
        <v>1224</v>
      </c>
      <c r="O178" s="31">
        <v>1219</v>
      </c>
    </row>
    <row r="179" spans="2:15" hidden="1">
      <c r="B179" s="34" t="s">
        <v>5</v>
      </c>
      <c r="C179" s="35" t="s">
        <v>215</v>
      </c>
      <c r="D179" s="35" t="s">
        <v>216</v>
      </c>
      <c r="E179" s="34" t="str">
        <f t="shared" si="10"/>
        <v>SGCC</v>
      </c>
      <c r="F179" s="34" t="str">
        <f t="shared" si="11"/>
        <v>Z08</v>
      </c>
      <c r="G179" s="35" t="s">
        <v>1221</v>
      </c>
      <c r="H179" s="35">
        <v>1.2</v>
      </c>
      <c r="I179" s="35">
        <v>368</v>
      </c>
      <c r="J179" s="35">
        <v>1035</v>
      </c>
      <c r="K179" s="36">
        <f t="shared" si="9"/>
        <v>3.5878896</v>
      </c>
      <c r="L179" s="36" t="str">
        <f t="shared" si="12"/>
        <v>Pcs</v>
      </c>
      <c r="M179" s="37" t="s">
        <v>1224</v>
      </c>
      <c r="O179" s="31">
        <v>1219</v>
      </c>
    </row>
    <row r="180" spans="2:15" hidden="1">
      <c r="B180" s="34" t="s">
        <v>5</v>
      </c>
      <c r="C180" s="35" t="s">
        <v>1320</v>
      </c>
      <c r="D180" s="35" t="s">
        <v>216</v>
      </c>
      <c r="E180" s="34" t="str">
        <f t="shared" si="10"/>
        <v>SGCC</v>
      </c>
      <c r="F180" s="34" t="str">
        <f t="shared" si="11"/>
        <v>Z08</v>
      </c>
      <c r="G180" s="35" t="s">
        <v>1221</v>
      </c>
      <c r="H180" s="35">
        <v>1.2</v>
      </c>
      <c r="I180" s="35">
        <v>368</v>
      </c>
      <c r="J180" s="35">
        <v>1035</v>
      </c>
      <c r="K180" s="36">
        <f t="shared" si="9"/>
        <v>3.5878896</v>
      </c>
      <c r="L180" s="36" t="str">
        <f t="shared" si="12"/>
        <v>Pcs</v>
      </c>
      <c r="M180" s="37" t="s">
        <v>1224</v>
      </c>
      <c r="O180" s="31">
        <v>1219</v>
      </c>
    </row>
    <row r="181" spans="2:15" hidden="1">
      <c r="B181" s="34" t="s">
        <v>5</v>
      </c>
      <c r="C181" s="35" t="s">
        <v>217</v>
      </c>
      <c r="D181" s="35" t="s">
        <v>218</v>
      </c>
      <c r="E181" s="34" t="str">
        <f t="shared" si="10"/>
        <v>SGCC</v>
      </c>
      <c r="F181" s="34" t="str">
        <f t="shared" si="11"/>
        <v>Z08</v>
      </c>
      <c r="G181" s="35" t="s">
        <v>1221</v>
      </c>
      <c r="H181" s="35">
        <v>1.2</v>
      </c>
      <c r="I181" s="35">
        <v>368</v>
      </c>
      <c r="J181" s="35">
        <v>1435</v>
      </c>
      <c r="K181" s="36">
        <f t="shared" si="9"/>
        <v>4.9745135999999999</v>
      </c>
      <c r="L181" s="36" t="str">
        <f t="shared" si="12"/>
        <v>Pcs</v>
      </c>
      <c r="M181" s="37" t="s">
        <v>1224</v>
      </c>
      <c r="O181" s="31">
        <v>1219</v>
      </c>
    </row>
    <row r="182" spans="2:15" hidden="1">
      <c r="B182" s="34" t="s">
        <v>5</v>
      </c>
      <c r="C182" s="35" t="s">
        <v>1321</v>
      </c>
      <c r="D182" s="35" t="s">
        <v>218</v>
      </c>
      <c r="E182" s="34" t="str">
        <f t="shared" si="10"/>
        <v>SGCC</v>
      </c>
      <c r="F182" s="34" t="str">
        <f t="shared" si="11"/>
        <v>Z08</v>
      </c>
      <c r="G182" s="35" t="s">
        <v>1221</v>
      </c>
      <c r="H182" s="35">
        <v>1.2</v>
      </c>
      <c r="I182" s="35">
        <v>368</v>
      </c>
      <c r="J182" s="35">
        <v>1435</v>
      </c>
      <c r="K182" s="36">
        <f t="shared" si="9"/>
        <v>4.9745135999999999</v>
      </c>
      <c r="L182" s="36" t="str">
        <f t="shared" si="12"/>
        <v>Pcs</v>
      </c>
      <c r="M182" s="37" t="s">
        <v>1224</v>
      </c>
      <c r="O182" s="31">
        <v>1219</v>
      </c>
    </row>
    <row r="183" spans="2:15" hidden="1">
      <c r="B183" s="34" t="s">
        <v>5</v>
      </c>
      <c r="C183" s="35" t="s">
        <v>219</v>
      </c>
      <c r="D183" s="35" t="s">
        <v>220</v>
      </c>
      <c r="E183" s="34" t="str">
        <f t="shared" si="10"/>
        <v>SGCC</v>
      </c>
      <c r="F183" s="34" t="str">
        <f t="shared" si="11"/>
        <v>Z08</v>
      </c>
      <c r="G183" s="35" t="s">
        <v>1221</v>
      </c>
      <c r="H183" s="35">
        <v>1.6</v>
      </c>
      <c r="I183" s="35">
        <v>208</v>
      </c>
      <c r="J183" s="35">
        <v>594</v>
      </c>
      <c r="K183" s="36">
        <f t="shared" si="9"/>
        <v>1.55181312</v>
      </c>
      <c r="L183" s="36" t="str">
        <f t="shared" si="12"/>
        <v>Pcs</v>
      </c>
      <c r="M183" s="37" t="s">
        <v>1228</v>
      </c>
      <c r="O183" s="31">
        <v>1219</v>
      </c>
    </row>
    <row r="184" spans="2:15" hidden="1">
      <c r="B184" s="34" t="s">
        <v>5</v>
      </c>
      <c r="C184" s="35" t="s">
        <v>1322</v>
      </c>
      <c r="D184" s="35" t="s">
        <v>220</v>
      </c>
      <c r="E184" s="34" t="str">
        <f t="shared" si="10"/>
        <v>SGCC</v>
      </c>
      <c r="F184" s="34" t="str">
        <f t="shared" si="11"/>
        <v>Z08</v>
      </c>
      <c r="G184" s="35" t="s">
        <v>1221</v>
      </c>
      <c r="H184" s="35">
        <v>1.6</v>
      </c>
      <c r="I184" s="35">
        <v>208</v>
      </c>
      <c r="J184" s="35">
        <v>594</v>
      </c>
      <c r="K184" s="36">
        <f t="shared" si="9"/>
        <v>1.55181312</v>
      </c>
      <c r="L184" s="36" t="str">
        <f t="shared" si="12"/>
        <v>Pcs</v>
      </c>
      <c r="M184" s="37" t="s">
        <v>1228</v>
      </c>
      <c r="O184" s="31">
        <v>1219</v>
      </c>
    </row>
    <row r="185" spans="2:15" hidden="1">
      <c r="B185" s="34" t="s">
        <v>5</v>
      </c>
      <c r="C185" s="35" t="s">
        <v>221</v>
      </c>
      <c r="D185" s="35" t="s">
        <v>222</v>
      </c>
      <c r="E185" s="34" t="str">
        <f t="shared" si="10"/>
        <v>SGCC</v>
      </c>
      <c r="F185" s="34" t="str">
        <f t="shared" si="11"/>
        <v>Z08</v>
      </c>
      <c r="G185" s="35" t="s">
        <v>1221</v>
      </c>
      <c r="H185" s="35">
        <v>1.6</v>
      </c>
      <c r="I185" s="35">
        <v>212</v>
      </c>
      <c r="J185" s="35">
        <v>592</v>
      </c>
      <c r="K185" s="36">
        <f t="shared" si="9"/>
        <v>1.5763302400000003</v>
      </c>
      <c r="L185" s="36" t="str">
        <f t="shared" si="12"/>
        <v>Pcs</v>
      </c>
      <c r="M185" s="37" t="s">
        <v>1228</v>
      </c>
      <c r="O185" s="31">
        <v>1219</v>
      </c>
    </row>
    <row r="186" spans="2:15" hidden="1">
      <c r="B186" s="34" t="s">
        <v>5</v>
      </c>
      <c r="C186" s="35" t="s">
        <v>1323</v>
      </c>
      <c r="D186" s="35" t="s">
        <v>222</v>
      </c>
      <c r="E186" s="34" t="str">
        <f t="shared" si="10"/>
        <v>SGCC</v>
      </c>
      <c r="F186" s="34" t="str">
        <f t="shared" si="11"/>
        <v>Z08</v>
      </c>
      <c r="G186" s="35" t="s">
        <v>1221</v>
      </c>
      <c r="H186" s="35">
        <v>1.6</v>
      </c>
      <c r="I186" s="35">
        <v>212</v>
      </c>
      <c r="J186" s="35">
        <v>592</v>
      </c>
      <c r="K186" s="36">
        <f t="shared" si="9"/>
        <v>1.5763302400000003</v>
      </c>
      <c r="L186" s="36" t="str">
        <f t="shared" si="12"/>
        <v>Pcs</v>
      </c>
      <c r="M186" s="37" t="s">
        <v>1228</v>
      </c>
      <c r="O186" s="31">
        <v>1219</v>
      </c>
    </row>
    <row r="187" spans="2:15" hidden="1">
      <c r="B187" s="34" t="s">
        <v>5</v>
      </c>
      <c r="C187" s="35" t="s">
        <v>1324</v>
      </c>
      <c r="D187" s="35" t="s">
        <v>1325</v>
      </c>
      <c r="E187" s="34" t="str">
        <f t="shared" si="10"/>
        <v>SGCC</v>
      </c>
      <c r="F187" s="34" t="str">
        <f t="shared" si="11"/>
        <v>Z08</v>
      </c>
      <c r="G187" s="35" t="s">
        <v>1221</v>
      </c>
      <c r="H187" s="35">
        <v>0.6</v>
      </c>
      <c r="I187" s="35">
        <v>315.3</v>
      </c>
      <c r="J187" s="35">
        <v>784.2</v>
      </c>
      <c r="K187" s="36">
        <f t="shared" si="9"/>
        <v>1.1645864046000003</v>
      </c>
      <c r="L187" s="36" t="str">
        <f t="shared" si="12"/>
        <v>Pcs</v>
      </c>
      <c r="M187" s="37">
        <v>0</v>
      </c>
      <c r="O187" s="31">
        <v>1219</v>
      </c>
    </row>
    <row r="188" spans="2:15" hidden="1">
      <c r="B188" s="34" t="s">
        <v>5</v>
      </c>
      <c r="C188" s="35" t="s">
        <v>1326</v>
      </c>
      <c r="D188" s="35" t="s">
        <v>1325</v>
      </c>
      <c r="E188" s="34" t="str">
        <f t="shared" si="10"/>
        <v>SGCC</v>
      </c>
      <c r="F188" s="34" t="str">
        <f t="shared" si="11"/>
        <v>Z08</v>
      </c>
      <c r="G188" s="35" t="s">
        <v>1221</v>
      </c>
      <c r="H188" s="35">
        <v>0.6</v>
      </c>
      <c r="I188" s="35">
        <v>315.3</v>
      </c>
      <c r="J188" s="35">
        <v>784.2</v>
      </c>
      <c r="K188" s="36">
        <f t="shared" si="9"/>
        <v>1.1645864046000003</v>
      </c>
      <c r="L188" s="36" t="str">
        <f t="shared" si="12"/>
        <v>Pcs</v>
      </c>
      <c r="M188" s="37">
        <v>0</v>
      </c>
      <c r="O188" s="31">
        <v>1219</v>
      </c>
    </row>
    <row r="189" spans="2:15" hidden="1">
      <c r="B189" s="34" t="s">
        <v>5</v>
      </c>
      <c r="C189" s="35" t="s">
        <v>223</v>
      </c>
      <c r="D189" s="35" t="s">
        <v>224</v>
      </c>
      <c r="E189" s="34" t="str">
        <f t="shared" si="10"/>
        <v>SGCC</v>
      </c>
      <c r="F189" s="34" t="str">
        <f t="shared" si="11"/>
        <v>Z08</v>
      </c>
      <c r="G189" s="35" t="s">
        <v>1221</v>
      </c>
      <c r="H189" s="35">
        <v>0.6</v>
      </c>
      <c r="I189" s="35">
        <v>310.89999999999998</v>
      </c>
      <c r="J189" s="35">
        <v>784.2</v>
      </c>
      <c r="K189" s="36">
        <f t="shared" si="9"/>
        <v>1.1483346437999999</v>
      </c>
      <c r="L189" s="36" t="str">
        <f t="shared" si="12"/>
        <v>Pcs</v>
      </c>
      <c r="M189" s="37" t="s">
        <v>1254</v>
      </c>
      <c r="O189" s="31">
        <v>1219</v>
      </c>
    </row>
    <row r="190" spans="2:15" hidden="1">
      <c r="B190" s="34" t="s">
        <v>5</v>
      </c>
      <c r="C190" s="35" t="s">
        <v>225</v>
      </c>
      <c r="D190" s="35" t="s">
        <v>224</v>
      </c>
      <c r="E190" s="34" t="str">
        <f t="shared" si="10"/>
        <v>SGCC</v>
      </c>
      <c r="F190" s="34" t="str">
        <f t="shared" si="11"/>
        <v>Z08</v>
      </c>
      <c r="G190" s="35" t="s">
        <v>1221</v>
      </c>
      <c r="H190" s="35">
        <v>0.6</v>
      </c>
      <c r="I190" s="35">
        <v>310.89999999999998</v>
      </c>
      <c r="J190" s="35">
        <v>784.2</v>
      </c>
      <c r="K190" s="36">
        <f t="shared" si="9"/>
        <v>1.1483346437999999</v>
      </c>
      <c r="L190" s="36" t="str">
        <f t="shared" si="12"/>
        <v>Pcs</v>
      </c>
      <c r="M190" s="37" t="s">
        <v>1254</v>
      </c>
      <c r="O190" s="31">
        <v>1219</v>
      </c>
    </row>
    <row r="191" spans="2:15" hidden="1">
      <c r="B191" s="34" t="s">
        <v>5</v>
      </c>
      <c r="C191" s="35" t="s">
        <v>1327</v>
      </c>
      <c r="D191" s="35" t="s">
        <v>1328</v>
      </c>
      <c r="E191" s="34" t="str">
        <f t="shared" si="10"/>
        <v>SGCC</v>
      </c>
      <c r="F191" s="34" t="str">
        <f t="shared" si="11"/>
        <v>Z08</v>
      </c>
      <c r="G191" s="35" t="s">
        <v>1221</v>
      </c>
      <c r="H191" s="35">
        <v>1</v>
      </c>
      <c r="I191" s="35">
        <v>148</v>
      </c>
      <c r="J191" s="35">
        <v>883</v>
      </c>
      <c r="K191" s="36">
        <f t="shared" si="9"/>
        <v>1.0258693999999999</v>
      </c>
      <c r="L191" s="36" t="str">
        <f t="shared" si="12"/>
        <v>Pcs</v>
      </c>
      <c r="M191" s="37">
        <v>0</v>
      </c>
      <c r="O191" s="31">
        <v>1219</v>
      </c>
    </row>
    <row r="192" spans="2:15" hidden="1">
      <c r="B192" s="34" t="s">
        <v>5</v>
      </c>
      <c r="C192" s="35" t="s">
        <v>226</v>
      </c>
      <c r="D192" s="35" t="s">
        <v>227</v>
      </c>
      <c r="E192" s="34" t="str">
        <f t="shared" si="10"/>
        <v>SGCC</v>
      </c>
      <c r="F192" s="34" t="str">
        <f t="shared" si="11"/>
        <v>Z08</v>
      </c>
      <c r="G192" s="35" t="s">
        <v>1221</v>
      </c>
      <c r="H192" s="35">
        <v>1.6</v>
      </c>
      <c r="I192" s="35">
        <v>256</v>
      </c>
      <c r="J192" s="35">
        <v>295</v>
      </c>
      <c r="K192" s="36">
        <f t="shared" si="9"/>
        <v>0.94853120000000002</v>
      </c>
      <c r="L192" s="36" t="str">
        <f t="shared" si="12"/>
        <v>Pcs</v>
      </c>
      <c r="M192" s="37" t="s">
        <v>1224</v>
      </c>
      <c r="O192" s="31">
        <v>1219</v>
      </c>
    </row>
    <row r="193" spans="2:15" hidden="1">
      <c r="B193" s="34" t="s">
        <v>5</v>
      </c>
      <c r="C193" s="35" t="s">
        <v>1329</v>
      </c>
      <c r="D193" s="35" t="s">
        <v>1330</v>
      </c>
      <c r="E193" s="34" t="str">
        <f t="shared" si="10"/>
        <v>SGCC</v>
      </c>
      <c r="F193" s="34" t="str">
        <f t="shared" si="11"/>
        <v>Z08</v>
      </c>
      <c r="G193" s="35" t="s">
        <v>1221</v>
      </c>
      <c r="H193" s="35">
        <v>0.8</v>
      </c>
      <c r="I193" s="35">
        <v>355</v>
      </c>
      <c r="J193" s="35">
        <v>880</v>
      </c>
      <c r="K193" s="36">
        <f t="shared" si="9"/>
        <v>1.9618720000000001</v>
      </c>
      <c r="L193" s="36" t="str">
        <f t="shared" si="12"/>
        <v>Pcs</v>
      </c>
      <c r="M193" s="37">
        <v>0</v>
      </c>
      <c r="O193" s="31">
        <v>1219</v>
      </c>
    </row>
    <row r="194" spans="2:15" hidden="1">
      <c r="B194" s="34" t="s">
        <v>5</v>
      </c>
      <c r="C194" s="35" t="s">
        <v>1331</v>
      </c>
      <c r="D194" s="35" t="s">
        <v>1332</v>
      </c>
      <c r="E194" s="34" t="str">
        <f t="shared" si="10"/>
        <v>SGCC</v>
      </c>
      <c r="F194" s="34" t="str">
        <f t="shared" si="11"/>
        <v>Z08</v>
      </c>
      <c r="G194" s="35" t="s">
        <v>1221</v>
      </c>
      <c r="H194" s="35">
        <v>1</v>
      </c>
      <c r="I194" s="35">
        <v>36</v>
      </c>
      <c r="J194" s="35">
        <v>170</v>
      </c>
      <c r="K194" s="36">
        <f t="shared" si="9"/>
        <v>4.8041999999999994E-2</v>
      </c>
      <c r="L194" s="36" t="str">
        <f t="shared" si="12"/>
        <v>Pcs</v>
      </c>
      <c r="M194" s="37">
        <v>0</v>
      </c>
      <c r="O194" s="31">
        <v>1219</v>
      </c>
    </row>
    <row r="195" spans="2:15" hidden="1">
      <c r="B195" s="34" t="s">
        <v>5</v>
      </c>
      <c r="C195" s="35" t="s">
        <v>228</v>
      </c>
      <c r="D195" s="35" t="s">
        <v>229</v>
      </c>
      <c r="E195" s="34" t="str">
        <f t="shared" si="10"/>
        <v>SGCC</v>
      </c>
      <c r="F195" s="34" t="str">
        <f t="shared" si="11"/>
        <v>Z08</v>
      </c>
      <c r="G195" s="35" t="s">
        <v>1221</v>
      </c>
      <c r="H195" s="35">
        <v>0.6</v>
      </c>
      <c r="I195" s="35">
        <v>80</v>
      </c>
      <c r="J195" s="35">
        <v>877</v>
      </c>
      <c r="K195" s="36">
        <f t="shared" si="9"/>
        <v>0.33045360000000001</v>
      </c>
      <c r="L195" s="36" t="str">
        <f t="shared" si="12"/>
        <v>Pcs</v>
      </c>
      <c r="M195" s="37" t="s">
        <v>1224</v>
      </c>
      <c r="O195" s="31">
        <v>1219</v>
      </c>
    </row>
    <row r="196" spans="2:15" hidden="1">
      <c r="B196" s="34" t="s">
        <v>5</v>
      </c>
      <c r="C196" s="35" t="s">
        <v>230</v>
      </c>
      <c r="D196" s="35" t="s">
        <v>229</v>
      </c>
      <c r="E196" s="34" t="str">
        <f t="shared" si="10"/>
        <v>SGCC</v>
      </c>
      <c r="F196" s="34" t="str">
        <f t="shared" si="11"/>
        <v>Z08</v>
      </c>
      <c r="G196" s="35" t="s">
        <v>1221</v>
      </c>
      <c r="H196" s="35">
        <v>0.6</v>
      </c>
      <c r="I196" s="35">
        <v>80</v>
      </c>
      <c r="J196" s="35">
        <v>877</v>
      </c>
      <c r="K196" s="36">
        <f t="shared" ref="K196:K259" si="13">IF(J196="Coil",1,7.85*H196*I196*J196/10^6)</f>
        <v>0.33045360000000001</v>
      </c>
      <c r="L196" s="36" t="str">
        <f t="shared" si="12"/>
        <v>Pcs</v>
      </c>
      <c r="M196" s="37" t="s">
        <v>1224</v>
      </c>
      <c r="O196" s="31">
        <v>1219</v>
      </c>
    </row>
    <row r="197" spans="2:15" hidden="1">
      <c r="B197" s="34" t="s">
        <v>5</v>
      </c>
      <c r="C197" s="35" t="s">
        <v>1333</v>
      </c>
      <c r="D197" s="35" t="s">
        <v>1334</v>
      </c>
      <c r="E197" s="34" t="str">
        <f t="shared" ref="E197:E260" si="14">LEFT(G197,4)</f>
        <v>SGCC</v>
      </c>
      <c r="F197" s="34" t="str">
        <f t="shared" ref="F197:F260" si="15">RIGHT(G197,3)</f>
        <v>Z08</v>
      </c>
      <c r="G197" s="35" t="s">
        <v>1221</v>
      </c>
      <c r="H197" s="35">
        <v>0.6</v>
      </c>
      <c r="I197" s="35">
        <v>146</v>
      </c>
      <c r="J197" s="35">
        <v>1103</v>
      </c>
      <c r="K197" s="36">
        <f t="shared" si="13"/>
        <v>0.75848897999999998</v>
      </c>
      <c r="L197" s="36" t="str">
        <f t="shared" ref="L197:L260" si="16">IF(J197="Coil","KG,","Pcs")</f>
        <v>Pcs</v>
      </c>
      <c r="M197" s="37">
        <v>0</v>
      </c>
      <c r="O197" s="31">
        <v>1219</v>
      </c>
    </row>
    <row r="198" spans="2:15" hidden="1">
      <c r="B198" s="34" t="s">
        <v>5</v>
      </c>
      <c r="C198" s="35" t="s">
        <v>1335</v>
      </c>
      <c r="D198" s="35" t="s">
        <v>1334</v>
      </c>
      <c r="E198" s="34" t="str">
        <f t="shared" si="14"/>
        <v>SGCC</v>
      </c>
      <c r="F198" s="34" t="str">
        <f t="shared" si="15"/>
        <v>Z08</v>
      </c>
      <c r="G198" s="35" t="s">
        <v>1221</v>
      </c>
      <c r="H198" s="35">
        <v>0.6</v>
      </c>
      <c r="I198" s="35">
        <v>146</v>
      </c>
      <c r="J198" s="35">
        <v>1103</v>
      </c>
      <c r="K198" s="36">
        <f t="shared" si="13"/>
        <v>0.75848897999999998</v>
      </c>
      <c r="L198" s="36" t="str">
        <f t="shared" si="16"/>
        <v>Pcs</v>
      </c>
      <c r="M198" s="37">
        <v>0</v>
      </c>
      <c r="O198" s="31">
        <v>1219</v>
      </c>
    </row>
    <row r="199" spans="2:15" hidden="1">
      <c r="B199" s="34" t="s">
        <v>5</v>
      </c>
      <c r="C199" s="35" t="s">
        <v>231</v>
      </c>
      <c r="D199" s="35" t="s">
        <v>232</v>
      </c>
      <c r="E199" s="34" t="str">
        <f t="shared" si="14"/>
        <v>SGCC</v>
      </c>
      <c r="F199" s="34" t="str">
        <f t="shared" si="15"/>
        <v>Z08</v>
      </c>
      <c r="G199" s="35" t="s">
        <v>1221</v>
      </c>
      <c r="H199" s="35">
        <v>0.6</v>
      </c>
      <c r="I199" s="35">
        <v>70</v>
      </c>
      <c r="J199" s="35">
        <v>865</v>
      </c>
      <c r="K199" s="36">
        <f t="shared" si="13"/>
        <v>0.28519050000000001</v>
      </c>
      <c r="L199" s="36" t="str">
        <f t="shared" si="16"/>
        <v>Pcs</v>
      </c>
      <c r="M199" s="37" t="s">
        <v>1224</v>
      </c>
      <c r="O199" s="31">
        <v>1219</v>
      </c>
    </row>
    <row r="200" spans="2:15" hidden="1">
      <c r="B200" s="34" t="s">
        <v>5</v>
      </c>
      <c r="C200" s="35" t="s">
        <v>233</v>
      </c>
      <c r="D200" s="35" t="s">
        <v>232</v>
      </c>
      <c r="E200" s="34" t="str">
        <f t="shared" si="14"/>
        <v>SGCC</v>
      </c>
      <c r="F200" s="34" t="str">
        <f t="shared" si="15"/>
        <v>Z08</v>
      </c>
      <c r="G200" s="35" t="s">
        <v>1221</v>
      </c>
      <c r="H200" s="35">
        <v>0.6</v>
      </c>
      <c r="I200" s="35">
        <v>70</v>
      </c>
      <c r="J200" s="35">
        <v>865</v>
      </c>
      <c r="K200" s="36">
        <f t="shared" si="13"/>
        <v>0.28519050000000001</v>
      </c>
      <c r="L200" s="36" t="str">
        <f t="shared" si="16"/>
        <v>Pcs</v>
      </c>
      <c r="M200" s="37" t="s">
        <v>1224</v>
      </c>
      <c r="O200" s="31">
        <v>1219</v>
      </c>
    </row>
    <row r="201" spans="2:15" hidden="1">
      <c r="B201" s="34" t="s">
        <v>5</v>
      </c>
      <c r="C201" s="35" t="s">
        <v>1336</v>
      </c>
      <c r="D201" s="35" t="s">
        <v>1337</v>
      </c>
      <c r="E201" s="34" t="str">
        <f t="shared" si="14"/>
        <v>SGCC</v>
      </c>
      <c r="F201" s="34" t="str">
        <f t="shared" si="15"/>
        <v>Z08</v>
      </c>
      <c r="G201" s="35" t="s">
        <v>1221</v>
      </c>
      <c r="H201" s="35">
        <v>0.7</v>
      </c>
      <c r="I201" s="35">
        <v>380</v>
      </c>
      <c r="J201" s="35">
        <v>498</v>
      </c>
      <c r="K201" s="36">
        <f t="shared" si="13"/>
        <v>1.0398737999999998</v>
      </c>
      <c r="L201" s="36" t="str">
        <f t="shared" si="16"/>
        <v>Pcs</v>
      </c>
      <c r="M201" s="37">
        <v>0</v>
      </c>
      <c r="O201" s="31">
        <v>1219</v>
      </c>
    </row>
    <row r="202" spans="2:15" hidden="1">
      <c r="B202" s="34" t="s">
        <v>5</v>
      </c>
      <c r="C202" s="35" t="s">
        <v>1338</v>
      </c>
      <c r="D202" s="35" t="s">
        <v>1339</v>
      </c>
      <c r="E202" s="34" t="str">
        <f t="shared" si="14"/>
        <v>SGCC</v>
      </c>
      <c r="F202" s="34" t="str">
        <f t="shared" si="15"/>
        <v>Z08</v>
      </c>
      <c r="G202" s="35" t="s">
        <v>1221</v>
      </c>
      <c r="H202" s="35">
        <v>0.7</v>
      </c>
      <c r="I202" s="35">
        <v>329.5</v>
      </c>
      <c r="J202" s="35">
        <v>261.5</v>
      </c>
      <c r="K202" s="36">
        <f t="shared" si="13"/>
        <v>0.47347255374999991</v>
      </c>
      <c r="L202" s="36" t="str">
        <f t="shared" si="16"/>
        <v>Pcs</v>
      </c>
      <c r="M202" s="37">
        <v>0</v>
      </c>
      <c r="O202" s="31">
        <v>1219</v>
      </c>
    </row>
    <row r="203" spans="2:15" hidden="1">
      <c r="B203" s="34" t="s">
        <v>5</v>
      </c>
      <c r="C203" s="35" t="s">
        <v>1340</v>
      </c>
      <c r="D203" s="35" t="s">
        <v>1341</v>
      </c>
      <c r="E203" s="34" t="str">
        <f t="shared" si="14"/>
        <v>SGCC</v>
      </c>
      <c r="F203" s="34" t="str">
        <f t="shared" si="15"/>
        <v>Z08</v>
      </c>
      <c r="G203" s="35" t="s">
        <v>1221</v>
      </c>
      <c r="H203" s="35">
        <v>0.5</v>
      </c>
      <c r="I203" s="35">
        <v>200</v>
      </c>
      <c r="J203" s="35">
        <v>990</v>
      </c>
      <c r="K203" s="36">
        <f t="shared" si="13"/>
        <v>0.77715000000000001</v>
      </c>
      <c r="L203" s="36" t="str">
        <f t="shared" si="16"/>
        <v>Pcs</v>
      </c>
      <c r="M203" s="37">
        <v>0</v>
      </c>
      <c r="O203" s="31">
        <v>1219</v>
      </c>
    </row>
    <row r="204" spans="2:15" hidden="1">
      <c r="B204" s="34" t="s">
        <v>5</v>
      </c>
      <c r="C204" s="35" t="s">
        <v>1342</v>
      </c>
      <c r="D204" s="35" t="s">
        <v>1343</v>
      </c>
      <c r="E204" s="34" t="str">
        <f t="shared" si="14"/>
        <v>SGCC</v>
      </c>
      <c r="F204" s="34" t="str">
        <f t="shared" si="15"/>
        <v>Z08</v>
      </c>
      <c r="G204" s="35" t="s">
        <v>1221</v>
      </c>
      <c r="H204" s="35">
        <v>0.7</v>
      </c>
      <c r="I204" s="35">
        <v>474</v>
      </c>
      <c r="J204" s="35">
        <v>332</v>
      </c>
      <c r="K204" s="36">
        <f t="shared" si="13"/>
        <v>0.86473715999999989</v>
      </c>
      <c r="L204" s="36" t="str">
        <f t="shared" si="16"/>
        <v>Pcs</v>
      </c>
      <c r="M204" s="37">
        <v>0</v>
      </c>
      <c r="O204" s="31">
        <v>1219</v>
      </c>
    </row>
    <row r="205" spans="2:15" hidden="1">
      <c r="B205" s="34" t="s">
        <v>5</v>
      </c>
      <c r="C205" s="35" t="s">
        <v>1344</v>
      </c>
      <c r="D205" s="35" t="s">
        <v>1345</v>
      </c>
      <c r="E205" s="34" t="str">
        <f t="shared" si="14"/>
        <v>SGCC</v>
      </c>
      <c r="F205" s="34" t="str">
        <f t="shared" si="15"/>
        <v>Z08</v>
      </c>
      <c r="G205" s="35" t="s">
        <v>1221</v>
      </c>
      <c r="H205" s="35">
        <v>0.8</v>
      </c>
      <c r="I205" s="35">
        <v>371</v>
      </c>
      <c r="J205" s="35">
        <v>276</v>
      </c>
      <c r="K205" s="36">
        <f t="shared" si="13"/>
        <v>0.64304687999999999</v>
      </c>
      <c r="L205" s="36" t="str">
        <f t="shared" si="16"/>
        <v>Pcs</v>
      </c>
      <c r="M205" s="37">
        <v>0</v>
      </c>
      <c r="O205" s="31">
        <v>1219</v>
      </c>
    </row>
    <row r="206" spans="2:15" hidden="1">
      <c r="B206" s="34" t="s">
        <v>5</v>
      </c>
      <c r="C206" s="35" t="s">
        <v>234</v>
      </c>
      <c r="D206" s="35" t="s">
        <v>235</v>
      </c>
      <c r="E206" s="34" t="str">
        <f t="shared" si="14"/>
        <v>SGCC</v>
      </c>
      <c r="F206" s="34" t="str">
        <f t="shared" si="15"/>
        <v>Z08</v>
      </c>
      <c r="G206" s="35" t="s">
        <v>1221</v>
      </c>
      <c r="H206" s="35">
        <v>1.6</v>
      </c>
      <c r="I206" s="35">
        <v>321</v>
      </c>
      <c r="J206" s="35">
        <v>1220</v>
      </c>
      <c r="K206" s="36">
        <f t="shared" si="13"/>
        <v>4.9187472000000003</v>
      </c>
      <c r="L206" s="36" t="str">
        <f t="shared" si="16"/>
        <v>Pcs</v>
      </c>
      <c r="M206" s="37" t="s">
        <v>1224</v>
      </c>
      <c r="O206" s="31">
        <v>1219</v>
      </c>
    </row>
    <row r="207" spans="2:15" hidden="1">
      <c r="B207" s="34" t="s">
        <v>5</v>
      </c>
      <c r="C207" s="35" t="s">
        <v>236</v>
      </c>
      <c r="D207" s="35" t="s">
        <v>235</v>
      </c>
      <c r="E207" s="34" t="str">
        <f t="shared" si="14"/>
        <v>SGCC</v>
      </c>
      <c r="F207" s="34" t="str">
        <f t="shared" si="15"/>
        <v>Z08</v>
      </c>
      <c r="G207" s="35" t="s">
        <v>1221</v>
      </c>
      <c r="H207" s="35">
        <v>1.6</v>
      </c>
      <c r="I207" s="35">
        <v>321</v>
      </c>
      <c r="J207" s="35">
        <v>1220</v>
      </c>
      <c r="K207" s="36">
        <f t="shared" si="13"/>
        <v>4.9187472000000003</v>
      </c>
      <c r="L207" s="36" t="str">
        <f t="shared" si="16"/>
        <v>Pcs</v>
      </c>
      <c r="M207" s="37" t="s">
        <v>1224</v>
      </c>
      <c r="O207" s="31">
        <v>1219</v>
      </c>
    </row>
    <row r="208" spans="2:15" hidden="1">
      <c r="B208" s="34" t="s">
        <v>5</v>
      </c>
      <c r="C208" s="35" t="s">
        <v>237</v>
      </c>
      <c r="D208" s="35" t="s">
        <v>238</v>
      </c>
      <c r="E208" s="34" t="str">
        <f t="shared" si="14"/>
        <v>SGCC</v>
      </c>
      <c r="F208" s="34" t="str">
        <f t="shared" si="15"/>
        <v>Z08</v>
      </c>
      <c r="G208" s="35" t="s">
        <v>1221</v>
      </c>
      <c r="H208" s="35">
        <v>1.6</v>
      </c>
      <c r="I208" s="35">
        <v>495</v>
      </c>
      <c r="J208" s="35" t="s">
        <v>1263</v>
      </c>
      <c r="K208" s="36">
        <f t="shared" si="13"/>
        <v>1</v>
      </c>
      <c r="L208" s="36" t="str">
        <f t="shared" si="16"/>
        <v>KG,</v>
      </c>
      <c r="M208" s="37" t="s">
        <v>1265</v>
      </c>
      <c r="O208" s="31">
        <v>1219</v>
      </c>
    </row>
    <row r="209" spans="2:15" hidden="1">
      <c r="B209" s="34" t="s">
        <v>5</v>
      </c>
      <c r="C209" s="35" t="s">
        <v>239</v>
      </c>
      <c r="D209" s="35" t="s">
        <v>238</v>
      </c>
      <c r="E209" s="34" t="str">
        <f t="shared" si="14"/>
        <v>SGCC</v>
      </c>
      <c r="F209" s="34" t="str">
        <f t="shared" si="15"/>
        <v>Z08</v>
      </c>
      <c r="G209" s="35" t="s">
        <v>1221</v>
      </c>
      <c r="H209" s="35">
        <v>1.6</v>
      </c>
      <c r="I209" s="35">
        <v>495</v>
      </c>
      <c r="J209" s="35" t="s">
        <v>1201</v>
      </c>
      <c r="K209" s="36">
        <f t="shared" si="13"/>
        <v>1</v>
      </c>
      <c r="L209" s="36" t="str">
        <f t="shared" si="16"/>
        <v>KG,</v>
      </c>
      <c r="M209" s="37" t="s">
        <v>1265</v>
      </c>
      <c r="O209" s="31">
        <v>1219</v>
      </c>
    </row>
    <row r="210" spans="2:15" hidden="1">
      <c r="B210" s="34" t="s">
        <v>5</v>
      </c>
      <c r="C210" s="35" t="s">
        <v>240</v>
      </c>
      <c r="D210" s="35" t="s">
        <v>241</v>
      </c>
      <c r="E210" s="34" t="str">
        <f t="shared" si="14"/>
        <v>SGCC</v>
      </c>
      <c r="F210" s="34" t="str">
        <f t="shared" si="15"/>
        <v>Z08</v>
      </c>
      <c r="G210" s="35" t="s">
        <v>1221</v>
      </c>
      <c r="H210" s="35">
        <v>1.6</v>
      </c>
      <c r="I210" s="35">
        <v>178</v>
      </c>
      <c r="J210" s="35">
        <v>550</v>
      </c>
      <c r="K210" s="36">
        <f t="shared" si="13"/>
        <v>1.2296240000000003</v>
      </c>
      <c r="L210" s="36" t="str">
        <f t="shared" si="16"/>
        <v>Pcs</v>
      </c>
      <c r="M210" s="37" t="s">
        <v>1228</v>
      </c>
      <c r="O210" s="31">
        <v>1219</v>
      </c>
    </row>
    <row r="211" spans="2:15" hidden="1">
      <c r="B211" s="34" t="s">
        <v>5</v>
      </c>
      <c r="C211" s="35" t="s">
        <v>242</v>
      </c>
      <c r="D211" s="35" t="s">
        <v>241</v>
      </c>
      <c r="E211" s="34" t="str">
        <f t="shared" si="14"/>
        <v>SGCC</v>
      </c>
      <c r="F211" s="34" t="str">
        <f t="shared" si="15"/>
        <v>Z08</v>
      </c>
      <c r="G211" s="35" t="s">
        <v>1221</v>
      </c>
      <c r="H211" s="35">
        <v>1.6</v>
      </c>
      <c r="I211" s="35">
        <v>178</v>
      </c>
      <c r="J211" s="35">
        <v>550</v>
      </c>
      <c r="K211" s="36">
        <f t="shared" si="13"/>
        <v>1.2296240000000003</v>
      </c>
      <c r="L211" s="36" t="str">
        <f t="shared" si="16"/>
        <v>Pcs</v>
      </c>
      <c r="M211" s="37" t="s">
        <v>1228</v>
      </c>
      <c r="O211" s="31">
        <v>1219</v>
      </c>
    </row>
    <row r="212" spans="2:15" hidden="1">
      <c r="B212" s="34" t="s">
        <v>5</v>
      </c>
      <c r="C212" s="35" t="s">
        <v>243</v>
      </c>
      <c r="D212" s="35" t="s">
        <v>244</v>
      </c>
      <c r="E212" s="34" t="str">
        <f t="shared" si="14"/>
        <v>SGCC</v>
      </c>
      <c r="F212" s="34" t="str">
        <f t="shared" si="15"/>
        <v>Z08</v>
      </c>
      <c r="G212" s="35" t="s">
        <v>1221</v>
      </c>
      <c r="H212" s="35">
        <v>1.6</v>
      </c>
      <c r="I212" s="35">
        <v>180</v>
      </c>
      <c r="J212" s="35">
        <v>570</v>
      </c>
      <c r="K212" s="36">
        <f t="shared" si="13"/>
        <v>1.288656</v>
      </c>
      <c r="L212" s="36" t="str">
        <f t="shared" si="16"/>
        <v>Pcs</v>
      </c>
      <c r="M212" s="37" t="s">
        <v>1228</v>
      </c>
      <c r="O212" s="31">
        <v>1219</v>
      </c>
    </row>
    <row r="213" spans="2:15" hidden="1">
      <c r="B213" s="34" t="s">
        <v>5</v>
      </c>
      <c r="C213" s="35" t="s">
        <v>245</v>
      </c>
      <c r="D213" s="35" t="s">
        <v>244</v>
      </c>
      <c r="E213" s="34" t="str">
        <f t="shared" si="14"/>
        <v>SGCC</v>
      </c>
      <c r="F213" s="34" t="str">
        <f t="shared" si="15"/>
        <v>Z08</v>
      </c>
      <c r="G213" s="35" t="s">
        <v>1221</v>
      </c>
      <c r="H213" s="35">
        <v>1.6</v>
      </c>
      <c r="I213" s="35">
        <v>180</v>
      </c>
      <c r="J213" s="35">
        <v>570</v>
      </c>
      <c r="K213" s="36">
        <f t="shared" si="13"/>
        <v>1.288656</v>
      </c>
      <c r="L213" s="36" t="str">
        <f t="shared" si="16"/>
        <v>Pcs</v>
      </c>
      <c r="M213" s="37" t="s">
        <v>1228</v>
      </c>
      <c r="O213" s="31">
        <v>1219</v>
      </c>
    </row>
    <row r="214" spans="2:15" hidden="1">
      <c r="B214" s="34" t="s">
        <v>5</v>
      </c>
      <c r="C214" s="35" t="s">
        <v>1346</v>
      </c>
      <c r="D214" s="35" t="s">
        <v>1347</v>
      </c>
      <c r="E214" s="34" t="str">
        <f t="shared" si="14"/>
        <v>SGCC</v>
      </c>
      <c r="F214" s="34" t="str">
        <f t="shared" si="15"/>
        <v>Z08</v>
      </c>
      <c r="G214" s="35" t="s">
        <v>1221</v>
      </c>
      <c r="H214" s="35">
        <v>0.7</v>
      </c>
      <c r="I214" s="35">
        <v>367</v>
      </c>
      <c r="J214" s="35">
        <v>341</v>
      </c>
      <c r="K214" s="36">
        <f t="shared" si="13"/>
        <v>0.68768276499999992</v>
      </c>
      <c r="L214" s="36" t="str">
        <f t="shared" si="16"/>
        <v>Pcs</v>
      </c>
      <c r="M214" s="37">
        <v>0</v>
      </c>
      <c r="O214" s="31">
        <v>1219</v>
      </c>
    </row>
    <row r="215" spans="2:15" hidden="1">
      <c r="B215" s="34" t="s">
        <v>5</v>
      </c>
      <c r="C215" s="35" t="s">
        <v>1348</v>
      </c>
      <c r="D215" s="35" t="s">
        <v>1349</v>
      </c>
      <c r="E215" s="34" t="str">
        <f t="shared" si="14"/>
        <v>SGCC</v>
      </c>
      <c r="F215" s="34" t="str">
        <f t="shared" si="15"/>
        <v>Z08</v>
      </c>
      <c r="G215" s="35" t="s">
        <v>1221</v>
      </c>
      <c r="H215" s="35">
        <v>1.2</v>
      </c>
      <c r="I215" s="35">
        <v>235</v>
      </c>
      <c r="J215" s="35">
        <v>1108.5</v>
      </c>
      <c r="K215" s="36">
        <f t="shared" si="13"/>
        <v>2.4538864499999997</v>
      </c>
      <c r="L215" s="36" t="str">
        <f t="shared" si="16"/>
        <v>Pcs</v>
      </c>
      <c r="M215" s="37">
        <v>0</v>
      </c>
      <c r="O215" s="31">
        <v>1219</v>
      </c>
    </row>
    <row r="216" spans="2:15" hidden="1">
      <c r="B216" s="34" t="s">
        <v>5</v>
      </c>
      <c r="C216" s="35" t="s">
        <v>1350</v>
      </c>
      <c r="D216" s="35" t="s">
        <v>1349</v>
      </c>
      <c r="E216" s="34" t="str">
        <f t="shared" si="14"/>
        <v>SGCC</v>
      </c>
      <c r="F216" s="34" t="str">
        <f t="shared" si="15"/>
        <v>Z08</v>
      </c>
      <c r="G216" s="35" t="s">
        <v>1221</v>
      </c>
      <c r="H216" s="35">
        <v>1.2</v>
      </c>
      <c r="I216" s="35">
        <v>235</v>
      </c>
      <c r="J216" s="35">
        <v>1108.5</v>
      </c>
      <c r="K216" s="36">
        <f t="shared" si="13"/>
        <v>2.4538864499999997</v>
      </c>
      <c r="L216" s="36" t="str">
        <f t="shared" si="16"/>
        <v>Pcs</v>
      </c>
      <c r="M216" s="37">
        <v>0</v>
      </c>
      <c r="O216" s="31">
        <v>1219</v>
      </c>
    </row>
    <row r="217" spans="2:15" hidden="1">
      <c r="B217" s="34" t="s">
        <v>5</v>
      </c>
      <c r="C217" s="35" t="s">
        <v>1351</v>
      </c>
      <c r="D217" s="35" t="s">
        <v>1352</v>
      </c>
      <c r="E217" s="34" t="str">
        <f t="shared" si="14"/>
        <v>SGCC</v>
      </c>
      <c r="F217" s="34" t="str">
        <f t="shared" si="15"/>
        <v>Z08</v>
      </c>
      <c r="G217" s="35" t="s">
        <v>1221</v>
      </c>
      <c r="H217" s="35">
        <v>0.8</v>
      </c>
      <c r="I217" s="35">
        <v>351</v>
      </c>
      <c r="J217" s="35">
        <v>873.5</v>
      </c>
      <c r="K217" s="36">
        <f t="shared" si="13"/>
        <v>1.92543858</v>
      </c>
      <c r="L217" s="36" t="str">
        <f t="shared" si="16"/>
        <v>Pcs</v>
      </c>
      <c r="M217" s="37">
        <v>0</v>
      </c>
      <c r="O217" s="31">
        <v>1219</v>
      </c>
    </row>
    <row r="218" spans="2:15" hidden="1">
      <c r="B218" s="34" t="s">
        <v>5</v>
      </c>
      <c r="C218" s="35" t="s">
        <v>1353</v>
      </c>
      <c r="D218" s="35" t="s">
        <v>1352</v>
      </c>
      <c r="E218" s="34" t="str">
        <f t="shared" si="14"/>
        <v>SGCC</v>
      </c>
      <c r="F218" s="34" t="str">
        <f t="shared" si="15"/>
        <v>Z08</v>
      </c>
      <c r="G218" s="35" t="s">
        <v>1221</v>
      </c>
      <c r="H218" s="35">
        <v>0.8</v>
      </c>
      <c r="I218" s="35">
        <v>351</v>
      </c>
      <c r="J218" s="35">
        <v>873.5</v>
      </c>
      <c r="K218" s="36">
        <f t="shared" si="13"/>
        <v>1.92543858</v>
      </c>
      <c r="L218" s="36" t="str">
        <f t="shared" si="16"/>
        <v>Pcs</v>
      </c>
      <c r="M218" s="37">
        <v>0</v>
      </c>
      <c r="O218" s="31">
        <v>1219</v>
      </c>
    </row>
    <row r="219" spans="2:15" hidden="1">
      <c r="B219" s="34" t="s">
        <v>5</v>
      </c>
      <c r="C219" s="35" t="s">
        <v>1354</v>
      </c>
      <c r="D219" s="35" t="s">
        <v>1355</v>
      </c>
      <c r="E219" s="34" t="str">
        <f t="shared" si="14"/>
        <v>SGCC</v>
      </c>
      <c r="F219" s="34" t="str">
        <f t="shared" si="15"/>
        <v>Z08</v>
      </c>
      <c r="G219" s="35" t="s">
        <v>1221</v>
      </c>
      <c r="H219" s="35">
        <v>0.6</v>
      </c>
      <c r="I219" s="35">
        <v>79</v>
      </c>
      <c r="J219" s="35">
        <v>479</v>
      </c>
      <c r="K219" s="36">
        <f t="shared" si="13"/>
        <v>0.17823111</v>
      </c>
      <c r="L219" s="36" t="str">
        <f t="shared" si="16"/>
        <v>Pcs</v>
      </c>
      <c r="M219" s="37">
        <v>0</v>
      </c>
      <c r="O219" s="31">
        <v>1219</v>
      </c>
    </row>
    <row r="220" spans="2:15" hidden="1">
      <c r="B220" s="34" t="s">
        <v>5</v>
      </c>
      <c r="C220" s="35" t="s">
        <v>1356</v>
      </c>
      <c r="D220" s="35" t="s">
        <v>1357</v>
      </c>
      <c r="E220" s="34" t="str">
        <f t="shared" si="14"/>
        <v>SGCC</v>
      </c>
      <c r="F220" s="34" t="str">
        <f t="shared" si="15"/>
        <v>Z08</v>
      </c>
      <c r="G220" s="35" t="s">
        <v>1221</v>
      </c>
      <c r="H220" s="35">
        <v>0.6</v>
      </c>
      <c r="I220" s="35">
        <v>64</v>
      </c>
      <c r="J220" s="35">
        <v>471</v>
      </c>
      <c r="K220" s="36">
        <f t="shared" si="13"/>
        <v>0.14197823999999998</v>
      </c>
      <c r="L220" s="36" t="str">
        <f t="shared" si="16"/>
        <v>Pcs</v>
      </c>
      <c r="M220" s="37">
        <v>0</v>
      </c>
      <c r="O220" s="31">
        <v>1219</v>
      </c>
    </row>
    <row r="221" spans="2:15" hidden="1">
      <c r="B221" s="34" t="s">
        <v>5</v>
      </c>
      <c r="C221" s="35" t="s">
        <v>1358</v>
      </c>
      <c r="D221" s="35" t="s">
        <v>1359</v>
      </c>
      <c r="E221" s="34" t="str">
        <f t="shared" si="14"/>
        <v>SGCC</v>
      </c>
      <c r="F221" s="34" t="str">
        <f t="shared" si="15"/>
        <v>Z08</v>
      </c>
      <c r="G221" s="35" t="s">
        <v>1221</v>
      </c>
      <c r="H221" s="35">
        <v>0.7</v>
      </c>
      <c r="I221" s="35">
        <v>56</v>
      </c>
      <c r="J221" s="35">
        <v>198</v>
      </c>
      <c r="K221" s="36">
        <f t="shared" si="13"/>
        <v>6.092856E-2</v>
      </c>
      <c r="L221" s="36" t="str">
        <f t="shared" si="16"/>
        <v>Pcs</v>
      </c>
      <c r="M221" s="37">
        <v>0</v>
      </c>
      <c r="O221" s="31">
        <v>1219</v>
      </c>
    </row>
    <row r="222" spans="2:15" hidden="1">
      <c r="B222" s="34" t="s">
        <v>5</v>
      </c>
      <c r="C222" s="35" t="s">
        <v>1360</v>
      </c>
      <c r="D222" s="35" t="s">
        <v>1361</v>
      </c>
      <c r="E222" s="34" t="str">
        <f t="shared" si="14"/>
        <v>SGCC</v>
      </c>
      <c r="F222" s="34" t="str">
        <f t="shared" si="15"/>
        <v>Z08</v>
      </c>
      <c r="G222" s="35" t="s">
        <v>1221</v>
      </c>
      <c r="H222" s="35">
        <v>1.2</v>
      </c>
      <c r="I222" s="35">
        <v>37</v>
      </c>
      <c r="J222" s="35">
        <v>230</v>
      </c>
      <c r="K222" s="36">
        <f t="shared" si="13"/>
        <v>8.0164200000000005E-2</v>
      </c>
      <c r="L222" s="36" t="str">
        <f t="shared" si="16"/>
        <v>Pcs</v>
      </c>
      <c r="M222" s="37">
        <v>0</v>
      </c>
      <c r="O222" s="31">
        <v>1219</v>
      </c>
    </row>
    <row r="223" spans="2:15" hidden="1">
      <c r="B223" s="34" t="s">
        <v>5</v>
      </c>
      <c r="C223" s="35" t="s">
        <v>246</v>
      </c>
      <c r="D223" s="35" t="s">
        <v>247</v>
      </c>
      <c r="E223" s="34" t="str">
        <f t="shared" si="14"/>
        <v>SGCC</v>
      </c>
      <c r="F223" s="34" t="str">
        <f t="shared" si="15"/>
        <v>Z08</v>
      </c>
      <c r="G223" s="35" t="s">
        <v>1221</v>
      </c>
      <c r="H223" s="35">
        <v>1.2</v>
      </c>
      <c r="I223" s="35">
        <v>156</v>
      </c>
      <c r="J223" s="35">
        <v>364</v>
      </c>
      <c r="K223" s="36">
        <f t="shared" si="13"/>
        <v>0.53490528000000004</v>
      </c>
      <c r="L223" s="36" t="str">
        <f t="shared" si="16"/>
        <v>Pcs</v>
      </c>
      <c r="M223" s="37" t="s">
        <v>1228</v>
      </c>
      <c r="O223" s="31">
        <v>1219</v>
      </c>
    </row>
    <row r="224" spans="2:15" hidden="1">
      <c r="B224" s="34" t="s">
        <v>5</v>
      </c>
      <c r="C224" s="35" t="s">
        <v>248</v>
      </c>
      <c r="D224" s="35" t="s">
        <v>249</v>
      </c>
      <c r="E224" s="34" t="str">
        <f t="shared" si="14"/>
        <v>SGCC</v>
      </c>
      <c r="F224" s="34" t="str">
        <f t="shared" si="15"/>
        <v>Z08</v>
      </c>
      <c r="G224" s="35" t="s">
        <v>1221</v>
      </c>
      <c r="H224" s="35">
        <v>1</v>
      </c>
      <c r="I224" s="35">
        <v>83</v>
      </c>
      <c r="J224" s="35">
        <v>206</v>
      </c>
      <c r="K224" s="36">
        <f t="shared" si="13"/>
        <v>0.13421929999999999</v>
      </c>
      <c r="L224" s="36" t="str">
        <f t="shared" si="16"/>
        <v>Pcs</v>
      </c>
      <c r="M224" s="37" t="s">
        <v>1228</v>
      </c>
      <c r="O224" s="31">
        <v>1219</v>
      </c>
    </row>
    <row r="225" spans="2:15" hidden="1">
      <c r="B225" s="34" t="s">
        <v>5</v>
      </c>
      <c r="C225" s="35" t="s">
        <v>250</v>
      </c>
      <c r="D225" s="35" t="s">
        <v>251</v>
      </c>
      <c r="E225" s="34" t="str">
        <f t="shared" si="14"/>
        <v>SGCC</v>
      </c>
      <c r="F225" s="34" t="str">
        <f t="shared" si="15"/>
        <v>Z08</v>
      </c>
      <c r="G225" s="35" t="s">
        <v>1221</v>
      </c>
      <c r="H225" s="35">
        <v>1.2</v>
      </c>
      <c r="I225" s="35">
        <v>156.5</v>
      </c>
      <c r="J225" s="35">
        <v>520</v>
      </c>
      <c r="K225" s="36">
        <f t="shared" si="13"/>
        <v>0.76659959999999994</v>
      </c>
      <c r="L225" s="36" t="str">
        <f t="shared" si="16"/>
        <v>Pcs</v>
      </c>
      <c r="M225" s="37" t="s">
        <v>1228</v>
      </c>
      <c r="O225" s="31">
        <v>1219</v>
      </c>
    </row>
    <row r="226" spans="2:15" hidden="1">
      <c r="B226" s="34" t="s">
        <v>5</v>
      </c>
      <c r="C226" s="35" t="s">
        <v>252</v>
      </c>
      <c r="D226" s="35" t="s">
        <v>253</v>
      </c>
      <c r="E226" s="34" t="str">
        <f t="shared" si="14"/>
        <v>SGCC</v>
      </c>
      <c r="F226" s="34" t="str">
        <f t="shared" si="15"/>
        <v>Z08</v>
      </c>
      <c r="G226" s="35" t="s">
        <v>1221</v>
      </c>
      <c r="H226" s="35">
        <v>0.8</v>
      </c>
      <c r="I226" s="35">
        <v>88.5</v>
      </c>
      <c r="J226" s="35">
        <v>745</v>
      </c>
      <c r="K226" s="36">
        <f t="shared" si="13"/>
        <v>0.41405609999999998</v>
      </c>
      <c r="L226" s="36" t="str">
        <f t="shared" si="16"/>
        <v>Pcs</v>
      </c>
      <c r="M226" s="37" t="s">
        <v>1228</v>
      </c>
      <c r="O226" s="31">
        <v>1219</v>
      </c>
    </row>
    <row r="227" spans="2:15" hidden="1">
      <c r="B227" s="34" t="s">
        <v>5</v>
      </c>
      <c r="C227" s="35" t="s">
        <v>254</v>
      </c>
      <c r="D227" s="35" t="s">
        <v>255</v>
      </c>
      <c r="E227" s="34" t="str">
        <f t="shared" si="14"/>
        <v>SGCC</v>
      </c>
      <c r="F227" s="34" t="str">
        <f t="shared" si="15"/>
        <v>Z08</v>
      </c>
      <c r="G227" s="35" t="s">
        <v>1221</v>
      </c>
      <c r="H227" s="35">
        <v>0.8</v>
      </c>
      <c r="I227" s="35">
        <v>76</v>
      </c>
      <c r="J227" s="35">
        <v>723</v>
      </c>
      <c r="K227" s="36">
        <f t="shared" si="13"/>
        <v>0.34507344000000001</v>
      </c>
      <c r="L227" s="36" t="str">
        <f t="shared" si="16"/>
        <v>Pcs</v>
      </c>
      <c r="M227" s="37" t="s">
        <v>1228</v>
      </c>
      <c r="O227" s="31">
        <v>1219</v>
      </c>
    </row>
    <row r="228" spans="2:15" hidden="1">
      <c r="B228" s="34" t="s">
        <v>5</v>
      </c>
      <c r="C228" s="35" t="s">
        <v>256</v>
      </c>
      <c r="D228" s="35" t="s">
        <v>257</v>
      </c>
      <c r="E228" s="34" t="str">
        <f t="shared" si="14"/>
        <v>SGCC</v>
      </c>
      <c r="F228" s="34" t="str">
        <f t="shared" si="15"/>
        <v>Z08</v>
      </c>
      <c r="G228" s="35" t="s">
        <v>1221</v>
      </c>
      <c r="H228" s="35">
        <v>0.8</v>
      </c>
      <c r="I228" s="35">
        <v>74</v>
      </c>
      <c r="J228" s="35">
        <v>724</v>
      </c>
      <c r="K228" s="36">
        <f t="shared" si="13"/>
        <v>0.33645728000000003</v>
      </c>
      <c r="L228" s="36" t="str">
        <f t="shared" si="16"/>
        <v>Pcs</v>
      </c>
      <c r="M228" s="37" t="s">
        <v>1228</v>
      </c>
      <c r="O228" s="31">
        <v>1219</v>
      </c>
    </row>
    <row r="229" spans="2:15" hidden="1">
      <c r="B229" s="34" t="s">
        <v>5</v>
      </c>
      <c r="C229" s="35" t="s">
        <v>258</v>
      </c>
      <c r="D229" s="35" t="s">
        <v>259</v>
      </c>
      <c r="E229" s="34" t="str">
        <f t="shared" si="14"/>
        <v>SGCC</v>
      </c>
      <c r="F229" s="34" t="str">
        <f t="shared" si="15"/>
        <v>Z08</v>
      </c>
      <c r="G229" s="35" t="s">
        <v>1221</v>
      </c>
      <c r="H229" s="35">
        <v>0.7</v>
      </c>
      <c r="I229" s="35">
        <v>171.5</v>
      </c>
      <c r="J229" s="35">
        <v>611</v>
      </c>
      <c r="K229" s="36">
        <f t="shared" si="13"/>
        <v>0.57580181749999992</v>
      </c>
      <c r="L229" s="36" t="str">
        <f t="shared" si="16"/>
        <v>Pcs</v>
      </c>
      <c r="M229" s="37" t="s">
        <v>1228</v>
      </c>
      <c r="O229" s="31">
        <v>1219</v>
      </c>
    </row>
    <row r="230" spans="2:15" hidden="1">
      <c r="B230" s="34" t="s">
        <v>5</v>
      </c>
      <c r="C230" s="35" t="s">
        <v>260</v>
      </c>
      <c r="D230" s="35" t="s">
        <v>261</v>
      </c>
      <c r="E230" s="34" t="str">
        <f t="shared" si="14"/>
        <v>SGCC</v>
      </c>
      <c r="F230" s="34" t="str">
        <f t="shared" si="15"/>
        <v>Z18</v>
      </c>
      <c r="G230" s="35" t="s">
        <v>1227</v>
      </c>
      <c r="H230" s="35">
        <v>1.2</v>
      </c>
      <c r="I230" s="35">
        <v>91.4</v>
      </c>
      <c r="J230" s="35">
        <v>1478</v>
      </c>
      <c r="K230" s="36">
        <f t="shared" si="13"/>
        <v>1.2725402640000003</v>
      </c>
      <c r="L230" s="36" t="str">
        <f t="shared" si="16"/>
        <v>Pcs</v>
      </c>
      <c r="M230" s="37" t="s">
        <v>1228</v>
      </c>
      <c r="O230" s="31">
        <v>1219</v>
      </c>
    </row>
    <row r="231" spans="2:15" hidden="1">
      <c r="B231" s="34" t="s">
        <v>5</v>
      </c>
      <c r="C231" s="35" t="s">
        <v>262</v>
      </c>
      <c r="D231" s="35" t="s">
        <v>263</v>
      </c>
      <c r="E231" s="34" t="str">
        <f t="shared" si="14"/>
        <v>SGCC</v>
      </c>
      <c r="F231" s="34" t="str">
        <f t="shared" si="15"/>
        <v>Z08</v>
      </c>
      <c r="G231" s="35" t="s">
        <v>1221</v>
      </c>
      <c r="H231" s="35">
        <v>0.7</v>
      </c>
      <c r="I231" s="35">
        <v>184.8</v>
      </c>
      <c r="J231" s="35">
        <v>235</v>
      </c>
      <c r="K231" s="36">
        <f t="shared" si="13"/>
        <v>0.23863685999999998</v>
      </c>
      <c r="L231" s="36" t="str">
        <f t="shared" si="16"/>
        <v>Pcs</v>
      </c>
      <c r="M231" s="37" t="s">
        <v>1228</v>
      </c>
      <c r="O231" s="31">
        <v>1219</v>
      </c>
    </row>
    <row r="232" spans="2:15" hidden="1">
      <c r="B232" s="34" t="s">
        <v>5</v>
      </c>
      <c r="C232" s="35" t="s">
        <v>264</v>
      </c>
      <c r="D232" s="35" t="s">
        <v>265</v>
      </c>
      <c r="E232" s="34" t="str">
        <f t="shared" si="14"/>
        <v>SGCC</v>
      </c>
      <c r="F232" s="34" t="str">
        <f t="shared" si="15"/>
        <v>Z08</v>
      </c>
      <c r="G232" s="35" t="s">
        <v>1221</v>
      </c>
      <c r="H232" s="35">
        <v>0.7</v>
      </c>
      <c r="I232" s="35">
        <v>202</v>
      </c>
      <c r="J232" s="35">
        <v>247</v>
      </c>
      <c r="K232" s="36">
        <f t="shared" si="13"/>
        <v>0.27416752999999999</v>
      </c>
      <c r="L232" s="36" t="str">
        <f t="shared" si="16"/>
        <v>Pcs</v>
      </c>
      <c r="M232" s="37" t="s">
        <v>1228</v>
      </c>
      <c r="O232" s="31">
        <v>1219</v>
      </c>
    </row>
    <row r="233" spans="2:15" hidden="1">
      <c r="B233" s="34" t="s">
        <v>5</v>
      </c>
      <c r="C233" s="35" t="s">
        <v>268</v>
      </c>
      <c r="D233" s="35" t="s">
        <v>269</v>
      </c>
      <c r="E233" s="34" t="str">
        <f t="shared" si="14"/>
        <v>SGCC</v>
      </c>
      <c r="F233" s="34" t="str">
        <f t="shared" si="15"/>
        <v>Z18</v>
      </c>
      <c r="G233" s="35" t="s">
        <v>1227</v>
      </c>
      <c r="H233" s="35">
        <v>1.6</v>
      </c>
      <c r="I233" s="35">
        <v>87</v>
      </c>
      <c r="J233" s="35">
        <v>1560</v>
      </c>
      <c r="K233" s="36">
        <f t="shared" si="13"/>
        <v>1.7046432</v>
      </c>
      <c r="L233" s="36" t="str">
        <f t="shared" si="16"/>
        <v>Pcs</v>
      </c>
      <c r="M233" s="37" t="s">
        <v>1224</v>
      </c>
      <c r="O233" s="31">
        <v>1219</v>
      </c>
    </row>
    <row r="234" spans="2:15" hidden="1">
      <c r="B234" s="34" t="s">
        <v>5</v>
      </c>
      <c r="C234" s="35" t="s">
        <v>270</v>
      </c>
      <c r="D234" s="35" t="s">
        <v>271</v>
      </c>
      <c r="E234" s="34" t="str">
        <f t="shared" si="14"/>
        <v>SGCC</v>
      </c>
      <c r="F234" s="34" t="str">
        <f t="shared" si="15"/>
        <v>Z08</v>
      </c>
      <c r="G234" s="35" t="s">
        <v>1221</v>
      </c>
      <c r="H234" s="35">
        <v>0.7</v>
      </c>
      <c r="I234" s="35">
        <v>270</v>
      </c>
      <c r="J234" s="35">
        <v>270</v>
      </c>
      <c r="K234" s="36">
        <f t="shared" si="13"/>
        <v>0.40058549999999993</v>
      </c>
      <c r="L234" s="36" t="str">
        <f t="shared" si="16"/>
        <v>Pcs</v>
      </c>
      <c r="M234" s="37" t="s">
        <v>1224</v>
      </c>
      <c r="O234" s="31">
        <v>1219</v>
      </c>
    </row>
    <row r="235" spans="2:15" hidden="1">
      <c r="B235" s="34" t="s">
        <v>5</v>
      </c>
      <c r="C235" s="35" t="s">
        <v>272</v>
      </c>
      <c r="D235" s="35" t="s">
        <v>273</v>
      </c>
      <c r="E235" s="34" t="str">
        <f t="shared" si="14"/>
        <v>SGCC</v>
      </c>
      <c r="F235" s="34" t="str">
        <f t="shared" si="15"/>
        <v>Z08</v>
      </c>
      <c r="G235" s="35" t="s">
        <v>1221</v>
      </c>
      <c r="H235" s="35">
        <v>0.8</v>
      </c>
      <c r="I235" s="35">
        <v>355</v>
      </c>
      <c r="J235" s="35">
        <v>730</v>
      </c>
      <c r="K235" s="36">
        <f t="shared" si="13"/>
        <v>1.627462</v>
      </c>
      <c r="L235" s="36" t="str">
        <f t="shared" si="16"/>
        <v>Pcs</v>
      </c>
      <c r="M235" s="37" t="s">
        <v>1224</v>
      </c>
      <c r="O235" s="31">
        <v>1219</v>
      </c>
    </row>
    <row r="236" spans="2:15" hidden="1">
      <c r="B236" s="34" t="s">
        <v>5</v>
      </c>
      <c r="C236" s="35" t="s">
        <v>274</v>
      </c>
      <c r="D236" s="35" t="s">
        <v>275</v>
      </c>
      <c r="E236" s="34" t="str">
        <f t="shared" si="14"/>
        <v>SGCC</v>
      </c>
      <c r="F236" s="34" t="str">
        <f t="shared" si="15"/>
        <v>Z08</v>
      </c>
      <c r="G236" s="35" t="s">
        <v>1221</v>
      </c>
      <c r="H236" s="35">
        <v>0.7</v>
      </c>
      <c r="I236" s="35">
        <v>406</v>
      </c>
      <c r="J236" s="35">
        <v>700</v>
      </c>
      <c r="K236" s="36">
        <f t="shared" si="13"/>
        <v>1.5616789999999998</v>
      </c>
      <c r="L236" s="36" t="str">
        <f t="shared" si="16"/>
        <v>Pcs</v>
      </c>
      <c r="M236" s="37" t="s">
        <v>1224</v>
      </c>
      <c r="O236" s="31">
        <v>1219</v>
      </c>
    </row>
    <row r="237" spans="2:15" hidden="1">
      <c r="B237" s="34" t="s">
        <v>5</v>
      </c>
      <c r="C237" s="35" t="s">
        <v>276</v>
      </c>
      <c r="D237" s="35" t="s">
        <v>277</v>
      </c>
      <c r="E237" s="34" t="str">
        <f t="shared" si="14"/>
        <v>SGCC</v>
      </c>
      <c r="F237" s="34" t="str">
        <f t="shared" si="15"/>
        <v>Z08</v>
      </c>
      <c r="G237" s="35" t="s">
        <v>1221</v>
      </c>
      <c r="H237" s="35">
        <v>0.7</v>
      </c>
      <c r="I237" s="35">
        <v>253</v>
      </c>
      <c r="J237" s="35">
        <v>541</v>
      </c>
      <c r="K237" s="36">
        <f t="shared" si="13"/>
        <v>0.75211713499999988</v>
      </c>
      <c r="L237" s="36" t="str">
        <f t="shared" si="16"/>
        <v>Pcs</v>
      </c>
      <c r="M237" s="37" t="s">
        <v>1224</v>
      </c>
      <c r="O237" s="31">
        <v>1219</v>
      </c>
    </row>
    <row r="238" spans="2:15" hidden="1">
      <c r="B238" s="34" t="s">
        <v>5</v>
      </c>
      <c r="C238" s="35" t="s">
        <v>278</v>
      </c>
      <c r="D238" s="35" t="s">
        <v>279</v>
      </c>
      <c r="E238" s="34" t="str">
        <f t="shared" si="14"/>
        <v>SGCC</v>
      </c>
      <c r="F238" s="34" t="str">
        <f t="shared" si="15"/>
        <v>Z08</v>
      </c>
      <c r="G238" s="35" t="s">
        <v>1221</v>
      </c>
      <c r="H238" s="35">
        <v>1.2</v>
      </c>
      <c r="I238" s="35">
        <v>310</v>
      </c>
      <c r="J238" s="35">
        <v>858</v>
      </c>
      <c r="K238" s="36">
        <f t="shared" si="13"/>
        <v>2.5055315999999994</v>
      </c>
      <c r="L238" s="36" t="str">
        <f t="shared" si="16"/>
        <v>Pcs</v>
      </c>
      <c r="M238" s="37" t="s">
        <v>1267</v>
      </c>
      <c r="O238" s="31">
        <v>1219</v>
      </c>
    </row>
    <row r="239" spans="2:15" hidden="1">
      <c r="B239" s="34" t="s">
        <v>5</v>
      </c>
      <c r="C239" s="35" t="s">
        <v>280</v>
      </c>
      <c r="D239" s="35" t="s">
        <v>281</v>
      </c>
      <c r="E239" s="34" t="str">
        <f t="shared" si="14"/>
        <v>SGCC</v>
      </c>
      <c r="F239" s="34" t="str">
        <f t="shared" si="15"/>
        <v>Z08</v>
      </c>
      <c r="G239" s="35" t="s">
        <v>1221</v>
      </c>
      <c r="H239" s="35">
        <v>0.7</v>
      </c>
      <c r="I239" s="35">
        <v>580</v>
      </c>
      <c r="J239" s="35">
        <v>642</v>
      </c>
      <c r="K239" s="36">
        <f t="shared" si="13"/>
        <v>2.0461181999999996</v>
      </c>
      <c r="L239" s="36" t="str">
        <f t="shared" si="16"/>
        <v>Pcs</v>
      </c>
      <c r="M239" s="37" t="s">
        <v>1224</v>
      </c>
      <c r="O239" s="31">
        <v>1219</v>
      </c>
    </row>
    <row r="240" spans="2:15" hidden="1">
      <c r="B240" s="34" t="s">
        <v>5</v>
      </c>
      <c r="C240" s="35" t="s">
        <v>282</v>
      </c>
      <c r="D240" s="35" t="s">
        <v>283</v>
      </c>
      <c r="E240" s="34" t="str">
        <f t="shared" si="14"/>
        <v>SGCC</v>
      </c>
      <c r="F240" s="34" t="str">
        <f t="shared" si="15"/>
        <v>Z08</v>
      </c>
      <c r="G240" s="35" t="s">
        <v>1221</v>
      </c>
      <c r="H240" s="35">
        <v>0.8</v>
      </c>
      <c r="I240" s="35">
        <v>106</v>
      </c>
      <c r="J240" s="35">
        <v>767</v>
      </c>
      <c r="K240" s="36">
        <f t="shared" si="13"/>
        <v>0.51057656000000007</v>
      </c>
      <c r="L240" s="36" t="str">
        <f t="shared" si="16"/>
        <v>Pcs</v>
      </c>
      <c r="M240" s="37" t="s">
        <v>1228</v>
      </c>
      <c r="O240" s="31">
        <v>1219</v>
      </c>
    </row>
    <row r="241" spans="2:15" hidden="1">
      <c r="B241" s="34" t="s">
        <v>5</v>
      </c>
      <c r="C241" s="35" t="s">
        <v>284</v>
      </c>
      <c r="D241" s="35" t="s">
        <v>285</v>
      </c>
      <c r="E241" s="34" t="str">
        <f t="shared" si="14"/>
        <v>SGCC</v>
      </c>
      <c r="F241" s="34" t="str">
        <f t="shared" si="15"/>
        <v>Z08</v>
      </c>
      <c r="G241" s="35" t="s">
        <v>1221</v>
      </c>
      <c r="H241" s="35">
        <v>0.8</v>
      </c>
      <c r="I241" s="35">
        <v>336</v>
      </c>
      <c r="J241" s="35">
        <v>875.5</v>
      </c>
      <c r="K241" s="36">
        <f t="shared" si="13"/>
        <v>1.84737504</v>
      </c>
      <c r="L241" s="36" t="str">
        <f t="shared" si="16"/>
        <v>Pcs</v>
      </c>
      <c r="M241" s="37" t="s">
        <v>1228</v>
      </c>
      <c r="O241" s="31">
        <v>1219</v>
      </c>
    </row>
    <row r="242" spans="2:15" hidden="1">
      <c r="B242" s="34" t="s">
        <v>5</v>
      </c>
      <c r="C242" s="35" t="s">
        <v>286</v>
      </c>
      <c r="D242" s="35" t="s">
        <v>285</v>
      </c>
      <c r="E242" s="34" t="str">
        <f t="shared" si="14"/>
        <v>SGCC</v>
      </c>
      <c r="F242" s="34" t="str">
        <f t="shared" si="15"/>
        <v>Z08</v>
      </c>
      <c r="G242" s="35" t="s">
        <v>1221</v>
      </c>
      <c r="H242" s="35">
        <v>0.8</v>
      </c>
      <c r="I242" s="35">
        <v>336</v>
      </c>
      <c r="J242" s="35">
        <v>875.5</v>
      </c>
      <c r="K242" s="36">
        <f t="shared" si="13"/>
        <v>1.84737504</v>
      </c>
      <c r="L242" s="36" t="str">
        <f t="shared" si="16"/>
        <v>Pcs</v>
      </c>
      <c r="M242" s="37" t="s">
        <v>1228</v>
      </c>
      <c r="O242" s="31">
        <v>1219</v>
      </c>
    </row>
    <row r="243" spans="2:15" hidden="1">
      <c r="B243" s="34" t="s">
        <v>5</v>
      </c>
      <c r="C243" s="35" t="s">
        <v>287</v>
      </c>
      <c r="D243" s="35" t="s">
        <v>288</v>
      </c>
      <c r="E243" s="34" t="str">
        <f t="shared" si="14"/>
        <v>SGCC</v>
      </c>
      <c r="F243" s="34" t="str">
        <f t="shared" si="15"/>
        <v>Z08</v>
      </c>
      <c r="G243" s="35" t="s">
        <v>1221</v>
      </c>
      <c r="H243" s="35">
        <v>0.7</v>
      </c>
      <c r="I243" s="35">
        <v>275</v>
      </c>
      <c r="J243" s="35">
        <v>393</v>
      </c>
      <c r="K243" s="36">
        <f t="shared" si="13"/>
        <v>0.59387212499999986</v>
      </c>
      <c r="L243" s="36" t="str">
        <f t="shared" si="16"/>
        <v>Pcs</v>
      </c>
      <c r="M243" s="37" t="s">
        <v>1228</v>
      </c>
      <c r="O243" s="31">
        <v>1219</v>
      </c>
    </row>
    <row r="244" spans="2:15" hidden="1">
      <c r="B244" s="34" t="s">
        <v>5</v>
      </c>
      <c r="C244" s="35" t="s">
        <v>289</v>
      </c>
      <c r="D244" s="35" t="s">
        <v>288</v>
      </c>
      <c r="E244" s="34" t="str">
        <f t="shared" si="14"/>
        <v>SGCC</v>
      </c>
      <c r="F244" s="34" t="str">
        <f t="shared" si="15"/>
        <v>Z08</v>
      </c>
      <c r="G244" s="35" t="s">
        <v>1221</v>
      </c>
      <c r="H244" s="35">
        <v>0.7</v>
      </c>
      <c r="I244" s="35">
        <v>275</v>
      </c>
      <c r="J244" s="35">
        <v>393</v>
      </c>
      <c r="K244" s="36">
        <f t="shared" si="13"/>
        <v>0.59387212499999986</v>
      </c>
      <c r="L244" s="36" t="str">
        <f t="shared" si="16"/>
        <v>Pcs</v>
      </c>
      <c r="M244" s="37" t="s">
        <v>1228</v>
      </c>
      <c r="O244" s="31">
        <v>1219</v>
      </c>
    </row>
    <row r="245" spans="2:15" hidden="1">
      <c r="B245" s="34" t="s">
        <v>5</v>
      </c>
      <c r="C245" s="35" t="s">
        <v>290</v>
      </c>
      <c r="D245" s="35" t="s">
        <v>291</v>
      </c>
      <c r="E245" s="34" t="str">
        <f t="shared" si="14"/>
        <v>SGCC</v>
      </c>
      <c r="F245" s="34" t="str">
        <f t="shared" si="15"/>
        <v>Z08</v>
      </c>
      <c r="G245" s="35" t="s">
        <v>1221</v>
      </c>
      <c r="H245" s="35">
        <v>0.7</v>
      </c>
      <c r="I245" s="35">
        <v>436</v>
      </c>
      <c r="J245" s="35">
        <v>489</v>
      </c>
      <c r="K245" s="36">
        <f t="shared" si="13"/>
        <v>1.1715559799999997</v>
      </c>
      <c r="L245" s="36" t="str">
        <f t="shared" si="16"/>
        <v>Pcs</v>
      </c>
      <c r="M245" s="37" t="s">
        <v>1228</v>
      </c>
      <c r="O245" s="31">
        <v>1219</v>
      </c>
    </row>
    <row r="246" spans="2:15" hidden="1">
      <c r="B246" s="34" t="s">
        <v>5</v>
      </c>
      <c r="C246" s="35" t="s">
        <v>292</v>
      </c>
      <c r="D246" s="35" t="s">
        <v>291</v>
      </c>
      <c r="E246" s="34" t="str">
        <f t="shared" si="14"/>
        <v>SGCC</v>
      </c>
      <c r="F246" s="34" t="str">
        <f t="shared" si="15"/>
        <v>Z08</v>
      </c>
      <c r="G246" s="35" t="s">
        <v>1221</v>
      </c>
      <c r="H246" s="35">
        <v>0.7</v>
      </c>
      <c r="I246" s="35">
        <v>436</v>
      </c>
      <c r="J246" s="35">
        <v>489</v>
      </c>
      <c r="K246" s="36">
        <f t="shared" si="13"/>
        <v>1.1715559799999997</v>
      </c>
      <c r="L246" s="36" t="str">
        <f t="shared" si="16"/>
        <v>Pcs</v>
      </c>
      <c r="M246" s="37" t="s">
        <v>1228</v>
      </c>
      <c r="O246" s="31">
        <v>1219</v>
      </c>
    </row>
    <row r="247" spans="2:15" hidden="1">
      <c r="B247" s="34" t="s">
        <v>5</v>
      </c>
      <c r="C247" s="35" t="s">
        <v>293</v>
      </c>
      <c r="D247" s="35" t="s">
        <v>294</v>
      </c>
      <c r="E247" s="34" t="str">
        <f t="shared" si="14"/>
        <v>SGCC</v>
      </c>
      <c r="F247" s="34" t="str">
        <f t="shared" si="15"/>
        <v>Z08</v>
      </c>
      <c r="G247" s="35" t="s">
        <v>1221</v>
      </c>
      <c r="H247" s="35">
        <v>1.2</v>
      </c>
      <c r="I247" s="35">
        <v>210</v>
      </c>
      <c r="J247" s="35">
        <v>815</v>
      </c>
      <c r="K247" s="36">
        <f t="shared" si="13"/>
        <v>1.612233</v>
      </c>
      <c r="L247" s="36" t="str">
        <f t="shared" si="16"/>
        <v>Pcs</v>
      </c>
      <c r="M247" s="37" t="s">
        <v>1224</v>
      </c>
      <c r="O247" s="31">
        <v>1219</v>
      </c>
    </row>
    <row r="248" spans="2:15" hidden="1">
      <c r="B248" s="34" t="s">
        <v>5</v>
      </c>
      <c r="C248" s="35" t="s">
        <v>295</v>
      </c>
      <c r="D248" s="35" t="s">
        <v>296</v>
      </c>
      <c r="E248" s="34" t="str">
        <f t="shared" si="14"/>
        <v>SGCC</v>
      </c>
      <c r="F248" s="34" t="str">
        <f t="shared" si="15"/>
        <v>Z08</v>
      </c>
      <c r="G248" s="35" t="s">
        <v>1221</v>
      </c>
      <c r="H248" s="35">
        <v>0.7</v>
      </c>
      <c r="I248" s="35">
        <v>163</v>
      </c>
      <c r="J248" s="35">
        <v>600</v>
      </c>
      <c r="K248" s="36">
        <f t="shared" si="13"/>
        <v>0.53741099999999986</v>
      </c>
      <c r="L248" s="36" t="str">
        <f t="shared" si="16"/>
        <v>Pcs</v>
      </c>
      <c r="M248" s="37" t="s">
        <v>1224</v>
      </c>
      <c r="O248" s="31">
        <v>1219</v>
      </c>
    </row>
    <row r="249" spans="2:15" hidden="1">
      <c r="B249" s="34" t="s">
        <v>5</v>
      </c>
      <c r="C249" s="35" t="s">
        <v>297</v>
      </c>
      <c r="D249" s="35" t="s">
        <v>298</v>
      </c>
      <c r="E249" s="34" t="str">
        <f t="shared" si="14"/>
        <v>SGCC</v>
      </c>
      <c r="F249" s="34" t="str">
        <f t="shared" si="15"/>
        <v>Z08</v>
      </c>
      <c r="G249" s="35" t="s">
        <v>1221</v>
      </c>
      <c r="H249" s="35">
        <v>0.7</v>
      </c>
      <c r="I249" s="35">
        <v>163</v>
      </c>
      <c r="J249" s="35">
        <v>420</v>
      </c>
      <c r="K249" s="36">
        <f t="shared" si="13"/>
        <v>0.37618769999999996</v>
      </c>
      <c r="L249" s="36" t="str">
        <f t="shared" si="16"/>
        <v>Pcs</v>
      </c>
      <c r="M249" s="37" t="s">
        <v>1224</v>
      </c>
      <c r="O249" s="31">
        <v>1219</v>
      </c>
    </row>
    <row r="250" spans="2:15" hidden="1">
      <c r="B250" s="34" t="s">
        <v>5</v>
      </c>
      <c r="C250" s="35" t="s">
        <v>299</v>
      </c>
      <c r="D250" s="35" t="s">
        <v>300</v>
      </c>
      <c r="E250" s="34" t="str">
        <f t="shared" si="14"/>
        <v>SGCC</v>
      </c>
      <c r="F250" s="34" t="str">
        <f t="shared" si="15"/>
        <v>Z08</v>
      </c>
      <c r="G250" s="35" t="s">
        <v>1221</v>
      </c>
      <c r="H250" s="35">
        <v>0.7</v>
      </c>
      <c r="I250" s="35">
        <v>160</v>
      </c>
      <c r="J250" s="35">
        <v>495</v>
      </c>
      <c r="K250" s="36">
        <f t="shared" si="13"/>
        <v>0.43520399999999987</v>
      </c>
      <c r="L250" s="36" t="str">
        <f t="shared" si="16"/>
        <v>Pcs</v>
      </c>
      <c r="M250" s="37" t="s">
        <v>1224</v>
      </c>
      <c r="O250" s="31">
        <v>1219</v>
      </c>
    </row>
    <row r="251" spans="2:15" hidden="1">
      <c r="B251" s="34" t="s">
        <v>5</v>
      </c>
      <c r="C251" s="35" t="s">
        <v>301</v>
      </c>
      <c r="D251" s="35" t="s">
        <v>302</v>
      </c>
      <c r="E251" s="34" t="str">
        <f t="shared" si="14"/>
        <v>SGCC</v>
      </c>
      <c r="F251" s="34" t="str">
        <f t="shared" si="15"/>
        <v>Z08</v>
      </c>
      <c r="G251" s="35" t="s">
        <v>1221</v>
      </c>
      <c r="H251" s="35">
        <v>0.7</v>
      </c>
      <c r="I251" s="35">
        <v>160</v>
      </c>
      <c r="J251" s="35">
        <v>315</v>
      </c>
      <c r="K251" s="36">
        <f t="shared" si="13"/>
        <v>0.27694799999999992</v>
      </c>
      <c r="L251" s="36" t="str">
        <f t="shared" si="16"/>
        <v>Pcs</v>
      </c>
      <c r="M251" s="37" t="s">
        <v>1224</v>
      </c>
      <c r="O251" s="31">
        <v>1219</v>
      </c>
    </row>
    <row r="252" spans="2:15" hidden="1">
      <c r="B252" s="34" t="s">
        <v>5</v>
      </c>
      <c r="C252" s="35" t="s">
        <v>303</v>
      </c>
      <c r="D252" s="35" t="s">
        <v>304</v>
      </c>
      <c r="E252" s="34" t="str">
        <f t="shared" si="14"/>
        <v>SGCC</v>
      </c>
      <c r="F252" s="34" t="str">
        <f t="shared" si="15"/>
        <v>Z08</v>
      </c>
      <c r="G252" s="35" t="s">
        <v>1221</v>
      </c>
      <c r="H252" s="35">
        <v>0.7</v>
      </c>
      <c r="I252" s="35">
        <v>242</v>
      </c>
      <c r="J252" s="35">
        <v>645</v>
      </c>
      <c r="K252" s="36">
        <f t="shared" si="13"/>
        <v>0.85771454999999985</v>
      </c>
      <c r="L252" s="36" t="str">
        <f t="shared" si="16"/>
        <v>Pcs</v>
      </c>
      <c r="M252" s="37" t="s">
        <v>1224</v>
      </c>
      <c r="O252" s="31">
        <v>1219</v>
      </c>
    </row>
    <row r="253" spans="2:15" hidden="1">
      <c r="B253" s="34" t="s">
        <v>5</v>
      </c>
      <c r="C253" s="35" t="s">
        <v>305</v>
      </c>
      <c r="D253" s="35" t="s">
        <v>306</v>
      </c>
      <c r="E253" s="34" t="str">
        <f t="shared" si="14"/>
        <v>SGCC</v>
      </c>
      <c r="F253" s="34" t="str">
        <f t="shared" si="15"/>
        <v>Z08</v>
      </c>
      <c r="G253" s="35" t="s">
        <v>1221</v>
      </c>
      <c r="H253" s="35">
        <v>0.7</v>
      </c>
      <c r="I253" s="35">
        <v>242</v>
      </c>
      <c r="J253" s="35">
        <v>450</v>
      </c>
      <c r="K253" s="36">
        <f t="shared" si="13"/>
        <v>0.59840549999999992</v>
      </c>
      <c r="L253" s="36" t="str">
        <f t="shared" si="16"/>
        <v>Pcs</v>
      </c>
      <c r="M253" s="37" t="s">
        <v>1224</v>
      </c>
      <c r="O253" s="31">
        <v>1219</v>
      </c>
    </row>
    <row r="254" spans="2:15" hidden="1">
      <c r="B254" s="34" t="s">
        <v>5</v>
      </c>
      <c r="C254" s="35" t="s">
        <v>307</v>
      </c>
      <c r="D254" s="35" t="s">
        <v>308</v>
      </c>
      <c r="E254" s="34" t="str">
        <f t="shared" si="14"/>
        <v>SGCC</v>
      </c>
      <c r="F254" s="34" t="str">
        <f t="shared" si="15"/>
        <v>Z08</v>
      </c>
      <c r="G254" s="35" t="s">
        <v>1221</v>
      </c>
      <c r="H254" s="35">
        <v>0.8</v>
      </c>
      <c r="I254" s="35">
        <v>220</v>
      </c>
      <c r="J254" s="35">
        <v>338</v>
      </c>
      <c r="K254" s="36">
        <f t="shared" si="13"/>
        <v>0.46698080000000003</v>
      </c>
      <c r="L254" s="36" t="str">
        <f t="shared" si="16"/>
        <v>Pcs</v>
      </c>
      <c r="M254" s="37" t="s">
        <v>1224</v>
      </c>
      <c r="O254" s="31">
        <v>1219</v>
      </c>
    </row>
    <row r="255" spans="2:15" hidden="1">
      <c r="B255" s="34" t="s">
        <v>5</v>
      </c>
      <c r="C255" s="35" t="s">
        <v>309</v>
      </c>
      <c r="D255" s="35" t="s">
        <v>310</v>
      </c>
      <c r="E255" s="34" t="str">
        <f t="shared" si="14"/>
        <v>SGCC</v>
      </c>
      <c r="F255" s="34" t="str">
        <f t="shared" si="15"/>
        <v>Z08</v>
      </c>
      <c r="G255" s="35" t="s">
        <v>1221</v>
      </c>
      <c r="H255" s="35">
        <v>0.8</v>
      </c>
      <c r="I255" s="35">
        <v>225</v>
      </c>
      <c r="J255" s="35">
        <v>534</v>
      </c>
      <c r="K255" s="36">
        <f t="shared" si="13"/>
        <v>0.75454200000000005</v>
      </c>
      <c r="L255" s="36" t="str">
        <f t="shared" si="16"/>
        <v>Pcs</v>
      </c>
      <c r="M255" s="37" t="s">
        <v>1224</v>
      </c>
      <c r="O255" s="31">
        <v>1219</v>
      </c>
    </row>
    <row r="256" spans="2:15" hidden="1">
      <c r="B256" s="34" t="s">
        <v>5</v>
      </c>
      <c r="C256" s="35" t="s">
        <v>311</v>
      </c>
      <c r="D256" s="35" t="s">
        <v>312</v>
      </c>
      <c r="E256" s="34" t="str">
        <f t="shared" si="14"/>
        <v>SGCC</v>
      </c>
      <c r="F256" s="34" t="str">
        <f t="shared" si="15"/>
        <v>Z18</v>
      </c>
      <c r="G256" s="35" t="s">
        <v>1227</v>
      </c>
      <c r="H256" s="35">
        <v>0.6</v>
      </c>
      <c r="I256" s="35">
        <v>400</v>
      </c>
      <c r="J256" s="35">
        <v>618</v>
      </c>
      <c r="K256" s="36">
        <f t="shared" si="13"/>
        <v>1.164312</v>
      </c>
      <c r="L256" s="36" t="str">
        <f t="shared" si="16"/>
        <v>Pcs</v>
      </c>
      <c r="M256" s="37" t="s">
        <v>1224</v>
      </c>
      <c r="O256" s="31">
        <v>1219</v>
      </c>
    </row>
    <row r="257" spans="2:15" hidden="1">
      <c r="B257" s="34" t="s">
        <v>5</v>
      </c>
      <c r="C257" s="35" t="s">
        <v>313</v>
      </c>
      <c r="D257" s="35" t="s">
        <v>314</v>
      </c>
      <c r="E257" s="34" t="str">
        <f t="shared" si="14"/>
        <v>SGCC</v>
      </c>
      <c r="F257" s="34" t="str">
        <f t="shared" si="15"/>
        <v>Z08</v>
      </c>
      <c r="G257" s="35" t="s">
        <v>1221</v>
      </c>
      <c r="H257" s="35">
        <v>0.6</v>
      </c>
      <c r="I257" s="35">
        <v>415</v>
      </c>
      <c r="J257" s="35">
        <v>455</v>
      </c>
      <c r="K257" s="36">
        <f t="shared" si="13"/>
        <v>0.88936574999999995</v>
      </c>
      <c r="L257" s="36" t="str">
        <f t="shared" si="16"/>
        <v>Pcs</v>
      </c>
      <c r="M257" s="37" t="s">
        <v>1224</v>
      </c>
      <c r="O257" s="31">
        <v>1219</v>
      </c>
    </row>
    <row r="258" spans="2:15" hidden="1">
      <c r="B258" s="34" t="s">
        <v>5</v>
      </c>
      <c r="C258" s="35" t="s">
        <v>315</v>
      </c>
      <c r="D258" s="35" t="s">
        <v>316</v>
      </c>
      <c r="E258" s="34" t="str">
        <f t="shared" si="14"/>
        <v>SGCC</v>
      </c>
      <c r="F258" s="34" t="str">
        <f t="shared" si="15"/>
        <v>Z08</v>
      </c>
      <c r="G258" s="35" t="s">
        <v>1221</v>
      </c>
      <c r="H258" s="35">
        <v>0.7</v>
      </c>
      <c r="I258" s="35">
        <v>385</v>
      </c>
      <c r="J258" s="35">
        <v>432.5</v>
      </c>
      <c r="K258" s="36">
        <f t="shared" si="13"/>
        <v>0.91498618749999994</v>
      </c>
      <c r="L258" s="36" t="str">
        <f t="shared" si="16"/>
        <v>Pcs</v>
      </c>
      <c r="M258" s="37" t="s">
        <v>1228</v>
      </c>
      <c r="O258" s="31">
        <v>1219</v>
      </c>
    </row>
    <row r="259" spans="2:15" hidden="1">
      <c r="B259" s="34" t="s">
        <v>5</v>
      </c>
      <c r="C259" s="35" t="s">
        <v>317</v>
      </c>
      <c r="D259" s="35" t="s">
        <v>318</v>
      </c>
      <c r="E259" s="34" t="str">
        <f t="shared" si="14"/>
        <v>SGCC</v>
      </c>
      <c r="F259" s="34" t="str">
        <f t="shared" si="15"/>
        <v>Z08</v>
      </c>
      <c r="G259" s="35" t="s">
        <v>1221</v>
      </c>
      <c r="H259" s="35">
        <v>0.7</v>
      </c>
      <c r="I259" s="35">
        <v>309</v>
      </c>
      <c r="J259" s="35">
        <v>330</v>
      </c>
      <c r="K259" s="36">
        <f t="shared" si="13"/>
        <v>0.56032514999999994</v>
      </c>
      <c r="L259" s="36" t="str">
        <f t="shared" si="16"/>
        <v>Pcs</v>
      </c>
      <c r="M259" s="37" t="s">
        <v>1228</v>
      </c>
      <c r="O259" s="31">
        <v>1219</v>
      </c>
    </row>
    <row r="260" spans="2:15" hidden="1">
      <c r="B260" s="34" t="s">
        <v>5</v>
      </c>
      <c r="C260" s="35" t="s">
        <v>319</v>
      </c>
      <c r="D260" s="35" t="s">
        <v>320</v>
      </c>
      <c r="E260" s="34" t="str">
        <f t="shared" si="14"/>
        <v>SGCC</v>
      </c>
      <c r="F260" s="34" t="str">
        <f t="shared" si="15"/>
        <v>Z08</v>
      </c>
      <c r="G260" s="35" t="s">
        <v>1221</v>
      </c>
      <c r="H260" s="35">
        <v>0.7</v>
      </c>
      <c r="I260" s="35">
        <v>189</v>
      </c>
      <c r="J260" s="35">
        <v>411</v>
      </c>
      <c r="K260" s="36">
        <f t="shared" ref="K260:K323" si="17">IF(J260="Coil",1,7.85*H260*I260*J260/10^6)</f>
        <v>0.42684610499999992</v>
      </c>
      <c r="L260" s="36" t="str">
        <f t="shared" si="16"/>
        <v>Pcs</v>
      </c>
      <c r="M260" s="37" t="s">
        <v>1228</v>
      </c>
      <c r="O260" s="31">
        <v>1219</v>
      </c>
    </row>
    <row r="261" spans="2:15" hidden="1">
      <c r="B261" s="34" t="s">
        <v>5</v>
      </c>
      <c r="C261" s="35" t="s">
        <v>321</v>
      </c>
      <c r="D261" s="35" t="s">
        <v>322</v>
      </c>
      <c r="E261" s="34" t="str">
        <f t="shared" ref="E261:E324" si="18">LEFT(G261,4)</f>
        <v>SGCC</v>
      </c>
      <c r="F261" s="34" t="str">
        <f t="shared" ref="F261:F324" si="19">RIGHT(G261,3)</f>
        <v>Z08</v>
      </c>
      <c r="G261" s="35" t="s">
        <v>1221</v>
      </c>
      <c r="H261" s="35">
        <v>0.7</v>
      </c>
      <c r="I261" s="35">
        <v>152</v>
      </c>
      <c r="J261" s="35">
        <v>855</v>
      </c>
      <c r="K261" s="36">
        <f t="shared" si="17"/>
        <v>0.71413019999999994</v>
      </c>
      <c r="L261" s="36" t="str">
        <f t="shared" ref="L261:L324" si="20">IF(J261="Coil","KG,","Pcs")</f>
        <v>Pcs</v>
      </c>
      <c r="M261" s="37" t="s">
        <v>1228</v>
      </c>
      <c r="O261" s="31">
        <v>1219</v>
      </c>
    </row>
    <row r="262" spans="2:15" hidden="1">
      <c r="B262" s="34" t="s">
        <v>5</v>
      </c>
      <c r="C262" s="35" t="s">
        <v>323</v>
      </c>
      <c r="D262" s="35" t="s">
        <v>322</v>
      </c>
      <c r="E262" s="34" t="str">
        <f t="shared" si="18"/>
        <v>SGCC</v>
      </c>
      <c r="F262" s="34" t="str">
        <f t="shared" si="19"/>
        <v>Z08</v>
      </c>
      <c r="G262" s="35" t="s">
        <v>1221</v>
      </c>
      <c r="H262" s="35">
        <v>0.7</v>
      </c>
      <c r="I262" s="35">
        <v>152</v>
      </c>
      <c r="J262" s="35">
        <v>855</v>
      </c>
      <c r="K262" s="36">
        <f t="shared" si="17"/>
        <v>0.71413019999999994</v>
      </c>
      <c r="L262" s="36" t="str">
        <f t="shared" si="20"/>
        <v>Pcs</v>
      </c>
      <c r="M262" s="37" t="s">
        <v>1228</v>
      </c>
      <c r="O262" s="31">
        <v>1219</v>
      </c>
    </row>
    <row r="263" spans="2:15" hidden="1">
      <c r="B263" s="34" t="s">
        <v>5</v>
      </c>
      <c r="C263" s="35" t="s">
        <v>1362</v>
      </c>
      <c r="D263" s="35" t="s">
        <v>1363</v>
      </c>
      <c r="E263" s="34" t="str">
        <f t="shared" si="18"/>
        <v>SGCC</v>
      </c>
      <c r="F263" s="34" t="str">
        <f t="shared" si="19"/>
        <v>Z08</v>
      </c>
      <c r="G263" s="35" t="s">
        <v>1221</v>
      </c>
      <c r="H263" s="35">
        <v>0.6</v>
      </c>
      <c r="I263" s="35">
        <v>322</v>
      </c>
      <c r="J263" s="35">
        <v>660</v>
      </c>
      <c r="K263" s="36">
        <f t="shared" si="17"/>
        <v>1.0009691999999999</v>
      </c>
      <c r="L263" s="36" t="str">
        <f t="shared" si="20"/>
        <v>Pcs</v>
      </c>
      <c r="M263" s="37">
        <v>0</v>
      </c>
      <c r="O263" s="31">
        <v>1219</v>
      </c>
    </row>
    <row r="264" spans="2:15" hidden="1">
      <c r="B264" s="34" t="s">
        <v>5</v>
      </c>
      <c r="C264" s="35" t="s">
        <v>1364</v>
      </c>
      <c r="D264" s="35" t="s">
        <v>1363</v>
      </c>
      <c r="E264" s="34" t="str">
        <f t="shared" si="18"/>
        <v>SGCC</v>
      </c>
      <c r="F264" s="34" t="str">
        <f t="shared" si="19"/>
        <v>Z08</v>
      </c>
      <c r="G264" s="35" t="s">
        <v>1221</v>
      </c>
      <c r="H264" s="35">
        <v>0.6</v>
      </c>
      <c r="I264" s="35">
        <v>322</v>
      </c>
      <c r="J264" s="35">
        <v>660</v>
      </c>
      <c r="K264" s="36">
        <f t="shared" si="17"/>
        <v>1.0009691999999999</v>
      </c>
      <c r="L264" s="36" t="str">
        <f t="shared" si="20"/>
        <v>Pcs</v>
      </c>
      <c r="M264" s="37">
        <v>0</v>
      </c>
      <c r="O264" s="31">
        <v>1219</v>
      </c>
    </row>
    <row r="265" spans="2:15" hidden="1">
      <c r="B265" s="34" t="s">
        <v>5</v>
      </c>
      <c r="C265" s="35" t="s">
        <v>324</v>
      </c>
      <c r="D265" s="35" t="s">
        <v>325</v>
      </c>
      <c r="E265" s="34" t="str">
        <f t="shared" si="18"/>
        <v>SGCC</v>
      </c>
      <c r="F265" s="34" t="str">
        <f t="shared" si="19"/>
        <v>Z08</v>
      </c>
      <c r="G265" s="35" t="s">
        <v>1221</v>
      </c>
      <c r="H265" s="35">
        <v>1.2</v>
      </c>
      <c r="I265" s="35">
        <v>271</v>
      </c>
      <c r="J265" s="35">
        <v>190</v>
      </c>
      <c r="K265" s="36">
        <f t="shared" si="17"/>
        <v>0.48503580000000007</v>
      </c>
      <c r="L265" s="36" t="str">
        <f t="shared" si="20"/>
        <v>Pcs</v>
      </c>
      <c r="M265" s="37" t="s">
        <v>1228</v>
      </c>
      <c r="O265" s="31">
        <v>1219</v>
      </c>
    </row>
    <row r="266" spans="2:15" hidden="1">
      <c r="B266" s="34" t="s">
        <v>5</v>
      </c>
      <c r="C266" s="35" t="s">
        <v>326</v>
      </c>
      <c r="D266" s="35" t="s">
        <v>325</v>
      </c>
      <c r="E266" s="34" t="str">
        <f t="shared" si="18"/>
        <v>SGCC</v>
      </c>
      <c r="F266" s="34" t="str">
        <f t="shared" si="19"/>
        <v>Z08</v>
      </c>
      <c r="G266" s="35" t="s">
        <v>1221</v>
      </c>
      <c r="H266" s="35">
        <v>1.2</v>
      </c>
      <c r="I266" s="35">
        <v>271</v>
      </c>
      <c r="J266" s="35">
        <v>190</v>
      </c>
      <c r="K266" s="36">
        <f t="shared" si="17"/>
        <v>0.48503580000000007</v>
      </c>
      <c r="L266" s="36" t="str">
        <f t="shared" si="20"/>
        <v>Pcs</v>
      </c>
      <c r="M266" s="37" t="s">
        <v>1228</v>
      </c>
      <c r="O266" s="31">
        <v>1219</v>
      </c>
    </row>
    <row r="267" spans="2:15" hidden="1">
      <c r="B267" s="34" t="s">
        <v>5</v>
      </c>
      <c r="C267" s="35" t="s">
        <v>327</v>
      </c>
      <c r="D267" s="35" t="s">
        <v>328</v>
      </c>
      <c r="E267" s="34" t="str">
        <f t="shared" si="18"/>
        <v>SGCC</v>
      </c>
      <c r="F267" s="34" t="str">
        <f t="shared" si="19"/>
        <v>Z08</v>
      </c>
      <c r="G267" s="35" t="s">
        <v>1221</v>
      </c>
      <c r="H267" s="35">
        <v>1</v>
      </c>
      <c r="I267" s="35">
        <v>230</v>
      </c>
      <c r="J267" s="35">
        <v>310</v>
      </c>
      <c r="K267" s="36">
        <f t="shared" si="17"/>
        <v>0.55970500000000001</v>
      </c>
      <c r="L267" s="36" t="str">
        <f t="shared" si="20"/>
        <v>Pcs</v>
      </c>
      <c r="M267" s="37" t="s">
        <v>1265</v>
      </c>
      <c r="O267" s="31">
        <v>1219</v>
      </c>
    </row>
    <row r="268" spans="2:15" hidden="1">
      <c r="B268" s="34" t="s">
        <v>5</v>
      </c>
      <c r="C268" s="35" t="s">
        <v>329</v>
      </c>
      <c r="D268" s="35" t="s">
        <v>330</v>
      </c>
      <c r="E268" s="34" t="str">
        <f t="shared" si="18"/>
        <v>SGCC</v>
      </c>
      <c r="F268" s="34" t="str">
        <f t="shared" si="19"/>
        <v>Z08</v>
      </c>
      <c r="G268" s="35" t="s">
        <v>1221</v>
      </c>
      <c r="H268" s="35">
        <v>1.2</v>
      </c>
      <c r="I268" s="35">
        <v>65</v>
      </c>
      <c r="J268" s="35">
        <v>792</v>
      </c>
      <c r="K268" s="36">
        <f t="shared" si="17"/>
        <v>0.48494159999999997</v>
      </c>
      <c r="L268" s="36" t="str">
        <f t="shared" si="20"/>
        <v>Pcs</v>
      </c>
      <c r="M268" s="37" t="s">
        <v>1228</v>
      </c>
      <c r="O268" s="31">
        <v>1219</v>
      </c>
    </row>
    <row r="269" spans="2:15" hidden="1">
      <c r="B269" s="34" t="s">
        <v>5</v>
      </c>
      <c r="C269" s="35" t="s">
        <v>1365</v>
      </c>
      <c r="D269" s="35" t="s">
        <v>1366</v>
      </c>
      <c r="E269" s="34" t="str">
        <f t="shared" si="18"/>
        <v>SGCC</v>
      </c>
      <c r="F269" s="34" t="str">
        <f t="shared" si="19"/>
        <v>Z12</v>
      </c>
      <c r="G269" s="35" t="s">
        <v>1298</v>
      </c>
      <c r="H269" s="35">
        <v>1.2</v>
      </c>
      <c r="I269" s="35">
        <v>105</v>
      </c>
      <c r="J269" s="35">
        <v>415</v>
      </c>
      <c r="K269" s="36">
        <f t="shared" si="17"/>
        <v>0.41047650000000002</v>
      </c>
      <c r="L269" s="36" t="str">
        <f t="shared" si="20"/>
        <v>Pcs</v>
      </c>
      <c r="M269" s="37">
        <v>0</v>
      </c>
      <c r="O269" s="31">
        <v>1219</v>
      </c>
    </row>
    <row r="270" spans="2:15" hidden="1">
      <c r="B270" s="34" t="s">
        <v>5</v>
      </c>
      <c r="C270" s="35" t="s">
        <v>1367</v>
      </c>
      <c r="D270" s="35" t="s">
        <v>1368</v>
      </c>
      <c r="E270" s="34" t="str">
        <f t="shared" si="18"/>
        <v>SGCC</v>
      </c>
      <c r="F270" s="34" t="str">
        <f t="shared" si="19"/>
        <v>Z18</v>
      </c>
      <c r="G270" s="35" t="s">
        <v>1227</v>
      </c>
      <c r="H270" s="35">
        <v>1.6</v>
      </c>
      <c r="I270" s="35">
        <v>370</v>
      </c>
      <c r="J270" s="35">
        <v>450</v>
      </c>
      <c r="K270" s="36">
        <f t="shared" si="17"/>
        <v>2.09124</v>
      </c>
      <c r="L270" s="36" t="str">
        <f t="shared" si="20"/>
        <v>Pcs</v>
      </c>
      <c r="M270" s="37">
        <v>0</v>
      </c>
      <c r="O270" s="31">
        <v>1219</v>
      </c>
    </row>
    <row r="271" spans="2:15" hidden="1">
      <c r="B271" s="34" t="s">
        <v>5</v>
      </c>
      <c r="C271" s="35" t="s">
        <v>1369</v>
      </c>
      <c r="D271" s="35" t="s">
        <v>1370</v>
      </c>
      <c r="E271" s="34" t="str">
        <f t="shared" si="18"/>
        <v>SGCC</v>
      </c>
      <c r="F271" s="34" t="str">
        <f t="shared" si="19"/>
        <v>Z08</v>
      </c>
      <c r="G271" s="35" t="s">
        <v>1221</v>
      </c>
      <c r="H271" s="35">
        <v>0.5</v>
      </c>
      <c r="I271" s="35">
        <v>118</v>
      </c>
      <c r="J271" s="35">
        <v>740</v>
      </c>
      <c r="K271" s="36">
        <f t="shared" si="17"/>
        <v>0.34273100000000001</v>
      </c>
      <c r="L271" s="36" t="str">
        <f t="shared" si="20"/>
        <v>Pcs</v>
      </c>
      <c r="M271" s="37">
        <v>0</v>
      </c>
      <c r="O271" s="31">
        <v>1219</v>
      </c>
    </row>
    <row r="272" spans="2:15" hidden="1">
      <c r="B272" s="34" t="s">
        <v>5</v>
      </c>
      <c r="C272" s="35" t="s">
        <v>1371</v>
      </c>
      <c r="D272" s="35" t="s">
        <v>1372</v>
      </c>
      <c r="E272" s="34" t="str">
        <f t="shared" si="18"/>
        <v>SGCC</v>
      </c>
      <c r="F272" s="34" t="str">
        <f t="shared" si="19"/>
        <v>Z08</v>
      </c>
      <c r="G272" s="35" t="s">
        <v>1221</v>
      </c>
      <c r="H272" s="35">
        <v>0.5</v>
      </c>
      <c r="I272" s="35">
        <v>144</v>
      </c>
      <c r="J272" s="35">
        <v>160</v>
      </c>
      <c r="K272" s="36">
        <f t="shared" si="17"/>
        <v>9.0431999999999985E-2</v>
      </c>
      <c r="L272" s="36" t="str">
        <f t="shared" si="20"/>
        <v>Pcs</v>
      </c>
      <c r="M272" s="37">
        <v>0</v>
      </c>
      <c r="O272" s="31">
        <v>1219</v>
      </c>
    </row>
    <row r="273" spans="2:15" hidden="1">
      <c r="B273" s="34" t="s">
        <v>5</v>
      </c>
      <c r="C273" s="35" t="s">
        <v>1373</v>
      </c>
      <c r="D273" s="35" t="s">
        <v>1374</v>
      </c>
      <c r="E273" s="34" t="str">
        <f t="shared" si="18"/>
        <v>SGCC</v>
      </c>
      <c r="F273" s="34" t="str">
        <f t="shared" si="19"/>
        <v>Z08</v>
      </c>
      <c r="G273" s="35" t="s">
        <v>1221</v>
      </c>
      <c r="H273" s="35">
        <v>0.8</v>
      </c>
      <c r="I273" s="35">
        <v>55</v>
      </c>
      <c r="J273" s="35">
        <v>134</v>
      </c>
      <c r="K273" s="36">
        <f t="shared" si="17"/>
        <v>4.6283600000000008E-2</v>
      </c>
      <c r="L273" s="36" t="str">
        <f t="shared" si="20"/>
        <v>Pcs</v>
      </c>
      <c r="M273" s="37">
        <v>0</v>
      </c>
      <c r="O273" s="31">
        <v>1219</v>
      </c>
    </row>
    <row r="274" spans="2:15" hidden="1">
      <c r="B274" s="34" t="s">
        <v>5</v>
      </c>
      <c r="C274" s="35" t="s">
        <v>1375</v>
      </c>
      <c r="D274" s="35" t="s">
        <v>1376</v>
      </c>
      <c r="E274" s="34" t="str">
        <f t="shared" si="18"/>
        <v>SGCC</v>
      </c>
      <c r="F274" s="34" t="str">
        <f t="shared" si="19"/>
        <v>Z08</v>
      </c>
      <c r="G274" s="35" t="s">
        <v>1221</v>
      </c>
      <c r="H274" s="35">
        <v>0.7</v>
      </c>
      <c r="I274" s="35">
        <v>193</v>
      </c>
      <c r="J274" s="35">
        <v>202</v>
      </c>
      <c r="K274" s="36">
        <f t="shared" si="17"/>
        <v>0.21422806999999996</v>
      </c>
      <c r="L274" s="36" t="str">
        <f t="shared" si="20"/>
        <v>Pcs</v>
      </c>
      <c r="M274" s="37">
        <v>0</v>
      </c>
      <c r="O274" s="31">
        <v>1219</v>
      </c>
    </row>
    <row r="275" spans="2:15" hidden="1">
      <c r="B275" s="34" t="s">
        <v>5</v>
      </c>
      <c r="C275" s="35" t="s">
        <v>1377</v>
      </c>
      <c r="D275" s="35" t="s">
        <v>1378</v>
      </c>
      <c r="E275" s="34" t="str">
        <f t="shared" si="18"/>
        <v>SGCC</v>
      </c>
      <c r="F275" s="34" t="str">
        <f t="shared" si="19"/>
        <v>Z08</v>
      </c>
      <c r="G275" s="35" t="s">
        <v>1221</v>
      </c>
      <c r="H275" s="35">
        <v>0.5</v>
      </c>
      <c r="I275" s="35">
        <v>402</v>
      </c>
      <c r="J275" s="35">
        <v>295</v>
      </c>
      <c r="K275" s="36">
        <f t="shared" si="17"/>
        <v>0.46546575000000001</v>
      </c>
      <c r="L275" s="36" t="str">
        <f t="shared" si="20"/>
        <v>Pcs</v>
      </c>
      <c r="M275" s="37">
        <v>0</v>
      </c>
      <c r="O275" s="31">
        <v>1219</v>
      </c>
    </row>
    <row r="276" spans="2:15" hidden="1">
      <c r="B276" s="34" t="s">
        <v>5</v>
      </c>
      <c r="C276" s="35" t="s">
        <v>1379</v>
      </c>
      <c r="D276" s="35" t="s">
        <v>1380</v>
      </c>
      <c r="E276" s="34" t="str">
        <f t="shared" si="18"/>
        <v>SGCC</v>
      </c>
      <c r="F276" s="34" t="str">
        <f t="shared" si="19"/>
        <v>Z08</v>
      </c>
      <c r="G276" s="35" t="s">
        <v>1221</v>
      </c>
      <c r="H276" s="35">
        <v>0.5</v>
      </c>
      <c r="I276" s="35">
        <v>388</v>
      </c>
      <c r="J276" s="35">
        <v>620</v>
      </c>
      <c r="K276" s="36">
        <f t="shared" si="17"/>
        <v>0.94419799999999987</v>
      </c>
      <c r="L276" s="36" t="str">
        <f t="shared" si="20"/>
        <v>Pcs</v>
      </c>
      <c r="M276" s="37">
        <v>0</v>
      </c>
      <c r="O276" s="31">
        <v>1219</v>
      </c>
    </row>
    <row r="277" spans="2:15" hidden="1">
      <c r="B277" s="34" t="s">
        <v>5</v>
      </c>
      <c r="C277" s="35" t="s">
        <v>1381</v>
      </c>
      <c r="D277" s="35" t="s">
        <v>1382</v>
      </c>
      <c r="E277" s="34" t="str">
        <f t="shared" si="18"/>
        <v>SGCC</v>
      </c>
      <c r="F277" s="34" t="str">
        <f t="shared" si="19"/>
        <v>Z08</v>
      </c>
      <c r="G277" s="35" t="s">
        <v>1221</v>
      </c>
      <c r="H277" s="35">
        <v>0.5</v>
      </c>
      <c r="I277" s="35">
        <v>194</v>
      </c>
      <c r="J277" s="35">
        <v>186</v>
      </c>
      <c r="K277" s="36">
        <f t="shared" si="17"/>
        <v>0.14162969999999997</v>
      </c>
      <c r="L277" s="36" t="str">
        <f t="shared" si="20"/>
        <v>Pcs</v>
      </c>
      <c r="M277" s="37">
        <v>0</v>
      </c>
      <c r="O277" s="31">
        <v>1219</v>
      </c>
    </row>
    <row r="278" spans="2:15" hidden="1">
      <c r="B278" s="34" t="s">
        <v>5</v>
      </c>
      <c r="C278" s="35" t="s">
        <v>1383</v>
      </c>
      <c r="D278" s="35" t="s">
        <v>1384</v>
      </c>
      <c r="E278" s="34" t="str">
        <f t="shared" si="18"/>
        <v>SGCC</v>
      </c>
      <c r="F278" s="34" t="str">
        <f t="shared" si="19"/>
        <v>Z08</v>
      </c>
      <c r="G278" s="35" t="s">
        <v>1221</v>
      </c>
      <c r="H278" s="35">
        <v>0.8</v>
      </c>
      <c r="I278" s="35">
        <v>145</v>
      </c>
      <c r="J278" s="35">
        <v>158</v>
      </c>
      <c r="K278" s="36">
        <f t="shared" si="17"/>
        <v>0.14387480000000002</v>
      </c>
      <c r="L278" s="36" t="str">
        <f t="shared" si="20"/>
        <v>Pcs</v>
      </c>
      <c r="M278" s="37">
        <v>0</v>
      </c>
      <c r="O278" s="31">
        <v>1219</v>
      </c>
    </row>
    <row r="279" spans="2:15" hidden="1">
      <c r="B279" s="34" t="s">
        <v>5</v>
      </c>
      <c r="C279" s="35" t="s">
        <v>1385</v>
      </c>
      <c r="D279" s="35" t="s">
        <v>1386</v>
      </c>
      <c r="E279" s="34" t="str">
        <f t="shared" si="18"/>
        <v>SGCC</v>
      </c>
      <c r="F279" s="34" t="str">
        <f t="shared" si="19"/>
        <v>Z08</v>
      </c>
      <c r="G279" s="35" t="s">
        <v>1221</v>
      </c>
      <c r="H279" s="35">
        <v>0.8</v>
      </c>
      <c r="I279" s="35">
        <v>102</v>
      </c>
      <c r="J279" s="35">
        <v>198</v>
      </c>
      <c r="K279" s="36">
        <f t="shared" si="17"/>
        <v>0.12683088000000001</v>
      </c>
      <c r="L279" s="36" t="str">
        <f t="shared" si="20"/>
        <v>Pcs</v>
      </c>
      <c r="M279" s="37">
        <v>0</v>
      </c>
      <c r="O279" s="31">
        <v>1219</v>
      </c>
    </row>
    <row r="280" spans="2:15" hidden="1">
      <c r="B280" s="34" t="s">
        <v>5</v>
      </c>
      <c r="C280" s="35" t="s">
        <v>1387</v>
      </c>
      <c r="D280" s="35" t="s">
        <v>1388</v>
      </c>
      <c r="E280" s="34" t="str">
        <f t="shared" si="18"/>
        <v>SGCC</v>
      </c>
      <c r="F280" s="34" t="str">
        <f t="shared" si="19"/>
        <v>Z08</v>
      </c>
      <c r="G280" s="35" t="s">
        <v>1221</v>
      </c>
      <c r="H280" s="35">
        <v>0.7</v>
      </c>
      <c r="I280" s="35">
        <v>124</v>
      </c>
      <c r="J280" s="35">
        <v>144</v>
      </c>
      <c r="K280" s="36">
        <f t="shared" si="17"/>
        <v>9.8118719999999993E-2</v>
      </c>
      <c r="L280" s="36" t="str">
        <f t="shared" si="20"/>
        <v>Pcs</v>
      </c>
      <c r="M280" s="37">
        <v>0</v>
      </c>
      <c r="O280" s="31">
        <v>1219</v>
      </c>
    </row>
    <row r="281" spans="2:15" hidden="1">
      <c r="B281" s="34" t="s">
        <v>5</v>
      </c>
      <c r="C281" s="35" t="s">
        <v>1389</v>
      </c>
      <c r="D281" s="35" t="s">
        <v>1390</v>
      </c>
      <c r="E281" s="34" t="str">
        <f t="shared" si="18"/>
        <v>SGCC</v>
      </c>
      <c r="F281" s="34" t="str">
        <f t="shared" si="19"/>
        <v>Z08</v>
      </c>
      <c r="G281" s="35" t="s">
        <v>1221</v>
      </c>
      <c r="H281" s="35">
        <v>0.7</v>
      </c>
      <c r="I281" s="35">
        <v>183</v>
      </c>
      <c r="J281" s="35">
        <v>218</v>
      </c>
      <c r="K281" s="36">
        <f t="shared" si="17"/>
        <v>0.21921752999999997</v>
      </c>
      <c r="L281" s="36" t="str">
        <f t="shared" si="20"/>
        <v>Pcs</v>
      </c>
      <c r="M281" s="37" t="s">
        <v>1228</v>
      </c>
      <c r="O281" s="31">
        <v>1219</v>
      </c>
    </row>
    <row r="282" spans="2:15" hidden="1">
      <c r="B282" s="34" t="s">
        <v>5</v>
      </c>
      <c r="C282" s="35" t="s">
        <v>1391</v>
      </c>
      <c r="D282" s="35" t="s">
        <v>1392</v>
      </c>
      <c r="E282" s="34" t="str">
        <f t="shared" si="18"/>
        <v>SGCC</v>
      </c>
      <c r="F282" s="34" t="str">
        <f t="shared" si="19"/>
        <v>Z08</v>
      </c>
      <c r="G282" s="35" t="s">
        <v>1221</v>
      </c>
      <c r="H282" s="35">
        <v>0.5</v>
      </c>
      <c r="I282" s="35">
        <v>142</v>
      </c>
      <c r="J282" s="35">
        <v>189</v>
      </c>
      <c r="K282" s="36">
        <f t="shared" si="17"/>
        <v>0.10533915000000001</v>
      </c>
      <c r="L282" s="36" t="str">
        <f t="shared" si="20"/>
        <v>Pcs</v>
      </c>
      <c r="M282" s="37">
        <v>0</v>
      </c>
      <c r="O282" s="31">
        <v>1219</v>
      </c>
    </row>
    <row r="283" spans="2:15" hidden="1">
      <c r="B283" s="34" t="s">
        <v>5</v>
      </c>
      <c r="C283" s="35" t="s">
        <v>1393</v>
      </c>
      <c r="D283" s="35" t="s">
        <v>1394</v>
      </c>
      <c r="E283" s="34" t="str">
        <f t="shared" si="18"/>
        <v>SGCC</v>
      </c>
      <c r="F283" s="34" t="str">
        <f t="shared" si="19"/>
        <v>Z08</v>
      </c>
      <c r="G283" s="35" t="s">
        <v>1221</v>
      </c>
      <c r="H283" s="35">
        <v>1</v>
      </c>
      <c r="I283" s="35">
        <v>95</v>
      </c>
      <c r="J283" s="35">
        <v>750</v>
      </c>
      <c r="K283" s="36">
        <f t="shared" si="17"/>
        <v>0.55931249999999999</v>
      </c>
      <c r="L283" s="36" t="str">
        <f t="shared" si="20"/>
        <v>Pcs</v>
      </c>
      <c r="M283" s="37">
        <v>0</v>
      </c>
      <c r="O283" s="31">
        <v>1219</v>
      </c>
    </row>
    <row r="284" spans="2:15" hidden="1">
      <c r="B284" s="34" t="s">
        <v>5</v>
      </c>
      <c r="C284" s="35" t="s">
        <v>1395</v>
      </c>
      <c r="D284" s="35" t="s">
        <v>1396</v>
      </c>
      <c r="E284" s="34" t="str">
        <f t="shared" si="18"/>
        <v>SGCC</v>
      </c>
      <c r="F284" s="34" t="str">
        <f t="shared" si="19"/>
        <v>Z08</v>
      </c>
      <c r="G284" s="35" t="s">
        <v>1221</v>
      </c>
      <c r="H284" s="35">
        <v>0.5</v>
      </c>
      <c r="I284" s="35">
        <v>150</v>
      </c>
      <c r="J284" s="35">
        <v>760</v>
      </c>
      <c r="K284" s="36">
        <f t="shared" si="17"/>
        <v>0.44745000000000001</v>
      </c>
      <c r="L284" s="36" t="str">
        <f t="shared" si="20"/>
        <v>Pcs</v>
      </c>
      <c r="M284" s="37">
        <v>0</v>
      </c>
      <c r="O284" s="31">
        <v>1219</v>
      </c>
    </row>
    <row r="285" spans="2:15" hidden="1">
      <c r="B285" s="34" t="s">
        <v>5</v>
      </c>
      <c r="C285" s="35" t="s">
        <v>1397</v>
      </c>
      <c r="D285" s="35" t="s">
        <v>1398</v>
      </c>
      <c r="E285" s="34" t="str">
        <f t="shared" si="18"/>
        <v>SGCC</v>
      </c>
      <c r="F285" s="34" t="str">
        <f t="shared" si="19"/>
        <v>Z18</v>
      </c>
      <c r="G285" s="35" t="s">
        <v>1227</v>
      </c>
      <c r="H285" s="35">
        <v>0.7</v>
      </c>
      <c r="I285" s="35">
        <v>750</v>
      </c>
      <c r="J285" s="35">
        <v>1219</v>
      </c>
      <c r="K285" s="36">
        <f t="shared" si="17"/>
        <v>5.023803749999999</v>
      </c>
      <c r="L285" s="36" t="str">
        <f t="shared" si="20"/>
        <v>Pcs</v>
      </c>
      <c r="M285" s="37">
        <v>0</v>
      </c>
      <c r="O285" s="31">
        <v>1219</v>
      </c>
    </row>
    <row r="286" spans="2:15" hidden="1">
      <c r="B286" s="34" t="s">
        <v>5</v>
      </c>
      <c r="C286" s="35" t="s">
        <v>1399</v>
      </c>
      <c r="D286" s="35" t="s">
        <v>332</v>
      </c>
      <c r="E286" s="34" t="str">
        <f t="shared" si="18"/>
        <v>SGCC</v>
      </c>
      <c r="F286" s="34" t="str">
        <f t="shared" si="19"/>
        <v>Z08</v>
      </c>
      <c r="G286" s="35" t="s">
        <v>1221</v>
      </c>
      <c r="H286" s="35">
        <v>0.5</v>
      </c>
      <c r="I286" s="35">
        <v>100</v>
      </c>
      <c r="J286" s="35">
        <v>421</v>
      </c>
      <c r="K286" s="36">
        <f t="shared" si="17"/>
        <v>0.16524249999999999</v>
      </c>
      <c r="L286" s="36" t="str">
        <f t="shared" si="20"/>
        <v>Pcs</v>
      </c>
      <c r="M286" s="37">
        <v>0</v>
      </c>
      <c r="O286" s="31">
        <v>1219</v>
      </c>
    </row>
    <row r="287" spans="2:15" hidden="1">
      <c r="B287" s="34" t="s">
        <v>5</v>
      </c>
      <c r="C287" s="35" t="s">
        <v>331</v>
      </c>
      <c r="D287" s="35" t="s">
        <v>332</v>
      </c>
      <c r="E287" s="34" t="str">
        <f t="shared" si="18"/>
        <v>SGCC</v>
      </c>
      <c r="F287" s="34" t="str">
        <f t="shared" si="19"/>
        <v>Z08</v>
      </c>
      <c r="G287" s="35" t="s">
        <v>1221</v>
      </c>
      <c r="H287" s="35">
        <v>0.5</v>
      </c>
      <c r="I287" s="35">
        <v>100</v>
      </c>
      <c r="J287" s="35">
        <v>421</v>
      </c>
      <c r="K287" s="36">
        <f t="shared" si="17"/>
        <v>0.16524249999999999</v>
      </c>
      <c r="L287" s="36" t="str">
        <f t="shared" si="20"/>
        <v>Pcs</v>
      </c>
      <c r="M287" s="37" t="s">
        <v>1228</v>
      </c>
      <c r="O287" s="31">
        <v>1219</v>
      </c>
    </row>
    <row r="288" spans="2:15" hidden="1">
      <c r="B288" s="34" t="s">
        <v>5</v>
      </c>
      <c r="C288" s="35" t="s">
        <v>1400</v>
      </c>
      <c r="D288" s="35" t="s">
        <v>1401</v>
      </c>
      <c r="E288" s="34" t="str">
        <f t="shared" si="18"/>
        <v>SGCC</v>
      </c>
      <c r="F288" s="34" t="str">
        <f t="shared" si="19"/>
        <v>Z08</v>
      </c>
      <c r="G288" s="35" t="s">
        <v>1221</v>
      </c>
      <c r="H288" s="35">
        <v>0.7</v>
      </c>
      <c r="I288" s="35">
        <v>350</v>
      </c>
      <c r="J288" s="35">
        <v>750</v>
      </c>
      <c r="K288" s="36">
        <f t="shared" si="17"/>
        <v>1.4424374999999998</v>
      </c>
      <c r="L288" s="36" t="str">
        <f t="shared" si="20"/>
        <v>Pcs</v>
      </c>
      <c r="M288" s="37">
        <v>0</v>
      </c>
      <c r="O288" s="31">
        <v>1219</v>
      </c>
    </row>
    <row r="289" spans="2:15" hidden="1">
      <c r="B289" s="34" t="s">
        <v>5</v>
      </c>
      <c r="C289" s="35" t="s">
        <v>1402</v>
      </c>
      <c r="D289" s="35" t="s">
        <v>1403</v>
      </c>
      <c r="E289" s="34" t="str">
        <f t="shared" si="18"/>
        <v>SGCC</v>
      </c>
      <c r="F289" s="34" t="str">
        <f t="shared" si="19"/>
        <v>Z08</v>
      </c>
      <c r="G289" s="35" t="s">
        <v>1221</v>
      </c>
      <c r="H289" s="35">
        <v>0.6</v>
      </c>
      <c r="I289" s="35">
        <v>206</v>
      </c>
      <c r="J289" s="35">
        <v>567.20000000000005</v>
      </c>
      <c r="K289" s="36">
        <f t="shared" si="17"/>
        <v>0.5503314720000001</v>
      </c>
      <c r="L289" s="36" t="str">
        <f t="shared" si="20"/>
        <v>Pcs</v>
      </c>
      <c r="M289" s="37">
        <v>0</v>
      </c>
      <c r="O289" s="31">
        <v>1219</v>
      </c>
    </row>
    <row r="290" spans="2:15" hidden="1">
      <c r="B290" s="34" t="s">
        <v>5</v>
      </c>
      <c r="C290" s="35" t="s">
        <v>1404</v>
      </c>
      <c r="D290" s="35" t="s">
        <v>1405</v>
      </c>
      <c r="E290" s="34" t="str">
        <f t="shared" si="18"/>
        <v>SGCC</v>
      </c>
      <c r="F290" s="34" t="str">
        <f t="shared" si="19"/>
        <v>Z08</v>
      </c>
      <c r="G290" s="35" t="s">
        <v>1221</v>
      </c>
      <c r="H290" s="35">
        <v>0.6</v>
      </c>
      <c r="I290" s="35">
        <v>160</v>
      </c>
      <c r="J290" s="35">
        <v>210</v>
      </c>
      <c r="K290" s="36">
        <f t="shared" si="17"/>
        <v>0.15825600000000001</v>
      </c>
      <c r="L290" s="36" t="str">
        <f t="shared" si="20"/>
        <v>Pcs</v>
      </c>
      <c r="M290" s="37">
        <v>0</v>
      </c>
      <c r="O290" s="31">
        <v>1219</v>
      </c>
    </row>
    <row r="291" spans="2:15" hidden="1">
      <c r="B291" s="34" t="s">
        <v>5</v>
      </c>
      <c r="C291" s="35" t="s">
        <v>1406</v>
      </c>
      <c r="D291" s="35" t="s">
        <v>1405</v>
      </c>
      <c r="E291" s="34" t="str">
        <f t="shared" si="18"/>
        <v>SGCC</v>
      </c>
      <c r="F291" s="34" t="str">
        <f t="shared" si="19"/>
        <v>Z08</v>
      </c>
      <c r="G291" s="35" t="s">
        <v>1221</v>
      </c>
      <c r="H291" s="35">
        <v>0.6</v>
      </c>
      <c r="I291" s="35">
        <v>160</v>
      </c>
      <c r="J291" s="35">
        <v>210</v>
      </c>
      <c r="K291" s="36">
        <f t="shared" si="17"/>
        <v>0.15825600000000001</v>
      </c>
      <c r="L291" s="36" t="str">
        <f t="shared" si="20"/>
        <v>Pcs</v>
      </c>
      <c r="M291" s="37">
        <v>0</v>
      </c>
      <c r="O291" s="31">
        <v>1219</v>
      </c>
    </row>
    <row r="292" spans="2:15" hidden="1">
      <c r="B292" s="34" t="s">
        <v>5</v>
      </c>
      <c r="C292" s="35" t="s">
        <v>1407</v>
      </c>
      <c r="D292" s="35" t="s">
        <v>1408</v>
      </c>
      <c r="E292" s="34" t="str">
        <f t="shared" si="18"/>
        <v>SGCC</v>
      </c>
      <c r="F292" s="34" t="str">
        <f t="shared" si="19"/>
        <v>Z08</v>
      </c>
      <c r="G292" s="35" t="s">
        <v>1221</v>
      </c>
      <c r="H292" s="35">
        <v>1</v>
      </c>
      <c r="I292" s="35">
        <v>135</v>
      </c>
      <c r="J292" s="35">
        <v>212</v>
      </c>
      <c r="K292" s="36">
        <f t="shared" si="17"/>
        <v>0.22466700000000001</v>
      </c>
      <c r="L292" s="36" t="str">
        <f t="shared" si="20"/>
        <v>Pcs</v>
      </c>
      <c r="M292" s="37">
        <v>0</v>
      </c>
      <c r="O292" s="31">
        <v>1219</v>
      </c>
    </row>
    <row r="293" spans="2:15" hidden="1">
      <c r="B293" s="34" t="s">
        <v>5</v>
      </c>
      <c r="C293" s="35" t="s">
        <v>1409</v>
      </c>
      <c r="D293" s="35" t="s">
        <v>1408</v>
      </c>
      <c r="E293" s="34" t="str">
        <f t="shared" si="18"/>
        <v>SGCC</v>
      </c>
      <c r="F293" s="34" t="str">
        <f t="shared" si="19"/>
        <v>Z08</v>
      </c>
      <c r="G293" s="35" t="s">
        <v>1221</v>
      </c>
      <c r="H293" s="35">
        <v>1</v>
      </c>
      <c r="I293" s="35">
        <v>135</v>
      </c>
      <c r="J293" s="35">
        <v>212</v>
      </c>
      <c r="K293" s="36">
        <f t="shared" si="17"/>
        <v>0.22466700000000001</v>
      </c>
      <c r="L293" s="36" t="str">
        <f t="shared" si="20"/>
        <v>Pcs</v>
      </c>
      <c r="M293" s="37">
        <v>0</v>
      </c>
      <c r="O293" s="31">
        <v>1219</v>
      </c>
    </row>
    <row r="294" spans="2:15" hidden="1">
      <c r="B294" s="34" t="s">
        <v>5</v>
      </c>
      <c r="C294" s="35" t="s">
        <v>1410</v>
      </c>
      <c r="D294" s="35" t="s">
        <v>1411</v>
      </c>
      <c r="E294" s="34" t="str">
        <f t="shared" si="18"/>
        <v>SGCC</v>
      </c>
      <c r="F294" s="34" t="str">
        <f t="shared" si="19"/>
        <v>Z08</v>
      </c>
      <c r="G294" s="35" t="s">
        <v>1221</v>
      </c>
      <c r="H294" s="35">
        <v>0.7</v>
      </c>
      <c r="I294" s="35">
        <v>117</v>
      </c>
      <c r="J294" s="35">
        <v>130</v>
      </c>
      <c r="K294" s="36">
        <f t="shared" si="17"/>
        <v>8.3578949999999999E-2</v>
      </c>
      <c r="L294" s="36" t="str">
        <f t="shared" si="20"/>
        <v>Pcs</v>
      </c>
      <c r="M294" s="37">
        <v>0</v>
      </c>
      <c r="O294" s="31">
        <v>1219</v>
      </c>
    </row>
    <row r="295" spans="2:15" hidden="1">
      <c r="B295" s="34" t="s">
        <v>5</v>
      </c>
      <c r="C295" s="35" t="s">
        <v>1412</v>
      </c>
      <c r="D295" s="35" t="s">
        <v>1411</v>
      </c>
      <c r="E295" s="34" t="str">
        <f t="shared" si="18"/>
        <v>SGCC</v>
      </c>
      <c r="F295" s="34" t="str">
        <f t="shared" si="19"/>
        <v>Z08</v>
      </c>
      <c r="G295" s="35" t="s">
        <v>1221</v>
      </c>
      <c r="H295" s="35">
        <v>0.7</v>
      </c>
      <c r="I295" s="35">
        <v>117</v>
      </c>
      <c r="J295" s="35">
        <v>130</v>
      </c>
      <c r="K295" s="36">
        <f t="shared" si="17"/>
        <v>8.3578949999999999E-2</v>
      </c>
      <c r="L295" s="36" t="str">
        <f t="shared" si="20"/>
        <v>Pcs</v>
      </c>
      <c r="M295" s="37">
        <v>0</v>
      </c>
      <c r="O295" s="31">
        <v>1219</v>
      </c>
    </row>
    <row r="296" spans="2:15" hidden="1">
      <c r="B296" s="34" t="s">
        <v>5</v>
      </c>
      <c r="C296" s="35" t="s">
        <v>333</v>
      </c>
      <c r="D296" s="35" t="s">
        <v>334</v>
      </c>
      <c r="E296" s="34" t="str">
        <f t="shared" si="18"/>
        <v>SGCC</v>
      </c>
      <c r="F296" s="34" t="str">
        <f t="shared" si="19"/>
        <v>Z08</v>
      </c>
      <c r="G296" s="35" t="s">
        <v>1221</v>
      </c>
      <c r="H296" s="35">
        <v>0.8</v>
      </c>
      <c r="I296" s="35">
        <v>1048</v>
      </c>
      <c r="J296" s="35">
        <v>1477</v>
      </c>
      <c r="K296" s="36">
        <f t="shared" si="17"/>
        <v>9.7207868800000004</v>
      </c>
      <c r="L296" s="36" t="str">
        <f t="shared" si="20"/>
        <v>Pcs</v>
      </c>
      <c r="M296" s="37" t="s">
        <v>1413</v>
      </c>
      <c r="O296" s="31">
        <v>1219</v>
      </c>
    </row>
    <row r="297" spans="2:15" hidden="1">
      <c r="B297" s="34" t="s">
        <v>5</v>
      </c>
      <c r="C297" s="35" t="s">
        <v>335</v>
      </c>
      <c r="D297" s="35" t="s">
        <v>334</v>
      </c>
      <c r="E297" s="34" t="str">
        <f t="shared" si="18"/>
        <v>SGCC</v>
      </c>
      <c r="F297" s="34" t="str">
        <f t="shared" si="19"/>
        <v>Z08</v>
      </c>
      <c r="G297" s="35" t="s">
        <v>1221</v>
      </c>
      <c r="H297" s="35">
        <v>0.8</v>
      </c>
      <c r="I297" s="35">
        <v>1048</v>
      </c>
      <c r="J297" s="35">
        <v>1477</v>
      </c>
      <c r="K297" s="36">
        <f t="shared" si="17"/>
        <v>9.7207868800000004</v>
      </c>
      <c r="L297" s="36" t="str">
        <f t="shared" si="20"/>
        <v>Pcs</v>
      </c>
      <c r="M297" s="37" t="s">
        <v>1413</v>
      </c>
      <c r="O297" s="31">
        <v>1219</v>
      </c>
    </row>
    <row r="298" spans="2:15" hidden="1">
      <c r="B298" s="34" t="s">
        <v>5</v>
      </c>
      <c r="C298" s="35" t="s">
        <v>336</v>
      </c>
      <c r="D298" s="35" t="s">
        <v>337</v>
      </c>
      <c r="E298" s="34" t="str">
        <f t="shared" si="18"/>
        <v>SGCC</v>
      </c>
      <c r="F298" s="34" t="str">
        <f t="shared" si="19"/>
        <v>Z08</v>
      </c>
      <c r="G298" s="35" t="s">
        <v>1221</v>
      </c>
      <c r="H298" s="35">
        <v>0.5</v>
      </c>
      <c r="I298" s="35">
        <v>1219</v>
      </c>
      <c r="J298" s="35">
        <v>900</v>
      </c>
      <c r="K298" s="36">
        <f t="shared" si="17"/>
        <v>4.3061175</v>
      </c>
      <c r="L298" s="36" t="str">
        <f t="shared" si="20"/>
        <v>Pcs</v>
      </c>
      <c r="M298" s="37" t="s">
        <v>1414</v>
      </c>
      <c r="O298" s="31">
        <v>1219</v>
      </c>
    </row>
    <row r="299" spans="2:15" hidden="1">
      <c r="B299" s="34" t="s">
        <v>5</v>
      </c>
      <c r="C299" s="35" t="s">
        <v>1415</v>
      </c>
      <c r="D299" s="35" t="s">
        <v>337</v>
      </c>
      <c r="E299" s="34" t="str">
        <f t="shared" si="18"/>
        <v>SGCC</v>
      </c>
      <c r="F299" s="34" t="str">
        <f t="shared" si="19"/>
        <v>Z08</v>
      </c>
      <c r="G299" s="35" t="s">
        <v>1221</v>
      </c>
      <c r="H299" s="35">
        <v>0.5</v>
      </c>
      <c r="I299" s="35">
        <v>1219</v>
      </c>
      <c r="J299" s="35">
        <v>900</v>
      </c>
      <c r="K299" s="36">
        <f t="shared" si="17"/>
        <v>4.3061175</v>
      </c>
      <c r="L299" s="36" t="str">
        <f t="shared" si="20"/>
        <v>Pcs</v>
      </c>
      <c r="M299" s="37">
        <v>0</v>
      </c>
      <c r="O299" s="31">
        <v>1219</v>
      </c>
    </row>
    <row r="300" spans="2:15" hidden="1">
      <c r="B300" s="34" t="s">
        <v>5</v>
      </c>
      <c r="C300" s="35" t="s">
        <v>338</v>
      </c>
      <c r="D300" s="35" t="s">
        <v>339</v>
      </c>
      <c r="E300" s="34" t="str">
        <f t="shared" si="18"/>
        <v>SGCC</v>
      </c>
      <c r="F300" s="34" t="str">
        <f t="shared" si="19"/>
        <v>Z08</v>
      </c>
      <c r="G300" s="35" t="s">
        <v>1221</v>
      </c>
      <c r="H300" s="35">
        <v>0.8</v>
      </c>
      <c r="I300" s="35">
        <v>1085</v>
      </c>
      <c r="J300" s="35">
        <v>1219</v>
      </c>
      <c r="K300" s="36">
        <f t="shared" si="17"/>
        <v>8.306022200000001</v>
      </c>
      <c r="L300" s="36" t="str">
        <f t="shared" si="20"/>
        <v>Pcs</v>
      </c>
      <c r="M300" s="37" t="s">
        <v>1414</v>
      </c>
      <c r="O300" s="31">
        <v>1219</v>
      </c>
    </row>
    <row r="301" spans="2:15" hidden="1">
      <c r="B301" s="34" t="s">
        <v>5</v>
      </c>
      <c r="C301" s="35" t="s">
        <v>340</v>
      </c>
      <c r="D301" s="35" t="s">
        <v>339</v>
      </c>
      <c r="E301" s="34" t="str">
        <f t="shared" si="18"/>
        <v>SGCC</v>
      </c>
      <c r="F301" s="34" t="str">
        <f t="shared" si="19"/>
        <v>Z08</v>
      </c>
      <c r="G301" s="35" t="s">
        <v>1221</v>
      </c>
      <c r="H301" s="35">
        <v>0.8</v>
      </c>
      <c r="I301" s="35">
        <v>1085</v>
      </c>
      <c r="J301" s="35">
        <v>1219</v>
      </c>
      <c r="K301" s="36">
        <f t="shared" si="17"/>
        <v>8.306022200000001</v>
      </c>
      <c r="L301" s="36" t="str">
        <f t="shared" si="20"/>
        <v>Pcs</v>
      </c>
      <c r="M301" s="37" t="s">
        <v>1414</v>
      </c>
      <c r="O301" s="31">
        <v>1219</v>
      </c>
    </row>
    <row r="302" spans="2:15" hidden="1">
      <c r="B302" s="34" t="s">
        <v>5</v>
      </c>
      <c r="C302" s="35" t="s">
        <v>1416</v>
      </c>
      <c r="D302" s="35" t="s">
        <v>1417</v>
      </c>
      <c r="E302" s="34" t="str">
        <f t="shared" si="18"/>
        <v>SGCC</v>
      </c>
      <c r="F302" s="34" t="str">
        <f t="shared" si="19"/>
        <v>Z08</v>
      </c>
      <c r="G302" s="35" t="s">
        <v>1221</v>
      </c>
      <c r="H302" s="35">
        <v>0.8</v>
      </c>
      <c r="I302" s="35">
        <v>1486</v>
      </c>
      <c r="J302" s="35">
        <v>498</v>
      </c>
      <c r="K302" s="36">
        <f t="shared" si="17"/>
        <v>4.6473758399999996</v>
      </c>
      <c r="L302" s="36" t="str">
        <f t="shared" si="20"/>
        <v>Pcs</v>
      </c>
      <c r="M302" s="37">
        <v>0</v>
      </c>
      <c r="O302" s="31">
        <v>1219</v>
      </c>
    </row>
    <row r="303" spans="2:15" hidden="1">
      <c r="B303" s="34" t="s">
        <v>5</v>
      </c>
      <c r="C303" s="35" t="s">
        <v>1418</v>
      </c>
      <c r="D303" s="35" t="s">
        <v>1417</v>
      </c>
      <c r="E303" s="34" t="str">
        <f t="shared" si="18"/>
        <v>SGCC</v>
      </c>
      <c r="F303" s="34" t="str">
        <f t="shared" si="19"/>
        <v>Z08</v>
      </c>
      <c r="G303" s="35" t="s">
        <v>1221</v>
      </c>
      <c r="H303" s="35">
        <v>0.8</v>
      </c>
      <c r="I303" s="35">
        <v>1486</v>
      </c>
      <c r="J303" s="35">
        <v>498</v>
      </c>
      <c r="K303" s="36">
        <f t="shared" si="17"/>
        <v>4.6473758399999996</v>
      </c>
      <c r="L303" s="36" t="str">
        <f t="shared" si="20"/>
        <v>Pcs</v>
      </c>
      <c r="M303" s="37">
        <v>0</v>
      </c>
      <c r="O303" s="31">
        <v>1219</v>
      </c>
    </row>
    <row r="304" spans="2:15" hidden="1">
      <c r="B304" s="34" t="s">
        <v>5</v>
      </c>
      <c r="C304" s="35" t="s">
        <v>341</v>
      </c>
      <c r="D304" s="35" t="s">
        <v>342</v>
      </c>
      <c r="E304" s="34" t="str">
        <f t="shared" si="18"/>
        <v>SGCC</v>
      </c>
      <c r="F304" s="34" t="str">
        <f t="shared" si="19"/>
        <v>Z08</v>
      </c>
      <c r="G304" s="35" t="s">
        <v>1221</v>
      </c>
      <c r="H304" s="35">
        <v>0.8</v>
      </c>
      <c r="I304" s="35">
        <v>1420</v>
      </c>
      <c r="J304" s="35">
        <v>250</v>
      </c>
      <c r="K304" s="36">
        <f t="shared" si="17"/>
        <v>2.2294</v>
      </c>
      <c r="L304" s="36" t="str">
        <f t="shared" si="20"/>
        <v>Pcs</v>
      </c>
      <c r="M304" s="37" t="s">
        <v>1414</v>
      </c>
      <c r="O304" s="31">
        <v>1219</v>
      </c>
    </row>
    <row r="305" spans="2:15" hidden="1">
      <c r="B305" s="34" t="s">
        <v>5</v>
      </c>
      <c r="C305" s="35" t="s">
        <v>343</v>
      </c>
      <c r="D305" s="35" t="s">
        <v>342</v>
      </c>
      <c r="E305" s="34" t="str">
        <f t="shared" si="18"/>
        <v>SGCC</v>
      </c>
      <c r="F305" s="34" t="str">
        <f t="shared" si="19"/>
        <v>Z08</v>
      </c>
      <c r="G305" s="35" t="s">
        <v>1221</v>
      </c>
      <c r="H305" s="35">
        <v>0.8</v>
      </c>
      <c r="I305" s="35">
        <v>1420</v>
      </c>
      <c r="J305" s="35">
        <v>250</v>
      </c>
      <c r="K305" s="36">
        <f t="shared" si="17"/>
        <v>2.2294</v>
      </c>
      <c r="L305" s="36" t="str">
        <f t="shared" si="20"/>
        <v>Pcs</v>
      </c>
      <c r="M305" s="37" t="s">
        <v>1414</v>
      </c>
      <c r="O305" s="31">
        <v>1219</v>
      </c>
    </row>
    <row r="306" spans="2:15" hidden="1">
      <c r="B306" s="34" t="s">
        <v>5</v>
      </c>
      <c r="C306" s="35" t="s">
        <v>344</v>
      </c>
      <c r="D306" s="35" t="s">
        <v>345</v>
      </c>
      <c r="E306" s="34" t="str">
        <f t="shared" si="18"/>
        <v>SGCC</v>
      </c>
      <c r="F306" s="34" t="str">
        <f t="shared" si="19"/>
        <v>Z08</v>
      </c>
      <c r="G306" s="35" t="s">
        <v>1221</v>
      </c>
      <c r="H306" s="35">
        <v>1.6</v>
      </c>
      <c r="I306" s="35">
        <v>1950</v>
      </c>
      <c r="J306" s="35">
        <v>280</v>
      </c>
      <c r="K306" s="36">
        <f t="shared" si="17"/>
        <v>6.8577599999999999</v>
      </c>
      <c r="L306" s="36" t="str">
        <f t="shared" si="20"/>
        <v>Pcs</v>
      </c>
      <c r="M306" s="37" t="s">
        <v>1414</v>
      </c>
      <c r="O306" s="31">
        <v>1219</v>
      </c>
    </row>
    <row r="307" spans="2:15" hidden="1">
      <c r="B307" s="34" t="s">
        <v>5</v>
      </c>
      <c r="C307" s="35" t="s">
        <v>346</v>
      </c>
      <c r="D307" s="35" t="s">
        <v>345</v>
      </c>
      <c r="E307" s="34" t="str">
        <f t="shared" si="18"/>
        <v>SGCC</v>
      </c>
      <c r="F307" s="34" t="str">
        <f t="shared" si="19"/>
        <v>Z08</v>
      </c>
      <c r="G307" s="35" t="s">
        <v>1221</v>
      </c>
      <c r="H307" s="35">
        <v>1.6</v>
      </c>
      <c r="I307" s="35">
        <v>1950</v>
      </c>
      <c r="J307" s="35">
        <v>280</v>
      </c>
      <c r="K307" s="36">
        <f t="shared" si="17"/>
        <v>6.8577599999999999</v>
      </c>
      <c r="L307" s="36" t="str">
        <f t="shared" si="20"/>
        <v>Pcs</v>
      </c>
      <c r="M307" s="37" t="s">
        <v>1414</v>
      </c>
      <c r="O307" s="31">
        <v>1219</v>
      </c>
    </row>
    <row r="308" spans="2:15" hidden="1">
      <c r="B308" s="34" t="s">
        <v>5</v>
      </c>
      <c r="C308" s="35" t="s">
        <v>347</v>
      </c>
      <c r="D308" s="35" t="s">
        <v>348</v>
      </c>
      <c r="E308" s="34" t="str">
        <f t="shared" si="18"/>
        <v>SGCC</v>
      </c>
      <c r="F308" s="34" t="str">
        <f t="shared" si="19"/>
        <v>Z08</v>
      </c>
      <c r="G308" s="35" t="s">
        <v>1221</v>
      </c>
      <c r="H308" s="35">
        <v>1.6</v>
      </c>
      <c r="I308" s="35">
        <v>1460</v>
      </c>
      <c r="J308" s="35">
        <v>520</v>
      </c>
      <c r="K308" s="36">
        <f t="shared" si="17"/>
        <v>9.5355520000000027</v>
      </c>
      <c r="L308" s="36" t="str">
        <f t="shared" si="20"/>
        <v>Pcs</v>
      </c>
      <c r="M308" s="37" t="s">
        <v>1414</v>
      </c>
      <c r="O308" s="31">
        <v>1219</v>
      </c>
    </row>
    <row r="309" spans="2:15" hidden="1">
      <c r="B309" s="34" t="s">
        <v>5</v>
      </c>
      <c r="C309" s="35" t="s">
        <v>349</v>
      </c>
      <c r="D309" s="35" t="s">
        <v>348</v>
      </c>
      <c r="E309" s="34" t="str">
        <f t="shared" si="18"/>
        <v>SGCC</v>
      </c>
      <c r="F309" s="34" t="str">
        <f t="shared" si="19"/>
        <v>Z08</v>
      </c>
      <c r="G309" s="35" t="s">
        <v>1221</v>
      </c>
      <c r="H309" s="35">
        <v>1.6</v>
      </c>
      <c r="I309" s="35">
        <v>1460</v>
      </c>
      <c r="J309" s="35">
        <v>520</v>
      </c>
      <c r="K309" s="36">
        <f t="shared" si="17"/>
        <v>9.5355520000000027</v>
      </c>
      <c r="L309" s="36" t="str">
        <f t="shared" si="20"/>
        <v>Pcs</v>
      </c>
      <c r="M309" s="37" t="s">
        <v>1414</v>
      </c>
      <c r="O309" s="31">
        <v>1219</v>
      </c>
    </row>
    <row r="310" spans="2:15" hidden="1">
      <c r="B310" s="34" t="s">
        <v>5</v>
      </c>
      <c r="C310" s="35" t="s">
        <v>350</v>
      </c>
      <c r="D310" s="35" t="s">
        <v>351</v>
      </c>
      <c r="E310" s="34" t="str">
        <f t="shared" si="18"/>
        <v>SGCC</v>
      </c>
      <c r="F310" s="34" t="str">
        <f t="shared" si="19"/>
        <v>Z08</v>
      </c>
      <c r="G310" s="35" t="s">
        <v>1221</v>
      </c>
      <c r="H310" s="35">
        <v>0.8</v>
      </c>
      <c r="I310" s="35">
        <v>487</v>
      </c>
      <c r="J310" s="35">
        <v>940</v>
      </c>
      <c r="K310" s="36">
        <f t="shared" si="17"/>
        <v>2.8748583999999999</v>
      </c>
      <c r="L310" s="36" t="str">
        <f t="shared" si="20"/>
        <v>Pcs</v>
      </c>
      <c r="M310" s="37" t="s">
        <v>1224</v>
      </c>
      <c r="O310" s="31">
        <v>1219</v>
      </c>
    </row>
    <row r="311" spans="2:15" hidden="1">
      <c r="B311" s="34" t="s">
        <v>5</v>
      </c>
      <c r="C311" s="35" t="s">
        <v>352</v>
      </c>
      <c r="D311" s="35" t="s">
        <v>351</v>
      </c>
      <c r="E311" s="34" t="str">
        <f t="shared" si="18"/>
        <v>SGCC</v>
      </c>
      <c r="F311" s="34" t="str">
        <f t="shared" si="19"/>
        <v>Z08</v>
      </c>
      <c r="G311" s="35" t="s">
        <v>1221</v>
      </c>
      <c r="H311" s="35">
        <v>0.8</v>
      </c>
      <c r="I311" s="35">
        <v>487</v>
      </c>
      <c r="J311" s="35">
        <v>940</v>
      </c>
      <c r="K311" s="36">
        <f t="shared" si="17"/>
        <v>2.8748583999999999</v>
      </c>
      <c r="L311" s="36" t="str">
        <f t="shared" si="20"/>
        <v>Pcs</v>
      </c>
      <c r="M311" s="37" t="s">
        <v>1224</v>
      </c>
      <c r="O311" s="31">
        <v>1219</v>
      </c>
    </row>
    <row r="312" spans="2:15" hidden="1">
      <c r="B312" s="34" t="s">
        <v>5</v>
      </c>
      <c r="C312" s="35" t="s">
        <v>353</v>
      </c>
      <c r="D312" s="35" t="s">
        <v>354</v>
      </c>
      <c r="E312" s="34" t="str">
        <f t="shared" si="18"/>
        <v>SGCC</v>
      </c>
      <c r="F312" s="34" t="str">
        <f t="shared" si="19"/>
        <v>Z08</v>
      </c>
      <c r="G312" s="35" t="s">
        <v>1221</v>
      </c>
      <c r="H312" s="35">
        <v>0.8</v>
      </c>
      <c r="I312" s="35">
        <v>150</v>
      </c>
      <c r="J312" s="35">
        <v>491</v>
      </c>
      <c r="K312" s="36">
        <f t="shared" si="17"/>
        <v>0.46252199999999999</v>
      </c>
      <c r="L312" s="36" t="str">
        <f t="shared" si="20"/>
        <v>Pcs</v>
      </c>
      <c r="M312" s="37" t="s">
        <v>1228</v>
      </c>
      <c r="O312" s="31">
        <v>1219</v>
      </c>
    </row>
    <row r="313" spans="2:15" hidden="1">
      <c r="B313" s="34" t="s">
        <v>5</v>
      </c>
      <c r="C313" s="35" t="s">
        <v>355</v>
      </c>
      <c r="D313" s="35" t="s">
        <v>354</v>
      </c>
      <c r="E313" s="34" t="str">
        <f t="shared" si="18"/>
        <v>SGCC</v>
      </c>
      <c r="F313" s="34" t="str">
        <f t="shared" si="19"/>
        <v>Z08</v>
      </c>
      <c r="G313" s="35" t="s">
        <v>1221</v>
      </c>
      <c r="H313" s="35">
        <v>0.8</v>
      </c>
      <c r="I313" s="35">
        <v>150</v>
      </c>
      <c r="J313" s="35">
        <v>491</v>
      </c>
      <c r="K313" s="36">
        <f t="shared" si="17"/>
        <v>0.46252199999999999</v>
      </c>
      <c r="L313" s="36" t="str">
        <f t="shared" si="20"/>
        <v>Pcs</v>
      </c>
      <c r="M313" s="37" t="s">
        <v>1228</v>
      </c>
      <c r="O313" s="31">
        <v>1219</v>
      </c>
    </row>
    <row r="314" spans="2:15" hidden="1">
      <c r="B314" s="34" t="s">
        <v>5</v>
      </c>
      <c r="C314" s="35" t="s">
        <v>356</v>
      </c>
      <c r="D314" s="35" t="s">
        <v>357</v>
      </c>
      <c r="E314" s="34" t="str">
        <f t="shared" si="18"/>
        <v>SGCC</v>
      </c>
      <c r="F314" s="34" t="str">
        <f t="shared" si="19"/>
        <v>Z08</v>
      </c>
      <c r="G314" s="35" t="s">
        <v>1221</v>
      </c>
      <c r="H314" s="35">
        <v>0.8</v>
      </c>
      <c r="I314" s="35">
        <v>377</v>
      </c>
      <c r="J314" s="35">
        <v>460</v>
      </c>
      <c r="K314" s="36">
        <f t="shared" si="17"/>
        <v>1.0890775999999998</v>
      </c>
      <c r="L314" s="36" t="str">
        <f t="shared" si="20"/>
        <v>Pcs</v>
      </c>
      <c r="M314" s="37" t="s">
        <v>1228</v>
      </c>
      <c r="O314" s="31">
        <v>1219</v>
      </c>
    </row>
    <row r="315" spans="2:15" hidden="1">
      <c r="B315" s="34" t="s">
        <v>5</v>
      </c>
      <c r="C315" s="35" t="s">
        <v>358</v>
      </c>
      <c r="D315" s="35" t="s">
        <v>357</v>
      </c>
      <c r="E315" s="34" t="str">
        <f t="shared" si="18"/>
        <v>SGCC</v>
      </c>
      <c r="F315" s="34" t="str">
        <f t="shared" si="19"/>
        <v>Z08</v>
      </c>
      <c r="G315" s="35" t="s">
        <v>1221</v>
      </c>
      <c r="H315" s="35">
        <v>0.8</v>
      </c>
      <c r="I315" s="35">
        <v>377</v>
      </c>
      <c r="J315" s="35">
        <v>460</v>
      </c>
      <c r="K315" s="36">
        <f t="shared" si="17"/>
        <v>1.0890775999999998</v>
      </c>
      <c r="L315" s="36" t="str">
        <f t="shared" si="20"/>
        <v>Pcs</v>
      </c>
      <c r="M315" s="37" t="s">
        <v>1228</v>
      </c>
      <c r="O315" s="31">
        <v>1219</v>
      </c>
    </row>
    <row r="316" spans="2:15" hidden="1">
      <c r="B316" s="34" t="s">
        <v>5</v>
      </c>
      <c r="C316" s="35" t="s">
        <v>359</v>
      </c>
      <c r="D316" s="35" t="s">
        <v>360</v>
      </c>
      <c r="E316" s="34" t="str">
        <f t="shared" si="18"/>
        <v>SGCC</v>
      </c>
      <c r="F316" s="34" t="str">
        <f t="shared" si="19"/>
        <v>Z08</v>
      </c>
      <c r="G316" s="35" t="s">
        <v>1221</v>
      </c>
      <c r="H316" s="35">
        <v>0.8</v>
      </c>
      <c r="I316" s="35">
        <v>482</v>
      </c>
      <c r="J316" s="35">
        <v>612</v>
      </c>
      <c r="K316" s="36">
        <f t="shared" si="17"/>
        <v>1.8524995200000001</v>
      </c>
      <c r="L316" s="36" t="str">
        <f t="shared" si="20"/>
        <v>Pcs</v>
      </c>
      <c r="M316" s="37" t="s">
        <v>1224</v>
      </c>
      <c r="O316" s="31">
        <v>1219</v>
      </c>
    </row>
    <row r="317" spans="2:15" hidden="1">
      <c r="B317" s="34" t="s">
        <v>5</v>
      </c>
      <c r="C317" s="35" t="s">
        <v>361</v>
      </c>
      <c r="D317" s="35" t="s">
        <v>360</v>
      </c>
      <c r="E317" s="34" t="str">
        <f t="shared" si="18"/>
        <v>SGCC</v>
      </c>
      <c r="F317" s="34" t="str">
        <f t="shared" si="19"/>
        <v>Z08</v>
      </c>
      <c r="G317" s="35" t="s">
        <v>1221</v>
      </c>
      <c r="H317" s="35">
        <v>0.8</v>
      </c>
      <c r="I317" s="35">
        <v>482</v>
      </c>
      <c r="J317" s="35">
        <v>612</v>
      </c>
      <c r="K317" s="36">
        <f t="shared" si="17"/>
        <v>1.8524995200000001</v>
      </c>
      <c r="L317" s="36" t="str">
        <f t="shared" si="20"/>
        <v>Pcs</v>
      </c>
      <c r="M317" s="37" t="s">
        <v>1224</v>
      </c>
      <c r="O317" s="31">
        <v>1219</v>
      </c>
    </row>
    <row r="318" spans="2:15" hidden="1">
      <c r="B318" s="34" t="s">
        <v>5</v>
      </c>
      <c r="C318" s="35" t="s">
        <v>362</v>
      </c>
      <c r="D318" s="35" t="s">
        <v>363</v>
      </c>
      <c r="E318" s="34" t="str">
        <f t="shared" si="18"/>
        <v>SGCC</v>
      </c>
      <c r="F318" s="34" t="str">
        <f t="shared" si="19"/>
        <v>Z08</v>
      </c>
      <c r="G318" s="35" t="s">
        <v>1221</v>
      </c>
      <c r="H318" s="35">
        <v>0.8</v>
      </c>
      <c r="I318" s="35">
        <v>590</v>
      </c>
      <c r="J318" s="35">
        <v>645</v>
      </c>
      <c r="K318" s="36">
        <f t="shared" si="17"/>
        <v>2.3898540000000001</v>
      </c>
      <c r="L318" s="36" t="str">
        <f t="shared" si="20"/>
        <v>Pcs</v>
      </c>
      <c r="M318" s="37" t="s">
        <v>1224</v>
      </c>
      <c r="O318" s="31">
        <v>1219</v>
      </c>
    </row>
    <row r="319" spans="2:15" hidden="1">
      <c r="B319" s="34" t="s">
        <v>5</v>
      </c>
      <c r="C319" s="35" t="s">
        <v>364</v>
      </c>
      <c r="D319" s="35" t="s">
        <v>363</v>
      </c>
      <c r="E319" s="34" t="str">
        <f t="shared" si="18"/>
        <v>SGCC</v>
      </c>
      <c r="F319" s="34" t="str">
        <f t="shared" si="19"/>
        <v>Z08</v>
      </c>
      <c r="G319" s="35" t="s">
        <v>1221</v>
      </c>
      <c r="H319" s="35">
        <v>0.8</v>
      </c>
      <c r="I319" s="35">
        <v>590</v>
      </c>
      <c r="J319" s="35">
        <v>645</v>
      </c>
      <c r="K319" s="36">
        <f t="shared" si="17"/>
        <v>2.3898540000000001</v>
      </c>
      <c r="L319" s="36" t="str">
        <f t="shared" si="20"/>
        <v>Pcs</v>
      </c>
      <c r="M319" s="37" t="s">
        <v>1224</v>
      </c>
      <c r="O319" s="31">
        <v>1219</v>
      </c>
    </row>
    <row r="320" spans="2:15" hidden="1">
      <c r="B320" s="34" t="s">
        <v>5</v>
      </c>
      <c r="C320" s="35" t="s">
        <v>365</v>
      </c>
      <c r="D320" s="35" t="s">
        <v>366</v>
      </c>
      <c r="E320" s="34" t="str">
        <f t="shared" si="18"/>
        <v>SGCC</v>
      </c>
      <c r="F320" s="34" t="str">
        <f t="shared" si="19"/>
        <v>Z08</v>
      </c>
      <c r="G320" s="35" t="s">
        <v>1221</v>
      </c>
      <c r="H320" s="35">
        <v>1</v>
      </c>
      <c r="I320" s="35">
        <v>535</v>
      </c>
      <c r="J320" s="35">
        <v>320</v>
      </c>
      <c r="K320" s="36">
        <f t="shared" si="17"/>
        <v>1.34392</v>
      </c>
      <c r="L320" s="36" t="str">
        <f t="shared" si="20"/>
        <v>Pcs</v>
      </c>
      <c r="M320" s="37" t="s">
        <v>1224</v>
      </c>
      <c r="O320" s="31">
        <v>1219</v>
      </c>
    </row>
    <row r="321" spans="2:15" hidden="1">
      <c r="B321" s="34" t="s">
        <v>5</v>
      </c>
      <c r="C321" s="35" t="s">
        <v>1419</v>
      </c>
      <c r="D321" s="35" t="s">
        <v>366</v>
      </c>
      <c r="E321" s="34" t="str">
        <f t="shared" si="18"/>
        <v>SGCC</v>
      </c>
      <c r="F321" s="34" t="str">
        <f t="shared" si="19"/>
        <v>Z08</v>
      </c>
      <c r="G321" s="35" t="s">
        <v>1221</v>
      </c>
      <c r="H321" s="35">
        <v>1</v>
      </c>
      <c r="I321" s="35">
        <v>535</v>
      </c>
      <c r="J321" s="35">
        <v>320</v>
      </c>
      <c r="K321" s="36">
        <f t="shared" si="17"/>
        <v>1.34392</v>
      </c>
      <c r="L321" s="36" t="str">
        <f t="shared" si="20"/>
        <v>Pcs</v>
      </c>
      <c r="M321" s="37" t="s">
        <v>1224</v>
      </c>
      <c r="O321" s="31">
        <v>1219</v>
      </c>
    </row>
    <row r="322" spans="2:15" hidden="1">
      <c r="B322" s="34" t="s">
        <v>5</v>
      </c>
      <c r="C322" s="35" t="s">
        <v>367</v>
      </c>
      <c r="D322" s="35" t="s">
        <v>368</v>
      </c>
      <c r="E322" s="34" t="str">
        <f t="shared" si="18"/>
        <v>SGCC</v>
      </c>
      <c r="F322" s="34" t="str">
        <f t="shared" si="19"/>
        <v>Z08</v>
      </c>
      <c r="G322" s="35" t="s">
        <v>1221</v>
      </c>
      <c r="H322" s="35">
        <v>0.8</v>
      </c>
      <c r="I322" s="35">
        <v>267</v>
      </c>
      <c r="J322" s="35">
        <v>318</v>
      </c>
      <c r="K322" s="36">
        <f t="shared" si="17"/>
        <v>0.53320968000000002</v>
      </c>
      <c r="L322" s="36" t="str">
        <f t="shared" si="20"/>
        <v>Pcs</v>
      </c>
      <c r="M322" s="37" t="s">
        <v>1224</v>
      </c>
      <c r="O322" s="31">
        <v>1219</v>
      </c>
    </row>
    <row r="323" spans="2:15" hidden="1">
      <c r="B323" s="34" t="s">
        <v>5</v>
      </c>
      <c r="C323" s="35" t="s">
        <v>369</v>
      </c>
      <c r="D323" s="35" t="s">
        <v>368</v>
      </c>
      <c r="E323" s="34" t="str">
        <f t="shared" si="18"/>
        <v>SGCC</v>
      </c>
      <c r="F323" s="34" t="str">
        <f t="shared" si="19"/>
        <v>Z08</v>
      </c>
      <c r="G323" s="35" t="s">
        <v>1221</v>
      </c>
      <c r="H323" s="35">
        <v>0.8</v>
      </c>
      <c r="I323" s="35">
        <v>267</v>
      </c>
      <c r="J323" s="35">
        <v>318</v>
      </c>
      <c r="K323" s="36">
        <f t="shared" si="17"/>
        <v>0.53320968000000002</v>
      </c>
      <c r="L323" s="36" t="str">
        <f t="shared" si="20"/>
        <v>Pcs</v>
      </c>
      <c r="M323" s="37" t="s">
        <v>1224</v>
      </c>
      <c r="O323" s="31">
        <v>1219</v>
      </c>
    </row>
    <row r="324" spans="2:15" hidden="1">
      <c r="B324" s="34" t="s">
        <v>5</v>
      </c>
      <c r="C324" s="35" t="s">
        <v>1420</v>
      </c>
      <c r="D324" s="35" t="s">
        <v>1421</v>
      </c>
      <c r="E324" s="34" t="str">
        <f t="shared" si="18"/>
        <v>SGCC</v>
      </c>
      <c r="F324" s="34" t="str">
        <f t="shared" si="19"/>
        <v>Z08</v>
      </c>
      <c r="G324" s="35" t="s">
        <v>1233</v>
      </c>
      <c r="H324" s="35">
        <v>0.5</v>
      </c>
      <c r="I324" s="35">
        <v>342</v>
      </c>
      <c r="J324" s="35">
        <v>523</v>
      </c>
      <c r="K324" s="36">
        <f t="shared" ref="K324:K387" si="21">IF(J324="Coil",1,7.85*H324*I324*J324/10^6)</f>
        <v>0.70204904999999995</v>
      </c>
      <c r="L324" s="36" t="str">
        <f t="shared" si="20"/>
        <v>Pcs</v>
      </c>
      <c r="M324" s="37">
        <v>0</v>
      </c>
      <c r="O324" s="31">
        <v>1219</v>
      </c>
    </row>
    <row r="325" spans="2:15" hidden="1">
      <c r="B325" s="34" t="s">
        <v>5</v>
      </c>
      <c r="C325" s="35" t="s">
        <v>1422</v>
      </c>
      <c r="D325" s="35" t="s">
        <v>1421</v>
      </c>
      <c r="E325" s="34" t="str">
        <f t="shared" ref="E325:E388" si="22">LEFT(G325,4)</f>
        <v>SGCC</v>
      </c>
      <c r="F325" s="34" t="str">
        <f t="shared" ref="F325:F388" si="23">RIGHT(G325,3)</f>
        <v>Z08</v>
      </c>
      <c r="G325" s="35" t="s">
        <v>1233</v>
      </c>
      <c r="H325" s="35">
        <v>0.5</v>
      </c>
      <c r="I325" s="35">
        <v>342</v>
      </c>
      <c r="J325" s="35">
        <v>523</v>
      </c>
      <c r="K325" s="36">
        <f t="shared" si="21"/>
        <v>0.70204904999999995</v>
      </c>
      <c r="L325" s="36" t="str">
        <f t="shared" ref="L325:L388" si="24">IF(J325="Coil","KG,","Pcs")</f>
        <v>Pcs</v>
      </c>
      <c r="M325" s="37">
        <v>0</v>
      </c>
      <c r="O325" s="31">
        <v>1219</v>
      </c>
    </row>
    <row r="326" spans="2:15" hidden="1">
      <c r="B326" s="34" t="s">
        <v>5</v>
      </c>
      <c r="C326" s="35" t="s">
        <v>1423</v>
      </c>
      <c r="D326" s="35" t="s">
        <v>1424</v>
      </c>
      <c r="E326" s="34" t="str">
        <f t="shared" si="22"/>
        <v>SGCC</v>
      </c>
      <c r="F326" s="34" t="str">
        <f t="shared" si="23"/>
        <v>Z08</v>
      </c>
      <c r="G326" s="35" t="s">
        <v>1233</v>
      </c>
      <c r="H326" s="35">
        <v>1</v>
      </c>
      <c r="I326" s="35">
        <v>100</v>
      </c>
      <c r="J326" s="35" t="s">
        <v>1263</v>
      </c>
      <c r="K326" s="36">
        <f t="shared" si="21"/>
        <v>1</v>
      </c>
      <c r="L326" s="36" t="str">
        <f t="shared" si="24"/>
        <v>KG,</v>
      </c>
      <c r="M326" s="37">
        <v>0</v>
      </c>
      <c r="O326" s="31">
        <v>1219</v>
      </c>
    </row>
    <row r="327" spans="2:15" hidden="1">
      <c r="B327" s="34" t="s">
        <v>5</v>
      </c>
      <c r="C327" s="35" t="s">
        <v>1425</v>
      </c>
      <c r="D327" s="35" t="s">
        <v>1424</v>
      </c>
      <c r="E327" s="34" t="str">
        <f t="shared" si="22"/>
        <v>SGCC</v>
      </c>
      <c r="F327" s="34" t="str">
        <f t="shared" si="23"/>
        <v>Z08</v>
      </c>
      <c r="G327" s="35" t="s">
        <v>1233</v>
      </c>
      <c r="H327" s="35">
        <v>1</v>
      </c>
      <c r="I327" s="35">
        <v>100</v>
      </c>
      <c r="J327" s="35" t="s">
        <v>1263</v>
      </c>
      <c r="K327" s="36">
        <f t="shared" si="21"/>
        <v>1</v>
      </c>
      <c r="L327" s="36" t="str">
        <f t="shared" si="24"/>
        <v>KG,</v>
      </c>
      <c r="M327" s="37">
        <v>0</v>
      </c>
      <c r="O327" s="31">
        <v>1219</v>
      </c>
    </row>
    <row r="328" spans="2:15" hidden="1">
      <c r="B328" s="34" t="s">
        <v>5</v>
      </c>
      <c r="C328" s="35" t="s">
        <v>1426</v>
      </c>
      <c r="D328" s="35" t="s">
        <v>1427</v>
      </c>
      <c r="E328" s="34" t="str">
        <f t="shared" si="22"/>
        <v>SGCC</v>
      </c>
      <c r="F328" s="34" t="str">
        <f t="shared" si="23"/>
        <v>Z08</v>
      </c>
      <c r="G328" s="35" t="s">
        <v>1221</v>
      </c>
      <c r="H328" s="35">
        <v>0.8</v>
      </c>
      <c r="I328" s="35">
        <v>1425</v>
      </c>
      <c r="J328" s="35">
        <v>473</v>
      </c>
      <c r="K328" s="36">
        <f t="shared" si="21"/>
        <v>4.2328770000000002</v>
      </c>
      <c r="L328" s="36" t="str">
        <f t="shared" si="24"/>
        <v>Pcs</v>
      </c>
      <c r="M328" s="37">
        <v>0</v>
      </c>
      <c r="O328" s="31">
        <v>1219</v>
      </c>
    </row>
    <row r="329" spans="2:15" hidden="1">
      <c r="B329" s="34" t="s">
        <v>5</v>
      </c>
      <c r="C329" s="35" t="s">
        <v>1428</v>
      </c>
      <c r="D329" s="35" t="s">
        <v>1427</v>
      </c>
      <c r="E329" s="34" t="str">
        <f t="shared" si="22"/>
        <v>SGCC</v>
      </c>
      <c r="F329" s="34" t="str">
        <f t="shared" si="23"/>
        <v>Z08</v>
      </c>
      <c r="G329" s="35" t="s">
        <v>1221</v>
      </c>
      <c r="H329" s="35">
        <v>0.8</v>
      </c>
      <c r="I329" s="35">
        <v>1425</v>
      </c>
      <c r="J329" s="35">
        <v>473</v>
      </c>
      <c r="K329" s="36">
        <f t="shared" si="21"/>
        <v>4.2328770000000002</v>
      </c>
      <c r="L329" s="36" t="str">
        <f t="shared" si="24"/>
        <v>Pcs</v>
      </c>
      <c r="M329" s="37">
        <v>0</v>
      </c>
      <c r="O329" s="31">
        <v>1219</v>
      </c>
    </row>
    <row r="330" spans="2:15" hidden="1">
      <c r="B330" s="34" t="s">
        <v>5</v>
      </c>
      <c r="C330" s="35" t="s">
        <v>370</v>
      </c>
      <c r="D330" s="35" t="s">
        <v>371</v>
      </c>
      <c r="E330" s="34" t="str">
        <f t="shared" si="22"/>
        <v>SGCC</v>
      </c>
      <c r="F330" s="34" t="str">
        <f t="shared" si="23"/>
        <v>Z08</v>
      </c>
      <c r="G330" s="35" t="s">
        <v>1221</v>
      </c>
      <c r="H330" s="35">
        <v>0.5</v>
      </c>
      <c r="I330" s="35">
        <v>160</v>
      </c>
      <c r="J330" s="35">
        <v>800</v>
      </c>
      <c r="K330" s="36">
        <f t="shared" si="21"/>
        <v>0.50239999999999996</v>
      </c>
      <c r="L330" s="36" t="str">
        <f t="shared" si="24"/>
        <v>Pcs</v>
      </c>
      <c r="M330" s="37" t="s">
        <v>1228</v>
      </c>
      <c r="O330" s="31">
        <v>1219</v>
      </c>
    </row>
    <row r="331" spans="2:15" hidden="1">
      <c r="B331" s="34" t="s">
        <v>5</v>
      </c>
      <c r="C331" s="35" t="s">
        <v>372</v>
      </c>
      <c r="D331" s="35" t="s">
        <v>373</v>
      </c>
      <c r="E331" s="34" t="str">
        <f t="shared" si="22"/>
        <v>SGCC</v>
      </c>
      <c r="F331" s="34" t="str">
        <f t="shared" si="23"/>
        <v>Z08</v>
      </c>
      <c r="G331" s="35" t="s">
        <v>1221</v>
      </c>
      <c r="H331" s="35">
        <v>0.5</v>
      </c>
      <c r="I331" s="35">
        <v>116</v>
      </c>
      <c r="J331" s="35">
        <v>800</v>
      </c>
      <c r="K331" s="36">
        <f t="shared" si="21"/>
        <v>0.36423999999999995</v>
      </c>
      <c r="L331" s="36" t="str">
        <f t="shared" si="24"/>
        <v>Pcs</v>
      </c>
      <c r="M331" s="37" t="s">
        <v>1228</v>
      </c>
      <c r="O331" s="31">
        <v>1219</v>
      </c>
    </row>
    <row r="332" spans="2:15" hidden="1">
      <c r="B332" s="34" t="s">
        <v>5</v>
      </c>
      <c r="C332" s="35" t="s">
        <v>374</v>
      </c>
      <c r="D332" s="35" t="s">
        <v>375</v>
      </c>
      <c r="E332" s="34" t="str">
        <f t="shared" si="22"/>
        <v>SGCC</v>
      </c>
      <c r="F332" s="34" t="str">
        <f t="shared" si="23"/>
        <v>Z08</v>
      </c>
      <c r="G332" s="35" t="s">
        <v>1221</v>
      </c>
      <c r="H332" s="35">
        <v>0.5</v>
      </c>
      <c r="I332" s="35">
        <v>63</v>
      </c>
      <c r="J332" s="35">
        <v>533</v>
      </c>
      <c r="K332" s="36">
        <f t="shared" si="21"/>
        <v>0.13179757499999997</v>
      </c>
      <c r="L332" s="36" t="str">
        <f t="shared" si="24"/>
        <v>Pcs</v>
      </c>
      <c r="M332" s="37" t="s">
        <v>1228</v>
      </c>
      <c r="O332" s="31">
        <v>1219</v>
      </c>
    </row>
    <row r="333" spans="2:15" hidden="1">
      <c r="B333" s="34" t="s">
        <v>5</v>
      </c>
      <c r="C333" s="35" t="s">
        <v>376</v>
      </c>
      <c r="D333" s="35" t="s">
        <v>377</v>
      </c>
      <c r="E333" s="34" t="str">
        <f t="shared" si="22"/>
        <v>SGCC</v>
      </c>
      <c r="F333" s="34" t="str">
        <f t="shared" si="23"/>
        <v>Z08</v>
      </c>
      <c r="G333" s="35" t="s">
        <v>1221</v>
      </c>
      <c r="H333" s="35">
        <v>0.8</v>
      </c>
      <c r="I333" s="35">
        <v>444</v>
      </c>
      <c r="J333" s="35">
        <v>641</v>
      </c>
      <c r="K333" s="36">
        <f t="shared" si="21"/>
        <v>1.7873131200000001</v>
      </c>
      <c r="L333" s="36" t="str">
        <f t="shared" si="24"/>
        <v>Pcs</v>
      </c>
      <c r="M333" s="37" t="s">
        <v>1228</v>
      </c>
      <c r="O333" s="31">
        <v>1219</v>
      </c>
    </row>
    <row r="334" spans="2:15" hidden="1">
      <c r="B334" s="34" t="s">
        <v>5</v>
      </c>
      <c r="C334" s="35" t="s">
        <v>378</v>
      </c>
      <c r="D334" s="35" t="s">
        <v>377</v>
      </c>
      <c r="E334" s="34" t="str">
        <f t="shared" si="22"/>
        <v>SGCC</v>
      </c>
      <c r="F334" s="34" t="str">
        <f t="shared" si="23"/>
        <v>Z08</v>
      </c>
      <c r="G334" s="35" t="s">
        <v>1221</v>
      </c>
      <c r="H334" s="35">
        <v>0.8</v>
      </c>
      <c r="I334" s="35">
        <v>444</v>
      </c>
      <c r="J334" s="35">
        <v>641</v>
      </c>
      <c r="K334" s="36">
        <f t="shared" si="21"/>
        <v>1.7873131200000001</v>
      </c>
      <c r="L334" s="36" t="str">
        <f t="shared" si="24"/>
        <v>Pcs</v>
      </c>
      <c r="M334" s="37" t="s">
        <v>1228</v>
      </c>
      <c r="O334" s="31">
        <v>1219</v>
      </c>
    </row>
    <row r="335" spans="2:15" hidden="1">
      <c r="B335" s="34" t="s">
        <v>5</v>
      </c>
      <c r="C335" s="35" t="s">
        <v>379</v>
      </c>
      <c r="D335" s="35" t="s">
        <v>380</v>
      </c>
      <c r="E335" s="34" t="str">
        <f t="shared" si="22"/>
        <v>SGCC</v>
      </c>
      <c r="F335" s="34" t="str">
        <f t="shared" si="23"/>
        <v>Z08</v>
      </c>
      <c r="G335" s="35" t="s">
        <v>1221</v>
      </c>
      <c r="H335" s="35">
        <v>1.6</v>
      </c>
      <c r="I335" s="35">
        <v>265</v>
      </c>
      <c r="J335" s="35">
        <v>440</v>
      </c>
      <c r="K335" s="36">
        <f t="shared" si="21"/>
        <v>1.464496</v>
      </c>
      <c r="L335" s="36" t="str">
        <f t="shared" si="24"/>
        <v>Pcs</v>
      </c>
      <c r="M335" s="37" t="s">
        <v>1224</v>
      </c>
      <c r="O335" s="31">
        <v>1219</v>
      </c>
    </row>
    <row r="336" spans="2:15" hidden="1">
      <c r="B336" s="34" t="s">
        <v>5</v>
      </c>
      <c r="C336" s="35" t="s">
        <v>381</v>
      </c>
      <c r="D336" s="35" t="s">
        <v>380</v>
      </c>
      <c r="E336" s="34" t="str">
        <f t="shared" si="22"/>
        <v>SGCC</v>
      </c>
      <c r="F336" s="34" t="str">
        <f t="shared" si="23"/>
        <v>Z08</v>
      </c>
      <c r="G336" s="35" t="s">
        <v>1221</v>
      </c>
      <c r="H336" s="35">
        <v>1.6</v>
      </c>
      <c r="I336" s="35">
        <v>265</v>
      </c>
      <c r="J336" s="35">
        <v>440</v>
      </c>
      <c r="K336" s="36">
        <f t="shared" si="21"/>
        <v>1.464496</v>
      </c>
      <c r="L336" s="36" t="str">
        <f t="shared" si="24"/>
        <v>Pcs</v>
      </c>
      <c r="M336" s="37" t="s">
        <v>1224</v>
      </c>
      <c r="O336" s="31">
        <v>1219</v>
      </c>
    </row>
    <row r="337" spans="2:15" hidden="1">
      <c r="B337" s="34" t="s">
        <v>5</v>
      </c>
      <c r="C337" s="35" t="s">
        <v>382</v>
      </c>
      <c r="D337" s="35" t="s">
        <v>383</v>
      </c>
      <c r="E337" s="34" t="str">
        <f t="shared" si="22"/>
        <v>SGCC</v>
      </c>
      <c r="F337" s="34" t="str">
        <f t="shared" si="23"/>
        <v>Z08</v>
      </c>
      <c r="G337" s="35" t="s">
        <v>1221</v>
      </c>
      <c r="H337" s="35">
        <v>0.6</v>
      </c>
      <c r="I337" s="35">
        <v>172</v>
      </c>
      <c r="J337" s="35">
        <v>470</v>
      </c>
      <c r="K337" s="36">
        <f t="shared" si="21"/>
        <v>0.38075640000000005</v>
      </c>
      <c r="L337" s="36" t="str">
        <f t="shared" si="24"/>
        <v>Pcs</v>
      </c>
      <c r="M337" s="37" t="s">
        <v>1224</v>
      </c>
      <c r="O337" s="31">
        <v>1219</v>
      </c>
    </row>
    <row r="338" spans="2:15" hidden="1">
      <c r="B338" s="34" t="s">
        <v>5</v>
      </c>
      <c r="C338" s="35" t="s">
        <v>384</v>
      </c>
      <c r="D338" s="35" t="s">
        <v>383</v>
      </c>
      <c r="E338" s="34" t="str">
        <f t="shared" si="22"/>
        <v>SGCC</v>
      </c>
      <c r="F338" s="34" t="str">
        <f t="shared" si="23"/>
        <v>Z08</v>
      </c>
      <c r="G338" s="35" t="s">
        <v>1221</v>
      </c>
      <c r="H338" s="35">
        <v>0.6</v>
      </c>
      <c r="I338" s="35">
        <v>172</v>
      </c>
      <c r="J338" s="35">
        <v>470</v>
      </c>
      <c r="K338" s="36">
        <f t="shared" si="21"/>
        <v>0.38075640000000005</v>
      </c>
      <c r="L338" s="36" t="str">
        <f t="shared" si="24"/>
        <v>Pcs</v>
      </c>
      <c r="M338" s="37" t="s">
        <v>1224</v>
      </c>
      <c r="O338" s="31">
        <v>1219</v>
      </c>
    </row>
    <row r="339" spans="2:15" hidden="1">
      <c r="B339" s="34" t="s">
        <v>5</v>
      </c>
      <c r="C339" s="35" t="s">
        <v>1429</v>
      </c>
      <c r="D339" s="35" t="s">
        <v>1430</v>
      </c>
      <c r="E339" s="34" t="str">
        <f t="shared" si="22"/>
        <v>SGCC</v>
      </c>
      <c r="F339" s="34" t="str">
        <f t="shared" si="23"/>
        <v>Z08</v>
      </c>
      <c r="G339" s="35" t="s">
        <v>1221</v>
      </c>
      <c r="H339" s="35">
        <v>0.5</v>
      </c>
      <c r="I339" s="35">
        <v>1219</v>
      </c>
      <c r="J339" s="35">
        <v>2440</v>
      </c>
      <c r="K339" s="36">
        <f t="shared" si="21"/>
        <v>11.674363</v>
      </c>
      <c r="L339" s="36" t="str">
        <f t="shared" si="24"/>
        <v>Pcs</v>
      </c>
      <c r="M339" s="37" t="s">
        <v>1413</v>
      </c>
      <c r="O339" s="31">
        <v>1219</v>
      </c>
    </row>
    <row r="340" spans="2:15" hidden="1">
      <c r="B340" s="34" t="s">
        <v>5</v>
      </c>
      <c r="C340" s="35" t="s">
        <v>1431</v>
      </c>
      <c r="D340" s="35" t="s">
        <v>1432</v>
      </c>
      <c r="E340" s="34" t="str">
        <f t="shared" si="22"/>
        <v>SGCC</v>
      </c>
      <c r="F340" s="34" t="str">
        <f t="shared" si="23"/>
        <v>Z08</v>
      </c>
      <c r="G340" s="35" t="s">
        <v>1221</v>
      </c>
      <c r="H340" s="35">
        <v>0.8</v>
      </c>
      <c r="I340" s="35">
        <v>1219</v>
      </c>
      <c r="J340" s="35">
        <v>2440</v>
      </c>
      <c r="K340" s="36">
        <f t="shared" si="21"/>
        <v>18.678980800000001</v>
      </c>
      <c r="L340" s="36" t="str">
        <f t="shared" si="24"/>
        <v>Pcs</v>
      </c>
      <c r="M340" s="37">
        <v>0</v>
      </c>
      <c r="O340" s="31">
        <v>1219</v>
      </c>
    </row>
    <row r="341" spans="2:15" hidden="1">
      <c r="B341" s="34" t="s">
        <v>5</v>
      </c>
      <c r="C341" s="35" t="s">
        <v>1433</v>
      </c>
      <c r="D341" s="35" t="s">
        <v>1434</v>
      </c>
      <c r="E341" s="34" t="str">
        <f t="shared" si="22"/>
        <v>SGCC</v>
      </c>
      <c r="F341" s="34" t="str">
        <f t="shared" si="23"/>
        <v>Z08</v>
      </c>
      <c r="G341" s="35" t="s">
        <v>1221</v>
      </c>
      <c r="H341" s="35">
        <v>0.8</v>
      </c>
      <c r="I341" s="35">
        <v>1219</v>
      </c>
      <c r="J341" s="35">
        <v>1090</v>
      </c>
      <c r="K341" s="36">
        <f t="shared" si="21"/>
        <v>8.3442988000000007</v>
      </c>
      <c r="L341" s="36" t="str">
        <f t="shared" si="24"/>
        <v>Pcs</v>
      </c>
      <c r="M341" s="37" t="s">
        <v>1414</v>
      </c>
      <c r="O341" s="31">
        <v>1219</v>
      </c>
    </row>
    <row r="342" spans="2:15" hidden="1">
      <c r="B342" s="34" t="s">
        <v>5</v>
      </c>
      <c r="C342" s="35" t="s">
        <v>1435</v>
      </c>
      <c r="D342" s="35" t="s">
        <v>1436</v>
      </c>
      <c r="E342" s="34" t="str">
        <f t="shared" si="22"/>
        <v>SGCC</v>
      </c>
      <c r="F342" s="34" t="str">
        <f t="shared" si="23"/>
        <v>Z08</v>
      </c>
      <c r="G342" s="35" t="s">
        <v>1221</v>
      </c>
      <c r="H342" s="35">
        <v>0.8</v>
      </c>
      <c r="I342" s="35">
        <v>1219</v>
      </c>
      <c r="J342" s="35">
        <v>900</v>
      </c>
      <c r="K342" s="36">
        <f t="shared" si="21"/>
        <v>6.8897880000000011</v>
      </c>
      <c r="L342" s="36" t="str">
        <f t="shared" si="24"/>
        <v>Pcs</v>
      </c>
      <c r="M342" s="37" t="s">
        <v>1414</v>
      </c>
      <c r="O342" s="31">
        <v>1219</v>
      </c>
    </row>
    <row r="343" spans="2:15" hidden="1">
      <c r="B343" s="34" t="s">
        <v>5</v>
      </c>
      <c r="C343" s="35" t="s">
        <v>1437</v>
      </c>
      <c r="D343" s="35" t="s">
        <v>1438</v>
      </c>
      <c r="E343" s="34" t="str">
        <f t="shared" si="22"/>
        <v>SGCC</v>
      </c>
      <c r="F343" s="34" t="str">
        <f t="shared" si="23"/>
        <v>Z18</v>
      </c>
      <c r="G343" s="35" t="s">
        <v>1227</v>
      </c>
      <c r="H343" s="35">
        <v>1.2</v>
      </c>
      <c r="I343" s="35">
        <v>1130</v>
      </c>
      <c r="J343" s="35">
        <v>1219</v>
      </c>
      <c r="K343" s="36">
        <f t="shared" si="21"/>
        <v>12.975767400000001</v>
      </c>
      <c r="L343" s="36" t="str">
        <f t="shared" si="24"/>
        <v>Pcs</v>
      </c>
      <c r="M343" s="37">
        <v>0</v>
      </c>
      <c r="O343" s="31">
        <v>1219</v>
      </c>
    </row>
    <row r="344" spans="2:15" hidden="1">
      <c r="B344" s="34" t="s">
        <v>5</v>
      </c>
      <c r="C344" s="35" t="s">
        <v>1439</v>
      </c>
      <c r="D344" s="35" t="s">
        <v>1440</v>
      </c>
      <c r="E344" s="34" t="str">
        <f t="shared" si="22"/>
        <v>SGCC</v>
      </c>
      <c r="F344" s="34" t="str">
        <f t="shared" si="23"/>
        <v>Z08</v>
      </c>
      <c r="G344" s="35" t="s">
        <v>1221</v>
      </c>
      <c r="H344" s="35">
        <v>0.6</v>
      </c>
      <c r="I344" s="35">
        <v>58</v>
      </c>
      <c r="J344" s="35" t="s">
        <v>1201</v>
      </c>
      <c r="K344" s="36">
        <f t="shared" si="21"/>
        <v>1</v>
      </c>
      <c r="L344" s="36" t="str">
        <f t="shared" si="24"/>
        <v>KG,</v>
      </c>
      <c r="M344" s="37">
        <v>0</v>
      </c>
      <c r="O344" s="31">
        <v>1219</v>
      </c>
    </row>
    <row r="345" spans="2:15" hidden="1">
      <c r="B345" s="34" t="s">
        <v>5</v>
      </c>
      <c r="C345" s="35" t="s">
        <v>1441</v>
      </c>
      <c r="D345" s="35" t="s">
        <v>1442</v>
      </c>
      <c r="E345" s="34" t="str">
        <f t="shared" si="22"/>
        <v>SGCC</v>
      </c>
      <c r="F345" s="34" t="str">
        <f t="shared" si="23"/>
        <v>Z08</v>
      </c>
      <c r="G345" s="35" t="s">
        <v>1221</v>
      </c>
      <c r="H345" s="35">
        <v>0.5</v>
      </c>
      <c r="I345" s="35">
        <v>406</v>
      </c>
      <c r="J345" s="35">
        <v>408</v>
      </c>
      <c r="K345" s="36">
        <f t="shared" si="21"/>
        <v>0.65016839999999998</v>
      </c>
      <c r="L345" s="36" t="str">
        <f t="shared" si="24"/>
        <v>Pcs</v>
      </c>
      <c r="M345" s="37" t="s">
        <v>1228</v>
      </c>
      <c r="O345" s="31">
        <v>1219</v>
      </c>
    </row>
    <row r="346" spans="2:15" hidden="1">
      <c r="B346" s="34" t="s">
        <v>5</v>
      </c>
      <c r="C346" s="35" t="s">
        <v>1443</v>
      </c>
      <c r="D346" s="35" t="s">
        <v>1442</v>
      </c>
      <c r="E346" s="34" t="str">
        <f t="shared" si="22"/>
        <v>SGCC</v>
      </c>
      <c r="F346" s="34" t="str">
        <f t="shared" si="23"/>
        <v>Z08</v>
      </c>
      <c r="G346" s="35" t="s">
        <v>1221</v>
      </c>
      <c r="H346" s="35">
        <v>0.5</v>
      </c>
      <c r="I346" s="35">
        <v>406</v>
      </c>
      <c r="J346" s="35">
        <v>408</v>
      </c>
      <c r="K346" s="36">
        <f t="shared" si="21"/>
        <v>0.65016839999999998</v>
      </c>
      <c r="L346" s="36" t="str">
        <f t="shared" si="24"/>
        <v>Pcs</v>
      </c>
      <c r="M346" s="37" t="s">
        <v>1228</v>
      </c>
      <c r="O346" s="31">
        <v>1219</v>
      </c>
    </row>
    <row r="347" spans="2:15" hidden="1">
      <c r="B347" s="34" t="s">
        <v>5</v>
      </c>
      <c r="C347" s="35" t="s">
        <v>385</v>
      </c>
      <c r="D347" s="35" t="s">
        <v>386</v>
      </c>
      <c r="E347" s="34" t="str">
        <f t="shared" si="22"/>
        <v>SGCC</v>
      </c>
      <c r="F347" s="34" t="str">
        <f t="shared" si="23"/>
        <v>Z08</v>
      </c>
      <c r="G347" s="35" t="s">
        <v>1221</v>
      </c>
      <c r="H347" s="35">
        <v>1.2</v>
      </c>
      <c r="I347" s="35">
        <v>800</v>
      </c>
      <c r="J347" s="35">
        <v>2000</v>
      </c>
      <c r="K347" s="36">
        <f t="shared" si="21"/>
        <v>15.071999999999999</v>
      </c>
      <c r="L347" s="36" t="str">
        <f t="shared" si="24"/>
        <v>Pcs</v>
      </c>
      <c r="M347" s="37" t="s">
        <v>1413</v>
      </c>
      <c r="O347" s="31">
        <v>1219</v>
      </c>
    </row>
    <row r="348" spans="2:15" hidden="1">
      <c r="B348" s="34" t="s">
        <v>5</v>
      </c>
      <c r="C348" s="35" t="s">
        <v>387</v>
      </c>
      <c r="D348" s="35" t="s">
        <v>388</v>
      </c>
      <c r="E348" s="34" t="str">
        <f t="shared" si="22"/>
        <v>SGCC</v>
      </c>
      <c r="F348" s="34" t="str">
        <f t="shared" si="23"/>
        <v>Z08</v>
      </c>
      <c r="G348" s="35" t="s">
        <v>1221</v>
      </c>
      <c r="H348" s="35">
        <v>1.2</v>
      </c>
      <c r="I348" s="35">
        <v>1100</v>
      </c>
      <c r="J348" s="35">
        <v>1800</v>
      </c>
      <c r="K348" s="36">
        <f t="shared" si="21"/>
        <v>18.651599999999998</v>
      </c>
      <c r="L348" s="36" t="str">
        <f t="shared" si="24"/>
        <v>Pcs</v>
      </c>
      <c r="M348" s="37" t="s">
        <v>1413</v>
      </c>
      <c r="O348" s="31">
        <v>1219</v>
      </c>
    </row>
    <row r="349" spans="2:15" hidden="1">
      <c r="B349" s="34" t="s">
        <v>5</v>
      </c>
      <c r="C349" s="35" t="s">
        <v>389</v>
      </c>
      <c r="D349" s="35" t="s">
        <v>390</v>
      </c>
      <c r="E349" s="34" t="str">
        <f t="shared" si="22"/>
        <v>SGCC</v>
      </c>
      <c r="F349" s="34" t="str">
        <f t="shared" si="23"/>
        <v>Z08</v>
      </c>
      <c r="G349" s="35" t="s">
        <v>1221</v>
      </c>
      <c r="H349" s="35">
        <v>0.6</v>
      </c>
      <c r="I349" s="35">
        <v>171</v>
      </c>
      <c r="J349" s="35">
        <v>250.5</v>
      </c>
      <c r="K349" s="36">
        <f t="shared" si="21"/>
        <v>0.20175520499999999</v>
      </c>
      <c r="L349" s="36" t="str">
        <f t="shared" si="24"/>
        <v>Pcs</v>
      </c>
      <c r="M349" s="37" t="s">
        <v>1444</v>
      </c>
      <c r="O349" s="31">
        <v>1219</v>
      </c>
    </row>
    <row r="350" spans="2:15" hidden="1">
      <c r="B350" s="34" t="s">
        <v>5</v>
      </c>
      <c r="C350" s="35" t="s">
        <v>391</v>
      </c>
      <c r="D350" s="35" t="s">
        <v>390</v>
      </c>
      <c r="E350" s="34" t="str">
        <f t="shared" si="22"/>
        <v>SGCC</v>
      </c>
      <c r="F350" s="34" t="str">
        <f t="shared" si="23"/>
        <v>Z08</v>
      </c>
      <c r="G350" s="35" t="s">
        <v>1221</v>
      </c>
      <c r="H350" s="35">
        <v>0.6</v>
      </c>
      <c r="I350" s="35">
        <v>171</v>
      </c>
      <c r="J350" s="35">
        <v>250.5</v>
      </c>
      <c r="K350" s="36">
        <f t="shared" si="21"/>
        <v>0.20175520499999999</v>
      </c>
      <c r="L350" s="36" t="str">
        <f t="shared" si="24"/>
        <v>Pcs</v>
      </c>
      <c r="M350" s="37" t="s">
        <v>1444</v>
      </c>
      <c r="O350" s="31">
        <v>1219</v>
      </c>
    </row>
    <row r="351" spans="2:15" hidden="1">
      <c r="B351" s="34" t="s">
        <v>5</v>
      </c>
      <c r="C351" s="35" t="s">
        <v>392</v>
      </c>
      <c r="D351" s="35" t="s">
        <v>393</v>
      </c>
      <c r="E351" s="34" t="str">
        <f t="shared" si="22"/>
        <v>SGCD</v>
      </c>
      <c r="F351" s="34" t="str">
        <f t="shared" si="23"/>
        <v>Z22</v>
      </c>
      <c r="G351" s="35" t="s">
        <v>1445</v>
      </c>
      <c r="H351" s="35">
        <v>0.8</v>
      </c>
      <c r="I351" s="35">
        <v>930</v>
      </c>
      <c r="J351" s="35">
        <v>1585</v>
      </c>
      <c r="K351" s="36">
        <f t="shared" si="21"/>
        <v>9.2570340000000009</v>
      </c>
      <c r="L351" s="36" t="str">
        <f t="shared" si="24"/>
        <v>Pcs</v>
      </c>
      <c r="M351" s="37" t="s">
        <v>1446</v>
      </c>
      <c r="O351" s="31">
        <v>935</v>
      </c>
    </row>
    <row r="352" spans="2:15" hidden="1">
      <c r="B352" s="34" t="s">
        <v>5</v>
      </c>
      <c r="C352" s="35" t="s">
        <v>394</v>
      </c>
      <c r="D352" s="35" t="s">
        <v>393</v>
      </c>
      <c r="E352" s="34" t="str">
        <f t="shared" si="22"/>
        <v>SGCD</v>
      </c>
      <c r="F352" s="34" t="str">
        <f t="shared" si="23"/>
        <v>Z22</v>
      </c>
      <c r="G352" s="35" t="s">
        <v>1445</v>
      </c>
      <c r="H352" s="35">
        <v>0.8</v>
      </c>
      <c r="I352" s="35">
        <v>930</v>
      </c>
      <c r="J352" s="35">
        <v>1585</v>
      </c>
      <c r="K352" s="36">
        <f t="shared" si="21"/>
        <v>9.2570340000000009</v>
      </c>
      <c r="L352" s="36" t="str">
        <f t="shared" si="24"/>
        <v>Pcs</v>
      </c>
      <c r="M352" s="37" t="s">
        <v>1447</v>
      </c>
      <c r="O352" s="31">
        <v>935</v>
      </c>
    </row>
    <row r="353" spans="2:15" hidden="1">
      <c r="B353" s="34" t="s">
        <v>5</v>
      </c>
      <c r="C353" s="35" t="s">
        <v>1448</v>
      </c>
      <c r="D353" s="35" t="s">
        <v>1449</v>
      </c>
      <c r="E353" s="34" t="str">
        <f t="shared" si="22"/>
        <v>SGCC</v>
      </c>
      <c r="F353" s="34" t="str">
        <f t="shared" si="23"/>
        <v>Z08</v>
      </c>
      <c r="G353" s="35" t="s">
        <v>1221</v>
      </c>
      <c r="H353" s="35">
        <v>0.8</v>
      </c>
      <c r="I353" s="35">
        <v>243</v>
      </c>
      <c r="J353" s="35">
        <v>1440</v>
      </c>
      <c r="K353" s="36">
        <f t="shared" si="21"/>
        <v>2.1974976000000002</v>
      </c>
      <c r="L353" s="36" t="str">
        <f t="shared" si="24"/>
        <v>Pcs</v>
      </c>
      <c r="M353" s="37">
        <v>0</v>
      </c>
      <c r="O353" s="31">
        <v>1219</v>
      </c>
    </row>
    <row r="354" spans="2:15" hidden="1">
      <c r="B354" s="34" t="s">
        <v>5</v>
      </c>
      <c r="C354" s="35" t="s">
        <v>1450</v>
      </c>
      <c r="D354" s="35" t="s">
        <v>1449</v>
      </c>
      <c r="E354" s="34" t="str">
        <f t="shared" si="22"/>
        <v>SGCC</v>
      </c>
      <c r="F354" s="34" t="str">
        <f t="shared" si="23"/>
        <v>Z08</v>
      </c>
      <c r="G354" s="35" t="s">
        <v>1221</v>
      </c>
      <c r="H354" s="35">
        <v>0.8</v>
      </c>
      <c r="I354" s="35">
        <v>243</v>
      </c>
      <c r="J354" s="35">
        <v>1440</v>
      </c>
      <c r="K354" s="36">
        <f t="shared" si="21"/>
        <v>2.1974976000000002</v>
      </c>
      <c r="L354" s="36" t="str">
        <f t="shared" si="24"/>
        <v>Pcs</v>
      </c>
      <c r="M354" s="37">
        <v>0</v>
      </c>
      <c r="O354" s="31">
        <v>1219</v>
      </c>
    </row>
    <row r="355" spans="2:15" hidden="1">
      <c r="B355" s="34" t="s">
        <v>5</v>
      </c>
      <c r="C355" s="35" t="s">
        <v>395</v>
      </c>
      <c r="D355" s="35" t="s">
        <v>396</v>
      </c>
      <c r="E355" s="34" t="str">
        <f t="shared" si="22"/>
        <v>SGCC</v>
      </c>
      <c r="F355" s="34" t="str">
        <f t="shared" si="23"/>
        <v>Z08</v>
      </c>
      <c r="G355" s="35" t="s">
        <v>1221</v>
      </c>
      <c r="H355" s="35">
        <v>1.2</v>
      </c>
      <c r="I355" s="35">
        <v>158</v>
      </c>
      <c r="J355" s="35">
        <v>355</v>
      </c>
      <c r="K355" s="36">
        <f t="shared" si="21"/>
        <v>0.52836779999999994</v>
      </c>
      <c r="L355" s="36" t="str">
        <f t="shared" si="24"/>
        <v>Pcs</v>
      </c>
      <c r="M355" s="37" t="s">
        <v>1264</v>
      </c>
      <c r="O355" s="31">
        <v>1219</v>
      </c>
    </row>
    <row r="356" spans="2:15" hidden="1">
      <c r="B356" s="34" t="s">
        <v>5</v>
      </c>
      <c r="C356" s="35" t="s">
        <v>397</v>
      </c>
      <c r="D356" s="35" t="s">
        <v>396</v>
      </c>
      <c r="E356" s="34" t="str">
        <f t="shared" si="22"/>
        <v>SGCC</v>
      </c>
      <c r="F356" s="34" t="str">
        <f t="shared" si="23"/>
        <v>Z08</v>
      </c>
      <c r="G356" s="35" t="s">
        <v>1221</v>
      </c>
      <c r="H356" s="35">
        <v>1.2</v>
      </c>
      <c r="I356" s="35">
        <v>158</v>
      </c>
      <c r="J356" s="35">
        <v>355</v>
      </c>
      <c r="K356" s="36">
        <f t="shared" si="21"/>
        <v>0.52836779999999994</v>
      </c>
      <c r="L356" s="36" t="str">
        <f t="shared" si="24"/>
        <v>Pcs</v>
      </c>
      <c r="M356" s="37" t="s">
        <v>1264</v>
      </c>
      <c r="O356" s="31">
        <v>1219</v>
      </c>
    </row>
    <row r="357" spans="2:15" hidden="1">
      <c r="B357" s="34" t="s">
        <v>5</v>
      </c>
      <c r="C357" s="35" t="s">
        <v>398</v>
      </c>
      <c r="D357" s="35" t="s">
        <v>399</v>
      </c>
      <c r="E357" s="34" t="str">
        <f t="shared" si="22"/>
        <v>SGCC</v>
      </c>
      <c r="F357" s="34" t="str">
        <f t="shared" si="23"/>
        <v>Z08</v>
      </c>
      <c r="G357" s="35" t="s">
        <v>1221</v>
      </c>
      <c r="H357" s="35">
        <v>0.8</v>
      </c>
      <c r="I357" s="35">
        <v>87</v>
      </c>
      <c r="J357" s="35" t="s">
        <v>1263</v>
      </c>
      <c r="K357" s="36">
        <f t="shared" si="21"/>
        <v>1</v>
      </c>
      <c r="L357" s="36" t="str">
        <f t="shared" si="24"/>
        <v>KG,</v>
      </c>
      <c r="M357" s="37" t="s">
        <v>1264</v>
      </c>
      <c r="O357" s="31">
        <v>1219</v>
      </c>
    </row>
    <row r="358" spans="2:15" hidden="1">
      <c r="B358" s="34" t="s">
        <v>5</v>
      </c>
      <c r="C358" s="35" t="s">
        <v>400</v>
      </c>
      <c r="D358" s="35" t="s">
        <v>399</v>
      </c>
      <c r="E358" s="34" t="str">
        <f t="shared" si="22"/>
        <v>SGCC</v>
      </c>
      <c r="F358" s="34" t="str">
        <f t="shared" si="23"/>
        <v>Z08</v>
      </c>
      <c r="G358" s="35" t="s">
        <v>1221</v>
      </c>
      <c r="H358" s="35">
        <v>0.8</v>
      </c>
      <c r="I358" s="35">
        <v>87</v>
      </c>
      <c r="J358" s="35" t="s">
        <v>1263</v>
      </c>
      <c r="K358" s="36">
        <f t="shared" si="21"/>
        <v>1</v>
      </c>
      <c r="L358" s="36" t="str">
        <f t="shared" si="24"/>
        <v>KG,</v>
      </c>
      <c r="M358" s="37" t="s">
        <v>1264</v>
      </c>
      <c r="O358" s="31">
        <v>1219</v>
      </c>
    </row>
    <row r="359" spans="2:15" hidden="1">
      <c r="B359" s="34" t="s">
        <v>5</v>
      </c>
      <c r="C359" s="35" t="s">
        <v>1451</v>
      </c>
      <c r="D359" s="35" t="s">
        <v>1452</v>
      </c>
      <c r="E359" s="34" t="str">
        <f t="shared" si="22"/>
        <v>SGCC</v>
      </c>
      <c r="F359" s="34" t="str">
        <f t="shared" si="23"/>
        <v>Z08</v>
      </c>
      <c r="G359" s="35" t="s">
        <v>1233</v>
      </c>
      <c r="H359" s="35">
        <v>0.5</v>
      </c>
      <c r="I359" s="35">
        <v>48</v>
      </c>
      <c r="J359" s="35">
        <v>511</v>
      </c>
      <c r="K359" s="36">
        <f t="shared" si="21"/>
        <v>9.6272399999999994E-2</v>
      </c>
      <c r="L359" s="36" t="str">
        <f t="shared" si="24"/>
        <v>Pcs</v>
      </c>
      <c r="M359" s="37">
        <v>0</v>
      </c>
      <c r="O359" s="31">
        <v>1219</v>
      </c>
    </row>
    <row r="360" spans="2:15" hidden="1">
      <c r="B360" s="34" t="s">
        <v>5</v>
      </c>
      <c r="C360" s="35" t="s">
        <v>1453</v>
      </c>
      <c r="D360" s="35" t="s">
        <v>1452</v>
      </c>
      <c r="E360" s="34" t="str">
        <f t="shared" si="22"/>
        <v>SGCC</v>
      </c>
      <c r="F360" s="34" t="str">
        <f t="shared" si="23"/>
        <v>Z08</v>
      </c>
      <c r="G360" s="35" t="s">
        <v>1233</v>
      </c>
      <c r="H360" s="35">
        <v>0.5</v>
      </c>
      <c r="I360" s="35">
        <v>48</v>
      </c>
      <c r="J360" s="35">
        <v>511</v>
      </c>
      <c r="K360" s="36">
        <f t="shared" si="21"/>
        <v>9.6272399999999994E-2</v>
      </c>
      <c r="L360" s="36" t="str">
        <f t="shared" si="24"/>
        <v>Pcs</v>
      </c>
      <c r="M360" s="37">
        <v>0</v>
      </c>
      <c r="O360" s="31">
        <v>1219</v>
      </c>
    </row>
    <row r="361" spans="2:15" hidden="1">
      <c r="B361" s="34" t="s">
        <v>5</v>
      </c>
      <c r="C361" s="35" t="s">
        <v>1454</v>
      </c>
      <c r="D361" s="35" t="s">
        <v>1455</v>
      </c>
      <c r="E361" s="34" t="str">
        <f t="shared" si="22"/>
        <v>SGCC</v>
      </c>
      <c r="F361" s="34" t="str">
        <f t="shared" si="23"/>
        <v>Z08</v>
      </c>
      <c r="G361" s="35" t="s">
        <v>1233</v>
      </c>
      <c r="H361" s="35">
        <v>0.5</v>
      </c>
      <c r="I361" s="35">
        <v>71</v>
      </c>
      <c r="J361" s="35">
        <v>553</v>
      </c>
      <c r="K361" s="36">
        <f t="shared" si="21"/>
        <v>0.15410727499999999</v>
      </c>
      <c r="L361" s="36" t="str">
        <f t="shared" si="24"/>
        <v>Pcs</v>
      </c>
      <c r="M361" s="37">
        <v>0</v>
      </c>
      <c r="O361" s="31">
        <v>1219</v>
      </c>
    </row>
    <row r="362" spans="2:15" hidden="1">
      <c r="B362" s="34" t="s">
        <v>5</v>
      </c>
      <c r="C362" s="35" t="s">
        <v>1456</v>
      </c>
      <c r="D362" s="35" t="s">
        <v>1455</v>
      </c>
      <c r="E362" s="34" t="str">
        <f t="shared" si="22"/>
        <v>SGCC</v>
      </c>
      <c r="F362" s="34" t="str">
        <f t="shared" si="23"/>
        <v>Z08</v>
      </c>
      <c r="G362" s="35" t="s">
        <v>1233</v>
      </c>
      <c r="H362" s="35">
        <v>0.5</v>
      </c>
      <c r="I362" s="35">
        <v>71</v>
      </c>
      <c r="J362" s="35">
        <v>553</v>
      </c>
      <c r="K362" s="36">
        <f t="shared" si="21"/>
        <v>0.15410727499999999</v>
      </c>
      <c r="L362" s="36" t="str">
        <f t="shared" si="24"/>
        <v>Pcs</v>
      </c>
      <c r="M362" s="37">
        <v>0</v>
      </c>
      <c r="O362" s="31">
        <v>1219</v>
      </c>
    </row>
    <row r="363" spans="2:15" hidden="1">
      <c r="B363" s="34" t="s">
        <v>5</v>
      </c>
      <c r="C363" s="35" t="s">
        <v>1457</v>
      </c>
      <c r="D363" s="35" t="s">
        <v>1458</v>
      </c>
      <c r="E363" s="34" t="str">
        <f t="shared" si="22"/>
        <v>SGCC</v>
      </c>
      <c r="F363" s="34" t="str">
        <f t="shared" si="23"/>
        <v>Z08</v>
      </c>
      <c r="G363" s="35" t="s">
        <v>1233</v>
      </c>
      <c r="H363" s="35">
        <v>1</v>
      </c>
      <c r="I363" s="35">
        <v>73</v>
      </c>
      <c r="J363" s="35" t="s">
        <v>1263</v>
      </c>
      <c r="K363" s="36">
        <f t="shared" si="21"/>
        <v>1</v>
      </c>
      <c r="L363" s="36" t="str">
        <f t="shared" si="24"/>
        <v>KG,</v>
      </c>
      <c r="M363" s="37">
        <v>0</v>
      </c>
      <c r="O363" s="31">
        <v>1219</v>
      </c>
    </row>
    <row r="364" spans="2:15" hidden="1">
      <c r="B364" s="34" t="s">
        <v>5</v>
      </c>
      <c r="C364" s="35" t="s">
        <v>1459</v>
      </c>
      <c r="D364" s="35" t="s">
        <v>1458</v>
      </c>
      <c r="E364" s="34" t="str">
        <f t="shared" si="22"/>
        <v>SGCC</v>
      </c>
      <c r="F364" s="34" t="str">
        <f t="shared" si="23"/>
        <v>Z08</v>
      </c>
      <c r="G364" s="35" t="s">
        <v>1233</v>
      </c>
      <c r="H364" s="35">
        <v>1</v>
      </c>
      <c r="I364" s="35">
        <v>73</v>
      </c>
      <c r="J364" s="35" t="s">
        <v>1263</v>
      </c>
      <c r="K364" s="36">
        <f t="shared" si="21"/>
        <v>1</v>
      </c>
      <c r="L364" s="36" t="str">
        <f t="shared" si="24"/>
        <v>KG,</v>
      </c>
      <c r="M364" s="37">
        <v>0</v>
      </c>
      <c r="O364" s="31">
        <v>1219</v>
      </c>
    </row>
    <row r="365" spans="2:15" hidden="1">
      <c r="B365" s="34" t="s">
        <v>5</v>
      </c>
      <c r="C365" s="35" t="s">
        <v>1460</v>
      </c>
      <c r="D365" s="35" t="s">
        <v>1461</v>
      </c>
      <c r="E365" s="34" t="str">
        <f t="shared" si="22"/>
        <v>SGCC</v>
      </c>
      <c r="F365" s="34" t="str">
        <f t="shared" si="23"/>
        <v>Z08</v>
      </c>
      <c r="G365" s="35" t="s">
        <v>1233</v>
      </c>
      <c r="H365" s="35">
        <v>1</v>
      </c>
      <c r="I365" s="35">
        <v>87</v>
      </c>
      <c r="J365" s="35" t="s">
        <v>1263</v>
      </c>
      <c r="K365" s="36">
        <f t="shared" si="21"/>
        <v>1</v>
      </c>
      <c r="L365" s="36" t="str">
        <f t="shared" si="24"/>
        <v>KG,</v>
      </c>
      <c r="M365" s="37">
        <v>0</v>
      </c>
      <c r="O365" s="31">
        <v>1219</v>
      </c>
    </row>
    <row r="366" spans="2:15" hidden="1">
      <c r="B366" s="34" t="s">
        <v>5</v>
      </c>
      <c r="C366" s="35" t="s">
        <v>1462</v>
      </c>
      <c r="D366" s="35" t="s">
        <v>1461</v>
      </c>
      <c r="E366" s="34" t="str">
        <f t="shared" si="22"/>
        <v>SGCC</v>
      </c>
      <c r="F366" s="34" t="str">
        <f t="shared" si="23"/>
        <v>Z08</v>
      </c>
      <c r="G366" s="35" t="s">
        <v>1233</v>
      </c>
      <c r="H366" s="35">
        <v>1</v>
      </c>
      <c r="I366" s="35">
        <v>87</v>
      </c>
      <c r="J366" s="35" t="s">
        <v>1263</v>
      </c>
      <c r="K366" s="36">
        <f t="shared" si="21"/>
        <v>1</v>
      </c>
      <c r="L366" s="36" t="str">
        <f t="shared" si="24"/>
        <v>KG,</v>
      </c>
      <c r="M366" s="37">
        <v>0</v>
      </c>
      <c r="O366" s="31">
        <v>1219</v>
      </c>
    </row>
    <row r="367" spans="2:15" hidden="1">
      <c r="B367" s="34" t="s">
        <v>5</v>
      </c>
      <c r="C367" s="35" t="s">
        <v>401</v>
      </c>
      <c r="D367" s="35" t="s">
        <v>402</v>
      </c>
      <c r="E367" s="34" t="str">
        <f t="shared" si="22"/>
        <v>SGCC</v>
      </c>
      <c r="F367" s="34" t="str">
        <f t="shared" si="23"/>
        <v>Z08</v>
      </c>
      <c r="G367" s="35" t="s">
        <v>1221</v>
      </c>
      <c r="H367" s="35">
        <v>0.8</v>
      </c>
      <c r="I367" s="35">
        <v>322</v>
      </c>
      <c r="J367" s="35">
        <v>1017</v>
      </c>
      <c r="K367" s="36">
        <f t="shared" si="21"/>
        <v>2.05653672</v>
      </c>
      <c r="L367" s="36" t="str">
        <f t="shared" si="24"/>
        <v>Pcs</v>
      </c>
      <c r="M367" s="37" t="s">
        <v>1228</v>
      </c>
      <c r="O367" s="31">
        <v>1219</v>
      </c>
    </row>
    <row r="368" spans="2:15" hidden="1">
      <c r="B368" s="34" t="s">
        <v>5</v>
      </c>
      <c r="C368" s="35" t="s">
        <v>403</v>
      </c>
      <c r="D368" s="35" t="s">
        <v>402</v>
      </c>
      <c r="E368" s="34" t="str">
        <f t="shared" si="22"/>
        <v>SGCC</v>
      </c>
      <c r="F368" s="34" t="str">
        <f t="shared" si="23"/>
        <v>Z08</v>
      </c>
      <c r="G368" s="35" t="s">
        <v>1221</v>
      </c>
      <c r="H368" s="35">
        <v>0.8</v>
      </c>
      <c r="I368" s="35">
        <v>322</v>
      </c>
      <c r="J368" s="35">
        <v>1017</v>
      </c>
      <c r="K368" s="36">
        <f t="shared" si="21"/>
        <v>2.05653672</v>
      </c>
      <c r="L368" s="36" t="str">
        <f t="shared" si="24"/>
        <v>Pcs</v>
      </c>
      <c r="M368" s="37" t="s">
        <v>1228</v>
      </c>
      <c r="O368" s="31">
        <v>1219</v>
      </c>
    </row>
    <row r="369" spans="2:15" hidden="1">
      <c r="B369" s="34" t="s">
        <v>5</v>
      </c>
      <c r="C369" s="35" t="s">
        <v>404</v>
      </c>
      <c r="D369" s="35" t="s">
        <v>405</v>
      </c>
      <c r="E369" s="34" t="str">
        <f t="shared" si="22"/>
        <v>SGCC</v>
      </c>
      <c r="F369" s="34" t="str">
        <f t="shared" si="23"/>
        <v>Z08</v>
      </c>
      <c r="G369" s="35" t="s">
        <v>1221</v>
      </c>
      <c r="H369" s="35">
        <v>1.2</v>
      </c>
      <c r="I369" s="35">
        <v>235.2</v>
      </c>
      <c r="J369" s="35">
        <v>1558.4</v>
      </c>
      <c r="K369" s="36">
        <f t="shared" si="21"/>
        <v>3.4527661055999999</v>
      </c>
      <c r="L369" s="36" t="str">
        <f t="shared" si="24"/>
        <v>Pcs</v>
      </c>
      <c r="M369" s="37" t="s">
        <v>1228</v>
      </c>
      <c r="O369" s="31">
        <v>1219</v>
      </c>
    </row>
    <row r="370" spans="2:15" hidden="1">
      <c r="B370" s="34" t="s">
        <v>5</v>
      </c>
      <c r="C370" s="35" t="s">
        <v>406</v>
      </c>
      <c r="D370" s="35" t="s">
        <v>405</v>
      </c>
      <c r="E370" s="34" t="str">
        <f t="shared" si="22"/>
        <v>SGCC</v>
      </c>
      <c r="F370" s="34" t="str">
        <f t="shared" si="23"/>
        <v>Z08</v>
      </c>
      <c r="G370" s="35" t="s">
        <v>1221</v>
      </c>
      <c r="H370" s="35">
        <v>1.2</v>
      </c>
      <c r="I370" s="35">
        <v>235.2</v>
      </c>
      <c r="J370" s="35">
        <v>1558.4</v>
      </c>
      <c r="K370" s="36">
        <f t="shared" si="21"/>
        <v>3.4527661055999999</v>
      </c>
      <c r="L370" s="36" t="str">
        <f t="shared" si="24"/>
        <v>Pcs</v>
      </c>
      <c r="M370" s="37" t="s">
        <v>1228</v>
      </c>
      <c r="O370" s="31">
        <v>1219</v>
      </c>
    </row>
    <row r="371" spans="2:15" hidden="1">
      <c r="B371" s="34" t="s">
        <v>5</v>
      </c>
      <c r="C371" s="35" t="s">
        <v>407</v>
      </c>
      <c r="D371" s="35" t="s">
        <v>408</v>
      </c>
      <c r="E371" s="34" t="str">
        <f t="shared" si="22"/>
        <v>SGCC</v>
      </c>
      <c r="F371" s="34" t="str">
        <f t="shared" si="23"/>
        <v>Z08</v>
      </c>
      <c r="G371" s="35" t="s">
        <v>1221</v>
      </c>
      <c r="H371" s="35">
        <v>0.6</v>
      </c>
      <c r="I371" s="35">
        <v>71</v>
      </c>
      <c r="J371" s="35">
        <v>702</v>
      </c>
      <c r="K371" s="36">
        <f t="shared" si="21"/>
        <v>0.23475582</v>
      </c>
      <c r="L371" s="36" t="str">
        <f t="shared" si="24"/>
        <v>Pcs</v>
      </c>
      <c r="M371" s="37" t="s">
        <v>1228</v>
      </c>
      <c r="O371" s="31">
        <v>1219</v>
      </c>
    </row>
    <row r="372" spans="2:15" hidden="1">
      <c r="B372" s="34" t="s">
        <v>5</v>
      </c>
      <c r="C372" s="35" t="s">
        <v>409</v>
      </c>
      <c r="D372" s="35" t="s">
        <v>410</v>
      </c>
      <c r="E372" s="34" t="str">
        <f t="shared" si="22"/>
        <v>SGCC</v>
      </c>
      <c r="F372" s="34" t="str">
        <f t="shared" si="23"/>
        <v>Z08</v>
      </c>
      <c r="G372" s="35" t="s">
        <v>1221</v>
      </c>
      <c r="H372" s="35">
        <v>0.6</v>
      </c>
      <c r="I372" s="35">
        <v>68</v>
      </c>
      <c r="J372" s="35">
        <v>683.5</v>
      </c>
      <c r="K372" s="36">
        <f t="shared" si="21"/>
        <v>0.21891137999999999</v>
      </c>
      <c r="L372" s="36" t="str">
        <f t="shared" si="24"/>
        <v>Pcs</v>
      </c>
      <c r="M372" s="37" t="s">
        <v>1228</v>
      </c>
      <c r="O372" s="31">
        <v>1219</v>
      </c>
    </row>
    <row r="373" spans="2:15" hidden="1">
      <c r="B373" s="34" t="s">
        <v>5</v>
      </c>
      <c r="C373" s="35" t="s">
        <v>411</v>
      </c>
      <c r="D373" s="35" t="s">
        <v>412</v>
      </c>
      <c r="E373" s="34" t="str">
        <f t="shared" si="22"/>
        <v>SGCC</v>
      </c>
      <c r="F373" s="34" t="str">
        <f t="shared" si="23"/>
        <v>Z08</v>
      </c>
      <c r="G373" s="35" t="s">
        <v>1221</v>
      </c>
      <c r="H373" s="35">
        <v>0.7</v>
      </c>
      <c r="I373" s="35">
        <v>265</v>
      </c>
      <c r="J373" s="35">
        <v>1220</v>
      </c>
      <c r="K373" s="36">
        <f t="shared" si="21"/>
        <v>1.7765334999999998</v>
      </c>
      <c r="L373" s="36" t="str">
        <f t="shared" si="24"/>
        <v>Pcs</v>
      </c>
      <c r="M373" s="37" t="s">
        <v>1265</v>
      </c>
      <c r="O373" s="31">
        <v>1219</v>
      </c>
    </row>
    <row r="374" spans="2:15" hidden="1">
      <c r="B374" s="34" t="s">
        <v>5</v>
      </c>
      <c r="C374" s="35" t="s">
        <v>413</v>
      </c>
      <c r="D374" s="35" t="s">
        <v>412</v>
      </c>
      <c r="E374" s="34" t="str">
        <f t="shared" si="22"/>
        <v>SGCC</v>
      </c>
      <c r="F374" s="34" t="str">
        <f t="shared" si="23"/>
        <v>Z08</v>
      </c>
      <c r="G374" s="35" t="s">
        <v>1221</v>
      </c>
      <c r="H374" s="35">
        <v>0.7</v>
      </c>
      <c r="I374" s="35">
        <v>265</v>
      </c>
      <c r="J374" s="35">
        <v>1220</v>
      </c>
      <c r="K374" s="36">
        <f t="shared" si="21"/>
        <v>1.7765334999999998</v>
      </c>
      <c r="L374" s="36" t="str">
        <f t="shared" si="24"/>
        <v>Pcs</v>
      </c>
      <c r="M374" s="37" t="s">
        <v>1265</v>
      </c>
      <c r="O374" s="31">
        <v>1219</v>
      </c>
    </row>
    <row r="375" spans="2:15" hidden="1">
      <c r="B375" s="34" t="s">
        <v>5</v>
      </c>
      <c r="C375" s="35" t="s">
        <v>414</v>
      </c>
      <c r="D375" s="35" t="s">
        <v>415</v>
      </c>
      <c r="E375" s="34" t="str">
        <f t="shared" si="22"/>
        <v>SGCC</v>
      </c>
      <c r="F375" s="34" t="str">
        <f t="shared" si="23"/>
        <v>Z08</v>
      </c>
      <c r="G375" s="35" t="s">
        <v>1221</v>
      </c>
      <c r="H375" s="35">
        <v>1</v>
      </c>
      <c r="I375" s="35">
        <v>250</v>
      </c>
      <c r="J375" s="35">
        <v>1220</v>
      </c>
      <c r="K375" s="36">
        <f t="shared" si="21"/>
        <v>2.39425</v>
      </c>
      <c r="L375" s="36" t="str">
        <f t="shared" si="24"/>
        <v>Pcs</v>
      </c>
      <c r="M375" s="37" t="s">
        <v>1224</v>
      </c>
      <c r="O375" s="31">
        <v>1219</v>
      </c>
    </row>
    <row r="376" spans="2:15" hidden="1">
      <c r="B376" s="34" t="s">
        <v>5</v>
      </c>
      <c r="C376" s="35" t="s">
        <v>416</v>
      </c>
      <c r="D376" s="35" t="s">
        <v>415</v>
      </c>
      <c r="E376" s="34" t="str">
        <f t="shared" si="22"/>
        <v>SGCC</v>
      </c>
      <c r="F376" s="34" t="str">
        <f t="shared" si="23"/>
        <v>Z08</v>
      </c>
      <c r="G376" s="35" t="s">
        <v>1221</v>
      </c>
      <c r="H376" s="35">
        <v>1</v>
      </c>
      <c r="I376" s="35">
        <v>250</v>
      </c>
      <c r="J376" s="35">
        <v>1220</v>
      </c>
      <c r="K376" s="36">
        <f t="shared" si="21"/>
        <v>2.39425</v>
      </c>
      <c r="L376" s="36" t="str">
        <f t="shared" si="24"/>
        <v>Pcs</v>
      </c>
      <c r="M376" s="37" t="s">
        <v>1224</v>
      </c>
      <c r="O376" s="31">
        <v>1219</v>
      </c>
    </row>
    <row r="377" spans="2:15" hidden="1">
      <c r="B377" s="34" t="s">
        <v>5</v>
      </c>
      <c r="C377" s="35" t="s">
        <v>1463</v>
      </c>
      <c r="D377" s="35" t="s">
        <v>1464</v>
      </c>
      <c r="E377" s="34" t="str">
        <f t="shared" si="22"/>
        <v>SGCC</v>
      </c>
      <c r="F377" s="34" t="str">
        <f t="shared" si="23"/>
        <v>Z08</v>
      </c>
      <c r="G377" s="35" t="s">
        <v>1221</v>
      </c>
      <c r="H377" s="35">
        <v>1</v>
      </c>
      <c r="I377" s="35">
        <v>108</v>
      </c>
      <c r="J377" s="35">
        <v>1210</v>
      </c>
      <c r="K377" s="36">
        <f t="shared" si="21"/>
        <v>1.025838</v>
      </c>
      <c r="L377" s="36" t="str">
        <f t="shared" si="24"/>
        <v>Pcs</v>
      </c>
      <c r="M377" s="37">
        <v>0</v>
      </c>
      <c r="O377" s="31">
        <v>1219</v>
      </c>
    </row>
    <row r="378" spans="2:15" hidden="1">
      <c r="B378" s="34" t="s">
        <v>5</v>
      </c>
      <c r="C378" s="35" t="s">
        <v>1465</v>
      </c>
      <c r="D378" s="35" t="s">
        <v>1466</v>
      </c>
      <c r="E378" s="34" t="str">
        <f t="shared" si="22"/>
        <v>SGCC</v>
      </c>
      <c r="F378" s="34" t="str">
        <f t="shared" si="23"/>
        <v>Z08</v>
      </c>
      <c r="G378" s="35" t="s">
        <v>1221</v>
      </c>
      <c r="H378" s="35">
        <v>1</v>
      </c>
      <c r="I378" s="35">
        <v>52</v>
      </c>
      <c r="J378" s="35">
        <v>1220</v>
      </c>
      <c r="K378" s="36">
        <f t="shared" si="21"/>
        <v>0.498004</v>
      </c>
      <c r="L378" s="36" t="str">
        <f t="shared" si="24"/>
        <v>Pcs</v>
      </c>
      <c r="M378" s="37">
        <v>0</v>
      </c>
      <c r="O378" s="31">
        <v>1219</v>
      </c>
    </row>
    <row r="379" spans="2:15" hidden="1">
      <c r="B379" s="34" t="s">
        <v>5</v>
      </c>
      <c r="C379" s="35" t="s">
        <v>417</v>
      </c>
      <c r="D379" s="35" t="s">
        <v>418</v>
      </c>
      <c r="E379" s="34" t="str">
        <f t="shared" si="22"/>
        <v>SGCC</v>
      </c>
      <c r="F379" s="34" t="str">
        <f t="shared" si="23"/>
        <v>Z18</v>
      </c>
      <c r="G379" s="35" t="s">
        <v>1227</v>
      </c>
      <c r="H379" s="35">
        <v>0.8</v>
      </c>
      <c r="I379" s="35">
        <v>330</v>
      </c>
      <c r="J379" s="35">
        <v>340</v>
      </c>
      <c r="K379" s="36">
        <f t="shared" si="21"/>
        <v>0.70461600000000002</v>
      </c>
      <c r="L379" s="36" t="str">
        <f t="shared" si="24"/>
        <v>Pcs</v>
      </c>
      <c r="M379" s="37" t="s">
        <v>1224</v>
      </c>
      <c r="O379" s="31">
        <v>1219</v>
      </c>
    </row>
    <row r="380" spans="2:15" hidden="1">
      <c r="B380" s="34" t="s">
        <v>5</v>
      </c>
      <c r="C380" s="35" t="s">
        <v>419</v>
      </c>
      <c r="D380" s="35" t="s">
        <v>418</v>
      </c>
      <c r="E380" s="34" t="str">
        <f t="shared" si="22"/>
        <v>SGCC</v>
      </c>
      <c r="F380" s="34" t="str">
        <f t="shared" si="23"/>
        <v>Z18</v>
      </c>
      <c r="G380" s="35" t="s">
        <v>1227</v>
      </c>
      <c r="H380" s="35">
        <v>0.8</v>
      </c>
      <c r="I380" s="35">
        <v>330</v>
      </c>
      <c r="J380" s="35">
        <v>340</v>
      </c>
      <c r="K380" s="36">
        <f t="shared" si="21"/>
        <v>0.70461600000000002</v>
      </c>
      <c r="L380" s="36" t="str">
        <f t="shared" si="24"/>
        <v>Pcs</v>
      </c>
      <c r="M380" s="37" t="s">
        <v>1224</v>
      </c>
      <c r="O380" s="31">
        <v>1219</v>
      </c>
    </row>
    <row r="381" spans="2:15" hidden="1">
      <c r="B381" s="34" t="s">
        <v>5</v>
      </c>
      <c r="C381" s="35" t="s">
        <v>420</v>
      </c>
      <c r="D381" s="35" t="s">
        <v>421</v>
      </c>
      <c r="E381" s="34" t="str">
        <f t="shared" si="22"/>
        <v>SGCC</v>
      </c>
      <c r="F381" s="34" t="str">
        <f t="shared" si="23"/>
        <v>Z18</v>
      </c>
      <c r="G381" s="35" t="s">
        <v>1227</v>
      </c>
      <c r="H381" s="35">
        <v>1.2</v>
      </c>
      <c r="I381" s="35">
        <v>242</v>
      </c>
      <c r="J381" s="35">
        <v>235</v>
      </c>
      <c r="K381" s="36">
        <f t="shared" si="21"/>
        <v>0.53571540000000006</v>
      </c>
      <c r="L381" s="36" t="str">
        <f t="shared" si="24"/>
        <v>Pcs</v>
      </c>
      <c r="M381" s="37" t="s">
        <v>1224</v>
      </c>
      <c r="O381" s="31">
        <v>1219</v>
      </c>
    </row>
    <row r="382" spans="2:15" hidden="1">
      <c r="B382" s="34" t="s">
        <v>5</v>
      </c>
      <c r="C382" s="35" t="s">
        <v>422</v>
      </c>
      <c r="D382" s="35" t="s">
        <v>421</v>
      </c>
      <c r="E382" s="34" t="str">
        <f t="shared" si="22"/>
        <v>SGCC</v>
      </c>
      <c r="F382" s="34" t="str">
        <f t="shared" si="23"/>
        <v>Z18</v>
      </c>
      <c r="G382" s="35" t="s">
        <v>1227</v>
      </c>
      <c r="H382" s="35">
        <v>1.2</v>
      </c>
      <c r="I382" s="35">
        <v>242</v>
      </c>
      <c r="J382" s="35">
        <v>235</v>
      </c>
      <c r="K382" s="36">
        <f t="shared" si="21"/>
        <v>0.53571540000000006</v>
      </c>
      <c r="L382" s="36" t="str">
        <f t="shared" si="24"/>
        <v>Pcs</v>
      </c>
      <c r="M382" s="37" t="s">
        <v>1224</v>
      </c>
      <c r="O382" s="31">
        <v>1219</v>
      </c>
    </row>
    <row r="383" spans="2:15" hidden="1">
      <c r="B383" s="34" t="s">
        <v>5</v>
      </c>
      <c r="C383" s="35" t="s">
        <v>423</v>
      </c>
      <c r="D383" s="35" t="s">
        <v>424</v>
      </c>
      <c r="E383" s="34" t="str">
        <f t="shared" si="22"/>
        <v>SGCC</v>
      </c>
      <c r="F383" s="34" t="str">
        <f t="shared" si="23"/>
        <v>Z22</v>
      </c>
      <c r="G383" s="35" t="s">
        <v>1270</v>
      </c>
      <c r="H383" s="35">
        <v>0.6</v>
      </c>
      <c r="I383" s="35">
        <v>71.5</v>
      </c>
      <c r="J383" s="35">
        <v>680</v>
      </c>
      <c r="K383" s="36">
        <f t="shared" si="21"/>
        <v>0.22900019999999999</v>
      </c>
      <c r="L383" s="36" t="str">
        <f t="shared" si="24"/>
        <v>Pcs</v>
      </c>
      <c r="M383" s="37">
        <v>0</v>
      </c>
      <c r="O383" s="31">
        <v>1219</v>
      </c>
    </row>
    <row r="384" spans="2:15" hidden="1">
      <c r="B384" s="34" t="s">
        <v>5</v>
      </c>
      <c r="C384" s="35" t="s">
        <v>425</v>
      </c>
      <c r="D384" s="35" t="s">
        <v>426</v>
      </c>
      <c r="E384" s="34" t="str">
        <f t="shared" si="22"/>
        <v>SGCC</v>
      </c>
      <c r="F384" s="34" t="str">
        <f t="shared" si="23"/>
        <v>Z22</v>
      </c>
      <c r="G384" s="35" t="s">
        <v>1270</v>
      </c>
      <c r="H384" s="35">
        <v>0.6</v>
      </c>
      <c r="I384" s="35">
        <v>190</v>
      </c>
      <c r="J384" s="35">
        <v>664</v>
      </c>
      <c r="K384" s="36">
        <f t="shared" si="21"/>
        <v>0.59421360000000001</v>
      </c>
      <c r="L384" s="36" t="str">
        <f t="shared" si="24"/>
        <v>Pcs</v>
      </c>
      <c r="M384" s="37" t="s">
        <v>1224</v>
      </c>
      <c r="O384" s="31">
        <v>1219</v>
      </c>
    </row>
    <row r="385" spans="2:15" hidden="1">
      <c r="B385" s="34" t="s">
        <v>5</v>
      </c>
      <c r="C385" s="35" t="s">
        <v>427</v>
      </c>
      <c r="D385" s="35" t="s">
        <v>428</v>
      </c>
      <c r="E385" s="34" t="str">
        <f t="shared" si="22"/>
        <v>SGCC</v>
      </c>
      <c r="F385" s="34" t="str">
        <f t="shared" si="23"/>
        <v>Z08</v>
      </c>
      <c r="G385" s="35" t="s">
        <v>1221</v>
      </c>
      <c r="H385" s="35">
        <v>0.5</v>
      </c>
      <c r="I385" s="35">
        <v>260</v>
      </c>
      <c r="J385" s="35">
        <v>406</v>
      </c>
      <c r="K385" s="36">
        <f t="shared" si="21"/>
        <v>0.414323</v>
      </c>
      <c r="L385" s="36" t="str">
        <f t="shared" si="24"/>
        <v>Pcs</v>
      </c>
      <c r="M385" s="37" t="s">
        <v>1228</v>
      </c>
      <c r="O385" s="31">
        <v>1219</v>
      </c>
    </row>
    <row r="386" spans="2:15" hidden="1">
      <c r="B386" s="34" t="s">
        <v>5</v>
      </c>
      <c r="C386" s="35" t="s">
        <v>429</v>
      </c>
      <c r="D386" s="35" t="s">
        <v>428</v>
      </c>
      <c r="E386" s="34" t="str">
        <f t="shared" si="22"/>
        <v>SGCC</v>
      </c>
      <c r="F386" s="34" t="str">
        <f t="shared" si="23"/>
        <v>Z08</v>
      </c>
      <c r="G386" s="35" t="s">
        <v>1221</v>
      </c>
      <c r="H386" s="35">
        <v>0.5</v>
      </c>
      <c r="I386" s="35">
        <v>260</v>
      </c>
      <c r="J386" s="35">
        <v>406</v>
      </c>
      <c r="K386" s="36">
        <f t="shared" si="21"/>
        <v>0.414323</v>
      </c>
      <c r="L386" s="36" t="str">
        <f t="shared" si="24"/>
        <v>Pcs</v>
      </c>
      <c r="M386" s="37" t="s">
        <v>1228</v>
      </c>
      <c r="O386" s="31">
        <v>1219</v>
      </c>
    </row>
    <row r="387" spans="2:15" hidden="1">
      <c r="B387" s="34" t="s">
        <v>5</v>
      </c>
      <c r="C387" s="35" t="s">
        <v>430</v>
      </c>
      <c r="D387" s="35" t="s">
        <v>431</v>
      </c>
      <c r="E387" s="34" t="str">
        <f t="shared" si="22"/>
        <v>SGCC</v>
      </c>
      <c r="F387" s="34" t="str">
        <f t="shared" si="23"/>
        <v>Z08</v>
      </c>
      <c r="G387" s="35" t="s">
        <v>1221</v>
      </c>
      <c r="H387" s="35">
        <v>0.6</v>
      </c>
      <c r="I387" s="35">
        <v>392</v>
      </c>
      <c r="J387" s="35">
        <v>303</v>
      </c>
      <c r="K387" s="36">
        <f t="shared" si="21"/>
        <v>0.55943495999999993</v>
      </c>
      <c r="L387" s="36" t="str">
        <f t="shared" si="24"/>
        <v>Pcs</v>
      </c>
      <c r="M387" s="37" t="s">
        <v>1228</v>
      </c>
      <c r="O387" s="31">
        <v>1219</v>
      </c>
    </row>
    <row r="388" spans="2:15" hidden="1">
      <c r="B388" s="34" t="s">
        <v>5</v>
      </c>
      <c r="C388" s="35" t="s">
        <v>432</v>
      </c>
      <c r="D388" s="35" t="s">
        <v>433</v>
      </c>
      <c r="E388" s="34" t="str">
        <f t="shared" si="22"/>
        <v>SGCC</v>
      </c>
      <c r="F388" s="34" t="str">
        <f t="shared" si="23"/>
        <v>Z08</v>
      </c>
      <c r="G388" s="35" t="s">
        <v>1221</v>
      </c>
      <c r="H388" s="35">
        <v>1</v>
      </c>
      <c r="I388" s="35">
        <v>62</v>
      </c>
      <c r="J388" s="35">
        <v>1220</v>
      </c>
      <c r="K388" s="36">
        <f t="shared" ref="K388:K451" si="25">IF(J388="Coil",1,7.85*H388*I388*J388/10^6)</f>
        <v>0.59377400000000002</v>
      </c>
      <c r="L388" s="36" t="str">
        <f t="shared" si="24"/>
        <v>Pcs</v>
      </c>
      <c r="M388" s="37" t="s">
        <v>1228</v>
      </c>
      <c r="O388" s="31">
        <v>1219</v>
      </c>
    </row>
    <row r="389" spans="2:15" hidden="1">
      <c r="B389" s="34" t="s">
        <v>5</v>
      </c>
      <c r="C389" s="35" t="s">
        <v>434</v>
      </c>
      <c r="D389" s="35" t="s">
        <v>435</v>
      </c>
      <c r="E389" s="34" t="str">
        <f t="shared" ref="E389:E452" si="26">LEFT(G389,4)</f>
        <v>SGCC</v>
      </c>
      <c r="F389" s="34" t="str">
        <f t="shared" ref="F389:F452" si="27">RIGHT(G389,3)</f>
        <v>Z08</v>
      </c>
      <c r="G389" s="35" t="s">
        <v>1221</v>
      </c>
      <c r="H389" s="35">
        <v>0.8</v>
      </c>
      <c r="I389" s="35">
        <v>156</v>
      </c>
      <c r="J389" s="35">
        <v>284</v>
      </c>
      <c r="K389" s="36">
        <f t="shared" si="25"/>
        <v>0.27822912</v>
      </c>
      <c r="L389" s="36" t="str">
        <f t="shared" ref="L389:L452" si="28">IF(J389="Coil","KG,","Pcs")</f>
        <v>Pcs</v>
      </c>
      <c r="M389" s="37" t="s">
        <v>1224</v>
      </c>
      <c r="O389" s="31">
        <v>1219</v>
      </c>
    </row>
    <row r="390" spans="2:15" hidden="1">
      <c r="B390" s="34" t="s">
        <v>5</v>
      </c>
      <c r="C390" s="35" t="s">
        <v>436</v>
      </c>
      <c r="D390" s="35" t="s">
        <v>437</v>
      </c>
      <c r="E390" s="34" t="str">
        <f t="shared" si="26"/>
        <v>SGCC</v>
      </c>
      <c r="F390" s="34" t="str">
        <f t="shared" si="27"/>
        <v>Z08</v>
      </c>
      <c r="G390" s="35" t="s">
        <v>1221</v>
      </c>
      <c r="H390" s="35">
        <v>0.5</v>
      </c>
      <c r="I390" s="35">
        <v>195</v>
      </c>
      <c r="J390" s="35">
        <v>1219</v>
      </c>
      <c r="K390" s="36">
        <f t="shared" si="25"/>
        <v>0.93299212499999995</v>
      </c>
      <c r="L390" s="36" t="str">
        <f t="shared" si="28"/>
        <v>Pcs</v>
      </c>
      <c r="M390" s="37" t="s">
        <v>1224</v>
      </c>
      <c r="O390" s="31">
        <v>1219</v>
      </c>
    </row>
    <row r="391" spans="2:15" hidden="1">
      <c r="B391" s="34" t="s">
        <v>5</v>
      </c>
      <c r="C391" s="35" t="s">
        <v>438</v>
      </c>
      <c r="D391" s="35" t="s">
        <v>439</v>
      </c>
      <c r="E391" s="34" t="str">
        <f t="shared" si="26"/>
        <v>SGCC</v>
      </c>
      <c r="F391" s="34" t="str">
        <f t="shared" si="27"/>
        <v>Z08</v>
      </c>
      <c r="G391" s="35" t="s">
        <v>1221</v>
      </c>
      <c r="H391" s="35">
        <v>0.5</v>
      </c>
      <c r="I391" s="35">
        <v>108</v>
      </c>
      <c r="J391" s="35">
        <v>1219</v>
      </c>
      <c r="K391" s="36">
        <f t="shared" si="25"/>
        <v>0.51673409999999997</v>
      </c>
      <c r="L391" s="36" t="str">
        <f t="shared" si="28"/>
        <v>Pcs</v>
      </c>
      <c r="M391" s="37" t="s">
        <v>1224</v>
      </c>
      <c r="O391" s="31">
        <v>1219</v>
      </c>
    </row>
    <row r="392" spans="2:15" hidden="1">
      <c r="B392" s="34" t="s">
        <v>5</v>
      </c>
      <c r="C392" s="35" t="s">
        <v>440</v>
      </c>
      <c r="D392" s="35" t="s">
        <v>441</v>
      </c>
      <c r="E392" s="34" t="str">
        <f t="shared" si="26"/>
        <v>SGCC</v>
      </c>
      <c r="F392" s="34" t="str">
        <f t="shared" si="27"/>
        <v>Z08</v>
      </c>
      <c r="G392" s="35" t="s">
        <v>1221</v>
      </c>
      <c r="H392" s="35">
        <v>0.5</v>
      </c>
      <c r="I392" s="35">
        <v>210</v>
      </c>
      <c r="J392" s="35">
        <v>330</v>
      </c>
      <c r="K392" s="36">
        <f t="shared" si="25"/>
        <v>0.27200249999999998</v>
      </c>
      <c r="L392" s="36" t="str">
        <f t="shared" si="28"/>
        <v>Pcs</v>
      </c>
      <c r="M392" s="37" t="s">
        <v>1254</v>
      </c>
      <c r="O392" s="31">
        <v>1219</v>
      </c>
    </row>
    <row r="393" spans="2:15" hidden="1">
      <c r="B393" s="34" t="s">
        <v>5</v>
      </c>
      <c r="C393" s="35" t="s">
        <v>442</v>
      </c>
      <c r="D393" s="35" t="s">
        <v>441</v>
      </c>
      <c r="E393" s="34" t="str">
        <f t="shared" si="26"/>
        <v>SGCC</v>
      </c>
      <c r="F393" s="34" t="str">
        <f t="shared" si="27"/>
        <v>Z08</v>
      </c>
      <c r="G393" s="35" t="s">
        <v>1221</v>
      </c>
      <c r="H393" s="35">
        <v>0.8</v>
      </c>
      <c r="I393" s="35">
        <v>210</v>
      </c>
      <c r="J393" s="35">
        <v>330</v>
      </c>
      <c r="K393" s="36">
        <f t="shared" si="25"/>
        <v>0.43520399999999998</v>
      </c>
      <c r="L393" s="36" t="str">
        <f t="shared" si="28"/>
        <v>Pcs</v>
      </c>
      <c r="M393" s="37" t="s">
        <v>1254</v>
      </c>
      <c r="O393" s="31">
        <v>1219</v>
      </c>
    </row>
    <row r="394" spans="2:15" hidden="1">
      <c r="B394" s="34" t="s">
        <v>5</v>
      </c>
      <c r="C394" s="35" t="s">
        <v>443</v>
      </c>
      <c r="D394" s="35" t="s">
        <v>444</v>
      </c>
      <c r="E394" s="34" t="str">
        <f t="shared" si="26"/>
        <v>SGCC</v>
      </c>
      <c r="F394" s="34" t="str">
        <f t="shared" si="27"/>
        <v>Z08</v>
      </c>
      <c r="G394" s="35" t="s">
        <v>1221</v>
      </c>
      <c r="H394" s="35">
        <v>1.6</v>
      </c>
      <c r="I394" s="35">
        <v>250</v>
      </c>
      <c r="J394" s="35">
        <v>300</v>
      </c>
      <c r="K394" s="36">
        <f t="shared" si="25"/>
        <v>0.94199999999999995</v>
      </c>
      <c r="L394" s="36" t="str">
        <f t="shared" si="28"/>
        <v>Pcs</v>
      </c>
      <c r="M394" s="37" t="s">
        <v>1265</v>
      </c>
      <c r="O394" s="31">
        <v>1219</v>
      </c>
    </row>
    <row r="395" spans="2:15" hidden="1">
      <c r="B395" s="34" t="s">
        <v>5</v>
      </c>
      <c r="C395" s="35" t="s">
        <v>445</v>
      </c>
      <c r="D395" s="35" t="s">
        <v>444</v>
      </c>
      <c r="E395" s="34" t="str">
        <f t="shared" si="26"/>
        <v>SGCC</v>
      </c>
      <c r="F395" s="34" t="str">
        <f t="shared" si="27"/>
        <v>Z08</v>
      </c>
      <c r="G395" s="35" t="s">
        <v>1221</v>
      </c>
      <c r="H395" s="35">
        <v>1.6</v>
      </c>
      <c r="I395" s="35">
        <v>250</v>
      </c>
      <c r="J395" s="35">
        <v>300</v>
      </c>
      <c r="K395" s="36">
        <f t="shared" si="25"/>
        <v>0.94199999999999995</v>
      </c>
      <c r="L395" s="36" t="str">
        <f t="shared" si="28"/>
        <v>Pcs</v>
      </c>
      <c r="M395" s="37" t="s">
        <v>1265</v>
      </c>
      <c r="O395" s="31">
        <v>1219</v>
      </c>
    </row>
    <row r="396" spans="2:15" hidden="1">
      <c r="B396" s="34" t="s">
        <v>5</v>
      </c>
      <c r="C396" s="35" t="s">
        <v>446</v>
      </c>
      <c r="D396" s="35" t="s">
        <v>447</v>
      </c>
      <c r="E396" s="34" t="str">
        <f t="shared" si="26"/>
        <v>SGCC</v>
      </c>
      <c r="F396" s="34" t="str">
        <f t="shared" si="27"/>
        <v>Z08</v>
      </c>
      <c r="G396" s="35" t="s">
        <v>1221</v>
      </c>
      <c r="H396" s="35">
        <v>1.6</v>
      </c>
      <c r="I396" s="35">
        <v>185</v>
      </c>
      <c r="J396" s="35">
        <v>230</v>
      </c>
      <c r="K396" s="36">
        <f t="shared" si="25"/>
        <v>0.53442800000000001</v>
      </c>
      <c r="L396" s="36" t="str">
        <f t="shared" si="28"/>
        <v>Pcs</v>
      </c>
      <c r="M396" s="37" t="s">
        <v>1254</v>
      </c>
      <c r="O396" s="31">
        <v>1219</v>
      </c>
    </row>
    <row r="397" spans="2:15" hidden="1">
      <c r="B397" s="34" t="s">
        <v>5</v>
      </c>
      <c r="C397" s="35" t="s">
        <v>1467</v>
      </c>
      <c r="D397" s="35" t="s">
        <v>449</v>
      </c>
      <c r="E397" s="34" t="str">
        <f t="shared" si="26"/>
        <v>SGCC</v>
      </c>
      <c r="F397" s="34" t="str">
        <f t="shared" si="27"/>
        <v>Z08</v>
      </c>
      <c r="G397" s="35" t="s">
        <v>1221</v>
      </c>
      <c r="H397" s="35">
        <v>0.6</v>
      </c>
      <c r="I397" s="35">
        <v>144</v>
      </c>
      <c r="J397" s="35">
        <v>164.5</v>
      </c>
      <c r="K397" s="36">
        <f t="shared" si="25"/>
        <v>0.11157048</v>
      </c>
      <c r="L397" s="36" t="str">
        <f t="shared" si="28"/>
        <v>Pcs</v>
      </c>
      <c r="M397" s="37" t="s">
        <v>1224</v>
      </c>
      <c r="O397" s="31">
        <v>1219</v>
      </c>
    </row>
    <row r="398" spans="2:15" hidden="1">
      <c r="B398" s="34" t="s">
        <v>5</v>
      </c>
      <c r="C398" s="35" t="s">
        <v>448</v>
      </c>
      <c r="D398" s="35" t="s">
        <v>449</v>
      </c>
      <c r="E398" s="34" t="str">
        <f t="shared" si="26"/>
        <v>SGCC</v>
      </c>
      <c r="F398" s="34" t="str">
        <f t="shared" si="27"/>
        <v>Z08</v>
      </c>
      <c r="G398" s="35" t="s">
        <v>1221</v>
      </c>
      <c r="H398" s="35">
        <v>0.6</v>
      </c>
      <c r="I398" s="35">
        <v>144</v>
      </c>
      <c r="J398" s="35">
        <v>164.5</v>
      </c>
      <c r="K398" s="36">
        <f t="shared" si="25"/>
        <v>0.11157048</v>
      </c>
      <c r="L398" s="36" t="str">
        <f t="shared" si="28"/>
        <v>Pcs</v>
      </c>
      <c r="M398" s="37" t="s">
        <v>1224</v>
      </c>
      <c r="O398" s="31">
        <v>1219</v>
      </c>
    </row>
    <row r="399" spans="2:15" hidden="1">
      <c r="B399" s="34" t="s">
        <v>5</v>
      </c>
      <c r="C399" s="35" t="s">
        <v>450</v>
      </c>
      <c r="D399" s="35" t="s">
        <v>451</v>
      </c>
      <c r="E399" s="34" t="str">
        <f t="shared" si="26"/>
        <v>SGCC</v>
      </c>
      <c r="F399" s="34" t="str">
        <f t="shared" si="27"/>
        <v>Z08</v>
      </c>
      <c r="G399" s="35" t="s">
        <v>1221</v>
      </c>
      <c r="H399" s="35">
        <v>0.5</v>
      </c>
      <c r="I399" s="35">
        <v>280</v>
      </c>
      <c r="J399" s="35">
        <v>347</v>
      </c>
      <c r="K399" s="36">
        <f t="shared" si="25"/>
        <v>0.381353</v>
      </c>
      <c r="L399" s="36" t="str">
        <f t="shared" si="28"/>
        <v>Pcs</v>
      </c>
      <c r="M399" s="37" t="s">
        <v>1228</v>
      </c>
      <c r="O399" s="31">
        <v>1219</v>
      </c>
    </row>
    <row r="400" spans="2:15" hidden="1">
      <c r="B400" s="34" t="s">
        <v>5</v>
      </c>
      <c r="C400" s="35" t="s">
        <v>452</v>
      </c>
      <c r="D400" s="35" t="s">
        <v>451</v>
      </c>
      <c r="E400" s="34" t="str">
        <f t="shared" si="26"/>
        <v>SGCC</v>
      </c>
      <c r="F400" s="34" t="str">
        <f t="shared" si="27"/>
        <v>Z08</v>
      </c>
      <c r="G400" s="35" t="s">
        <v>1221</v>
      </c>
      <c r="H400" s="35">
        <v>0.5</v>
      </c>
      <c r="I400" s="35">
        <v>280</v>
      </c>
      <c r="J400" s="35">
        <v>347</v>
      </c>
      <c r="K400" s="36">
        <f t="shared" si="25"/>
        <v>0.381353</v>
      </c>
      <c r="L400" s="36" t="str">
        <f t="shared" si="28"/>
        <v>Pcs</v>
      </c>
      <c r="M400" s="37" t="s">
        <v>1228</v>
      </c>
      <c r="O400" s="31">
        <v>1219</v>
      </c>
    </row>
    <row r="401" spans="2:15" hidden="1">
      <c r="B401" s="34" t="s">
        <v>5</v>
      </c>
      <c r="C401" s="35" t="s">
        <v>1468</v>
      </c>
      <c r="D401" s="35" t="s">
        <v>1469</v>
      </c>
      <c r="E401" s="34" t="str">
        <f t="shared" si="26"/>
        <v>SGCC</v>
      </c>
      <c r="F401" s="34" t="str">
        <f t="shared" si="27"/>
        <v>Z08</v>
      </c>
      <c r="G401" s="35" t="s">
        <v>1221</v>
      </c>
      <c r="H401" s="35">
        <v>0.5</v>
      </c>
      <c r="I401" s="35">
        <v>270</v>
      </c>
      <c r="J401" s="35">
        <v>310</v>
      </c>
      <c r="K401" s="36">
        <f t="shared" si="25"/>
        <v>0.3285225</v>
      </c>
      <c r="L401" s="36" t="str">
        <f t="shared" si="28"/>
        <v>Pcs</v>
      </c>
      <c r="M401" s="37">
        <v>0</v>
      </c>
      <c r="O401" s="31">
        <v>1219</v>
      </c>
    </row>
    <row r="402" spans="2:15" hidden="1">
      <c r="B402" s="34" t="s">
        <v>5</v>
      </c>
      <c r="C402" s="35" t="s">
        <v>1470</v>
      </c>
      <c r="D402" s="35" t="s">
        <v>1471</v>
      </c>
      <c r="E402" s="34" t="str">
        <f t="shared" si="26"/>
        <v>SGCC</v>
      </c>
      <c r="F402" s="34" t="str">
        <f t="shared" si="27"/>
        <v>Z08</v>
      </c>
      <c r="G402" s="35" t="s">
        <v>1221</v>
      </c>
      <c r="H402" s="35">
        <v>1.2</v>
      </c>
      <c r="I402" s="35">
        <v>130</v>
      </c>
      <c r="J402" s="35">
        <v>301</v>
      </c>
      <c r="K402" s="36">
        <f t="shared" si="25"/>
        <v>0.36860459999999995</v>
      </c>
      <c r="L402" s="36" t="str">
        <f t="shared" si="28"/>
        <v>Pcs</v>
      </c>
      <c r="M402" s="37">
        <v>0</v>
      </c>
      <c r="O402" s="31">
        <v>1219</v>
      </c>
    </row>
    <row r="403" spans="2:15" hidden="1">
      <c r="B403" s="34" t="s">
        <v>5</v>
      </c>
      <c r="C403" s="35" t="s">
        <v>1472</v>
      </c>
      <c r="D403" s="35" t="s">
        <v>1473</v>
      </c>
      <c r="E403" s="34" t="str">
        <f t="shared" si="26"/>
        <v>SGCC</v>
      </c>
      <c r="F403" s="34" t="str">
        <f t="shared" si="27"/>
        <v>Z08</v>
      </c>
      <c r="G403" s="35" t="s">
        <v>1221</v>
      </c>
      <c r="H403" s="35">
        <v>0.8</v>
      </c>
      <c r="I403" s="35">
        <v>412</v>
      </c>
      <c r="J403" s="35">
        <v>625</v>
      </c>
      <c r="K403" s="36">
        <f t="shared" si="25"/>
        <v>1.6171</v>
      </c>
      <c r="L403" s="36" t="str">
        <f t="shared" si="28"/>
        <v>Pcs</v>
      </c>
      <c r="M403" s="37">
        <v>0</v>
      </c>
      <c r="O403" s="31">
        <v>1219</v>
      </c>
    </row>
    <row r="404" spans="2:15" hidden="1">
      <c r="B404" s="34" t="s">
        <v>5</v>
      </c>
      <c r="C404" s="35" t="s">
        <v>1474</v>
      </c>
      <c r="D404" s="35" t="s">
        <v>1473</v>
      </c>
      <c r="E404" s="34" t="str">
        <f t="shared" si="26"/>
        <v>SGCC</v>
      </c>
      <c r="F404" s="34" t="str">
        <f t="shared" si="27"/>
        <v>Z08</v>
      </c>
      <c r="G404" s="35" t="s">
        <v>1221</v>
      </c>
      <c r="H404" s="35">
        <v>0.8</v>
      </c>
      <c r="I404" s="35">
        <v>412</v>
      </c>
      <c r="J404" s="35">
        <v>625</v>
      </c>
      <c r="K404" s="36">
        <f t="shared" si="25"/>
        <v>1.6171</v>
      </c>
      <c r="L404" s="36" t="str">
        <f t="shared" si="28"/>
        <v>Pcs</v>
      </c>
      <c r="M404" s="37">
        <v>0</v>
      </c>
      <c r="O404" s="31">
        <v>1219</v>
      </c>
    </row>
    <row r="405" spans="2:15" hidden="1">
      <c r="B405" s="34" t="s">
        <v>5</v>
      </c>
      <c r="C405" s="35" t="s">
        <v>453</v>
      </c>
      <c r="D405" s="35" t="s">
        <v>454</v>
      </c>
      <c r="E405" s="34" t="str">
        <f t="shared" si="26"/>
        <v>SGCC</v>
      </c>
      <c r="F405" s="34" t="str">
        <f t="shared" si="27"/>
        <v>Z08</v>
      </c>
      <c r="G405" s="35" t="s">
        <v>1221</v>
      </c>
      <c r="H405" s="35">
        <v>0.6</v>
      </c>
      <c r="I405" s="35">
        <v>150</v>
      </c>
      <c r="J405" s="35">
        <v>650</v>
      </c>
      <c r="K405" s="36">
        <f t="shared" si="25"/>
        <v>0.45922499999999999</v>
      </c>
      <c r="L405" s="36" t="str">
        <f t="shared" si="28"/>
        <v>Pcs</v>
      </c>
      <c r="M405" s="37" t="s">
        <v>1228</v>
      </c>
      <c r="O405" s="31">
        <v>1219</v>
      </c>
    </row>
    <row r="406" spans="2:15" hidden="1">
      <c r="B406" s="34" t="s">
        <v>5</v>
      </c>
      <c r="C406" s="35" t="s">
        <v>455</v>
      </c>
      <c r="D406" s="35" t="s">
        <v>454</v>
      </c>
      <c r="E406" s="34" t="str">
        <f t="shared" si="26"/>
        <v>SGCC</v>
      </c>
      <c r="F406" s="34" t="str">
        <f t="shared" si="27"/>
        <v>Z08</v>
      </c>
      <c r="G406" s="35" t="s">
        <v>1221</v>
      </c>
      <c r="H406" s="35">
        <v>0.6</v>
      </c>
      <c r="I406" s="35">
        <v>150</v>
      </c>
      <c r="J406" s="35">
        <v>650</v>
      </c>
      <c r="K406" s="36">
        <f t="shared" si="25"/>
        <v>0.45922499999999999</v>
      </c>
      <c r="L406" s="36" t="str">
        <f t="shared" si="28"/>
        <v>Pcs</v>
      </c>
      <c r="M406" s="37" t="s">
        <v>1228</v>
      </c>
      <c r="O406" s="31">
        <v>1219</v>
      </c>
    </row>
    <row r="407" spans="2:15" hidden="1">
      <c r="B407" s="34" t="s">
        <v>5</v>
      </c>
      <c r="C407" s="35" t="s">
        <v>1475</v>
      </c>
      <c r="D407" s="35" t="s">
        <v>457</v>
      </c>
      <c r="E407" s="34" t="str">
        <f t="shared" si="26"/>
        <v>SGCC</v>
      </c>
      <c r="F407" s="34" t="str">
        <f t="shared" si="27"/>
        <v>Z08</v>
      </c>
      <c r="G407" s="35" t="s">
        <v>1221</v>
      </c>
      <c r="H407" s="35">
        <v>1.2</v>
      </c>
      <c r="I407" s="35">
        <v>140</v>
      </c>
      <c r="J407" s="35">
        <v>219</v>
      </c>
      <c r="K407" s="36">
        <f t="shared" si="25"/>
        <v>0.2888172</v>
      </c>
      <c r="L407" s="36" t="str">
        <f t="shared" si="28"/>
        <v>Pcs</v>
      </c>
      <c r="M407" s="37">
        <v>0</v>
      </c>
      <c r="O407" s="31">
        <v>1219</v>
      </c>
    </row>
    <row r="408" spans="2:15" hidden="1">
      <c r="B408" s="34" t="s">
        <v>5</v>
      </c>
      <c r="C408" s="35" t="s">
        <v>456</v>
      </c>
      <c r="D408" s="35" t="s">
        <v>457</v>
      </c>
      <c r="E408" s="34" t="str">
        <f t="shared" si="26"/>
        <v>SGCC</v>
      </c>
      <c r="F408" s="34" t="str">
        <f t="shared" si="27"/>
        <v>Z08</v>
      </c>
      <c r="G408" s="35" t="s">
        <v>1221</v>
      </c>
      <c r="H408" s="35">
        <v>1.2</v>
      </c>
      <c r="I408" s="35">
        <v>140</v>
      </c>
      <c r="J408" s="35">
        <v>219</v>
      </c>
      <c r="K408" s="36">
        <f t="shared" si="25"/>
        <v>0.2888172</v>
      </c>
      <c r="L408" s="36" t="str">
        <f t="shared" si="28"/>
        <v>Pcs</v>
      </c>
      <c r="M408" s="37" t="s">
        <v>1228</v>
      </c>
      <c r="O408" s="31">
        <v>1219</v>
      </c>
    </row>
    <row r="409" spans="2:15" hidden="1">
      <c r="B409" s="34" t="s">
        <v>5</v>
      </c>
      <c r="C409" s="35" t="s">
        <v>1476</v>
      </c>
      <c r="D409" s="35" t="s">
        <v>1477</v>
      </c>
      <c r="E409" s="34" t="str">
        <f t="shared" si="26"/>
        <v>SGCC</v>
      </c>
      <c r="F409" s="34" t="str">
        <f t="shared" si="27"/>
        <v>Z08</v>
      </c>
      <c r="G409" s="35" t="s">
        <v>1221</v>
      </c>
      <c r="H409" s="35">
        <v>0.5</v>
      </c>
      <c r="I409" s="35">
        <v>68</v>
      </c>
      <c r="J409" s="35">
        <v>1220</v>
      </c>
      <c r="K409" s="36">
        <f t="shared" si="25"/>
        <v>0.32561800000000002</v>
      </c>
      <c r="L409" s="36" t="str">
        <f t="shared" si="28"/>
        <v>Pcs</v>
      </c>
      <c r="M409" s="37" t="s">
        <v>1228</v>
      </c>
      <c r="O409" s="31">
        <v>1219</v>
      </c>
    </row>
    <row r="410" spans="2:15" hidden="1">
      <c r="B410" s="34" t="s">
        <v>5</v>
      </c>
      <c r="C410" s="35" t="s">
        <v>1478</v>
      </c>
      <c r="D410" s="35" t="s">
        <v>1479</v>
      </c>
      <c r="E410" s="34" t="str">
        <f t="shared" si="26"/>
        <v>SGCC</v>
      </c>
      <c r="F410" s="34" t="str">
        <f t="shared" si="27"/>
        <v>Z08</v>
      </c>
      <c r="G410" s="35" t="s">
        <v>1221</v>
      </c>
      <c r="H410" s="35">
        <v>0.5</v>
      </c>
      <c r="I410" s="35">
        <v>146</v>
      </c>
      <c r="J410" s="35">
        <v>850</v>
      </c>
      <c r="K410" s="36">
        <f t="shared" si="25"/>
        <v>0.48709249999999993</v>
      </c>
      <c r="L410" s="36" t="str">
        <f t="shared" si="28"/>
        <v>Pcs</v>
      </c>
      <c r="M410" s="37">
        <v>0</v>
      </c>
      <c r="O410" s="31">
        <v>1219</v>
      </c>
    </row>
    <row r="411" spans="2:15" hidden="1">
      <c r="B411" s="34" t="s">
        <v>5</v>
      </c>
      <c r="C411" s="35" t="s">
        <v>458</v>
      </c>
      <c r="D411" s="35" t="s">
        <v>459</v>
      </c>
      <c r="E411" s="34" t="str">
        <f t="shared" si="26"/>
        <v>SGCC</v>
      </c>
      <c r="F411" s="34" t="str">
        <f t="shared" si="27"/>
        <v>Z08</v>
      </c>
      <c r="G411" s="35" t="s">
        <v>1221</v>
      </c>
      <c r="H411" s="35">
        <v>0.6</v>
      </c>
      <c r="I411" s="35">
        <v>160</v>
      </c>
      <c r="J411" s="35">
        <v>235</v>
      </c>
      <c r="K411" s="36">
        <f t="shared" si="25"/>
        <v>0.177096</v>
      </c>
      <c r="L411" s="36" t="str">
        <f t="shared" si="28"/>
        <v>Pcs</v>
      </c>
      <c r="M411" s="37" t="s">
        <v>1254</v>
      </c>
      <c r="O411" s="31">
        <v>1219</v>
      </c>
    </row>
    <row r="412" spans="2:15" hidden="1">
      <c r="B412" s="34" t="s">
        <v>5</v>
      </c>
      <c r="C412" s="35" t="s">
        <v>460</v>
      </c>
      <c r="D412" s="35" t="s">
        <v>459</v>
      </c>
      <c r="E412" s="34" t="str">
        <f t="shared" si="26"/>
        <v>SGCC</v>
      </c>
      <c r="F412" s="34" t="str">
        <f t="shared" si="27"/>
        <v>Z08</v>
      </c>
      <c r="G412" s="35" t="s">
        <v>1221</v>
      </c>
      <c r="H412" s="35">
        <v>0.6</v>
      </c>
      <c r="I412" s="35">
        <v>160</v>
      </c>
      <c r="J412" s="35">
        <v>235</v>
      </c>
      <c r="K412" s="36">
        <f t="shared" si="25"/>
        <v>0.177096</v>
      </c>
      <c r="L412" s="36" t="str">
        <f t="shared" si="28"/>
        <v>Pcs</v>
      </c>
      <c r="M412" s="37" t="s">
        <v>1254</v>
      </c>
      <c r="O412" s="31">
        <v>1219</v>
      </c>
    </row>
    <row r="413" spans="2:15" hidden="1">
      <c r="B413" s="34" t="s">
        <v>5</v>
      </c>
      <c r="C413" s="35" t="s">
        <v>461</v>
      </c>
      <c r="D413" s="35" t="s">
        <v>462</v>
      </c>
      <c r="E413" s="34" t="str">
        <f t="shared" si="26"/>
        <v>SGCC</v>
      </c>
      <c r="F413" s="34" t="str">
        <f t="shared" si="27"/>
        <v>Z08</v>
      </c>
      <c r="G413" s="35" t="s">
        <v>1221</v>
      </c>
      <c r="H413" s="35">
        <v>0.8</v>
      </c>
      <c r="I413" s="35">
        <v>301</v>
      </c>
      <c r="J413" s="35">
        <v>1220</v>
      </c>
      <c r="K413" s="36">
        <f t="shared" si="25"/>
        <v>2.3061416000000001</v>
      </c>
      <c r="L413" s="36" t="str">
        <f t="shared" si="28"/>
        <v>Pcs</v>
      </c>
      <c r="M413" s="37" t="s">
        <v>1224</v>
      </c>
      <c r="O413" s="31">
        <v>1219</v>
      </c>
    </row>
    <row r="414" spans="2:15" hidden="1">
      <c r="B414" s="34" t="s">
        <v>5</v>
      </c>
      <c r="C414" s="35" t="s">
        <v>463</v>
      </c>
      <c r="D414" s="35" t="s">
        <v>462</v>
      </c>
      <c r="E414" s="34" t="str">
        <f t="shared" si="26"/>
        <v>SGCC</v>
      </c>
      <c r="F414" s="34" t="str">
        <f t="shared" si="27"/>
        <v>Z08</v>
      </c>
      <c r="G414" s="35" t="s">
        <v>1221</v>
      </c>
      <c r="H414" s="35">
        <v>0.8</v>
      </c>
      <c r="I414" s="35">
        <v>301</v>
      </c>
      <c r="J414" s="35">
        <v>1220</v>
      </c>
      <c r="K414" s="36">
        <f t="shared" si="25"/>
        <v>2.3061416000000001</v>
      </c>
      <c r="L414" s="36" t="str">
        <f t="shared" si="28"/>
        <v>Pcs</v>
      </c>
      <c r="M414" s="37" t="s">
        <v>1224</v>
      </c>
      <c r="O414" s="31">
        <v>1219</v>
      </c>
    </row>
    <row r="415" spans="2:15" hidden="1">
      <c r="B415" s="34" t="s">
        <v>5</v>
      </c>
      <c r="C415" s="35" t="s">
        <v>464</v>
      </c>
      <c r="D415" s="35" t="s">
        <v>465</v>
      </c>
      <c r="E415" s="34" t="str">
        <f t="shared" si="26"/>
        <v>SGCC</v>
      </c>
      <c r="F415" s="34" t="str">
        <f t="shared" si="27"/>
        <v>Z08</v>
      </c>
      <c r="G415" s="35" t="s">
        <v>1221</v>
      </c>
      <c r="H415" s="35">
        <v>0.8</v>
      </c>
      <c r="I415" s="35">
        <v>304</v>
      </c>
      <c r="J415" s="35">
        <v>1220</v>
      </c>
      <c r="K415" s="36">
        <f t="shared" si="25"/>
        <v>2.3291264000000003</v>
      </c>
      <c r="L415" s="36" t="str">
        <f t="shared" si="28"/>
        <v>Pcs</v>
      </c>
      <c r="M415" s="37" t="s">
        <v>1224</v>
      </c>
      <c r="O415" s="31">
        <v>1219</v>
      </c>
    </row>
    <row r="416" spans="2:15" hidden="1">
      <c r="B416" s="34" t="s">
        <v>5</v>
      </c>
      <c r="C416" s="35" t="s">
        <v>466</v>
      </c>
      <c r="D416" s="35" t="s">
        <v>465</v>
      </c>
      <c r="E416" s="34" t="str">
        <f t="shared" si="26"/>
        <v>SGCC</v>
      </c>
      <c r="F416" s="34" t="str">
        <f t="shared" si="27"/>
        <v>Z08</v>
      </c>
      <c r="G416" s="35" t="s">
        <v>1221</v>
      </c>
      <c r="H416" s="35">
        <v>0.8</v>
      </c>
      <c r="I416" s="35">
        <v>304</v>
      </c>
      <c r="J416" s="35">
        <v>1220</v>
      </c>
      <c r="K416" s="36">
        <f t="shared" si="25"/>
        <v>2.3291264000000003</v>
      </c>
      <c r="L416" s="36" t="str">
        <f t="shared" si="28"/>
        <v>Pcs</v>
      </c>
      <c r="M416" s="37" t="s">
        <v>1224</v>
      </c>
      <c r="O416" s="31">
        <v>1219</v>
      </c>
    </row>
    <row r="417" spans="2:15" hidden="1">
      <c r="B417" s="34" t="s">
        <v>5</v>
      </c>
      <c r="C417" s="35" t="s">
        <v>467</v>
      </c>
      <c r="D417" s="35" t="s">
        <v>468</v>
      </c>
      <c r="E417" s="34" t="str">
        <f t="shared" si="26"/>
        <v>SGCC</v>
      </c>
      <c r="F417" s="34" t="str">
        <f t="shared" si="27"/>
        <v>Z08</v>
      </c>
      <c r="G417" s="35" t="s">
        <v>1221</v>
      </c>
      <c r="H417" s="35">
        <v>1.6</v>
      </c>
      <c r="I417" s="35">
        <v>78</v>
      </c>
      <c r="J417" s="35">
        <v>337</v>
      </c>
      <c r="K417" s="36">
        <f t="shared" si="25"/>
        <v>0.33015216000000003</v>
      </c>
      <c r="L417" s="36" t="str">
        <f t="shared" si="28"/>
        <v>Pcs</v>
      </c>
      <c r="M417" s="37" t="s">
        <v>1254</v>
      </c>
      <c r="O417" s="31">
        <v>1219</v>
      </c>
    </row>
    <row r="418" spans="2:15" hidden="1">
      <c r="B418" s="34" t="s">
        <v>5</v>
      </c>
      <c r="C418" s="35" t="s">
        <v>469</v>
      </c>
      <c r="D418" s="35" t="s">
        <v>468</v>
      </c>
      <c r="E418" s="34" t="str">
        <f t="shared" si="26"/>
        <v>SGCC</v>
      </c>
      <c r="F418" s="34" t="str">
        <f t="shared" si="27"/>
        <v>Z08</v>
      </c>
      <c r="G418" s="35" t="s">
        <v>1221</v>
      </c>
      <c r="H418" s="35">
        <v>1.6</v>
      </c>
      <c r="I418" s="35">
        <v>78</v>
      </c>
      <c r="J418" s="35">
        <v>337</v>
      </c>
      <c r="K418" s="36">
        <f t="shared" si="25"/>
        <v>0.33015216000000003</v>
      </c>
      <c r="L418" s="36" t="str">
        <f t="shared" si="28"/>
        <v>Pcs</v>
      </c>
      <c r="M418" s="37" t="s">
        <v>1254</v>
      </c>
      <c r="O418" s="31">
        <v>1219</v>
      </c>
    </row>
    <row r="419" spans="2:15" hidden="1">
      <c r="B419" s="34" t="s">
        <v>5</v>
      </c>
      <c r="C419" s="35" t="s">
        <v>470</v>
      </c>
      <c r="D419" s="35" t="s">
        <v>471</v>
      </c>
      <c r="E419" s="34" t="str">
        <f t="shared" si="26"/>
        <v>SGCC</v>
      </c>
      <c r="F419" s="34" t="str">
        <f t="shared" si="27"/>
        <v>Z08</v>
      </c>
      <c r="G419" s="35" t="s">
        <v>1221</v>
      </c>
      <c r="H419" s="35">
        <v>1.6</v>
      </c>
      <c r="I419" s="35">
        <v>250</v>
      </c>
      <c r="J419" s="35">
        <v>270</v>
      </c>
      <c r="K419" s="36">
        <f t="shared" si="25"/>
        <v>0.8478</v>
      </c>
      <c r="L419" s="36" t="str">
        <f t="shared" si="28"/>
        <v>Pcs</v>
      </c>
      <c r="M419" s="37" t="s">
        <v>1265</v>
      </c>
      <c r="O419" s="31">
        <v>1219</v>
      </c>
    </row>
    <row r="420" spans="2:15" hidden="1">
      <c r="B420" s="34" t="s">
        <v>5</v>
      </c>
      <c r="C420" s="35" t="s">
        <v>472</v>
      </c>
      <c r="D420" s="35" t="s">
        <v>471</v>
      </c>
      <c r="E420" s="34" t="str">
        <f t="shared" si="26"/>
        <v>SGCC</v>
      </c>
      <c r="F420" s="34" t="str">
        <f t="shared" si="27"/>
        <v>Z08</v>
      </c>
      <c r="G420" s="35" t="s">
        <v>1221</v>
      </c>
      <c r="H420" s="35">
        <v>1.6</v>
      </c>
      <c r="I420" s="35">
        <v>250</v>
      </c>
      <c r="J420" s="35">
        <v>270</v>
      </c>
      <c r="K420" s="36">
        <f t="shared" si="25"/>
        <v>0.8478</v>
      </c>
      <c r="L420" s="36" t="str">
        <f t="shared" si="28"/>
        <v>Pcs</v>
      </c>
      <c r="M420" s="37" t="s">
        <v>1265</v>
      </c>
      <c r="O420" s="31">
        <v>1219</v>
      </c>
    </row>
    <row r="421" spans="2:15" hidden="1">
      <c r="B421" s="34" t="s">
        <v>5</v>
      </c>
      <c r="C421" s="35" t="s">
        <v>473</v>
      </c>
      <c r="D421" s="35" t="s">
        <v>474</v>
      </c>
      <c r="E421" s="34" t="str">
        <f t="shared" si="26"/>
        <v>SGCC</v>
      </c>
      <c r="F421" s="34" t="str">
        <f t="shared" si="27"/>
        <v>Z08</v>
      </c>
      <c r="G421" s="35" t="s">
        <v>1221</v>
      </c>
      <c r="H421" s="35">
        <v>0.8</v>
      </c>
      <c r="I421" s="35">
        <v>394</v>
      </c>
      <c r="J421" s="35">
        <v>1415</v>
      </c>
      <c r="K421" s="36">
        <f t="shared" si="25"/>
        <v>3.5011628000000004</v>
      </c>
      <c r="L421" s="36" t="str">
        <f t="shared" si="28"/>
        <v>Pcs</v>
      </c>
      <c r="M421" s="37" t="s">
        <v>1413</v>
      </c>
      <c r="O421" s="31">
        <v>1219</v>
      </c>
    </row>
    <row r="422" spans="2:15" hidden="1">
      <c r="B422" s="34" t="s">
        <v>5</v>
      </c>
      <c r="C422" s="35" t="s">
        <v>475</v>
      </c>
      <c r="D422" s="35" t="s">
        <v>474</v>
      </c>
      <c r="E422" s="34" t="str">
        <f t="shared" si="26"/>
        <v>SGCC</v>
      </c>
      <c r="F422" s="34" t="str">
        <f t="shared" si="27"/>
        <v>Z08</v>
      </c>
      <c r="G422" s="35" t="s">
        <v>1221</v>
      </c>
      <c r="H422" s="35">
        <v>0.8</v>
      </c>
      <c r="I422" s="35">
        <v>394</v>
      </c>
      <c r="J422" s="35">
        <v>1415</v>
      </c>
      <c r="K422" s="36">
        <f t="shared" si="25"/>
        <v>3.5011628000000004</v>
      </c>
      <c r="L422" s="36" t="str">
        <f t="shared" si="28"/>
        <v>Pcs</v>
      </c>
      <c r="M422" s="37" t="s">
        <v>1413</v>
      </c>
      <c r="O422" s="31">
        <v>1219</v>
      </c>
    </row>
    <row r="423" spans="2:15" hidden="1">
      <c r="B423" s="34" t="s">
        <v>5</v>
      </c>
      <c r="C423" s="35" t="s">
        <v>476</v>
      </c>
      <c r="D423" s="35" t="s">
        <v>477</v>
      </c>
      <c r="E423" s="34" t="str">
        <f t="shared" si="26"/>
        <v>SGCC</v>
      </c>
      <c r="F423" s="34" t="str">
        <f t="shared" si="27"/>
        <v>Z08</v>
      </c>
      <c r="G423" s="35" t="s">
        <v>1221</v>
      </c>
      <c r="H423" s="35">
        <v>1</v>
      </c>
      <c r="I423" s="35">
        <v>210</v>
      </c>
      <c r="J423" s="35">
        <v>255</v>
      </c>
      <c r="K423" s="36">
        <f t="shared" si="25"/>
        <v>0.42036750000000001</v>
      </c>
      <c r="L423" s="36" t="str">
        <f t="shared" si="28"/>
        <v>Pcs</v>
      </c>
      <c r="M423" s="37" t="s">
        <v>1413</v>
      </c>
      <c r="O423" s="31">
        <v>1219</v>
      </c>
    </row>
    <row r="424" spans="2:15" hidden="1">
      <c r="B424" s="34" t="s">
        <v>5</v>
      </c>
      <c r="C424" s="35" t="s">
        <v>478</v>
      </c>
      <c r="D424" s="35" t="s">
        <v>477</v>
      </c>
      <c r="E424" s="34" t="str">
        <f t="shared" si="26"/>
        <v>SGCC</v>
      </c>
      <c r="F424" s="34" t="str">
        <f t="shared" si="27"/>
        <v>Z08</v>
      </c>
      <c r="G424" s="35" t="s">
        <v>1221</v>
      </c>
      <c r="H424" s="35">
        <v>1</v>
      </c>
      <c r="I424" s="35">
        <v>210</v>
      </c>
      <c r="J424" s="35">
        <v>255</v>
      </c>
      <c r="K424" s="36">
        <f t="shared" si="25"/>
        <v>0.42036750000000001</v>
      </c>
      <c r="L424" s="36" t="str">
        <f t="shared" si="28"/>
        <v>Pcs</v>
      </c>
      <c r="M424" s="37" t="s">
        <v>1413</v>
      </c>
      <c r="O424" s="31">
        <v>1219</v>
      </c>
    </row>
    <row r="425" spans="2:15" hidden="1">
      <c r="B425" s="34" t="s">
        <v>5</v>
      </c>
      <c r="C425" s="35" t="s">
        <v>479</v>
      </c>
      <c r="D425" s="35" t="s">
        <v>480</v>
      </c>
      <c r="E425" s="34" t="str">
        <f t="shared" si="26"/>
        <v>SGCC</v>
      </c>
      <c r="F425" s="34" t="str">
        <f t="shared" si="27"/>
        <v>Z08</v>
      </c>
      <c r="G425" s="35" t="s">
        <v>1221</v>
      </c>
      <c r="H425" s="35">
        <v>0.8</v>
      </c>
      <c r="I425" s="35">
        <v>430</v>
      </c>
      <c r="J425" s="35">
        <v>473</v>
      </c>
      <c r="K425" s="36">
        <f t="shared" si="25"/>
        <v>1.2772892</v>
      </c>
      <c r="L425" s="36" t="str">
        <f t="shared" si="28"/>
        <v>Pcs</v>
      </c>
      <c r="M425" s="37" t="s">
        <v>1413</v>
      </c>
      <c r="O425" s="31">
        <v>1219</v>
      </c>
    </row>
    <row r="426" spans="2:15" hidden="1">
      <c r="B426" s="34" t="s">
        <v>5</v>
      </c>
      <c r="C426" s="35" t="s">
        <v>481</v>
      </c>
      <c r="D426" s="35" t="s">
        <v>480</v>
      </c>
      <c r="E426" s="34" t="str">
        <f t="shared" si="26"/>
        <v>SGCC</v>
      </c>
      <c r="F426" s="34" t="str">
        <f t="shared" si="27"/>
        <v>Z08</v>
      </c>
      <c r="G426" s="35" t="s">
        <v>1221</v>
      </c>
      <c r="H426" s="35">
        <v>0.8</v>
      </c>
      <c r="I426" s="35">
        <v>430</v>
      </c>
      <c r="J426" s="35">
        <v>473</v>
      </c>
      <c r="K426" s="36">
        <f t="shared" si="25"/>
        <v>1.2772892</v>
      </c>
      <c r="L426" s="36" t="str">
        <f t="shared" si="28"/>
        <v>Pcs</v>
      </c>
      <c r="M426" s="37" t="s">
        <v>1413</v>
      </c>
      <c r="O426" s="31">
        <v>1219</v>
      </c>
    </row>
    <row r="427" spans="2:15" hidden="1">
      <c r="B427" s="34" t="s">
        <v>5</v>
      </c>
      <c r="C427" s="35" t="s">
        <v>482</v>
      </c>
      <c r="D427" s="35" t="s">
        <v>483</v>
      </c>
      <c r="E427" s="34" t="str">
        <f t="shared" si="26"/>
        <v>SGCC</v>
      </c>
      <c r="F427" s="34" t="str">
        <f t="shared" si="27"/>
        <v>Z08</v>
      </c>
      <c r="G427" s="35" t="s">
        <v>1221</v>
      </c>
      <c r="H427" s="35">
        <v>0.8</v>
      </c>
      <c r="I427" s="35">
        <v>250</v>
      </c>
      <c r="J427" s="35">
        <v>450</v>
      </c>
      <c r="K427" s="36">
        <f t="shared" si="25"/>
        <v>0.70650000000000002</v>
      </c>
      <c r="L427" s="36" t="str">
        <f t="shared" si="28"/>
        <v>Pcs</v>
      </c>
      <c r="M427" s="37" t="s">
        <v>1413</v>
      </c>
      <c r="O427" s="31">
        <v>1219</v>
      </c>
    </row>
    <row r="428" spans="2:15" hidden="1">
      <c r="B428" s="34" t="s">
        <v>5</v>
      </c>
      <c r="C428" s="35" t="s">
        <v>484</v>
      </c>
      <c r="D428" s="35" t="s">
        <v>483</v>
      </c>
      <c r="E428" s="34" t="str">
        <f t="shared" si="26"/>
        <v>SGCC</v>
      </c>
      <c r="F428" s="34" t="str">
        <f t="shared" si="27"/>
        <v>Z08</v>
      </c>
      <c r="G428" s="35" t="s">
        <v>1221</v>
      </c>
      <c r="H428" s="35">
        <v>0.8</v>
      </c>
      <c r="I428" s="35">
        <v>250</v>
      </c>
      <c r="J428" s="35">
        <v>450</v>
      </c>
      <c r="K428" s="36">
        <f t="shared" si="25"/>
        <v>0.70650000000000002</v>
      </c>
      <c r="L428" s="36" t="str">
        <f t="shared" si="28"/>
        <v>Pcs</v>
      </c>
      <c r="M428" s="37" t="s">
        <v>1413</v>
      </c>
      <c r="O428" s="31">
        <v>1219</v>
      </c>
    </row>
    <row r="429" spans="2:15" hidden="1">
      <c r="B429" s="34" t="s">
        <v>5</v>
      </c>
      <c r="C429" s="35" t="s">
        <v>1480</v>
      </c>
      <c r="D429" s="35" t="s">
        <v>1481</v>
      </c>
      <c r="E429" s="34" t="str">
        <f t="shared" si="26"/>
        <v>SGCC</v>
      </c>
      <c r="F429" s="34" t="str">
        <f t="shared" si="27"/>
        <v>Z08</v>
      </c>
      <c r="G429" s="35" t="s">
        <v>1221</v>
      </c>
      <c r="H429" s="35">
        <v>0.6</v>
      </c>
      <c r="I429" s="35">
        <v>65</v>
      </c>
      <c r="J429" s="35">
        <v>680</v>
      </c>
      <c r="K429" s="36">
        <f t="shared" si="25"/>
        <v>0.20818199999999998</v>
      </c>
      <c r="L429" s="36" t="str">
        <f t="shared" si="28"/>
        <v>Pcs</v>
      </c>
      <c r="M429" s="37">
        <v>0</v>
      </c>
      <c r="O429" s="31">
        <v>1219</v>
      </c>
    </row>
    <row r="430" spans="2:15" hidden="1">
      <c r="B430" s="34" t="s">
        <v>5</v>
      </c>
      <c r="C430" s="35" t="s">
        <v>1482</v>
      </c>
      <c r="D430" s="35" t="s">
        <v>1483</v>
      </c>
      <c r="E430" s="34" t="str">
        <f t="shared" si="26"/>
        <v>SGCC</v>
      </c>
      <c r="F430" s="34" t="str">
        <f t="shared" si="27"/>
        <v>Z08</v>
      </c>
      <c r="G430" s="35" t="s">
        <v>1221</v>
      </c>
      <c r="H430" s="35">
        <v>0.6</v>
      </c>
      <c r="I430" s="35">
        <v>316.5</v>
      </c>
      <c r="J430" s="35">
        <v>597.5</v>
      </c>
      <c r="K430" s="36">
        <f t="shared" si="25"/>
        <v>0.89070221249999992</v>
      </c>
      <c r="L430" s="36" t="str">
        <f t="shared" si="28"/>
        <v>Pcs</v>
      </c>
      <c r="M430" s="37">
        <v>0</v>
      </c>
      <c r="O430" s="31">
        <v>1219</v>
      </c>
    </row>
    <row r="431" spans="2:15" hidden="1">
      <c r="B431" s="34" t="s">
        <v>5</v>
      </c>
      <c r="C431" s="35" t="s">
        <v>1484</v>
      </c>
      <c r="D431" s="35" t="s">
        <v>1483</v>
      </c>
      <c r="E431" s="34" t="str">
        <f t="shared" si="26"/>
        <v>SGCC</v>
      </c>
      <c r="F431" s="34" t="str">
        <f t="shared" si="27"/>
        <v>Z08</v>
      </c>
      <c r="G431" s="35" t="s">
        <v>1221</v>
      </c>
      <c r="H431" s="35">
        <v>0.6</v>
      </c>
      <c r="I431" s="35">
        <v>316.5</v>
      </c>
      <c r="J431" s="35">
        <v>597.5</v>
      </c>
      <c r="K431" s="36">
        <f t="shared" si="25"/>
        <v>0.89070221249999992</v>
      </c>
      <c r="L431" s="36" t="str">
        <f t="shared" si="28"/>
        <v>Pcs</v>
      </c>
      <c r="M431" s="37">
        <v>0</v>
      </c>
      <c r="O431" s="31">
        <v>1219</v>
      </c>
    </row>
    <row r="432" spans="2:15" hidden="1">
      <c r="B432" s="34" t="s">
        <v>5</v>
      </c>
      <c r="C432" s="35" t="s">
        <v>485</v>
      </c>
      <c r="D432" s="35" t="s">
        <v>486</v>
      </c>
      <c r="E432" s="34" t="str">
        <f t="shared" si="26"/>
        <v>SGCC</v>
      </c>
      <c r="F432" s="34" t="str">
        <f t="shared" si="27"/>
        <v>Z08</v>
      </c>
      <c r="G432" s="35" t="s">
        <v>1221</v>
      </c>
      <c r="H432" s="35">
        <v>0.5</v>
      </c>
      <c r="I432" s="35">
        <v>136</v>
      </c>
      <c r="J432" s="35">
        <v>297.5</v>
      </c>
      <c r="K432" s="36">
        <f t="shared" si="25"/>
        <v>0.15880549999999999</v>
      </c>
      <c r="L432" s="36" t="str">
        <f t="shared" si="28"/>
        <v>Pcs</v>
      </c>
      <c r="M432" s="37" t="s">
        <v>1228</v>
      </c>
      <c r="O432" s="31">
        <v>1219</v>
      </c>
    </row>
    <row r="433" spans="2:15" hidden="1">
      <c r="B433" s="34" t="s">
        <v>5</v>
      </c>
      <c r="C433" s="35" t="s">
        <v>487</v>
      </c>
      <c r="D433" s="35" t="s">
        <v>488</v>
      </c>
      <c r="E433" s="34" t="str">
        <f t="shared" si="26"/>
        <v>SGCC</v>
      </c>
      <c r="F433" s="34" t="str">
        <f t="shared" si="27"/>
        <v>Z08</v>
      </c>
      <c r="G433" s="35" t="s">
        <v>1221</v>
      </c>
      <c r="H433" s="35">
        <v>1.6</v>
      </c>
      <c r="I433" s="35">
        <v>79.599999999999994</v>
      </c>
      <c r="J433" s="35">
        <v>339.5</v>
      </c>
      <c r="K433" s="36">
        <f t="shared" si="25"/>
        <v>0.33942395199999997</v>
      </c>
      <c r="L433" s="36" t="str">
        <f t="shared" si="28"/>
        <v>Pcs</v>
      </c>
      <c r="M433" s="37" t="s">
        <v>1228</v>
      </c>
      <c r="O433" s="31">
        <v>1219</v>
      </c>
    </row>
    <row r="434" spans="2:15" hidden="1">
      <c r="B434" s="34" t="s">
        <v>5</v>
      </c>
      <c r="C434" s="35" t="s">
        <v>489</v>
      </c>
      <c r="D434" s="35" t="s">
        <v>488</v>
      </c>
      <c r="E434" s="34" t="str">
        <f t="shared" si="26"/>
        <v>SGCC</v>
      </c>
      <c r="F434" s="34" t="str">
        <f t="shared" si="27"/>
        <v>Z08</v>
      </c>
      <c r="G434" s="35" t="s">
        <v>1221</v>
      </c>
      <c r="H434" s="35">
        <v>1.6</v>
      </c>
      <c r="I434" s="35">
        <v>79.599999999999994</v>
      </c>
      <c r="J434" s="35">
        <v>339.5</v>
      </c>
      <c r="K434" s="36">
        <f t="shared" si="25"/>
        <v>0.33942395199999997</v>
      </c>
      <c r="L434" s="36" t="str">
        <f t="shared" si="28"/>
        <v>Pcs</v>
      </c>
      <c r="M434" s="37" t="s">
        <v>1228</v>
      </c>
      <c r="O434" s="31">
        <v>1219</v>
      </c>
    </row>
    <row r="435" spans="2:15" hidden="1">
      <c r="B435" s="34" t="s">
        <v>5</v>
      </c>
      <c r="C435" s="35" t="s">
        <v>490</v>
      </c>
      <c r="D435" s="35" t="s">
        <v>491</v>
      </c>
      <c r="E435" s="34" t="str">
        <f t="shared" si="26"/>
        <v>SGCC</v>
      </c>
      <c r="F435" s="34" t="str">
        <f t="shared" si="27"/>
        <v>Z08</v>
      </c>
      <c r="G435" s="35" t="s">
        <v>1221</v>
      </c>
      <c r="H435" s="35">
        <v>0.6</v>
      </c>
      <c r="I435" s="35">
        <v>143</v>
      </c>
      <c r="J435" s="35">
        <v>252</v>
      </c>
      <c r="K435" s="36">
        <f t="shared" si="25"/>
        <v>0.16972956</v>
      </c>
      <c r="L435" s="36" t="str">
        <f t="shared" si="28"/>
        <v>Pcs</v>
      </c>
      <c r="M435" s="37" t="s">
        <v>1228</v>
      </c>
      <c r="O435" s="31">
        <v>1219</v>
      </c>
    </row>
    <row r="436" spans="2:15" hidden="1">
      <c r="B436" s="34" t="s">
        <v>5</v>
      </c>
      <c r="C436" s="35" t="s">
        <v>492</v>
      </c>
      <c r="D436" s="35" t="s">
        <v>493</v>
      </c>
      <c r="E436" s="34" t="str">
        <f t="shared" si="26"/>
        <v>SGCC</v>
      </c>
      <c r="F436" s="34" t="str">
        <f t="shared" si="27"/>
        <v>Z18</v>
      </c>
      <c r="G436" s="35" t="s">
        <v>1485</v>
      </c>
      <c r="H436" s="35">
        <v>0.5</v>
      </c>
      <c r="I436" s="35">
        <v>310</v>
      </c>
      <c r="J436" s="35">
        <v>404</v>
      </c>
      <c r="K436" s="36">
        <f t="shared" si="25"/>
        <v>0.49156699999999998</v>
      </c>
      <c r="L436" s="36" t="str">
        <f t="shared" si="28"/>
        <v>Pcs</v>
      </c>
      <c r="M436" s="37" t="s">
        <v>1224</v>
      </c>
      <c r="O436" s="31">
        <v>1219</v>
      </c>
    </row>
    <row r="437" spans="2:15" hidden="1">
      <c r="B437" s="34" t="s">
        <v>5</v>
      </c>
      <c r="C437" s="35" t="s">
        <v>494</v>
      </c>
      <c r="D437" s="35" t="s">
        <v>493</v>
      </c>
      <c r="E437" s="34" t="str">
        <f t="shared" si="26"/>
        <v>SGCC</v>
      </c>
      <c r="F437" s="34" t="str">
        <f t="shared" si="27"/>
        <v>Z18</v>
      </c>
      <c r="G437" s="35" t="s">
        <v>1485</v>
      </c>
      <c r="H437" s="35">
        <v>0.5</v>
      </c>
      <c r="I437" s="35">
        <v>310</v>
      </c>
      <c r="J437" s="35">
        <v>404</v>
      </c>
      <c r="K437" s="36">
        <f t="shared" si="25"/>
        <v>0.49156699999999998</v>
      </c>
      <c r="L437" s="36" t="str">
        <f t="shared" si="28"/>
        <v>Pcs</v>
      </c>
      <c r="M437" s="37" t="s">
        <v>1224</v>
      </c>
      <c r="O437" s="31">
        <v>1219</v>
      </c>
    </row>
    <row r="438" spans="2:15" hidden="1">
      <c r="B438" s="34" t="s">
        <v>5</v>
      </c>
      <c r="C438" s="35" t="s">
        <v>495</v>
      </c>
      <c r="D438" s="35" t="s">
        <v>496</v>
      </c>
      <c r="E438" s="34" t="str">
        <f t="shared" si="26"/>
        <v>SGCC</v>
      </c>
      <c r="F438" s="34" t="str">
        <f t="shared" si="27"/>
        <v>Z18</v>
      </c>
      <c r="G438" s="35" t="s">
        <v>1485</v>
      </c>
      <c r="H438" s="35">
        <v>1</v>
      </c>
      <c r="I438" s="35">
        <v>152</v>
      </c>
      <c r="J438" s="35">
        <v>638</v>
      </c>
      <c r="K438" s="36">
        <f t="shared" si="25"/>
        <v>0.76126159999999998</v>
      </c>
      <c r="L438" s="36" t="str">
        <f t="shared" si="28"/>
        <v>Pcs</v>
      </c>
      <c r="M438" s="37" t="s">
        <v>1224</v>
      </c>
      <c r="O438" s="31">
        <v>1219</v>
      </c>
    </row>
    <row r="439" spans="2:15" hidden="1">
      <c r="B439" s="34" t="s">
        <v>5</v>
      </c>
      <c r="C439" s="35" t="s">
        <v>1486</v>
      </c>
      <c r="D439" s="35" t="s">
        <v>496</v>
      </c>
      <c r="E439" s="34" t="str">
        <f t="shared" si="26"/>
        <v>SGCC</v>
      </c>
      <c r="F439" s="34" t="str">
        <f t="shared" si="27"/>
        <v>Z18</v>
      </c>
      <c r="G439" s="35" t="s">
        <v>1485</v>
      </c>
      <c r="H439" s="35">
        <v>1</v>
      </c>
      <c r="I439" s="35">
        <v>152</v>
      </c>
      <c r="J439" s="35">
        <v>638</v>
      </c>
      <c r="K439" s="36">
        <f t="shared" si="25"/>
        <v>0.76126159999999998</v>
      </c>
      <c r="L439" s="36" t="str">
        <f t="shared" si="28"/>
        <v>Pcs</v>
      </c>
      <c r="M439" s="37">
        <v>0</v>
      </c>
      <c r="O439" s="31">
        <v>1219</v>
      </c>
    </row>
    <row r="440" spans="2:15" hidden="1">
      <c r="B440" s="34" t="s">
        <v>5</v>
      </c>
      <c r="C440" s="35" t="s">
        <v>497</v>
      </c>
      <c r="D440" s="35" t="s">
        <v>498</v>
      </c>
      <c r="E440" s="34" t="str">
        <f t="shared" si="26"/>
        <v>SGCC</v>
      </c>
      <c r="F440" s="34" t="str">
        <f t="shared" si="27"/>
        <v>Z08</v>
      </c>
      <c r="G440" s="35" t="s">
        <v>1233</v>
      </c>
      <c r="H440" s="35">
        <v>1</v>
      </c>
      <c r="I440" s="35">
        <v>102</v>
      </c>
      <c r="J440" s="35">
        <v>680</v>
      </c>
      <c r="K440" s="36">
        <f t="shared" si="25"/>
        <v>0.54447599999999996</v>
      </c>
      <c r="L440" s="36" t="str">
        <f t="shared" si="28"/>
        <v>Pcs</v>
      </c>
      <c r="M440" s="37" t="s">
        <v>1224</v>
      </c>
      <c r="O440" s="31">
        <v>1219</v>
      </c>
    </row>
    <row r="441" spans="2:15" hidden="1">
      <c r="B441" s="34" t="s">
        <v>5</v>
      </c>
      <c r="C441" s="35" t="s">
        <v>1487</v>
      </c>
      <c r="D441" s="35" t="s">
        <v>498</v>
      </c>
      <c r="E441" s="34" t="str">
        <f t="shared" si="26"/>
        <v>SGCC</v>
      </c>
      <c r="F441" s="34" t="str">
        <f t="shared" si="27"/>
        <v>Z08</v>
      </c>
      <c r="G441" s="35" t="s">
        <v>1233</v>
      </c>
      <c r="H441" s="35">
        <v>1</v>
      </c>
      <c r="I441" s="35">
        <v>102</v>
      </c>
      <c r="J441" s="35">
        <v>680</v>
      </c>
      <c r="K441" s="36">
        <f t="shared" si="25"/>
        <v>0.54447599999999996</v>
      </c>
      <c r="L441" s="36" t="str">
        <f t="shared" si="28"/>
        <v>Pcs</v>
      </c>
      <c r="M441" s="37">
        <v>0</v>
      </c>
      <c r="O441" s="31">
        <v>1219</v>
      </c>
    </row>
    <row r="442" spans="2:15" hidden="1">
      <c r="B442" s="34" t="s">
        <v>5</v>
      </c>
      <c r="C442" s="35" t="s">
        <v>499</v>
      </c>
      <c r="D442" s="35" t="s">
        <v>500</v>
      </c>
      <c r="E442" s="34" t="str">
        <f t="shared" si="26"/>
        <v>SGCC</v>
      </c>
      <c r="F442" s="34" t="str">
        <f t="shared" si="27"/>
        <v>Z18</v>
      </c>
      <c r="G442" s="35" t="s">
        <v>1485</v>
      </c>
      <c r="H442" s="35">
        <v>0.5</v>
      </c>
      <c r="I442" s="35">
        <v>190</v>
      </c>
      <c r="J442" s="35">
        <v>255</v>
      </c>
      <c r="K442" s="36">
        <f t="shared" si="25"/>
        <v>0.19016625000000001</v>
      </c>
      <c r="L442" s="36" t="str">
        <f t="shared" si="28"/>
        <v>Pcs</v>
      </c>
      <c r="M442" s="37" t="s">
        <v>1264</v>
      </c>
      <c r="O442" s="31">
        <v>1219</v>
      </c>
    </row>
    <row r="443" spans="2:15" hidden="1">
      <c r="B443" s="34" t="s">
        <v>5</v>
      </c>
      <c r="C443" s="35" t="s">
        <v>501</v>
      </c>
      <c r="D443" s="35" t="s">
        <v>500</v>
      </c>
      <c r="E443" s="34" t="str">
        <f t="shared" si="26"/>
        <v>SGCC</v>
      </c>
      <c r="F443" s="34" t="str">
        <f t="shared" si="27"/>
        <v>Z18</v>
      </c>
      <c r="G443" s="35" t="s">
        <v>1485</v>
      </c>
      <c r="H443" s="35">
        <v>0.5</v>
      </c>
      <c r="I443" s="35">
        <v>190</v>
      </c>
      <c r="J443" s="35">
        <v>255</v>
      </c>
      <c r="K443" s="36">
        <f t="shared" si="25"/>
        <v>0.19016625000000001</v>
      </c>
      <c r="L443" s="36" t="str">
        <f t="shared" si="28"/>
        <v>Pcs</v>
      </c>
      <c r="M443" s="37" t="s">
        <v>1264</v>
      </c>
      <c r="O443" s="31">
        <v>1219</v>
      </c>
    </row>
    <row r="444" spans="2:15" hidden="1">
      <c r="B444" s="34" t="s">
        <v>5</v>
      </c>
      <c r="C444" s="35" t="s">
        <v>502</v>
      </c>
      <c r="D444" s="35" t="s">
        <v>503</v>
      </c>
      <c r="E444" s="34" t="str">
        <f t="shared" si="26"/>
        <v>SGCC</v>
      </c>
      <c r="F444" s="34" t="str">
        <f t="shared" si="27"/>
        <v>Z08</v>
      </c>
      <c r="G444" s="35" t="s">
        <v>1221</v>
      </c>
      <c r="H444" s="35">
        <v>1</v>
      </c>
      <c r="I444" s="35">
        <v>173</v>
      </c>
      <c r="J444" s="35">
        <v>765</v>
      </c>
      <c r="K444" s="36">
        <f t="shared" si="25"/>
        <v>1.03890825</v>
      </c>
      <c r="L444" s="36" t="str">
        <f t="shared" si="28"/>
        <v>Pcs</v>
      </c>
      <c r="M444" s="37" t="s">
        <v>1267</v>
      </c>
      <c r="O444" s="31">
        <v>1219</v>
      </c>
    </row>
    <row r="445" spans="2:15" hidden="1">
      <c r="B445" s="34" t="s">
        <v>5</v>
      </c>
      <c r="C445" s="35" t="s">
        <v>1488</v>
      </c>
      <c r="D445" s="35" t="s">
        <v>503</v>
      </c>
      <c r="E445" s="34" t="str">
        <f t="shared" si="26"/>
        <v>SGCC</v>
      </c>
      <c r="F445" s="34" t="str">
        <f t="shared" si="27"/>
        <v>Z08</v>
      </c>
      <c r="G445" s="35" t="str">
        <f>LEFT(D445,13)</f>
        <v>SGCC-ZSBX-Z08</v>
      </c>
      <c r="H445" s="35">
        <v>1</v>
      </c>
      <c r="I445" s="35">
        <v>173</v>
      </c>
      <c r="J445" s="35">
        <v>765</v>
      </c>
      <c r="K445" s="36">
        <f t="shared" si="25"/>
        <v>1.03890825</v>
      </c>
      <c r="L445" s="36" t="str">
        <f t="shared" si="28"/>
        <v>Pcs</v>
      </c>
      <c r="M445" s="37">
        <v>0</v>
      </c>
      <c r="O445" s="31">
        <v>1219</v>
      </c>
    </row>
    <row r="446" spans="2:15" hidden="1">
      <c r="B446" s="34" t="s">
        <v>5</v>
      </c>
      <c r="C446" s="35" t="s">
        <v>1489</v>
      </c>
      <c r="D446" s="35" t="s">
        <v>1490</v>
      </c>
      <c r="E446" s="34" t="str">
        <f t="shared" si="26"/>
        <v>SGCC</v>
      </c>
      <c r="F446" s="34" t="str">
        <f t="shared" si="27"/>
        <v>Z08</v>
      </c>
      <c r="G446" s="35" t="s">
        <v>1221</v>
      </c>
      <c r="H446" s="35">
        <v>1</v>
      </c>
      <c r="I446" s="35">
        <v>750</v>
      </c>
      <c r="J446" s="35">
        <v>2240</v>
      </c>
      <c r="K446" s="36">
        <f t="shared" si="25"/>
        <v>13.188000000000001</v>
      </c>
      <c r="L446" s="36" t="str">
        <f t="shared" si="28"/>
        <v>Pcs</v>
      </c>
      <c r="M446" s="37">
        <v>0</v>
      </c>
      <c r="O446" s="31">
        <v>1219</v>
      </c>
    </row>
    <row r="447" spans="2:15" hidden="1">
      <c r="B447" s="34" t="s">
        <v>5</v>
      </c>
      <c r="C447" s="35" t="s">
        <v>504</v>
      </c>
      <c r="D447" s="35" t="s">
        <v>505</v>
      </c>
      <c r="E447" s="34" t="str">
        <f t="shared" si="26"/>
        <v>SGCC</v>
      </c>
      <c r="F447" s="34" t="str">
        <f t="shared" si="27"/>
        <v>Z08</v>
      </c>
      <c r="G447" s="35" t="s">
        <v>1221</v>
      </c>
      <c r="H447" s="35">
        <v>0.8</v>
      </c>
      <c r="I447" s="35">
        <v>250</v>
      </c>
      <c r="J447" s="35">
        <v>1356</v>
      </c>
      <c r="K447" s="36">
        <f t="shared" si="25"/>
        <v>2.1289199999999999</v>
      </c>
      <c r="L447" s="36" t="str">
        <f t="shared" si="28"/>
        <v>Pcs</v>
      </c>
      <c r="M447" s="37" t="s">
        <v>1413</v>
      </c>
      <c r="O447" s="31">
        <v>1219</v>
      </c>
    </row>
    <row r="448" spans="2:15" hidden="1">
      <c r="B448" s="34" t="s">
        <v>5</v>
      </c>
      <c r="C448" s="35" t="s">
        <v>506</v>
      </c>
      <c r="D448" s="35" t="s">
        <v>505</v>
      </c>
      <c r="E448" s="34" t="str">
        <f t="shared" si="26"/>
        <v>SGCC</v>
      </c>
      <c r="F448" s="34" t="str">
        <f t="shared" si="27"/>
        <v>Z08</v>
      </c>
      <c r="G448" s="35" t="s">
        <v>1221</v>
      </c>
      <c r="H448" s="35">
        <v>0.8</v>
      </c>
      <c r="I448" s="35">
        <v>250</v>
      </c>
      <c r="J448" s="35">
        <v>1356</v>
      </c>
      <c r="K448" s="36">
        <f t="shared" si="25"/>
        <v>2.1289199999999999</v>
      </c>
      <c r="L448" s="36" t="str">
        <f t="shared" si="28"/>
        <v>Pcs</v>
      </c>
      <c r="M448" s="37" t="s">
        <v>1413</v>
      </c>
      <c r="O448" s="31">
        <v>1219</v>
      </c>
    </row>
    <row r="449" spans="2:15" hidden="1">
      <c r="B449" s="34" t="s">
        <v>5</v>
      </c>
      <c r="C449" s="35" t="s">
        <v>509</v>
      </c>
      <c r="D449" s="35" t="s">
        <v>510</v>
      </c>
      <c r="E449" s="34" t="str">
        <f t="shared" si="26"/>
        <v>SGCC</v>
      </c>
      <c r="F449" s="34" t="str">
        <f t="shared" si="27"/>
        <v>Z08</v>
      </c>
      <c r="G449" s="35" t="s">
        <v>1221</v>
      </c>
      <c r="H449" s="35">
        <v>0.6</v>
      </c>
      <c r="I449" s="35">
        <v>113</v>
      </c>
      <c r="J449" s="35">
        <v>174</v>
      </c>
      <c r="K449" s="36">
        <f t="shared" si="25"/>
        <v>9.2608019999999999E-2</v>
      </c>
      <c r="L449" s="36" t="str">
        <f t="shared" si="28"/>
        <v>Pcs</v>
      </c>
      <c r="M449" s="37" t="s">
        <v>1228</v>
      </c>
      <c r="O449" s="31">
        <v>1219</v>
      </c>
    </row>
    <row r="450" spans="2:15" hidden="1">
      <c r="B450" s="34" t="s">
        <v>5</v>
      </c>
      <c r="C450" s="35" t="s">
        <v>1491</v>
      </c>
      <c r="D450" s="35" t="s">
        <v>510</v>
      </c>
      <c r="E450" s="34" t="str">
        <f t="shared" si="26"/>
        <v>SGCC</v>
      </c>
      <c r="F450" s="34" t="str">
        <f t="shared" si="27"/>
        <v>Z08</v>
      </c>
      <c r="G450" s="35" t="str">
        <f>LEFT(D450,13)</f>
        <v>SGCC-ZSBX-Z08</v>
      </c>
      <c r="H450" s="35">
        <v>0.6</v>
      </c>
      <c r="I450" s="35">
        <v>113</v>
      </c>
      <c r="J450" s="35">
        <v>174</v>
      </c>
      <c r="K450" s="36">
        <f t="shared" si="25"/>
        <v>9.2608019999999999E-2</v>
      </c>
      <c r="L450" s="36" t="str">
        <f t="shared" si="28"/>
        <v>Pcs</v>
      </c>
      <c r="M450" s="37">
        <v>0</v>
      </c>
      <c r="O450" s="31">
        <v>1219</v>
      </c>
    </row>
    <row r="451" spans="2:15" hidden="1">
      <c r="B451" s="34" t="s">
        <v>5</v>
      </c>
      <c r="C451" s="35" t="s">
        <v>511</v>
      </c>
      <c r="D451" s="35" t="s">
        <v>512</v>
      </c>
      <c r="E451" s="34" t="str">
        <f t="shared" si="26"/>
        <v>SGCC</v>
      </c>
      <c r="F451" s="34" t="str">
        <f t="shared" si="27"/>
        <v>Z08</v>
      </c>
      <c r="G451" s="35" t="s">
        <v>1221</v>
      </c>
      <c r="H451" s="35">
        <v>1.2</v>
      </c>
      <c r="I451" s="35">
        <v>110</v>
      </c>
      <c r="J451" s="35">
        <v>851</v>
      </c>
      <c r="K451" s="36">
        <f t="shared" si="25"/>
        <v>0.8818062000000001</v>
      </c>
      <c r="L451" s="36" t="str">
        <f t="shared" si="28"/>
        <v>Pcs</v>
      </c>
      <c r="M451" s="37" t="s">
        <v>1228</v>
      </c>
      <c r="O451" s="31">
        <v>1219</v>
      </c>
    </row>
    <row r="452" spans="2:15" hidden="1">
      <c r="B452" s="34" t="s">
        <v>5</v>
      </c>
      <c r="C452" s="35" t="s">
        <v>1492</v>
      </c>
      <c r="D452" s="35" t="s">
        <v>512</v>
      </c>
      <c r="E452" s="34" t="str">
        <f t="shared" si="26"/>
        <v>SGCC</v>
      </c>
      <c r="F452" s="34" t="str">
        <f t="shared" si="27"/>
        <v>Z08</v>
      </c>
      <c r="G452" s="35" t="str">
        <f>LEFT(D452,13)</f>
        <v>SGCC-ZSBX-Z08</v>
      </c>
      <c r="H452" s="35">
        <v>1.2</v>
      </c>
      <c r="I452" s="35">
        <v>110</v>
      </c>
      <c r="J452" s="35">
        <v>851</v>
      </c>
      <c r="K452" s="36">
        <f t="shared" ref="K452:K515" si="29">IF(J452="Coil",1,7.85*H452*I452*J452/10^6)</f>
        <v>0.8818062000000001</v>
      </c>
      <c r="L452" s="36" t="str">
        <f t="shared" si="28"/>
        <v>Pcs</v>
      </c>
      <c r="M452" s="37">
        <v>0</v>
      </c>
      <c r="O452" s="31">
        <v>1219</v>
      </c>
    </row>
    <row r="453" spans="2:15" hidden="1">
      <c r="B453" s="34" t="s">
        <v>5</v>
      </c>
      <c r="C453" s="35" t="s">
        <v>513</v>
      </c>
      <c r="D453" s="35" t="s">
        <v>514</v>
      </c>
      <c r="E453" s="34" t="str">
        <f t="shared" ref="E453:E516" si="30">LEFT(G453,4)</f>
        <v>SGCC</v>
      </c>
      <c r="F453" s="34" t="str">
        <f t="shared" ref="F453:F516" si="31">RIGHT(G453,3)</f>
        <v>Z08</v>
      </c>
      <c r="G453" s="35" t="s">
        <v>1221</v>
      </c>
      <c r="H453" s="35">
        <v>1.2</v>
      </c>
      <c r="I453" s="35">
        <v>104</v>
      </c>
      <c r="J453" s="35">
        <v>890</v>
      </c>
      <c r="K453" s="36">
        <f t="shared" si="29"/>
        <v>0.8719152</v>
      </c>
      <c r="L453" s="36" t="str">
        <f t="shared" ref="L453:L516" si="32">IF(J453="Coil","KG,","Pcs")</f>
        <v>Pcs</v>
      </c>
      <c r="M453" s="37" t="s">
        <v>1265</v>
      </c>
      <c r="O453" s="31">
        <v>1219</v>
      </c>
    </row>
    <row r="454" spans="2:15" hidden="1">
      <c r="B454" s="34" t="s">
        <v>5</v>
      </c>
      <c r="C454" s="35" t="s">
        <v>1493</v>
      </c>
      <c r="D454" s="35" t="s">
        <v>514</v>
      </c>
      <c r="E454" s="34" t="str">
        <f t="shared" si="30"/>
        <v>SGCC</v>
      </c>
      <c r="F454" s="34" t="str">
        <f t="shared" si="31"/>
        <v>Z08</v>
      </c>
      <c r="G454" s="35" t="str">
        <f>LEFT(D454,13)</f>
        <v>SGCC-ZSBX-Z08</v>
      </c>
      <c r="H454" s="35">
        <v>1.2</v>
      </c>
      <c r="I454" s="35">
        <v>104</v>
      </c>
      <c r="J454" s="35">
        <v>890</v>
      </c>
      <c r="K454" s="36">
        <f t="shared" si="29"/>
        <v>0.8719152</v>
      </c>
      <c r="L454" s="36" t="str">
        <f t="shared" si="32"/>
        <v>Pcs</v>
      </c>
      <c r="M454" s="37">
        <v>0</v>
      </c>
      <c r="O454" s="31">
        <v>1219</v>
      </c>
    </row>
    <row r="455" spans="2:15" hidden="1">
      <c r="B455" s="34" t="s">
        <v>5</v>
      </c>
      <c r="C455" s="35" t="s">
        <v>515</v>
      </c>
      <c r="D455" s="35" t="s">
        <v>516</v>
      </c>
      <c r="E455" s="34" t="str">
        <f t="shared" si="30"/>
        <v>SGCC</v>
      </c>
      <c r="F455" s="34" t="str">
        <f t="shared" si="31"/>
        <v>Z22</v>
      </c>
      <c r="G455" s="35" t="s">
        <v>1270</v>
      </c>
      <c r="H455" s="35">
        <v>0.6</v>
      </c>
      <c r="I455" s="35">
        <v>71.5</v>
      </c>
      <c r="J455" s="35">
        <v>617</v>
      </c>
      <c r="K455" s="36">
        <f t="shared" si="29"/>
        <v>0.20778400499999999</v>
      </c>
      <c r="L455" s="36" t="str">
        <f t="shared" si="32"/>
        <v>Pcs</v>
      </c>
      <c r="M455" s="37" t="s">
        <v>1224</v>
      </c>
      <c r="O455" s="31">
        <v>1219</v>
      </c>
    </row>
    <row r="456" spans="2:15" hidden="1">
      <c r="B456" s="34" t="s">
        <v>5</v>
      </c>
      <c r="C456" s="35" t="s">
        <v>517</v>
      </c>
      <c r="D456" s="35" t="s">
        <v>518</v>
      </c>
      <c r="E456" s="34" t="str">
        <f t="shared" si="30"/>
        <v>SGCC</v>
      </c>
      <c r="F456" s="34" t="str">
        <f t="shared" si="31"/>
        <v>Z22</v>
      </c>
      <c r="G456" s="35" t="s">
        <v>1270</v>
      </c>
      <c r="H456" s="35">
        <v>0.6</v>
      </c>
      <c r="I456" s="35">
        <v>190</v>
      </c>
      <c r="J456" s="35">
        <v>595</v>
      </c>
      <c r="K456" s="36">
        <f t="shared" si="29"/>
        <v>0.53246550000000004</v>
      </c>
      <c r="L456" s="36" t="str">
        <f t="shared" si="32"/>
        <v>Pcs</v>
      </c>
      <c r="M456" s="37" t="s">
        <v>1224</v>
      </c>
      <c r="O456" s="31">
        <v>1219</v>
      </c>
    </row>
    <row r="457" spans="2:15" hidden="1">
      <c r="B457" s="34" t="s">
        <v>5</v>
      </c>
      <c r="C457" s="35" t="s">
        <v>1494</v>
      </c>
      <c r="D457" s="35" t="s">
        <v>1495</v>
      </c>
      <c r="E457" s="34" t="str">
        <f t="shared" si="30"/>
        <v>SGCC</v>
      </c>
      <c r="F457" s="34" t="str">
        <f t="shared" si="31"/>
        <v>Z08</v>
      </c>
      <c r="G457" s="35" t="s">
        <v>1233</v>
      </c>
      <c r="H457" s="35">
        <v>0.5</v>
      </c>
      <c r="I457" s="35">
        <v>230</v>
      </c>
      <c r="J457" s="35">
        <v>284</v>
      </c>
      <c r="K457" s="36">
        <f t="shared" si="29"/>
        <v>0.25638100000000003</v>
      </c>
      <c r="L457" s="36" t="str">
        <f t="shared" si="32"/>
        <v>Pcs</v>
      </c>
      <c r="M457" s="37">
        <v>0</v>
      </c>
      <c r="O457" s="31">
        <v>1219</v>
      </c>
    </row>
    <row r="458" spans="2:15" hidden="1">
      <c r="B458" s="34" t="s">
        <v>5</v>
      </c>
      <c r="C458" s="35" t="s">
        <v>519</v>
      </c>
      <c r="D458" s="35" t="s">
        <v>520</v>
      </c>
      <c r="E458" s="34" t="str">
        <f t="shared" si="30"/>
        <v>SGCC</v>
      </c>
      <c r="F458" s="34" t="str">
        <f t="shared" si="31"/>
        <v>Z08</v>
      </c>
      <c r="G458" s="35" t="s">
        <v>1233</v>
      </c>
      <c r="H458" s="35">
        <v>0.6</v>
      </c>
      <c r="I458" s="35">
        <v>79</v>
      </c>
      <c r="J458" s="35">
        <v>830</v>
      </c>
      <c r="K458" s="36">
        <f t="shared" si="29"/>
        <v>0.30883469999999996</v>
      </c>
      <c r="L458" s="36" t="str">
        <f t="shared" si="32"/>
        <v>Pcs</v>
      </c>
      <c r="M458" s="37" t="s">
        <v>1228</v>
      </c>
      <c r="O458" s="31">
        <v>1219</v>
      </c>
    </row>
    <row r="459" spans="2:15" hidden="1">
      <c r="B459" s="34" t="s">
        <v>5</v>
      </c>
      <c r="C459" s="35" t="s">
        <v>523</v>
      </c>
      <c r="D459" s="35" t="s">
        <v>524</v>
      </c>
      <c r="E459" s="34" t="str">
        <f t="shared" si="30"/>
        <v>SGCC</v>
      </c>
      <c r="F459" s="34" t="str">
        <f t="shared" si="31"/>
        <v>Z08</v>
      </c>
      <c r="G459" s="35" t="s">
        <v>1221</v>
      </c>
      <c r="H459" s="35">
        <v>1</v>
      </c>
      <c r="I459" s="35">
        <v>115</v>
      </c>
      <c r="J459" s="35">
        <v>1219</v>
      </c>
      <c r="K459" s="36">
        <f t="shared" si="29"/>
        <v>1.10045225</v>
      </c>
      <c r="L459" s="36" t="str">
        <f t="shared" si="32"/>
        <v>Pcs</v>
      </c>
      <c r="M459" s="37" t="s">
        <v>1224</v>
      </c>
      <c r="O459" s="31">
        <v>1219</v>
      </c>
    </row>
    <row r="460" spans="2:15" hidden="1">
      <c r="B460" s="34" t="s">
        <v>5</v>
      </c>
      <c r="C460" s="35" t="s">
        <v>1496</v>
      </c>
      <c r="D460" s="35" t="s">
        <v>524</v>
      </c>
      <c r="E460" s="34" t="str">
        <f t="shared" si="30"/>
        <v>SGCC</v>
      </c>
      <c r="F460" s="34" t="str">
        <f t="shared" si="31"/>
        <v>Z08</v>
      </c>
      <c r="G460" s="35" t="str">
        <f>LEFT(D460,13)</f>
        <v>SGCC-ZSBX-Z08</v>
      </c>
      <c r="H460" s="35">
        <v>1</v>
      </c>
      <c r="I460" s="35">
        <v>115</v>
      </c>
      <c r="J460" s="35">
        <v>1219</v>
      </c>
      <c r="K460" s="36">
        <f t="shared" si="29"/>
        <v>1.10045225</v>
      </c>
      <c r="L460" s="36" t="str">
        <f t="shared" si="32"/>
        <v>Pcs</v>
      </c>
      <c r="M460" s="37">
        <v>0</v>
      </c>
      <c r="O460" s="31">
        <v>1219</v>
      </c>
    </row>
    <row r="461" spans="2:15" hidden="1">
      <c r="B461" s="34" t="s">
        <v>5</v>
      </c>
      <c r="C461" s="35" t="s">
        <v>525</v>
      </c>
      <c r="D461" s="35" t="s">
        <v>526</v>
      </c>
      <c r="E461" s="34" t="str">
        <f t="shared" si="30"/>
        <v>SGCC</v>
      </c>
      <c r="F461" s="34" t="str">
        <f t="shared" si="31"/>
        <v>Z08</v>
      </c>
      <c r="G461" s="35" t="s">
        <v>1221</v>
      </c>
      <c r="H461" s="35">
        <v>1</v>
      </c>
      <c r="I461" s="35">
        <v>770</v>
      </c>
      <c r="J461" s="35">
        <v>600</v>
      </c>
      <c r="K461" s="36">
        <f t="shared" si="29"/>
        <v>3.6267</v>
      </c>
      <c r="L461" s="36" t="str">
        <f t="shared" si="32"/>
        <v>Pcs</v>
      </c>
      <c r="M461" s="37" t="s">
        <v>1414</v>
      </c>
      <c r="O461" s="31">
        <v>1219</v>
      </c>
    </row>
    <row r="462" spans="2:15" hidden="1">
      <c r="B462" s="34" t="s">
        <v>5</v>
      </c>
      <c r="C462" s="35" t="s">
        <v>527</v>
      </c>
      <c r="D462" s="35" t="s">
        <v>528</v>
      </c>
      <c r="E462" s="34" t="str">
        <f t="shared" si="30"/>
        <v>SGCC</v>
      </c>
      <c r="F462" s="34" t="str">
        <f t="shared" si="31"/>
        <v>Z08</v>
      </c>
      <c r="G462" s="35" t="s">
        <v>1221</v>
      </c>
      <c r="H462" s="35">
        <v>1</v>
      </c>
      <c r="I462" s="35">
        <v>950</v>
      </c>
      <c r="J462" s="35">
        <v>350</v>
      </c>
      <c r="K462" s="36">
        <f t="shared" si="29"/>
        <v>2.610125</v>
      </c>
      <c r="L462" s="36" t="str">
        <f t="shared" si="32"/>
        <v>Pcs</v>
      </c>
      <c r="M462" s="37" t="s">
        <v>1414</v>
      </c>
      <c r="O462" s="31">
        <v>1219</v>
      </c>
    </row>
    <row r="463" spans="2:15" hidden="1">
      <c r="B463" s="34" t="s">
        <v>5</v>
      </c>
      <c r="C463" s="35" t="s">
        <v>529</v>
      </c>
      <c r="D463" s="35" t="s">
        <v>530</v>
      </c>
      <c r="E463" s="34" t="str">
        <f t="shared" si="30"/>
        <v>SGCC</v>
      </c>
      <c r="F463" s="34" t="str">
        <f t="shared" si="31"/>
        <v>Z08</v>
      </c>
      <c r="G463" s="35" t="s">
        <v>1221</v>
      </c>
      <c r="H463" s="35">
        <v>1</v>
      </c>
      <c r="I463" s="35">
        <v>1000</v>
      </c>
      <c r="J463" s="35">
        <v>1219</v>
      </c>
      <c r="K463" s="36">
        <f t="shared" si="29"/>
        <v>9.5691500000000005</v>
      </c>
      <c r="L463" s="36" t="str">
        <f t="shared" si="32"/>
        <v>Pcs</v>
      </c>
      <c r="M463" s="37" t="s">
        <v>1414</v>
      </c>
      <c r="O463" s="31">
        <v>1219</v>
      </c>
    </row>
    <row r="464" spans="2:15" hidden="1">
      <c r="B464" s="34" t="s">
        <v>5</v>
      </c>
      <c r="C464" s="35" t="s">
        <v>531</v>
      </c>
      <c r="D464" s="35" t="s">
        <v>532</v>
      </c>
      <c r="E464" s="34" t="str">
        <f t="shared" si="30"/>
        <v>SGCC</v>
      </c>
      <c r="F464" s="34" t="str">
        <f t="shared" si="31"/>
        <v>Z08</v>
      </c>
      <c r="G464" s="35" t="s">
        <v>1221</v>
      </c>
      <c r="H464" s="35">
        <v>1.6</v>
      </c>
      <c r="I464" s="35">
        <v>200</v>
      </c>
      <c r="J464" s="35">
        <v>1200</v>
      </c>
      <c r="K464" s="36">
        <f t="shared" si="29"/>
        <v>3.0144000000000002</v>
      </c>
      <c r="L464" s="36" t="str">
        <f t="shared" si="32"/>
        <v>Pcs</v>
      </c>
      <c r="M464" s="37" t="s">
        <v>1264</v>
      </c>
      <c r="O464" s="31">
        <v>1219</v>
      </c>
    </row>
    <row r="465" spans="2:15" hidden="1">
      <c r="B465" s="34" t="s">
        <v>5</v>
      </c>
      <c r="C465" s="35" t="s">
        <v>533</v>
      </c>
      <c r="D465" s="35" t="s">
        <v>534</v>
      </c>
      <c r="E465" s="34" t="str">
        <f t="shared" si="30"/>
        <v>SGCC</v>
      </c>
      <c r="F465" s="34" t="str">
        <f t="shared" si="31"/>
        <v>Z08</v>
      </c>
      <c r="G465" s="35" t="s">
        <v>1221</v>
      </c>
      <c r="H465" s="35">
        <v>2</v>
      </c>
      <c r="I465" s="35">
        <v>170</v>
      </c>
      <c r="J465" s="35" t="s">
        <v>1263</v>
      </c>
      <c r="K465" s="36">
        <f t="shared" si="29"/>
        <v>1</v>
      </c>
      <c r="L465" s="36" t="str">
        <f t="shared" si="32"/>
        <v>KG,</v>
      </c>
      <c r="M465" s="37" t="s">
        <v>1267</v>
      </c>
      <c r="O465" s="31">
        <v>1219</v>
      </c>
    </row>
    <row r="466" spans="2:15" hidden="1">
      <c r="B466" s="34" t="s">
        <v>5</v>
      </c>
      <c r="C466" s="35" t="s">
        <v>535</v>
      </c>
      <c r="D466" s="35" t="s">
        <v>534</v>
      </c>
      <c r="E466" s="34" t="str">
        <f t="shared" si="30"/>
        <v>SGCC</v>
      </c>
      <c r="F466" s="34" t="str">
        <f t="shared" si="31"/>
        <v>Z08</v>
      </c>
      <c r="G466" s="35" t="s">
        <v>1221</v>
      </c>
      <c r="H466" s="35">
        <v>2</v>
      </c>
      <c r="I466" s="35">
        <v>170</v>
      </c>
      <c r="J466" s="35" t="s">
        <v>1263</v>
      </c>
      <c r="K466" s="36">
        <f t="shared" si="29"/>
        <v>1</v>
      </c>
      <c r="L466" s="36" t="str">
        <f t="shared" si="32"/>
        <v>KG,</v>
      </c>
      <c r="M466" s="37" t="s">
        <v>1267</v>
      </c>
      <c r="O466" s="31">
        <v>1219</v>
      </c>
    </row>
    <row r="467" spans="2:15" hidden="1">
      <c r="B467" s="34" t="s">
        <v>5</v>
      </c>
      <c r="C467" s="35" t="s">
        <v>536</v>
      </c>
      <c r="D467" s="35" t="s">
        <v>537</v>
      </c>
      <c r="E467" s="34" t="str">
        <f t="shared" si="30"/>
        <v>SGCC</v>
      </c>
      <c r="F467" s="34" t="str">
        <f t="shared" si="31"/>
        <v>Z08</v>
      </c>
      <c r="G467" s="35" t="s">
        <v>1221</v>
      </c>
      <c r="H467" s="35">
        <v>0.6</v>
      </c>
      <c r="I467" s="35">
        <v>185</v>
      </c>
      <c r="J467" s="35">
        <v>1220</v>
      </c>
      <c r="K467" s="36">
        <f t="shared" si="29"/>
        <v>1.0630470000000001</v>
      </c>
      <c r="L467" s="36" t="str">
        <f t="shared" si="32"/>
        <v>Pcs</v>
      </c>
      <c r="M467" s="37" t="s">
        <v>1224</v>
      </c>
      <c r="O467" s="31">
        <v>1219</v>
      </c>
    </row>
    <row r="468" spans="2:15" hidden="1">
      <c r="B468" s="34" t="s">
        <v>5</v>
      </c>
      <c r="C468" s="35" t="s">
        <v>538</v>
      </c>
      <c r="D468" s="35" t="s">
        <v>537</v>
      </c>
      <c r="E468" s="34" t="str">
        <f t="shared" si="30"/>
        <v>SGCC</v>
      </c>
      <c r="F468" s="34" t="str">
        <f t="shared" si="31"/>
        <v>Z08</v>
      </c>
      <c r="G468" s="35" t="s">
        <v>1221</v>
      </c>
      <c r="H468" s="35">
        <v>0.6</v>
      </c>
      <c r="I468" s="35">
        <v>185</v>
      </c>
      <c r="J468" s="35">
        <v>1220</v>
      </c>
      <c r="K468" s="36">
        <f t="shared" si="29"/>
        <v>1.0630470000000001</v>
      </c>
      <c r="L468" s="36" t="str">
        <f t="shared" si="32"/>
        <v>Pcs</v>
      </c>
      <c r="M468" s="37" t="s">
        <v>1224</v>
      </c>
      <c r="O468" s="31">
        <v>1219</v>
      </c>
    </row>
    <row r="469" spans="2:15" hidden="1">
      <c r="B469" s="34" t="s">
        <v>5</v>
      </c>
      <c r="C469" s="35" t="s">
        <v>539</v>
      </c>
      <c r="D469" s="35" t="s">
        <v>540</v>
      </c>
      <c r="E469" s="34" t="str">
        <f t="shared" si="30"/>
        <v>SGCC</v>
      </c>
      <c r="F469" s="34" t="str">
        <f t="shared" si="31"/>
        <v>Z08</v>
      </c>
      <c r="G469" s="35" t="s">
        <v>1221</v>
      </c>
      <c r="H469" s="35">
        <v>0.5</v>
      </c>
      <c r="I469" s="35">
        <v>80</v>
      </c>
      <c r="J469" s="35">
        <v>628</v>
      </c>
      <c r="K469" s="36">
        <f t="shared" si="29"/>
        <v>0.19719200000000001</v>
      </c>
      <c r="L469" s="36" t="str">
        <f t="shared" si="32"/>
        <v>Pcs</v>
      </c>
      <c r="M469" s="37" t="s">
        <v>1224</v>
      </c>
      <c r="O469" s="31">
        <v>1219</v>
      </c>
    </row>
    <row r="470" spans="2:15" hidden="1">
      <c r="B470" s="34" t="s">
        <v>5</v>
      </c>
      <c r="C470" s="35" t="s">
        <v>541</v>
      </c>
      <c r="D470" s="35" t="s">
        <v>542</v>
      </c>
      <c r="E470" s="34" t="str">
        <f t="shared" si="30"/>
        <v>SGCC</v>
      </c>
      <c r="F470" s="34" t="str">
        <f t="shared" si="31"/>
        <v>Z08</v>
      </c>
      <c r="G470" s="35" t="s">
        <v>1221</v>
      </c>
      <c r="H470" s="35">
        <v>0.5</v>
      </c>
      <c r="I470" s="35">
        <v>62</v>
      </c>
      <c r="J470" s="35">
        <v>176</v>
      </c>
      <c r="K470" s="36">
        <f t="shared" si="29"/>
        <v>4.2829599999999995E-2</v>
      </c>
      <c r="L470" s="36" t="str">
        <f t="shared" si="32"/>
        <v>Pcs</v>
      </c>
      <c r="M470" s="37" t="s">
        <v>1228</v>
      </c>
      <c r="O470" s="31">
        <v>1219</v>
      </c>
    </row>
    <row r="471" spans="2:15" hidden="1">
      <c r="B471" s="34" t="s">
        <v>5</v>
      </c>
      <c r="C471" s="35" t="s">
        <v>543</v>
      </c>
      <c r="D471" s="35" t="s">
        <v>542</v>
      </c>
      <c r="E471" s="34" t="str">
        <f t="shared" si="30"/>
        <v>SGCC</v>
      </c>
      <c r="F471" s="34" t="str">
        <f t="shared" si="31"/>
        <v>Z08</v>
      </c>
      <c r="G471" s="35" t="s">
        <v>1221</v>
      </c>
      <c r="H471" s="35">
        <v>0.5</v>
      </c>
      <c r="I471" s="35">
        <v>62</v>
      </c>
      <c r="J471" s="35">
        <v>176</v>
      </c>
      <c r="K471" s="36">
        <f t="shared" si="29"/>
        <v>4.2829599999999995E-2</v>
      </c>
      <c r="L471" s="36" t="str">
        <f t="shared" si="32"/>
        <v>Pcs</v>
      </c>
      <c r="M471" s="37" t="s">
        <v>1228</v>
      </c>
      <c r="O471" s="31">
        <v>1219</v>
      </c>
    </row>
    <row r="472" spans="2:15" hidden="1">
      <c r="B472" s="34" t="s">
        <v>5</v>
      </c>
      <c r="C472" s="35" t="s">
        <v>544</v>
      </c>
      <c r="D472" s="35" t="s">
        <v>545</v>
      </c>
      <c r="E472" s="34" t="str">
        <f t="shared" si="30"/>
        <v>SGCC</v>
      </c>
      <c r="F472" s="34" t="str">
        <f t="shared" si="31"/>
        <v>Z08</v>
      </c>
      <c r="G472" s="35" t="s">
        <v>1221</v>
      </c>
      <c r="H472" s="35">
        <v>0.8</v>
      </c>
      <c r="I472" s="35">
        <v>356</v>
      </c>
      <c r="J472" s="35">
        <v>910</v>
      </c>
      <c r="K472" s="36">
        <f t="shared" si="29"/>
        <v>2.0344688000000004</v>
      </c>
      <c r="L472" s="36" t="str">
        <f t="shared" si="32"/>
        <v>Pcs</v>
      </c>
      <c r="M472" s="37" t="s">
        <v>1267</v>
      </c>
      <c r="O472" s="31">
        <v>1219</v>
      </c>
    </row>
    <row r="473" spans="2:15" hidden="1">
      <c r="B473" s="34" t="s">
        <v>5</v>
      </c>
      <c r="C473" s="35" t="s">
        <v>546</v>
      </c>
      <c r="D473" s="35" t="s">
        <v>545</v>
      </c>
      <c r="E473" s="34" t="str">
        <f t="shared" si="30"/>
        <v>SGCC</v>
      </c>
      <c r="F473" s="34" t="str">
        <f t="shared" si="31"/>
        <v>Z08</v>
      </c>
      <c r="G473" s="35" t="s">
        <v>1221</v>
      </c>
      <c r="H473" s="35">
        <v>0.8</v>
      </c>
      <c r="I473" s="35">
        <v>356</v>
      </c>
      <c r="J473" s="35">
        <v>910</v>
      </c>
      <c r="K473" s="36">
        <f t="shared" si="29"/>
        <v>2.0344688000000004</v>
      </c>
      <c r="L473" s="36" t="str">
        <f t="shared" si="32"/>
        <v>Pcs</v>
      </c>
      <c r="M473" s="37" t="s">
        <v>1267</v>
      </c>
      <c r="O473" s="31">
        <v>1219</v>
      </c>
    </row>
    <row r="474" spans="2:15" hidden="1">
      <c r="B474" s="34" t="s">
        <v>5</v>
      </c>
      <c r="C474" s="35" t="s">
        <v>547</v>
      </c>
      <c r="D474" s="35" t="s">
        <v>548</v>
      </c>
      <c r="E474" s="34" t="str">
        <f t="shared" si="30"/>
        <v>SGCC</v>
      </c>
      <c r="F474" s="34" t="str">
        <f t="shared" si="31"/>
        <v>Z08</v>
      </c>
      <c r="G474" s="35" t="s">
        <v>1221</v>
      </c>
      <c r="H474" s="35">
        <v>0.7</v>
      </c>
      <c r="I474" s="35">
        <v>423</v>
      </c>
      <c r="J474" s="35">
        <v>510</v>
      </c>
      <c r="K474" s="36">
        <f t="shared" si="29"/>
        <v>1.1854363499999998</v>
      </c>
      <c r="L474" s="36" t="str">
        <f t="shared" si="32"/>
        <v>Pcs</v>
      </c>
      <c r="M474" s="37" t="s">
        <v>1224</v>
      </c>
      <c r="O474" s="31">
        <v>1219</v>
      </c>
    </row>
    <row r="475" spans="2:15" hidden="1">
      <c r="B475" s="34" t="s">
        <v>5</v>
      </c>
      <c r="C475" s="35" t="s">
        <v>549</v>
      </c>
      <c r="D475" s="35" t="s">
        <v>548</v>
      </c>
      <c r="E475" s="34" t="str">
        <f t="shared" si="30"/>
        <v>SGCC</v>
      </c>
      <c r="F475" s="34" t="str">
        <f t="shared" si="31"/>
        <v>Z08</v>
      </c>
      <c r="G475" s="35" t="s">
        <v>1221</v>
      </c>
      <c r="H475" s="35">
        <v>0.7</v>
      </c>
      <c r="I475" s="35">
        <v>423</v>
      </c>
      <c r="J475" s="35">
        <v>510</v>
      </c>
      <c r="K475" s="36">
        <f t="shared" si="29"/>
        <v>1.1854363499999998</v>
      </c>
      <c r="L475" s="36" t="str">
        <f t="shared" si="32"/>
        <v>Pcs</v>
      </c>
      <c r="M475" s="37" t="s">
        <v>1224</v>
      </c>
      <c r="O475" s="31">
        <v>1219</v>
      </c>
    </row>
    <row r="476" spans="2:15" hidden="1">
      <c r="B476" s="34" t="s">
        <v>5</v>
      </c>
      <c r="C476" s="35" t="s">
        <v>550</v>
      </c>
      <c r="D476" s="35" t="s">
        <v>551</v>
      </c>
      <c r="E476" s="34" t="str">
        <f t="shared" si="30"/>
        <v>SGCC</v>
      </c>
      <c r="F476" s="34" t="str">
        <f t="shared" si="31"/>
        <v>Z08</v>
      </c>
      <c r="G476" s="35" t="s">
        <v>1221</v>
      </c>
      <c r="H476" s="35">
        <v>0.7</v>
      </c>
      <c r="I476" s="35">
        <v>272</v>
      </c>
      <c r="J476" s="35">
        <v>446</v>
      </c>
      <c r="K476" s="36">
        <f t="shared" si="29"/>
        <v>0.66660944</v>
      </c>
      <c r="L476" s="36" t="str">
        <f t="shared" si="32"/>
        <v>Pcs</v>
      </c>
      <c r="M476" s="37" t="s">
        <v>1228</v>
      </c>
      <c r="O476" s="31">
        <v>1219</v>
      </c>
    </row>
    <row r="477" spans="2:15" hidden="1">
      <c r="B477" s="34" t="s">
        <v>5</v>
      </c>
      <c r="C477" s="35" t="s">
        <v>1497</v>
      </c>
      <c r="D477" s="35" t="s">
        <v>551</v>
      </c>
      <c r="E477" s="34" t="str">
        <f t="shared" si="30"/>
        <v>SGCC</v>
      </c>
      <c r="F477" s="34" t="str">
        <f t="shared" si="31"/>
        <v>Z08</v>
      </c>
      <c r="G477" s="35" t="s">
        <v>1221</v>
      </c>
      <c r="H477" s="35">
        <v>0.7</v>
      </c>
      <c r="I477" s="35">
        <v>272</v>
      </c>
      <c r="J477" s="35">
        <v>446</v>
      </c>
      <c r="K477" s="36">
        <f t="shared" si="29"/>
        <v>0.66660944</v>
      </c>
      <c r="L477" s="36" t="str">
        <f t="shared" si="32"/>
        <v>Pcs</v>
      </c>
      <c r="M477" s="37" t="s">
        <v>1228</v>
      </c>
      <c r="O477" s="31">
        <v>1219</v>
      </c>
    </row>
    <row r="478" spans="2:15" hidden="1">
      <c r="B478" s="34" t="s">
        <v>5</v>
      </c>
      <c r="C478" s="35" t="s">
        <v>552</v>
      </c>
      <c r="D478" s="35" t="s">
        <v>553</v>
      </c>
      <c r="E478" s="34" t="str">
        <f t="shared" si="30"/>
        <v>SGCC</v>
      </c>
      <c r="F478" s="34" t="str">
        <f t="shared" si="31"/>
        <v>Z08</v>
      </c>
      <c r="G478" s="35" t="s">
        <v>1221</v>
      </c>
      <c r="H478" s="35">
        <v>0.7</v>
      </c>
      <c r="I478" s="35">
        <v>200</v>
      </c>
      <c r="J478" s="35">
        <v>688</v>
      </c>
      <c r="K478" s="36">
        <f t="shared" si="29"/>
        <v>0.7561119999999999</v>
      </c>
      <c r="L478" s="36" t="str">
        <f t="shared" si="32"/>
        <v>Pcs</v>
      </c>
      <c r="M478" s="37" t="s">
        <v>1224</v>
      </c>
      <c r="O478" s="31">
        <v>1219</v>
      </c>
    </row>
    <row r="479" spans="2:15" hidden="1">
      <c r="B479" s="34" t="s">
        <v>5</v>
      </c>
      <c r="C479" s="35" t="s">
        <v>1498</v>
      </c>
      <c r="D479" s="35" t="s">
        <v>553</v>
      </c>
      <c r="E479" s="34" t="str">
        <f t="shared" si="30"/>
        <v>SGCC</v>
      </c>
      <c r="F479" s="34" t="str">
        <f t="shared" si="31"/>
        <v>Z08</v>
      </c>
      <c r="G479" s="35" t="s">
        <v>1221</v>
      </c>
      <c r="H479" s="35">
        <v>0.7</v>
      </c>
      <c r="I479" s="35">
        <v>200</v>
      </c>
      <c r="J479" s="35">
        <v>688</v>
      </c>
      <c r="K479" s="36">
        <f t="shared" si="29"/>
        <v>0.7561119999999999</v>
      </c>
      <c r="L479" s="36" t="str">
        <f t="shared" si="32"/>
        <v>Pcs</v>
      </c>
      <c r="M479" s="37" t="s">
        <v>1224</v>
      </c>
      <c r="O479" s="31">
        <v>1219</v>
      </c>
    </row>
    <row r="480" spans="2:15" hidden="1">
      <c r="B480" s="34" t="s">
        <v>5</v>
      </c>
      <c r="C480" s="35" t="s">
        <v>554</v>
      </c>
      <c r="D480" s="35" t="s">
        <v>555</v>
      </c>
      <c r="E480" s="34" t="str">
        <f t="shared" si="30"/>
        <v>SGCC</v>
      </c>
      <c r="F480" s="34" t="str">
        <f t="shared" si="31"/>
        <v>Z08</v>
      </c>
      <c r="G480" s="35" t="s">
        <v>1221</v>
      </c>
      <c r="H480" s="35">
        <v>0.7</v>
      </c>
      <c r="I480" s="35">
        <v>52</v>
      </c>
      <c r="J480" s="35">
        <v>233</v>
      </c>
      <c r="K480" s="36">
        <f t="shared" si="29"/>
        <v>6.6577419999999984E-2</v>
      </c>
      <c r="L480" s="36" t="str">
        <f t="shared" si="32"/>
        <v>Pcs</v>
      </c>
      <c r="M480" s="37" t="s">
        <v>1228</v>
      </c>
      <c r="O480" s="31">
        <v>1219</v>
      </c>
    </row>
    <row r="481" spans="2:15" hidden="1">
      <c r="B481" s="34" t="s">
        <v>5</v>
      </c>
      <c r="C481" s="35" t="s">
        <v>1499</v>
      </c>
      <c r="D481" s="35" t="s">
        <v>555</v>
      </c>
      <c r="E481" s="34" t="str">
        <f t="shared" si="30"/>
        <v>SGCC</v>
      </c>
      <c r="F481" s="34" t="str">
        <f t="shared" si="31"/>
        <v>Z08</v>
      </c>
      <c r="G481" s="35" t="s">
        <v>1221</v>
      </c>
      <c r="H481" s="35">
        <v>0.7</v>
      </c>
      <c r="I481" s="35">
        <v>52</v>
      </c>
      <c r="J481" s="35">
        <v>233</v>
      </c>
      <c r="K481" s="36">
        <f t="shared" si="29"/>
        <v>6.6577419999999984E-2</v>
      </c>
      <c r="L481" s="36" t="str">
        <f t="shared" si="32"/>
        <v>Pcs</v>
      </c>
      <c r="M481" s="37" t="s">
        <v>1228</v>
      </c>
      <c r="O481" s="31">
        <v>1219</v>
      </c>
    </row>
    <row r="482" spans="2:15" hidden="1">
      <c r="B482" s="34" t="s">
        <v>5</v>
      </c>
      <c r="C482" s="35" t="s">
        <v>556</v>
      </c>
      <c r="D482" s="35" t="s">
        <v>557</v>
      </c>
      <c r="E482" s="34" t="str">
        <f t="shared" si="30"/>
        <v>SGCC</v>
      </c>
      <c r="F482" s="34" t="str">
        <f t="shared" si="31"/>
        <v>Z08</v>
      </c>
      <c r="G482" s="35" t="s">
        <v>1221</v>
      </c>
      <c r="H482" s="35">
        <v>0.7</v>
      </c>
      <c r="I482" s="35">
        <v>223</v>
      </c>
      <c r="J482" s="35">
        <v>633</v>
      </c>
      <c r="K482" s="36">
        <f t="shared" si="29"/>
        <v>0.77566870499999985</v>
      </c>
      <c r="L482" s="36" t="str">
        <f t="shared" si="32"/>
        <v>Pcs</v>
      </c>
      <c r="M482" s="37" t="s">
        <v>1224</v>
      </c>
      <c r="O482" s="31">
        <v>1219</v>
      </c>
    </row>
    <row r="483" spans="2:15" hidden="1">
      <c r="B483" s="34" t="s">
        <v>5</v>
      </c>
      <c r="C483" s="35" t="s">
        <v>1500</v>
      </c>
      <c r="D483" s="35" t="s">
        <v>557</v>
      </c>
      <c r="E483" s="34" t="str">
        <f t="shared" si="30"/>
        <v>SGCC</v>
      </c>
      <c r="F483" s="34" t="str">
        <f t="shared" si="31"/>
        <v>Z08</v>
      </c>
      <c r="G483" s="35" t="s">
        <v>1221</v>
      </c>
      <c r="H483" s="35">
        <v>0.7</v>
      </c>
      <c r="I483" s="35">
        <v>223</v>
      </c>
      <c r="J483" s="35">
        <v>633</v>
      </c>
      <c r="K483" s="36">
        <f t="shared" si="29"/>
        <v>0.77566870499999985</v>
      </c>
      <c r="L483" s="36" t="str">
        <f t="shared" si="32"/>
        <v>Pcs</v>
      </c>
      <c r="M483" s="37">
        <v>0</v>
      </c>
      <c r="O483" s="31">
        <v>1219</v>
      </c>
    </row>
    <row r="484" spans="2:15" hidden="1">
      <c r="B484" s="34" t="s">
        <v>5</v>
      </c>
      <c r="C484" s="35" t="s">
        <v>558</v>
      </c>
      <c r="D484" s="35" t="s">
        <v>559</v>
      </c>
      <c r="E484" s="34" t="str">
        <f t="shared" si="30"/>
        <v>SGCC</v>
      </c>
      <c r="F484" s="34" t="str">
        <f t="shared" si="31"/>
        <v>Z08</v>
      </c>
      <c r="G484" s="35" t="s">
        <v>1221</v>
      </c>
      <c r="H484" s="35">
        <v>0.7</v>
      </c>
      <c r="I484" s="35">
        <v>95</v>
      </c>
      <c r="J484" s="35">
        <v>433</v>
      </c>
      <c r="K484" s="36">
        <f t="shared" si="29"/>
        <v>0.22603682499999997</v>
      </c>
      <c r="L484" s="36" t="str">
        <f t="shared" si="32"/>
        <v>Pcs</v>
      </c>
      <c r="M484" s="37" t="s">
        <v>1228</v>
      </c>
      <c r="O484" s="31">
        <v>1219</v>
      </c>
    </row>
    <row r="485" spans="2:15" hidden="1">
      <c r="B485" s="34" t="s">
        <v>5</v>
      </c>
      <c r="C485" s="35" t="s">
        <v>560</v>
      </c>
      <c r="D485" s="35" t="s">
        <v>559</v>
      </c>
      <c r="E485" s="34" t="str">
        <f t="shared" si="30"/>
        <v>SGCC</v>
      </c>
      <c r="F485" s="34" t="str">
        <f t="shared" si="31"/>
        <v>Z08</v>
      </c>
      <c r="G485" s="35" t="s">
        <v>1221</v>
      </c>
      <c r="H485" s="35">
        <v>0.7</v>
      </c>
      <c r="I485" s="35">
        <v>95</v>
      </c>
      <c r="J485" s="35">
        <v>433</v>
      </c>
      <c r="K485" s="36">
        <f t="shared" si="29"/>
        <v>0.22603682499999997</v>
      </c>
      <c r="L485" s="36" t="str">
        <f t="shared" si="32"/>
        <v>Pcs</v>
      </c>
      <c r="M485" s="37" t="s">
        <v>1228</v>
      </c>
      <c r="O485" s="31">
        <v>1219</v>
      </c>
    </row>
    <row r="486" spans="2:15" hidden="1">
      <c r="B486" s="34" t="s">
        <v>5</v>
      </c>
      <c r="C486" s="35" t="s">
        <v>561</v>
      </c>
      <c r="D486" s="35" t="s">
        <v>562</v>
      </c>
      <c r="E486" s="34" t="str">
        <f t="shared" si="30"/>
        <v>SGCC</v>
      </c>
      <c r="F486" s="34" t="str">
        <f t="shared" si="31"/>
        <v>Z08</v>
      </c>
      <c r="G486" s="35" t="s">
        <v>1221</v>
      </c>
      <c r="H486" s="35">
        <v>0.7</v>
      </c>
      <c r="I486" s="35">
        <v>388</v>
      </c>
      <c r="J486" s="35">
        <v>465</v>
      </c>
      <c r="K486" s="36">
        <f t="shared" si="29"/>
        <v>0.99140789999999979</v>
      </c>
      <c r="L486" s="36" t="str">
        <f t="shared" si="32"/>
        <v>Pcs</v>
      </c>
      <c r="M486" s="37" t="s">
        <v>1224</v>
      </c>
      <c r="O486" s="31">
        <v>1219</v>
      </c>
    </row>
    <row r="487" spans="2:15" hidden="1">
      <c r="B487" s="34" t="s">
        <v>5</v>
      </c>
      <c r="C487" s="35" t="s">
        <v>563</v>
      </c>
      <c r="D487" s="35" t="s">
        <v>562</v>
      </c>
      <c r="E487" s="34" t="str">
        <f t="shared" si="30"/>
        <v>SGCC</v>
      </c>
      <c r="F487" s="34" t="str">
        <f t="shared" si="31"/>
        <v>Z08</v>
      </c>
      <c r="G487" s="35" t="s">
        <v>1221</v>
      </c>
      <c r="H487" s="35">
        <v>0.7</v>
      </c>
      <c r="I487" s="35">
        <v>388</v>
      </c>
      <c r="J487" s="35">
        <v>465</v>
      </c>
      <c r="K487" s="36">
        <f t="shared" si="29"/>
        <v>0.99140789999999979</v>
      </c>
      <c r="L487" s="36" t="str">
        <f t="shared" si="32"/>
        <v>Pcs</v>
      </c>
      <c r="M487" s="37" t="s">
        <v>1224</v>
      </c>
      <c r="O487" s="31">
        <v>1219</v>
      </c>
    </row>
    <row r="488" spans="2:15" hidden="1">
      <c r="B488" s="34" t="s">
        <v>5</v>
      </c>
      <c r="C488" s="35" t="s">
        <v>564</v>
      </c>
      <c r="D488" s="35" t="s">
        <v>565</v>
      </c>
      <c r="E488" s="34" t="str">
        <f t="shared" si="30"/>
        <v>SGCC</v>
      </c>
      <c r="F488" s="34" t="str">
        <f t="shared" si="31"/>
        <v>Z08</v>
      </c>
      <c r="G488" s="35" t="s">
        <v>1221</v>
      </c>
      <c r="H488" s="35">
        <v>0.7</v>
      </c>
      <c r="I488" s="35">
        <v>200</v>
      </c>
      <c r="J488" s="35">
        <v>653</v>
      </c>
      <c r="K488" s="36">
        <f t="shared" si="29"/>
        <v>0.71764699999999992</v>
      </c>
      <c r="L488" s="36" t="str">
        <f t="shared" si="32"/>
        <v>Pcs</v>
      </c>
      <c r="M488" s="37" t="s">
        <v>1224</v>
      </c>
      <c r="O488" s="31">
        <v>1219</v>
      </c>
    </row>
    <row r="489" spans="2:15" hidden="1">
      <c r="B489" s="34" t="s">
        <v>5</v>
      </c>
      <c r="C489" s="35" t="s">
        <v>1501</v>
      </c>
      <c r="D489" s="35" t="s">
        <v>565</v>
      </c>
      <c r="E489" s="34" t="str">
        <f t="shared" si="30"/>
        <v>SGCC</v>
      </c>
      <c r="F489" s="34" t="str">
        <f t="shared" si="31"/>
        <v>Z08</v>
      </c>
      <c r="G489" s="35" t="s">
        <v>1221</v>
      </c>
      <c r="H489" s="35">
        <v>0.7</v>
      </c>
      <c r="I489" s="35">
        <v>200</v>
      </c>
      <c r="J489" s="35">
        <v>653</v>
      </c>
      <c r="K489" s="36">
        <f t="shared" si="29"/>
        <v>0.71764699999999992</v>
      </c>
      <c r="L489" s="36" t="str">
        <f t="shared" si="32"/>
        <v>Pcs</v>
      </c>
      <c r="M489" s="37">
        <v>0</v>
      </c>
      <c r="O489" s="31">
        <v>1219</v>
      </c>
    </row>
    <row r="490" spans="2:15" hidden="1">
      <c r="B490" s="34" t="s">
        <v>5</v>
      </c>
      <c r="C490" s="35" t="s">
        <v>566</v>
      </c>
      <c r="D490" s="35" t="s">
        <v>567</v>
      </c>
      <c r="E490" s="34" t="str">
        <f t="shared" si="30"/>
        <v>SGCC</v>
      </c>
      <c r="F490" s="34" t="str">
        <f t="shared" si="31"/>
        <v>Z08</v>
      </c>
      <c r="G490" s="35" t="s">
        <v>1221</v>
      </c>
      <c r="H490" s="35">
        <v>0.7</v>
      </c>
      <c r="I490" s="35">
        <v>316</v>
      </c>
      <c r="J490" s="35">
        <v>334</v>
      </c>
      <c r="K490" s="36">
        <f t="shared" si="29"/>
        <v>0.57996427999999989</v>
      </c>
      <c r="L490" s="36" t="str">
        <f t="shared" si="32"/>
        <v>Pcs</v>
      </c>
      <c r="M490" s="37" t="s">
        <v>1224</v>
      </c>
      <c r="O490" s="31">
        <v>1219</v>
      </c>
    </row>
    <row r="491" spans="2:15" hidden="1">
      <c r="B491" s="34" t="s">
        <v>5</v>
      </c>
      <c r="C491" s="35" t="s">
        <v>1502</v>
      </c>
      <c r="D491" s="35" t="s">
        <v>567</v>
      </c>
      <c r="E491" s="34" t="str">
        <f t="shared" si="30"/>
        <v>SGCC</v>
      </c>
      <c r="F491" s="34" t="str">
        <f t="shared" si="31"/>
        <v>Z08</v>
      </c>
      <c r="G491" s="35" t="s">
        <v>1221</v>
      </c>
      <c r="H491" s="35">
        <v>0.7</v>
      </c>
      <c r="I491" s="35">
        <v>316</v>
      </c>
      <c r="J491" s="35">
        <v>334</v>
      </c>
      <c r="K491" s="36">
        <f t="shared" si="29"/>
        <v>0.57996427999999989</v>
      </c>
      <c r="L491" s="36" t="str">
        <f t="shared" si="32"/>
        <v>Pcs</v>
      </c>
      <c r="M491" s="37">
        <v>0</v>
      </c>
      <c r="O491" s="31">
        <v>1219</v>
      </c>
    </row>
    <row r="492" spans="2:15" hidden="1">
      <c r="B492" s="34" t="s">
        <v>5</v>
      </c>
      <c r="C492" s="35" t="s">
        <v>568</v>
      </c>
      <c r="D492" s="35" t="s">
        <v>569</v>
      </c>
      <c r="E492" s="34" t="str">
        <f t="shared" si="30"/>
        <v>SGCC</v>
      </c>
      <c r="F492" s="34" t="str">
        <f t="shared" si="31"/>
        <v>Z08</v>
      </c>
      <c r="G492" s="35" t="s">
        <v>1221</v>
      </c>
      <c r="H492" s="35">
        <v>0.7</v>
      </c>
      <c r="I492" s="35">
        <v>142</v>
      </c>
      <c r="J492" s="35">
        <v>344</v>
      </c>
      <c r="K492" s="36">
        <f t="shared" si="29"/>
        <v>0.26841975999999995</v>
      </c>
      <c r="L492" s="36" t="str">
        <f t="shared" si="32"/>
        <v>Pcs</v>
      </c>
      <c r="M492" s="37" t="s">
        <v>1228</v>
      </c>
      <c r="O492" s="31">
        <v>1219</v>
      </c>
    </row>
    <row r="493" spans="2:15" hidden="1">
      <c r="B493" s="34" t="s">
        <v>5</v>
      </c>
      <c r="C493" s="35" t="s">
        <v>570</v>
      </c>
      <c r="D493" s="35" t="s">
        <v>569</v>
      </c>
      <c r="E493" s="34" t="str">
        <f t="shared" si="30"/>
        <v>SGCC</v>
      </c>
      <c r="F493" s="34" t="str">
        <f t="shared" si="31"/>
        <v>Z08</v>
      </c>
      <c r="G493" s="35" t="s">
        <v>1221</v>
      </c>
      <c r="H493" s="35">
        <v>0.7</v>
      </c>
      <c r="I493" s="35">
        <v>142</v>
      </c>
      <c r="J493" s="35">
        <v>344</v>
      </c>
      <c r="K493" s="36">
        <f t="shared" si="29"/>
        <v>0.26841975999999995</v>
      </c>
      <c r="L493" s="36" t="str">
        <f t="shared" si="32"/>
        <v>Pcs</v>
      </c>
      <c r="M493" s="37" t="s">
        <v>1228</v>
      </c>
      <c r="O493" s="31">
        <v>1219</v>
      </c>
    </row>
    <row r="494" spans="2:15" hidden="1">
      <c r="B494" s="34" t="s">
        <v>5</v>
      </c>
      <c r="C494" s="35" t="s">
        <v>571</v>
      </c>
      <c r="D494" s="35" t="s">
        <v>572</v>
      </c>
      <c r="E494" s="34" t="str">
        <f t="shared" si="30"/>
        <v>SGCC</v>
      </c>
      <c r="F494" s="34" t="str">
        <f t="shared" si="31"/>
        <v>Z08</v>
      </c>
      <c r="G494" s="35" t="s">
        <v>1221</v>
      </c>
      <c r="H494" s="35">
        <v>0.7</v>
      </c>
      <c r="I494" s="35">
        <v>264.7</v>
      </c>
      <c r="J494" s="35">
        <v>237.7</v>
      </c>
      <c r="K494" s="36">
        <f t="shared" si="29"/>
        <v>0.34574094904999991</v>
      </c>
      <c r="L494" s="36" t="str">
        <f t="shared" si="32"/>
        <v>Pcs</v>
      </c>
      <c r="M494" s="37" t="s">
        <v>1228</v>
      </c>
      <c r="O494" s="31">
        <v>1219</v>
      </c>
    </row>
    <row r="495" spans="2:15" hidden="1">
      <c r="B495" s="34" t="s">
        <v>5</v>
      </c>
      <c r="C495" s="35" t="s">
        <v>573</v>
      </c>
      <c r="D495" s="35" t="s">
        <v>572</v>
      </c>
      <c r="E495" s="34" t="str">
        <f t="shared" si="30"/>
        <v>SGCC</v>
      </c>
      <c r="F495" s="34" t="str">
        <f t="shared" si="31"/>
        <v>Z08</v>
      </c>
      <c r="G495" s="35" t="s">
        <v>1221</v>
      </c>
      <c r="H495" s="35">
        <v>0.7</v>
      </c>
      <c r="I495" s="35">
        <v>264.7</v>
      </c>
      <c r="J495" s="35">
        <v>237.7</v>
      </c>
      <c r="K495" s="36">
        <f t="shared" si="29"/>
        <v>0.34574094904999991</v>
      </c>
      <c r="L495" s="36" t="str">
        <f t="shared" si="32"/>
        <v>Pcs</v>
      </c>
      <c r="M495" s="37" t="s">
        <v>1228</v>
      </c>
      <c r="O495" s="31">
        <v>1219</v>
      </c>
    </row>
    <row r="496" spans="2:15" hidden="1">
      <c r="B496" s="34" t="s">
        <v>5</v>
      </c>
      <c r="C496" s="35" t="s">
        <v>574</v>
      </c>
      <c r="D496" s="35" t="s">
        <v>575</v>
      </c>
      <c r="E496" s="34" t="str">
        <f t="shared" si="30"/>
        <v>SGCC</v>
      </c>
      <c r="F496" s="34" t="str">
        <f t="shared" si="31"/>
        <v>Z08</v>
      </c>
      <c r="G496" s="35" t="s">
        <v>1221</v>
      </c>
      <c r="H496" s="35">
        <v>0.7</v>
      </c>
      <c r="I496" s="35">
        <v>182</v>
      </c>
      <c r="J496" s="35">
        <v>270</v>
      </c>
      <c r="K496" s="36">
        <f t="shared" si="29"/>
        <v>0.27002429999999994</v>
      </c>
      <c r="L496" s="36" t="str">
        <f t="shared" si="32"/>
        <v>Pcs</v>
      </c>
      <c r="M496" s="37" t="s">
        <v>1228</v>
      </c>
      <c r="O496" s="31">
        <v>1219</v>
      </c>
    </row>
    <row r="497" spans="2:15" hidden="1">
      <c r="B497" s="34" t="s">
        <v>5</v>
      </c>
      <c r="C497" s="35" t="s">
        <v>1503</v>
      </c>
      <c r="D497" s="35" t="s">
        <v>575</v>
      </c>
      <c r="E497" s="34" t="str">
        <f t="shared" si="30"/>
        <v>SGCC</v>
      </c>
      <c r="F497" s="34" t="str">
        <f t="shared" si="31"/>
        <v>Z08</v>
      </c>
      <c r="G497" s="35" t="s">
        <v>1221</v>
      </c>
      <c r="H497" s="35">
        <v>0.7</v>
      </c>
      <c r="I497" s="35">
        <v>182</v>
      </c>
      <c r="J497" s="35">
        <v>270</v>
      </c>
      <c r="K497" s="36">
        <f t="shared" si="29"/>
        <v>0.27002429999999994</v>
      </c>
      <c r="L497" s="36" t="str">
        <f t="shared" si="32"/>
        <v>Pcs</v>
      </c>
      <c r="M497" s="37" t="s">
        <v>1228</v>
      </c>
      <c r="O497" s="31">
        <v>1219</v>
      </c>
    </row>
    <row r="498" spans="2:15" hidden="1">
      <c r="B498" s="34" t="s">
        <v>5</v>
      </c>
      <c r="C498" s="35" t="s">
        <v>576</v>
      </c>
      <c r="D498" s="35" t="s">
        <v>577</v>
      </c>
      <c r="E498" s="34" t="str">
        <f t="shared" si="30"/>
        <v>SGCC</v>
      </c>
      <c r="F498" s="34" t="str">
        <f t="shared" si="31"/>
        <v>Z08</v>
      </c>
      <c r="G498" s="35" t="s">
        <v>1221</v>
      </c>
      <c r="H498" s="35">
        <v>0.7</v>
      </c>
      <c r="I498" s="35">
        <v>207</v>
      </c>
      <c r="J498" s="35">
        <v>246</v>
      </c>
      <c r="K498" s="36">
        <f t="shared" si="29"/>
        <v>0.27981638999999997</v>
      </c>
      <c r="L498" s="36" t="str">
        <f t="shared" si="32"/>
        <v>Pcs</v>
      </c>
      <c r="M498" s="37" t="s">
        <v>1228</v>
      </c>
      <c r="O498" s="31">
        <v>1219</v>
      </c>
    </row>
    <row r="499" spans="2:15" hidden="1">
      <c r="B499" s="34" t="s">
        <v>5</v>
      </c>
      <c r="C499" s="35" t="s">
        <v>1504</v>
      </c>
      <c r="D499" s="35" t="s">
        <v>577</v>
      </c>
      <c r="E499" s="34" t="str">
        <f t="shared" si="30"/>
        <v>SGCC</v>
      </c>
      <c r="F499" s="34" t="str">
        <f t="shared" si="31"/>
        <v>Z08</v>
      </c>
      <c r="G499" s="35" t="s">
        <v>1221</v>
      </c>
      <c r="H499" s="35">
        <v>0.7</v>
      </c>
      <c r="I499" s="35">
        <v>207</v>
      </c>
      <c r="J499" s="35">
        <v>246</v>
      </c>
      <c r="K499" s="36">
        <f t="shared" si="29"/>
        <v>0.27981638999999997</v>
      </c>
      <c r="L499" s="36" t="str">
        <f t="shared" si="32"/>
        <v>Pcs</v>
      </c>
      <c r="M499" s="37" t="s">
        <v>1228</v>
      </c>
      <c r="O499" s="31">
        <v>1219</v>
      </c>
    </row>
    <row r="500" spans="2:15" hidden="1">
      <c r="B500" s="34" t="s">
        <v>5</v>
      </c>
      <c r="C500" s="35" t="s">
        <v>578</v>
      </c>
      <c r="D500" s="35" t="s">
        <v>579</v>
      </c>
      <c r="E500" s="34" t="str">
        <f t="shared" si="30"/>
        <v>SGCC</v>
      </c>
      <c r="F500" s="34" t="str">
        <f t="shared" si="31"/>
        <v>Z22</v>
      </c>
      <c r="G500" s="35" t="s">
        <v>1270</v>
      </c>
      <c r="H500" s="35">
        <v>2</v>
      </c>
      <c r="I500" s="35">
        <v>114</v>
      </c>
      <c r="J500" s="35">
        <v>726</v>
      </c>
      <c r="K500" s="36">
        <f t="shared" si="29"/>
        <v>1.2993948</v>
      </c>
      <c r="L500" s="36" t="str">
        <f t="shared" si="32"/>
        <v>Pcs</v>
      </c>
      <c r="M500" s="37" t="s">
        <v>1254</v>
      </c>
      <c r="O500" s="31">
        <v>1219</v>
      </c>
    </row>
    <row r="501" spans="2:15" hidden="1">
      <c r="B501" s="34" t="s">
        <v>5</v>
      </c>
      <c r="C501" s="35" t="s">
        <v>1505</v>
      </c>
      <c r="D501" s="35" t="s">
        <v>579</v>
      </c>
      <c r="E501" s="34" t="str">
        <f t="shared" si="30"/>
        <v>SGCC</v>
      </c>
      <c r="F501" s="34" t="str">
        <f t="shared" si="31"/>
        <v>Z22</v>
      </c>
      <c r="G501" s="35" t="str">
        <f>LEFT(D501,13)</f>
        <v>SGCC-ZSBX-Z22</v>
      </c>
      <c r="H501" s="35">
        <v>2</v>
      </c>
      <c r="I501" s="35">
        <v>114</v>
      </c>
      <c r="J501" s="35">
        <v>726</v>
      </c>
      <c r="K501" s="36">
        <f t="shared" si="29"/>
        <v>1.2993948</v>
      </c>
      <c r="L501" s="36" t="str">
        <f t="shared" si="32"/>
        <v>Pcs</v>
      </c>
      <c r="M501" s="37">
        <v>0</v>
      </c>
      <c r="O501" s="31">
        <v>1219</v>
      </c>
    </row>
    <row r="502" spans="2:15" hidden="1">
      <c r="B502" s="34" t="s">
        <v>5</v>
      </c>
      <c r="C502" s="35" t="s">
        <v>1506</v>
      </c>
      <c r="D502" s="35" t="s">
        <v>1507</v>
      </c>
      <c r="E502" s="34" t="str">
        <f t="shared" si="30"/>
        <v>SGCC</v>
      </c>
      <c r="F502" s="34" t="str">
        <f t="shared" si="31"/>
        <v>Z22</v>
      </c>
      <c r="G502" s="35" t="s">
        <v>1270</v>
      </c>
      <c r="H502" s="35">
        <v>2</v>
      </c>
      <c r="I502" s="35">
        <v>210</v>
      </c>
      <c r="J502" s="35">
        <v>705</v>
      </c>
      <c r="K502" s="36">
        <f t="shared" si="29"/>
        <v>2.3243849999999999</v>
      </c>
      <c r="L502" s="36" t="str">
        <f t="shared" si="32"/>
        <v>Pcs</v>
      </c>
      <c r="M502" s="37" t="s">
        <v>1224</v>
      </c>
      <c r="O502" s="31">
        <v>1219</v>
      </c>
    </row>
    <row r="503" spans="2:15" hidden="1">
      <c r="B503" s="34" t="s">
        <v>5</v>
      </c>
      <c r="C503" s="35" t="s">
        <v>580</v>
      </c>
      <c r="D503" s="35" t="s">
        <v>581</v>
      </c>
      <c r="E503" s="34" t="str">
        <f t="shared" si="30"/>
        <v>SGCC</v>
      </c>
      <c r="F503" s="34" t="str">
        <f t="shared" si="31"/>
        <v>Z22</v>
      </c>
      <c r="G503" s="35" t="s">
        <v>1270</v>
      </c>
      <c r="H503" s="35">
        <v>2</v>
      </c>
      <c r="I503" s="35">
        <v>554</v>
      </c>
      <c r="J503" s="35">
        <v>795</v>
      </c>
      <c r="K503" s="36">
        <f t="shared" si="29"/>
        <v>6.914750999999999</v>
      </c>
      <c r="L503" s="36" t="str">
        <f t="shared" si="32"/>
        <v>Pcs</v>
      </c>
      <c r="M503" s="37" t="s">
        <v>1265</v>
      </c>
      <c r="O503" s="31">
        <v>1219</v>
      </c>
    </row>
    <row r="504" spans="2:15" hidden="1">
      <c r="B504" s="34" t="s">
        <v>5</v>
      </c>
      <c r="C504" s="35" t="s">
        <v>1508</v>
      </c>
      <c r="D504" s="35" t="s">
        <v>581</v>
      </c>
      <c r="E504" s="34" t="str">
        <f t="shared" si="30"/>
        <v>SGCC</v>
      </c>
      <c r="F504" s="34" t="str">
        <f t="shared" si="31"/>
        <v>Z22</v>
      </c>
      <c r="G504" s="35" t="str">
        <f>LEFT(D504,13)</f>
        <v>SGCC-ZSBX-Z22</v>
      </c>
      <c r="H504" s="35">
        <v>2</v>
      </c>
      <c r="I504" s="35">
        <v>554</v>
      </c>
      <c r="J504" s="35">
        <v>795</v>
      </c>
      <c r="K504" s="36">
        <f t="shared" si="29"/>
        <v>6.914750999999999</v>
      </c>
      <c r="L504" s="36" t="str">
        <f t="shared" si="32"/>
        <v>Pcs</v>
      </c>
      <c r="M504" s="37">
        <v>0</v>
      </c>
      <c r="O504" s="31">
        <v>1219</v>
      </c>
    </row>
    <row r="505" spans="2:15" hidden="1">
      <c r="B505" s="34" t="s">
        <v>5</v>
      </c>
      <c r="C505" s="35" t="s">
        <v>582</v>
      </c>
      <c r="D505" s="35" t="s">
        <v>583</v>
      </c>
      <c r="E505" s="34" t="str">
        <f t="shared" si="30"/>
        <v>SGCC</v>
      </c>
      <c r="F505" s="34" t="str">
        <f t="shared" si="31"/>
        <v>Z22</v>
      </c>
      <c r="G505" s="35" t="s">
        <v>1270</v>
      </c>
      <c r="H505" s="35">
        <v>2</v>
      </c>
      <c r="I505" s="35">
        <v>62</v>
      </c>
      <c r="J505" s="35">
        <v>1468</v>
      </c>
      <c r="K505" s="36">
        <f t="shared" si="29"/>
        <v>1.4289512</v>
      </c>
      <c r="L505" s="36" t="str">
        <f t="shared" si="32"/>
        <v>Pcs</v>
      </c>
      <c r="M505" s="37" t="s">
        <v>1228</v>
      </c>
      <c r="O505" s="31">
        <v>1219</v>
      </c>
    </row>
    <row r="506" spans="2:15" hidden="1">
      <c r="B506" s="34" t="s">
        <v>5</v>
      </c>
      <c r="C506" s="35" t="s">
        <v>584</v>
      </c>
      <c r="D506" s="35" t="s">
        <v>585</v>
      </c>
      <c r="E506" s="34" t="str">
        <f t="shared" si="30"/>
        <v>SGCC</v>
      </c>
      <c r="F506" s="34" t="str">
        <f t="shared" si="31"/>
        <v>Z22</v>
      </c>
      <c r="G506" s="35" t="s">
        <v>1270</v>
      </c>
      <c r="H506" s="35">
        <v>2</v>
      </c>
      <c r="I506" s="35">
        <v>65</v>
      </c>
      <c r="J506" s="35">
        <v>1078</v>
      </c>
      <c r="K506" s="36">
        <f t="shared" si="29"/>
        <v>1.1000989999999999</v>
      </c>
      <c r="L506" s="36" t="str">
        <f t="shared" si="32"/>
        <v>Pcs</v>
      </c>
      <c r="M506" s="37" t="s">
        <v>1224</v>
      </c>
      <c r="O506" s="31">
        <v>1219</v>
      </c>
    </row>
    <row r="507" spans="2:15" hidden="1">
      <c r="B507" s="34" t="s">
        <v>5</v>
      </c>
      <c r="C507" s="35" t="s">
        <v>1509</v>
      </c>
      <c r="D507" s="35" t="s">
        <v>585</v>
      </c>
      <c r="E507" s="34" t="str">
        <f t="shared" si="30"/>
        <v>SGCC</v>
      </c>
      <c r="F507" s="34" t="str">
        <f t="shared" si="31"/>
        <v>Z22</v>
      </c>
      <c r="G507" s="35" t="str">
        <f>LEFT(D507,13)</f>
        <v>SGCC-ZSBX-Z22</v>
      </c>
      <c r="H507" s="35">
        <v>2</v>
      </c>
      <c r="I507" s="35">
        <v>65</v>
      </c>
      <c r="J507" s="35">
        <v>1078</v>
      </c>
      <c r="K507" s="36">
        <f t="shared" si="29"/>
        <v>1.1000989999999999</v>
      </c>
      <c r="L507" s="36" t="str">
        <f t="shared" si="32"/>
        <v>Pcs</v>
      </c>
      <c r="M507" s="37">
        <v>0</v>
      </c>
      <c r="O507" s="31">
        <v>1219</v>
      </c>
    </row>
    <row r="508" spans="2:15" hidden="1">
      <c r="B508" s="34" t="s">
        <v>5</v>
      </c>
      <c r="C508" s="35" t="s">
        <v>586</v>
      </c>
      <c r="D508" s="35" t="s">
        <v>587</v>
      </c>
      <c r="E508" s="34" t="str">
        <f t="shared" si="30"/>
        <v>SGCC</v>
      </c>
      <c r="F508" s="34" t="str">
        <f t="shared" si="31"/>
        <v>Z22</v>
      </c>
      <c r="G508" s="35" t="s">
        <v>1270</v>
      </c>
      <c r="H508" s="35">
        <v>2</v>
      </c>
      <c r="I508" s="35">
        <v>65</v>
      </c>
      <c r="J508" s="35">
        <v>858</v>
      </c>
      <c r="K508" s="36">
        <f t="shared" si="29"/>
        <v>0.87558899999999995</v>
      </c>
      <c r="L508" s="36" t="str">
        <f t="shared" si="32"/>
        <v>Pcs</v>
      </c>
      <c r="M508" s="37" t="s">
        <v>1224</v>
      </c>
      <c r="O508" s="31">
        <v>1219</v>
      </c>
    </row>
    <row r="509" spans="2:15" hidden="1">
      <c r="B509" s="34" t="s">
        <v>5</v>
      </c>
      <c r="C509" s="35" t="s">
        <v>1510</v>
      </c>
      <c r="D509" s="35" t="s">
        <v>587</v>
      </c>
      <c r="E509" s="34" t="str">
        <f t="shared" si="30"/>
        <v>SGCC</v>
      </c>
      <c r="F509" s="34" t="str">
        <f t="shared" si="31"/>
        <v>Z22</v>
      </c>
      <c r="G509" s="35" t="str">
        <f>LEFT(D509,13)</f>
        <v>SGCC-ZSBX-Z22</v>
      </c>
      <c r="H509" s="35">
        <v>2</v>
      </c>
      <c r="I509" s="35">
        <v>65</v>
      </c>
      <c r="J509" s="35">
        <v>858</v>
      </c>
      <c r="K509" s="36">
        <f t="shared" si="29"/>
        <v>0.87558899999999995</v>
      </c>
      <c r="L509" s="36" t="str">
        <f t="shared" si="32"/>
        <v>Pcs</v>
      </c>
      <c r="M509" s="37">
        <v>0</v>
      </c>
      <c r="O509" s="31">
        <v>1219</v>
      </c>
    </row>
    <row r="510" spans="2:15" hidden="1">
      <c r="B510" s="34" t="s">
        <v>5</v>
      </c>
      <c r="C510" s="35" t="s">
        <v>588</v>
      </c>
      <c r="D510" s="35" t="s">
        <v>589</v>
      </c>
      <c r="E510" s="34" t="str">
        <f t="shared" si="30"/>
        <v>SGCC</v>
      </c>
      <c r="F510" s="34" t="str">
        <f t="shared" si="31"/>
        <v>Z22</v>
      </c>
      <c r="G510" s="35" t="s">
        <v>1270</v>
      </c>
      <c r="H510" s="35">
        <v>2</v>
      </c>
      <c r="I510" s="35">
        <v>70</v>
      </c>
      <c r="J510" s="35">
        <v>1580</v>
      </c>
      <c r="K510" s="36">
        <f t="shared" si="29"/>
        <v>1.7364200000000001</v>
      </c>
      <c r="L510" s="36" t="str">
        <f t="shared" si="32"/>
        <v>Pcs</v>
      </c>
      <c r="M510" s="37" t="s">
        <v>1224</v>
      </c>
      <c r="O510" s="31">
        <v>1219</v>
      </c>
    </row>
    <row r="511" spans="2:15" hidden="1">
      <c r="B511" s="34" t="s">
        <v>5</v>
      </c>
      <c r="C511" s="35" t="s">
        <v>1511</v>
      </c>
      <c r="D511" s="35" t="s">
        <v>1512</v>
      </c>
      <c r="E511" s="34" t="str">
        <f t="shared" si="30"/>
        <v>SGCC</v>
      </c>
      <c r="F511" s="34" t="str">
        <f t="shared" si="31"/>
        <v>Z08</v>
      </c>
      <c r="G511" s="35" t="s">
        <v>1221</v>
      </c>
      <c r="H511" s="35">
        <v>0.7</v>
      </c>
      <c r="I511" s="35">
        <v>1145</v>
      </c>
      <c r="J511" s="35">
        <v>2440</v>
      </c>
      <c r="K511" s="36">
        <f t="shared" si="29"/>
        <v>15.351930999999997</v>
      </c>
      <c r="L511" s="36" t="str">
        <f t="shared" si="32"/>
        <v>Pcs</v>
      </c>
      <c r="M511" s="37">
        <v>0</v>
      </c>
      <c r="O511" s="31">
        <v>1219</v>
      </c>
    </row>
    <row r="512" spans="2:15" hidden="1">
      <c r="B512" s="34" t="s">
        <v>5</v>
      </c>
      <c r="C512" s="35" t="s">
        <v>1513</v>
      </c>
      <c r="D512" s="35" t="s">
        <v>1514</v>
      </c>
      <c r="E512" s="34" t="str">
        <f t="shared" si="30"/>
        <v>SGCC</v>
      </c>
      <c r="F512" s="34" t="str">
        <f t="shared" si="31"/>
        <v>Z08</v>
      </c>
      <c r="G512" s="35" t="s">
        <v>1221</v>
      </c>
      <c r="H512" s="35">
        <v>1</v>
      </c>
      <c r="I512" s="35">
        <v>1085</v>
      </c>
      <c r="J512" s="35">
        <v>2240</v>
      </c>
      <c r="K512" s="36">
        <f t="shared" si="29"/>
        <v>19.07864</v>
      </c>
      <c r="L512" s="36" t="str">
        <f t="shared" si="32"/>
        <v>Pcs</v>
      </c>
      <c r="M512" s="37">
        <v>0</v>
      </c>
      <c r="O512" s="31">
        <v>1219</v>
      </c>
    </row>
    <row r="513" spans="2:15" hidden="1">
      <c r="B513" s="34" t="s">
        <v>5</v>
      </c>
      <c r="C513" s="35" t="s">
        <v>1515</v>
      </c>
      <c r="D513" s="35" t="s">
        <v>1514</v>
      </c>
      <c r="E513" s="34" t="str">
        <f t="shared" si="30"/>
        <v>SGCC</v>
      </c>
      <c r="F513" s="34" t="str">
        <f t="shared" si="31"/>
        <v>Z08</v>
      </c>
      <c r="G513" s="35" t="s">
        <v>1221</v>
      </c>
      <c r="H513" s="35">
        <v>1</v>
      </c>
      <c r="I513" s="35">
        <v>1085</v>
      </c>
      <c r="J513" s="35">
        <v>2240</v>
      </c>
      <c r="K513" s="36">
        <f t="shared" si="29"/>
        <v>19.07864</v>
      </c>
      <c r="L513" s="36" t="str">
        <f t="shared" si="32"/>
        <v>Pcs</v>
      </c>
      <c r="M513" s="37">
        <v>0</v>
      </c>
      <c r="O513" s="31">
        <v>1219</v>
      </c>
    </row>
    <row r="514" spans="2:15" hidden="1">
      <c r="B514" s="34" t="s">
        <v>5</v>
      </c>
      <c r="C514" s="35" t="s">
        <v>590</v>
      </c>
      <c r="D514" s="35" t="s">
        <v>591</v>
      </c>
      <c r="E514" s="34" t="str">
        <f t="shared" si="30"/>
        <v>SGCC</v>
      </c>
      <c r="F514" s="34" t="str">
        <f t="shared" si="31"/>
        <v>Z08</v>
      </c>
      <c r="G514" s="35" t="s">
        <v>1221</v>
      </c>
      <c r="H514" s="35">
        <v>1</v>
      </c>
      <c r="I514" s="35">
        <v>735</v>
      </c>
      <c r="J514" s="35">
        <v>166</v>
      </c>
      <c r="K514" s="36">
        <f t="shared" si="29"/>
        <v>0.95777849999999998</v>
      </c>
      <c r="L514" s="36" t="str">
        <f t="shared" si="32"/>
        <v>Pcs</v>
      </c>
      <c r="M514" s="37" t="s">
        <v>1414</v>
      </c>
      <c r="O514" s="31">
        <v>1219</v>
      </c>
    </row>
    <row r="515" spans="2:15" hidden="1">
      <c r="B515" s="34" t="s">
        <v>5</v>
      </c>
      <c r="C515" s="35" t="s">
        <v>592</v>
      </c>
      <c r="D515" s="35" t="s">
        <v>593</v>
      </c>
      <c r="E515" s="34" t="str">
        <f t="shared" si="30"/>
        <v>SGCC</v>
      </c>
      <c r="F515" s="34" t="str">
        <f t="shared" si="31"/>
        <v>Z08</v>
      </c>
      <c r="G515" s="35" t="s">
        <v>1221</v>
      </c>
      <c r="H515" s="35">
        <v>1</v>
      </c>
      <c r="I515" s="35">
        <v>1055</v>
      </c>
      <c r="J515" s="35">
        <v>97</v>
      </c>
      <c r="K515" s="36">
        <f t="shared" si="29"/>
        <v>0.80332974999999995</v>
      </c>
      <c r="L515" s="36" t="str">
        <f t="shared" si="32"/>
        <v>Pcs</v>
      </c>
      <c r="M515" s="37" t="s">
        <v>1414</v>
      </c>
      <c r="O515" s="31">
        <v>1219</v>
      </c>
    </row>
    <row r="516" spans="2:15" hidden="1">
      <c r="B516" s="34" t="s">
        <v>5</v>
      </c>
      <c r="C516" s="35" t="s">
        <v>594</v>
      </c>
      <c r="D516" s="35" t="s">
        <v>595</v>
      </c>
      <c r="E516" s="34" t="str">
        <f t="shared" si="30"/>
        <v>SGCC</v>
      </c>
      <c r="F516" s="34" t="str">
        <f t="shared" si="31"/>
        <v>Z08</v>
      </c>
      <c r="G516" s="35" t="s">
        <v>1221</v>
      </c>
      <c r="H516" s="35">
        <v>1</v>
      </c>
      <c r="I516" s="35">
        <v>1250</v>
      </c>
      <c r="J516" s="35">
        <v>350</v>
      </c>
      <c r="K516" s="36">
        <f t="shared" ref="K516:K579" si="33">IF(J516="Coil",1,7.85*H516*I516*J516/10^6)</f>
        <v>3.4343750000000002</v>
      </c>
      <c r="L516" s="36" t="str">
        <f t="shared" si="32"/>
        <v>Pcs</v>
      </c>
      <c r="M516" s="37" t="s">
        <v>1414</v>
      </c>
      <c r="O516" s="31">
        <v>1219</v>
      </c>
    </row>
    <row r="517" spans="2:15" hidden="1">
      <c r="B517" s="34" t="s">
        <v>5</v>
      </c>
      <c r="C517" s="35" t="s">
        <v>596</v>
      </c>
      <c r="D517" s="35" t="s">
        <v>597</v>
      </c>
      <c r="E517" s="34" t="str">
        <f t="shared" ref="E517:E580" si="34">LEFT(G517,4)</f>
        <v>SGCC</v>
      </c>
      <c r="F517" s="34" t="str">
        <f t="shared" ref="F517:F580" si="35">RIGHT(G517,3)</f>
        <v>Z08</v>
      </c>
      <c r="G517" s="35" t="s">
        <v>1221</v>
      </c>
      <c r="H517" s="35">
        <v>1</v>
      </c>
      <c r="I517" s="35">
        <v>1055</v>
      </c>
      <c r="J517" s="35">
        <v>166</v>
      </c>
      <c r="K517" s="36">
        <f t="shared" si="33"/>
        <v>1.3747704999999999</v>
      </c>
      <c r="L517" s="36" t="str">
        <f t="shared" ref="L517:L580" si="36">IF(J517="Coil","KG,","Pcs")</f>
        <v>Pcs</v>
      </c>
      <c r="M517" s="37" t="s">
        <v>1414</v>
      </c>
      <c r="O517" s="31">
        <v>1219</v>
      </c>
    </row>
    <row r="518" spans="2:15" hidden="1">
      <c r="B518" s="34" t="s">
        <v>5</v>
      </c>
      <c r="C518" s="35" t="s">
        <v>598</v>
      </c>
      <c r="D518" s="35" t="s">
        <v>599</v>
      </c>
      <c r="E518" s="34" t="str">
        <f t="shared" si="34"/>
        <v>SGCC</v>
      </c>
      <c r="F518" s="34" t="str">
        <f t="shared" si="35"/>
        <v>Z08</v>
      </c>
      <c r="G518" s="35" t="s">
        <v>1221</v>
      </c>
      <c r="H518" s="35">
        <v>0.6</v>
      </c>
      <c r="I518" s="35">
        <v>1219</v>
      </c>
      <c r="J518" s="35">
        <v>1219</v>
      </c>
      <c r="K518" s="36">
        <f t="shared" si="33"/>
        <v>6.99887631</v>
      </c>
      <c r="L518" s="36" t="str">
        <f t="shared" si="36"/>
        <v>Pcs</v>
      </c>
      <c r="M518" s="37" t="s">
        <v>1414</v>
      </c>
      <c r="O518" s="31">
        <v>1219</v>
      </c>
    </row>
    <row r="519" spans="2:15" hidden="1">
      <c r="B519" s="34" t="s">
        <v>5</v>
      </c>
      <c r="C519" s="35" t="s">
        <v>1516</v>
      </c>
      <c r="D519" s="35" t="s">
        <v>599</v>
      </c>
      <c r="E519" s="34" t="str">
        <f t="shared" si="34"/>
        <v>SGCC</v>
      </c>
      <c r="F519" s="34" t="str">
        <f t="shared" si="35"/>
        <v>Z08</v>
      </c>
      <c r="G519" s="35" t="s">
        <v>1221</v>
      </c>
      <c r="H519" s="35">
        <v>0.6</v>
      </c>
      <c r="I519" s="35">
        <v>1219</v>
      </c>
      <c r="J519" s="35">
        <v>1219</v>
      </c>
      <c r="K519" s="36">
        <f t="shared" si="33"/>
        <v>6.99887631</v>
      </c>
      <c r="L519" s="36" t="str">
        <f t="shared" si="36"/>
        <v>Pcs</v>
      </c>
      <c r="M519" s="37" t="s">
        <v>1414</v>
      </c>
      <c r="O519" s="31">
        <v>1219</v>
      </c>
    </row>
    <row r="520" spans="2:15" hidden="1">
      <c r="B520" s="34" t="s">
        <v>5</v>
      </c>
      <c r="C520" s="35" t="s">
        <v>600</v>
      </c>
      <c r="D520" s="35" t="s">
        <v>601</v>
      </c>
      <c r="E520" s="34" t="str">
        <f t="shared" si="34"/>
        <v>SGCC</v>
      </c>
      <c r="F520" s="34" t="str">
        <f t="shared" si="35"/>
        <v>Z08</v>
      </c>
      <c r="G520" s="35" t="s">
        <v>1221</v>
      </c>
      <c r="H520" s="35">
        <v>1</v>
      </c>
      <c r="I520" s="35">
        <v>1088</v>
      </c>
      <c r="J520" s="35">
        <v>600</v>
      </c>
      <c r="K520" s="36">
        <f t="shared" si="33"/>
        <v>5.1244800000000001</v>
      </c>
      <c r="L520" s="36" t="str">
        <f t="shared" si="36"/>
        <v>Pcs</v>
      </c>
      <c r="M520" s="37" t="s">
        <v>1414</v>
      </c>
      <c r="O520" s="31">
        <v>1219</v>
      </c>
    </row>
    <row r="521" spans="2:15" hidden="1">
      <c r="B521" s="34" t="s">
        <v>5</v>
      </c>
      <c r="C521" s="35" t="s">
        <v>602</v>
      </c>
      <c r="D521" s="35" t="s">
        <v>603</v>
      </c>
      <c r="E521" s="34" t="str">
        <f t="shared" si="34"/>
        <v>SGCC</v>
      </c>
      <c r="F521" s="34" t="str">
        <f t="shared" si="35"/>
        <v>Z08</v>
      </c>
      <c r="G521" s="35" t="s">
        <v>1221</v>
      </c>
      <c r="H521" s="35">
        <v>1</v>
      </c>
      <c r="I521" s="35">
        <v>1219</v>
      </c>
      <c r="J521" s="35">
        <v>1085</v>
      </c>
      <c r="K521" s="36">
        <f t="shared" si="33"/>
        <v>10.38252775</v>
      </c>
      <c r="L521" s="36" t="str">
        <f t="shared" si="36"/>
        <v>Pcs</v>
      </c>
      <c r="M521" s="37" t="s">
        <v>1414</v>
      </c>
      <c r="O521" s="31">
        <v>1219</v>
      </c>
    </row>
    <row r="522" spans="2:15" hidden="1">
      <c r="B522" s="34" t="s">
        <v>5</v>
      </c>
      <c r="C522" s="35" t="s">
        <v>604</v>
      </c>
      <c r="D522" s="35" t="s">
        <v>605</v>
      </c>
      <c r="E522" s="34" t="str">
        <f t="shared" si="34"/>
        <v>SGCC</v>
      </c>
      <c r="F522" s="34" t="str">
        <f t="shared" si="35"/>
        <v>Z08</v>
      </c>
      <c r="G522" s="35" t="s">
        <v>1221</v>
      </c>
      <c r="H522" s="35">
        <v>1.2</v>
      </c>
      <c r="I522" s="35">
        <v>1180</v>
      </c>
      <c r="J522" s="35">
        <v>1219</v>
      </c>
      <c r="K522" s="36">
        <f t="shared" si="33"/>
        <v>13.549916400000001</v>
      </c>
      <c r="L522" s="36" t="str">
        <f t="shared" si="36"/>
        <v>Pcs</v>
      </c>
      <c r="M522" s="37" t="s">
        <v>1414</v>
      </c>
      <c r="O522" s="31">
        <v>1219</v>
      </c>
    </row>
    <row r="523" spans="2:15" hidden="1">
      <c r="B523" s="34" t="s">
        <v>5</v>
      </c>
      <c r="C523" s="35" t="s">
        <v>1517</v>
      </c>
      <c r="D523" s="35" t="s">
        <v>605</v>
      </c>
      <c r="E523" s="34" t="str">
        <f t="shared" si="34"/>
        <v>SGCC</v>
      </c>
      <c r="F523" s="34" t="str">
        <f t="shared" si="35"/>
        <v>Z08</v>
      </c>
      <c r="G523" s="35" t="s">
        <v>1221</v>
      </c>
      <c r="H523" s="35">
        <v>1.2</v>
      </c>
      <c r="I523" s="35">
        <v>1180</v>
      </c>
      <c r="J523" s="35">
        <v>1219</v>
      </c>
      <c r="K523" s="36">
        <f t="shared" si="33"/>
        <v>13.549916400000001</v>
      </c>
      <c r="L523" s="36" t="str">
        <f t="shared" si="36"/>
        <v>Pcs</v>
      </c>
      <c r="M523" s="37">
        <v>0</v>
      </c>
      <c r="O523" s="31">
        <v>1219</v>
      </c>
    </row>
    <row r="524" spans="2:15" hidden="1">
      <c r="B524" s="34" t="s">
        <v>5</v>
      </c>
      <c r="C524" s="35" t="s">
        <v>1518</v>
      </c>
      <c r="D524" s="35" t="s">
        <v>1519</v>
      </c>
      <c r="E524" s="34" t="str">
        <f t="shared" si="34"/>
        <v>SGCC</v>
      </c>
      <c r="F524" s="34" t="str">
        <f t="shared" si="35"/>
        <v>Z08</v>
      </c>
      <c r="G524" s="35" t="s">
        <v>1221</v>
      </c>
      <c r="H524" s="35">
        <v>0.7</v>
      </c>
      <c r="I524" s="35">
        <v>1145</v>
      </c>
      <c r="J524" s="35">
        <v>1150</v>
      </c>
      <c r="K524" s="36">
        <f t="shared" si="33"/>
        <v>7.235541249999998</v>
      </c>
      <c r="L524" s="36" t="str">
        <f t="shared" si="36"/>
        <v>Pcs</v>
      </c>
      <c r="M524" s="37">
        <v>0</v>
      </c>
      <c r="O524" s="31">
        <v>1219</v>
      </c>
    </row>
    <row r="525" spans="2:15" hidden="1">
      <c r="B525" s="34" t="s">
        <v>5</v>
      </c>
      <c r="C525" s="35" t="s">
        <v>606</v>
      </c>
      <c r="D525" s="35" t="s">
        <v>607</v>
      </c>
      <c r="E525" s="34" t="str">
        <f t="shared" si="34"/>
        <v>SGCC</v>
      </c>
      <c r="F525" s="34" t="str">
        <f t="shared" si="35"/>
        <v>Z08</v>
      </c>
      <c r="G525" s="35" t="s">
        <v>1221</v>
      </c>
      <c r="H525" s="35">
        <v>1</v>
      </c>
      <c r="I525" s="35">
        <v>1085</v>
      </c>
      <c r="J525" s="35">
        <v>1219</v>
      </c>
      <c r="K525" s="36">
        <f t="shared" si="33"/>
        <v>10.38252775</v>
      </c>
      <c r="L525" s="36" t="str">
        <f t="shared" si="36"/>
        <v>Pcs</v>
      </c>
      <c r="M525" s="37" t="s">
        <v>1414</v>
      </c>
      <c r="O525" s="31">
        <v>1219</v>
      </c>
    </row>
    <row r="526" spans="2:15" hidden="1">
      <c r="B526" s="34" t="s">
        <v>5</v>
      </c>
      <c r="C526" s="35" t="s">
        <v>608</v>
      </c>
      <c r="D526" s="35" t="s">
        <v>609</v>
      </c>
      <c r="E526" s="34" t="str">
        <f t="shared" si="34"/>
        <v>SGCC</v>
      </c>
      <c r="F526" s="34" t="str">
        <f t="shared" si="35"/>
        <v>Z08</v>
      </c>
      <c r="G526" s="35" t="s">
        <v>1221</v>
      </c>
      <c r="H526" s="35">
        <v>1</v>
      </c>
      <c r="I526" s="35">
        <v>1210</v>
      </c>
      <c r="J526" s="35">
        <v>1085</v>
      </c>
      <c r="K526" s="36">
        <f t="shared" si="33"/>
        <v>10.3058725</v>
      </c>
      <c r="L526" s="36" t="str">
        <f t="shared" si="36"/>
        <v>Pcs</v>
      </c>
      <c r="M526" s="37" t="s">
        <v>1414</v>
      </c>
      <c r="O526" s="31">
        <v>1219</v>
      </c>
    </row>
    <row r="527" spans="2:15" hidden="1">
      <c r="B527" s="34" t="s">
        <v>5</v>
      </c>
      <c r="C527" s="35" t="s">
        <v>610</v>
      </c>
      <c r="D527" s="35" t="s">
        <v>611</v>
      </c>
      <c r="E527" s="34" t="str">
        <f t="shared" si="34"/>
        <v>SGCC</v>
      </c>
      <c r="F527" s="34" t="str">
        <f t="shared" si="35"/>
        <v>Z08</v>
      </c>
      <c r="G527" s="35" t="s">
        <v>1221</v>
      </c>
      <c r="H527" s="35">
        <v>1.6</v>
      </c>
      <c r="I527" s="35">
        <v>1120</v>
      </c>
      <c r="J527" s="35">
        <v>1219</v>
      </c>
      <c r="K527" s="36">
        <f t="shared" si="33"/>
        <v>17.147916800000001</v>
      </c>
      <c r="L527" s="36" t="str">
        <f t="shared" si="36"/>
        <v>Pcs</v>
      </c>
      <c r="M527" s="37" t="s">
        <v>1414</v>
      </c>
      <c r="O527" s="31">
        <v>1219</v>
      </c>
    </row>
    <row r="528" spans="2:15" hidden="1">
      <c r="B528" s="34" t="s">
        <v>5</v>
      </c>
      <c r="C528" s="35" t="s">
        <v>612</v>
      </c>
      <c r="D528" s="35" t="s">
        <v>613</v>
      </c>
      <c r="E528" s="34" t="str">
        <f t="shared" si="34"/>
        <v>SGCC</v>
      </c>
      <c r="F528" s="34" t="str">
        <f t="shared" si="35"/>
        <v>Z08</v>
      </c>
      <c r="G528" s="35" t="s">
        <v>1221</v>
      </c>
      <c r="H528" s="35">
        <v>1.6</v>
      </c>
      <c r="I528" s="35">
        <v>1120</v>
      </c>
      <c r="J528" s="35">
        <v>900</v>
      </c>
      <c r="K528" s="36">
        <f t="shared" si="33"/>
        <v>12.66048</v>
      </c>
      <c r="L528" s="36" t="str">
        <f t="shared" si="36"/>
        <v>Pcs</v>
      </c>
      <c r="M528" s="37" t="s">
        <v>1414</v>
      </c>
      <c r="O528" s="31">
        <v>1219</v>
      </c>
    </row>
    <row r="529" spans="2:15" hidden="1">
      <c r="B529" s="34" t="s">
        <v>5</v>
      </c>
      <c r="C529" s="35" t="s">
        <v>614</v>
      </c>
      <c r="D529" s="35" t="s">
        <v>615</v>
      </c>
      <c r="E529" s="34" t="str">
        <f t="shared" si="34"/>
        <v>SGCC</v>
      </c>
      <c r="F529" s="34" t="str">
        <f t="shared" si="35"/>
        <v>Z08</v>
      </c>
      <c r="G529" s="35" t="s">
        <v>1221</v>
      </c>
      <c r="H529" s="35">
        <v>1</v>
      </c>
      <c r="I529" s="35">
        <v>735</v>
      </c>
      <c r="J529" s="35">
        <v>97</v>
      </c>
      <c r="K529" s="36">
        <f t="shared" si="33"/>
        <v>0.55966574999999996</v>
      </c>
      <c r="L529" s="36" t="str">
        <f t="shared" si="36"/>
        <v>Pcs</v>
      </c>
      <c r="M529" s="37" t="s">
        <v>1414</v>
      </c>
      <c r="O529" s="31">
        <v>1219</v>
      </c>
    </row>
    <row r="530" spans="2:15" hidden="1">
      <c r="B530" s="34" t="s">
        <v>5</v>
      </c>
      <c r="C530" s="35" t="s">
        <v>616</v>
      </c>
      <c r="D530" s="35" t="s">
        <v>617</v>
      </c>
      <c r="E530" s="34" t="str">
        <f t="shared" si="34"/>
        <v>SGCC</v>
      </c>
      <c r="F530" s="34" t="str">
        <f t="shared" si="35"/>
        <v>Z08</v>
      </c>
      <c r="G530" s="35" t="s">
        <v>1221</v>
      </c>
      <c r="H530" s="35">
        <v>1</v>
      </c>
      <c r="I530" s="35">
        <v>222</v>
      </c>
      <c r="J530" s="35">
        <v>1220</v>
      </c>
      <c r="K530" s="36">
        <f t="shared" si="33"/>
        <v>2.1260940000000002</v>
      </c>
      <c r="L530" s="36" t="str">
        <f t="shared" si="36"/>
        <v>Pcs</v>
      </c>
      <c r="M530" s="37" t="s">
        <v>1267</v>
      </c>
      <c r="O530" s="31">
        <v>1219</v>
      </c>
    </row>
    <row r="531" spans="2:15" hidden="1">
      <c r="B531" s="34" t="s">
        <v>5</v>
      </c>
      <c r="C531" s="35" t="s">
        <v>618</v>
      </c>
      <c r="D531" s="35" t="s">
        <v>617</v>
      </c>
      <c r="E531" s="34" t="str">
        <f t="shared" si="34"/>
        <v>SGCC</v>
      </c>
      <c r="F531" s="34" t="str">
        <f t="shared" si="35"/>
        <v>Z08</v>
      </c>
      <c r="G531" s="35" t="s">
        <v>1221</v>
      </c>
      <c r="H531" s="35">
        <v>1</v>
      </c>
      <c r="I531" s="35">
        <v>222</v>
      </c>
      <c r="J531" s="35">
        <v>1220</v>
      </c>
      <c r="K531" s="36">
        <f t="shared" si="33"/>
        <v>2.1260940000000002</v>
      </c>
      <c r="L531" s="36" t="str">
        <f t="shared" si="36"/>
        <v>Pcs</v>
      </c>
      <c r="M531" s="37" t="s">
        <v>1267</v>
      </c>
      <c r="O531" s="31">
        <v>1219</v>
      </c>
    </row>
    <row r="532" spans="2:15" hidden="1">
      <c r="B532" s="34" t="s">
        <v>5</v>
      </c>
      <c r="C532" s="35" t="s">
        <v>1520</v>
      </c>
      <c r="D532" s="35" t="s">
        <v>1521</v>
      </c>
      <c r="E532" s="34" t="str">
        <f t="shared" si="34"/>
        <v>SGCC</v>
      </c>
      <c r="F532" s="34" t="str">
        <f t="shared" si="35"/>
        <v>Z08</v>
      </c>
      <c r="G532" s="35" t="s">
        <v>1221</v>
      </c>
      <c r="H532" s="35">
        <v>1.2</v>
      </c>
      <c r="I532" s="35">
        <v>30</v>
      </c>
      <c r="J532" s="35" t="s">
        <v>1263</v>
      </c>
      <c r="K532" s="36">
        <f t="shared" si="33"/>
        <v>1</v>
      </c>
      <c r="L532" s="36" t="str">
        <f t="shared" si="36"/>
        <v>KG,</v>
      </c>
      <c r="M532" s="37" t="s">
        <v>1264</v>
      </c>
      <c r="O532" s="31">
        <v>1219</v>
      </c>
    </row>
    <row r="533" spans="2:15" hidden="1">
      <c r="B533" s="34" t="s">
        <v>5</v>
      </c>
      <c r="C533" s="35" t="s">
        <v>1522</v>
      </c>
      <c r="D533" s="35" t="s">
        <v>1521</v>
      </c>
      <c r="E533" s="34" t="str">
        <f t="shared" si="34"/>
        <v>SGCC</v>
      </c>
      <c r="F533" s="34" t="str">
        <f t="shared" si="35"/>
        <v>Z08</v>
      </c>
      <c r="G533" s="35" t="s">
        <v>1221</v>
      </c>
      <c r="H533" s="35">
        <v>1.2</v>
      </c>
      <c r="I533" s="35">
        <v>30</v>
      </c>
      <c r="J533" s="35" t="s">
        <v>1201</v>
      </c>
      <c r="K533" s="36">
        <f t="shared" si="33"/>
        <v>1</v>
      </c>
      <c r="L533" s="36" t="str">
        <f t="shared" si="36"/>
        <v>KG,</v>
      </c>
      <c r="M533" s="37" t="s">
        <v>1264</v>
      </c>
      <c r="O533" s="31">
        <v>1219</v>
      </c>
    </row>
    <row r="534" spans="2:15" hidden="1">
      <c r="B534" s="34" t="s">
        <v>5</v>
      </c>
      <c r="C534" s="35" t="s">
        <v>619</v>
      </c>
      <c r="D534" s="35" t="s">
        <v>620</v>
      </c>
      <c r="E534" s="34" t="str">
        <f t="shared" si="34"/>
        <v>SGCC</v>
      </c>
      <c r="F534" s="34" t="str">
        <f t="shared" si="35"/>
        <v>Z08</v>
      </c>
      <c r="G534" s="35" t="s">
        <v>1221</v>
      </c>
      <c r="H534" s="35">
        <v>0.8</v>
      </c>
      <c r="I534" s="35">
        <v>1210</v>
      </c>
      <c r="J534" s="35">
        <v>1085</v>
      </c>
      <c r="K534" s="36">
        <f t="shared" si="33"/>
        <v>8.2446979999999996</v>
      </c>
      <c r="L534" s="36" t="str">
        <f t="shared" si="36"/>
        <v>Pcs</v>
      </c>
      <c r="M534" s="37" t="s">
        <v>1414</v>
      </c>
      <c r="O534" s="31">
        <v>1219</v>
      </c>
    </row>
    <row r="535" spans="2:15" hidden="1">
      <c r="B535" s="34" t="s">
        <v>5</v>
      </c>
      <c r="C535" s="35" t="s">
        <v>621</v>
      </c>
      <c r="D535" s="35" t="s">
        <v>622</v>
      </c>
      <c r="E535" s="34" t="str">
        <f t="shared" si="34"/>
        <v>SGCC</v>
      </c>
      <c r="F535" s="34" t="str">
        <f t="shared" si="35"/>
        <v>Z08</v>
      </c>
      <c r="G535" s="35" t="s">
        <v>1221</v>
      </c>
      <c r="H535" s="35">
        <v>1.6</v>
      </c>
      <c r="I535" s="35">
        <v>192</v>
      </c>
      <c r="J535" s="35">
        <v>380</v>
      </c>
      <c r="K535" s="36">
        <f t="shared" si="33"/>
        <v>0.91637760000000001</v>
      </c>
      <c r="L535" s="36" t="str">
        <f t="shared" si="36"/>
        <v>Pcs</v>
      </c>
      <c r="M535" s="37" t="s">
        <v>1224</v>
      </c>
      <c r="O535" s="31">
        <v>1219</v>
      </c>
    </row>
    <row r="536" spans="2:15" hidden="1">
      <c r="B536" s="34" t="s">
        <v>5</v>
      </c>
      <c r="C536" s="35" t="s">
        <v>623</v>
      </c>
      <c r="D536" s="35" t="s">
        <v>624</v>
      </c>
      <c r="E536" s="34" t="str">
        <f t="shared" si="34"/>
        <v>SGCC</v>
      </c>
      <c r="F536" s="34" t="str">
        <f t="shared" si="35"/>
        <v>Z08</v>
      </c>
      <c r="G536" s="35" t="s">
        <v>1221</v>
      </c>
      <c r="H536" s="35">
        <v>0.7</v>
      </c>
      <c r="I536" s="35">
        <v>114</v>
      </c>
      <c r="J536" s="35">
        <v>278</v>
      </c>
      <c r="K536" s="36">
        <f t="shared" si="33"/>
        <v>0.17414753999999999</v>
      </c>
      <c r="L536" s="36" t="str">
        <f t="shared" si="36"/>
        <v>Pcs</v>
      </c>
      <c r="M536" s="37" t="s">
        <v>1228</v>
      </c>
      <c r="O536" s="31">
        <v>1219</v>
      </c>
    </row>
    <row r="537" spans="2:15" hidden="1">
      <c r="B537" s="34" t="s">
        <v>5</v>
      </c>
      <c r="C537" s="35" t="s">
        <v>625</v>
      </c>
      <c r="D537" s="35" t="s">
        <v>626</v>
      </c>
      <c r="E537" s="34" t="str">
        <f t="shared" si="34"/>
        <v>SGCC</v>
      </c>
      <c r="F537" s="34" t="str">
        <f t="shared" si="35"/>
        <v>Z08</v>
      </c>
      <c r="G537" s="35" t="s">
        <v>1233</v>
      </c>
      <c r="H537" s="35">
        <v>0.8</v>
      </c>
      <c r="I537" s="35">
        <v>60</v>
      </c>
      <c r="J537" s="35">
        <v>363</v>
      </c>
      <c r="K537" s="36">
        <f t="shared" si="33"/>
        <v>0.13677839999999999</v>
      </c>
      <c r="L537" s="36" t="str">
        <f t="shared" si="36"/>
        <v>Pcs</v>
      </c>
      <c r="M537" s="37" t="s">
        <v>1224</v>
      </c>
      <c r="O537" s="31">
        <v>1219</v>
      </c>
    </row>
    <row r="538" spans="2:15" hidden="1">
      <c r="B538" s="34" t="s">
        <v>5</v>
      </c>
      <c r="C538" s="35" t="s">
        <v>1523</v>
      </c>
      <c r="D538" s="35" t="s">
        <v>1524</v>
      </c>
      <c r="E538" s="34" t="str">
        <f t="shared" si="34"/>
        <v>SGCC</v>
      </c>
      <c r="F538" s="34" t="str">
        <f t="shared" si="35"/>
        <v>Z08</v>
      </c>
      <c r="G538" s="35" t="s">
        <v>1221</v>
      </c>
      <c r="H538" s="35">
        <v>1</v>
      </c>
      <c r="I538" s="35">
        <v>102</v>
      </c>
      <c r="J538" s="35">
        <v>116</v>
      </c>
      <c r="K538" s="36">
        <f t="shared" si="33"/>
        <v>9.2881199999999997E-2</v>
      </c>
      <c r="L538" s="36" t="str">
        <f t="shared" si="36"/>
        <v>Pcs</v>
      </c>
      <c r="M538" s="37">
        <v>0</v>
      </c>
      <c r="O538" s="31">
        <v>1219</v>
      </c>
    </row>
    <row r="539" spans="2:15" hidden="1">
      <c r="B539" s="34" t="s">
        <v>5</v>
      </c>
      <c r="C539" s="35" t="s">
        <v>1525</v>
      </c>
      <c r="D539" s="35" t="s">
        <v>1524</v>
      </c>
      <c r="E539" s="34" t="str">
        <f t="shared" si="34"/>
        <v>SGCC</v>
      </c>
      <c r="F539" s="34" t="str">
        <f t="shared" si="35"/>
        <v>Z08</v>
      </c>
      <c r="G539" s="35" t="s">
        <v>1221</v>
      </c>
      <c r="H539" s="35">
        <v>1</v>
      </c>
      <c r="I539" s="35">
        <v>102</v>
      </c>
      <c r="J539" s="35">
        <v>116</v>
      </c>
      <c r="K539" s="36">
        <f t="shared" si="33"/>
        <v>9.2881199999999997E-2</v>
      </c>
      <c r="L539" s="36" t="str">
        <f t="shared" si="36"/>
        <v>Pcs</v>
      </c>
      <c r="M539" s="37">
        <v>0</v>
      </c>
      <c r="O539" s="31">
        <v>1219</v>
      </c>
    </row>
    <row r="540" spans="2:15" hidden="1">
      <c r="B540" s="34" t="s">
        <v>5</v>
      </c>
      <c r="C540" s="35" t="s">
        <v>628</v>
      </c>
      <c r="D540" s="35" t="s">
        <v>629</v>
      </c>
      <c r="E540" s="34" t="str">
        <f t="shared" si="34"/>
        <v>SGCC</v>
      </c>
      <c r="F540" s="34" t="str">
        <f t="shared" si="35"/>
        <v>Z08</v>
      </c>
      <c r="G540" s="35" t="s">
        <v>1221</v>
      </c>
      <c r="H540" s="35">
        <v>0.6</v>
      </c>
      <c r="I540" s="35">
        <v>56</v>
      </c>
      <c r="J540" s="35">
        <v>425</v>
      </c>
      <c r="K540" s="36">
        <f t="shared" si="33"/>
        <v>0.112098</v>
      </c>
      <c r="L540" s="36" t="str">
        <f t="shared" si="36"/>
        <v>Pcs</v>
      </c>
      <c r="M540" s="37" t="s">
        <v>1228</v>
      </c>
      <c r="O540" s="31">
        <v>1219</v>
      </c>
    </row>
    <row r="541" spans="2:15" hidden="1">
      <c r="B541" s="34" t="s">
        <v>5</v>
      </c>
      <c r="C541" s="35" t="s">
        <v>1526</v>
      </c>
      <c r="D541" s="35" t="s">
        <v>629</v>
      </c>
      <c r="E541" s="34" t="str">
        <f t="shared" si="34"/>
        <v>SGCC</v>
      </c>
      <c r="F541" s="34" t="str">
        <f t="shared" si="35"/>
        <v>Z08</v>
      </c>
      <c r="G541" s="35" t="s">
        <v>1221</v>
      </c>
      <c r="H541" s="35">
        <v>0.6</v>
      </c>
      <c r="I541" s="35">
        <v>56</v>
      </c>
      <c r="J541" s="35">
        <v>425</v>
      </c>
      <c r="K541" s="36">
        <f t="shared" si="33"/>
        <v>0.112098</v>
      </c>
      <c r="L541" s="36" t="str">
        <f t="shared" si="36"/>
        <v>Pcs</v>
      </c>
      <c r="M541" s="37">
        <v>0</v>
      </c>
      <c r="O541" s="31">
        <v>1219</v>
      </c>
    </row>
    <row r="542" spans="2:15" hidden="1">
      <c r="B542" s="34" t="s">
        <v>5</v>
      </c>
      <c r="C542" s="35" t="s">
        <v>630</v>
      </c>
      <c r="D542" s="35" t="s">
        <v>631</v>
      </c>
      <c r="E542" s="34" t="str">
        <f t="shared" si="34"/>
        <v>SGCC</v>
      </c>
      <c r="F542" s="34" t="str">
        <f t="shared" si="35"/>
        <v>Z22</v>
      </c>
      <c r="G542" s="35" t="s">
        <v>1270</v>
      </c>
      <c r="H542" s="35">
        <v>2</v>
      </c>
      <c r="I542" s="35">
        <v>185</v>
      </c>
      <c r="J542" s="35">
        <v>693</v>
      </c>
      <c r="K542" s="36">
        <f t="shared" si="33"/>
        <v>2.0128184999999998</v>
      </c>
      <c r="L542" s="36" t="str">
        <f t="shared" si="36"/>
        <v>Pcs</v>
      </c>
      <c r="M542" s="37" t="s">
        <v>1228</v>
      </c>
      <c r="O542" s="31">
        <v>1219</v>
      </c>
    </row>
    <row r="543" spans="2:15" hidden="1">
      <c r="B543" s="34" t="s">
        <v>5</v>
      </c>
      <c r="C543" s="35" t="s">
        <v>1527</v>
      </c>
      <c r="D543" s="35" t="s">
        <v>631</v>
      </c>
      <c r="E543" s="34" t="str">
        <f t="shared" si="34"/>
        <v>SGCC</v>
      </c>
      <c r="F543" s="34" t="str">
        <f t="shared" si="35"/>
        <v>Z22</v>
      </c>
      <c r="G543" s="35" t="str">
        <f>LEFT(D543,13)</f>
        <v>SGCC-ZSBX-Z22</v>
      </c>
      <c r="H543" s="35">
        <v>2</v>
      </c>
      <c r="I543" s="35">
        <v>185</v>
      </c>
      <c r="J543" s="35">
        <v>693</v>
      </c>
      <c r="K543" s="36">
        <f t="shared" si="33"/>
        <v>2.0128184999999998</v>
      </c>
      <c r="L543" s="36" t="str">
        <f t="shared" si="36"/>
        <v>Pcs</v>
      </c>
      <c r="M543" s="37">
        <v>0</v>
      </c>
      <c r="O543" s="31">
        <v>1219</v>
      </c>
    </row>
    <row r="544" spans="2:15" hidden="1">
      <c r="B544" s="34" t="s">
        <v>5</v>
      </c>
      <c r="C544" s="35" t="s">
        <v>632</v>
      </c>
      <c r="D544" s="35" t="s">
        <v>633</v>
      </c>
      <c r="E544" s="34" t="str">
        <f t="shared" si="34"/>
        <v>SGCC</v>
      </c>
      <c r="F544" s="34" t="str">
        <f t="shared" si="35"/>
        <v>Z22</v>
      </c>
      <c r="G544" s="35" t="s">
        <v>1270</v>
      </c>
      <c r="H544" s="35">
        <v>2</v>
      </c>
      <c r="I544" s="35">
        <v>65</v>
      </c>
      <c r="J544" s="35">
        <v>315</v>
      </c>
      <c r="K544" s="36">
        <f t="shared" si="33"/>
        <v>0.32145750000000001</v>
      </c>
      <c r="L544" s="36" t="str">
        <f t="shared" si="36"/>
        <v>Pcs</v>
      </c>
      <c r="M544" s="37" t="s">
        <v>1265</v>
      </c>
      <c r="O544" s="31">
        <v>1219</v>
      </c>
    </row>
    <row r="545" spans="2:15" hidden="1">
      <c r="B545" s="34" t="s">
        <v>5</v>
      </c>
      <c r="C545" s="35" t="s">
        <v>1528</v>
      </c>
      <c r="D545" s="35" t="s">
        <v>633</v>
      </c>
      <c r="E545" s="34" t="str">
        <f t="shared" si="34"/>
        <v>SGCC</v>
      </c>
      <c r="F545" s="34" t="str">
        <f t="shared" si="35"/>
        <v>Z22</v>
      </c>
      <c r="G545" s="35" t="str">
        <f>LEFT(D545,13)</f>
        <v>SGCC-ZSBX-Z22</v>
      </c>
      <c r="H545" s="35">
        <v>2</v>
      </c>
      <c r="I545" s="35">
        <v>65</v>
      </c>
      <c r="J545" s="35">
        <v>315</v>
      </c>
      <c r="K545" s="36">
        <f t="shared" si="33"/>
        <v>0.32145750000000001</v>
      </c>
      <c r="L545" s="36" t="str">
        <f t="shared" si="36"/>
        <v>Pcs</v>
      </c>
      <c r="M545" s="37">
        <v>0</v>
      </c>
      <c r="O545" s="31">
        <v>1219</v>
      </c>
    </row>
    <row r="546" spans="2:15" hidden="1">
      <c r="B546" s="34" t="s">
        <v>5</v>
      </c>
      <c r="C546" s="35" t="s">
        <v>634</v>
      </c>
      <c r="D546" s="35" t="s">
        <v>635</v>
      </c>
      <c r="E546" s="34" t="str">
        <f t="shared" si="34"/>
        <v>SGCC</v>
      </c>
      <c r="F546" s="34" t="str">
        <f t="shared" si="35"/>
        <v>Z08</v>
      </c>
      <c r="G546" s="35" t="s">
        <v>1221</v>
      </c>
      <c r="H546" s="35">
        <v>1.6</v>
      </c>
      <c r="I546" s="35">
        <v>129</v>
      </c>
      <c r="J546" s="35">
        <v>173</v>
      </c>
      <c r="K546" s="36">
        <f t="shared" si="33"/>
        <v>0.28030152000000003</v>
      </c>
      <c r="L546" s="36" t="str">
        <f t="shared" si="36"/>
        <v>Pcs</v>
      </c>
      <c r="M546" s="37" t="s">
        <v>1228</v>
      </c>
      <c r="O546" s="31">
        <v>1219</v>
      </c>
    </row>
    <row r="547" spans="2:15" hidden="1">
      <c r="B547" s="34" t="s">
        <v>5</v>
      </c>
      <c r="C547" s="35" t="s">
        <v>636</v>
      </c>
      <c r="D547" s="35" t="s">
        <v>635</v>
      </c>
      <c r="E547" s="34" t="str">
        <f t="shared" si="34"/>
        <v>SGCC</v>
      </c>
      <c r="F547" s="34" t="str">
        <f t="shared" si="35"/>
        <v>Z08</v>
      </c>
      <c r="G547" s="35" t="s">
        <v>1221</v>
      </c>
      <c r="H547" s="35">
        <v>1.6</v>
      </c>
      <c r="I547" s="35">
        <v>129</v>
      </c>
      <c r="J547" s="35">
        <v>173</v>
      </c>
      <c r="K547" s="36">
        <f t="shared" si="33"/>
        <v>0.28030152000000003</v>
      </c>
      <c r="L547" s="36" t="str">
        <f t="shared" si="36"/>
        <v>Pcs</v>
      </c>
      <c r="M547" s="37" t="s">
        <v>1228</v>
      </c>
      <c r="O547" s="31">
        <v>1219</v>
      </c>
    </row>
    <row r="548" spans="2:15" hidden="1">
      <c r="B548" s="34" t="s">
        <v>5</v>
      </c>
      <c r="C548" s="35" t="s">
        <v>637</v>
      </c>
      <c r="D548" s="35" t="s">
        <v>638</v>
      </c>
      <c r="E548" s="34" t="str">
        <f t="shared" si="34"/>
        <v>SGCC</v>
      </c>
      <c r="F548" s="34" t="str">
        <f t="shared" si="35"/>
        <v>Z08</v>
      </c>
      <c r="G548" s="35" t="s">
        <v>1221</v>
      </c>
      <c r="H548" s="35">
        <v>0.7</v>
      </c>
      <c r="I548" s="35">
        <v>131</v>
      </c>
      <c r="J548" s="35">
        <v>341</v>
      </c>
      <c r="K548" s="36">
        <f t="shared" si="33"/>
        <v>0.24546714499999997</v>
      </c>
      <c r="L548" s="36" t="str">
        <f t="shared" si="36"/>
        <v>Pcs</v>
      </c>
      <c r="M548" s="37" t="s">
        <v>1228</v>
      </c>
      <c r="O548" s="31">
        <v>1219</v>
      </c>
    </row>
    <row r="549" spans="2:15" hidden="1">
      <c r="B549" s="34" t="s">
        <v>5</v>
      </c>
      <c r="C549" s="35" t="s">
        <v>1529</v>
      </c>
      <c r="D549" s="35" t="s">
        <v>1530</v>
      </c>
      <c r="E549" s="34" t="str">
        <f t="shared" si="34"/>
        <v>SGCC</v>
      </c>
      <c r="F549" s="34" t="str">
        <f t="shared" si="35"/>
        <v>Z08</v>
      </c>
      <c r="G549" s="35" t="s">
        <v>1221</v>
      </c>
      <c r="H549" s="35">
        <v>0.8</v>
      </c>
      <c r="I549" s="35">
        <v>18</v>
      </c>
      <c r="J549" s="35" t="s">
        <v>1531</v>
      </c>
      <c r="K549" s="36">
        <f t="shared" si="33"/>
        <v>1</v>
      </c>
      <c r="L549" s="36" t="str">
        <f t="shared" si="36"/>
        <v>KG,</v>
      </c>
      <c r="M549" s="37">
        <v>0</v>
      </c>
      <c r="O549" s="31">
        <v>1219</v>
      </c>
    </row>
    <row r="550" spans="2:15" hidden="1">
      <c r="B550" s="34" t="s">
        <v>5</v>
      </c>
      <c r="C550" s="35" t="s">
        <v>1532</v>
      </c>
      <c r="D550" s="35" t="s">
        <v>1530</v>
      </c>
      <c r="E550" s="34" t="str">
        <f t="shared" si="34"/>
        <v>SGCC</v>
      </c>
      <c r="F550" s="34" t="str">
        <f t="shared" si="35"/>
        <v>Z08</v>
      </c>
      <c r="G550" s="35" t="s">
        <v>1221</v>
      </c>
      <c r="H550" s="35">
        <v>0.8</v>
      </c>
      <c r="I550" s="35">
        <v>18</v>
      </c>
      <c r="J550" s="35" t="s">
        <v>1531</v>
      </c>
      <c r="K550" s="36">
        <f t="shared" si="33"/>
        <v>1</v>
      </c>
      <c r="L550" s="36" t="str">
        <f t="shared" si="36"/>
        <v>KG,</v>
      </c>
      <c r="M550" s="37">
        <v>0</v>
      </c>
      <c r="O550" s="31">
        <v>1219</v>
      </c>
    </row>
    <row r="551" spans="2:15" hidden="1">
      <c r="B551" s="34" t="s">
        <v>5</v>
      </c>
      <c r="C551" s="35" t="s">
        <v>639</v>
      </c>
      <c r="D551" s="35" t="s">
        <v>640</v>
      </c>
      <c r="E551" s="34" t="str">
        <f t="shared" si="34"/>
        <v>SGCC</v>
      </c>
      <c r="F551" s="34" t="str">
        <f t="shared" si="35"/>
        <v>Z08</v>
      </c>
      <c r="G551" s="35" t="s">
        <v>1233</v>
      </c>
      <c r="H551" s="35">
        <v>0.8</v>
      </c>
      <c r="I551" s="35">
        <v>340</v>
      </c>
      <c r="J551" s="35">
        <v>1023</v>
      </c>
      <c r="K551" s="36">
        <f t="shared" si="33"/>
        <v>2.1843096000000002</v>
      </c>
      <c r="L551" s="36" t="str">
        <f t="shared" si="36"/>
        <v>Pcs</v>
      </c>
      <c r="M551" s="37" t="s">
        <v>1224</v>
      </c>
      <c r="O551" s="31">
        <v>1219</v>
      </c>
    </row>
    <row r="552" spans="2:15" hidden="1">
      <c r="B552" s="34" t="s">
        <v>5</v>
      </c>
      <c r="C552" s="35" t="s">
        <v>1533</v>
      </c>
      <c r="D552" s="35" t="s">
        <v>640</v>
      </c>
      <c r="E552" s="34" t="str">
        <f t="shared" si="34"/>
        <v>SGCC</v>
      </c>
      <c r="F552" s="34" t="str">
        <f t="shared" si="35"/>
        <v>Z08</v>
      </c>
      <c r="G552" s="35" t="s">
        <v>1233</v>
      </c>
      <c r="H552" s="35">
        <v>0.8</v>
      </c>
      <c r="I552" s="35">
        <v>340</v>
      </c>
      <c r="J552" s="35">
        <v>1023</v>
      </c>
      <c r="K552" s="36">
        <f t="shared" si="33"/>
        <v>2.1843096000000002</v>
      </c>
      <c r="L552" s="36" t="str">
        <f t="shared" si="36"/>
        <v>Pcs</v>
      </c>
      <c r="M552" s="37" t="s">
        <v>1224</v>
      </c>
      <c r="O552" s="31">
        <v>1219</v>
      </c>
    </row>
    <row r="553" spans="2:15" hidden="1">
      <c r="B553" s="34" t="s">
        <v>5</v>
      </c>
      <c r="C553" s="35" t="s">
        <v>1534</v>
      </c>
      <c r="D553" s="35" t="s">
        <v>1535</v>
      </c>
      <c r="E553" s="34" t="str">
        <f t="shared" si="34"/>
        <v>SGCC</v>
      </c>
      <c r="F553" s="34" t="str">
        <f t="shared" si="35"/>
        <v>Z08</v>
      </c>
      <c r="G553" s="35" t="s">
        <v>1221</v>
      </c>
      <c r="H553" s="35">
        <v>0.5</v>
      </c>
      <c r="I553" s="35">
        <v>560</v>
      </c>
      <c r="J553" s="35" t="s">
        <v>1263</v>
      </c>
      <c r="K553" s="36">
        <f t="shared" si="33"/>
        <v>1</v>
      </c>
      <c r="L553" s="36" t="str">
        <f t="shared" si="36"/>
        <v>KG,</v>
      </c>
      <c r="M553" s="37">
        <v>0</v>
      </c>
      <c r="O553" s="31">
        <v>1219</v>
      </c>
    </row>
    <row r="554" spans="2:15" hidden="1">
      <c r="B554" s="34" t="s">
        <v>5</v>
      </c>
      <c r="C554" s="35" t="s">
        <v>1536</v>
      </c>
      <c r="D554" s="35" t="s">
        <v>1535</v>
      </c>
      <c r="E554" s="34" t="str">
        <f t="shared" si="34"/>
        <v>SGCC</v>
      </c>
      <c r="F554" s="34" t="str">
        <f t="shared" si="35"/>
        <v>Z08</v>
      </c>
      <c r="G554" s="35" t="s">
        <v>1221</v>
      </c>
      <c r="H554" s="35">
        <v>0.5</v>
      </c>
      <c r="I554" s="35">
        <v>560</v>
      </c>
      <c r="J554" s="35" t="s">
        <v>1263</v>
      </c>
      <c r="K554" s="36">
        <f t="shared" si="33"/>
        <v>1</v>
      </c>
      <c r="L554" s="36" t="str">
        <f t="shared" si="36"/>
        <v>KG,</v>
      </c>
      <c r="M554" s="37">
        <v>0</v>
      </c>
      <c r="O554" s="31">
        <v>1219</v>
      </c>
    </row>
    <row r="555" spans="2:15" hidden="1">
      <c r="B555" s="34" t="s">
        <v>5</v>
      </c>
      <c r="C555" s="35" t="s">
        <v>1537</v>
      </c>
      <c r="D555" s="35" t="s">
        <v>1538</v>
      </c>
      <c r="E555" s="34" t="str">
        <f t="shared" si="34"/>
        <v>SGCC</v>
      </c>
      <c r="F555" s="34" t="str">
        <f t="shared" si="35"/>
        <v>Z22</v>
      </c>
      <c r="G555" s="35" t="s">
        <v>1270</v>
      </c>
      <c r="H555" s="35">
        <v>2</v>
      </c>
      <c r="I555" s="35">
        <v>129</v>
      </c>
      <c r="J555" s="35">
        <v>355</v>
      </c>
      <c r="K555" s="36">
        <f t="shared" si="33"/>
        <v>0.71898150000000005</v>
      </c>
      <c r="L555" s="36" t="str">
        <f t="shared" si="36"/>
        <v>Pcs</v>
      </c>
      <c r="M555" s="37">
        <v>0</v>
      </c>
      <c r="O555" s="31">
        <v>1219</v>
      </c>
    </row>
    <row r="556" spans="2:15" hidden="1">
      <c r="B556" s="34" t="s">
        <v>5</v>
      </c>
      <c r="C556" s="35" t="s">
        <v>1539</v>
      </c>
      <c r="D556" s="35" t="s">
        <v>1538</v>
      </c>
      <c r="E556" s="34" t="str">
        <f t="shared" si="34"/>
        <v>SGCC</v>
      </c>
      <c r="F556" s="34" t="str">
        <f t="shared" si="35"/>
        <v>Z22</v>
      </c>
      <c r="G556" s="35" t="s">
        <v>1270</v>
      </c>
      <c r="H556" s="35">
        <v>2</v>
      </c>
      <c r="I556" s="35">
        <v>129</v>
      </c>
      <c r="J556" s="35">
        <v>355</v>
      </c>
      <c r="K556" s="36">
        <f t="shared" si="33"/>
        <v>0.71898150000000005</v>
      </c>
      <c r="L556" s="36" t="str">
        <f t="shared" si="36"/>
        <v>Pcs</v>
      </c>
      <c r="M556" s="37">
        <v>0</v>
      </c>
      <c r="O556" s="31">
        <v>1219</v>
      </c>
    </row>
    <row r="557" spans="2:15" hidden="1">
      <c r="B557" s="34" t="s">
        <v>5</v>
      </c>
      <c r="C557" s="35" t="s">
        <v>641</v>
      </c>
      <c r="D557" s="35" t="s">
        <v>642</v>
      </c>
      <c r="E557" s="34" t="str">
        <f t="shared" si="34"/>
        <v>SGCC</v>
      </c>
      <c r="F557" s="34" t="str">
        <f t="shared" si="35"/>
        <v>Z22</v>
      </c>
      <c r="G557" s="35" t="s">
        <v>1270</v>
      </c>
      <c r="H557" s="35">
        <v>2</v>
      </c>
      <c r="I557" s="35">
        <v>122</v>
      </c>
      <c r="J557" s="35">
        <v>325</v>
      </c>
      <c r="K557" s="36">
        <f t="shared" si="33"/>
        <v>0.62250499999999998</v>
      </c>
      <c r="L557" s="36" t="str">
        <f t="shared" si="36"/>
        <v>Pcs</v>
      </c>
      <c r="M557" s="37" t="s">
        <v>1265</v>
      </c>
      <c r="O557" s="31">
        <v>1219</v>
      </c>
    </row>
    <row r="558" spans="2:15" hidden="1">
      <c r="B558" s="34" t="s">
        <v>5</v>
      </c>
      <c r="C558" s="35" t="s">
        <v>1540</v>
      </c>
      <c r="D558" s="35" t="s">
        <v>642</v>
      </c>
      <c r="E558" s="34" t="str">
        <f t="shared" si="34"/>
        <v>SGCC</v>
      </c>
      <c r="F558" s="34" t="str">
        <f t="shared" si="35"/>
        <v>Z22</v>
      </c>
      <c r="G558" s="35" t="s">
        <v>1270</v>
      </c>
      <c r="H558" s="35">
        <v>2</v>
      </c>
      <c r="I558" s="35">
        <v>122</v>
      </c>
      <c r="J558" s="35">
        <v>325</v>
      </c>
      <c r="K558" s="36">
        <f t="shared" si="33"/>
        <v>0.62250499999999998</v>
      </c>
      <c r="L558" s="36" t="str">
        <f t="shared" si="36"/>
        <v>Pcs</v>
      </c>
      <c r="M558" s="37">
        <v>0</v>
      </c>
      <c r="O558" s="31">
        <v>1219</v>
      </c>
    </row>
    <row r="559" spans="2:15" hidden="1">
      <c r="B559" s="34" t="s">
        <v>5</v>
      </c>
      <c r="C559" s="35" t="s">
        <v>643</v>
      </c>
      <c r="D559" s="35" t="s">
        <v>644</v>
      </c>
      <c r="E559" s="34" t="str">
        <f t="shared" si="34"/>
        <v>SGCC</v>
      </c>
      <c r="F559" s="34" t="str">
        <f t="shared" si="35"/>
        <v>Z22</v>
      </c>
      <c r="G559" s="35" t="s">
        <v>1270</v>
      </c>
      <c r="H559" s="35">
        <v>2</v>
      </c>
      <c r="I559" s="35">
        <v>180</v>
      </c>
      <c r="J559" s="35">
        <v>104</v>
      </c>
      <c r="K559" s="36">
        <f t="shared" si="33"/>
        <v>0.293904</v>
      </c>
      <c r="L559" s="36" t="str">
        <f t="shared" si="36"/>
        <v>Pcs</v>
      </c>
      <c r="M559" s="37" t="s">
        <v>1224</v>
      </c>
      <c r="O559" s="31">
        <v>1219</v>
      </c>
    </row>
    <row r="560" spans="2:15" hidden="1">
      <c r="B560" s="34" t="s">
        <v>5</v>
      </c>
      <c r="C560" s="35" t="s">
        <v>1541</v>
      </c>
      <c r="D560" s="35" t="s">
        <v>644</v>
      </c>
      <c r="E560" s="34" t="str">
        <f t="shared" si="34"/>
        <v>SGCC</v>
      </c>
      <c r="F560" s="34" t="str">
        <f t="shared" si="35"/>
        <v>Z22</v>
      </c>
      <c r="G560" s="35" t="s">
        <v>1270</v>
      </c>
      <c r="H560" s="35">
        <v>2</v>
      </c>
      <c r="I560" s="35">
        <v>180</v>
      </c>
      <c r="J560" s="35">
        <v>104</v>
      </c>
      <c r="K560" s="36">
        <f t="shared" si="33"/>
        <v>0.293904</v>
      </c>
      <c r="L560" s="36" t="str">
        <f t="shared" si="36"/>
        <v>Pcs</v>
      </c>
      <c r="M560" s="37" t="s">
        <v>1224</v>
      </c>
      <c r="O560" s="31">
        <v>1219</v>
      </c>
    </row>
    <row r="561" spans="2:15" hidden="1">
      <c r="B561" s="34" t="s">
        <v>5</v>
      </c>
      <c r="C561" s="35" t="s">
        <v>645</v>
      </c>
      <c r="D561" s="35" t="s">
        <v>646</v>
      </c>
      <c r="E561" s="34" t="str">
        <f t="shared" si="34"/>
        <v>SGCC</v>
      </c>
      <c r="F561" s="34" t="str">
        <f t="shared" si="35"/>
        <v>Z22</v>
      </c>
      <c r="G561" s="35" t="s">
        <v>1270</v>
      </c>
      <c r="H561" s="35">
        <v>2</v>
      </c>
      <c r="I561" s="35">
        <v>216</v>
      </c>
      <c r="J561" s="35" t="s">
        <v>1263</v>
      </c>
      <c r="K561" s="36">
        <f t="shared" si="33"/>
        <v>1</v>
      </c>
      <c r="L561" s="36" t="str">
        <f t="shared" si="36"/>
        <v>KG,</v>
      </c>
      <c r="M561" s="37" t="s">
        <v>1224</v>
      </c>
      <c r="O561" s="31">
        <v>1219</v>
      </c>
    </row>
    <row r="562" spans="2:15" hidden="1">
      <c r="B562" s="34" t="s">
        <v>5</v>
      </c>
      <c r="C562" s="35" t="s">
        <v>647</v>
      </c>
      <c r="D562" s="35" t="s">
        <v>646</v>
      </c>
      <c r="E562" s="34" t="str">
        <f t="shared" si="34"/>
        <v>SGCC</v>
      </c>
      <c r="F562" s="34" t="str">
        <f t="shared" si="35"/>
        <v>Z22</v>
      </c>
      <c r="G562" s="35" t="s">
        <v>1270</v>
      </c>
      <c r="H562" s="35">
        <v>2</v>
      </c>
      <c r="I562" s="35">
        <v>216</v>
      </c>
      <c r="J562" s="35" t="s">
        <v>1263</v>
      </c>
      <c r="K562" s="36">
        <f t="shared" si="33"/>
        <v>1</v>
      </c>
      <c r="L562" s="36" t="str">
        <f t="shared" si="36"/>
        <v>KG,</v>
      </c>
      <c r="M562" s="37" t="s">
        <v>1224</v>
      </c>
      <c r="O562" s="31">
        <v>1219</v>
      </c>
    </row>
    <row r="563" spans="2:15" hidden="1">
      <c r="B563" s="34" t="s">
        <v>5</v>
      </c>
      <c r="C563" s="35" t="s">
        <v>648</v>
      </c>
      <c r="D563" s="35" t="s">
        <v>649</v>
      </c>
      <c r="E563" s="34" t="str">
        <f t="shared" si="34"/>
        <v>SGCC</v>
      </c>
      <c r="F563" s="34" t="str">
        <f t="shared" si="35"/>
        <v>Z22</v>
      </c>
      <c r="G563" s="35" t="s">
        <v>1270</v>
      </c>
      <c r="H563" s="35">
        <v>2</v>
      </c>
      <c r="I563" s="35">
        <v>228</v>
      </c>
      <c r="J563" s="35">
        <v>1220</v>
      </c>
      <c r="K563" s="36">
        <f t="shared" si="33"/>
        <v>4.3671119999999997</v>
      </c>
      <c r="L563" s="36" t="str">
        <f t="shared" si="36"/>
        <v>Pcs</v>
      </c>
      <c r="M563" s="37" t="s">
        <v>1267</v>
      </c>
      <c r="O563" s="31">
        <v>1219</v>
      </c>
    </row>
    <row r="564" spans="2:15" hidden="1">
      <c r="B564" s="34" t="s">
        <v>5</v>
      </c>
      <c r="C564" s="35" t="s">
        <v>650</v>
      </c>
      <c r="D564" s="35" t="s">
        <v>649</v>
      </c>
      <c r="E564" s="34" t="str">
        <f t="shared" si="34"/>
        <v>SGCC</v>
      </c>
      <c r="F564" s="34" t="str">
        <f t="shared" si="35"/>
        <v>Z22</v>
      </c>
      <c r="G564" s="35" t="s">
        <v>1270</v>
      </c>
      <c r="H564" s="35">
        <v>2</v>
      </c>
      <c r="I564" s="35">
        <v>228</v>
      </c>
      <c r="J564" s="35">
        <v>1220</v>
      </c>
      <c r="K564" s="36">
        <f t="shared" si="33"/>
        <v>4.3671119999999997</v>
      </c>
      <c r="L564" s="36" t="str">
        <f t="shared" si="36"/>
        <v>Pcs</v>
      </c>
      <c r="M564" s="37" t="s">
        <v>1267</v>
      </c>
      <c r="O564" s="31">
        <v>1219</v>
      </c>
    </row>
    <row r="565" spans="2:15" hidden="1">
      <c r="B565" s="34" t="s">
        <v>5</v>
      </c>
      <c r="C565" s="35" t="s">
        <v>1542</v>
      </c>
      <c r="D565" s="35" t="s">
        <v>1543</v>
      </c>
      <c r="E565" s="34" t="str">
        <f t="shared" si="34"/>
        <v>SGCC</v>
      </c>
      <c r="F565" s="34" t="str">
        <f t="shared" si="35"/>
        <v>Z08</v>
      </c>
      <c r="G565" s="35" t="s">
        <v>1221</v>
      </c>
      <c r="H565" s="35">
        <v>0.8</v>
      </c>
      <c r="I565" s="35">
        <v>200</v>
      </c>
      <c r="J565" s="35" t="s">
        <v>1201</v>
      </c>
      <c r="K565" s="36">
        <f t="shared" si="33"/>
        <v>1</v>
      </c>
      <c r="L565" s="36" t="str">
        <f t="shared" si="36"/>
        <v>KG,</v>
      </c>
      <c r="M565" s="37">
        <v>0</v>
      </c>
      <c r="O565" s="31">
        <v>1219</v>
      </c>
    </row>
    <row r="566" spans="2:15" hidden="1">
      <c r="B566" s="34" t="s">
        <v>5</v>
      </c>
      <c r="C566" s="35" t="s">
        <v>651</v>
      </c>
      <c r="D566" s="35" t="s">
        <v>652</v>
      </c>
      <c r="E566" s="34" t="str">
        <f t="shared" si="34"/>
        <v>SGCC</v>
      </c>
      <c r="F566" s="34" t="str">
        <f t="shared" si="35"/>
        <v>Z08</v>
      </c>
      <c r="G566" s="35" t="s">
        <v>1221</v>
      </c>
      <c r="H566" s="35">
        <v>0.8</v>
      </c>
      <c r="I566" s="35">
        <v>130</v>
      </c>
      <c r="J566" s="35">
        <v>132</v>
      </c>
      <c r="K566" s="36">
        <f t="shared" si="33"/>
        <v>0.10776480000000001</v>
      </c>
      <c r="L566" s="36" t="str">
        <f t="shared" si="36"/>
        <v>Pcs</v>
      </c>
      <c r="M566" s="37" t="s">
        <v>1228</v>
      </c>
      <c r="O566" s="31">
        <v>1219</v>
      </c>
    </row>
    <row r="567" spans="2:15" hidden="1">
      <c r="B567" s="34" t="s">
        <v>5</v>
      </c>
      <c r="C567" s="35" t="s">
        <v>653</v>
      </c>
      <c r="D567" s="35" t="s">
        <v>652</v>
      </c>
      <c r="E567" s="34" t="str">
        <f t="shared" si="34"/>
        <v>SGCC</v>
      </c>
      <c r="F567" s="34" t="str">
        <f t="shared" si="35"/>
        <v>Z08</v>
      </c>
      <c r="G567" s="35" t="s">
        <v>1221</v>
      </c>
      <c r="H567" s="35">
        <v>0.8</v>
      </c>
      <c r="I567" s="35">
        <v>130</v>
      </c>
      <c r="J567" s="35">
        <v>132</v>
      </c>
      <c r="K567" s="36">
        <f t="shared" si="33"/>
        <v>0.10776480000000001</v>
      </c>
      <c r="L567" s="36" t="str">
        <f t="shared" si="36"/>
        <v>Pcs</v>
      </c>
      <c r="M567" s="37" t="s">
        <v>1228</v>
      </c>
      <c r="O567" s="31">
        <v>1219</v>
      </c>
    </row>
    <row r="568" spans="2:15" hidden="1">
      <c r="B568" s="34" t="s">
        <v>5</v>
      </c>
      <c r="C568" s="35" t="s">
        <v>654</v>
      </c>
      <c r="D568" s="35" t="s">
        <v>655</v>
      </c>
      <c r="E568" s="34" t="str">
        <f t="shared" si="34"/>
        <v>SGCC</v>
      </c>
      <c r="F568" s="34" t="str">
        <f t="shared" si="35"/>
        <v>Z08</v>
      </c>
      <c r="G568" s="35" t="s">
        <v>1221</v>
      </c>
      <c r="H568" s="35">
        <v>0.7</v>
      </c>
      <c r="I568" s="35">
        <v>207</v>
      </c>
      <c r="J568" s="35">
        <v>277</v>
      </c>
      <c r="K568" s="36">
        <f t="shared" si="33"/>
        <v>0.31507780499999999</v>
      </c>
      <c r="L568" s="36" t="str">
        <f t="shared" si="36"/>
        <v>Pcs</v>
      </c>
      <c r="M568" s="37" t="s">
        <v>1228</v>
      </c>
      <c r="O568" s="31">
        <v>1219</v>
      </c>
    </row>
    <row r="569" spans="2:15" hidden="1">
      <c r="B569" s="34" t="s">
        <v>5</v>
      </c>
      <c r="C569" s="35" t="s">
        <v>656</v>
      </c>
      <c r="D569" s="35" t="s">
        <v>655</v>
      </c>
      <c r="E569" s="34" t="str">
        <f t="shared" si="34"/>
        <v>SGCC</v>
      </c>
      <c r="F569" s="34" t="str">
        <f t="shared" si="35"/>
        <v>Z08</v>
      </c>
      <c r="G569" s="35" t="s">
        <v>1221</v>
      </c>
      <c r="H569" s="35">
        <v>0.7</v>
      </c>
      <c r="I569" s="35">
        <v>207</v>
      </c>
      <c r="J569" s="35">
        <v>277</v>
      </c>
      <c r="K569" s="36">
        <f t="shared" si="33"/>
        <v>0.31507780499999999</v>
      </c>
      <c r="L569" s="36" t="str">
        <f t="shared" si="36"/>
        <v>Pcs</v>
      </c>
      <c r="M569" s="37" t="s">
        <v>1228</v>
      </c>
      <c r="O569" s="31">
        <v>1219</v>
      </c>
    </row>
    <row r="570" spans="2:15" hidden="1">
      <c r="B570" s="34" t="s">
        <v>5</v>
      </c>
      <c r="C570" s="35" t="s">
        <v>657</v>
      </c>
      <c r="D570" s="35" t="s">
        <v>658</v>
      </c>
      <c r="E570" s="34" t="str">
        <f t="shared" si="34"/>
        <v>SGCC</v>
      </c>
      <c r="F570" s="34" t="str">
        <f t="shared" si="35"/>
        <v>Z08</v>
      </c>
      <c r="G570" s="35" t="s">
        <v>1221</v>
      </c>
      <c r="H570" s="35">
        <v>0.5</v>
      </c>
      <c r="I570" s="35">
        <v>80</v>
      </c>
      <c r="J570" s="35">
        <v>778</v>
      </c>
      <c r="K570" s="36">
        <f t="shared" si="33"/>
        <v>0.24429200000000001</v>
      </c>
      <c r="L570" s="36" t="str">
        <f t="shared" si="36"/>
        <v>Pcs</v>
      </c>
      <c r="M570" s="37" t="s">
        <v>1228</v>
      </c>
      <c r="O570" s="31">
        <v>1219</v>
      </c>
    </row>
    <row r="571" spans="2:15" hidden="1">
      <c r="B571" s="34" t="s">
        <v>5</v>
      </c>
      <c r="C571" s="35" t="s">
        <v>659</v>
      </c>
      <c r="D571" s="35" t="s">
        <v>658</v>
      </c>
      <c r="E571" s="34" t="str">
        <f t="shared" si="34"/>
        <v>SGCC</v>
      </c>
      <c r="F571" s="34" t="str">
        <f t="shared" si="35"/>
        <v>Z08</v>
      </c>
      <c r="G571" s="35" t="s">
        <v>1221</v>
      </c>
      <c r="H571" s="35">
        <v>0.5</v>
      </c>
      <c r="I571" s="35">
        <v>80</v>
      </c>
      <c r="J571" s="35">
        <v>778</v>
      </c>
      <c r="K571" s="36">
        <f t="shared" si="33"/>
        <v>0.24429200000000001</v>
      </c>
      <c r="L571" s="36" t="str">
        <f t="shared" si="36"/>
        <v>Pcs</v>
      </c>
      <c r="M571" s="37" t="s">
        <v>1228</v>
      </c>
      <c r="O571" s="31">
        <v>1219</v>
      </c>
    </row>
    <row r="572" spans="2:15" hidden="1">
      <c r="B572" s="34" t="s">
        <v>5</v>
      </c>
      <c r="C572" s="35" t="s">
        <v>660</v>
      </c>
      <c r="D572" s="35" t="s">
        <v>661</v>
      </c>
      <c r="E572" s="34" t="str">
        <f t="shared" si="34"/>
        <v>SGCC</v>
      </c>
      <c r="F572" s="34" t="str">
        <f t="shared" si="35"/>
        <v>Z08</v>
      </c>
      <c r="G572" s="35" t="s">
        <v>1221</v>
      </c>
      <c r="H572" s="35">
        <v>0.7</v>
      </c>
      <c r="I572" s="35">
        <v>248</v>
      </c>
      <c r="J572" s="35">
        <v>260</v>
      </c>
      <c r="K572" s="36">
        <f t="shared" si="33"/>
        <v>0.3543175999999999</v>
      </c>
      <c r="L572" s="36" t="str">
        <f t="shared" si="36"/>
        <v>Pcs</v>
      </c>
      <c r="M572" s="37" t="s">
        <v>1228</v>
      </c>
      <c r="O572" s="31">
        <v>1219</v>
      </c>
    </row>
    <row r="573" spans="2:15" hidden="1">
      <c r="B573" s="34" t="s">
        <v>5</v>
      </c>
      <c r="C573" s="35" t="s">
        <v>662</v>
      </c>
      <c r="D573" s="35" t="s">
        <v>661</v>
      </c>
      <c r="E573" s="34" t="str">
        <f t="shared" si="34"/>
        <v>SGCC</v>
      </c>
      <c r="F573" s="34" t="str">
        <f t="shared" si="35"/>
        <v>Z08</v>
      </c>
      <c r="G573" s="35" t="s">
        <v>1221</v>
      </c>
      <c r="H573" s="35">
        <v>0.7</v>
      </c>
      <c r="I573" s="35">
        <v>248</v>
      </c>
      <c r="J573" s="35">
        <v>260</v>
      </c>
      <c r="K573" s="36">
        <f t="shared" si="33"/>
        <v>0.3543175999999999</v>
      </c>
      <c r="L573" s="36" t="str">
        <f t="shared" si="36"/>
        <v>Pcs</v>
      </c>
      <c r="M573" s="37" t="s">
        <v>1228</v>
      </c>
      <c r="O573" s="31">
        <v>1219</v>
      </c>
    </row>
    <row r="574" spans="2:15" hidden="1">
      <c r="B574" s="34" t="s">
        <v>5</v>
      </c>
      <c r="C574" s="35" t="s">
        <v>663</v>
      </c>
      <c r="D574" s="35" t="s">
        <v>664</v>
      </c>
      <c r="E574" s="34" t="str">
        <f t="shared" si="34"/>
        <v>SGCC</v>
      </c>
      <c r="F574" s="34" t="str">
        <f t="shared" si="35"/>
        <v>Z08</v>
      </c>
      <c r="G574" s="35" t="s">
        <v>1221</v>
      </c>
      <c r="H574" s="35">
        <v>0.7</v>
      </c>
      <c r="I574" s="35">
        <v>368</v>
      </c>
      <c r="J574" s="35">
        <v>407</v>
      </c>
      <c r="K574" s="36">
        <f t="shared" si="33"/>
        <v>0.82301911999999988</v>
      </c>
      <c r="L574" s="36" t="str">
        <f t="shared" si="36"/>
        <v>Pcs</v>
      </c>
      <c r="M574" s="37" t="s">
        <v>1224</v>
      </c>
      <c r="O574" s="31">
        <v>1219</v>
      </c>
    </row>
    <row r="575" spans="2:15" hidden="1">
      <c r="B575" s="34" t="s">
        <v>5</v>
      </c>
      <c r="C575" s="35" t="s">
        <v>665</v>
      </c>
      <c r="D575" s="35" t="s">
        <v>664</v>
      </c>
      <c r="E575" s="34" t="str">
        <f t="shared" si="34"/>
        <v>SGCC</v>
      </c>
      <c r="F575" s="34" t="str">
        <f t="shared" si="35"/>
        <v>Z08</v>
      </c>
      <c r="G575" s="35" t="s">
        <v>1221</v>
      </c>
      <c r="H575" s="35">
        <v>0.7</v>
      </c>
      <c r="I575" s="35">
        <v>368</v>
      </c>
      <c r="J575" s="35">
        <v>407</v>
      </c>
      <c r="K575" s="36">
        <f t="shared" si="33"/>
        <v>0.82301911999999988</v>
      </c>
      <c r="L575" s="36" t="str">
        <f t="shared" si="36"/>
        <v>Pcs</v>
      </c>
      <c r="M575" s="37" t="s">
        <v>1224</v>
      </c>
      <c r="O575" s="31">
        <v>1219</v>
      </c>
    </row>
    <row r="576" spans="2:15" hidden="1">
      <c r="B576" s="34" t="s">
        <v>5</v>
      </c>
      <c r="C576" s="35" t="s">
        <v>666</v>
      </c>
      <c r="D576" s="35" t="s">
        <v>667</v>
      </c>
      <c r="E576" s="34" t="str">
        <f t="shared" si="34"/>
        <v>SGCC</v>
      </c>
      <c r="F576" s="34" t="str">
        <f t="shared" si="35"/>
        <v>Z08</v>
      </c>
      <c r="G576" s="35" t="s">
        <v>1221</v>
      </c>
      <c r="H576" s="35">
        <v>0.7</v>
      </c>
      <c r="I576" s="35">
        <v>120</v>
      </c>
      <c r="J576" s="35">
        <v>560</v>
      </c>
      <c r="K576" s="36">
        <f t="shared" si="33"/>
        <v>0.36926399999999993</v>
      </c>
      <c r="L576" s="36" t="str">
        <f t="shared" si="36"/>
        <v>Pcs</v>
      </c>
      <c r="M576" s="37" t="s">
        <v>1224</v>
      </c>
      <c r="O576" s="31">
        <v>1219</v>
      </c>
    </row>
    <row r="577" spans="2:15" hidden="1">
      <c r="B577" s="34" t="s">
        <v>5</v>
      </c>
      <c r="C577" s="35" t="s">
        <v>668</v>
      </c>
      <c r="D577" s="35" t="s">
        <v>667</v>
      </c>
      <c r="E577" s="34" t="str">
        <f t="shared" si="34"/>
        <v>SGCC</v>
      </c>
      <c r="F577" s="34" t="str">
        <f t="shared" si="35"/>
        <v>Z08</v>
      </c>
      <c r="G577" s="35" t="s">
        <v>1221</v>
      </c>
      <c r="H577" s="35">
        <v>0.7</v>
      </c>
      <c r="I577" s="35">
        <v>120</v>
      </c>
      <c r="J577" s="35">
        <v>560</v>
      </c>
      <c r="K577" s="36">
        <f t="shared" si="33"/>
        <v>0.36926399999999993</v>
      </c>
      <c r="L577" s="36" t="str">
        <f t="shared" si="36"/>
        <v>Pcs</v>
      </c>
      <c r="M577" s="37" t="s">
        <v>1224</v>
      </c>
      <c r="O577" s="31">
        <v>1219</v>
      </c>
    </row>
    <row r="578" spans="2:15" hidden="1">
      <c r="B578" s="34" t="s">
        <v>5</v>
      </c>
      <c r="C578" s="35" t="s">
        <v>669</v>
      </c>
      <c r="D578" s="35" t="s">
        <v>670</v>
      </c>
      <c r="E578" s="34" t="str">
        <f t="shared" si="34"/>
        <v>SGCC</v>
      </c>
      <c r="F578" s="34" t="str">
        <f t="shared" si="35"/>
        <v>Z08</v>
      </c>
      <c r="G578" s="35" t="s">
        <v>1221</v>
      </c>
      <c r="H578" s="35">
        <v>0.7</v>
      </c>
      <c r="I578" s="35">
        <v>350</v>
      </c>
      <c r="J578" s="35">
        <v>438</v>
      </c>
      <c r="K578" s="36">
        <f t="shared" si="33"/>
        <v>0.84238349999999984</v>
      </c>
      <c r="L578" s="36" t="str">
        <f t="shared" si="36"/>
        <v>Pcs</v>
      </c>
      <c r="M578" s="37" t="s">
        <v>1224</v>
      </c>
      <c r="O578" s="31">
        <v>1219</v>
      </c>
    </row>
    <row r="579" spans="2:15" hidden="1">
      <c r="B579" s="34" t="s">
        <v>5</v>
      </c>
      <c r="C579" s="35" t="s">
        <v>671</v>
      </c>
      <c r="D579" s="35" t="s">
        <v>670</v>
      </c>
      <c r="E579" s="34" t="str">
        <f t="shared" si="34"/>
        <v>SGCC</v>
      </c>
      <c r="F579" s="34" t="str">
        <f t="shared" si="35"/>
        <v>Z08</v>
      </c>
      <c r="G579" s="35" t="s">
        <v>1221</v>
      </c>
      <c r="H579" s="35">
        <v>0.7</v>
      </c>
      <c r="I579" s="35">
        <v>350</v>
      </c>
      <c r="J579" s="35">
        <v>438</v>
      </c>
      <c r="K579" s="36">
        <f t="shared" si="33"/>
        <v>0.84238349999999984</v>
      </c>
      <c r="L579" s="36" t="str">
        <f t="shared" si="36"/>
        <v>Pcs</v>
      </c>
      <c r="M579" s="37" t="s">
        <v>1224</v>
      </c>
      <c r="O579" s="31">
        <v>1219</v>
      </c>
    </row>
    <row r="580" spans="2:15" hidden="1">
      <c r="B580" s="34" t="s">
        <v>5</v>
      </c>
      <c r="C580" s="35" t="s">
        <v>1544</v>
      </c>
      <c r="D580" s="35" t="s">
        <v>1545</v>
      </c>
      <c r="E580" s="34" t="str">
        <f t="shared" si="34"/>
        <v>SGCC</v>
      </c>
      <c r="F580" s="34" t="str">
        <f t="shared" si="35"/>
        <v>Z08</v>
      </c>
      <c r="G580" s="35" t="s">
        <v>1221</v>
      </c>
      <c r="H580" s="35">
        <v>0.5</v>
      </c>
      <c r="I580" s="35">
        <v>148</v>
      </c>
      <c r="J580" s="35">
        <v>618</v>
      </c>
      <c r="K580" s="36">
        <f t="shared" ref="K580:K643" si="37">IF(J580="Coil",1,7.85*H580*I580*J580/10^6)</f>
        <v>0.35899619999999999</v>
      </c>
      <c r="L580" s="36" t="str">
        <f t="shared" si="36"/>
        <v>Pcs</v>
      </c>
      <c r="M580" s="37" t="s">
        <v>1224</v>
      </c>
      <c r="O580" s="31">
        <v>1219</v>
      </c>
    </row>
    <row r="581" spans="2:15" hidden="1">
      <c r="B581" s="34" t="s">
        <v>5</v>
      </c>
      <c r="C581" s="35" t="s">
        <v>1546</v>
      </c>
      <c r="D581" s="35" t="s">
        <v>1545</v>
      </c>
      <c r="E581" s="34" t="str">
        <f t="shared" ref="E581:E644" si="38">LEFT(G581,4)</f>
        <v>SGCC</v>
      </c>
      <c r="F581" s="34" t="str">
        <f t="shared" ref="F581:F644" si="39">RIGHT(G581,3)</f>
        <v>Z08</v>
      </c>
      <c r="G581" s="35" t="s">
        <v>1221</v>
      </c>
      <c r="H581" s="35">
        <v>0.5</v>
      </c>
      <c r="I581" s="35">
        <v>148</v>
      </c>
      <c r="J581" s="35">
        <v>618</v>
      </c>
      <c r="K581" s="36">
        <f t="shared" si="37"/>
        <v>0.35899619999999999</v>
      </c>
      <c r="L581" s="36" t="str">
        <f t="shared" ref="L581:L644" si="40">IF(J581="Coil","KG,","Pcs")</f>
        <v>Pcs</v>
      </c>
      <c r="M581" s="37" t="s">
        <v>1224</v>
      </c>
      <c r="O581" s="31">
        <v>1219</v>
      </c>
    </row>
    <row r="582" spans="2:15" hidden="1">
      <c r="B582" s="34" t="s">
        <v>5</v>
      </c>
      <c r="C582" s="35" t="s">
        <v>672</v>
      </c>
      <c r="D582" s="35" t="s">
        <v>673</v>
      </c>
      <c r="E582" s="34" t="str">
        <f t="shared" si="38"/>
        <v>SGCD</v>
      </c>
      <c r="F582" s="34" t="str">
        <f t="shared" si="39"/>
        <v>Z08</v>
      </c>
      <c r="G582" s="35" t="s">
        <v>1547</v>
      </c>
      <c r="H582" s="35">
        <v>0.6</v>
      </c>
      <c r="I582" s="35">
        <v>900</v>
      </c>
      <c r="J582" s="35">
        <v>900</v>
      </c>
      <c r="K582" s="36">
        <f t="shared" si="37"/>
        <v>3.8151000000000002</v>
      </c>
      <c r="L582" s="36" t="str">
        <f t="shared" si="40"/>
        <v>Pcs</v>
      </c>
      <c r="M582" s="37" t="s">
        <v>1267</v>
      </c>
      <c r="O582" s="31">
        <v>915</v>
      </c>
    </row>
    <row r="583" spans="2:15" hidden="1">
      <c r="B583" s="34" t="s">
        <v>5</v>
      </c>
      <c r="C583" s="35" t="s">
        <v>674</v>
      </c>
      <c r="D583" s="35" t="s">
        <v>673</v>
      </c>
      <c r="E583" s="34" t="str">
        <f t="shared" si="38"/>
        <v>SGCD</v>
      </c>
      <c r="F583" s="34" t="str">
        <f t="shared" si="39"/>
        <v>Z08</v>
      </c>
      <c r="G583" s="35" t="s">
        <v>1547</v>
      </c>
      <c r="H583" s="35">
        <v>0.6</v>
      </c>
      <c r="I583" s="35">
        <v>900</v>
      </c>
      <c r="J583" s="35">
        <v>900</v>
      </c>
      <c r="K583" s="36">
        <f t="shared" si="37"/>
        <v>3.8151000000000002</v>
      </c>
      <c r="L583" s="36" t="str">
        <f t="shared" si="40"/>
        <v>Pcs</v>
      </c>
      <c r="M583" s="37" t="s">
        <v>1267</v>
      </c>
      <c r="O583" s="31">
        <v>915</v>
      </c>
    </row>
    <row r="584" spans="2:15" hidden="1">
      <c r="B584" s="34" t="s">
        <v>5</v>
      </c>
      <c r="C584" s="35" t="s">
        <v>1548</v>
      </c>
      <c r="D584" s="35" t="s">
        <v>1549</v>
      </c>
      <c r="E584" s="34" t="str">
        <f t="shared" si="38"/>
        <v>SGCC</v>
      </c>
      <c r="F584" s="34" t="str">
        <f t="shared" si="39"/>
        <v>Z08</v>
      </c>
      <c r="G584" s="35" t="s">
        <v>1221</v>
      </c>
      <c r="H584" s="35">
        <v>0.5</v>
      </c>
      <c r="I584" s="35">
        <v>105</v>
      </c>
      <c r="J584" s="35">
        <v>865</v>
      </c>
      <c r="K584" s="36">
        <f t="shared" si="37"/>
        <v>0.35648812499999999</v>
      </c>
      <c r="L584" s="36" t="str">
        <f t="shared" si="40"/>
        <v>Pcs</v>
      </c>
      <c r="M584" s="37">
        <v>0</v>
      </c>
      <c r="O584" s="31">
        <v>1219</v>
      </c>
    </row>
    <row r="585" spans="2:15" hidden="1">
      <c r="B585" s="34" t="s">
        <v>5</v>
      </c>
      <c r="C585" s="35" t="s">
        <v>675</v>
      </c>
      <c r="D585" s="35" t="s">
        <v>676</v>
      </c>
      <c r="E585" s="34" t="str">
        <f t="shared" si="38"/>
        <v>SGCC</v>
      </c>
      <c r="F585" s="34" t="str">
        <f t="shared" si="39"/>
        <v>Z22</v>
      </c>
      <c r="G585" s="35" t="s">
        <v>1270</v>
      </c>
      <c r="H585" s="35">
        <v>0.6</v>
      </c>
      <c r="I585" s="35">
        <v>92</v>
      </c>
      <c r="J585" s="35">
        <v>250</v>
      </c>
      <c r="K585" s="36">
        <f t="shared" si="37"/>
        <v>0.10833</v>
      </c>
      <c r="L585" s="36" t="str">
        <f t="shared" si="40"/>
        <v>Pcs</v>
      </c>
      <c r="M585" s="37" t="s">
        <v>1224</v>
      </c>
      <c r="O585" s="31">
        <v>1219</v>
      </c>
    </row>
    <row r="586" spans="2:15" hidden="1">
      <c r="B586" s="34" t="s">
        <v>5</v>
      </c>
      <c r="C586" s="35" t="s">
        <v>677</v>
      </c>
      <c r="D586" s="35" t="s">
        <v>676</v>
      </c>
      <c r="E586" s="34" t="str">
        <f t="shared" si="38"/>
        <v>SGCC</v>
      </c>
      <c r="F586" s="34" t="str">
        <f t="shared" si="39"/>
        <v>Z22</v>
      </c>
      <c r="G586" s="35" t="s">
        <v>1270</v>
      </c>
      <c r="H586" s="35">
        <v>0.6</v>
      </c>
      <c r="I586" s="35">
        <v>92</v>
      </c>
      <c r="J586" s="35">
        <v>250</v>
      </c>
      <c r="K586" s="36">
        <f t="shared" si="37"/>
        <v>0.10833</v>
      </c>
      <c r="L586" s="36" t="str">
        <f t="shared" si="40"/>
        <v>Pcs</v>
      </c>
      <c r="M586" s="37" t="s">
        <v>1224</v>
      </c>
      <c r="O586" s="31">
        <v>1219</v>
      </c>
    </row>
    <row r="587" spans="2:15" hidden="1">
      <c r="B587" s="34" t="s">
        <v>5</v>
      </c>
      <c r="C587" s="35" t="s">
        <v>678</v>
      </c>
      <c r="D587" s="35" t="s">
        <v>679</v>
      </c>
      <c r="E587" s="34" t="str">
        <f t="shared" si="38"/>
        <v>SGCC</v>
      </c>
      <c r="F587" s="34" t="str">
        <f t="shared" si="39"/>
        <v>Z08</v>
      </c>
      <c r="G587" s="35" t="s">
        <v>1233</v>
      </c>
      <c r="H587" s="35">
        <v>1</v>
      </c>
      <c r="I587" s="35">
        <v>125</v>
      </c>
      <c r="J587" s="35" t="s">
        <v>1263</v>
      </c>
      <c r="K587" s="36">
        <f t="shared" si="37"/>
        <v>1</v>
      </c>
      <c r="L587" s="36" t="str">
        <f t="shared" si="40"/>
        <v>KG,</v>
      </c>
      <c r="M587" s="37" t="s">
        <v>1264</v>
      </c>
      <c r="O587" s="31">
        <v>1219</v>
      </c>
    </row>
    <row r="588" spans="2:15" hidden="1">
      <c r="B588" s="34" t="s">
        <v>5</v>
      </c>
      <c r="C588" s="35" t="s">
        <v>1550</v>
      </c>
      <c r="D588" s="35" t="s">
        <v>679</v>
      </c>
      <c r="E588" s="34" t="str">
        <f t="shared" si="38"/>
        <v>SGCC</v>
      </c>
      <c r="F588" s="34" t="str">
        <f t="shared" si="39"/>
        <v>Z08</v>
      </c>
      <c r="G588" s="35" t="s">
        <v>1233</v>
      </c>
      <c r="H588" s="35">
        <v>1</v>
      </c>
      <c r="I588" s="35">
        <v>125</v>
      </c>
      <c r="J588" s="35" t="s">
        <v>1201</v>
      </c>
      <c r="K588" s="36">
        <f t="shared" si="37"/>
        <v>1</v>
      </c>
      <c r="L588" s="36" t="str">
        <f t="shared" si="40"/>
        <v>KG,</v>
      </c>
      <c r="M588" s="37" t="s">
        <v>1264</v>
      </c>
      <c r="O588" s="31">
        <v>1219</v>
      </c>
    </row>
    <row r="589" spans="2:15" hidden="1">
      <c r="B589" s="34" t="s">
        <v>5</v>
      </c>
      <c r="C589" s="35" t="s">
        <v>680</v>
      </c>
      <c r="D589" s="35" t="s">
        <v>681</v>
      </c>
      <c r="E589" s="34" t="str">
        <f t="shared" si="38"/>
        <v>SGCC</v>
      </c>
      <c r="F589" s="34" t="str">
        <f t="shared" si="39"/>
        <v>Z08</v>
      </c>
      <c r="G589" s="35" t="s">
        <v>1221</v>
      </c>
      <c r="H589" s="35">
        <v>0.8</v>
      </c>
      <c r="I589" s="35">
        <v>185</v>
      </c>
      <c r="J589" s="35" t="s">
        <v>1263</v>
      </c>
      <c r="K589" s="36">
        <f t="shared" si="37"/>
        <v>1</v>
      </c>
      <c r="L589" s="36" t="str">
        <f t="shared" si="40"/>
        <v>KG,</v>
      </c>
      <c r="M589" s="37" t="s">
        <v>1267</v>
      </c>
      <c r="O589" s="31">
        <v>1219</v>
      </c>
    </row>
    <row r="590" spans="2:15" hidden="1">
      <c r="B590" s="34" t="s">
        <v>5</v>
      </c>
      <c r="C590" s="35" t="s">
        <v>682</v>
      </c>
      <c r="D590" s="35" t="s">
        <v>683</v>
      </c>
      <c r="E590" s="34" t="str">
        <f t="shared" si="38"/>
        <v>SGCC</v>
      </c>
      <c r="F590" s="34" t="str">
        <f t="shared" si="39"/>
        <v>Z08</v>
      </c>
      <c r="G590" s="35" t="s">
        <v>1221</v>
      </c>
      <c r="H590" s="35">
        <v>0.5</v>
      </c>
      <c r="I590" s="35">
        <v>207</v>
      </c>
      <c r="J590" s="35">
        <v>280</v>
      </c>
      <c r="K590" s="36">
        <f t="shared" si="37"/>
        <v>0.22749299999999997</v>
      </c>
      <c r="L590" s="36" t="str">
        <f t="shared" si="40"/>
        <v>Pcs</v>
      </c>
      <c r="M590" s="37" t="s">
        <v>1224</v>
      </c>
      <c r="O590" s="31">
        <v>1219</v>
      </c>
    </row>
    <row r="591" spans="2:15" hidden="1">
      <c r="B591" s="34" t="s">
        <v>5</v>
      </c>
      <c r="C591" s="35" t="s">
        <v>684</v>
      </c>
      <c r="D591" s="35" t="s">
        <v>685</v>
      </c>
      <c r="E591" s="34" t="str">
        <f t="shared" si="38"/>
        <v>SGCC</v>
      </c>
      <c r="F591" s="34" t="str">
        <f t="shared" si="39"/>
        <v>Z08</v>
      </c>
      <c r="G591" s="35" t="s">
        <v>1221</v>
      </c>
      <c r="H591" s="35">
        <v>0.5</v>
      </c>
      <c r="I591" s="35">
        <v>105</v>
      </c>
      <c r="J591" s="35" t="s">
        <v>1263</v>
      </c>
      <c r="K591" s="36">
        <f t="shared" si="37"/>
        <v>1</v>
      </c>
      <c r="L591" s="36" t="str">
        <f t="shared" si="40"/>
        <v>KG,</v>
      </c>
      <c r="M591" s="37" t="s">
        <v>1224</v>
      </c>
      <c r="O591" s="31">
        <v>1219</v>
      </c>
    </row>
    <row r="592" spans="2:15" hidden="1">
      <c r="B592" s="34" t="s">
        <v>5</v>
      </c>
      <c r="C592" s="35" t="s">
        <v>1551</v>
      </c>
      <c r="D592" s="35" t="s">
        <v>685</v>
      </c>
      <c r="E592" s="34" t="str">
        <f t="shared" si="38"/>
        <v>SGCC</v>
      </c>
      <c r="F592" s="34" t="str">
        <f t="shared" si="39"/>
        <v>Z08</v>
      </c>
      <c r="G592" s="35" t="s">
        <v>1221</v>
      </c>
      <c r="H592" s="35">
        <v>0.5</v>
      </c>
      <c r="I592" s="35">
        <v>105</v>
      </c>
      <c r="J592" s="35" t="s">
        <v>1263</v>
      </c>
      <c r="K592" s="36">
        <f t="shared" si="37"/>
        <v>1</v>
      </c>
      <c r="L592" s="36" t="str">
        <f t="shared" si="40"/>
        <v>KG,</v>
      </c>
      <c r="M592" s="37" t="s">
        <v>1224</v>
      </c>
      <c r="O592" s="31">
        <v>1219</v>
      </c>
    </row>
    <row r="593" spans="2:15" hidden="1">
      <c r="B593" s="34" t="s">
        <v>5</v>
      </c>
      <c r="C593" s="35" t="s">
        <v>1552</v>
      </c>
      <c r="D593" s="35" t="s">
        <v>1553</v>
      </c>
      <c r="E593" s="34" t="str">
        <f t="shared" si="38"/>
        <v>SGCC</v>
      </c>
      <c r="F593" s="34" t="str">
        <f t="shared" si="39"/>
        <v>Z18</v>
      </c>
      <c r="G593" s="35" t="s">
        <v>1227</v>
      </c>
      <c r="H593" s="35">
        <v>1</v>
      </c>
      <c r="I593" s="35">
        <v>150</v>
      </c>
      <c r="J593" s="35">
        <v>1220</v>
      </c>
      <c r="K593" s="36">
        <f t="shared" si="37"/>
        <v>1.43655</v>
      </c>
      <c r="L593" s="36" t="str">
        <f t="shared" si="40"/>
        <v>Pcs</v>
      </c>
      <c r="M593" s="37">
        <v>0</v>
      </c>
      <c r="O593" s="31">
        <v>1219</v>
      </c>
    </row>
    <row r="594" spans="2:15" hidden="1">
      <c r="B594" s="34" t="s">
        <v>5</v>
      </c>
      <c r="C594" s="35" t="s">
        <v>1554</v>
      </c>
      <c r="D594" s="35" t="s">
        <v>1553</v>
      </c>
      <c r="E594" s="34" t="str">
        <f t="shared" si="38"/>
        <v>SGCC</v>
      </c>
      <c r="F594" s="34" t="str">
        <f t="shared" si="39"/>
        <v>Z18</v>
      </c>
      <c r="G594" s="35" t="s">
        <v>1227</v>
      </c>
      <c r="H594" s="35">
        <v>1</v>
      </c>
      <c r="I594" s="35">
        <v>150</v>
      </c>
      <c r="J594" s="35">
        <v>1220</v>
      </c>
      <c r="K594" s="36">
        <f t="shared" si="37"/>
        <v>1.43655</v>
      </c>
      <c r="L594" s="36" t="str">
        <f t="shared" si="40"/>
        <v>Pcs</v>
      </c>
      <c r="M594" s="37">
        <v>0</v>
      </c>
      <c r="O594" s="31">
        <v>1219</v>
      </c>
    </row>
    <row r="595" spans="2:15" hidden="1">
      <c r="B595" s="34" t="s">
        <v>5</v>
      </c>
      <c r="C595" s="35" t="s">
        <v>686</v>
      </c>
      <c r="D595" s="35" t="s">
        <v>687</v>
      </c>
      <c r="E595" s="34" t="str">
        <f t="shared" si="38"/>
        <v>SGCC</v>
      </c>
      <c r="F595" s="34" t="str">
        <f t="shared" si="39"/>
        <v>Z08</v>
      </c>
      <c r="G595" s="35" t="s">
        <v>1221</v>
      </c>
      <c r="H595" s="35">
        <v>0.7</v>
      </c>
      <c r="I595" s="35">
        <v>125</v>
      </c>
      <c r="J595" s="35">
        <v>194</v>
      </c>
      <c r="K595" s="36">
        <f t="shared" si="37"/>
        <v>0.13325374999999998</v>
      </c>
      <c r="L595" s="36" t="str">
        <f t="shared" si="40"/>
        <v>Pcs</v>
      </c>
      <c r="M595" s="37" t="s">
        <v>1228</v>
      </c>
      <c r="O595" s="31">
        <v>1219</v>
      </c>
    </row>
    <row r="596" spans="2:15" hidden="1">
      <c r="B596" s="34" t="s">
        <v>5</v>
      </c>
      <c r="C596" s="35" t="s">
        <v>688</v>
      </c>
      <c r="D596" s="35" t="s">
        <v>689</v>
      </c>
      <c r="E596" s="34" t="str">
        <f t="shared" si="38"/>
        <v>SGCC</v>
      </c>
      <c r="F596" s="34" t="str">
        <f t="shared" si="39"/>
        <v>Z08</v>
      </c>
      <c r="G596" s="35" t="s">
        <v>1221</v>
      </c>
      <c r="H596" s="35">
        <v>0.7</v>
      </c>
      <c r="I596" s="35">
        <v>340</v>
      </c>
      <c r="J596" s="35">
        <v>445</v>
      </c>
      <c r="K596" s="36">
        <f t="shared" si="37"/>
        <v>0.8313934999999999</v>
      </c>
      <c r="L596" s="36" t="str">
        <f t="shared" si="40"/>
        <v>Pcs</v>
      </c>
      <c r="M596" s="37" t="s">
        <v>1224</v>
      </c>
      <c r="O596" s="31">
        <v>1219</v>
      </c>
    </row>
    <row r="597" spans="2:15" hidden="1">
      <c r="B597" s="34" t="s">
        <v>5</v>
      </c>
      <c r="C597" s="35" t="s">
        <v>690</v>
      </c>
      <c r="D597" s="35" t="s">
        <v>691</v>
      </c>
      <c r="E597" s="34" t="str">
        <f t="shared" si="38"/>
        <v>SGCC</v>
      </c>
      <c r="F597" s="34" t="str">
        <f t="shared" si="39"/>
        <v>Z08</v>
      </c>
      <c r="G597" s="35" t="s">
        <v>1221</v>
      </c>
      <c r="H597" s="35">
        <v>0.7</v>
      </c>
      <c r="I597" s="35">
        <v>145</v>
      </c>
      <c r="J597" s="35">
        <v>368</v>
      </c>
      <c r="K597" s="36">
        <f t="shared" si="37"/>
        <v>0.29321319999999995</v>
      </c>
      <c r="L597" s="36" t="str">
        <f t="shared" si="40"/>
        <v>Pcs</v>
      </c>
      <c r="M597" s="37" t="s">
        <v>1224</v>
      </c>
      <c r="O597" s="31">
        <v>1219</v>
      </c>
    </row>
    <row r="598" spans="2:15" hidden="1">
      <c r="B598" s="34" t="s">
        <v>5</v>
      </c>
      <c r="C598" s="35" t="s">
        <v>692</v>
      </c>
      <c r="D598" s="35" t="s">
        <v>693</v>
      </c>
      <c r="E598" s="34" t="str">
        <f t="shared" si="38"/>
        <v>SGCC</v>
      </c>
      <c r="F598" s="34" t="str">
        <f t="shared" si="39"/>
        <v>Z08</v>
      </c>
      <c r="G598" s="35" t="s">
        <v>1221</v>
      </c>
      <c r="H598" s="35">
        <v>0.8</v>
      </c>
      <c r="I598" s="35">
        <v>334.5</v>
      </c>
      <c r="J598" s="35">
        <v>1200</v>
      </c>
      <c r="K598" s="36">
        <f t="shared" si="37"/>
        <v>2.5207920000000006</v>
      </c>
      <c r="L598" s="36" t="str">
        <f t="shared" si="40"/>
        <v>Pcs</v>
      </c>
      <c r="M598" s="37" t="s">
        <v>1413</v>
      </c>
      <c r="O598" s="31">
        <v>1219</v>
      </c>
    </row>
    <row r="599" spans="2:15" hidden="1">
      <c r="B599" s="34" t="s">
        <v>5</v>
      </c>
      <c r="C599" s="35" t="s">
        <v>1555</v>
      </c>
      <c r="D599" s="35" t="s">
        <v>693</v>
      </c>
      <c r="E599" s="34" t="str">
        <f t="shared" si="38"/>
        <v>SGCC</v>
      </c>
      <c r="F599" s="34" t="str">
        <f t="shared" si="39"/>
        <v>Z08</v>
      </c>
      <c r="G599" s="35" t="s">
        <v>1221</v>
      </c>
      <c r="H599" s="35">
        <v>0.8</v>
      </c>
      <c r="I599" s="35">
        <v>334.5</v>
      </c>
      <c r="J599" s="35">
        <v>1200</v>
      </c>
      <c r="K599" s="36">
        <f t="shared" si="37"/>
        <v>2.5207920000000006</v>
      </c>
      <c r="L599" s="36" t="str">
        <f t="shared" si="40"/>
        <v>Pcs</v>
      </c>
      <c r="M599" s="37">
        <v>0</v>
      </c>
      <c r="O599" s="31">
        <v>1219</v>
      </c>
    </row>
    <row r="600" spans="2:15" hidden="1">
      <c r="B600" s="34" t="s">
        <v>5</v>
      </c>
      <c r="C600" s="35" t="s">
        <v>694</v>
      </c>
      <c r="D600" s="35" t="s">
        <v>695</v>
      </c>
      <c r="E600" s="34" t="str">
        <f t="shared" si="38"/>
        <v>SGCC</v>
      </c>
      <c r="F600" s="34" t="str">
        <f t="shared" si="39"/>
        <v>Z08</v>
      </c>
      <c r="G600" s="35" t="s">
        <v>1221</v>
      </c>
      <c r="H600" s="35">
        <v>0.8</v>
      </c>
      <c r="I600" s="35">
        <v>52</v>
      </c>
      <c r="J600" s="35">
        <v>1200</v>
      </c>
      <c r="K600" s="36">
        <f t="shared" si="37"/>
        <v>0.391872</v>
      </c>
      <c r="L600" s="36" t="str">
        <f t="shared" si="40"/>
        <v>Pcs</v>
      </c>
      <c r="M600" s="37" t="s">
        <v>1413</v>
      </c>
      <c r="O600" s="31">
        <v>1219</v>
      </c>
    </row>
    <row r="601" spans="2:15" hidden="1">
      <c r="B601" s="34" t="s">
        <v>5</v>
      </c>
      <c r="C601" s="35" t="s">
        <v>1556</v>
      </c>
      <c r="D601" s="35" t="s">
        <v>695</v>
      </c>
      <c r="E601" s="34" t="str">
        <f t="shared" si="38"/>
        <v>SGCC</v>
      </c>
      <c r="F601" s="34" t="str">
        <f t="shared" si="39"/>
        <v>Z08</v>
      </c>
      <c r="G601" s="35" t="s">
        <v>1221</v>
      </c>
      <c r="H601" s="35">
        <v>0.8</v>
      </c>
      <c r="I601" s="35">
        <v>52</v>
      </c>
      <c r="J601" s="35">
        <v>1200</v>
      </c>
      <c r="K601" s="36">
        <f t="shared" si="37"/>
        <v>0.391872</v>
      </c>
      <c r="L601" s="36" t="str">
        <f t="shared" si="40"/>
        <v>Pcs</v>
      </c>
      <c r="M601" s="37">
        <v>0</v>
      </c>
      <c r="O601" s="31">
        <v>1219</v>
      </c>
    </row>
    <row r="602" spans="2:15" hidden="1">
      <c r="B602" s="34" t="s">
        <v>5</v>
      </c>
      <c r="C602" s="35" t="s">
        <v>1557</v>
      </c>
      <c r="D602" s="35" t="s">
        <v>1558</v>
      </c>
      <c r="E602" s="34" t="str">
        <f t="shared" si="38"/>
        <v>SGCC</v>
      </c>
      <c r="F602" s="34" t="str">
        <f t="shared" si="39"/>
        <v>Z08</v>
      </c>
      <c r="G602" s="35" t="s">
        <v>1221</v>
      </c>
      <c r="H602" s="35">
        <v>0.5</v>
      </c>
      <c r="I602" s="35">
        <v>334.2</v>
      </c>
      <c r="J602" s="35">
        <v>1200</v>
      </c>
      <c r="K602" s="36">
        <f t="shared" si="37"/>
        <v>1.5740819999999998</v>
      </c>
      <c r="L602" s="36" t="str">
        <f t="shared" si="40"/>
        <v>Pcs</v>
      </c>
      <c r="M602" s="37" t="s">
        <v>1413</v>
      </c>
      <c r="O602" s="31">
        <v>1219</v>
      </c>
    </row>
    <row r="603" spans="2:15" hidden="1">
      <c r="B603" s="34" t="s">
        <v>5</v>
      </c>
      <c r="C603" s="35" t="s">
        <v>1559</v>
      </c>
      <c r="D603" s="35" t="s">
        <v>1558</v>
      </c>
      <c r="E603" s="34" t="str">
        <f t="shared" si="38"/>
        <v>SGCC</v>
      </c>
      <c r="F603" s="34" t="str">
        <f t="shared" si="39"/>
        <v>Z08</v>
      </c>
      <c r="G603" s="35" t="s">
        <v>1221</v>
      </c>
      <c r="H603" s="35">
        <v>0.5</v>
      </c>
      <c r="I603" s="35">
        <v>334.2</v>
      </c>
      <c r="J603" s="35">
        <v>1200</v>
      </c>
      <c r="K603" s="36">
        <f t="shared" si="37"/>
        <v>1.5740819999999998</v>
      </c>
      <c r="L603" s="36" t="str">
        <f t="shared" si="40"/>
        <v>Pcs</v>
      </c>
      <c r="M603" s="37" t="s">
        <v>1413</v>
      </c>
      <c r="O603" s="31">
        <v>1219</v>
      </c>
    </row>
    <row r="604" spans="2:15" hidden="1">
      <c r="B604" s="34" t="s">
        <v>5</v>
      </c>
      <c r="C604" s="35" t="s">
        <v>696</v>
      </c>
      <c r="D604" s="35" t="s">
        <v>697</v>
      </c>
      <c r="E604" s="34" t="str">
        <f t="shared" si="38"/>
        <v>SGCC</v>
      </c>
      <c r="F604" s="34" t="str">
        <f t="shared" si="39"/>
        <v>Z08</v>
      </c>
      <c r="G604" s="35" t="s">
        <v>1221</v>
      </c>
      <c r="H604" s="35">
        <v>1</v>
      </c>
      <c r="I604" s="35">
        <v>58</v>
      </c>
      <c r="J604" s="35" t="s">
        <v>1263</v>
      </c>
      <c r="K604" s="36">
        <f t="shared" si="37"/>
        <v>1</v>
      </c>
      <c r="L604" s="36" t="str">
        <f t="shared" si="40"/>
        <v>KG,</v>
      </c>
      <c r="M604" s="37" t="s">
        <v>1224</v>
      </c>
      <c r="O604" s="31">
        <v>1219</v>
      </c>
    </row>
    <row r="605" spans="2:15" hidden="1">
      <c r="B605" s="34" t="s">
        <v>5</v>
      </c>
      <c r="C605" s="35" t="s">
        <v>698</v>
      </c>
      <c r="D605" s="35" t="s">
        <v>699</v>
      </c>
      <c r="E605" s="34" t="str">
        <f t="shared" si="38"/>
        <v>SGCC</v>
      </c>
      <c r="F605" s="34" t="str">
        <f t="shared" si="39"/>
        <v>Z08</v>
      </c>
      <c r="G605" s="35" t="s">
        <v>1221</v>
      </c>
      <c r="H605" s="35">
        <v>0.8</v>
      </c>
      <c r="I605" s="35">
        <v>105</v>
      </c>
      <c r="J605" s="35" t="s">
        <v>1201</v>
      </c>
      <c r="K605" s="36">
        <f t="shared" si="37"/>
        <v>1</v>
      </c>
      <c r="L605" s="36" t="str">
        <f t="shared" si="40"/>
        <v>KG,</v>
      </c>
      <c r="M605" s="37" t="s">
        <v>1224</v>
      </c>
      <c r="O605" s="31">
        <v>1219</v>
      </c>
    </row>
    <row r="606" spans="2:15" hidden="1">
      <c r="B606" s="34" t="s">
        <v>5</v>
      </c>
      <c r="C606" s="35" t="s">
        <v>700</v>
      </c>
      <c r="D606" s="35" t="s">
        <v>699</v>
      </c>
      <c r="E606" s="34" t="str">
        <f t="shared" si="38"/>
        <v>SGCC</v>
      </c>
      <c r="F606" s="34" t="str">
        <f t="shared" si="39"/>
        <v>Z08</v>
      </c>
      <c r="G606" s="35" t="s">
        <v>1221</v>
      </c>
      <c r="H606" s="35">
        <v>0.8</v>
      </c>
      <c r="I606" s="35">
        <v>105</v>
      </c>
      <c r="J606" s="35" t="s">
        <v>1201</v>
      </c>
      <c r="K606" s="36">
        <f t="shared" si="37"/>
        <v>1</v>
      </c>
      <c r="L606" s="36" t="str">
        <f t="shared" si="40"/>
        <v>KG,</v>
      </c>
      <c r="M606" s="37" t="s">
        <v>1224</v>
      </c>
      <c r="O606" s="31">
        <v>1219</v>
      </c>
    </row>
    <row r="607" spans="2:15" hidden="1">
      <c r="B607" s="34" t="s">
        <v>5</v>
      </c>
      <c r="C607" s="35" t="s">
        <v>1560</v>
      </c>
      <c r="D607" s="35" t="s">
        <v>1561</v>
      </c>
      <c r="E607" s="34" t="str">
        <f t="shared" si="38"/>
        <v>SGCC</v>
      </c>
      <c r="F607" s="34" t="str">
        <f t="shared" si="39"/>
        <v>Z08</v>
      </c>
      <c r="G607" s="35" t="s">
        <v>1221</v>
      </c>
      <c r="H607" s="35">
        <v>1</v>
      </c>
      <c r="I607" s="35">
        <v>95</v>
      </c>
      <c r="J607" s="35" t="s">
        <v>1201</v>
      </c>
      <c r="K607" s="36">
        <f t="shared" si="37"/>
        <v>1</v>
      </c>
      <c r="L607" s="36" t="str">
        <f t="shared" si="40"/>
        <v>KG,</v>
      </c>
      <c r="M607" s="37">
        <v>0</v>
      </c>
      <c r="O607" s="31">
        <v>1219</v>
      </c>
    </row>
    <row r="608" spans="2:15" hidden="1">
      <c r="B608" s="34" t="s">
        <v>5</v>
      </c>
      <c r="C608" s="35" t="s">
        <v>1562</v>
      </c>
      <c r="D608" s="35" t="s">
        <v>1563</v>
      </c>
      <c r="E608" s="34" t="str">
        <f t="shared" si="38"/>
        <v>SGCC</v>
      </c>
      <c r="F608" s="34" t="str">
        <f t="shared" si="39"/>
        <v>Z08</v>
      </c>
      <c r="G608" s="35" t="s">
        <v>1221</v>
      </c>
      <c r="H608" s="35">
        <v>1</v>
      </c>
      <c r="I608" s="35">
        <v>172</v>
      </c>
      <c r="J608" s="35" t="s">
        <v>1201</v>
      </c>
      <c r="K608" s="36">
        <f t="shared" si="37"/>
        <v>1</v>
      </c>
      <c r="L608" s="36" t="str">
        <f t="shared" si="40"/>
        <v>KG,</v>
      </c>
      <c r="M608" s="37">
        <v>0</v>
      </c>
      <c r="O608" s="31">
        <v>1219</v>
      </c>
    </row>
    <row r="609" spans="2:15" hidden="1">
      <c r="B609" s="34" t="s">
        <v>5</v>
      </c>
      <c r="C609" s="35" t="s">
        <v>701</v>
      </c>
      <c r="D609" s="35" t="s">
        <v>702</v>
      </c>
      <c r="E609" s="34" t="str">
        <f t="shared" si="38"/>
        <v>SGCC</v>
      </c>
      <c r="F609" s="34" t="str">
        <f t="shared" si="39"/>
        <v>Z08</v>
      </c>
      <c r="G609" s="35" t="s">
        <v>1221</v>
      </c>
      <c r="H609" s="35">
        <v>0.8</v>
      </c>
      <c r="I609" s="35">
        <v>108</v>
      </c>
      <c r="J609" s="35" t="s">
        <v>1201</v>
      </c>
      <c r="K609" s="36">
        <f t="shared" si="37"/>
        <v>1</v>
      </c>
      <c r="L609" s="36" t="str">
        <f t="shared" si="40"/>
        <v>KG,</v>
      </c>
      <c r="M609" s="37" t="s">
        <v>1224</v>
      </c>
      <c r="O609" s="31">
        <v>1219</v>
      </c>
    </row>
    <row r="610" spans="2:15" hidden="1">
      <c r="B610" s="34" t="s">
        <v>5</v>
      </c>
      <c r="C610" s="35" t="s">
        <v>703</v>
      </c>
      <c r="D610" s="35" t="s">
        <v>702</v>
      </c>
      <c r="E610" s="34" t="str">
        <f t="shared" si="38"/>
        <v>SGCC</v>
      </c>
      <c r="F610" s="34" t="str">
        <f t="shared" si="39"/>
        <v>Z08</v>
      </c>
      <c r="G610" s="35" t="s">
        <v>1221</v>
      </c>
      <c r="H610" s="35">
        <v>0.8</v>
      </c>
      <c r="I610" s="35">
        <v>108</v>
      </c>
      <c r="J610" s="35" t="s">
        <v>1201</v>
      </c>
      <c r="K610" s="36">
        <f t="shared" si="37"/>
        <v>1</v>
      </c>
      <c r="L610" s="36" t="str">
        <f t="shared" si="40"/>
        <v>KG,</v>
      </c>
      <c r="M610" s="37" t="s">
        <v>1224</v>
      </c>
      <c r="O610" s="31">
        <v>1219</v>
      </c>
    </row>
    <row r="611" spans="2:15" hidden="1">
      <c r="B611" s="34" t="s">
        <v>5</v>
      </c>
      <c r="C611" s="35" t="s">
        <v>1564</v>
      </c>
      <c r="D611" s="35" t="s">
        <v>1565</v>
      </c>
      <c r="E611" s="34" t="str">
        <f t="shared" si="38"/>
        <v>SGCC</v>
      </c>
      <c r="F611" s="34" t="str">
        <f t="shared" si="39"/>
        <v>Z08</v>
      </c>
      <c r="G611" s="35" t="s">
        <v>1221</v>
      </c>
      <c r="H611" s="35">
        <v>0.6</v>
      </c>
      <c r="I611" s="35">
        <v>84</v>
      </c>
      <c r="J611" s="35">
        <v>820</v>
      </c>
      <c r="K611" s="36">
        <f t="shared" si="37"/>
        <v>0.32442480000000001</v>
      </c>
      <c r="L611" s="36" t="str">
        <f t="shared" si="40"/>
        <v>Pcs</v>
      </c>
      <c r="M611" s="37">
        <v>0</v>
      </c>
      <c r="O611" s="31">
        <v>1219</v>
      </c>
    </row>
    <row r="612" spans="2:15" hidden="1">
      <c r="B612" s="34" t="s">
        <v>5</v>
      </c>
      <c r="C612" s="35" t="s">
        <v>1566</v>
      </c>
      <c r="D612" s="35" t="s">
        <v>1565</v>
      </c>
      <c r="E612" s="34" t="str">
        <f t="shared" si="38"/>
        <v>SGCC</v>
      </c>
      <c r="F612" s="34" t="str">
        <f t="shared" si="39"/>
        <v>Z08</v>
      </c>
      <c r="G612" s="35" t="s">
        <v>1221</v>
      </c>
      <c r="H612" s="35">
        <v>0.6</v>
      </c>
      <c r="I612" s="35">
        <v>84</v>
      </c>
      <c r="J612" s="35">
        <v>820</v>
      </c>
      <c r="K612" s="36">
        <f t="shared" si="37"/>
        <v>0.32442480000000001</v>
      </c>
      <c r="L612" s="36" t="str">
        <f t="shared" si="40"/>
        <v>Pcs</v>
      </c>
      <c r="M612" s="37">
        <v>0</v>
      </c>
      <c r="O612" s="31">
        <v>1219</v>
      </c>
    </row>
    <row r="613" spans="2:15" hidden="1">
      <c r="B613" s="34" t="s">
        <v>5</v>
      </c>
      <c r="C613" s="35" t="s">
        <v>704</v>
      </c>
      <c r="D613" s="35" t="s">
        <v>705</v>
      </c>
      <c r="E613" s="34" t="str">
        <f t="shared" si="38"/>
        <v>SGCC</v>
      </c>
      <c r="F613" s="34" t="str">
        <f t="shared" si="39"/>
        <v>Z08</v>
      </c>
      <c r="G613" s="35" t="s">
        <v>1221</v>
      </c>
      <c r="H613" s="35">
        <v>0.6</v>
      </c>
      <c r="I613" s="35">
        <v>48</v>
      </c>
      <c r="J613" s="35" t="s">
        <v>1263</v>
      </c>
      <c r="K613" s="36">
        <f t="shared" si="37"/>
        <v>1</v>
      </c>
      <c r="L613" s="36" t="str">
        <f t="shared" si="40"/>
        <v>KG,</v>
      </c>
      <c r="M613" s="37" t="s">
        <v>1224</v>
      </c>
      <c r="O613" s="31">
        <v>1219</v>
      </c>
    </row>
    <row r="614" spans="2:15" hidden="1">
      <c r="B614" s="34" t="s">
        <v>5</v>
      </c>
      <c r="C614" s="35" t="s">
        <v>1567</v>
      </c>
      <c r="D614" s="35" t="s">
        <v>1568</v>
      </c>
      <c r="E614" s="34" t="str">
        <f t="shared" si="38"/>
        <v>SGCC</v>
      </c>
      <c r="F614" s="34" t="str">
        <f t="shared" si="39"/>
        <v>Z08</v>
      </c>
      <c r="G614" s="35" t="s">
        <v>1221</v>
      </c>
      <c r="H614" s="35">
        <v>0.6</v>
      </c>
      <c r="I614" s="35">
        <v>240</v>
      </c>
      <c r="J614" s="35">
        <v>270</v>
      </c>
      <c r="K614" s="36">
        <f t="shared" si="37"/>
        <v>0.30520799999999998</v>
      </c>
      <c r="L614" s="36" t="str">
        <f t="shared" si="40"/>
        <v>Pcs</v>
      </c>
      <c r="M614" s="37" t="s">
        <v>1267</v>
      </c>
      <c r="O614" s="31">
        <v>1219</v>
      </c>
    </row>
    <row r="615" spans="2:15" hidden="1">
      <c r="B615" s="34" t="s">
        <v>5</v>
      </c>
      <c r="C615" s="35" t="s">
        <v>706</v>
      </c>
      <c r="D615" s="35" t="s">
        <v>707</v>
      </c>
      <c r="E615" s="34" t="str">
        <f t="shared" si="38"/>
        <v>SGCC</v>
      </c>
      <c r="F615" s="34" t="str">
        <f t="shared" si="39"/>
        <v>Z08</v>
      </c>
      <c r="G615" s="35" t="s">
        <v>1221</v>
      </c>
      <c r="H615" s="35">
        <v>0.6</v>
      </c>
      <c r="I615" s="35">
        <v>210</v>
      </c>
      <c r="J615" s="35">
        <v>640</v>
      </c>
      <c r="K615" s="36">
        <f t="shared" si="37"/>
        <v>0.63302400000000003</v>
      </c>
      <c r="L615" s="36" t="str">
        <f t="shared" si="40"/>
        <v>Pcs</v>
      </c>
      <c r="M615" s="37" t="s">
        <v>1224</v>
      </c>
      <c r="O615" s="31">
        <v>1219</v>
      </c>
    </row>
    <row r="616" spans="2:15" hidden="1">
      <c r="B616" s="34" t="s">
        <v>5</v>
      </c>
      <c r="C616" s="35" t="s">
        <v>708</v>
      </c>
      <c r="D616" s="35" t="s">
        <v>709</v>
      </c>
      <c r="E616" s="34" t="str">
        <f t="shared" si="38"/>
        <v>SGCC</v>
      </c>
      <c r="F616" s="34" t="str">
        <f t="shared" si="39"/>
        <v>Z08</v>
      </c>
      <c r="G616" s="35" t="s">
        <v>1221</v>
      </c>
      <c r="H616" s="35">
        <v>0.8</v>
      </c>
      <c r="I616" s="35">
        <v>300</v>
      </c>
      <c r="J616" s="35">
        <v>484</v>
      </c>
      <c r="K616" s="36">
        <f t="shared" si="37"/>
        <v>0.911856</v>
      </c>
      <c r="L616" s="36" t="str">
        <f t="shared" si="40"/>
        <v>Pcs</v>
      </c>
      <c r="M616" s="37" t="s">
        <v>1224</v>
      </c>
      <c r="O616" s="31">
        <v>1219</v>
      </c>
    </row>
    <row r="617" spans="2:15" hidden="1">
      <c r="B617" s="34" t="s">
        <v>5</v>
      </c>
      <c r="C617" s="35" t="s">
        <v>710</v>
      </c>
      <c r="D617" s="35" t="s">
        <v>711</v>
      </c>
      <c r="E617" s="34" t="str">
        <f t="shared" si="38"/>
        <v>SGCC</v>
      </c>
      <c r="F617" s="34" t="str">
        <f t="shared" si="39"/>
        <v>Z08</v>
      </c>
      <c r="G617" s="35" t="s">
        <v>1221</v>
      </c>
      <c r="H617" s="35">
        <v>0.8</v>
      </c>
      <c r="I617" s="35">
        <v>404</v>
      </c>
      <c r="J617" s="35">
        <v>495</v>
      </c>
      <c r="K617" s="36">
        <f t="shared" si="37"/>
        <v>1.2558743999999999</v>
      </c>
      <c r="L617" s="36" t="str">
        <f t="shared" si="40"/>
        <v>Pcs</v>
      </c>
      <c r="M617" s="37" t="s">
        <v>1224</v>
      </c>
      <c r="O617" s="31">
        <v>1219</v>
      </c>
    </row>
    <row r="618" spans="2:15" hidden="1">
      <c r="B618" s="34" t="s">
        <v>5</v>
      </c>
      <c r="C618" s="35" t="s">
        <v>712</v>
      </c>
      <c r="D618" s="35" t="s">
        <v>713</v>
      </c>
      <c r="E618" s="34" t="str">
        <f t="shared" si="38"/>
        <v>SGCC</v>
      </c>
      <c r="F618" s="34" t="str">
        <f t="shared" si="39"/>
        <v>Z08</v>
      </c>
      <c r="G618" s="35" t="s">
        <v>1221</v>
      </c>
      <c r="H618" s="35">
        <v>0.8</v>
      </c>
      <c r="I618" s="35">
        <v>402</v>
      </c>
      <c r="J618" s="35">
        <v>1219</v>
      </c>
      <c r="K618" s="36">
        <f t="shared" si="37"/>
        <v>3.07743864</v>
      </c>
      <c r="L618" s="36" t="str">
        <f t="shared" si="40"/>
        <v>Pcs</v>
      </c>
      <c r="M618" s="37" t="s">
        <v>1224</v>
      </c>
      <c r="O618" s="31">
        <v>1219</v>
      </c>
    </row>
    <row r="619" spans="2:15" hidden="1">
      <c r="B619" s="34" t="s">
        <v>5</v>
      </c>
      <c r="C619" s="35" t="s">
        <v>714</v>
      </c>
      <c r="D619" s="35" t="s">
        <v>715</v>
      </c>
      <c r="E619" s="34" t="str">
        <f t="shared" si="38"/>
        <v>SGCC</v>
      </c>
      <c r="F619" s="34" t="str">
        <f t="shared" si="39"/>
        <v>Z08</v>
      </c>
      <c r="G619" s="35" t="s">
        <v>1221</v>
      </c>
      <c r="H619" s="35">
        <v>0.8</v>
      </c>
      <c r="I619" s="35">
        <v>1219</v>
      </c>
      <c r="J619" s="35">
        <v>1219</v>
      </c>
      <c r="K619" s="36">
        <f t="shared" si="37"/>
        <v>9.3318350799999994</v>
      </c>
      <c r="L619" s="36" t="str">
        <f t="shared" si="40"/>
        <v>Pcs</v>
      </c>
      <c r="M619" s="37" t="s">
        <v>1413</v>
      </c>
      <c r="O619" s="31">
        <v>1219</v>
      </c>
    </row>
    <row r="620" spans="2:15" hidden="1">
      <c r="B620" s="34" t="s">
        <v>5</v>
      </c>
      <c r="C620" s="35" t="s">
        <v>716</v>
      </c>
      <c r="D620" s="35" t="s">
        <v>717</v>
      </c>
      <c r="E620" s="34" t="str">
        <f t="shared" si="38"/>
        <v>SGCC</v>
      </c>
      <c r="F620" s="34" t="str">
        <f t="shared" si="39"/>
        <v>Z18</v>
      </c>
      <c r="G620" s="35" t="s">
        <v>1227</v>
      </c>
      <c r="H620" s="35">
        <v>0.6</v>
      </c>
      <c r="I620" s="35">
        <v>1219</v>
      </c>
      <c r="J620" s="35">
        <v>1219</v>
      </c>
      <c r="K620" s="36">
        <f t="shared" si="37"/>
        <v>6.99887631</v>
      </c>
      <c r="L620" s="36" t="str">
        <f t="shared" si="40"/>
        <v>Pcs</v>
      </c>
      <c r="M620" s="37" t="s">
        <v>1413</v>
      </c>
      <c r="O620" s="31">
        <v>1219</v>
      </c>
    </row>
    <row r="621" spans="2:15" hidden="1">
      <c r="B621" s="34" t="s">
        <v>5</v>
      </c>
      <c r="C621" s="35" t="s">
        <v>718</v>
      </c>
      <c r="D621" s="35" t="s">
        <v>719</v>
      </c>
      <c r="E621" s="34" t="str">
        <f t="shared" si="38"/>
        <v>SGCC</v>
      </c>
      <c r="F621" s="34" t="str">
        <f t="shared" si="39"/>
        <v>Z18</v>
      </c>
      <c r="G621" s="35" t="s">
        <v>1227</v>
      </c>
      <c r="H621" s="35">
        <v>0.8</v>
      </c>
      <c r="I621" s="35">
        <v>1219</v>
      </c>
      <c r="J621" s="35">
        <v>1219</v>
      </c>
      <c r="K621" s="36">
        <f t="shared" si="37"/>
        <v>9.3318350799999994</v>
      </c>
      <c r="L621" s="36" t="str">
        <f t="shared" si="40"/>
        <v>Pcs</v>
      </c>
      <c r="M621" s="37" t="s">
        <v>1413</v>
      </c>
      <c r="O621" s="31">
        <v>1219</v>
      </c>
    </row>
    <row r="622" spans="2:15" hidden="1">
      <c r="B622" s="34" t="s">
        <v>5</v>
      </c>
      <c r="C622" s="35" t="s">
        <v>720</v>
      </c>
      <c r="D622" s="35" t="s">
        <v>721</v>
      </c>
      <c r="E622" s="34" t="str">
        <f t="shared" si="38"/>
        <v>SGCC</v>
      </c>
      <c r="F622" s="34" t="str">
        <f t="shared" si="39"/>
        <v>Z18</v>
      </c>
      <c r="G622" s="35" t="s">
        <v>1227</v>
      </c>
      <c r="H622" s="35">
        <v>1</v>
      </c>
      <c r="I622" s="35">
        <v>2240</v>
      </c>
      <c r="J622" s="35">
        <v>1085</v>
      </c>
      <c r="K622" s="36">
        <f t="shared" si="37"/>
        <v>19.07864</v>
      </c>
      <c r="L622" s="36" t="str">
        <f t="shared" si="40"/>
        <v>Pcs</v>
      </c>
      <c r="M622" s="37" t="s">
        <v>1413</v>
      </c>
      <c r="O622" s="31">
        <v>1219</v>
      </c>
    </row>
    <row r="623" spans="2:15" hidden="1">
      <c r="B623" s="34" t="s">
        <v>5</v>
      </c>
      <c r="C623" s="35" t="s">
        <v>722</v>
      </c>
      <c r="D623" s="35" t="s">
        <v>723</v>
      </c>
      <c r="E623" s="34" t="str">
        <f t="shared" si="38"/>
        <v>SGCC</v>
      </c>
      <c r="F623" s="34" t="str">
        <f t="shared" si="39"/>
        <v>Z08</v>
      </c>
      <c r="G623" s="35" t="s">
        <v>1221</v>
      </c>
      <c r="H623" s="35">
        <v>0.8</v>
      </c>
      <c r="I623" s="35">
        <v>600</v>
      </c>
      <c r="J623" s="35">
        <v>400</v>
      </c>
      <c r="K623" s="36">
        <f t="shared" si="37"/>
        <v>1.5072000000000001</v>
      </c>
      <c r="L623" s="36" t="str">
        <f t="shared" si="40"/>
        <v>Pcs</v>
      </c>
      <c r="M623" s="37" t="s">
        <v>1413</v>
      </c>
      <c r="O623" s="31">
        <v>1219</v>
      </c>
    </row>
    <row r="624" spans="2:15" hidden="1">
      <c r="B624" s="34" t="s">
        <v>5</v>
      </c>
      <c r="C624" s="35" t="s">
        <v>724</v>
      </c>
      <c r="D624" s="35" t="s">
        <v>725</v>
      </c>
      <c r="E624" s="34" t="str">
        <f t="shared" si="38"/>
        <v>SGCC</v>
      </c>
      <c r="F624" s="34" t="str">
        <f t="shared" si="39"/>
        <v>Z08</v>
      </c>
      <c r="G624" s="35" t="s">
        <v>1221</v>
      </c>
      <c r="H624" s="35">
        <v>0.8</v>
      </c>
      <c r="I624" s="35">
        <v>365</v>
      </c>
      <c r="J624" s="35">
        <v>210</v>
      </c>
      <c r="K624" s="36">
        <f t="shared" si="37"/>
        <v>0.48136200000000007</v>
      </c>
      <c r="L624" s="36" t="str">
        <f t="shared" si="40"/>
        <v>Pcs</v>
      </c>
      <c r="M624" s="37" t="s">
        <v>1413</v>
      </c>
      <c r="O624" s="31">
        <v>1219</v>
      </c>
    </row>
    <row r="625" spans="2:15" hidden="1">
      <c r="B625" s="34" t="s">
        <v>5</v>
      </c>
      <c r="C625" s="35" t="s">
        <v>726</v>
      </c>
      <c r="D625" s="35" t="s">
        <v>727</v>
      </c>
      <c r="E625" s="34" t="str">
        <f t="shared" si="38"/>
        <v>SGCC</v>
      </c>
      <c r="F625" s="34" t="str">
        <f t="shared" si="39"/>
        <v>Z08</v>
      </c>
      <c r="G625" s="35" t="s">
        <v>1221</v>
      </c>
      <c r="H625" s="35">
        <v>0.8</v>
      </c>
      <c r="I625" s="35">
        <v>380</v>
      </c>
      <c r="J625" s="35">
        <v>240</v>
      </c>
      <c r="K625" s="36">
        <f t="shared" si="37"/>
        <v>0.57273600000000002</v>
      </c>
      <c r="L625" s="36" t="str">
        <f t="shared" si="40"/>
        <v>Pcs</v>
      </c>
      <c r="M625" s="37" t="s">
        <v>1413</v>
      </c>
      <c r="O625" s="31">
        <v>1219</v>
      </c>
    </row>
    <row r="626" spans="2:15" hidden="1">
      <c r="B626" s="34" t="s">
        <v>5</v>
      </c>
      <c r="C626" s="35" t="s">
        <v>728</v>
      </c>
      <c r="D626" s="35" t="s">
        <v>729</v>
      </c>
      <c r="E626" s="34" t="str">
        <f t="shared" si="38"/>
        <v>SGCC</v>
      </c>
      <c r="F626" s="34" t="str">
        <f t="shared" si="39"/>
        <v>Z08</v>
      </c>
      <c r="G626" s="35" t="s">
        <v>1221</v>
      </c>
      <c r="H626" s="35">
        <v>1</v>
      </c>
      <c r="I626" s="35">
        <v>600</v>
      </c>
      <c r="J626" s="35">
        <v>230</v>
      </c>
      <c r="K626" s="36">
        <f t="shared" si="37"/>
        <v>1.0832999999999999</v>
      </c>
      <c r="L626" s="36" t="str">
        <f t="shared" si="40"/>
        <v>Pcs</v>
      </c>
      <c r="M626" s="37" t="s">
        <v>1413</v>
      </c>
      <c r="O626" s="31">
        <v>1219</v>
      </c>
    </row>
    <row r="627" spans="2:15" hidden="1">
      <c r="B627" s="34" t="s">
        <v>5</v>
      </c>
      <c r="C627" s="35" t="s">
        <v>730</v>
      </c>
      <c r="D627" s="35" t="s">
        <v>731</v>
      </c>
      <c r="E627" s="34" t="str">
        <f t="shared" si="38"/>
        <v>SGCC</v>
      </c>
      <c r="F627" s="34" t="str">
        <f t="shared" si="39"/>
        <v>Z08</v>
      </c>
      <c r="G627" s="35" t="s">
        <v>1221</v>
      </c>
      <c r="H627" s="35">
        <v>0.8</v>
      </c>
      <c r="I627" s="35">
        <v>360</v>
      </c>
      <c r="J627" s="35">
        <v>220</v>
      </c>
      <c r="K627" s="36">
        <f t="shared" si="37"/>
        <v>0.49737600000000004</v>
      </c>
      <c r="L627" s="36" t="str">
        <f t="shared" si="40"/>
        <v>Pcs</v>
      </c>
      <c r="M627" s="37" t="s">
        <v>1413</v>
      </c>
      <c r="O627" s="31">
        <v>1219</v>
      </c>
    </row>
    <row r="628" spans="2:15" hidden="1">
      <c r="B628" s="34" t="s">
        <v>5</v>
      </c>
      <c r="C628" s="35" t="s">
        <v>732</v>
      </c>
      <c r="D628" s="35" t="s">
        <v>733</v>
      </c>
      <c r="E628" s="34" t="str">
        <f t="shared" si="38"/>
        <v>SGCC</v>
      </c>
      <c r="F628" s="34" t="str">
        <f t="shared" si="39"/>
        <v>Z08</v>
      </c>
      <c r="G628" s="35" t="s">
        <v>1221</v>
      </c>
      <c r="H628" s="35">
        <v>0.8</v>
      </c>
      <c r="I628" s="35">
        <v>330</v>
      </c>
      <c r="J628" s="35">
        <v>210</v>
      </c>
      <c r="K628" s="36">
        <f t="shared" si="37"/>
        <v>0.43520399999999998</v>
      </c>
      <c r="L628" s="36" t="str">
        <f t="shared" si="40"/>
        <v>Pcs</v>
      </c>
      <c r="M628" s="37" t="s">
        <v>1413</v>
      </c>
      <c r="O628" s="31">
        <v>1219</v>
      </c>
    </row>
    <row r="629" spans="2:15" hidden="1">
      <c r="B629" s="34" t="s">
        <v>5</v>
      </c>
      <c r="C629" s="35" t="s">
        <v>734</v>
      </c>
      <c r="D629" s="35" t="s">
        <v>735</v>
      </c>
      <c r="E629" s="34" t="str">
        <f t="shared" si="38"/>
        <v>SGCC</v>
      </c>
      <c r="F629" s="34" t="str">
        <f t="shared" si="39"/>
        <v>Z08</v>
      </c>
      <c r="G629" s="35" t="s">
        <v>1221</v>
      </c>
      <c r="H629" s="35">
        <v>0.8</v>
      </c>
      <c r="I629" s="35">
        <v>475</v>
      </c>
      <c r="J629" s="35">
        <v>315</v>
      </c>
      <c r="K629" s="36">
        <f t="shared" si="37"/>
        <v>0.93964499999999995</v>
      </c>
      <c r="L629" s="36" t="str">
        <f t="shared" si="40"/>
        <v>Pcs</v>
      </c>
      <c r="M629" s="37" t="s">
        <v>1413</v>
      </c>
      <c r="O629" s="31">
        <v>1219</v>
      </c>
    </row>
    <row r="630" spans="2:15" hidden="1">
      <c r="B630" s="34" t="s">
        <v>5</v>
      </c>
      <c r="C630" s="35" t="s">
        <v>736</v>
      </c>
      <c r="D630" s="35" t="s">
        <v>737</v>
      </c>
      <c r="E630" s="34" t="str">
        <f t="shared" si="38"/>
        <v>SGCC</v>
      </c>
      <c r="F630" s="34" t="str">
        <f t="shared" si="39"/>
        <v>Z08</v>
      </c>
      <c r="G630" s="35" t="s">
        <v>1221</v>
      </c>
      <c r="H630" s="35">
        <v>0.8</v>
      </c>
      <c r="I630" s="35">
        <v>500</v>
      </c>
      <c r="J630" s="35">
        <v>230</v>
      </c>
      <c r="K630" s="36">
        <f t="shared" si="37"/>
        <v>0.72219999999999995</v>
      </c>
      <c r="L630" s="36" t="str">
        <f t="shared" si="40"/>
        <v>Pcs</v>
      </c>
      <c r="M630" s="37" t="s">
        <v>1413</v>
      </c>
      <c r="O630" s="31">
        <v>1219</v>
      </c>
    </row>
    <row r="631" spans="2:15" hidden="1">
      <c r="B631" s="34" t="s">
        <v>5</v>
      </c>
      <c r="C631" s="35" t="s">
        <v>738</v>
      </c>
      <c r="D631" s="35" t="s">
        <v>739</v>
      </c>
      <c r="E631" s="34" t="str">
        <f t="shared" si="38"/>
        <v>SGCC</v>
      </c>
      <c r="F631" s="34" t="str">
        <f t="shared" si="39"/>
        <v>Z08</v>
      </c>
      <c r="G631" s="35" t="s">
        <v>1221</v>
      </c>
      <c r="H631" s="35">
        <v>1</v>
      </c>
      <c r="I631" s="35">
        <v>525</v>
      </c>
      <c r="J631" s="35">
        <v>230</v>
      </c>
      <c r="K631" s="36">
        <f t="shared" si="37"/>
        <v>0.94788749999999999</v>
      </c>
      <c r="L631" s="36" t="str">
        <f t="shared" si="40"/>
        <v>Pcs</v>
      </c>
      <c r="M631" s="37" t="s">
        <v>1413</v>
      </c>
      <c r="O631" s="31">
        <v>1219</v>
      </c>
    </row>
    <row r="632" spans="2:15" hidden="1">
      <c r="B632" s="34" t="s">
        <v>5</v>
      </c>
      <c r="C632" s="35" t="s">
        <v>740</v>
      </c>
      <c r="D632" s="35" t="s">
        <v>741</v>
      </c>
      <c r="E632" s="34" t="str">
        <f t="shared" si="38"/>
        <v>SGCC</v>
      </c>
      <c r="F632" s="34" t="str">
        <f t="shared" si="39"/>
        <v>Z08</v>
      </c>
      <c r="G632" s="35" t="s">
        <v>1221</v>
      </c>
      <c r="H632" s="35">
        <v>0.8</v>
      </c>
      <c r="I632" s="35">
        <v>620</v>
      </c>
      <c r="J632" s="35">
        <v>230</v>
      </c>
      <c r="K632" s="36">
        <f t="shared" si="37"/>
        <v>0.8955280000000001</v>
      </c>
      <c r="L632" s="36" t="str">
        <f t="shared" si="40"/>
        <v>Pcs</v>
      </c>
      <c r="M632" s="37" t="s">
        <v>1413</v>
      </c>
      <c r="O632" s="31">
        <v>1219</v>
      </c>
    </row>
    <row r="633" spans="2:15" hidden="1">
      <c r="B633" s="34" t="s">
        <v>5</v>
      </c>
      <c r="C633" s="35" t="s">
        <v>742</v>
      </c>
      <c r="D633" s="35" t="s">
        <v>743</v>
      </c>
      <c r="E633" s="34" t="str">
        <f t="shared" si="38"/>
        <v>SGCC</v>
      </c>
      <c r="F633" s="34" t="str">
        <f t="shared" si="39"/>
        <v>Z08</v>
      </c>
      <c r="G633" s="35" t="s">
        <v>1221</v>
      </c>
      <c r="H633" s="35">
        <v>0.8</v>
      </c>
      <c r="I633" s="35">
        <v>650</v>
      </c>
      <c r="J633" s="35">
        <v>400</v>
      </c>
      <c r="K633" s="36">
        <f t="shared" si="37"/>
        <v>1.6328</v>
      </c>
      <c r="L633" s="36" t="str">
        <f t="shared" si="40"/>
        <v>Pcs</v>
      </c>
      <c r="M633" s="37" t="s">
        <v>1413</v>
      </c>
      <c r="O633" s="31">
        <v>1219</v>
      </c>
    </row>
    <row r="634" spans="2:15" hidden="1">
      <c r="B634" s="34" t="s">
        <v>5</v>
      </c>
      <c r="C634" s="35" t="s">
        <v>744</v>
      </c>
      <c r="D634" s="35" t="s">
        <v>745</v>
      </c>
      <c r="E634" s="34" t="str">
        <f t="shared" si="38"/>
        <v>SGCC</v>
      </c>
      <c r="F634" s="34" t="str">
        <f t="shared" si="39"/>
        <v>Z08</v>
      </c>
      <c r="G634" s="35" t="s">
        <v>1221</v>
      </c>
      <c r="H634" s="35">
        <v>1</v>
      </c>
      <c r="I634" s="35">
        <v>960</v>
      </c>
      <c r="J634" s="35">
        <v>320</v>
      </c>
      <c r="K634" s="36">
        <f t="shared" si="37"/>
        <v>2.4115199999999999</v>
      </c>
      <c r="L634" s="36" t="str">
        <f t="shared" si="40"/>
        <v>Pcs</v>
      </c>
      <c r="M634" s="37" t="s">
        <v>1413</v>
      </c>
      <c r="O634" s="31">
        <v>1219</v>
      </c>
    </row>
    <row r="635" spans="2:15" hidden="1">
      <c r="B635" s="34" t="s">
        <v>5</v>
      </c>
      <c r="C635" s="35" t="s">
        <v>746</v>
      </c>
      <c r="D635" s="35" t="s">
        <v>747</v>
      </c>
      <c r="E635" s="34" t="str">
        <f t="shared" si="38"/>
        <v>SGCC</v>
      </c>
      <c r="F635" s="34" t="str">
        <f t="shared" si="39"/>
        <v>Z08</v>
      </c>
      <c r="G635" s="35" t="s">
        <v>1221</v>
      </c>
      <c r="H635" s="35">
        <v>1</v>
      </c>
      <c r="I635" s="35">
        <v>485</v>
      </c>
      <c r="J635" s="35">
        <v>350</v>
      </c>
      <c r="K635" s="36">
        <f t="shared" si="37"/>
        <v>1.3325374999999999</v>
      </c>
      <c r="L635" s="36" t="str">
        <f t="shared" si="40"/>
        <v>Pcs</v>
      </c>
      <c r="M635" s="37" t="s">
        <v>1413</v>
      </c>
      <c r="O635" s="31">
        <v>1219</v>
      </c>
    </row>
    <row r="636" spans="2:15" hidden="1">
      <c r="B636" s="34" t="s">
        <v>5</v>
      </c>
      <c r="C636" s="35" t="s">
        <v>748</v>
      </c>
      <c r="D636" s="35" t="s">
        <v>749</v>
      </c>
      <c r="E636" s="34" t="str">
        <f t="shared" si="38"/>
        <v>SGCC</v>
      </c>
      <c r="F636" s="34" t="str">
        <f t="shared" si="39"/>
        <v>Z08</v>
      </c>
      <c r="G636" s="35" t="s">
        <v>1221</v>
      </c>
      <c r="H636" s="35">
        <v>0.8</v>
      </c>
      <c r="I636" s="35">
        <v>1040</v>
      </c>
      <c r="J636" s="35">
        <v>330</v>
      </c>
      <c r="K636" s="36">
        <f t="shared" si="37"/>
        <v>2.1552959999999999</v>
      </c>
      <c r="L636" s="36" t="str">
        <f t="shared" si="40"/>
        <v>Pcs</v>
      </c>
      <c r="M636" s="37" t="s">
        <v>1413</v>
      </c>
      <c r="O636" s="31">
        <v>1219</v>
      </c>
    </row>
    <row r="637" spans="2:15" hidden="1">
      <c r="B637" s="34" t="s">
        <v>5</v>
      </c>
      <c r="C637" s="35" t="s">
        <v>750</v>
      </c>
      <c r="D637" s="35" t="s">
        <v>751</v>
      </c>
      <c r="E637" s="34" t="str">
        <f t="shared" si="38"/>
        <v>SGCC</v>
      </c>
      <c r="F637" s="34" t="str">
        <f t="shared" si="39"/>
        <v>Z08</v>
      </c>
      <c r="G637" s="35" t="s">
        <v>1221</v>
      </c>
      <c r="H637" s="35">
        <v>0.8</v>
      </c>
      <c r="I637" s="35">
        <v>955</v>
      </c>
      <c r="J637" s="35">
        <v>300</v>
      </c>
      <c r="K637" s="36">
        <f t="shared" si="37"/>
        <v>1.7992200000000003</v>
      </c>
      <c r="L637" s="36" t="str">
        <f t="shared" si="40"/>
        <v>Pcs</v>
      </c>
      <c r="M637" s="37" t="s">
        <v>1413</v>
      </c>
      <c r="O637" s="31">
        <v>1219</v>
      </c>
    </row>
    <row r="638" spans="2:15" hidden="1">
      <c r="B638" s="34" t="s">
        <v>5</v>
      </c>
      <c r="C638" s="35" t="s">
        <v>752</v>
      </c>
      <c r="D638" s="35" t="s">
        <v>753</v>
      </c>
      <c r="E638" s="34" t="str">
        <f t="shared" si="38"/>
        <v>SGCC</v>
      </c>
      <c r="F638" s="34" t="str">
        <f t="shared" si="39"/>
        <v>Z08</v>
      </c>
      <c r="G638" s="35" t="s">
        <v>1221</v>
      </c>
      <c r="H638" s="35">
        <v>1</v>
      </c>
      <c r="I638" s="35">
        <v>328</v>
      </c>
      <c r="J638" s="35">
        <v>490</v>
      </c>
      <c r="K638" s="36">
        <f t="shared" si="37"/>
        <v>1.2616519999999998</v>
      </c>
      <c r="L638" s="36" t="str">
        <f t="shared" si="40"/>
        <v>Pcs</v>
      </c>
      <c r="M638" s="37" t="s">
        <v>1413</v>
      </c>
      <c r="O638" s="31">
        <v>1219</v>
      </c>
    </row>
    <row r="639" spans="2:15" hidden="1">
      <c r="B639" s="34" t="s">
        <v>5</v>
      </c>
      <c r="C639" s="35" t="s">
        <v>754</v>
      </c>
      <c r="D639" s="35" t="s">
        <v>755</v>
      </c>
      <c r="E639" s="34" t="str">
        <f t="shared" si="38"/>
        <v>SGCC</v>
      </c>
      <c r="F639" s="34" t="str">
        <f t="shared" si="39"/>
        <v>Z08</v>
      </c>
      <c r="G639" s="35" t="s">
        <v>1221</v>
      </c>
      <c r="H639" s="35">
        <v>0.7</v>
      </c>
      <c r="I639" s="35">
        <v>220</v>
      </c>
      <c r="J639" s="35">
        <v>539</v>
      </c>
      <c r="K639" s="36">
        <f t="shared" si="37"/>
        <v>0.65159709999999993</v>
      </c>
      <c r="L639" s="36" t="str">
        <f t="shared" si="40"/>
        <v>Pcs</v>
      </c>
      <c r="M639" s="37" t="s">
        <v>1228</v>
      </c>
      <c r="O639" s="31">
        <v>1219</v>
      </c>
    </row>
    <row r="640" spans="2:15" hidden="1">
      <c r="B640" s="34" t="s">
        <v>5</v>
      </c>
      <c r="C640" s="35" t="s">
        <v>756</v>
      </c>
      <c r="D640" s="35" t="s">
        <v>755</v>
      </c>
      <c r="E640" s="34" t="str">
        <f t="shared" si="38"/>
        <v>SGCC</v>
      </c>
      <c r="F640" s="34" t="str">
        <f t="shared" si="39"/>
        <v>Z08</v>
      </c>
      <c r="G640" s="35" t="s">
        <v>1221</v>
      </c>
      <c r="H640" s="35">
        <v>0.7</v>
      </c>
      <c r="I640" s="35">
        <v>220</v>
      </c>
      <c r="J640" s="35">
        <v>539</v>
      </c>
      <c r="K640" s="36">
        <f t="shared" si="37"/>
        <v>0.65159709999999993</v>
      </c>
      <c r="L640" s="36" t="str">
        <f t="shared" si="40"/>
        <v>Pcs</v>
      </c>
      <c r="M640" s="37" t="s">
        <v>1228</v>
      </c>
      <c r="O640" s="31">
        <v>1219</v>
      </c>
    </row>
    <row r="641" spans="2:15" hidden="1">
      <c r="B641" s="34" t="s">
        <v>5</v>
      </c>
      <c r="C641" s="35" t="s">
        <v>757</v>
      </c>
      <c r="D641" s="35" t="s">
        <v>758</v>
      </c>
      <c r="E641" s="34" t="str">
        <f t="shared" si="38"/>
        <v>SGCC</v>
      </c>
      <c r="F641" s="34" t="str">
        <f t="shared" si="39"/>
        <v>Z08</v>
      </c>
      <c r="G641" s="35" t="s">
        <v>1221</v>
      </c>
      <c r="H641" s="35">
        <v>0.6</v>
      </c>
      <c r="I641" s="35">
        <v>98</v>
      </c>
      <c r="J641" s="35">
        <v>170</v>
      </c>
      <c r="K641" s="36">
        <f t="shared" si="37"/>
        <v>7.8468599999999986E-2</v>
      </c>
      <c r="L641" s="36" t="str">
        <f t="shared" si="40"/>
        <v>Pcs</v>
      </c>
      <c r="M641" s="37" t="s">
        <v>1228</v>
      </c>
      <c r="O641" s="31">
        <v>1219</v>
      </c>
    </row>
    <row r="642" spans="2:15" hidden="1">
      <c r="B642" s="34" t="s">
        <v>5</v>
      </c>
      <c r="C642" s="35" t="s">
        <v>759</v>
      </c>
      <c r="D642" s="35" t="s">
        <v>758</v>
      </c>
      <c r="E642" s="34" t="str">
        <f t="shared" si="38"/>
        <v>SGCC</v>
      </c>
      <c r="F642" s="34" t="str">
        <f t="shared" si="39"/>
        <v>Z08</v>
      </c>
      <c r="G642" s="35" t="s">
        <v>1221</v>
      </c>
      <c r="H642" s="35">
        <v>0.6</v>
      </c>
      <c r="I642" s="35">
        <v>98</v>
      </c>
      <c r="J642" s="35">
        <v>170</v>
      </c>
      <c r="K642" s="36">
        <f t="shared" si="37"/>
        <v>7.8468599999999986E-2</v>
      </c>
      <c r="L642" s="36" t="str">
        <f t="shared" si="40"/>
        <v>Pcs</v>
      </c>
      <c r="M642" s="37" t="s">
        <v>1228</v>
      </c>
      <c r="O642" s="31">
        <v>1219</v>
      </c>
    </row>
    <row r="643" spans="2:15" hidden="1">
      <c r="B643" s="34" t="s">
        <v>5</v>
      </c>
      <c r="C643" s="35" t="s">
        <v>760</v>
      </c>
      <c r="D643" s="35" t="s">
        <v>761</v>
      </c>
      <c r="E643" s="34" t="str">
        <f t="shared" si="38"/>
        <v>SGCC</v>
      </c>
      <c r="F643" s="34" t="str">
        <f t="shared" si="39"/>
        <v>Z08</v>
      </c>
      <c r="G643" s="35" t="s">
        <v>1221</v>
      </c>
      <c r="H643" s="35">
        <v>0.7</v>
      </c>
      <c r="I643" s="35">
        <v>106.5</v>
      </c>
      <c r="J643" s="35">
        <v>524.70000000000005</v>
      </c>
      <c r="K643" s="36">
        <f t="shared" si="37"/>
        <v>0.30706362225</v>
      </c>
      <c r="L643" s="36" t="str">
        <f t="shared" si="40"/>
        <v>Pcs</v>
      </c>
      <c r="M643" s="37" t="s">
        <v>1228</v>
      </c>
      <c r="O643" s="31">
        <v>1219</v>
      </c>
    </row>
    <row r="644" spans="2:15" hidden="1">
      <c r="B644" s="34" t="s">
        <v>5</v>
      </c>
      <c r="C644" s="35" t="s">
        <v>762</v>
      </c>
      <c r="D644" s="35" t="s">
        <v>761</v>
      </c>
      <c r="E644" s="34" t="str">
        <f t="shared" si="38"/>
        <v>SGCC</v>
      </c>
      <c r="F644" s="34" t="str">
        <f t="shared" si="39"/>
        <v>Z08</v>
      </c>
      <c r="G644" s="35" t="s">
        <v>1221</v>
      </c>
      <c r="H644" s="35">
        <v>0.7</v>
      </c>
      <c r="I644" s="35">
        <v>106.5</v>
      </c>
      <c r="J644" s="35">
        <v>524.70000000000005</v>
      </c>
      <c r="K644" s="36">
        <f t="shared" ref="K644:K707" si="41">IF(J644="Coil",1,7.85*H644*I644*J644/10^6)</f>
        <v>0.30706362225</v>
      </c>
      <c r="L644" s="36" t="str">
        <f t="shared" si="40"/>
        <v>Pcs</v>
      </c>
      <c r="M644" s="37" t="s">
        <v>1228</v>
      </c>
      <c r="O644" s="31">
        <v>1219</v>
      </c>
    </row>
    <row r="645" spans="2:15" hidden="1">
      <c r="B645" s="34" t="s">
        <v>5</v>
      </c>
      <c r="C645" s="35" t="s">
        <v>763</v>
      </c>
      <c r="D645" s="35" t="s">
        <v>764</v>
      </c>
      <c r="E645" s="34" t="str">
        <f t="shared" ref="E645:E708" si="42">LEFT(G645,4)</f>
        <v>SGCC</v>
      </c>
      <c r="F645" s="34" t="str">
        <f t="shared" ref="F645:F708" si="43">RIGHT(G645,3)</f>
        <v>Z08</v>
      </c>
      <c r="G645" s="35" t="s">
        <v>1221</v>
      </c>
      <c r="H645" s="35">
        <v>0.7</v>
      </c>
      <c r="I645" s="35">
        <v>106.6</v>
      </c>
      <c r="J645" s="35">
        <v>764.3</v>
      </c>
      <c r="K645" s="36">
        <f t="shared" si="41"/>
        <v>0.44770171809999992</v>
      </c>
      <c r="L645" s="36" t="str">
        <f t="shared" ref="L645:L708" si="44">IF(J645="Coil","KG,","Pcs")</f>
        <v>Pcs</v>
      </c>
      <c r="M645" s="37" t="s">
        <v>1228</v>
      </c>
      <c r="O645" s="31">
        <v>1219</v>
      </c>
    </row>
    <row r="646" spans="2:15" hidden="1">
      <c r="B646" s="34" t="s">
        <v>5</v>
      </c>
      <c r="C646" s="35" t="s">
        <v>765</v>
      </c>
      <c r="D646" s="35" t="s">
        <v>764</v>
      </c>
      <c r="E646" s="34" t="str">
        <f t="shared" si="42"/>
        <v>SGCC</v>
      </c>
      <c r="F646" s="34" t="str">
        <f t="shared" si="43"/>
        <v>Z08</v>
      </c>
      <c r="G646" s="35" t="s">
        <v>1221</v>
      </c>
      <c r="H646" s="35">
        <v>0.7</v>
      </c>
      <c r="I646" s="35">
        <v>106.6</v>
      </c>
      <c r="J646" s="35">
        <v>764.3</v>
      </c>
      <c r="K646" s="36">
        <f t="shared" si="41"/>
        <v>0.44770171809999992</v>
      </c>
      <c r="L646" s="36" t="str">
        <f t="shared" si="44"/>
        <v>Pcs</v>
      </c>
      <c r="M646" s="37" t="s">
        <v>1228</v>
      </c>
      <c r="O646" s="31">
        <v>1219</v>
      </c>
    </row>
    <row r="647" spans="2:15" hidden="1">
      <c r="B647" s="34" t="s">
        <v>5</v>
      </c>
      <c r="C647" s="35" t="s">
        <v>766</v>
      </c>
      <c r="D647" s="35" t="s">
        <v>767</v>
      </c>
      <c r="E647" s="34" t="str">
        <f t="shared" si="42"/>
        <v>SGCC</v>
      </c>
      <c r="F647" s="34" t="str">
        <f t="shared" si="43"/>
        <v>Z08</v>
      </c>
      <c r="G647" s="35" t="s">
        <v>1221</v>
      </c>
      <c r="H647" s="35">
        <v>0.7</v>
      </c>
      <c r="I647" s="35">
        <v>106.6</v>
      </c>
      <c r="J647" s="35">
        <v>597.29999999999995</v>
      </c>
      <c r="K647" s="36">
        <f t="shared" si="41"/>
        <v>0.34987862909999995</v>
      </c>
      <c r="L647" s="36" t="str">
        <f t="shared" si="44"/>
        <v>Pcs</v>
      </c>
      <c r="M647" s="37" t="s">
        <v>1228</v>
      </c>
      <c r="O647" s="31">
        <v>1219</v>
      </c>
    </row>
    <row r="648" spans="2:15" hidden="1">
      <c r="B648" s="34" t="s">
        <v>5</v>
      </c>
      <c r="C648" s="35" t="s">
        <v>768</v>
      </c>
      <c r="D648" s="35" t="s">
        <v>767</v>
      </c>
      <c r="E648" s="34" t="str">
        <f t="shared" si="42"/>
        <v>SGCC</v>
      </c>
      <c r="F648" s="34" t="str">
        <f t="shared" si="43"/>
        <v>Z08</v>
      </c>
      <c r="G648" s="35" t="s">
        <v>1221</v>
      </c>
      <c r="H648" s="35">
        <v>0.7</v>
      </c>
      <c r="I648" s="35">
        <v>106.6</v>
      </c>
      <c r="J648" s="35">
        <v>597.29999999999995</v>
      </c>
      <c r="K648" s="36">
        <f t="shared" si="41"/>
        <v>0.34987862909999995</v>
      </c>
      <c r="L648" s="36" t="str">
        <f t="shared" si="44"/>
        <v>Pcs</v>
      </c>
      <c r="M648" s="37" t="s">
        <v>1228</v>
      </c>
      <c r="O648" s="31">
        <v>1219</v>
      </c>
    </row>
    <row r="649" spans="2:15" hidden="1">
      <c r="B649" s="34" t="s">
        <v>5</v>
      </c>
      <c r="C649" s="35" t="s">
        <v>769</v>
      </c>
      <c r="D649" s="35" t="s">
        <v>770</v>
      </c>
      <c r="E649" s="34" t="str">
        <f t="shared" si="42"/>
        <v>SGCC</v>
      </c>
      <c r="F649" s="34" t="str">
        <f t="shared" si="43"/>
        <v>Z08</v>
      </c>
      <c r="G649" s="35" t="s">
        <v>1221</v>
      </c>
      <c r="H649" s="35">
        <v>0.7</v>
      </c>
      <c r="I649" s="35">
        <v>309.60000000000002</v>
      </c>
      <c r="J649" s="35">
        <v>426</v>
      </c>
      <c r="K649" s="36">
        <f t="shared" si="41"/>
        <v>0.724733352</v>
      </c>
      <c r="L649" s="36" t="str">
        <f t="shared" si="44"/>
        <v>Pcs</v>
      </c>
      <c r="M649" s="37" t="s">
        <v>1228</v>
      </c>
      <c r="O649" s="31">
        <v>1219</v>
      </c>
    </row>
    <row r="650" spans="2:15" hidden="1">
      <c r="B650" s="34" t="s">
        <v>5</v>
      </c>
      <c r="C650" s="35" t="s">
        <v>771</v>
      </c>
      <c r="D650" s="35" t="s">
        <v>770</v>
      </c>
      <c r="E650" s="34" t="str">
        <f t="shared" si="42"/>
        <v>SGCC</v>
      </c>
      <c r="F650" s="34" t="str">
        <f t="shared" si="43"/>
        <v>Z08</v>
      </c>
      <c r="G650" s="35" t="s">
        <v>1221</v>
      </c>
      <c r="H650" s="35">
        <v>0.7</v>
      </c>
      <c r="I650" s="35">
        <v>309.60000000000002</v>
      </c>
      <c r="J650" s="35">
        <v>426</v>
      </c>
      <c r="K650" s="36">
        <f t="shared" si="41"/>
        <v>0.724733352</v>
      </c>
      <c r="L650" s="36" t="str">
        <f t="shared" si="44"/>
        <v>Pcs</v>
      </c>
      <c r="M650" s="37" t="s">
        <v>1228</v>
      </c>
      <c r="O650" s="31">
        <v>1219</v>
      </c>
    </row>
    <row r="651" spans="2:15" hidden="1">
      <c r="B651" s="34" t="s">
        <v>5</v>
      </c>
      <c r="C651" s="35" t="s">
        <v>772</v>
      </c>
      <c r="D651" s="35" t="s">
        <v>773</v>
      </c>
      <c r="E651" s="34" t="str">
        <f t="shared" si="42"/>
        <v>SGCC</v>
      </c>
      <c r="F651" s="34" t="str">
        <f t="shared" si="43"/>
        <v>Z08</v>
      </c>
      <c r="G651" s="35" t="s">
        <v>1221</v>
      </c>
      <c r="H651" s="35">
        <v>0.7</v>
      </c>
      <c r="I651" s="35">
        <v>566</v>
      </c>
      <c r="J651" s="35">
        <v>795</v>
      </c>
      <c r="K651" s="36">
        <f t="shared" si="41"/>
        <v>2.47258515</v>
      </c>
      <c r="L651" s="36" t="str">
        <f t="shared" si="44"/>
        <v>Pcs</v>
      </c>
      <c r="M651" s="37" t="s">
        <v>1267</v>
      </c>
      <c r="O651" s="31">
        <v>1219</v>
      </c>
    </row>
    <row r="652" spans="2:15" hidden="1">
      <c r="B652" s="34" t="s">
        <v>5</v>
      </c>
      <c r="C652" s="35" t="s">
        <v>774</v>
      </c>
      <c r="D652" s="35" t="s">
        <v>773</v>
      </c>
      <c r="E652" s="34" t="str">
        <f t="shared" si="42"/>
        <v>SGCC</v>
      </c>
      <c r="F652" s="34" t="str">
        <f t="shared" si="43"/>
        <v>Z08</v>
      </c>
      <c r="G652" s="35" t="s">
        <v>1221</v>
      </c>
      <c r="H652" s="35">
        <v>0.7</v>
      </c>
      <c r="I652" s="35">
        <v>566</v>
      </c>
      <c r="J652" s="35">
        <v>795</v>
      </c>
      <c r="K652" s="36">
        <f t="shared" si="41"/>
        <v>2.47258515</v>
      </c>
      <c r="L652" s="36" t="str">
        <f t="shared" si="44"/>
        <v>Pcs</v>
      </c>
      <c r="M652" s="37" t="s">
        <v>1267</v>
      </c>
      <c r="O652" s="31">
        <v>1219</v>
      </c>
    </row>
    <row r="653" spans="2:15" hidden="1">
      <c r="B653" s="34" t="s">
        <v>5</v>
      </c>
      <c r="C653" s="35" t="s">
        <v>775</v>
      </c>
      <c r="D653" s="35" t="s">
        <v>776</v>
      </c>
      <c r="E653" s="34" t="str">
        <f t="shared" si="42"/>
        <v>SGCC</v>
      </c>
      <c r="F653" s="34" t="str">
        <f t="shared" si="43"/>
        <v>Z08</v>
      </c>
      <c r="G653" s="35" t="s">
        <v>1221</v>
      </c>
      <c r="H653" s="35">
        <v>1.2</v>
      </c>
      <c r="I653" s="35">
        <v>116.1</v>
      </c>
      <c r="J653" s="35">
        <v>1260</v>
      </c>
      <c r="K653" s="36">
        <f t="shared" si="41"/>
        <v>1.37801412</v>
      </c>
      <c r="L653" s="36" t="str">
        <f t="shared" si="44"/>
        <v>Pcs</v>
      </c>
      <c r="M653" s="37" t="s">
        <v>1224</v>
      </c>
      <c r="O653" s="31">
        <v>1219</v>
      </c>
    </row>
    <row r="654" spans="2:15" hidden="1">
      <c r="B654" s="34" t="s">
        <v>5</v>
      </c>
      <c r="C654" s="35" t="s">
        <v>777</v>
      </c>
      <c r="D654" s="35" t="s">
        <v>778</v>
      </c>
      <c r="E654" s="34" t="str">
        <f t="shared" si="42"/>
        <v>SGCC</v>
      </c>
      <c r="F654" s="34" t="str">
        <f t="shared" si="43"/>
        <v>Z08</v>
      </c>
      <c r="G654" s="35" t="s">
        <v>1221</v>
      </c>
      <c r="H654" s="35">
        <v>0.8</v>
      </c>
      <c r="I654" s="35">
        <v>213</v>
      </c>
      <c r="J654" s="35">
        <v>500</v>
      </c>
      <c r="K654" s="36">
        <f t="shared" si="41"/>
        <v>0.66881999999999997</v>
      </c>
      <c r="L654" s="36" t="str">
        <f t="shared" si="44"/>
        <v>Pcs</v>
      </c>
      <c r="M654" s="37" t="s">
        <v>1224</v>
      </c>
      <c r="O654" s="31">
        <v>1219</v>
      </c>
    </row>
    <row r="655" spans="2:15" hidden="1">
      <c r="B655" s="34" t="s">
        <v>5</v>
      </c>
      <c r="C655" s="35" t="s">
        <v>779</v>
      </c>
      <c r="D655" s="35" t="s">
        <v>778</v>
      </c>
      <c r="E655" s="34" t="str">
        <f t="shared" si="42"/>
        <v>SGCC</v>
      </c>
      <c r="F655" s="34" t="str">
        <f t="shared" si="43"/>
        <v>Z08</v>
      </c>
      <c r="G655" s="35" t="s">
        <v>1221</v>
      </c>
      <c r="H655" s="35">
        <v>0.8</v>
      </c>
      <c r="I655" s="35">
        <v>213</v>
      </c>
      <c r="J655" s="35">
        <v>500</v>
      </c>
      <c r="K655" s="36">
        <f t="shared" si="41"/>
        <v>0.66881999999999997</v>
      </c>
      <c r="L655" s="36" t="str">
        <f t="shared" si="44"/>
        <v>Pcs</v>
      </c>
      <c r="M655" s="37" t="s">
        <v>1224</v>
      </c>
      <c r="O655" s="31">
        <v>1219</v>
      </c>
    </row>
    <row r="656" spans="2:15" hidden="1">
      <c r="B656" s="34" t="s">
        <v>5</v>
      </c>
      <c r="C656" s="35" t="s">
        <v>780</v>
      </c>
      <c r="D656" s="35" t="s">
        <v>781</v>
      </c>
      <c r="E656" s="34" t="str">
        <f t="shared" si="42"/>
        <v>SGCC</v>
      </c>
      <c r="F656" s="34" t="str">
        <f t="shared" si="43"/>
        <v>Z08</v>
      </c>
      <c r="G656" s="35" t="s">
        <v>1221</v>
      </c>
      <c r="H656" s="35">
        <v>1</v>
      </c>
      <c r="I656" s="35">
        <v>336</v>
      </c>
      <c r="J656" s="35">
        <v>440</v>
      </c>
      <c r="K656" s="36">
        <f t="shared" si="41"/>
        <v>1.160544</v>
      </c>
      <c r="L656" s="36" t="str">
        <f t="shared" si="44"/>
        <v>Pcs</v>
      </c>
      <c r="M656" s="37" t="s">
        <v>1224</v>
      </c>
      <c r="O656" s="31">
        <v>1219</v>
      </c>
    </row>
    <row r="657" spans="2:15" hidden="1">
      <c r="B657" s="34" t="s">
        <v>5</v>
      </c>
      <c r="C657" s="35" t="s">
        <v>782</v>
      </c>
      <c r="D657" s="35" t="s">
        <v>781</v>
      </c>
      <c r="E657" s="34" t="str">
        <f t="shared" si="42"/>
        <v>SGCC</v>
      </c>
      <c r="F657" s="34" t="str">
        <f t="shared" si="43"/>
        <v>Z08</v>
      </c>
      <c r="G657" s="35" t="s">
        <v>1221</v>
      </c>
      <c r="H657" s="35">
        <v>1</v>
      </c>
      <c r="I657" s="35">
        <v>336</v>
      </c>
      <c r="J657" s="35">
        <v>440</v>
      </c>
      <c r="K657" s="36">
        <f t="shared" si="41"/>
        <v>1.160544</v>
      </c>
      <c r="L657" s="36" t="str">
        <f t="shared" si="44"/>
        <v>Pcs</v>
      </c>
      <c r="M657" s="37" t="s">
        <v>1224</v>
      </c>
      <c r="O657" s="31">
        <v>1219</v>
      </c>
    </row>
    <row r="658" spans="2:15" hidden="1">
      <c r="B658" s="34" t="s">
        <v>5</v>
      </c>
      <c r="C658" s="35" t="s">
        <v>783</v>
      </c>
      <c r="D658" s="35" t="s">
        <v>784</v>
      </c>
      <c r="E658" s="34" t="str">
        <f t="shared" si="42"/>
        <v>SGCC</v>
      </c>
      <c r="F658" s="34" t="str">
        <f t="shared" si="43"/>
        <v>Z08</v>
      </c>
      <c r="G658" s="35" t="s">
        <v>1221</v>
      </c>
      <c r="H658" s="35">
        <v>0.7</v>
      </c>
      <c r="I658" s="35">
        <v>524</v>
      </c>
      <c r="J658" s="35">
        <v>886</v>
      </c>
      <c r="K658" s="36">
        <f t="shared" si="41"/>
        <v>2.5511306799999995</v>
      </c>
      <c r="L658" s="36" t="str">
        <f t="shared" si="44"/>
        <v>Pcs</v>
      </c>
      <c r="M658" s="37" t="s">
        <v>1224</v>
      </c>
      <c r="O658" s="31">
        <v>1219</v>
      </c>
    </row>
    <row r="659" spans="2:15" hidden="1">
      <c r="B659" s="34" t="s">
        <v>5</v>
      </c>
      <c r="C659" s="35" t="s">
        <v>785</v>
      </c>
      <c r="D659" s="35" t="s">
        <v>784</v>
      </c>
      <c r="E659" s="34" t="str">
        <f t="shared" si="42"/>
        <v>SGCC</v>
      </c>
      <c r="F659" s="34" t="str">
        <f t="shared" si="43"/>
        <v>Z08</v>
      </c>
      <c r="G659" s="35" t="s">
        <v>1221</v>
      </c>
      <c r="H659" s="35">
        <v>0.7</v>
      </c>
      <c r="I659" s="35">
        <v>524</v>
      </c>
      <c r="J659" s="35">
        <v>886</v>
      </c>
      <c r="K659" s="36">
        <f t="shared" si="41"/>
        <v>2.5511306799999995</v>
      </c>
      <c r="L659" s="36" t="str">
        <f t="shared" si="44"/>
        <v>Pcs</v>
      </c>
      <c r="M659" s="37" t="s">
        <v>1224</v>
      </c>
      <c r="O659" s="31">
        <v>1219</v>
      </c>
    </row>
    <row r="660" spans="2:15" hidden="1">
      <c r="B660" s="34" t="s">
        <v>5</v>
      </c>
      <c r="C660" s="35" t="s">
        <v>786</v>
      </c>
      <c r="D660" s="35" t="s">
        <v>787</v>
      </c>
      <c r="E660" s="34" t="str">
        <f t="shared" si="42"/>
        <v>SGCC</v>
      </c>
      <c r="F660" s="34" t="str">
        <f t="shared" si="43"/>
        <v>Z08</v>
      </c>
      <c r="G660" s="35" t="s">
        <v>1221</v>
      </c>
      <c r="H660" s="35">
        <v>0.7</v>
      </c>
      <c r="I660" s="35">
        <v>427</v>
      </c>
      <c r="J660" s="35">
        <v>719</v>
      </c>
      <c r="K660" s="36">
        <f t="shared" si="41"/>
        <v>1.6870364349999998</v>
      </c>
      <c r="L660" s="36" t="str">
        <f t="shared" si="44"/>
        <v>Pcs</v>
      </c>
      <c r="M660" s="37" t="s">
        <v>1224</v>
      </c>
      <c r="O660" s="31">
        <v>1219</v>
      </c>
    </row>
    <row r="661" spans="2:15" hidden="1">
      <c r="B661" s="34" t="s">
        <v>5</v>
      </c>
      <c r="C661" s="35" t="s">
        <v>788</v>
      </c>
      <c r="D661" s="35" t="s">
        <v>787</v>
      </c>
      <c r="E661" s="34" t="str">
        <f t="shared" si="42"/>
        <v>SGCC</v>
      </c>
      <c r="F661" s="34" t="str">
        <f t="shared" si="43"/>
        <v>Z08</v>
      </c>
      <c r="G661" s="35" t="s">
        <v>1221</v>
      </c>
      <c r="H661" s="35">
        <v>0.7</v>
      </c>
      <c r="I661" s="35">
        <v>427</v>
      </c>
      <c r="J661" s="35">
        <v>719</v>
      </c>
      <c r="K661" s="36">
        <f t="shared" si="41"/>
        <v>1.6870364349999998</v>
      </c>
      <c r="L661" s="36" t="str">
        <f t="shared" si="44"/>
        <v>Pcs</v>
      </c>
      <c r="M661" s="37" t="s">
        <v>1224</v>
      </c>
      <c r="O661" s="31">
        <v>1219</v>
      </c>
    </row>
    <row r="662" spans="2:15" hidden="1">
      <c r="B662" s="34" t="s">
        <v>5</v>
      </c>
      <c r="C662" s="35" t="s">
        <v>789</v>
      </c>
      <c r="D662" s="35" t="s">
        <v>790</v>
      </c>
      <c r="E662" s="34" t="str">
        <f t="shared" si="42"/>
        <v>SGCC</v>
      </c>
      <c r="F662" s="34" t="str">
        <f t="shared" si="43"/>
        <v>Z08</v>
      </c>
      <c r="G662" s="35" t="s">
        <v>1221</v>
      </c>
      <c r="H662" s="35">
        <v>0.7</v>
      </c>
      <c r="I662" s="35">
        <v>554.5</v>
      </c>
      <c r="J662" s="35">
        <v>793</v>
      </c>
      <c r="K662" s="36">
        <f t="shared" si="41"/>
        <v>2.4162531574999999</v>
      </c>
      <c r="L662" s="36" t="str">
        <f t="shared" si="44"/>
        <v>Pcs</v>
      </c>
      <c r="M662" s="37" t="s">
        <v>1224</v>
      </c>
      <c r="O662" s="31">
        <v>1219</v>
      </c>
    </row>
    <row r="663" spans="2:15" hidden="1">
      <c r="B663" s="34" t="s">
        <v>5</v>
      </c>
      <c r="C663" s="35" t="s">
        <v>791</v>
      </c>
      <c r="D663" s="35" t="s">
        <v>790</v>
      </c>
      <c r="E663" s="34" t="str">
        <f t="shared" si="42"/>
        <v>SGCC</v>
      </c>
      <c r="F663" s="34" t="str">
        <f t="shared" si="43"/>
        <v>Z08</v>
      </c>
      <c r="G663" s="35" t="s">
        <v>1221</v>
      </c>
      <c r="H663" s="35">
        <v>0.7</v>
      </c>
      <c r="I663" s="35">
        <v>554.5</v>
      </c>
      <c r="J663" s="35">
        <v>793</v>
      </c>
      <c r="K663" s="36">
        <f t="shared" si="41"/>
        <v>2.4162531574999999</v>
      </c>
      <c r="L663" s="36" t="str">
        <f t="shared" si="44"/>
        <v>Pcs</v>
      </c>
      <c r="M663" s="37" t="s">
        <v>1224</v>
      </c>
      <c r="O663" s="31">
        <v>1219</v>
      </c>
    </row>
    <row r="664" spans="2:15" hidden="1">
      <c r="B664" s="34" t="s">
        <v>5</v>
      </c>
      <c r="C664" s="35" t="s">
        <v>792</v>
      </c>
      <c r="D664" s="35" t="s">
        <v>793</v>
      </c>
      <c r="E664" s="34" t="str">
        <f t="shared" si="42"/>
        <v>SGCC</v>
      </c>
      <c r="F664" s="34" t="str">
        <f t="shared" si="43"/>
        <v>Z08</v>
      </c>
      <c r="G664" s="35" t="s">
        <v>1221</v>
      </c>
      <c r="H664" s="35">
        <v>1.6</v>
      </c>
      <c r="I664" s="35">
        <v>157</v>
      </c>
      <c r="J664" s="35">
        <v>718</v>
      </c>
      <c r="K664" s="36">
        <f t="shared" si="41"/>
        <v>1.4158385600000001</v>
      </c>
      <c r="L664" s="36" t="str">
        <f t="shared" si="44"/>
        <v>Pcs</v>
      </c>
      <c r="M664" s="37" t="s">
        <v>1224</v>
      </c>
      <c r="O664" s="31">
        <v>1219</v>
      </c>
    </row>
    <row r="665" spans="2:15" hidden="1">
      <c r="B665" s="34" t="s">
        <v>5</v>
      </c>
      <c r="C665" s="35" t="s">
        <v>794</v>
      </c>
      <c r="D665" s="35" t="s">
        <v>793</v>
      </c>
      <c r="E665" s="34" t="str">
        <f t="shared" si="42"/>
        <v>SGCC</v>
      </c>
      <c r="F665" s="34" t="str">
        <f t="shared" si="43"/>
        <v>Z08</v>
      </c>
      <c r="G665" s="35" t="s">
        <v>1221</v>
      </c>
      <c r="H665" s="35">
        <v>1.6</v>
      </c>
      <c r="I665" s="35">
        <v>157</v>
      </c>
      <c r="J665" s="35">
        <v>718</v>
      </c>
      <c r="K665" s="36">
        <f t="shared" si="41"/>
        <v>1.4158385600000001</v>
      </c>
      <c r="L665" s="36" t="str">
        <f t="shared" si="44"/>
        <v>Pcs</v>
      </c>
      <c r="M665" s="37" t="s">
        <v>1224</v>
      </c>
      <c r="O665" s="31">
        <v>1219</v>
      </c>
    </row>
    <row r="666" spans="2:15" hidden="1">
      <c r="B666" s="34" t="s">
        <v>5</v>
      </c>
      <c r="C666" s="35" t="s">
        <v>795</v>
      </c>
      <c r="D666" s="35" t="s">
        <v>796</v>
      </c>
      <c r="E666" s="34" t="str">
        <f t="shared" si="42"/>
        <v>SGCC</v>
      </c>
      <c r="F666" s="34" t="str">
        <f t="shared" si="43"/>
        <v>Z08</v>
      </c>
      <c r="G666" s="35" t="s">
        <v>1221</v>
      </c>
      <c r="H666" s="35">
        <v>1.6</v>
      </c>
      <c r="I666" s="35">
        <v>57.5</v>
      </c>
      <c r="J666" s="35">
        <v>1180</v>
      </c>
      <c r="K666" s="36">
        <f t="shared" si="41"/>
        <v>0.85219599999999995</v>
      </c>
      <c r="L666" s="36" t="str">
        <f t="shared" si="44"/>
        <v>Pcs</v>
      </c>
      <c r="M666" s="37" t="s">
        <v>1224</v>
      </c>
      <c r="O666" s="31">
        <v>1219</v>
      </c>
    </row>
    <row r="667" spans="2:15" hidden="1">
      <c r="B667" s="34" t="s">
        <v>5</v>
      </c>
      <c r="C667" s="35" t="s">
        <v>797</v>
      </c>
      <c r="D667" s="35" t="s">
        <v>796</v>
      </c>
      <c r="E667" s="34" t="str">
        <f t="shared" si="42"/>
        <v>SGCC</v>
      </c>
      <c r="F667" s="34" t="str">
        <f t="shared" si="43"/>
        <v>Z08</v>
      </c>
      <c r="G667" s="35" t="s">
        <v>1221</v>
      </c>
      <c r="H667" s="35">
        <v>1.6</v>
      </c>
      <c r="I667" s="35">
        <v>57.5</v>
      </c>
      <c r="J667" s="35">
        <v>1180</v>
      </c>
      <c r="K667" s="36">
        <f t="shared" si="41"/>
        <v>0.85219599999999995</v>
      </c>
      <c r="L667" s="36" t="str">
        <f t="shared" si="44"/>
        <v>Pcs</v>
      </c>
      <c r="M667" s="37" t="s">
        <v>1224</v>
      </c>
      <c r="O667" s="31">
        <v>1219</v>
      </c>
    </row>
    <row r="668" spans="2:15" hidden="1">
      <c r="B668" s="34" t="s">
        <v>5</v>
      </c>
      <c r="C668" s="35" t="s">
        <v>798</v>
      </c>
      <c r="D668" s="35" t="s">
        <v>799</v>
      </c>
      <c r="E668" s="34" t="str">
        <f t="shared" si="42"/>
        <v>SGCC</v>
      </c>
      <c r="F668" s="34" t="str">
        <f t="shared" si="43"/>
        <v>Z08</v>
      </c>
      <c r="G668" s="35" t="s">
        <v>1221</v>
      </c>
      <c r="H668" s="35">
        <v>0.8</v>
      </c>
      <c r="I668" s="35">
        <v>71.3</v>
      </c>
      <c r="J668" s="35">
        <v>1224</v>
      </c>
      <c r="K668" s="36">
        <f t="shared" si="41"/>
        <v>0.54806313600000001</v>
      </c>
      <c r="L668" s="36" t="str">
        <f t="shared" si="44"/>
        <v>Pcs</v>
      </c>
      <c r="M668" s="37" t="s">
        <v>1224</v>
      </c>
      <c r="O668" s="31">
        <v>1219</v>
      </c>
    </row>
    <row r="669" spans="2:15" hidden="1">
      <c r="B669" s="34" t="s">
        <v>5</v>
      </c>
      <c r="C669" s="35" t="s">
        <v>800</v>
      </c>
      <c r="D669" s="35" t="s">
        <v>799</v>
      </c>
      <c r="E669" s="34" t="str">
        <f t="shared" si="42"/>
        <v>SGCC</v>
      </c>
      <c r="F669" s="34" t="str">
        <f t="shared" si="43"/>
        <v>Z08</v>
      </c>
      <c r="G669" s="35" t="s">
        <v>1221</v>
      </c>
      <c r="H669" s="35">
        <v>0.8</v>
      </c>
      <c r="I669" s="35">
        <v>71.3</v>
      </c>
      <c r="J669" s="35">
        <v>1224</v>
      </c>
      <c r="K669" s="36">
        <f t="shared" si="41"/>
        <v>0.54806313600000001</v>
      </c>
      <c r="L669" s="36" t="str">
        <f t="shared" si="44"/>
        <v>Pcs</v>
      </c>
      <c r="M669" s="37" t="s">
        <v>1224</v>
      </c>
      <c r="O669" s="31">
        <v>1219</v>
      </c>
    </row>
    <row r="670" spans="2:15" hidden="1">
      <c r="B670" s="34" t="s">
        <v>5</v>
      </c>
      <c r="C670" s="35" t="s">
        <v>801</v>
      </c>
      <c r="D670" s="35" t="s">
        <v>802</v>
      </c>
      <c r="E670" s="34" t="str">
        <f t="shared" si="42"/>
        <v>SGCC</v>
      </c>
      <c r="F670" s="34" t="str">
        <f t="shared" si="43"/>
        <v>Z08</v>
      </c>
      <c r="G670" s="35" t="s">
        <v>1221</v>
      </c>
      <c r="H670" s="35">
        <v>0.8</v>
      </c>
      <c r="I670" s="35">
        <v>67</v>
      </c>
      <c r="J670" s="35">
        <v>1224</v>
      </c>
      <c r="K670" s="36">
        <f t="shared" si="41"/>
        <v>0.51501023999999995</v>
      </c>
      <c r="L670" s="36" t="str">
        <f t="shared" si="44"/>
        <v>Pcs</v>
      </c>
      <c r="M670" s="37" t="s">
        <v>1224</v>
      </c>
      <c r="O670" s="31">
        <v>1219</v>
      </c>
    </row>
    <row r="671" spans="2:15" hidden="1">
      <c r="B671" s="34" t="s">
        <v>5</v>
      </c>
      <c r="C671" s="35" t="s">
        <v>803</v>
      </c>
      <c r="D671" s="35" t="s">
        <v>802</v>
      </c>
      <c r="E671" s="34" t="str">
        <f t="shared" si="42"/>
        <v>SGCC</v>
      </c>
      <c r="F671" s="34" t="str">
        <f t="shared" si="43"/>
        <v>Z08</v>
      </c>
      <c r="G671" s="35" t="s">
        <v>1221</v>
      </c>
      <c r="H671" s="35">
        <v>0.8</v>
      </c>
      <c r="I671" s="35">
        <v>67</v>
      </c>
      <c r="J671" s="35">
        <v>1224</v>
      </c>
      <c r="K671" s="36">
        <f t="shared" si="41"/>
        <v>0.51501023999999995</v>
      </c>
      <c r="L671" s="36" t="str">
        <f t="shared" si="44"/>
        <v>Pcs</v>
      </c>
      <c r="M671" s="37" t="s">
        <v>1224</v>
      </c>
      <c r="O671" s="31">
        <v>1219</v>
      </c>
    </row>
    <row r="672" spans="2:15" hidden="1">
      <c r="B672" s="34" t="s">
        <v>5</v>
      </c>
      <c r="C672" s="35" t="s">
        <v>804</v>
      </c>
      <c r="D672" s="35" t="s">
        <v>805</v>
      </c>
      <c r="E672" s="34" t="str">
        <f t="shared" si="42"/>
        <v>SGCC</v>
      </c>
      <c r="F672" s="34" t="str">
        <f t="shared" si="43"/>
        <v>Z08</v>
      </c>
      <c r="G672" s="35" t="s">
        <v>1221</v>
      </c>
      <c r="H672" s="35">
        <v>0.8</v>
      </c>
      <c r="I672" s="35">
        <v>60.5</v>
      </c>
      <c r="J672" s="35">
        <v>1224</v>
      </c>
      <c r="K672" s="36">
        <f t="shared" si="41"/>
        <v>0.46504656</v>
      </c>
      <c r="L672" s="36" t="str">
        <f t="shared" si="44"/>
        <v>Pcs</v>
      </c>
      <c r="M672" s="37" t="s">
        <v>1224</v>
      </c>
      <c r="O672" s="31">
        <v>1219</v>
      </c>
    </row>
    <row r="673" spans="2:15" hidden="1">
      <c r="B673" s="34" t="s">
        <v>5</v>
      </c>
      <c r="C673" s="35" t="s">
        <v>806</v>
      </c>
      <c r="D673" s="35" t="s">
        <v>805</v>
      </c>
      <c r="E673" s="34" t="str">
        <f t="shared" si="42"/>
        <v>SGCC</v>
      </c>
      <c r="F673" s="34" t="str">
        <f t="shared" si="43"/>
        <v>Z08</v>
      </c>
      <c r="G673" s="35" t="s">
        <v>1221</v>
      </c>
      <c r="H673" s="35">
        <v>0.8</v>
      </c>
      <c r="I673" s="35">
        <v>60.5</v>
      </c>
      <c r="J673" s="35">
        <v>1224</v>
      </c>
      <c r="K673" s="36">
        <f t="shared" si="41"/>
        <v>0.46504656</v>
      </c>
      <c r="L673" s="36" t="str">
        <f t="shared" si="44"/>
        <v>Pcs</v>
      </c>
      <c r="M673" s="37" t="s">
        <v>1224</v>
      </c>
      <c r="O673" s="31">
        <v>1219</v>
      </c>
    </row>
    <row r="674" spans="2:15" hidden="1">
      <c r="B674" s="34" t="s">
        <v>5</v>
      </c>
      <c r="C674" s="35" t="s">
        <v>1569</v>
      </c>
      <c r="D674" s="35" t="s">
        <v>808</v>
      </c>
      <c r="E674" s="34" t="str">
        <f t="shared" si="42"/>
        <v>SGCC</v>
      </c>
      <c r="F674" s="34" t="str">
        <f t="shared" si="43"/>
        <v>Z08</v>
      </c>
      <c r="G674" s="35" t="s">
        <v>1221</v>
      </c>
      <c r="H674" s="35">
        <v>1.2</v>
      </c>
      <c r="I674" s="35">
        <v>249</v>
      </c>
      <c r="J674" s="35">
        <v>1048</v>
      </c>
      <c r="K674" s="36">
        <f t="shared" si="41"/>
        <v>2.4581678399999998</v>
      </c>
      <c r="L674" s="36" t="str">
        <f t="shared" si="44"/>
        <v>Pcs</v>
      </c>
      <c r="M674" s="37">
        <v>0</v>
      </c>
      <c r="O674" s="31">
        <v>1219</v>
      </c>
    </row>
    <row r="675" spans="2:15" hidden="1">
      <c r="B675" s="34" t="s">
        <v>5</v>
      </c>
      <c r="C675" s="35" t="s">
        <v>807</v>
      </c>
      <c r="D675" s="35" t="s">
        <v>808</v>
      </c>
      <c r="E675" s="34" t="str">
        <f t="shared" si="42"/>
        <v>SGCC</v>
      </c>
      <c r="F675" s="34" t="str">
        <f t="shared" si="43"/>
        <v>Z08</v>
      </c>
      <c r="G675" s="35" t="s">
        <v>1221</v>
      </c>
      <c r="H675" s="35">
        <v>1.2</v>
      </c>
      <c r="I675" s="35">
        <v>249</v>
      </c>
      <c r="J675" s="35">
        <v>1048</v>
      </c>
      <c r="K675" s="36">
        <f t="shared" si="41"/>
        <v>2.4581678399999998</v>
      </c>
      <c r="L675" s="36" t="str">
        <f t="shared" si="44"/>
        <v>Pcs</v>
      </c>
      <c r="M675" s="37">
        <v>0</v>
      </c>
      <c r="O675" s="31">
        <v>1219</v>
      </c>
    </row>
    <row r="676" spans="2:15" hidden="1">
      <c r="B676" s="34" t="s">
        <v>5</v>
      </c>
      <c r="C676" s="35" t="s">
        <v>809</v>
      </c>
      <c r="D676" s="35" t="s">
        <v>810</v>
      </c>
      <c r="E676" s="34" t="str">
        <f t="shared" si="42"/>
        <v>SGCC</v>
      </c>
      <c r="F676" s="34" t="str">
        <f t="shared" si="43"/>
        <v>Z08</v>
      </c>
      <c r="G676" s="35" t="s">
        <v>1221</v>
      </c>
      <c r="H676" s="35">
        <v>1</v>
      </c>
      <c r="I676" s="35">
        <v>60</v>
      </c>
      <c r="J676" s="35">
        <v>1123</v>
      </c>
      <c r="K676" s="36">
        <f t="shared" si="41"/>
        <v>0.52893299999999999</v>
      </c>
      <c r="L676" s="36" t="str">
        <f t="shared" si="44"/>
        <v>Pcs</v>
      </c>
      <c r="M676" s="37" t="s">
        <v>1224</v>
      </c>
      <c r="O676" s="31">
        <v>1219</v>
      </c>
    </row>
    <row r="677" spans="2:15" hidden="1">
      <c r="B677" s="34" t="s">
        <v>5</v>
      </c>
      <c r="C677" s="35" t="s">
        <v>811</v>
      </c>
      <c r="D677" s="35" t="s">
        <v>812</v>
      </c>
      <c r="E677" s="34" t="str">
        <f t="shared" si="42"/>
        <v>SGCC</v>
      </c>
      <c r="F677" s="34" t="str">
        <f t="shared" si="43"/>
        <v>Z08</v>
      </c>
      <c r="G677" s="35" t="s">
        <v>1221</v>
      </c>
      <c r="H677" s="35">
        <v>0.8</v>
      </c>
      <c r="I677" s="35">
        <v>64</v>
      </c>
      <c r="J677" s="35">
        <v>1242</v>
      </c>
      <c r="K677" s="36">
        <f t="shared" si="41"/>
        <v>0.49918464000000001</v>
      </c>
      <c r="L677" s="36" t="str">
        <f t="shared" si="44"/>
        <v>Pcs</v>
      </c>
      <c r="M677" s="37" t="s">
        <v>1224</v>
      </c>
      <c r="O677" s="31">
        <v>1219</v>
      </c>
    </row>
    <row r="678" spans="2:15" hidden="1">
      <c r="B678" s="34" t="s">
        <v>5</v>
      </c>
      <c r="C678" s="35" t="s">
        <v>813</v>
      </c>
      <c r="D678" s="35" t="s">
        <v>812</v>
      </c>
      <c r="E678" s="34" t="str">
        <f t="shared" si="42"/>
        <v>SGCC</v>
      </c>
      <c r="F678" s="34" t="str">
        <f t="shared" si="43"/>
        <v>Z08</v>
      </c>
      <c r="G678" s="35" t="s">
        <v>1221</v>
      </c>
      <c r="H678" s="35">
        <v>0.8</v>
      </c>
      <c r="I678" s="35">
        <v>64</v>
      </c>
      <c r="J678" s="35">
        <v>1242</v>
      </c>
      <c r="K678" s="36">
        <f t="shared" si="41"/>
        <v>0.49918464000000001</v>
      </c>
      <c r="L678" s="36" t="str">
        <f t="shared" si="44"/>
        <v>Pcs</v>
      </c>
      <c r="M678" s="37" t="s">
        <v>1224</v>
      </c>
      <c r="O678" s="31">
        <v>1219</v>
      </c>
    </row>
    <row r="679" spans="2:15" hidden="1">
      <c r="B679" s="34" t="s">
        <v>5</v>
      </c>
      <c r="C679" s="35" t="s">
        <v>814</v>
      </c>
      <c r="D679" s="35" t="s">
        <v>815</v>
      </c>
      <c r="E679" s="34" t="str">
        <f t="shared" si="42"/>
        <v>SGCC</v>
      </c>
      <c r="F679" s="34" t="str">
        <f t="shared" si="43"/>
        <v>Z08</v>
      </c>
      <c r="G679" s="35" t="s">
        <v>1221</v>
      </c>
      <c r="H679" s="35">
        <v>0.8</v>
      </c>
      <c r="I679" s="35">
        <v>85.3</v>
      </c>
      <c r="J679" s="35">
        <v>1250</v>
      </c>
      <c r="K679" s="36">
        <f t="shared" si="41"/>
        <v>0.66960500000000001</v>
      </c>
      <c r="L679" s="36" t="str">
        <f t="shared" si="44"/>
        <v>Pcs</v>
      </c>
      <c r="M679" s="37" t="s">
        <v>1224</v>
      </c>
      <c r="O679" s="31">
        <v>1219</v>
      </c>
    </row>
    <row r="680" spans="2:15" hidden="1">
      <c r="B680" s="34" t="s">
        <v>5</v>
      </c>
      <c r="C680" s="35" t="s">
        <v>816</v>
      </c>
      <c r="D680" s="35" t="s">
        <v>815</v>
      </c>
      <c r="E680" s="34" t="str">
        <f t="shared" si="42"/>
        <v>SGCC</v>
      </c>
      <c r="F680" s="34" t="str">
        <f t="shared" si="43"/>
        <v>Z08</v>
      </c>
      <c r="G680" s="35" t="s">
        <v>1221</v>
      </c>
      <c r="H680" s="35">
        <v>0.8</v>
      </c>
      <c r="I680" s="35">
        <v>85.3</v>
      </c>
      <c r="J680" s="35">
        <v>1250</v>
      </c>
      <c r="K680" s="36">
        <f t="shared" si="41"/>
        <v>0.66960500000000001</v>
      </c>
      <c r="L680" s="36" t="str">
        <f t="shared" si="44"/>
        <v>Pcs</v>
      </c>
      <c r="M680" s="37" t="s">
        <v>1224</v>
      </c>
      <c r="O680" s="31">
        <v>1219</v>
      </c>
    </row>
    <row r="681" spans="2:15" hidden="1">
      <c r="B681" s="34" t="s">
        <v>5</v>
      </c>
      <c r="C681" s="35" t="s">
        <v>817</v>
      </c>
      <c r="D681" s="35" t="s">
        <v>818</v>
      </c>
      <c r="E681" s="34" t="str">
        <f t="shared" si="42"/>
        <v>SGCC</v>
      </c>
      <c r="F681" s="34" t="str">
        <f t="shared" si="43"/>
        <v>Z08</v>
      </c>
      <c r="G681" s="35" t="s">
        <v>1221</v>
      </c>
      <c r="H681" s="35">
        <v>1</v>
      </c>
      <c r="I681" s="35">
        <v>200</v>
      </c>
      <c r="J681" s="35">
        <v>400</v>
      </c>
      <c r="K681" s="36">
        <f t="shared" si="41"/>
        <v>0.628</v>
      </c>
      <c r="L681" s="36" t="str">
        <f t="shared" si="44"/>
        <v>Pcs</v>
      </c>
      <c r="M681" s="37" t="s">
        <v>1265</v>
      </c>
      <c r="O681" s="31">
        <v>1219</v>
      </c>
    </row>
    <row r="682" spans="2:15" hidden="1">
      <c r="B682" s="34" t="s">
        <v>5</v>
      </c>
      <c r="C682" s="35" t="s">
        <v>819</v>
      </c>
      <c r="D682" s="35" t="s">
        <v>818</v>
      </c>
      <c r="E682" s="34" t="str">
        <f t="shared" si="42"/>
        <v>SGCC</v>
      </c>
      <c r="F682" s="34" t="str">
        <f t="shared" si="43"/>
        <v>Z08</v>
      </c>
      <c r="G682" s="35" t="s">
        <v>1221</v>
      </c>
      <c r="H682" s="35">
        <v>1</v>
      </c>
      <c r="I682" s="35">
        <v>200</v>
      </c>
      <c r="J682" s="35">
        <v>400</v>
      </c>
      <c r="K682" s="36">
        <f t="shared" si="41"/>
        <v>0.628</v>
      </c>
      <c r="L682" s="36" t="str">
        <f t="shared" si="44"/>
        <v>Pcs</v>
      </c>
      <c r="M682" s="37" t="s">
        <v>1265</v>
      </c>
      <c r="O682" s="31">
        <v>1219</v>
      </c>
    </row>
    <row r="683" spans="2:15" hidden="1">
      <c r="B683" s="34" t="s">
        <v>5</v>
      </c>
      <c r="C683" s="35" t="s">
        <v>820</v>
      </c>
      <c r="D683" s="35" t="s">
        <v>821</v>
      </c>
      <c r="E683" s="34" t="str">
        <f t="shared" si="42"/>
        <v>SGCC</v>
      </c>
      <c r="F683" s="34" t="str">
        <f t="shared" si="43"/>
        <v>Z08</v>
      </c>
      <c r="G683" s="35" t="s">
        <v>1221</v>
      </c>
      <c r="H683" s="35">
        <v>1.2</v>
      </c>
      <c r="I683" s="35">
        <v>863</v>
      </c>
      <c r="J683" s="35">
        <v>1086</v>
      </c>
      <c r="K683" s="36">
        <f t="shared" si="41"/>
        <v>8.8285935599999998</v>
      </c>
      <c r="L683" s="36" t="str">
        <f t="shared" si="44"/>
        <v>Pcs</v>
      </c>
      <c r="M683" s="37" t="s">
        <v>1267</v>
      </c>
      <c r="O683" s="31">
        <v>1219</v>
      </c>
    </row>
    <row r="684" spans="2:15" hidden="1">
      <c r="B684" s="34" t="s">
        <v>5</v>
      </c>
      <c r="C684" s="35" t="s">
        <v>1570</v>
      </c>
      <c r="D684" s="35" t="s">
        <v>821</v>
      </c>
      <c r="E684" s="34" t="str">
        <f t="shared" si="42"/>
        <v>SGCC</v>
      </c>
      <c r="F684" s="34" t="str">
        <f t="shared" si="43"/>
        <v>Z08</v>
      </c>
      <c r="G684" s="35" t="s">
        <v>1221</v>
      </c>
      <c r="H684" s="35">
        <v>1.2</v>
      </c>
      <c r="I684" s="35">
        <v>863</v>
      </c>
      <c r="J684" s="35">
        <v>1086</v>
      </c>
      <c r="K684" s="36">
        <f t="shared" si="41"/>
        <v>8.8285935599999998</v>
      </c>
      <c r="L684" s="36" t="str">
        <f t="shared" si="44"/>
        <v>Pcs</v>
      </c>
      <c r="M684" s="37" t="s">
        <v>1267</v>
      </c>
      <c r="O684" s="31">
        <v>1219</v>
      </c>
    </row>
    <row r="685" spans="2:15" hidden="1">
      <c r="B685" s="34" t="s">
        <v>5</v>
      </c>
      <c r="C685" s="35" t="s">
        <v>822</v>
      </c>
      <c r="D685" s="35" t="s">
        <v>823</v>
      </c>
      <c r="E685" s="34" t="str">
        <f t="shared" si="42"/>
        <v>SGCC</v>
      </c>
      <c r="F685" s="34" t="str">
        <f t="shared" si="43"/>
        <v>Z08</v>
      </c>
      <c r="G685" s="35" t="s">
        <v>1221</v>
      </c>
      <c r="H685" s="35">
        <v>1.2</v>
      </c>
      <c r="I685" s="35">
        <v>872</v>
      </c>
      <c r="J685" s="35">
        <v>1390</v>
      </c>
      <c r="K685" s="36">
        <f t="shared" si="41"/>
        <v>11.4177936</v>
      </c>
      <c r="L685" s="36" t="str">
        <f t="shared" si="44"/>
        <v>Pcs</v>
      </c>
      <c r="M685" s="37" t="s">
        <v>1267</v>
      </c>
      <c r="O685" s="31">
        <v>1219</v>
      </c>
    </row>
    <row r="686" spans="2:15" hidden="1">
      <c r="B686" s="34" t="s">
        <v>5</v>
      </c>
      <c r="C686" s="35" t="s">
        <v>824</v>
      </c>
      <c r="D686" s="35" t="s">
        <v>823</v>
      </c>
      <c r="E686" s="34" t="str">
        <f t="shared" si="42"/>
        <v>SGCC</v>
      </c>
      <c r="F686" s="34" t="str">
        <f t="shared" si="43"/>
        <v>Z08</v>
      </c>
      <c r="G686" s="35" t="s">
        <v>1221</v>
      </c>
      <c r="H686" s="35">
        <v>1.2</v>
      </c>
      <c r="I686" s="35">
        <v>872</v>
      </c>
      <c r="J686" s="35">
        <v>1390</v>
      </c>
      <c r="K686" s="36">
        <f t="shared" si="41"/>
        <v>11.4177936</v>
      </c>
      <c r="L686" s="36" t="str">
        <f t="shared" si="44"/>
        <v>Pcs</v>
      </c>
      <c r="M686" s="37" t="s">
        <v>1267</v>
      </c>
      <c r="O686" s="31">
        <v>1219</v>
      </c>
    </row>
    <row r="687" spans="2:15" hidden="1">
      <c r="B687" s="34" t="s">
        <v>5</v>
      </c>
      <c r="C687" s="35" t="s">
        <v>1571</v>
      </c>
      <c r="D687" s="35" t="s">
        <v>1572</v>
      </c>
      <c r="E687" s="34" t="str">
        <f t="shared" si="42"/>
        <v>SGCC</v>
      </c>
      <c r="F687" s="34" t="str">
        <f t="shared" si="43"/>
        <v>Z08</v>
      </c>
      <c r="G687" s="35" t="s">
        <v>1221</v>
      </c>
      <c r="H687" s="35">
        <v>1.2</v>
      </c>
      <c r="I687" s="35">
        <v>193</v>
      </c>
      <c r="J687" s="35">
        <v>1692</v>
      </c>
      <c r="K687" s="36">
        <f t="shared" si="41"/>
        <v>3.0761575200000002</v>
      </c>
      <c r="L687" s="36" t="str">
        <f t="shared" si="44"/>
        <v>Pcs</v>
      </c>
      <c r="M687" s="37">
        <v>0</v>
      </c>
      <c r="O687" s="31">
        <v>1219</v>
      </c>
    </row>
    <row r="688" spans="2:15" hidden="1">
      <c r="B688" s="34" t="s">
        <v>5</v>
      </c>
      <c r="C688" s="35" t="s">
        <v>1573</v>
      </c>
      <c r="D688" s="35" t="s">
        <v>1572</v>
      </c>
      <c r="E688" s="34" t="str">
        <f t="shared" si="42"/>
        <v>SGCC</v>
      </c>
      <c r="F688" s="34" t="str">
        <f t="shared" si="43"/>
        <v>Z08</v>
      </c>
      <c r="G688" s="35" t="s">
        <v>1221</v>
      </c>
      <c r="H688" s="35">
        <v>1.2</v>
      </c>
      <c r="I688" s="35">
        <v>193</v>
      </c>
      <c r="J688" s="35">
        <v>1692</v>
      </c>
      <c r="K688" s="36">
        <f t="shared" si="41"/>
        <v>3.0761575200000002</v>
      </c>
      <c r="L688" s="36" t="str">
        <f t="shared" si="44"/>
        <v>Pcs</v>
      </c>
      <c r="M688" s="37">
        <v>0</v>
      </c>
      <c r="O688" s="31">
        <v>1219</v>
      </c>
    </row>
    <row r="689" spans="2:15" hidden="1">
      <c r="B689" s="34" t="s">
        <v>5</v>
      </c>
      <c r="C689" s="35" t="s">
        <v>825</v>
      </c>
      <c r="D689" s="35" t="s">
        <v>826</v>
      </c>
      <c r="E689" s="34" t="str">
        <f t="shared" si="42"/>
        <v>SGCC</v>
      </c>
      <c r="F689" s="34" t="str">
        <f t="shared" si="43"/>
        <v>Z08</v>
      </c>
      <c r="G689" s="35" t="s">
        <v>1221</v>
      </c>
      <c r="H689" s="35">
        <v>1</v>
      </c>
      <c r="I689" s="35">
        <v>122</v>
      </c>
      <c r="J689" s="35">
        <v>356</v>
      </c>
      <c r="K689" s="36">
        <f t="shared" si="41"/>
        <v>0.34094119999999994</v>
      </c>
      <c r="L689" s="36" t="str">
        <f t="shared" si="44"/>
        <v>Pcs</v>
      </c>
      <c r="M689" s="37" t="s">
        <v>1224</v>
      </c>
      <c r="O689" s="31">
        <v>1219</v>
      </c>
    </row>
    <row r="690" spans="2:15" hidden="1">
      <c r="B690" s="34" t="s">
        <v>5</v>
      </c>
      <c r="C690" s="35" t="s">
        <v>827</v>
      </c>
      <c r="D690" s="35" t="s">
        <v>826</v>
      </c>
      <c r="E690" s="34" t="str">
        <f t="shared" si="42"/>
        <v>SGCC</v>
      </c>
      <c r="F690" s="34" t="str">
        <f t="shared" si="43"/>
        <v>Z08</v>
      </c>
      <c r="G690" s="35" t="s">
        <v>1221</v>
      </c>
      <c r="H690" s="35">
        <v>1</v>
      </c>
      <c r="I690" s="35">
        <v>122</v>
      </c>
      <c r="J690" s="35">
        <v>356</v>
      </c>
      <c r="K690" s="36">
        <f t="shared" si="41"/>
        <v>0.34094119999999994</v>
      </c>
      <c r="L690" s="36" t="str">
        <f t="shared" si="44"/>
        <v>Pcs</v>
      </c>
      <c r="M690" s="37" t="s">
        <v>1224</v>
      </c>
      <c r="O690" s="31">
        <v>1219</v>
      </c>
    </row>
    <row r="691" spans="2:15" hidden="1">
      <c r="B691" s="34" t="s">
        <v>5</v>
      </c>
      <c r="C691" s="35" t="s">
        <v>828</v>
      </c>
      <c r="D691" s="35" t="s">
        <v>829</v>
      </c>
      <c r="E691" s="34" t="str">
        <f t="shared" si="42"/>
        <v>SGCC</v>
      </c>
      <c r="F691" s="34" t="str">
        <f t="shared" si="43"/>
        <v>Z08</v>
      </c>
      <c r="G691" s="35" t="s">
        <v>1221</v>
      </c>
      <c r="H691" s="35">
        <v>1.2</v>
      </c>
      <c r="I691" s="35">
        <v>262</v>
      </c>
      <c r="J691" s="35">
        <v>362</v>
      </c>
      <c r="K691" s="36">
        <f t="shared" si="41"/>
        <v>0.89343048000000003</v>
      </c>
      <c r="L691" s="36" t="str">
        <f t="shared" si="44"/>
        <v>Pcs</v>
      </c>
      <c r="M691" s="37" t="s">
        <v>1224</v>
      </c>
      <c r="O691" s="31">
        <v>1219</v>
      </c>
    </row>
    <row r="692" spans="2:15" hidden="1">
      <c r="B692" s="34" t="s">
        <v>5</v>
      </c>
      <c r="C692" s="35" t="s">
        <v>1574</v>
      </c>
      <c r="D692" s="35" t="s">
        <v>829</v>
      </c>
      <c r="E692" s="34" t="str">
        <f t="shared" si="42"/>
        <v>SGCC</v>
      </c>
      <c r="F692" s="34" t="str">
        <f t="shared" si="43"/>
        <v>Z08</v>
      </c>
      <c r="G692" s="35" t="s">
        <v>1221</v>
      </c>
      <c r="H692" s="35">
        <v>1.2</v>
      </c>
      <c r="I692" s="35">
        <v>262</v>
      </c>
      <c r="J692" s="35">
        <v>362</v>
      </c>
      <c r="K692" s="36">
        <f t="shared" si="41"/>
        <v>0.89343048000000003</v>
      </c>
      <c r="L692" s="36" t="str">
        <f t="shared" si="44"/>
        <v>Pcs</v>
      </c>
      <c r="M692" s="37" t="s">
        <v>1224</v>
      </c>
      <c r="O692" s="31">
        <v>1219</v>
      </c>
    </row>
    <row r="693" spans="2:15" hidden="1">
      <c r="B693" s="34" t="s">
        <v>5</v>
      </c>
      <c r="C693" s="35" t="s">
        <v>830</v>
      </c>
      <c r="D693" s="35" t="s">
        <v>831</v>
      </c>
      <c r="E693" s="34" t="str">
        <f t="shared" si="42"/>
        <v>SGCC</v>
      </c>
      <c r="F693" s="34" t="str">
        <f t="shared" si="43"/>
        <v>Z08</v>
      </c>
      <c r="G693" s="35" t="s">
        <v>1221</v>
      </c>
      <c r="H693" s="35">
        <v>1</v>
      </c>
      <c r="I693" s="35">
        <v>74</v>
      </c>
      <c r="J693" s="35">
        <v>182</v>
      </c>
      <c r="K693" s="36">
        <f t="shared" si="41"/>
        <v>0.10572380000000001</v>
      </c>
      <c r="L693" s="36" t="str">
        <f t="shared" si="44"/>
        <v>Pcs</v>
      </c>
      <c r="M693" s="37" t="s">
        <v>1224</v>
      </c>
      <c r="O693" s="31">
        <v>1219</v>
      </c>
    </row>
    <row r="694" spans="2:15" hidden="1">
      <c r="B694" s="34" t="s">
        <v>5</v>
      </c>
      <c r="C694" s="35" t="s">
        <v>832</v>
      </c>
      <c r="D694" s="35" t="s">
        <v>831</v>
      </c>
      <c r="E694" s="34" t="str">
        <f t="shared" si="42"/>
        <v>SGCC</v>
      </c>
      <c r="F694" s="34" t="str">
        <f t="shared" si="43"/>
        <v>Z08</v>
      </c>
      <c r="G694" s="35" t="s">
        <v>1221</v>
      </c>
      <c r="H694" s="35">
        <v>1</v>
      </c>
      <c r="I694" s="35">
        <v>74</v>
      </c>
      <c r="J694" s="35">
        <v>182</v>
      </c>
      <c r="K694" s="36">
        <f t="shared" si="41"/>
        <v>0.10572380000000001</v>
      </c>
      <c r="L694" s="36" t="str">
        <f t="shared" si="44"/>
        <v>Pcs</v>
      </c>
      <c r="M694" s="37" t="s">
        <v>1224</v>
      </c>
      <c r="O694" s="31">
        <v>1219</v>
      </c>
    </row>
    <row r="695" spans="2:15" hidden="1">
      <c r="B695" s="34" t="s">
        <v>5</v>
      </c>
      <c r="C695" s="35" t="s">
        <v>833</v>
      </c>
      <c r="D695" s="35" t="s">
        <v>834</v>
      </c>
      <c r="E695" s="34" t="str">
        <f t="shared" si="42"/>
        <v>SGCC</v>
      </c>
      <c r="F695" s="34" t="str">
        <f t="shared" si="43"/>
        <v>Z08</v>
      </c>
      <c r="G695" s="35" t="s">
        <v>1221</v>
      </c>
      <c r="H695" s="35">
        <v>0.7</v>
      </c>
      <c r="I695" s="35">
        <v>568</v>
      </c>
      <c r="J695" s="35">
        <v>633</v>
      </c>
      <c r="K695" s="36">
        <f t="shared" si="41"/>
        <v>1.9756942799999995</v>
      </c>
      <c r="L695" s="36" t="str">
        <f t="shared" si="44"/>
        <v>Pcs</v>
      </c>
      <c r="M695" s="37" t="s">
        <v>1265</v>
      </c>
      <c r="O695" s="31">
        <v>1219</v>
      </c>
    </row>
    <row r="696" spans="2:15" hidden="1">
      <c r="B696" s="34" t="s">
        <v>5</v>
      </c>
      <c r="C696" s="35" t="s">
        <v>835</v>
      </c>
      <c r="D696" s="35" t="s">
        <v>834</v>
      </c>
      <c r="E696" s="34" t="str">
        <f t="shared" si="42"/>
        <v>SGCC</v>
      </c>
      <c r="F696" s="34" t="str">
        <f t="shared" si="43"/>
        <v>Z08</v>
      </c>
      <c r="G696" s="35" t="s">
        <v>1221</v>
      </c>
      <c r="H696" s="35">
        <v>0.7</v>
      </c>
      <c r="I696" s="35">
        <v>568</v>
      </c>
      <c r="J696" s="35">
        <v>633</v>
      </c>
      <c r="K696" s="36">
        <f t="shared" si="41"/>
        <v>1.9756942799999995</v>
      </c>
      <c r="L696" s="36" t="str">
        <f t="shared" si="44"/>
        <v>Pcs</v>
      </c>
      <c r="M696" s="37" t="s">
        <v>1265</v>
      </c>
      <c r="O696" s="31">
        <v>1219</v>
      </c>
    </row>
    <row r="697" spans="2:15" hidden="1">
      <c r="B697" s="34" t="s">
        <v>5</v>
      </c>
      <c r="C697" s="35" t="s">
        <v>836</v>
      </c>
      <c r="D697" s="35" t="s">
        <v>837</v>
      </c>
      <c r="E697" s="34" t="str">
        <f t="shared" si="42"/>
        <v>SGCC</v>
      </c>
      <c r="F697" s="34" t="str">
        <f t="shared" si="43"/>
        <v>Z08</v>
      </c>
      <c r="G697" s="35" t="s">
        <v>1221</v>
      </c>
      <c r="H697" s="35">
        <v>0.7</v>
      </c>
      <c r="I697" s="35">
        <v>250.1</v>
      </c>
      <c r="J697" s="35">
        <v>553.20000000000005</v>
      </c>
      <c r="K697" s="36">
        <f t="shared" si="41"/>
        <v>0.76026248340000002</v>
      </c>
      <c r="L697" s="36" t="str">
        <f t="shared" si="44"/>
        <v>Pcs</v>
      </c>
      <c r="M697" s="37" t="s">
        <v>1265</v>
      </c>
      <c r="O697" s="31">
        <v>1219</v>
      </c>
    </row>
    <row r="698" spans="2:15" hidden="1">
      <c r="B698" s="34" t="s">
        <v>5</v>
      </c>
      <c r="C698" s="35" t="s">
        <v>838</v>
      </c>
      <c r="D698" s="35" t="s">
        <v>837</v>
      </c>
      <c r="E698" s="34" t="str">
        <f t="shared" si="42"/>
        <v>SGCC</v>
      </c>
      <c r="F698" s="34" t="str">
        <f t="shared" si="43"/>
        <v>Z08</v>
      </c>
      <c r="G698" s="35" t="s">
        <v>1221</v>
      </c>
      <c r="H698" s="35">
        <v>0.7</v>
      </c>
      <c r="I698" s="35">
        <v>250.1</v>
      </c>
      <c r="J698" s="35">
        <v>553.20000000000005</v>
      </c>
      <c r="K698" s="36">
        <f t="shared" si="41"/>
        <v>0.76026248340000002</v>
      </c>
      <c r="L698" s="36" t="str">
        <f t="shared" si="44"/>
        <v>Pcs</v>
      </c>
      <c r="M698" s="37" t="s">
        <v>1265</v>
      </c>
      <c r="O698" s="31">
        <v>1219</v>
      </c>
    </row>
    <row r="699" spans="2:15" hidden="1">
      <c r="B699" s="34" t="s">
        <v>5</v>
      </c>
      <c r="C699" s="35" t="s">
        <v>839</v>
      </c>
      <c r="D699" s="35" t="s">
        <v>840</v>
      </c>
      <c r="E699" s="34" t="str">
        <f t="shared" si="42"/>
        <v>SGCC</v>
      </c>
      <c r="F699" s="34" t="str">
        <f t="shared" si="43"/>
        <v>Z08</v>
      </c>
      <c r="G699" s="35" t="s">
        <v>1221</v>
      </c>
      <c r="H699" s="35">
        <v>0.7</v>
      </c>
      <c r="I699" s="35">
        <v>139.1</v>
      </c>
      <c r="J699" s="35">
        <v>319.39999999999998</v>
      </c>
      <c r="K699" s="36">
        <f t="shared" si="41"/>
        <v>0.24413482729999994</v>
      </c>
      <c r="L699" s="36" t="str">
        <f t="shared" si="44"/>
        <v>Pcs</v>
      </c>
      <c r="M699" s="37" t="s">
        <v>1224</v>
      </c>
      <c r="O699" s="31">
        <v>1219</v>
      </c>
    </row>
    <row r="700" spans="2:15" hidden="1">
      <c r="B700" s="34" t="s">
        <v>5</v>
      </c>
      <c r="C700" s="35" t="s">
        <v>841</v>
      </c>
      <c r="D700" s="35" t="s">
        <v>840</v>
      </c>
      <c r="E700" s="34" t="str">
        <f t="shared" si="42"/>
        <v>SGCC</v>
      </c>
      <c r="F700" s="34" t="str">
        <f t="shared" si="43"/>
        <v>Z08</v>
      </c>
      <c r="G700" s="35" t="s">
        <v>1221</v>
      </c>
      <c r="H700" s="35">
        <v>0.7</v>
      </c>
      <c r="I700" s="35">
        <v>139.1</v>
      </c>
      <c r="J700" s="35">
        <v>319.39999999999998</v>
      </c>
      <c r="K700" s="36">
        <f t="shared" si="41"/>
        <v>0.24413482729999994</v>
      </c>
      <c r="L700" s="36" t="str">
        <f t="shared" si="44"/>
        <v>Pcs</v>
      </c>
      <c r="M700" s="37" t="s">
        <v>1224</v>
      </c>
      <c r="O700" s="31">
        <v>1219</v>
      </c>
    </row>
    <row r="701" spans="2:15" hidden="1">
      <c r="B701" s="34" t="s">
        <v>5</v>
      </c>
      <c r="C701" s="35" t="s">
        <v>842</v>
      </c>
      <c r="D701" s="35" t="s">
        <v>843</v>
      </c>
      <c r="E701" s="34" t="str">
        <f t="shared" si="42"/>
        <v>SGCC</v>
      </c>
      <c r="F701" s="34" t="str">
        <f t="shared" si="43"/>
        <v>Z08</v>
      </c>
      <c r="G701" s="35" t="s">
        <v>1221</v>
      </c>
      <c r="H701" s="35">
        <v>1.2</v>
      </c>
      <c r="I701" s="35">
        <v>62</v>
      </c>
      <c r="J701" s="35">
        <v>538</v>
      </c>
      <c r="K701" s="36">
        <f t="shared" si="41"/>
        <v>0.31421351999999997</v>
      </c>
      <c r="L701" s="36" t="str">
        <f t="shared" si="44"/>
        <v>Pcs</v>
      </c>
      <c r="M701" s="37" t="s">
        <v>1267</v>
      </c>
      <c r="O701" s="31">
        <v>1219</v>
      </c>
    </row>
    <row r="702" spans="2:15" hidden="1">
      <c r="B702" s="34" t="s">
        <v>5</v>
      </c>
      <c r="C702" s="35" t="s">
        <v>844</v>
      </c>
      <c r="D702" s="35" t="s">
        <v>843</v>
      </c>
      <c r="E702" s="34" t="str">
        <f t="shared" si="42"/>
        <v>SGCC</v>
      </c>
      <c r="F702" s="34" t="str">
        <f t="shared" si="43"/>
        <v>Z08</v>
      </c>
      <c r="G702" s="35" t="s">
        <v>1221</v>
      </c>
      <c r="H702" s="35">
        <v>1.2</v>
      </c>
      <c r="I702" s="35">
        <v>62</v>
      </c>
      <c r="J702" s="35">
        <v>538</v>
      </c>
      <c r="K702" s="36">
        <f t="shared" si="41"/>
        <v>0.31421351999999997</v>
      </c>
      <c r="L702" s="36" t="str">
        <f t="shared" si="44"/>
        <v>Pcs</v>
      </c>
      <c r="M702" s="37" t="s">
        <v>1267</v>
      </c>
      <c r="O702" s="31">
        <v>1219</v>
      </c>
    </row>
    <row r="703" spans="2:15" hidden="1">
      <c r="B703" s="34" t="s">
        <v>5</v>
      </c>
      <c r="C703" s="35" t="s">
        <v>845</v>
      </c>
      <c r="D703" s="35" t="s">
        <v>846</v>
      </c>
      <c r="E703" s="34" t="str">
        <f t="shared" si="42"/>
        <v>SGCC</v>
      </c>
      <c r="F703" s="34" t="str">
        <f t="shared" si="43"/>
        <v>Z08</v>
      </c>
      <c r="G703" s="35" t="s">
        <v>1221</v>
      </c>
      <c r="H703" s="35">
        <v>0.7</v>
      </c>
      <c r="I703" s="35">
        <v>500.5</v>
      </c>
      <c r="J703" s="35">
        <v>805</v>
      </c>
      <c r="K703" s="36">
        <f t="shared" si="41"/>
        <v>2.2139492374999996</v>
      </c>
      <c r="L703" s="36" t="str">
        <f t="shared" si="44"/>
        <v>Pcs</v>
      </c>
      <c r="M703" s="37" t="s">
        <v>1267</v>
      </c>
      <c r="O703" s="31">
        <v>1219</v>
      </c>
    </row>
    <row r="704" spans="2:15" hidden="1">
      <c r="B704" s="34" t="s">
        <v>5</v>
      </c>
      <c r="C704" s="35" t="s">
        <v>847</v>
      </c>
      <c r="D704" s="35" t="s">
        <v>846</v>
      </c>
      <c r="E704" s="34" t="str">
        <f t="shared" si="42"/>
        <v>SGCC</v>
      </c>
      <c r="F704" s="34" t="str">
        <f t="shared" si="43"/>
        <v>Z08</v>
      </c>
      <c r="G704" s="35" t="s">
        <v>1221</v>
      </c>
      <c r="H704" s="35">
        <v>0.7</v>
      </c>
      <c r="I704" s="35">
        <v>500.5</v>
      </c>
      <c r="J704" s="35">
        <v>805</v>
      </c>
      <c r="K704" s="36">
        <f t="shared" si="41"/>
        <v>2.2139492374999996</v>
      </c>
      <c r="L704" s="36" t="str">
        <f t="shared" si="44"/>
        <v>Pcs</v>
      </c>
      <c r="M704" s="37" t="s">
        <v>1267</v>
      </c>
      <c r="O704" s="31">
        <v>1219</v>
      </c>
    </row>
    <row r="705" spans="2:15" hidden="1">
      <c r="B705" s="34" t="s">
        <v>5</v>
      </c>
      <c r="C705" s="35" t="s">
        <v>848</v>
      </c>
      <c r="D705" s="35" t="s">
        <v>849</v>
      </c>
      <c r="E705" s="34" t="str">
        <f t="shared" si="42"/>
        <v>SGCC</v>
      </c>
      <c r="F705" s="34" t="str">
        <f t="shared" si="43"/>
        <v>Z08</v>
      </c>
      <c r="G705" s="35" t="s">
        <v>1221</v>
      </c>
      <c r="H705" s="35">
        <v>0.7</v>
      </c>
      <c r="I705" s="35">
        <v>500.5</v>
      </c>
      <c r="J705" s="35">
        <v>638</v>
      </c>
      <c r="K705" s="36">
        <f t="shared" si="41"/>
        <v>1.7546579049999995</v>
      </c>
      <c r="L705" s="36" t="str">
        <f t="shared" si="44"/>
        <v>Pcs</v>
      </c>
      <c r="M705" s="37" t="s">
        <v>1267</v>
      </c>
      <c r="O705" s="31">
        <v>1219</v>
      </c>
    </row>
    <row r="706" spans="2:15" hidden="1">
      <c r="B706" s="34" t="s">
        <v>5</v>
      </c>
      <c r="C706" s="35" t="s">
        <v>850</v>
      </c>
      <c r="D706" s="35" t="s">
        <v>849</v>
      </c>
      <c r="E706" s="34" t="str">
        <f t="shared" si="42"/>
        <v>SGCC</v>
      </c>
      <c r="F706" s="34" t="str">
        <f t="shared" si="43"/>
        <v>Z08</v>
      </c>
      <c r="G706" s="35" t="s">
        <v>1221</v>
      </c>
      <c r="H706" s="35">
        <v>0.7</v>
      </c>
      <c r="I706" s="35">
        <v>500.5</v>
      </c>
      <c r="J706" s="35">
        <v>638</v>
      </c>
      <c r="K706" s="36">
        <f t="shared" si="41"/>
        <v>1.7546579049999995</v>
      </c>
      <c r="L706" s="36" t="str">
        <f t="shared" si="44"/>
        <v>Pcs</v>
      </c>
      <c r="M706" s="37" t="s">
        <v>1267</v>
      </c>
      <c r="O706" s="31">
        <v>1219</v>
      </c>
    </row>
    <row r="707" spans="2:15" hidden="1">
      <c r="B707" s="34" t="s">
        <v>5</v>
      </c>
      <c r="C707" s="35" t="s">
        <v>851</v>
      </c>
      <c r="D707" s="35" t="s">
        <v>852</v>
      </c>
      <c r="E707" s="34" t="str">
        <f t="shared" si="42"/>
        <v>SGCC</v>
      </c>
      <c r="F707" s="34" t="str">
        <f t="shared" si="43"/>
        <v>Z08</v>
      </c>
      <c r="G707" s="35" t="s">
        <v>1221</v>
      </c>
      <c r="H707" s="35">
        <v>0.7</v>
      </c>
      <c r="I707" s="35">
        <v>494</v>
      </c>
      <c r="J707" s="35">
        <v>618</v>
      </c>
      <c r="K707" s="36">
        <f t="shared" si="41"/>
        <v>1.6775795399999998</v>
      </c>
      <c r="L707" s="36" t="str">
        <f t="shared" si="44"/>
        <v>Pcs</v>
      </c>
      <c r="M707" s="37" t="s">
        <v>1267</v>
      </c>
      <c r="O707" s="31">
        <v>1219</v>
      </c>
    </row>
    <row r="708" spans="2:15" hidden="1">
      <c r="B708" s="34" t="s">
        <v>5</v>
      </c>
      <c r="C708" s="35" t="s">
        <v>853</v>
      </c>
      <c r="D708" s="35" t="s">
        <v>852</v>
      </c>
      <c r="E708" s="34" t="str">
        <f t="shared" si="42"/>
        <v>SGCC</v>
      </c>
      <c r="F708" s="34" t="str">
        <f t="shared" si="43"/>
        <v>Z08</v>
      </c>
      <c r="G708" s="35" t="s">
        <v>1221</v>
      </c>
      <c r="H708" s="35">
        <v>0.7</v>
      </c>
      <c r="I708" s="35">
        <v>494</v>
      </c>
      <c r="J708" s="35">
        <v>618</v>
      </c>
      <c r="K708" s="36">
        <f t="shared" ref="K708:K771" si="45">IF(J708="Coil",1,7.85*H708*I708*J708/10^6)</f>
        <v>1.6775795399999998</v>
      </c>
      <c r="L708" s="36" t="str">
        <f t="shared" si="44"/>
        <v>Pcs</v>
      </c>
      <c r="M708" s="37" t="s">
        <v>1267</v>
      </c>
      <c r="O708" s="31">
        <v>1219</v>
      </c>
    </row>
    <row r="709" spans="2:15" hidden="1">
      <c r="B709" s="34" t="s">
        <v>5</v>
      </c>
      <c r="C709" s="35" t="s">
        <v>854</v>
      </c>
      <c r="D709" s="35" t="s">
        <v>855</v>
      </c>
      <c r="E709" s="34" t="str">
        <f t="shared" ref="E709:E772" si="46">LEFT(G709,4)</f>
        <v>SGCC</v>
      </c>
      <c r="F709" s="34" t="str">
        <f t="shared" ref="F709:F772" si="47">RIGHT(G709,3)</f>
        <v>Z08</v>
      </c>
      <c r="G709" s="35" t="s">
        <v>1221</v>
      </c>
      <c r="H709" s="35">
        <v>0.7</v>
      </c>
      <c r="I709" s="35">
        <v>269</v>
      </c>
      <c r="J709" s="35">
        <v>583</v>
      </c>
      <c r="K709" s="36">
        <f t="shared" si="45"/>
        <v>0.86176436499999987</v>
      </c>
      <c r="L709" s="36" t="str">
        <f t="shared" ref="L709:L772" si="48">IF(J709="Coil","KG,","Pcs")</f>
        <v>Pcs</v>
      </c>
      <c r="M709" s="37" t="s">
        <v>1267</v>
      </c>
      <c r="O709" s="31">
        <v>1219</v>
      </c>
    </row>
    <row r="710" spans="2:15" hidden="1">
      <c r="B710" s="34" t="s">
        <v>5</v>
      </c>
      <c r="C710" s="35" t="s">
        <v>856</v>
      </c>
      <c r="D710" s="35" t="s">
        <v>855</v>
      </c>
      <c r="E710" s="34" t="str">
        <f t="shared" si="46"/>
        <v>SGCC</v>
      </c>
      <c r="F710" s="34" t="str">
        <f t="shared" si="47"/>
        <v>Z08</v>
      </c>
      <c r="G710" s="35" t="s">
        <v>1221</v>
      </c>
      <c r="H710" s="35">
        <v>0.7</v>
      </c>
      <c r="I710" s="35">
        <v>269</v>
      </c>
      <c r="J710" s="35">
        <v>583</v>
      </c>
      <c r="K710" s="36">
        <f t="shared" si="45"/>
        <v>0.86176436499999987</v>
      </c>
      <c r="L710" s="36" t="str">
        <f t="shared" si="48"/>
        <v>Pcs</v>
      </c>
      <c r="M710" s="37" t="s">
        <v>1267</v>
      </c>
      <c r="O710" s="31">
        <v>1219</v>
      </c>
    </row>
    <row r="711" spans="2:15" hidden="1">
      <c r="B711" s="34" t="s">
        <v>5</v>
      </c>
      <c r="C711" s="35" t="s">
        <v>857</v>
      </c>
      <c r="D711" s="35" t="s">
        <v>858</v>
      </c>
      <c r="E711" s="34" t="str">
        <f t="shared" si="46"/>
        <v>SGCC</v>
      </c>
      <c r="F711" s="34" t="str">
        <f t="shared" si="47"/>
        <v>Z18</v>
      </c>
      <c r="G711" s="35" t="s">
        <v>1227</v>
      </c>
      <c r="H711" s="35">
        <v>1</v>
      </c>
      <c r="I711" s="35">
        <v>33</v>
      </c>
      <c r="J711" s="35">
        <v>83</v>
      </c>
      <c r="K711" s="36">
        <f t="shared" si="45"/>
        <v>2.150115E-2</v>
      </c>
      <c r="L711" s="36" t="str">
        <f t="shared" si="48"/>
        <v>Pcs</v>
      </c>
      <c r="M711" s="37" t="s">
        <v>1224</v>
      </c>
      <c r="O711" s="31">
        <v>1219</v>
      </c>
    </row>
    <row r="712" spans="2:15" hidden="1">
      <c r="B712" s="34" t="s">
        <v>5</v>
      </c>
      <c r="C712" s="35" t="s">
        <v>859</v>
      </c>
      <c r="D712" s="35" t="s">
        <v>860</v>
      </c>
      <c r="E712" s="34" t="str">
        <f t="shared" si="46"/>
        <v>SGCC</v>
      </c>
      <c r="F712" s="34" t="str">
        <f t="shared" si="47"/>
        <v>Z18</v>
      </c>
      <c r="G712" s="35" t="s">
        <v>1227</v>
      </c>
      <c r="H712" s="35">
        <v>0.6</v>
      </c>
      <c r="I712" s="35">
        <v>204</v>
      </c>
      <c r="J712" s="35">
        <v>400</v>
      </c>
      <c r="K712" s="36">
        <f t="shared" si="45"/>
        <v>0.38433600000000001</v>
      </c>
      <c r="L712" s="36" t="str">
        <f t="shared" si="48"/>
        <v>Pcs</v>
      </c>
      <c r="M712" s="37" t="s">
        <v>1224</v>
      </c>
      <c r="O712" s="31">
        <v>1219</v>
      </c>
    </row>
    <row r="713" spans="2:15" hidden="1">
      <c r="B713" s="34" t="s">
        <v>5</v>
      </c>
      <c r="C713" s="35" t="s">
        <v>861</v>
      </c>
      <c r="D713" s="35" t="s">
        <v>862</v>
      </c>
      <c r="E713" s="34" t="str">
        <f t="shared" si="46"/>
        <v>SGCC</v>
      </c>
      <c r="F713" s="34" t="str">
        <f t="shared" si="47"/>
        <v>Z18</v>
      </c>
      <c r="G713" s="35" t="s">
        <v>1227</v>
      </c>
      <c r="H713" s="35">
        <v>0.6</v>
      </c>
      <c r="I713" s="35">
        <v>111</v>
      </c>
      <c r="J713" s="35">
        <v>242</v>
      </c>
      <c r="K713" s="36">
        <f t="shared" si="45"/>
        <v>0.12652001999999998</v>
      </c>
      <c r="L713" s="36" t="str">
        <f t="shared" si="48"/>
        <v>Pcs</v>
      </c>
      <c r="M713" s="37" t="s">
        <v>1265</v>
      </c>
      <c r="O713" s="31">
        <v>1219</v>
      </c>
    </row>
    <row r="714" spans="2:15" hidden="1">
      <c r="B714" s="34" t="s">
        <v>5</v>
      </c>
      <c r="C714" s="35" t="s">
        <v>863</v>
      </c>
      <c r="D714" s="35" t="s">
        <v>864</v>
      </c>
      <c r="E714" s="34" t="str">
        <f t="shared" si="46"/>
        <v>SGCC</v>
      </c>
      <c r="F714" s="34" t="str">
        <f t="shared" si="47"/>
        <v>Z18</v>
      </c>
      <c r="G714" s="35" t="s">
        <v>1227</v>
      </c>
      <c r="H714" s="35">
        <v>0.5</v>
      </c>
      <c r="I714" s="35">
        <v>101</v>
      </c>
      <c r="J714" s="35">
        <v>289</v>
      </c>
      <c r="K714" s="36">
        <f t="shared" si="45"/>
        <v>0.11456682499999998</v>
      </c>
      <c r="L714" s="36" t="str">
        <f t="shared" si="48"/>
        <v>Pcs</v>
      </c>
      <c r="M714" s="37" t="s">
        <v>1224</v>
      </c>
      <c r="O714" s="31">
        <v>1219</v>
      </c>
    </row>
    <row r="715" spans="2:15" hidden="1">
      <c r="B715" s="34" t="s">
        <v>5</v>
      </c>
      <c r="C715" s="35" t="s">
        <v>865</v>
      </c>
      <c r="D715" s="35" t="s">
        <v>866</v>
      </c>
      <c r="E715" s="34" t="str">
        <f t="shared" si="46"/>
        <v>SGCC</v>
      </c>
      <c r="F715" s="34" t="str">
        <f t="shared" si="47"/>
        <v>Z18</v>
      </c>
      <c r="G715" s="35" t="s">
        <v>1227</v>
      </c>
      <c r="H715" s="35">
        <v>0.5</v>
      </c>
      <c r="I715" s="35">
        <v>144</v>
      </c>
      <c r="J715" s="35">
        <v>233</v>
      </c>
      <c r="K715" s="36">
        <f t="shared" si="45"/>
        <v>0.13169159999999996</v>
      </c>
      <c r="L715" s="36" t="str">
        <f t="shared" si="48"/>
        <v>Pcs</v>
      </c>
      <c r="M715" s="37" t="s">
        <v>1254</v>
      </c>
      <c r="O715" s="31">
        <v>1219</v>
      </c>
    </row>
    <row r="716" spans="2:15" hidden="1">
      <c r="B716" s="34" t="s">
        <v>5</v>
      </c>
      <c r="C716" s="35" t="s">
        <v>867</v>
      </c>
      <c r="D716" s="35" t="s">
        <v>868</v>
      </c>
      <c r="E716" s="34" t="str">
        <f t="shared" si="46"/>
        <v>SGCD</v>
      </c>
      <c r="F716" s="34" t="str">
        <f t="shared" si="47"/>
        <v>Z08</v>
      </c>
      <c r="G716" s="35" t="s">
        <v>1547</v>
      </c>
      <c r="H716" s="35">
        <v>0.6</v>
      </c>
      <c r="I716" s="35">
        <v>510</v>
      </c>
      <c r="J716" s="35">
        <v>1040</v>
      </c>
      <c r="K716" s="36">
        <f t="shared" si="45"/>
        <v>2.4981840000000002</v>
      </c>
      <c r="L716" s="36" t="str">
        <f t="shared" si="48"/>
        <v>Pcs</v>
      </c>
      <c r="M716" s="37" t="s">
        <v>1224</v>
      </c>
      <c r="O716" s="31">
        <v>1219</v>
      </c>
    </row>
    <row r="717" spans="2:15" hidden="1">
      <c r="B717" s="34" t="s">
        <v>5</v>
      </c>
      <c r="C717" s="35" t="s">
        <v>869</v>
      </c>
      <c r="D717" s="35" t="s">
        <v>868</v>
      </c>
      <c r="E717" s="34" t="str">
        <f t="shared" si="46"/>
        <v>SGCD</v>
      </c>
      <c r="F717" s="34" t="str">
        <f t="shared" si="47"/>
        <v>Z08</v>
      </c>
      <c r="G717" s="35" t="s">
        <v>1547</v>
      </c>
      <c r="H717" s="35">
        <v>0.6</v>
      </c>
      <c r="I717" s="35">
        <v>510</v>
      </c>
      <c r="J717" s="35">
        <v>1040</v>
      </c>
      <c r="K717" s="36">
        <f t="shared" si="45"/>
        <v>2.4981840000000002</v>
      </c>
      <c r="L717" s="36" t="str">
        <f t="shared" si="48"/>
        <v>Pcs</v>
      </c>
      <c r="M717" s="37" t="s">
        <v>1224</v>
      </c>
      <c r="O717" s="31">
        <v>1219</v>
      </c>
    </row>
    <row r="718" spans="2:15" hidden="1">
      <c r="B718" s="34" t="s">
        <v>5</v>
      </c>
      <c r="C718" s="35" t="s">
        <v>870</v>
      </c>
      <c r="D718" s="35" t="s">
        <v>871</v>
      </c>
      <c r="E718" s="34" t="str">
        <f t="shared" si="46"/>
        <v>SGCC</v>
      </c>
      <c r="F718" s="34" t="str">
        <f t="shared" si="47"/>
        <v>Z08</v>
      </c>
      <c r="G718" s="35" t="s">
        <v>1221</v>
      </c>
      <c r="H718" s="35">
        <v>0.6</v>
      </c>
      <c r="I718" s="35">
        <v>162</v>
      </c>
      <c r="J718" s="35">
        <v>494</v>
      </c>
      <c r="K718" s="36">
        <f t="shared" si="45"/>
        <v>0.37693188</v>
      </c>
      <c r="L718" s="36" t="str">
        <f t="shared" si="48"/>
        <v>Pcs</v>
      </c>
      <c r="M718" s="37" t="s">
        <v>1254</v>
      </c>
      <c r="O718" s="31">
        <v>1219</v>
      </c>
    </row>
    <row r="719" spans="2:15" hidden="1">
      <c r="B719" s="34" t="s">
        <v>5</v>
      </c>
      <c r="C719" s="35" t="s">
        <v>872</v>
      </c>
      <c r="D719" s="35" t="s">
        <v>871</v>
      </c>
      <c r="E719" s="34" t="str">
        <f t="shared" si="46"/>
        <v>SGCC</v>
      </c>
      <c r="F719" s="34" t="str">
        <f t="shared" si="47"/>
        <v>Z08</v>
      </c>
      <c r="G719" s="35" t="s">
        <v>1221</v>
      </c>
      <c r="H719" s="35">
        <v>0.6</v>
      </c>
      <c r="I719" s="35">
        <v>162</v>
      </c>
      <c r="J719" s="35">
        <v>494</v>
      </c>
      <c r="K719" s="36">
        <f t="shared" si="45"/>
        <v>0.37693188</v>
      </c>
      <c r="L719" s="36" t="str">
        <f t="shared" si="48"/>
        <v>Pcs</v>
      </c>
      <c r="M719" s="37" t="s">
        <v>1254</v>
      </c>
      <c r="O719" s="31">
        <v>1219</v>
      </c>
    </row>
    <row r="720" spans="2:15" hidden="1">
      <c r="B720" s="34" t="s">
        <v>5</v>
      </c>
      <c r="C720" s="35" t="s">
        <v>873</v>
      </c>
      <c r="D720" s="35" t="s">
        <v>874</v>
      </c>
      <c r="E720" s="34" t="str">
        <f t="shared" si="46"/>
        <v>SGCC</v>
      </c>
      <c r="F720" s="34" t="str">
        <f t="shared" si="47"/>
        <v>Z08</v>
      </c>
      <c r="G720" s="35" t="s">
        <v>1221</v>
      </c>
      <c r="H720" s="35">
        <v>0.6</v>
      </c>
      <c r="I720" s="35">
        <v>88</v>
      </c>
      <c r="J720" s="35">
        <v>145</v>
      </c>
      <c r="K720" s="36">
        <f t="shared" si="45"/>
        <v>6.0099600000000003E-2</v>
      </c>
      <c r="L720" s="36" t="str">
        <f t="shared" si="48"/>
        <v>Pcs</v>
      </c>
      <c r="M720" s="37" t="s">
        <v>1228</v>
      </c>
      <c r="O720" s="31">
        <v>1219</v>
      </c>
    </row>
    <row r="721" spans="2:15" hidden="1">
      <c r="B721" s="34" t="s">
        <v>5</v>
      </c>
      <c r="C721" s="35" t="s">
        <v>875</v>
      </c>
      <c r="D721" s="35" t="s">
        <v>874</v>
      </c>
      <c r="E721" s="34" t="str">
        <f t="shared" si="46"/>
        <v>SGCC</v>
      </c>
      <c r="F721" s="34" t="str">
        <f t="shared" si="47"/>
        <v>Z08</v>
      </c>
      <c r="G721" s="35" t="s">
        <v>1221</v>
      </c>
      <c r="H721" s="35">
        <v>0.6</v>
      </c>
      <c r="I721" s="35">
        <v>88</v>
      </c>
      <c r="J721" s="35">
        <v>145</v>
      </c>
      <c r="K721" s="36">
        <f t="shared" si="45"/>
        <v>6.0099600000000003E-2</v>
      </c>
      <c r="L721" s="36" t="str">
        <f t="shared" si="48"/>
        <v>Pcs</v>
      </c>
      <c r="M721" s="37" t="s">
        <v>1228</v>
      </c>
      <c r="O721" s="31">
        <v>1219</v>
      </c>
    </row>
    <row r="722" spans="2:15" hidden="1">
      <c r="B722" s="34" t="s">
        <v>5</v>
      </c>
      <c r="C722" s="35" t="s">
        <v>876</v>
      </c>
      <c r="D722" s="35" t="s">
        <v>877</v>
      </c>
      <c r="E722" s="34" t="str">
        <f t="shared" si="46"/>
        <v>SGCC</v>
      </c>
      <c r="F722" s="34" t="str">
        <f t="shared" si="47"/>
        <v>Z08</v>
      </c>
      <c r="G722" s="35" t="s">
        <v>1221</v>
      </c>
      <c r="H722" s="35">
        <v>0.6</v>
      </c>
      <c r="I722" s="35">
        <v>268</v>
      </c>
      <c r="J722" s="35">
        <v>580</v>
      </c>
      <c r="K722" s="36">
        <f t="shared" si="45"/>
        <v>0.73212240000000006</v>
      </c>
      <c r="L722" s="36" t="str">
        <f t="shared" si="48"/>
        <v>Pcs</v>
      </c>
      <c r="M722" s="37" t="s">
        <v>1224</v>
      </c>
      <c r="O722" s="31">
        <v>1219</v>
      </c>
    </row>
    <row r="723" spans="2:15" hidden="1">
      <c r="B723" s="34" t="s">
        <v>5</v>
      </c>
      <c r="C723" s="35" t="s">
        <v>878</v>
      </c>
      <c r="D723" s="35" t="s">
        <v>877</v>
      </c>
      <c r="E723" s="34" t="str">
        <f t="shared" si="46"/>
        <v>SGCC</v>
      </c>
      <c r="F723" s="34" t="str">
        <f t="shared" si="47"/>
        <v>Z08</v>
      </c>
      <c r="G723" s="35" t="s">
        <v>1221</v>
      </c>
      <c r="H723" s="35">
        <v>0.6</v>
      </c>
      <c r="I723" s="35">
        <v>268</v>
      </c>
      <c r="J723" s="35">
        <v>580</v>
      </c>
      <c r="K723" s="36">
        <f t="shared" si="45"/>
        <v>0.73212240000000006</v>
      </c>
      <c r="L723" s="36" t="str">
        <f t="shared" si="48"/>
        <v>Pcs</v>
      </c>
      <c r="M723" s="37" t="s">
        <v>1224</v>
      </c>
      <c r="O723" s="31">
        <v>1219</v>
      </c>
    </row>
    <row r="724" spans="2:15" hidden="1">
      <c r="B724" s="34" t="s">
        <v>5</v>
      </c>
      <c r="C724" s="35" t="s">
        <v>879</v>
      </c>
      <c r="D724" s="35" t="s">
        <v>880</v>
      </c>
      <c r="E724" s="34" t="str">
        <f t="shared" si="46"/>
        <v>SGCC</v>
      </c>
      <c r="F724" s="34" t="str">
        <f t="shared" si="47"/>
        <v>Z08</v>
      </c>
      <c r="G724" s="35" t="s">
        <v>1221</v>
      </c>
      <c r="H724" s="35">
        <v>0.6</v>
      </c>
      <c r="I724" s="35">
        <v>130</v>
      </c>
      <c r="J724" s="35">
        <v>167</v>
      </c>
      <c r="K724" s="36">
        <f t="shared" si="45"/>
        <v>0.10225409999999999</v>
      </c>
      <c r="L724" s="36" t="str">
        <f t="shared" si="48"/>
        <v>Pcs</v>
      </c>
      <c r="M724" s="37" t="s">
        <v>1228</v>
      </c>
      <c r="O724" s="31">
        <v>1219</v>
      </c>
    </row>
    <row r="725" spans="2:15" hidden="1">
      <c r="B725" s="34" t="s">
        <v>5</v>
      </c>
      <c r="C725" s="35" t="s">
        <v>881</v>
      </c>
      <c r="D725" s="35" t="s">
        <v>880</v>
      </c>
      <c r="E725" s="34" t="str">
        <f t="shared" si="46"/>
        <v>SGCC</v>
      </c>
      <c r="F725" s="34" t="str">
        <f t="shared" si="47"/>
        <v>Z08</v>
      </c>
      <c r="G725" s="35" t="s">
        <v>1221</v>
      </c>
      <c r="H725" s="35">
        <v>0.6</v>
      </c>
      <c r="I725" s="35">
        <v>130</v>
      </c>
      <c r="J725" s="35">
        <v>167</v>
      </c>
      <c r="K725" s="36">
        <f t="shared" si="45"/>
        <v>0.10225409999999999</v>
      </c>
      <c r="L725" s="36" t="str">
        <f t="shared" si="48"/>
        <v>Pcs</v>
      </c>
      <c r="M725" s="37" t="s">
        <v>1228</v>
      </c>
      <c r="O725" s="31">
        <v>1219</v>
      </c>
    </row>
    <row r="726" spans="2:15" hidden="1">
      <c r="B726" s="34" t="s">
        <v>5</v>
      </c>
      <c r="C726" s="35" t="s">
        <v>882</v>
      </c>
      <c r="D726" s="35" t="s">
        <v>883</v>
      </c>
      <c r="E726" s="34" t="str">
        <f t="shared" si="46"/>
        <v>SGCC</v>
      </c>
      <c r="F726" s="34" t="str">
        <f t="shared" si="47"/>
        <v>Z08</v>
      </c>
      <c r="G726" s="35" t="s">
        <v>1221</v>
      </c>
      <c r="H726" s="35">
        <v>0.6</v>
      </c>
      <c r="I726" s="35">
        <v>160</v>
      </c>
      <c r="J726" s="35">
        <v>500</v>
      </c>
      <c r="K726" s="36">
        <f t="shared" si="45"/>
        <v>0.37680000000000002</v>
      </c>
      <c r="L726" s="36" t="str">
        <f t="shared" si="48"/>
        <v>Pcs</v>
      </c>
      <c r="M726" s="37" t="s">
        <v>1224</v>
      </c>
      <c r="O726" s="31">
        <v>1219</v>
      </c>
    </row>
    <row r="727" spans="2:15" hidden="1">
      <c r="B727" s="34" t="s">
        <v>5</v>
      </c>
      <c r="C727" s="35" t="s">
        <v>884</v>
      </c>
      <c r="D727" s="35" t="s">
        <v>883</v>
      </c>
      <c r="E727" s="34" t="str">
        <f t="shared" si="46"/>
        <v>SGCC</v>
      </c>
      <c r="F727" s="34" t="str">
        <f t="shared" si="47"/>
        <v>Z08</v>
      </c>
      <c r="G727" s="35" t="s">
        <v>1221</v>
      </c>
      <c r="H727" s="35">
        <v>0.6</v>
      </c>
      <c r="I727" s="35">
        <v>160</v>
      </c>
      <c r="J727" s="35">
        <v>500</v>
      </c>
      <c r="K727" s="36">
        <f t="shared" si="45"/>
        <v>0.37680000000000002</v>
      </c>
      <c r="L727" s="36" t="str">
        <f t="shared" si="48"/>
        <v>Pcs</v>
      </c>
      <c r="M727" s="37" t="s">
        <v>1224</v>
      </c>
      <c r="O727" s="31">
        <v>1219</v>
      </c>
    </row>
    <row r="728" spans="2:15" hidden="1">
      <c r="B728" s="34" t="s">
        <v>5</v>
      </c>
      <c r="C728" s="35" t="s">
        <v>1575</v>
      </c>
      <c r="D728" s="35" t="s">
        <v>1576</v>
      </c>
      <c r="E728" s="34" t="str">
        <f t="shared" si="46"/>
        <v>SGCC</v>
      </c>
      <c r="F728" s="34" t="str">
        <f t="shared" si="47"/>
        <v>Z08</v>
      </c>
      <c r="G728" s="35" t="s">
        <v>1221</v>
      </c>
      <c r="H728" s="35">
        <v>1</v>
      </c>
      <c r="I728" s="35">
        <v>69.8</v>
      </c>
      <c r="J728" s="35">
        <v>770</v>
      </c>
      <c r="K728" s="36">
        <f t="shared" si="45"/>
        <v>0.42190609999999995</v>
      </c>
      <c r="L728" s="36" t="str">
        <f t="shared" si="48"/>
        <v>Pcs</v>
      </c>
      <c r="M728" s="37" t="s">
        <v>1228</v>
      </c>
      <c r="O728" s="31">
        <v>1219</v>
      </c>
    </row>
    <row r="729" spans="2:15" hidden="1">
      <c r="B729" s="34" t="s">
        <v>5</v>
      </c>
      <c r="C729" s="35" t="s">
        <v>1577</v>
      </c>
      <c r="D729" s="35" t="s">
        <v>1576</v>
      </c>
      <c r="E729" s="34" t="str">
        <f t="shared" si="46"/>
        <v>SGCC</v>
      </c>
      <c r="F729" s="34" t="str">
        <f t="shared" si="47"/>
        <v>Z08</v>
      </c>
      <c r="G729" s="35" t="s">
        <v>1221</v>
      </c>
      <c r="H729" s="35">
        <v>1</v>
      </c>
      <c r="I729" s="35">
        <v>69.8</v>
      </c>
      <c r="J729" s="35">
        <v>770</v>
      </c>
      <c r="K729" s="36">
        <f t="shared" si="45"/>
        <v>0.42190609999999995</v>
      </c>
      <c r="L729" s="36" t="str">
        <f t="shared" si="48"/>
        <v>Pcs</v>
      </c>
      <c r="M729" s="37">
        <v>0</v>
      </c>
      <c r="O729" s="31">
        <v>1219</v>
      </c>
    </row>
    <row r="730" spans="2:15" hidden="1">
      <c r="B730" s="34" t="s">
        <v>5</v>
      </c>
      <c r="C730" s="35" t="s">
        <v>885</v>
      </c>
      <c r="D730" s="35" t="s">
        <v>886</v>
      </c>
      <c r="E730" s="34" t="str">
        <f t="shared" si="46"/>
        <v>SGCC</v>
      </c>
      <c r="F730" s="34" t="str">
        <f t="shared" si="47"/>
        <v>Z08</v>
      </c>
      <c r="G730" s="35" t="s">
        <v>1221</v>
      </c>
      <c r="H730" s="35">
        <v>1</v>
      </c>
      <c r="I730" s="35">
        <v>46</v>
      </c>
      <c r="J730" s="35">
        <v>800</v>
      </c>
      <c r="K730" s="36">
        <f t="shared" si="45"/>
        <v>0.28888000000000003</v>
      </c>
      <c r="L730" s="36" t="str">
        <f t="shared" si="48"/>
        <v>Pcs</v>
      </c>
      <c r="M730" s="37" t="s">
        <v>1228</v>
      </c>
      <c r="O730" s="31">
        <v>1219</v>
      </c>
    </row>
    <row r="731" spans="2:15" hidden="1">
      <c r="B731" s="34" t="s">
        <v>5</v>
      </c>
      <c r="C731" s="35" t="s">
        <v>1578</v>
      </c>
      <c r="D731" s="35" t="s">
        <v>886</v>
      </c>
      <c r="E731" s="34" t="str">
        <f t="shared" si="46"/>
        <v>SGCC</v>
      </c>
      <c r="F731" s="34" t="str">
        <f t="shared" si="47"/>
        <v>Z08</v>
      </c>
      <c r="G731" s="35" t="s">
        <v>1221</v>
      </c>
      <c r="H731" s="35">
        <v>1</v>
      </c>
      <c r="I731" s="35">
        <v>46</v>
      </c>
      <c r="J731" s="35">
        <v>800</v>
      </c>
      <c r="K731" s="36">
        <f t="shared" si="45"/>
        <v>0.28888000000000003</v>
      </c>
      <c r="L731" s="36" t="str">
        <f t="shared" si="48"/>
        <v>Pcs</v>
      </c>
      <c r="M731" s="37">
        <v>0</v>
      </c>
      <c r="O731" s="31">
        <v>1219</v>
      </c>
    </row>
    <row r="732" spans="2:15" hidden="1">
      <c r="B732" s="34" t="s">
        <v>5</v>
      </c>
      <c r="C732" s="35" t="s">
        <v>1579</v>
      </c>
      <c r="D732" s="35" t="s">
        <v>1580</v>
      </c>
      <c r="E732" s="34" t="str">
        <f t="shared" si="46"/>
        <v>SGCC</v>
      </c>
      <c r="F732" s="34" t="str">
        <f t="shared" si="47"/>
        <v>Z08</v>
      </c>
      <c r="G732" s="35" t="s">
        <v>1221</v>
      </c>
      <c r="H732" s="35">
        <v>0.8</v>
      </c>
      <c r="I732" s="35">
        <v>470</v>
      </c>
      <c r="J732" s="35">
        <v>625</v>
      </c>
      <c r="K732" s="36">
        <f t="shared" si="45"/>
        <v>1.8447499999999999</v>
      </c>
      <c r="L732" s="36" t="str">
        <f t="shared" si="48"/>
        <v>Pcs</v>
      </c>
      <c r="M732" s="37">
        <v>0</v>
      </c>
      <c r="O732" s="31">
        <v>1219</v>
      </c>
    </row>
    <row r="733" spans="2:15" hidden="1">
      <c r="B733" s="34" t="s">
        <v>5</v>
      </c>
      <c r="C733" s="35" t="s">
        <v>1581</v>
      </c>
      <c r="D733" s="35" t="s">
        <v>1582</v>
      </c>
      <c r="E733" s="34" t="str">
        <f t="shared" si="46"/>
        <v>SGCC</v>
      </c>
      <c r="F733" s="34" t="str">
        <f t="shared" si="47"/>
        <v>Z08</v>
      </c>
      <c r="G733" s="35" t="s">
        <v>1221</v>
      </c>
      <c r="H733" s="35">
        <v>0.7</v>
      </c>
      <c r="I733" s="35">
        <v>310</v>
      </c>
      <c r="J733" s="35">
        <v>322</v>
      </c>
      <c r="K733" s="36">
        <f t="shared" si="45"/>
        <v>0.54851089999999991</v>
      </c>
      <c r="L733" s="36" t="str">
        <f t="shared" si="48"/>
        <v>Pcs</v>
      </c>
      <c r="M733" s="37">
        <v>0</v>
      </c>
      <c r="O733" s="31">
        <v>1219</v>
      </c>
    </row>
    <row r="734" spans="2:15" hidden="1">
      <c r="B734" s="34" t="s">
        <v>5</v>
      </c>
      <c r="C734" s="35" t="s">
        <v>1583</v>
      </c>
      <c r="D734" s="35" t="s">
        <v>1584</v>
      </c>
      <c r="E734" s="34" t="str">
        <f t="shared" si="46"/>
        <v>SGCC</v>
      </c>
      <c r="F734" s="34" t="str">
        <f t="shared" si="47"/>
        <v>Z08</v>
      </c>
      <c r="G734" s="35" t="s">
        <v>1221</v>
      </c>
      <c r="H734" s="35">
        <v>0.7</v>
      </c>
      <c r="I734" s="35">
        <v>45</v>
      </c>
      <c r="J734" s="35">
        <v>112</v>
      </c>
      <c r="K734" s="36">
        <f t="shared" si="45"/>
        <v>2.7694799999999995E-2</v>
      </c>
      <c r="L734" s="36" t="str">
        <f t="shared" si="48"/>
        <v>Pcs</v>
      </c>
      <c r="M734" s="37">
        <v>0</v>
      </c>
      <c r="O734" s="31">
        <v>1219</v>
      </c>
    </row>
    <row r="735" spans="2:15" hidden="1">
      <c r="B735" s="34" t="s">
        <v>5</v>
      </c>
      <c r="C735" s="35" t="s">
        <v>1585</v>
      </c>
      <c r="D735" s="35" t="s">
        <v>1586</v>
      </c>
      <c r="E735" s="34" t="str">
        <f t="shared" si="46"/>
        <v>SGCC</v>
      </c>
      <c r="F735" s="34" t="str">
        <f t="shared" si="47"/>
        <v>Z08</v>
      </c>
      <c r="G735" s="35" t="s">
        <v>1221</v>
      </c>
      <c r="H735" s="35">
        <v>0.7</v>
      </c>
      <c r="I735" s="35">
        <v>36</v>
      </c>
      <c r="J735" s="35">
        <v>67</v>
      </c>
      <c r="K735" s="36">
        <f t="shared" si="45"/>
        <v>1.3253939999999997E-2</v>
      </c>
      <c r="L735" s="36" t="str">
        <f t="shared" si="48"/>
        <v>Pcs</v>
      </c>
      <c r="M735" s="37">
        <v>0</v>
      </c>
      <c r="O735" s="31">
        <v>1219</v>
      </c>
    </row>
    <row r="736" spans="2:15" hidden="1">
      <c r="B736" s="34" t="s">
        <v>5</v>
      </c>
      <c r="C736" s="35" t="s">
        <v>887</v>
      </c>
      <c r="D736" s="35" t="s">
        <v>888</v>
      </c>
      <c r="E736" s="34" t="str">
        <f t="shared" si="46"/>
        <v>SGCC</v>
      </c>
      <c r="F736" s="34" t="str">
        <f t="shared" si="47"/>
        <v>Z08</v>
      </c>
      <c r="G736" s="35" t="s">
        <v>1221</v>
      </c>
      <c r="H736" s="35">
        <v>0.6</v>
      </c>
      <c r="I736" s="35">
        <v>210</v>
      </c>
      <c r="J736" s="35">
        <v>493</v>
      </c>
      <c r="K736" s="36">
        <f t="shared" si="45"/>
        <v>0.48762630000000001</v>
      </c>
      <c r="L736" s="36" t="str">
        <f t="shared" si="48"/>
        <v>Pcs</v>
      </c>
      <c r="M736" s="37" t="s">
        <v>1224</v>
      </c>
      <c r="O736" s="31">
        <v>1219</v>
      </c>
    </row>
    <row r="737" spans="2:15" hidden="1">
      <c r="B737" s="34" t="s">
        <v>5</v>
      </c>
      <c r="C737" s="35" t="s">
        <v>1587</v>
      </c>
      <c r="D737" s="35" t="s">
        <v>1588</v>
      </c>
      <c r="E737" s="34" t="str">
        <f t="shared" si="46"/>
        <v>SGCC</v>
      </c>
      <c r="F737" s="34" t="str">
        <f t="shared" si="47"/>
        <v>Z08</v>
      </c>
      <c r="G737" s="35" t="s">
        <v>1221</v>
      </c>
      <c r="H737" s="35">
        <v>0.8</v>
      </c>
      <c r="I737" s="35">
        <v>1095</v>
      </c>
      <c r="J737" s="35">
        <v>1219</v>
      </c>
      <c r="K737" s="36">
        <f t="shared" si="45"/>
        <v>8.3825754000000003</v>
      </c>
      <c r="L737" s="36" t="str">
        <f t="shared" si="48"/>
        <v>Pcs</v>
      </c>
      <c r="M737" s="37" t="s">
        <v>1413</v>
      </c>
      <c r="O737" s="31">
        <v>1219</v>
      </c>
    </row>
    <row r="738" spans="2:15" hidden="1">
      <c r="B738" s="34" t="s">
        <v>5</v>
      </c>
      <c r="C738" s="35" t="s">
        <v>889</v>
      </c>
      <c r="D738" s="35" t="s">
        <v>890</v>
      </c>
      <c r="E738" s="34" t="str">
        <f t="shared" si="46"/>
        <v>SGCC</v>
      </c>
      <c r="F738" s="34" t="str">
        <f t="shared" si="47"/>
        <v>Z08</v>
      </c>
      <c r="G738" s="35" t="s">
        <v>1221</v>
      </c>
      <c r="H738" s="35">
        <v>0.6</v>
      </c>
      <c r="I738" s="35">
        <v>1219</v>
      </c>
      <c r="J738" s="35">
        <v>1219</v>
      </c>
      <c r="K738" s="36">
        <f t="shared" si="45"/>
        <v>6.99887631</v>
      </c>
      <c r="L738" s="36" t="str">
        <f t="shared" si="48"/>
        <v>Pcs</v>
      </c>
      <c r="M738" s="37">
        <v>0</v>
      </c>
      <c r="O738" s="31">
        <v>1219</v>
      </c>
    </row>
    <row r="739" spans="2:15" hidden="1">
      <c r="B739" s="34" t="s">
        <v>5</v>
      </c>
      <c r="C739" s="35" t="s">
        <v>891</v>
      </c>
      <c r="D739" s="35" t="s">
        <v>890</v>
      </c>
      <c r="E739" s="34" t="str">
        <f t="shared" si="46"/>
        <v>SGCC</v>
      </c>
      <c r="F739" s="34" t="str">
        <f t="shared" si="47"/>
        <v>Z08</v>
      </c>
      <c r="G739" s="35" t="s">
        <v>1221</v>
      </c>
      <c r="H739" s="35">
        <v>0.6</v>
      </c>
      <c r="I739" s="35">
        <v>1219</v>
      </c>
      <c r="J739" s="35">
        <v>1219</v>
      </c>
      <c r="K739" s="36">
        <f t="shared" si="45"/>
        <v>6.99887631</v>
      </c>
      <c r="L739" s="36" t="str">
        <f t="shared" si="48"/>
        <v>Pcs</v>
      </c>
      <c r="M739" s="37">
        <v>0</v>
      </c>
      <c r="O739" s="31">
        <v>1219</v>
      </c>
    </row>
    <row r="740" spans="2:15" hidden="1">
      <c r="B740" s="34" t="s">
        <v>5</v>
      </c>
      <c r="C740" s="35" t="s">
        <v>892</v>
      </c>
      <c r="D740" s="35" t="s">
        <v>893</v>
      </c>
      <c r="E740" s="34" t="str">
        <f t="shared" si="46"/>
        <v>SGCC</v>
      </c>
      <c r="F740" s="34" t="str">
        <f t="shared" si="47"/>
        <v>Z08</v>
      </c>
      <c r="G740" s="35" t="s">
        <v>1221</v>
      </c>
      <c r="H740" s="35">
        <v>0.6</v>
      </c>
      <c r="I740" s="35">
        <v>155</v>
      </c>
      <c r="J740" s="35">
        <v>1219</v>
      </c>
      <c r="K740" s="36">
        <f t="shared" si="45"/>
        <v>0.88993095</v>
      </c>
      <c r="L740" s="36" t="str">
        <f t="shared" si="48"/>
        <v>Pcs</v>
      </c>
      <c r="M740" s="37" t="s">
        <v>1224</v>
      </c>
      <c r="O740" s="31">
        <v>1219</v>
      </c>
    </row>
    <row r="741" spans="2:15" hidden="1">
      <c r="B741" s="34" t="s">
        <v>5</v>
      </c>
      <c r="C741" s="35" t="s">
        <v>1589</v>
      </c>
      <c r="D741" s="35" t="s">
        <v>893</v>
      </c>
      <c r="E741" s="34" t="str">
        <f t="shared" si="46"/>
        <v>SGCC</v>
      </c>
      <c r="F741" s="34" t="str">
        <f t="shared" si="47"/>
        <v>Z18</v>
      </c>
      <c r="G741" s="35" t="s">
        <v>1227</v>
      </c>
      <c r="H741" s="35">
        <v>0.6</v>
      </c>
      <c r="I741" s="35">
        <v>155</v>
      </c>
      <c r="J741" s="35">
        <v>1219</v>
      </c>
      <c r="K741" s="36">
        <f t="shared" si="45"/>
        <v>0.88993095</v>
      </c>
      <c r="L741" s="36" t="str">
        <f t="shared" si="48"/>
        <v>Pcs</v>
      </c>
      <c r="M741" s="37" t="s">
        <v>1224</v>
      </c>
      <c r="O741" s="31">
        <v>1219</v>
      </c>
    </row>
    <row r="742" spans="2:15" hidden="1">
      <c r="B742" s="34" t="s">
        <v>5</v>
      </c>
      <c r="C742" s="35" t="s">
        <v>894</v>
      </c>
      <c r="D742" s="35" t="s">
        <v>895</v>
      </c>
      <c r="E742" s="34" t="str">
        <f t="shared" si="46"/>
        <v>SGCC</v>
      </c>
      <c r="F742" s="34" t="str">
        <f t="shared" si="47"/>
        <v>Z18</v>
      </c>
      <c r="G742" s="35" t="s">
        <v>1227</v>
      </c>
      <c r="H742" s="35">
        <v>1.2</v>
      </c>
      <c r="I742" s="35">
        <v>372</v>
      </c>
      <c r="J742" s="35">
        <v>560</v>
      </c>
      <c r="K742" s="36">
        <f t="shared" si="45"/>
        <v>1.9623743999999999</v>
      </c>
      <c r="L742" s="36" t="str">
        <f t="shared" si="48"/>
        <v>Pcs</v>
      </c>
      <c r="M742" s="37" t="s">
        <v>1224</v>
      </c>
      <c r="O742" s="31">
        <v>1219</v>
      </c>
    </row>
    <row r="743" spans="2:15" hidden="1">
      <c r="B743" s="34" t="s">
        <v>5</v>
      </c>
      <c r="C743" s="35" t="s">
        <v>896</v>
      </c>
      <c r="D743" s="35" t="s">
        <v>897</v>
      </c>
      <c r="E743" s="34" t="str">
        <f t="shared" si="46"/>
        <v>SGCC</v>
      </c>
      <c r="F743" s="34" t="str">
        <f t="shared" si="47"/>
        <v>Z08</v>
      </c>
      <c r="G743" s="35" t="s">
        <v>1221</v>
      </c>
      <c r="H743" s="35">
        <v>0.8</v>
      </c>
      <c r="I743" s="35">
        <v>360</v>
      </c>
      <c r="J743" s="35">
        <v>455</v>
      </c>
      <c r="K743" s="36">
        <f t="shared" si="45"/>
        <v>1.028664</v>
      </c>
      <c r="L743" s="36" t="str">
        <f t="shared" si="48"/>
        <v>Pcs</v>
      </c>
      <c r="M743" s="37" t="s">
        <v>1224</v>
      </c>
      <c r="O743" s="31">
        <v>1219</v>
      </c>
    </row>
    <row r="744" spans="2:15" hidden="1">
      <c r="B744" s="34" t="s">
        <v>5</v>
      </c>
      <c r="C744" s="35" t="s">
        <v>898</v>
      </c>
      <c r="D744" s="35" t="s">
        <v>899</v>
      </c>
      <c r="E744" s="34" t="str">
        <f t="shared" si="46"/>
        <v>SGCC</v>
      </c>
      <c r="F744" s="34" t="str">
        <f t="shared" si="47"/>
        <v>Z08</v>
      </c>
      <c r="G744" s="35" t="s">
        <v>1221</v>
      </c>
      <c r="H744" s="35">
        <v>0.8</v>
      </c>
      <c r="I744" s="35">
        <v>290</v>
      </c>
      <c r="J744" s="35">
        <v>345</v>
      </c>
      <c r="K744" s="36">
        <f t="shared" si="45"/>
        <v>0.62831400000000004</v>
      </c>
      <c r="L744" s="36" t="str">
        <f t="shared" si="48"/>
        <v>Pcs</v>
      </c>
      <c r="M744" s="37" t="s">
        <v>1224</v>
      </c>
      <c r="O744" s="31">
        <v>1219</v>
      </c>
    </row>
    <row r="745" spans="2:15" hidden="1">
      <c r="B745" s="34" t="s">
        <v>5</v>
      </c>
      <c r="C745" s="35" t="s">
        <v>1590</v>
      </c>
      <c r="D745" s="35" t="s">
        <v>1591</v>
      </c>
      <c r="E745" s="34" t="str">
        <f t="shared" si="46"/>
        <v>SGCC</v>
      </c>
      <c r="F745" s="34" t="str">
        <f t="shared" si="47"/>
        <v>Z08</v>
      </c>
      <c r="G745" s="35" t="s">
        <v>1221</v>
      </c>
      <c r="H745" s="35">
        <v>1.2</v>
      </c>
      <c r="I745" s="35">
        <v>250</v>
      </c>
      <c r="J745" s="35">
        <v>945</v>
      </c>
      <c r="K745" s="36">
        <f t="shared" si="45"/>
        <v>2.2254749999999999</v>
      </c>
      <c r="L745" s="36" t="str">
        <f t="shared" si="48"/>
        <v>Pcs</v>
      </c>
      <c r="M745" s="37" t="s">
        <v>1224</v>
      </c>
      <c r="O745" s="31">
        <v>1219</v>
      </c>
    </row>
    <row r="746" spans="2:15" hidden="1">
      <c r="B746" s="34" t="s">
        <v>5</v>
      </c>
      <c r="C746" s="35" t="s">
        <v>900</v>
      </c>
      <c r="D746" s="35" t="s">
        <v>901</v>
      </c>
      <c r="E746" s="34" t="str">
        <f t="shared" si="46"/>
        <v>SGCC</v>
      </c>
      <c r="F746" s="34" t="str">
        <f t="shared" si="47"/>
        <v>Z08</v>
      </c>
      <c r="G746" s="35" t="s">
        <v>1221</v>
      </c>
      <c r="H746" s="35">
        <v>0.5</v>
      </c>
      <c r="I746" s="35">
        <v>64</v>
      </c>
      <c r="J746" s="35">
        <v>218</v>
      </c>
      <c r="K746" s="36">
        <f t="shared" si="45"/>
        <v>5.4761600000000001E-2</v>
      </c>
      <c r="L746" s="36" t="str">
        <f t="shared" si="48"/>
        <v>Pcs</v>
      </c>
      <c r="M746" s="37" t="s">
        <v>1267</v>
      </c>
      <c r="O746" s="31">
        <v>1219</v>
      </c>
    </row>
    <row r="747" spans="2:15" hidden="1">
      <c r="B747" s="34" t="s">
        <v>5</v>
      </c>
      <c r="C747" s="35" t="s">
        <v>902</v>
      </c>
      <c r="D747" s="35" t="s">
        <v>903</v>
      </c>
      <c r="E747" s="34" t="str">
        <f t="shared" si="46"/>
        <v>SGCC</v>
      </c>
      <c r="F747" s="34" t="str">
        <f t="shared" si="47"/>
        <v>Z08</v>
      </c>
      <c r="G747" s="35" t="s">
        <v>1221</v>
      </c>
      <c r="H747" s="35">
        <v>0.7</v>
      </c>
      <c r="I747" s="35">
        <v>304</v>
      </c>
      <c r="J747" s="35">
        <v>340</v>
      </c>
      <c r="K747" s="36">
        <f t="shared" si="45"/>
        <v>0.5679632</v>
      </c>
      <c r="L747" s="36" t="str">
        <f t="shared" si="48"/>
        <v>Pcs</v>
      </c>
      <c r="M747" s="37" t="s">
        <v>1224</v>
      </c>
      <c r="O747" s="31">
        <v>1219</v>
      </c>
    </row>
    <row r="748" spans="2:15" hidden="1">
      <c r="B748" s="34" t="s">
        <v>5</v>
      </c>
      <c r="C748" s="35" t="s">
        <v>904</v>
      </c>
      <c r="D748" s="35" t="s">
        <v>905</v>
      </c>
      <c r="E748" s="34" t="str">
        <f t="shared" si="46"/>
        <v>SGCC</v>
      </c>
      <c r="F748" s="34" t="str">
        <f t="shared" si="47"/>
        <v>Z08</v>
      </c>
      <c r="G748" s="35" t="s">
        <v>1221</v>
      </c>
      <c r="H748" s="35">
        <v>0.7</v>
      </c>
      <c r="I748" s="35">
        <v>116.2</v>
      </c>
      <c r="J748" s="35">
        <v>276</v>
      </c>
      <c r="K748" s="36">
        <f t="shared" si="45"/>
        <v>0.17623124399999998</v>
      </c>
      <c r="L748" s="36" t="str">
        <f t="shared" si="48"/>
        <v>Pcs</v>
      </c>
      <c r="M748" s="37" t="s">
        <v>1267</v>
      </c>
      <c r="O748" s="31">
        <v>1219</v>
      </c>
    </row>
    <row r="749" spans="2:15" hidden="1">
      <c r="B749" s="34" t="s">
        <v>5</v>
      </c>
      <c r="C749" s="35" t="s">
        <v>906</v>
      </c>
      <c r="D749" s="35" t="s">
        <v>907</v>
      </c>
      <c r="E749" s="34" t="str">
        <f t="shared" si="46"/>
        <v>SGCC</v>
      </c>
      <c r="F749" s="34" t="str">
        <f t="shared" si="47"/>
        <v>Z08</v>
      </c>
      <c r="G749" s="35" t="s">
        <v>1221</v>
      </c>
      <c r="H749" s="35">
        <v>0.7</v>
      </c>
      <c r="I749" s="35">
        <v>267</v>
      </c>
      <c r="J749" s="35">
        <v>532</v>
      </c>
      <c r="K749" s="36">
        <f t="shared" si="45"/>
        <v>0.7805317799999999</v>
      </c>
      <c r="L749" s="36" t="str">
        <f t="shared" si="48"/>
        <v>Pcs</v>
      </c>
      <c r="M749" s="37" t="s">
        <v>1224</v>
      </c>
      <c r="O749" s="31">
        <v>1219</v>
      </c>
    </row>
    <row r="750" spans="2:15" hidden="1">
      <c r="B750" s="34" t="s">
        <v>5</v>
      </c>
      <c r="C750" s="35" t="s">
        <v>908</v>
      </c>
      <c r="D750" s="35" t="s">
        <v>909</v>
      </c>
      <c r="E750" s="34" t="str">
        <f t="shared" si="46"/>
        <v>SGCC</v>
      </c>
      <c r="F750" s="34" t="str">
        <f t="shared" si="47"/>
        <v>Z08</v>
      </c>
      <c r="G750" s="35" t="s">
        <v>1221</v>
      </c>
      <c r="H750" s="35">
        <v>0.7</v>
      </c>
      <c r="I750" s="35">
        <v>197</v>
      </c>
      <c r="J750" s="35">
        <v>311</v>
      </c>
      <c r="K750" s="36">
        <f t="shared" si="45"/>
        <v>0.33666216499999996</v>
      </c>
      <c r="L750" s="36" t="str">
        <f t="shared" si="48"/>
        <v>Pcs</v>
      </c>
      <c r="M750" s="37" t="s">
        <v>1254</v>
      </c>
      <c r="O750" s="31">
        <v>1219</v>
      </c>
    </row>
    <row r="751" spans="2:15" hidden="1">
      <c r="B751" s="34" t="s">
        <v>5</v>
      </c>
      <c r="C751" s="35" t="s">
        <v>910</v>
      </c>
      <c r="D751" s="35" t="s">
        <v>911</v>
      </c>
      <c r="E751" s="34" t="str">
        <f t="shared" si="46"/>
        <v>SGCC</v>
      </c>
      <c r="F751" s="34" t="str">
        <f t="shared" si="47"/>
        <v>Z08</v>
      </c>
      <c r="G751" s="35" t="s">
        <v>1221</v>
      </c>
      <c r="H751" s="35">
        <v>0.7</v>
      </c>
      <c r="I751" s="35">
        <v>344</v>
      </c>
      <c r="J751" s="35">
        <v>380</v>
      </c>
      <c r="K751" s="36">
        <f t="shared" si="45"/>
        <v>0.7183063999999999</v>
      </c>
      <c r="L751" s="36" t="str">
        <f t="shared" si="48"/>
        <v>Pcs</v>
      </c>
      <c r="M751" s="37" t="s">
        <v>1224</v>
      </c>
      <c r="O751" s="31">
        <v>1219</v>
      </c>
    </row>
    <row r="752" spans="2:15" hidden="1">
      <c r="B752" s="34" t="s">
        <v>5</v>
      </c>
      <c r="C752" s="35" t="s">
        <v>912</v>
      </c>
      <c r="D752" s="35" t="s">
        <v>913</v>
      </c>
      <c r="E752" s="34" t="str">
        <f t="shared" si="46"/>
        <v>SGCC</v>
      </c>
      <c r="F752" s="34" t="str">
        <f t="shared" si="47"/>
        <v>Z08</v>
      </c>
      <c r="G752" s="35" t="s">
        <v>1221</v>
      </c>
      <c r="H752" s="35">
        <v>0.7</v>
      </c>
      <c r="I752" s="35">
        <v>244</v>
      </c>
      <c r="J752" s="35">
        <v>154</v>
      </c>
      <c r="K752" s="36">
        <f t="shared" si="45"/>
        <v>0.20648011999999996</v>
      </c>
      <c r="L752" s="36" t="str">
        <f t="shared" si="48"/>
        <v>Pcs</v>
      </c>
      <c r="M752" s="37" t="s">
        <v>1267</v>
      </c>
      <c r="O752" s="31">
        <v>1219</v>
      </c>
    </row>
    <row r="753" spans="2:15" hidden="1">
      <c r="B753" s="34" t="s">
        <v>5</v>
      </c>
      <c r="C753" s="35" t="s">
        <v>914</v>
      </c>
      <c r="D753" s="35" t="s">
        <v>915</v>
      </c>
      <c r="E753" s="34" t="str">
        <f t="shared" si="46"/>
        <v>SGCC</v>
      </c>
      <c r="F753" s="34" t="str">
        <f t="shared" si="47"/>
        <v>Z08</v>
      </c>
      <c r="G753" s="35" t="s">
        <v>1221</v>
      </c>
      <c r="H753" s="35">
        <v>0.7</v>
      </c>
      <c r="I753" s="35">
        <v>115</v>
      </c>
      <c r="J753" s="35">
        <v>345</v>
      </c>
      <c r="K753" s="36">
        <f t="shared" si="45"/>
        <v>0.21801412499999998</v>
      </c>
      <c r="L753" s="36" t="str">
        <f t="shared" si="48"/>
        <v>Pcs</v>
      </c>
      <c r="M753" s="37" t="s">
        <v>1224</v>
      </c>
      <c r="O753" s="31">
        <v>1219</v>
      </c>
    </row>
    <row r="754" spans="2:15" hidden="1">
      <c r="B754" s="34" t="s">
        <v>5</v>
      </c>
      <c r="C754" s="35" t="s">
        <v>916</v>
      </c>
      <c r="D754" s="35" t="s">
        <v>917</v>
      </c>
      <c r="E754" s="34" t="str">
        <f t="shared" si="46"/>
        <v>SGCC</v>
      </c>
      <c r="F754" s="34" t="str">
        <f t="shared" si="47"/>
        <v>Z08</v>
      </c>
      <c r="G754" s="35" t="s">
        <v>1221</v>
      </c>
      <c r="H754" s="35">
        <v>0.7</v>
      </c>
      <c r="I754" s="35">
        <v>388</v>
      </c>
      <c r="J754" s="35">
        <v>430</v>
      </c>
      <c r="K754" s="36">
        <f t="shared" si="45"/>
        <v>0.91678579999999976</v>
      </c>
      <c r="L754" s="36" t="str">
        <f t="shared" si="48"/>
        <v>Pcs</v>
      </c>
      <c r="M754" s="37" t="s">
        <v>1224</v>
      </c>
      <c r="O754" s="31">
        <v>1219</v>
      </c>
    </row>
    <row r="755" spans="2:15" hidden="1">
      <c r="B755" s="34" t="s">
        <v>5</v>
      </c>
      <c r="C755" s="35" t="s">
        <v>918</v>
      </c>
      <c r="D755" s="35" t="s">
        <v>919</v>
      </c>
      <c r="E755" s="34" t="str">
        <f t="shared" si="46"/>
        <v>SGCC</v>
      </c>
      <c r="F755" s="34" t="str">
        <f t="shared" si="47"/>
        <v>Z08</v>
      </c>
      <c r="G755" s="35" t="s">
        <v>1221</v>
      </c>
      <c r="H755" s="35">
        <v>0.7</v>
      </c>
      <c r="I755" s="35">
        <v>215</v>
      </c>
      <c r="J755" s="35">
        <v>280</v>
      </c>
      <c r="K755" s="36">
        <f t="shared" si="45"/>
        <v>0.33079899999999995</v>
      </c>
      <c r="L755" s="36" t="str">
        <f t="shared" si="48"/>
        <v>Pcs</v>
      </c>
      <c r="M755" s="37" t="s">
        <v>1267</v>
      </c>
      <c r="O755" s="31">
        <v>1219</v>
      </c>
    </row>
    <row r="756" spans="2:15" hidden="1">
      <c r="B756" s="34" t="s">
        <v>5</v>
      </c>
      <c r="C756" s="35" t="s">
        <v>920</v>
      </c>
      <c r="D756" s="35" t="s">
        <v>921</v>
      </c>
      <c r="E756" s="34" t="str">
        <f t="shared" si="46"/>
        <v>SGCC</v>
      </c>
      <c r="F756" s="34" t="str">
        <f t="shared" si="47"/>
        <v>Z08</v>
      </c>
      <c r="G756" s="35" t="s">
        <v>1221</v>
      </c>
      <c r="H756" s="35">
        <v>0.7</v>
      </c>
      <c r="I756" s="35">
        <v>175</v>
      </c>
      <c r="J756" s="35">
        <v>1220</v>
      </c>
      <c r="K756" s="36">
        <f t="shared" si="45"/>
        <v>1.1731824999999998</v>
      </c>
      <c r="L756" s="36" t="str">
        <f t="shared" si="48"/>
        <v>Pcs</v>
      </c>
      <c r="M756" s="37" t="s">
        <v>1267</v>
      </c>
      <c r="O756" s="31">
        <v>1219</v>
      </c>
    </row>
    <row r="757" spans="2:15" hidden="1">
      <c r="B757" s="34" t="s">
        <v>5</v>
      </c>
      <c r="C757" s="35" t="s">
        <v>922</v>
      </c>
      <c r="D757" s="35" t="s">
        <v>923</v>
      </c>
      <c r="E757" s="34" t="str">
        <f t="shared" si="46"/>
        <v>SGCC</v>
      </c>
      <c r="F757" s="34" t="str">
        <f t="shared" si="47"/>
        <v>Z08</v>
      </c>
      <c r="G757" s="35" t="s">
        <v>1221</v>
      </c>
      <c r="H757" s="35">
        <v>1</v>
      </c>
      <c r="I757" s="35">
        <v>140</v>
      </c>
      <c r="J757" s="35">
        <v>1220</v>
      </c>
      <c r="K757" s="36">
        <f t="shared" si="45"/>
        <v>1.3407800000000001</v>
      </c>
      <c r="L757" s="36" t="str">
        <f t="shared" si="48"/>
        <v>Pcs</v>
      </c>
      <c r="M757" s="37" t="s">
        <v>1224</v>
      </c>
      <c r="O757" s="31">
        <v>1219</v>
      </c>
    </row>
    <row r="758" spans="2:15" hidden="1">
      <c r="B758" s="34" t="s">
        <v>5</v>
      </c>
      <c r="C758" s="35" t="s">
        <v>924</v>
      </c>
      <c r="D758" s="35" t="s">
        <v>925</v>
      </c>
      <c r="E758" s="34" t="str">
        <f t="shared" si="46"/>
        <v>SGCC</v>
      </c>
      <c r="F758" s="34" t="str">
        <f t="shared" si="47"/>
        <v>Z08</v>
      </c>
      <c r="G758" s="35" t="s">
        <v>1221</v>
      </c>
      <c r="H758" s="35">
        <v>0.8</v>
      </c>
      <c r="I758" s="35">
        <v>194</v>
      </c>
      <c r="J758" s="35">
        <v>225</v>
      </c>
      <c r="K758" s="36">
        <f t="shared" si="45"/>
        <v>0.27412199999999998</v>
      </c>
      <c r="L758" s="36" t="str">
        <f t="shared" si="48"/>
        <v>Pcs</v>
      </c>
      <c r="M758" s="37" t="s">
        <v>1254</v>
      </c>
      <c r="O758" s="31">
        <v>1219</v>
      </c>
    </row>
    <row r="759" spans="2:15" hidden="1">
      <c r="B759" s="34" t="s">
        <v>5</v>
      </c>
      <c r="C759" s="35" t="s">
        <v>926</v>
      </c>
      <c r="D759" s="35" t="s">
        <v>927</v>
      </c>
      <c r="E759" s="34" t="str">
        <f t="shared" si="46"/>
        <v>SGCC</v>
      </c>
      <c r="F759" s="34" t="str">
        <f t="shared" si="47"/>
        <v>Z08</v>
      </c>
      <c r="G759" s="35" t="s">
        <v>1221</v>
      </c>
      <c r="H759" s="35">
        <v>0.6</v>
      </c>
      <c r="I759" s="35">
        <v>220</v>
      </c>
      <c r="J759" s="35">
        <v>440</v>
      </c>
      <c r="K759" s="36">
        <f t="shared" si="45"/>
        <v>0.455928</v>
      </c>
      <c r="L759" s="36" t="str">
        <f t="shared" si="48"/>
        <v>Pcs</v>
      </c>
      <c r="M759" s="37" t="s">
        <v>1224</v>
      </c>
      <c r="O759" s="31">
        <v>1219</v>
      </c>
    </row>
    <row r="760" spans="2:15" hidden="1">
      <c r="B760" s="34" t="s">
        <v>5</v>
      </c>
      <c r="C760" s="35" t="s">
        <v>928</v>
      </c>
      <c r="D760" s="35" t="s">
        <v>929</v>
      </c>
      <c r="E760" s="34" t="str">
        <f t="shared" si="46"/>
        <v>SGCC</v>
      </c>
      <c r="F760" s="34" t="str">
        <f t="shared" si="47"/>
        <v>Z18</v>
      </c>
      <c r="G760" s="35" t="s">
        <v>1227</v>
      </c>
      <c r="H760" s="35">
        <v>1</v>
      </c>
      <c r="I760" s="35">
        <v>130</v>
      </c>
      <c r="J760" s="35">
        <v>1220</v>
      </c>
      <c r="K760" s="36">
        <f t="shared" si="45"/>
        <v>1.24501</v>
      </c>
      <c r="L760" s="36" t="str">
        <f t="shared" si="48"/>
        <v>Pcs</v>
      </c>
      <c r="M760" s="37">
        <v>0</v>
      </c>
      <c r="O760" s="31">
        <v>1219</v>
      </c>
    </row>
    <row r="761" spans="2:15" hidden="1">
      <c r="B761" s="34" t="s">
        <v>5</v>
      </c>
      <c r="C761" s="35" t="s">
        <v>1592</v>
      </c>
      <c r="D761" s="35" t="s">
        <v>1593</v>
      </c>
      <c r="E761" s="34" t="str">
        <f t="shared" si="46"/>
        <v>SGCC</v>
      </c>
      <c r="F761" s="34" t="str">
        <f t="shared" si="47"/>
        <v>Z08</v>
      </c>
      <c r="G761" s="35" t="s">
        <v>1221</v>
      </c>
      <c r="H761" s="35">
        <v>0.6</v>
      </c>
      <c r="I761" s="35">
        <v>200</v>
      </c>
      <c r="J761" s="35">
        <v>360</v>
      </c>
      <c r="K761" s="36">
        <f t="shared" si="45"/>
        <v>0.33911999999999998</v>
      </c>
      <c r="L761" s="36" t="str">
        <f t="shared" si="48"/>
        <v>Pcs</v>
      </c>
      <c r="M761" s="37" t="s">
        <v>1413</v>
      </c>
      <c r="O761" s="31">
        <v>1219</v>
      </c>
    </row>
    <row r="762" spans="2:15" hidden="1">
      <c r="B762" s="34" t="s">
        <v>5</v>
      </c>
      <c r="C762" s="35" t="s">
        <v>930</v>
      </c>
      <c r="D762" s="35" t="s">
        <v>931</v>
      </c>
      <c r="E762" s="34" t="str">
        <f t="shared" si="46"/>
        <v>SGCC</v>
      </c>
      <c r="F762" s="34" t="str">
        <f t="shared" si="47"/>
        <v>Z08</v>
      </c>
      <c r="G762" s="35" t="s">
        <v>1221</v>
      </c>
      <c r="H762" s="35">
        <v>1.2</v>
      </c>
      <c r="I762" s="35">
        <v>217</v>
      </c>
      <c r="J762" s="35">
        <v>785.8</v>
      </c>
      <c r="K762" s="36">
        <f t="shared" si="45"/>
        <v>1.6062852119999997</v>
      </c>
      <c r="L762" s="36" t="str">
        <f t="shared" si="48"/>
        <v>Pcs</v>
      </c>
      <c r="M762" s="37" t="s">
        <v>1267</v>
      </c>
      <c r="O762" s="31">
        <v>1219</v>
      </c>
    </row>
    <row r="763" spans="2:15" hidden="1">
      <c r="B763" s="34" t="s">
        <v>5</v>
      </c>
      <c r="C763" s="35" t="s">
        <v>932</v>
      </c>
      <c r="D763" s="35" t="s">
        <v>931</v>
      </c>
      <c r="E763" s="34" t="str">
        <f t="shared" si="46"/>
        <v>SGCC</v>
      </c>
      <c r="F763" s="34" t="str">
        <f t="shared" si="47"/>
        <v>Z08</v>
      </c>
      <c r="G763" s="35" t="s">
        <v>1221</v>
      </c>
      <c r="H763" s="35">
        <v>1.2</v>
      </c>
      <c r="I763" s="35">
        <v>217</v>
      </c>
      <c r="J763" s="35">
        <v>785.8</v>
      </c>
      <c r="K763" s="36">
        <f t="shared" si="45"/>
        <v>1.6062852119999997</v>
      </c>
      <c r="L763" s="36" t="str">
        <f t="shared" si="48"/>
        <v>Pcs</v>
      </c>
      <c r="M763" s="37" t="s">
        <v>1267</v>
      </c>
      <c r="O763" s="31">
        <v>1219</v>
      </c>
    </row>
    <row r="764" spans="2:15" hidden="1">
      <c r="B764" s="34" t="s">
        <v>5</v>
      </c>
      <c r="C764" s="35" t="s">
        <v>933</v>
      </c>
      <c r="D764" s="35" t="s">
        <v>934</v>
      </c>
      <c r="E764" s="34" t="str">
        <f t="shared" si="46"/>
        <v>SGCC</v>
      </c>
      <c r="F764" s="34" t="str">
        <f t="shared" si="47"/>
        <v>Z08</v>
      </c>
      <c r="G764" s="35" t="s">
        <v>1221</v>
      </c>
      <c r="H764" s="35">
        <v>1.2</v>
      </c>
      <c r="I764" s="35">
        <v>256</v>
      </c>
      <c r="J764" s="35">
        <v>550</v>
      </c>
      <c r="K764" s="36">
        <f t="shared" si="45"/>
        <v>1.326336</v>
      </c>
      <c r="L764" s="36" t="str">
        <f t="shared" si="48"/>
        <v>Pcs</v>
      </c>
      <c r="M764" s="37" t="s">
        <v>1224</v>
      </c>
      <c r="O764" s="31">
        <v>1219</v>
      </c>
    </row>
    <row r="765" spans="2:15" hidden="1">
      <c r="B765" s="34" t="s">
        <v>5</v>
      </c>
      <c r="C765" s="35" t="s">
        <v>935</v>
      </c>
      <c r="D765" s="35" t="s">
        <v>934</v>
      </c>
      <c r="E765" s="34" t="str">
        <f t="shared" si="46"/>
        <v>SGCC</v>
      </c>
      <c r="F765" s="34" t="str">
        <f t="shared" si="47"/>
        <v>Z08</v>
      </c>
      <c r="G765" s="35" t="s">
        <v>1221</v>
      </c>
      <c r="H765" s="35">
        <v>1.2</v>
      </c>
      <c r="I765" s="35">
        <v>256</v>
      </c>
      <c r="J765" s="35">
        <v>550</v>
      </c>
      <c r="K765" s="36">
        <f t="shared" si="45"/>
        <v>1.326336</v>
      </c>
      <c r="L765" s="36" t="str">
        <f t="shared" si="48"/>
        <v>Pcs</v>
      </c>
      <c r="M765" s="37" t="s">
        <v>1224</v>
      </c>
      <c r="O765" s="31">
        <v>1219</v>
      </c>
    </row>
    <row r="766" spans="2:15" hidden="1">
      <c r="B766" s="34" t="s">
        <v>5</v>
      </c>
      <c r="C766" s="35" t="s">
        <v>936</v>
      </c>
      <c r="D766" s="35" t="s">
        <v>937</v>
      </c>
      <c r="E766" s="34" t="str">
        <f t="shared" si="46"/>
        <v>SGCC</v>
      </c>
      <c r="F766" s="34" t="str">
        <f t="shared" si="47"/>
        <v>Z18</v>
      </c>
      <c r="G766" s="35" t="s">
        <v>1227</v>
      </c>
      <c r="H766" s="35">
        <v>1</v>
      </c>
      <c r="I766" s="35">
        <v>186</v>
      </c>
      <c r="J766" s="35">
        <v>669</v>
      </c>
      <c r="K766" s="36">
        <f t="shared" si="45"/>
        <v>0.97680689999999992</v>
      </c>
      <c r="L766" s="36" t="str">
        <f t="shared" si="48"/>
        <v>Pcs</v>
      </c>
      <c r="M766" s="37" t="s">
        <v>1228</v>
      </c>
      <c r="O766" s="31">
        <v>1219</v>
      </c>
    </row>
    <row r="767" spans="2:15" hidden="1">
      <c r="B767" s="34" t="s">
        <v>5</v>
      </c>
      <c r="C767" s="35" t="s">
        <v>1594</v>
      </c>
      <c r="D767" s="35" t="s">
        <v>937</v>
      </c>
      <c r="E767" s="34" t="str">
        <f t="shared" si="46"/>
        <v>SGCC</v>
      </c>
      <c r="F767" s="34" t="str">
        <f t="shared" si="47"/>
        <v>Z18</v>
      </c>
      <c r="G767" s="35" t="s">
        <v>1227</v>
      </c>
      <c r="H767" s="35">
        <v>1</v>
      </c>
      <c r="I767" s="35">
        <v>186</v>
      </c>
      <c r="J767" s="35">
        <v>669</v>
      </c>
      <c r="K767" s="36">
        <f t="shared" si="45"/>
        <v>0.97680689999999992</v>
      </c>
      <c r="L767" s="36" t="str">
        <f t="shared" si="48"/>
        <v>Pcs</v>
      </c>
      <c r="M767" s="37" t="s">
        <v>1228</v>
      </c>
      <c r="O767" s="31">
        <v>1219</v>
      </c>
    </row>
    <row r="768" spans="2:15" hidden="1">
      <c r="B768" s="34" t="s">
        <v>5</v>
      </c>
      <c r="C768" s="35" t="s">
        <v>1595</v>
      </c>
      <c r="D768" s="35" t="s">
        <v>1596</v>
      </c>
      <c r="E768" s="34" t="str">
        <f t="shared" si="46"/>
        <v>SGCC</v>
      </c>
      <c r="F768" s="34" t="str">
        <f t="shared" si="47"/>
        <v>Z08</v>
      </c>
      <c r="G768" s="35" t="s">
        <v>1221</v>
      </c>
      <c r="H768" s="35">
        <v>0.8</v>
      </c>
      <c r="I768" s="35">
        <v>420</v>
      </c>
      <c r="J768" s="35">
        <v>545</v>
      </c>
      <c r="K768" s="36">
        <f t="shared" si="45"/>
        <v>1.437492</v>
      </c>
      <c r="L768" s="36" t="str">
        <f t="shared" si="48"/>
        <v>Pcs</v>
      </c>
      <c r="M768" s="37">
        <v>0</v>
      </c>
      <c r="O768" s="31">
        <v>1219</v>
      </c>
    </row>
    <row r="769" spans="2:15" hidden="1">
      <c r="B769" s="34" t="s">
        <v>5</v>
      </c>
      <c r="C769" s="35" t="s">
        <v>1597</v>
      </c>
      <c r="D769" s="35" t="s">
        <v>1598</v>
      </c>
      <c r="E769" s="34" t="str">
        <f t="shared" si="46"/>
        <v>SGCC</v>
      </c>
      <c r="F769" s="34" t="str">
        <f t="shared" si="47"/>
        <v>Z12</v>
      </c>
      <c r="G769" s="35" t="s">
        <v>1298</v>
      </c>
      <c r="H769" s="35">
        <v>1.2</v>
      </c>
      <c r="I769" s="35">
        <v>300</v>
      </c>
      <c r="J769" s="35">
        <v>900</v>
      </c>
      <c r="K769" s="36">
        <f t="shared" si="45"/>
        <v>2.5434000000000001</v>
      </c>
      <c r="L769" s="36" t="str">
        <f t="shared" si="48"/>
        <v>Pcs</v>
      </c>
      <c r="M769" s="37">
        <v>0</v>
      </c>
      <c r="O769" s="31">
        <v>1219</v>
      </c>
    </row>
    <row r="770" spans="2:15" hidden="1">
      <c r="B770" s="34" t="s">
        <v>5</v>
      </c>
      <c r="C770" s="35" t="s">
        <v>938</v>
      </c>
      <c r="D770" s="35" t="s">
        <v>939</v>
      </c>
      <c r="E770" s="34" t="str">
        <f t="shared" si="46"/>
        <v>SGCC</v>
      </c>
      <c r="F770" s="34" t="str">
        <f t="shared" si="47"/>
        <v>Z22</v>
      </c>
      <c r="G770" s="35" t="s">
        <v>1270</v>
      </c>
      <c r="H770" s="35">
        <v>2</v>
      </c>
      <c r="I770" s="35">
        <v>213</v>
      </c>
      <c r="J770" s="35" t="s">
        <v>1263</v>
      </c>
      <c r="K770" s="36">
        <f t="shared" si="45"/>
        <v>1</v>
      </c>
      <c r="L770" s="36" t="str">
        <f t="shared" si="48"/>
        <v>KG,</v>
      </c>
      <c r="M770" s="37" t="s">
        <v>1224</v>
      </c>
      <c r="O770" s="31">
        <v>1219</v>
      </c>
    </row>
    <row r="771" spans="2:15" hidden="1">
      <c r="B771" s="34" t="s">
        <v>5</v>
      </c>
      <c r="C771" s="35" t="s">
        <v>940</v>
      </c>
      <c r="D771" s="35" t="s">
        <v>939</v>
      </c>
      <c r="E771" s="34" t="str">
        <f t="shared" si="46"/>
        <v>SGCC</v>
      </c>
      <c r="F771" s="34" t="str">
        <f t="shared" si="47"/>
        <v>Z22</v>
      </c>
      <c r="G771" s="35" t="s">
        <v>1270</v>
      </c>
      <c r="H771" s="35">
        <v>2</v>
      </c>
      <c r="I771" s="35">
        <v>213</v>
      </c>
      <c r="J771" s="35" t="s">
        <v>1531</v>
      </c>
      <c r="K771" s="36">
        <f t="shared" si="45"/>
        <v>1</v>
      </c>
      <c r="L771" s="36" t="str">
        <f t="shared" si="48"/>
        <v>KG,</v>
      </c>
      <c r="M771" s="37" t="s">
        <v>1224</v>
      </c>
      <c r="O771" s="31">
        <v>1219</v>
      </c>
    </row>
    <row r="772" spans="2:15" hidden="1">
      <c r="B772" s="34" t="s">
        <v>5</v>
      </c>
      <c r="C772" s="35" t="s">
        <v>941</v>
      </c>
      <c r="D772" s="35" t="s">
        <v>942</v>
      </c>
      <c r="E772" s="34" t="str">
        <f t="shared" si="46"/>
        <v>SGCC</v>
      </c>
      <c r="F772" s="34" t="str">
        <f t="shared" si="47"/>
        <v>Z08</v>
      </c>
      <c r="G772" s="35" t="s">
        <v>1221</v>
      </c>
      <c r="H772" s="35">
        <v>1</v>
      </c>
      <c r="I772" s="35">
        <v>380</v>
      </c>
      <c r="J772" s="35">
        <v>443</v>
      </c>
      <c r="K772" s="36">
        <f t="shared" ref="K772:K835" si="49">IF(J772="Coil",1,7.85*H772*I772*J772/10^6)</f>
        <v>1.321469</v>
      </c>
      <c r="L772" s="36" t="str">
        <f t="shared" si="48"/>
        <v>Pcs</v>
      </c>
      <c r="M772" s="37" t="s">
        <v>1224</v>
      </c>
      <c r="O772" s="31">
        <v>1219</v>
      </c>
    </row>
    <row r="773" spans="2:15" hidden="1">
      <c r="B773" s="34" t="s">
        <v>5</v>
      </c>
      <c r="C773" s="35" t="s">
        <v>943</v>
      </c>
      <c r="D773" s="35" t="s">
        <v>944</v>
      </c>
      <c r="E773" s="34" t="str">
        <f t="shared" ref="E773:E836" si="50">LEFT(G773,4)</f>
        <v>SGCC</v>
      </c>
      <c r="F773" s="34" t="str">
        <f t="shared" ref="F773:F836" si="51">RIGHT(G773,3)</f>
        <v>Z08</v>
      </c>
      <c r="G773" s="35" t="s">
        <v>1221</v>
      </c>
      <c r="H773" s="35">
        <v>1</v>
      </c>
      <c r="I773" s="35">
        <v>453</v>
      </c>
      <c r="J773" s="35">
        <v>629</v>
      </c>
      <c r="K773" s="36">
        <f t="shared" si="49"/>
        <v>2.2367554499999995</v>
      </c>
      <c r="L773" s="36" t="str">
        <f t="shared" ref="L773:L836" si="52">IF(J773="Coil","KG,","Pcs")</f>
        <v>Pcs</v>
      </c>
      <c r="M773" s="37" t="s">
        <v>1224</v>
      </c>
      <c r="O773" s="31">
        <v>1219</v>
      </c>
    </row>
    <row r="774" spans="2:15" hidden="1">
      <c r="B774" s="34" t="s">
        <v>5</v>
      </c>
      <c r="C774" s="35" t="s">
        <v>1599</v>
      </c>
      <c r="D774" s="35" t="s">
        <v>607</v>
      </c>
      <c r="E774" s="34" t="str">
        <f t="shared" si="50"/>
        <v>SGCC</v>
      </c>
      <c r="F774" s="34" t="str">
        <f t="shared" si="51"/>
        <v>Z08</v>
      </c>
      <c r="G774" s="35" t="s">
        <v>1221</v>
      </c>
      <c r="H774" s="35">
        <v>1</v>
      </c>
      <c r="I774" s="35">
        <v>1085</v>
      </c>
      <c r="J774" s="35">
        <v>1219</v>
      </c>
      <c r="K774" s="36">
        <f t="shared" si="49"/>
        <v>10.38252775</v>
      </c>
      <c r="L774" s="36" t="str">
        <f t="shared" si="52"/>
        <v>Pcs</v>
      </c>
      <c r="M774" s="37">
        <v>0</v>
      </c>
      <c r="O774" s="31">
        <v>1219</v>
      </c>
    </row>
    <row r="775" spans="2:15" hidden="1">
      <c r="B775" s="34" t="s">
        <v>5</v>
      </c>
      <c r="C775" s="35" t="s">
        <v>945</v>
      </c>
      <c r="D775" s="35" t="s">
        <v>946</v>
      </c>
      <c r="E775" s="34" t="str">
        <f t="shared" si="50"/>
        <v>SGCC</v>
      </c>
      <c r="F775" s="34" t="str">
        <f t="shared" si="51"/>
        <v>Z08</v>
      </c>
      <c r="G775" s="35" t="s">
        <v>1221</v>
      </c>
      <c r="H775" s="35">
        <v>0.6</v>
      </c>
      <c r="I775" s="35">
        <v>1145</v>
      </c>
      <c r="J775" s="35">
        <v>1150</v>
      </c>
      <c r="K775" s="36">
        <f t="shared" si="49"/>
        <v>6.2018924999999996</v>
      </c>
      <c r="L775" s="36" t="str">
        <f t="shared" si="52"/>
        <v>Pcs</v>
      </c>
      <c r="M775" s="37" t="s">
        <v>1414</v>
      </c>
      <c r="O775" s="31">
        <v>1219</v>
      </c>
    </row>
    <row r="776" spans="2:15" hidden="1">
      <c r="B776" s="34" t="s">
        <v>5</v>
      </c>
      <c r="C776" s="35" t="s">
        <v>947</v>
      </c>
      <c r="D776" s="35" t="s">
        <v>948</v>
      </c>
      <c r="E776" s="34" t="str">
        <f t="shared" si="50"/>
        <v>SGCC</v>
      </c>
      <c r="F776" s="34" t="str">
        <f t="shared" si="51"/>
        <v>Z08</v>
      </c>
      <c r="G776" s="35" t="s">
        <v>1221</v>
      </c>
      <c r="H776" s="35">
        <v>0.5</v>
      </c>
      <c r="I776" s="35">
        <v>1219</v>
      </c>
      <c r="J776" s="35">
        <v>2438</v>
      </c>
      <c r="K776" s="36">
        <f t="shared" si="49"/>
        <v>11.664793849999999</v>
      </c>
      <c r="L776" s="36" t="str">
        <f t="shared" si="52"/>
        <v>Pcs</v>
      </c>
      <c r="M776" s="37">
        <v>0</v>
      </c>
      <c r="O776" s="31">
        <v>1219</v>
      </c>
    </row>
    <row r="777" spans="2:15" hidden="1">
      <c r="B777" s="34" t="s">
        <v>5</v>
      </c>
      <c r="C777" s="35" t="s">
        <v>949</v>
      </c>
      <c r="D777" s="35" t="s">
        <v>599</v>
      </c>
      <c r="E777" s="34" t="str">
        <f t="shared" si="50"/>
        <v>SGCC</v>
      </c>
      <c r="F777" s="34" t="str">
        <f t="shared" si="51"/>
        <v>Z08</v>
      </c>
      <c r="G777" s="35" t="s">
        <v>1221</v>
      </c>
      <c r="H777" s="35">
        <v>0.6</v>
      </c>
      <c r="I777" s="35">
        <v>1219</v>
      </c>
      <c r="J777" s="35">
        <v>1219</v>
      </c>
      <c r="K777" s="36">
        <f t="shared" si="49"/>
        <v>6.99887631</v>
      </c>
      <c r="L777" s="36" t="str">
        <f t="shared" si="52"/>
        <v>Pcs</v>
      </c>
      <c r="M777" s="37">
        <v>0</v>
      </c>
      <c r="O777" s="31">
        <v>1219</v>
      </c>
    </row>
    <row r="778" spans="2:15" hidden="1">
      <c r="B778" s="34" t="s">
        <v>5</v>
      </c>
      <c r="C778" s="35" t="s">
        <v>950</v>
      </c>
      <c r="D778" s="35" t="s">
        <v>951</v>
      </c>
      <c r="E778" s="34" t="str">
        <f t="shared" si="50"/>
        <v>SGCC</v>
      </c>
      <c r="F778" s="34" t="str">
        <f t="shared" si="51"/>
        <v>Z08</v>
      </c>
      <c r="G778" s="35" t="s">
        <v>1221</v>
      </c>
      <c r="H778" s="35">
        <v>0.6</v>
      </c>
      <c r="I778" s="35">
        <v>350</v>
      </c>
      <c r="J778" s="35">
        <v>520</v>
      </c>
      <c r="K778" s="36">
        <f t="shared" si="49"/>
        <v>0.85721999999999998</v>
      </c>
      <c r="L778" s="36" t="str">
        <f t="shared" si="52"/>
        <v>Pcs</v>
      </c>
      <c r="M778" s="37" t="s">
        <v>1413</v>
      </c>
      <c r="O778" s="31">
        <v>1219</v>
      </c>
    </row>
    <row r="779" spans="2:15" hidden="1">
      <c r="B779" s="34" t="s">
        <v>5</v>
      </c>
      <c r="C779" s="35" t="s">
        <v>952</v>
      </c>
      <c r="D779" s="35" t="s">
        <v>953</v>
      </c>
      <c r="E779" s="34" t="str">
        <f t="shared" si="50"/>
        <v>SGCC</v>
      </c>
      <c r="F779" s="34" t="str">
        <f t="shared" si="51"/>
        <v>Z08</v>
      </c>
      <c r="G779" s="35" t="s">
        <v>1221</v>
      </c>
      <c r="H779" s="35">
        <v>1</v>
      </c>
      <c r="I779" s="35">
        <v>370</v>
      </c>
      <c r="J779" s="35">
        <v>512</v>
      </c>
      <c r="K779" s="36">
        <f t="shared" si="49"/>
        <v>1.487104</v>
      </c>
      <c r="L779" s="36" t="str">
        <f t="shared" si="52"/>
        <v>Pcs</v>
      </c>
      <c r="M779" s="37" t="s">
        <v>1224</v>
      </c>
      <c r="O779" s="31">
        <v>1219</v>
      </c>
    </row>
    <row r="780" spans="2:15" hidden="1">
      <c r="B780" s="34" t="s">
        <v>5</v>
      </c>
      <c r="C780" s="35" t="s">
        <v>954</v>
      </c>
      <c r="D780" s="35" t="s">
        <v>955</v>
      </c>
      <c r="E780" s="34" t="str">
        <f t="shared" si="50"/>
        <v>SGCC</v>
      </c>
      <c r="F780" s="34" t="str">
        <f t="shared" si="51"/>
        <v>Z08</v>
      </c>
      <c r="G780" s="35" t="s">
        <v>1221</v>
      </c>
      <c r="H780" s="35">
        <v>1</v>
      </c>
      <c r="I780" s="35">
        <v>370</v>
      </c>
      <c r="J780" s="35">
        <v>752</v>
      </c>
      <c r="K780" s="36">
        <f t="shared" si="49"/>
        <v>2.1841840000000001</v>
      </c>
      <c r="L780" s="36" t="str">
        <f t="shared" si="52"/>
        <v>Pcs</v>
      </c>
      <c r="M780" s="37" t="s">
        <v>1224</v>
      </c>
      <c r="O780" s="31">
        <v>1219</v>
      </c>
    </row>
    <row r="781" spans="2:15" hidden="1">
      <c r="B781" s="34" t="s">
        <v>5</v>
      </c>
      <c r="C781" s="35" t="s">
        <v>1600</v>
      </c>
      <c r="D781" s="35" t="s">
        <v>1601</v>
      </c>
      <c r="E781" s="34" t="str">
        <f t="shared" si="50"/>
        <v>SGCC</v>
      </c>
      <c r="F781" s="34" t="str">
        <f t="shared" si="51"/>
        <v>Z08</v>
      </c>
      <c r="G781" s="35" t="s">
        <v>1221</v>
      </c>
      <c r="H781" s="35">
        <v>1</v>
      </c>
      <c r="I781" s="35">
        <v>369.8</v>
      </c>
      <c r="J781" s="35">
        <v>990</v>
      </c>
      <c r="K781" s="36">
        <f t="shared" si="49"/>
        <v>2.8739006999999996</v>
      </c>
      <c r="L781" s="36" t="str">
        <f t="shared" si="52"/>
        <v>Pcs</v>
      </c>
      <c r="M781" s="37" t="s">
        <v>1224</v>
      </c>
      <c r="O781" s="31">
        <v>1219</v>
      </c>
    </row>
    <row r="782" spans="2:15" hidden="1">
      <c r="B782" s="34" t="s">
        <v>5</v>
      </c>
      <c r="C782" s="35" t="s">
        <v>1602</v>
      </c>
      <c r="D782" s="35" t="s">
        <v>1603</v>
      </c>
      <c r="E782" s="34" t="str">
        <f t="shared" si="50"/>
        <v>SGCC</v>
      </c>
      <c r="F782" s="34" t="str">
        <f t="shared" si="51"/>
        <v>Z08</v>
      </c>
      <c r="G782" s="35" t="s">
        <v>1221</v>
      </c>
      <c r="H782" s="35">
        <v>1</v>
      </c>
      <c r="I782" s="35">
        <v>377.8</v>
      </c>
      <c r="J782" s="35">
        <v>411.2</v>
      </c>
      <c r="K782" s="36">
        <f t="shared" si="49"/>
        <v>1.2195081759999999</v>
      </c>
      <c r="L782" s="36" t="str">
        <f t="shared" si="52"/>
        <v>Pcs</v>
      </c>
      <c r="M782" s="37">
        <v>0</v>
      </c>
      <c r="O782" s="31">
        <v>1219</v>
      </c>
    </row>
    <row r="783" spans="2:15" hidden="1">
      <c r="B783" s="34" t="s">
        <v>5</v>
      </c>
      <c r="C783" s="35" t="s">
        <v>956</v>
      </c>
      <c r="D783" s="35" t="s">
        <v>957</v>
      </c>
      <c r="E783" s="34" t="str">
        <f t="shared" si="50"/>
        <v>SGCC</v>
      </c>
      <c r="F783" s="34" t="str">
        <f t="shared" si="51"/>
        <v>Z08</v>
      </c>
      <c r="G783" s="35" t="s">
        <v>1221</v>
      </c>
      <c r="H783" s="35">
        <v>1</v>
      </c>
      <c r="I783" s="35">
        <v>270</v>
      </c>
      <c r="J783" s="35">
        <v>500</v>
      </c>
      <c r="K783" s="36">
        <f t="shared" si="49"/>
        <v>1.05975</v>
      </c>
      <c r="L783" s="36" t="str">
        <f t="shared" si="52"/>
        <v>Pcs</v>
      </c>
      <c r="M783" s="37" t="s">
        <v>1224</v>
      </c>
      <c r="O783" s="31">
        <v>1219</v>
      </c>
    </row>
    <row r="784" spans="2:15" hidden="1">
      <c r="B784" s="34" t="s">
        <v>5</v>
      </c>
      <c r="C784" s="35" t="s">
        <v>958</v>
      </c>
      <c r="D784" s="35" t="s">
        <v>959</v>
      </c>
      <c r="E784" s="34" t="str">
        <f t="shared" si="50"/>
        <v>SGCC</v>
      </c>
      <c r="F784" s="34" t="str">
        <f t="shared" si="51"/>
        <v>Z08</v>
      </c>
      <c r="G784" s="35" t="s">
        <v>1221</v>
      </c>
      <c r="H784" s="35">
        <v>1</v>
      </c>
      <c r="I784" s="35">
        <v>98</v>
      </c>
      <c r="J784" s="35">
        <v>180</v>
      </c>
      <c r="K784" s="36">
        <f t="shared" si="49"/>
        <v>0.13847400000000001</v>
      </c>
      <c r="L784" s="36" t="str">
        <f t="shared" si="52"/>
        <v>Pcs</v>
      </c>
      <c r="M784" s="37" t="s">
        <v>1265</v>
      </c>
      <c r="O784" s="31">
        <v>1219</v>
      </c>
    </row>
    <row r="785" spans="2:15" hidden="1">
      <c r="B785" s="34" t="s">
        <v>5</v>
      </c>
      <c r="C785" s="35" t="s">
        <v>960</v>
      </c>
      <c r="D785" s="35" t="s">
        <v>961</v>
      </c>
      <c r="E785" s="34" t="str">
        <f t="shared" si="50"/>
        <v>SGCC</v>
      </c>
      <c r="F785" s="34" t="str">
        <f t="shared" si="51"/>
        <v>Z08</v>
      </c>
      <c r="G785" s="35" t="s">
        <v>1221</v>
      </c>
      <c r="H785" s="35">
        <v>1</v>
      </c>
      <c r="I785" s="35">
        <v>134</v>
      </c>
      <c r="J785" s="35">
        <v>254</v>
      </c>
      <c r="K785" s="36">
        <f t="shared" si="49"/>
        <v>0.26718259999999999</v>
      </c>
      <c r="L785" s="36" t="str">
        <f t="shared" si="52"/>
        <v>Pcs</v>
      </c>
      <c r="M785" s="37" t="s">
        <v>1265</v>
      </c>
      <c r="O785" s="31">
        <v>1219</v>
      </c>
    </row>
    <row r="786" spans="2:15" hidden="1">
      <c r="B786" s="34" t="s">
        <v>5</v>
      </c>
      <c r="C786" s="35" t="s">
        <v>962</v>
      </c>
      <c r="D786" s="35" t="s">
        <v>963</v>
      </c>
      <c r="E786" s="34" t="str">
        <f t="shared" si="50"/>
        <v>SGCC</v>
      </c>
      <c r="F786" s="34" t="str">
        <f t="shared" si="51"/>
        <v>Z08</v>
      </c>
      <c r="G786" s="35" t="s">
        <v>1221</v>
      </c>
      <c r="H786" s="35">
        <v>0.8</v>
      </c>
      <c r="I786" s="35">
        <v>98</v>
      </c>
      <c r="J786" s="35">
        <v>200</v>
      </c>
      <c r="K786" s="36">
        <f t="shared" si="49"/>
        <v>0.12308800000000002</v>
      </c>
      <c r="L786" s="36" t="str">
        <f t="shared" si="52"/>
        <v>Pcs</v>
      </c>
      <c r="M786" s="37" t="s">
        <v>1265</v>
      </c>
      <c r="O786" s="31">
        <v>1219</v>
      </c>
    </row>
    <row r="787" spans="2:15" hidden="1">
      <c r="B787" s="34" t="s">
        <v>5</v>
      </c>
      <c r="C787" s="35" t="s">
        <v>964</v>
      </c>
      <c r="D787" s="35" t="s">
        <v>965</v>
      </c>
      <c r="E787" s="34" t="str">
        <f t="shared" si="50"/>
        <v>SGCC</v>
      </c>
      <c r="F787" s="34" t="str">
        <f t="shared" si="51"/>
        <v>Z18</v>
      </c>
      <c r="G787" s="35" t="s">
        <v>1227</v>
      </c>
      <c r="H787" s="35">
        <v>0.8</v>
      </c>
      <c r="I787" s="35">
        <v>178</v>
      </c>
      <c r="J787" s="35">
        <v>280</v>
      </c>
      <c r="K787" s="36">
        <f t="shared" si="49"/>
        <v>0.31299520000000008</v>
      </c>
      <c r="L787" s="36" t="str">
        <f t="shared" si="52"/>
        <v>Pcs</v>
      </c>
      <c r="M787" s="37" t="s">
        <v>1265</v>
      </c>
      <c r="O787" s="31">
        <v>1219</v>
      </c>
    </row>
    <row r="788" spans="2:15" hidden="1">
      <c r="B788" s="34" t="s">
        <v>5</v>
      </c>
      <c r="C788" s="35" t="s">
        <v>1604</v>
      </c>
      <c r="D788" s="35" t="s">
        <v>1605</v>
      </c>
      <c r="E788" s="34" t="str">
        <f t="shared" si="50"/>
        <v>SGCC</v>
      </c>
      <c r="F788" s="34" t="str">
        <f t="shared" si="51"/>
        <v>Z18</v>
      </c>
      <c r="G788" s="35" t="s">
        <v>1227</v>
      </c>
      <c r="H788" s="35">
        <v>0.8</v>
      </c>
      <c r="I788" s="35">
        <v>29</v>
      </c>
      <c r="J788" s="35" t="s">
        <v>1201</v>
      </c>
      <c r="K788" s="36">
        <f t="shared" si="49"/>
        <v>1</v>
      </c>
      <c r="L788" s="36" t="str">
        <f t="shared" si="52"/>
        <v>KG,</v>
      </c>
      <c r="M788" s="37">
        <v>0</v>
      </c>
      <c r="O788" s="31">
        <v>1219</v>
      </c>
    </row>
    <row r="789" spans="2:15" hidden="1">
      <c r="B789" s="34" t="s">
        <v>5</v>
      </c>
      <c r="C789" s="35" t="s">
        <v>966</v>
      </c>
      <c r="D789" s="35" t="s">
        <v>967</v>
      </c>
      <c r="E789" s="34" t="str">
        <f t="shared" si="50"/>
        <v>SGCC</v>
      </c>
      <c r="F789" s="34" t="str">
        <f t="shared" si="51"/>
        <v>Z08</v>
      </c>
      <c r="G789" s="35" t="s">
        <v>1221</v>
      </c>
      <c r="H789" s="35">
        <v>1</v>
      </c>
      <c r="I789" s="35">
        <v>70</v>
      </c>
      <c r="J789" s="35">
        <v>104.4</v>
      </c>
      <c r="K789" s="36">
        <f t="shared" si="49"/>
        <v>5.7367800000000004E-2</v>
      </c>
      <c r="L789" s="36" t="str">
        <f t="shared" si="52"/>
        <v>Pcs</v>
      </c>
      <c r="M789" s="37" t="s">
        <v>1267</v>
      </c>
      <c r="O789" s="31">
        <v>1219</v>
      </c>
    </row>
    <row r="790" spans="2:15" hidden="1">
      <c r="B790" s="34" t="s">
        <v>5</v>
      </c>
      <c r="C790" s="35" t="s">
        <v>968</v>
      </c>
      <c r="D790" s="35" t="s">
        <v>969</v>
      </c>
      <c r="E790" s="34" t="str">
        <f t="shared" si="50"/>
        <v>SGCC</v>
      </c>
      <c r="F790" s="34" t="str">
        <f t="shared" si="51"/>
        <v>Z08</v>
      </c>
      <c r="G790" s="35" t="s">
        <v>1221</v>
      </c>
      <c r="H790" s="35">
        <v>1</v>
      </c>
      <c r="I790" s="35">
        <v>407</v>
      </c>
      <c r="J790" s="35">
        <v>494</v>
      </c>
      <c r="K790" s="36">
        <f t="shared" si="49"/>
        <v>1.5783052999999998</v>
      </c>
      <c r="L790" s="36" t="str">
        <f t="shared" si="52"/>
        <v>Pcs</v>
      </c>
      <c r="M790" s="37" t="s">
        <v>1267</v>
      </c>
      <c r="O790" s="31">
        <v>1219</v>
      </c>
    </row>
    <row r="791" spans="2:15" hidden="1">
      <c r="B791" s="34" t="s">
        <v>5</v>
      </c>
      <c r="C791" s="35" t="s">
        <v>970</v>
      </c>
      <c r="D791" s="35" t="s">
        <v>971</v>
      </c>
      <c r="E791" s="34" t="str">
        <f t="shared" si="50"/>
        <v>SGCC</v>
      </c>
      <c r="F791" s="34" t="str">
        <f t="shared" si="51"/>
        <v>Z08</v>
      </c>
      <c r="G791" s="35" t="s">
        <v>1221</v>
      </c>
      <c r="H791" s="35">
        <v>1</v>
      </c>
      <c r="I791" s="35">
        <v>407</v>
      </c>
      <c r="J791" s="35">
        <v>514</v>
      </c>
      <c r="K791" s="36">
        <f t="shared" si="49"/>
        <v>1.6422042999999997</v>
      </c>
      <c r="L791" s="36" t="str">
        <f t="shared" si="52"/>
        <v>Pcs</v>
      </c>
      <c r="M791" s="37" t="s">
        <v>1267</v>
      </c>
      <c r="O791" s="31">
        <v>1219</v>
      </c>
    </row>
    <row r="792" spans="2:15" hidden="1">
      <c r="B792" s="34" t="s">
        <v>5</v>
      </c>
      <c r="C792" s="35" t="s">
        <v>972</v>
      </c>
      <c r="D792" s="35" t="s">
        <v>973</v>
      </c>
      <c r="E792" s="34" t="str">
        <f t="shared" si="50"/>
        <v>SGCC</v>
      </c>
      <c r="F792" s="34" t="str">
        <f t="shared" si="51"/>
        <v>Z08</v>
      </c>
      <c r="G792" s="35" t="s">
        <v>1221</v>
      </c>
      <c r="H792" s="35">
        <v>1</v>
      </c>
      <c r="I792" s="35">
        <v>189.5</v>
      </c>
      <c r="J792" s="35">
        <v>401.3</v>
      </c>
      <c r="K792" s="36">
        <f t="shared" si="49"/>
        <v>0.59696384749999998</v>
      </c>
      <c r="L792" s="36" t="str">
        <f t="shared" si="52"/>
        <v>Pcs</v>
      </c>
      <c r="M792" s="37" t="s">
        <v>1267</v>
      </c>
      <c r="O792" s="31">
        <v>1219</v>
      </c>
    </row>
    <row r="793" spans="2:15" hidden="1">
      <c r="B793" s="34" t="s">
        <v>5</v>
      </c>
      <c r="C793" s="35" t="s">
        <v>974</v>
      </c>
      <c r="D793" s="35" t="s">
        <v>975</v>
      </c>
      <c r="E793" s="34" t="str">
        <f t="shared" si="50"/>
        <v>SGCC</v>
      </c>
      <c r="F793" s="34" t="str">
        <f t="shared" si="51"/>
        <v>Z08</v>
      </c>
      <c r="G793" s="35" t="s">
        <v>1221</v>
      </c>
      <c r="H793" s="35">
        <v>1</v>
      </c>
      <c r="I793" s="35">
        <v>775</v>
      </c>
      <c r="J793" s="35">
        <v>780</v>
      </c>
      <c r="K793" s="36">
        <f t="shared" si="49"/>
        <v>4.7453250000000002</v>
      </c>
      <c r="L793" s="36" t="str">
        <f t="shared" si="52"/>
        <v>Pcs</v>
      </c>
      <c r="M793" s="37" t="s">
        <v>1413</v>
      </c>
      <c r="O793" s="31">
        <v>1219</v>
      </c>
    </row>
    <row r="794" spans="2:15" hidden="1">
      <c r="B794" s="34" t="s">
        <v>5</v>
      </c>
      <c r="C794" s="35" t="s">
        <v>976</v>
      </c>
      <c r="D794" s="35" t="s">
        <v>977</v>
      </c>
      <c r="E794" s="34" t="str">
        <f t="shared" si="50"/>
        <v>SGCC</v>
      </c>
      <c r="F794" s="34" t="str">
        <f t="shared" si="51"/>
        <v>Z08</v>
      </c>
      <c r="G794" s="35" t="s">
        <v>1221</v>
      </c>
      <c r="H794" s="35">
        <v>1</v>
      </c>
      <c r="I794" s="35">
        <v>665</v>
      </c>
      <c r="J794" s="35">
        <v>740</v>
      </c>
      <c r="K794" s="36">
        <f t="shared" si="49"/>
        <v>3.8629850000000001</v>
      </c>
      <c r="L794" s="36" t="str">
        <f t="shared" si="52"/>
        <v>Pcs</v>
      </c>
      <c r="M794" s="37" t="s">
        <v>1413</v>
      </c>
      <c r="O794" s="31">
        <v>1219</v>
      </c>
    </row>
    <row r="795" spans="2:15" hidden="1">
      <c r="B795" s="34" t="s">
        <v>5</v>
      </c>
      <c r="C795" s="35" t="s">
        <v>1606</v>
      </c>
      <c r="D795" s="35" t="s">
        <v>1607</v>
      </c>
      <c r="E795" s="34" t="str">
        <f t="shared" si="50"/>
        <v>SGCC</v>
      </c>
      <c r="F795" s="34" t="str">
        <f t="shared" si="51"/>
        <v>Z08</v>
      </c>
      <c r="G795" s="35" t="s">
        <v>1221</v>
      </c>
      <c r="H795" s="35">
        <v>1</v>
      </c>
      <c r="I795" s="35">
        <v>773</v>
      </c>
      <c r="J795" s="35">
        <v>870</v>
      </c>
      <c r="K795" s="36">
        <f t="shared" si="49"/>
        <v>5.2792034999999995</v>
      </c>
      <c r="L795" s="36" t="str">
        <f t="shared" si="52"/>
        <v>Pcs</v>
      </c>
      <c r="M795" s="37" t="s">
        <v>1413</v>
      </c>
      <c r="O795" s="31">
        <v>1219</v>
      </c>
    </row>
    <row r="796" spans="2:15" hidden="1">
      <c r="B796" s="34" t="s">
        <v>5</v>
      </c>
      <c r="C796" s="35" t="s">
        <v>978</v>
      </c>
      <c r="D796" s="35" t="s">
        <v>979</v>
      </c>
      <c r="E796" s="34" t="str">
        <f t="shared" si="50"/>
        <v>SGCC</v>
      </c>
      <c r="F796" s="34" t="str">
        <f t="shared" si="51"/>
        <v>Z08</v>
      </c>
      <c r="G796" s="35" t="s">
        <v>1221</v>
      </c>
      <c r="H796" s="35">
        <v>1</v>
      </c>
      <c r="I796" s="35">
        <v>400</v>
      </c>
      <c r="J796" s="35">
        <v>520</v>
      </c>
      <c r="K796" s="36">
        <f t="shared" si="49"/>
        <v>1.6328</v>
      </c>
      <c r="L796" s="36" t="str">
        <f t="shared" si="52"/>
        <v>Pcs</v>
      </c>
      <c r="M796" s="37" t="s">
        <v>1413</v>
      </c>
      <c r="O796" s="31">
        <v>1219</v>
      </c>
    </row>
    <row r="797" spans="2:15" hidden="1">
      <c r="B797" s="34" t="s">
        <v>5</v>
      </c>
      <c r="C797" s="35" t="s">
        <v>980</v>
      </c>
      <c r="D797" s="35" t="s">
        <v>981</v>
      </c>
      <c r="E797" s="34" t="str">
        <f t="shared" si="50"/>
        <v>SGCC</v>
      </c>
      <c r="F797" s="34" t="str">
        <f t="shared" si="51"/>
        <v>Z08</v>
      </c>
      <c r="G797" s="35" t="s">
        <v>1221</v>
      </c>
      <c r="H797" s="35">
        <v>1</v>
      </c>
      <c r="I797" s="35">
        <v>435</v>
      </c>
      <c r="J797" s="35">
        <v>790</v>
      </c>
      <c r="K797" s="36">
        <f t="shared" si="49"/>
        <v>2.6976524999999998</v>
      </c>
      <c r="L797" s="36" t="str">
        <f t="shared" si="52"/>
        <v>Pcs</v>
      </c>
      <c r="M797" s="37" t="s">
        <v>1413</v>
      </c>
      <c r="O797" s="31">
        <v>1219</v>
      </c>
    </row>
    <row r="798" spans="2:15" hidden="1">
      <c r="B798" s="34" t="s">
        <v>5</v>
      </c>
      <c r="C798" s="35" t="s">
        <v>982</v>
      </c>
      <c r="D798" s="35" t="s">
        <v>983</v>
      </c>
      <c r="E798" s="34" t="str">
        <f t="shared" si="50"/>
        <v>SGCC</v>
      </c>
      <c r="F798" s="34" t="str">
        <f t="shared" si="51"/>
        <v>Z08</v>
      </c>
      <c r="G798" s="35" t="s">
        <v>1221</v>
      </c>
      <c r="H798" s="35">
        <v>1</v>
      </c>
      <c r="I798" s="35">
        <v>435</v>
      </c>
      <c r="J798" s="35">
        <v>640</v>
      </c>
      <c r="K798" s="36">
        <f t="shared" si="49"/>
        <v>2.1854399999999998</v>
      </c>
      <c r="L798" s="36" t="str">
        <f t="shared" si="52"/>
        <v>Pcs</v>
      </c>
      <c r="M798" s="37" t="s">
        <v>1413</v>
      </c>
      <c r="O798" s="31">
        <v>1219</v>
      </c>
    </row>
    <row r="799" spans="2:15" hidden="1">
      <c r="B799" s="34" t="s">
        <v>5</v>
      </c>
      <c r="C799" s="35" t="s">
        <v>1608</v>
      </c>
      <c r="D799" s="35" t="s">
        <v>1609</v>
      </c>
      <c r="E799" s="34" t="str">
        <f t="shared" si="50"/>
        <v>SGCC</v>
      </c>
      <c r="F799" s="34" t="str">
        <f t="shared" si="51"/>
        <v>Z08</v>
      </c>
      <c r="G799" s="35" t="s">
        <v>1221</v>
      </c>
      <c r="H799" s="35">
        <v>1</v>
      </c>
      <c r="I799" s="35">
        <v>435</v>
      </c>
      <c r="J799" s="35">
        <v>875</v>
      </c>
      <c r="K799" s="36">
        <f t="shared" si="49"/>
        <v>2.98790625</v>
      </c>
      <c r="L799" s="36" t="str">
        <f t="shared" si="52"/>
        <v>Pcs</v>
      </c>
      <c r="M799" s="37" t="s">
        <v>1413</v>
      </c>
      <c r="O799" s="31">
        <v>1219</v>
      </c>
    </row>
    <row r="800" spans="2:15" hidden="1">
      <c r="B800" s="34" t="s">
        <v>5</v>
      </c>
      <c r="C800" s="35" t="s">
        <v>984</v>
      </c>
      <c r="D800" s="35" t="s">
        <v>985</v>
      </c>
      <c r="E800" s="34" t="str">
        <f t="shared" si="50"/>
        <v>SGCC</v>
      </c>
      <c r="F800" s="34" t="str">
        <f t="shared" si="51"/>
        <v>Z08</v>
      </c>
      <c r="G800" s="35" t="s">
        <v>1221</v>
      </c>
      <c r="H800" s="35">
        <v>1</v>
      </c>
      <c r="I800" s="35">
        <v>435</v>
      </c>
      <c r="J800" s="35">
        <v>460</v>
      </c>
      <c r="K800" s="36">
        <f t="shared" si="49"/>
        <v>1.5707850000000001</v>
      </c>
      <c r="L800" s="36" t="str">
        <f t="shared" si="52"/>
        <v>Pcs</v>
      </c>
      <c r="M800" s="37" t="s">
        <v>1413</v>
      </c>
      <c r="O800" s="31">
        <v>1219</v>
      </c>
    </row>
    <row r="801" spans="2:15" hidden="1">
      <c r="B801" s="34" t="s">
        <v>5</v>
      </c>
      <c r="C801" s="35" t="s">
        <v>986</v>
      </c>
      <c r="D801" s="35" t="s">
        <v>987</v>
      </c>
      <c r="E801" s="34" t="str">
        <f t="shared" si="50"/>
        <v>SGCC</v>
      </c>
      <c r="F801" s="34" t="str">
        <f t="shared" si="51"/>
        <v>Z08</v>
      </c>
      <c r="G801" s="35" t="s">
        <v>1221</v>
      </c>
      <c r="H801" s="35">
        <v>1.6</v>
      </c>
      <c r="I801" s="35">
        <v>91</v>
      </c>
      <c r="J801" s="35">
        <v>1200</v>
      </c>
      <c r="K801" s="36">
        <f t="shared" si="49"/>
        <v>1.3715520000000001</v>
      </c>
      <c r="L801" s="36" t="str">
        <f t="shared" si="52"/>
        <v>Pcs</v>
      </c>
      <c r="M801" s="37" t="s">
        <v>1413</v>
      </c>
      <c r="O801" s="31">
        <v>1219</v>
      </c>
    </row>
    <row r="802" spans="2:15" hidden="1">
      <c r="B802" s="34" t="s">
        <v>5</v>
      </c>
      <c r="C802" s="35" t="s">
        <v>988</v>
      </c>
      <c r="D802" s="35" t="s">
        <v>989</v>
      </c>
      <c r="E802" s="34" t="str">
        <f t="shared" si="50"/>
        <v>SGCC</v>
      </c>
      <c r="F802" s="34" t="str">
        <f t="shared" si="51"/>
        <v>Z08</v>
      </c>
      <c r="G802" s="35" t="s">
        <v>1221</v>
      </c>
      <c r="H802" s="35">
        <v>1</v>
      </c>
      <c r="I802" s="35">
        <v>630</v>
      </c>
      <c r="J802" s="35">
        <v>790</v>
      </c>
      <c r="K802" s="36">
        <f t="shared" si="49"/>
        <v>3.9069449999999999</v>
      </c>
      <c r="L802" s="36" t="str">
        <f t="shared" si="52"/>
        <v>Pcs</v>
      </c>
      <c r="M802" s="37" t="s">
        <v>1413</v>
      </c>
      <c r="O802" s="31">
        <v>1219</v>
      </c>
    </row>
    <row r="803" spans="2:15" hidden="1">
      <c r="B803" s="34" t="s">
        <v>5</v>
      </c>
      <c r="C803" s="35" t="s">
        <v>990</v>
      </c>
      <c r="D803" s="35" t="s">
        <v>991</v>
      </c>
      <c r="E803" s="34" t="str">
        <f t="shared" si="50"/>
        <v>SGCC</v>
      </c>
      <c r="F803" s="34" t="str">
        <f t="shared" si="51"/>
        <v>Z08</v>
      </c>
      <c r="G803" s="35" t="s">
        <v>1221</v>
      </c>
      <c r="H803" s="35">
        <v>1</v>
      </c>
      <c r="I803" s="35">
        <v>635</v>
      </c>
      <c r="J803" s="35">
        <v>635</v>
      </c>
      <c r="K803" s="36">
        <f t="shared" si="49"/>
        <v>3.1653162500000001</v>
      </c>
      <c r="L803" s="36" t="str">
        <f t="shared" si="52"/>
        <v>Pcs</v>
      </c>
      <c r="M803" s="37" t="s">
        <v>1413</v>
      </c>
      <c r="O803" s="31">
        <v>1219</v>
      </c>
    </row>
    <row r="804" spans="2:15" hidden="1">
      <c r="B804" s="34" t="s">
        <v>5</v>
      </c>
      <c r="C804" s="35" t="s">
        <v>992</v>
      </c>
      <c r="D804" s="35" t="s">
        <v>993</v>
      </c>
      <c r="E804" s="34" t="str">
        <f t="shared" si="50"/>
        <v>SGCC</v>
      </c>
      <c r="F804" s="34" t="str">
        <f t="shared" si="51"/>
        <v>Z08</v>
      </c>
      <c r="G804" s="35" t="s">
        <v>1221</v>
      </c>
      <c r="H804" s="35">
        <v>1</v>
      </c>
      <c r="I804" s="35">
        <v>635</v>
      </c>
      <c r="J804" s="35">
        <v>875</v>
      </c>
      <c r="K804" s="36">
        <f t="shared" si="49"/>
        <v>4.3616562500000002</v>
      </c>
      <c r="L804" s="36" t="str">
        <f t="shared" si="52"/>
        <v>Pcs</v>
      </c>
      <c r="M804" s="37" t="s">
        <v>1413</v>
      </c>
      <c r="O804" s="31">
        <v>1219</v>
      </c>
    </row>
    <row r="805" spans="2:15" hidden="1">
      <c r="B805" s="34" t="s">
        <v>5</v>
      </c>
      <c r="C805" s="35" t="s">
        <v>994</v>
      </c>
      <c r="D805" s="35" t="s">
        <v>995</v>
      </c>
      <c r="E805" s="34" t="str">
        <f t="shared" si="50"/>
        <v>SGCC</v>
      </c>
      <c r="F805" s="34" t="str">
        <f t="shared" si="51"/>
        <v>Z08</v>
      </c>
      <c r="G805" s="35" t="s">
        <v>1221</v>
      </c>
      <c r="H805" s="35">
        <v>1</v>
      </c>
      <c r="I805" s="35">
        <v>420</v>
      </c>
      <c r="J805" s="35">
        <v>750</v>
      </c>
      <c r="K805" s="36">
        <f t="shared" si="49"/>
        <v>2.47275</v>
      </c>
      <c r="L805" s="36" t="str">
        <f t="shared" si="52"/>
        <v>Pcs</v>
      </c>
      <c r="M805" s="37" t="s">
        <v>1413</v>
      </c>
      <c r="O805" s="31">
        <v>1219</v>
      </c>
    </row>
    <row r="806" spans="2:15" hidden="1">
      <c r="B806" s="34" t="s">
        <v>5</v>
      </c>
      <c r="C806" s="35" t="s">
        <v>996</v>
      </c>
      <c r="D806" s="35" t="s">
        <v>997</v>
      </c>
      <c r="E806" s="34" t="str">
        <f t="shared" si="50"/>
        <v>SGCC</v>
      </c>
      <c r="F806" s="34" t="str">
        <f t="shared" si="51"/>
        <v>Z08</v>
      </c>
      <c r="G806" s="35" t="s">
        <v>1221</v>
      </c>
      <c r="H806" s="35">
        <v>1</v>
      </c>
      <c r="I806" s="35">
        <v>420</v>
      </c>
      <c r="J806" s="35">
        <v>620</v>
      </c>
      <c r="K806" s="36">
        <f t="shared" si="49"/>
        <v>2.0441400000000001</v>
      </c>
      <c r="L806" s="36" t="str">
        <f t="shared" si="52"/>
        <v>Pcs</v>
      </c>
      <c r="M806" s="37" t="s">
        <v>1413</v>
      </c>
      <c r="O806" s="31">
        <v>1219</v>
      </c>
    </row>
    <row r="807" spans="2:15" hidden="1">
      <c r="B807" s="34" t="s">
        <v>5</v>
      </c>
      <c r="C807" s="35" t="s">
        <v>998</v>
      </c>
      <c r="D807" s="35" t="s">
        <v>999</v>
      </c>
      <c r="E807" s="34" t="str">
        <f t="shared" si="50"/>
        <v>SGCC</v>
      </c>
      <c r="F807" s="34" t="str">
        <f t="shared" si="51"/>
        <v>Z08</v>
      </c>
      <c r="G807" s="35" t="s">
        <v>1221</v>
      </c>
      <c r="H807" s="35">
        <v>0.7</v>
      </c>
      <c r="I807" s="35">
        <v>375</v>
      </c>
      <c r="J807" s="35">
        <v>1090</v>
      </c>
      <c r="K807" s="36">
        <f t="shared" si="49"/>
        <v>2.2460812499999996</v>
      </c>
      <c r="L807" s="36" t="str">
        <f t="shared" si="52"/>
        <v>Pcs</v>
      </c>
      <c r="M807" s="37">
        <v>0</v>
      </c>
      <c r="O807" s="31">
        <v>1219</v>
      </c>
    </row>
    <row r="808" spans="2:15" hidden="1">
      <c r="B808" s="34" t="s">
        <v>5</v>
      </c>
      <c r="C808" s="35" t="s">
        <v>1610</v>
      </c>
      <c r="D808" s="35" t="s">
        <v>1611</v>
      </c>
      <c r="E808" s="34" t="str">
        <f t="shared" si="50"/>
        <v>SGCC</v>
      </c>
      <c r="F808" s="34" t="str">
        <f t="shared" si="51"/>
        <v>Z08</v>
      </c>
      <c r="G808" s="35" t="s">
        <v>1221</v>
      </c>
      <c r="H808" s="35">
        <v>0.7</v>
      </c>
      <c r="I808" s="35">
        <v>375</v>
      </c>
      <c r="J808" s="35">
        <v>635</v>
      </c>
      <c r="K808" s="36">
        <f t="shared" si="49"/>
        <v>1.3084968749999997</v>
      </c>
      <c r="L808" s="36" t="str">
        <f t="shared" si="52"/>
        <v>Pcs</v>
      </c>
      <c r="M808" s="37" t="s">
        <v>1413</v>
      </c>
      <c r="O808" s="31">
        <v>1219</v>
      </c>
    </row>
    <row r="809" spans="2:15" hidden="1">
      <c r="B809" s="34" t="s">
        <v>5</v>
      </c>
      <c r="C809" s="35" t="s">
        <v>1000</v>
      </c>
      <c r="D809" s="35" t="s">
        <v>1001</v>
      </c>
      <c r="E809" s="34" t="str">
        <f t="shared" si="50"/>
        <v>SGCC</v>
      </c>
      <c r="F809" s="34" t="str">
        <f t="shared" si="51"/>
        <v>Z08</v>
      </c>
      <c r="G809" s="35" t="s">
        <v>1221</v>
      </c>
      <c r="H809" s="35">
        <v>1</v>
      </c>
      <c r="I809" s="35">
        <v>295</v>
      </c>
      <c r="J809" s="35">
        <v>535</v>
      </c>
      <c r="K809" s="36">
        <f t="shared" si="49"/>
        <v>1.23892625</v>
      </c>
      <c r="L809" s="36" t="str">
        <f t="shared" si="52"/>
        <v>Pcs</v>
      </c>
      <c r="M809" s="37" t="s">
        <v>1413</v>
      </c>
      <c r="O809" s="31">
        <v>1219</v>
      </c>
    </row>
    <row r="810" spans="2:15" hidden="1">
      <c r="B810" s="34" t="s">
        <v>5</v>
      </c>
      <c r="C810" s="35" t="s">
        <v>1612</v>
      </c>
      <c r="D810" s="35" t="s">
        <v>1613</v>
      </c>
      <c r="E810" s="34" t="str">
        <f t="shared" si="50"/>
        <v>SGCC</v>
      </c>
      <c r="F810" s="34" t="str">
        <f t="shared" si="51"/>
        <v>Z08</v>
      </c>
      <c r="G810" s="35" t="s">
        <v>1221</v>
      </c>
      <c r="H810" s="35">
        <v>1</v>
      </c>
      <c r="I810" s="35">
        <v>256</v>
      </c>
      <c r="J810" s="35">
        <v>535</v>
      </c>
      <c r="K810" s="36">
        <f t="shared" si="49"/>
        <v>1.0751360000000001</v>
      </c>
      <c r="L810" s="36" t="str">
        <f t="shared" si="52"/>
        <v>Pcs</v>
      </c>
      <c r="M810" s="37" t="s">
        <v>1413</v>
      </c>
      <c r="O810" s="31">
        <v>1219</v>
      </c>
    </row>
    <row r="811" spans="2:15" hidden="1">
      <c r="B811" s="34" t="s">
        <v>5</v>
      </c>
      <c r="C811" s="35" t="s">
        <v>1002</v>
      </c>
      <c r="D811" s="35" t="s">
        <v>1003</v>
      </c>
      <c r="E811" s="34" t="str">
        <f t="shared" si="50"/>
        <v>SGCC</v>
      </c>
      <c r="F811" s="34" t="str">
        <f t="shared" si="51"/>
        <v>Z08</v>
      </c>
      <c r="G811" s="35" t="s">
        <v>1221</v>
      </c>
      <c r="H811" s="35">
        <v>0.8</v>
      </c>
      <c r="I811" s="35">
        <v>400</v>
      </c>
      <c r="J811" s="35">
        <v>540</v>
      </c>
      <c r="K811" s="36">
        <f t="shared" si="49"/>
        <v>1.3564799999999999</v>
      </c>
      <c r="L811" s="36" t="str">
        <f t="shared" si="52"/>
        <v>Pcs</v>
      </c>
      <c r="M811" s="37" t="s">
        <v>1413</v>
      </c>
      <c r="O811" s="31">
        <v>1219</v>
      </c>
    </row>
    <row r="812" spans="2:15" hidden="1">
      <c r="B812" s="34" t="s">
        <v>5</v>
      </c>
      <c r="C812" s="35" t="s">
        <v>1004</v>
      </c>
      <c r="D812" s="35" t="s">
        <v>1005</v>
      </c>
      <c r="E812" s="34" t="str">
        <f t="shared" si="50"/>
        <v>SGCC</v>
      </c>
      <c r="F812" s="34" t="str">
        <f t="shared" si="51"/>
        <v>Z08</v>
      </c>
      <c r="G812" s="35" t="s">
        <v>1221</v>
      </c>
      <c r="H812" s="35">
        <v>0.6</v>
      </c>
      <c r="I812" s="35">
        <v>400</v>
      </c>
      <c r="J812" s="35">
        <v>580</v>
      </c>
      <c r="K812" s="36">
        <f t="shared" si="49"/>
        <v>1.0927199999999999</v>
      </c>
      <c r="L812" s="36" t="str">
        <f t="shared" si="52"/>
        <v>Pcs</v>
      </c>
      <c r="M812" s="37" t="s">
        <v>1413</v>
      </c>
      <c r="O812" s="31">
        <v>1219</v>
      </c>
    </row>
    <row r="813" spans="2:15" hidden="1">
      <c r="B813" s="34" t="s">
        <v>5</v>
      </c>
      <c r="C813" s="35" t="s">
        <v>1006</v>
      </c>
      <c r="D813" s="35" t="s">
        <v>1007</v>
      </c>
      <c r="E813" s="34" t="str">
        <f t="shared" si="50"/>
        <v>SGCC</v>
      </c>
      <c r="F813" s="34" t="str">
        <f t="shared" si="51"/>
        <v>Z08</v>
      </c>
      <c r="G813" s="35" t="s">
        <v>1221</v>
      </c>
      <c r="H813" s="35">
        <v>0.6</v>
      </c>
      <c r="I813" s="35">
        <v>310</v>
      </c>
      <c r="J813" s="35">
        <v>540</v>
      </c>
      <c r="K813" s="36">
        <f t="shared" si="49"/>
        <v>0.78845399999999999</v>
      </c>
      <c r="L813" s="36" t="str">
        <f t="shared" si="52"/>
        <v>Pcs</v>
      </c>
      <c r="M813" s="37" t="s">
        <v>1413</v>
      </c>
      <c r="O813" s="31">
        <v>1219</v>
      </c>
    </row>
    <row r="814" spans="2:15" hidden="1">
      <c r="B814" s="34" t="s">
        <v>5</v>
      </c>
      <c r="C814" s="35" t="s">
        <v>1008</v>
      </c>
      <c r="D814" s="35" t="s">
        <v>1009</v>
      </c>
      <c r="E814" s="34" t="str">
        <f t="shared" si="50"/>
        <v>SGCC</v>
      </c>
      <c r="F814" s="34" t="str">
        <f t="shared" si="51"/>
        <v>Z08</v>
      </c>
      <c r="G814" s="35" t="s">
        <v>1221</v>
      </c>
      <c r="H814" s="35">
        <v>0.6</v>
      </c>
      <c r="I814" s="35">
        <v>610</v>
      </c>
      <c r="J814" s="35">
        <v>680</v>
      </c>
      <c r="K814" s="36">
        <f t="shared" si="49"/>
        <v>1.953708</v>
      </c>
      <c r="L814" s="36" t="str">
        <f t="shared" si="52"/>
        <v>Pcs</v>
      </c>
      <c r="M814" s="37" t="s">
        <v>1413</v>
      </c>
      <c r="O814" s="31">
        <v>1219</v>
      </c>
    </row>
    <row r="815" spans="2:15" hidden="1">
      <c r="B815" s="34" t="s">
        <v>5</v>
      </c>
      <c r="C815" s="35" t="s">
        <v>1010</v>
      </c>
      <c r="D815" s="35" t="s">
        <v>1011</v>
      </c>
      <c r="E815" s="34" t="str">
        <f t="shared" si="50"/>
        <v>SGCC</v>
      </c>
      <c r="F815" s="34" t="str">
        <f t="shared" si="51"/>
        <v>Z08</v>
      </c>
      <c r="G815" s="35" t="s">
        <v>1221</v>
      </c>
      <c r="H815" s="35">
        <v>0.6</v>
      </c>
      <c r="I815" s="35">
        <v>200</v>
      </c>
      <c r="J815" s="35">
        <v>350</v>
      </c>
      <c r="K815" s="36">
        <f t="shared" si="49"/>
        <v>0.32969999999999999</v>
      </c>
      <c r="L815" s="36" t="str">
        <f t="shared" si="52"/>
        <v>Pcs</v>
      </c>
      <c r="M815" s="37" t="s">
        <v>1413</v>
      </c>
      <c r="O815" s="31">
        <v>1219</v>
      </c>
    </row>
    <row r="816" spans="2:15" hidden="1">
      <c r="B816" s="34" t="s">
        <v>5</v>
      </c>
      <c r="C816" s="35" t="s">
        <v>1014</v>
      </c>
      <c r="D816" s="35" t="s">
        <v>1015</v>
      </c>
      <c r="E816" s="34" t="str">
        <f t="shared" si="50"/>
        <v>SGCC</v>
      </c>
      <c r="F816" s="34" t="str">
        <f t="shared" si="51"/>
        <v>Z08</v>
      </c>
      <c r="G816" s="35" t="s">
        <v>1221</v>
      </c>
      <c r="H816" s="35">
        <v>1.6</v>
      </c>
      <c r="I816" s="35">
        <v>74</v>
      </c>
      <c r="J816" s="35" t="s">
        <v>1201</v>
      </c>
      <c r="K816" s="36">
        <f t="shared" si="49"/>
        <v>1</v>
      </c>
      <c r="L816" s="36" t="str">
        <f t="shared" si="52"/>
        <v>KG,</v>
      </c>
      <c r="M816" s="37" t="s">
        <v>1224</v>
      </c>
      <c r="O816" s="31">
        <v>1219</v>
      </c>
    </row>
    <row r="817" spans="2:15" hidden="1">
      <c r="B817" s="34" t="s">
        <v>5</v>
      </c>
      <c r="C817" s="35" t="s">
        <v>1614</v>
      </c>
      <c r="D817" s="35" t="s">
        <v>1015</v>
      </c>
      <c r="E817" s="34" t="str">
        <f t="shared" si="50"/>
        <v>SGCC</v>
      </c>
      <c r="F817" s="34" t="str">
        <f t="shared" si="51"/>
        <v>Z08</v>
      </c>
      <c r="G817" s="35" t="s">
        <v>1221</v>
      </c>
      <c r="H817" s="35">
        <v>1.6</v>
      </c>
      <c r="I817" s="35">
        <v>74</v>
      </c>
      <c r="J817" s="35" t="s">
        <v>1201</v>
      </c>
      <c r="K817" s="36">
        <f t="shared" si="49"/>
        <v>1</v>
      </c>
      <c r="L817" s="36" t="str">
        <f t="shared" si="52"/>
        <v>KG,</v>
      </c>
      <c r="M817" s="37" t="s">
        <v>1224</v>
      </c>
      <c r="O817" s="31">
        <v>1219</v>
      </c>
    </row>
    <row r="818" spans="2:15" hidden="1">
      <c r="B818" s="34" t="s">
        <v>5</v>
      </c>
      <c r="C818" s="35" t="s">
        <v>1016</v>
      </c>
      <c r="D818" s="35" t="s">
        <v>1017</v>
      </c>
      <c r="E818" s="34" t="str">
        <f t="shared" si="50"/>
        <v>SGCC</v>
      </c>
      <c r="F818" s="34" t="str">
        <f t="shared" si="51"/>
        <v>Z08</v>
      </c>
      <c r="G818" s="35" t="s">
        <v>1221</v>
      </c>
      <c r="H818" s="35">
        <v>1.6</v>
      </c>
      <c r="I818" s="35">
        <v>20</v>
      </c>
      <c r="J818" s="35">
        <v>189</v>
      </c>
      <c r="K818" s="36">
        <f t="shared" si="49"/>
        <v>4.74768E-2</v>
      </c>
      <c r="L818" s="36" t="str">
        <f t="shared" si="52"/>
        <v>Pcs</v>
      </c>
      <c r="M818" s="37" t="s">
        <v>1413</v>
      </c>
      <c r="O818" s="31">
        <v>1219</v>
      </c>
    </row>
    <row r="819" spans="2:15" hidden="1">
      <c r="B819" s="34" t="s">
        <v>5</v>
      </c>
      <c r="C819" s="35" t="s">
        <v>1018</v>
      </c>
      <c r="D819" s="35" t="s">
        <v>1019</v>
      </c>
      <c r="E819" s="34" t="str">
        <f t="shared" si="50"/>
        <v>SGCD</v>
      </c>
      <c r="F819" s="34" t="str">
        <f t="shared" si="51"/>
        <v>Z08</v>
      </c>
      <c r="G819" s="35" t="s">
        <v>1615</v>
      </c>
      <c r="H819" s="35">
        <v>0.6</v>
      </c>
      <c r="I819" s="35">
        <v>510</v>
      </c>
      <c r="J819" s="35">
        <v>1230</v>
      </c>
      <c r="K819" s="36">
        <f t="shared" si="49"/>
        <v>2.954583</v>
      </c>
      <c r="L819" s="36" t="str">
        <f t="shared" si="52"/>
        <v>Pcs</v>
      </c>
      <c r="M819" s="37" t="s">
        <v>1224</v>
      </c>
      <c r="O819" s="31">
        <v>1219</v>
      </c>
    </row>
    <row r="820" spans="2:15" hidden="1">
      <c r="B820" s="34" t="s">
        <v>5</v>
      </c>
      <c r="C820" s="35" t="s">
        <v>1616</v>
      </c>
      <c r="D820" s="35" t="s">
        <v>1019</v>
      </c>
      <c r="E820" s="34" t="str">
        <f t="shared" si="50"/>
        <v>SGCD</v>
      </c>
      <c r="F820" s="34" t="str">
        <f t="shared" si="51"/>
        <v>Z08</v>
      </c>
      <c r="G820" s="35" t="s">
        <v>1615</v>
      </c>
      <c r="H820" s="35">
        <v>0.6</v>
      </c>
      <c r="I820" s="35">
        <v>510</v>
      </c>
      <c r="J820" s="35">
        <v>1230</v>
      </c>
      <c r="K820" s="36">
        <f t="shared" si="49"/>
        <v>2.954583</v>
      </c>
      <c r="L820" s="36" t="str">
        <f t="shared" si="52"/>
        <v>Pcs</v>
      </c>
      <c r="M820" s="37" t="s">
        <v>1224</v>
      </c>
      <c r="O820" s="31">
        <v>1219</v>
      </c>
    </row>
    <row r="821" spans="2:15" hidden="1">
      <c r="B821" s="34" t="s">
        <v>5</v>
      </c>
      <c r="C821" s="35" t="s">
        <v>1020</v>
      </c>
      <c r="D821" s="35" t="s">
        <v>1021</v>
      </c>
      <c r="E821" s="34" t="str">
        <f t="shared" si="50"/>
        <v>SGCC</v>
      </c>
      <c r="F821" s="34" t="str">
        <f t="shared" si="51"/>
        <v>Z08</v>
      </c>
      <c r="G821" s="35" t="s">
        <v>1221</v>
      </c>
      <c r="H821" s="35">
        <v>0.6</v>
      </c>
      <c r="I821" s="35">
        <v>175</v>
      </c>
      <c r="J821" s="35">
        <v>1188</v>
      </c>
      <c r="K821" s="36">
        <f t="shared" si="49"/>
        <v>0.979209</v>
      </c>
      <c r="L821" s="36" t="str">
        <f t="shared" si="52"/>
        <v>Pcs</v>
      </c>
      <c r="M821" s="37" t="s">
        <v>1265</v>
      </c>
      <c r="O821" s="31">
        <v>1219</v>
      </c>
    </row>
    <row r="822" spans="2:15" hidden="1">
      <c r="B822" s="34" t="s">
        <v>5</v>
      </c>
      <c r="C822" s="35" t="s">
        <v>1022</v>
      </c>
      <c r="D822" s="35" t="s">
        <v>1021</v>
      </c>
      <c r="E822" s="34" t="str">
        <f t="shared" si="50"/>
        <v>SGCC</v>
      </c>
      <c r="F822" s="34" t="str">
        <f t="shared" si="51"/>
        <v>Z08</v>
      </c>
      <c r="G822" s="35" t="s">
        <v>1221</v>
      </c>
      <c r="H822" s="35">
        <v>0.6</v>
      </c>
      <c r="I822" s="35">
        <v>175</v>
      </c>
      <c r="J822" s="35">
        <v>1188</v>
      </c>
      <c r="K822" s="36">
        <f t="shared" si="49"/>
        <v>0.979209</v>
      </c>
      <c r="L822" s="36" t="str">
        <f t="shared" si="52"/>
        <v>Pcs</v>
      </c>
      <c r="M822" s="37" t="s">
        <v>1265</v>
      </c>
      <c r="O822" s="31">
        <v>1219</v>
      </c>
    </row>
    <row r="823" spans="2:15" hidden="1">
      <c r="B823" s="34" t="s">
        <v>5</v>
      </c>
      <c r="C823" s="35" t="s">
        <v>1617</v>
      </c>
      <c r="D823" s="35" t="s">
        <v>1618</v>
      </c>
      <c r="E823" s="34" t="str">
        <f t="shared" si="50"/>
        <v>SGCD</v>
      </c>
      <c r="F823" s="34" t="str">
        <f t="shared" si="51"/>
        <v>Z22</v>
      </c>
      <c r="G823" s="35" t="s">
        <v>1619</v>
      </c>
      <c r="H823" s="35">
        <v>1</v>
      </c>
      <c r="I823" s="35">
        <v>443</v>
      </c>
      <c r="J823" s="35">
        <v>860</v>
      </c>
      <c r="K823" s="36">
        <f t="shared" si="49"/>
        <v>2.9906929999999994</v>
      </c>
      <c r="L823" s="36" t="str">
        <f t="shared" si="52"/>
        <v>Pcs</v>
      </c>
      <c r="M823" s="37">
        <v>0</v>
      </c>
      <c r="O823" s="31">
        <v>1219</v>
      </c>
    </row>
    <row r="824" spans="2:15" hidden="1">
      <c r="B824" s="34" t="s">
        <v>5</v>
      </c>
      <c r="C824" s="35" t="s">
        <v>1023</v>
      </c>
      <c r="D824" s="35" t="s">
        <v>1024</v>
      </c>
      <c r="E824" s="34" t="str">
        <f t="shared" si="50"/>
        <v>SGCC</v>
      </c>
      <c r="F824" s="34" t="str">
        <f t="shared" si="51"/>
        <v>Z08</v>
      </c>
      <c r="G824" s="35" t="s">
        <v>1221</v>
      </c>
      <c r="H824" s="35">
        <v>2</v>
      </c>
      <c r="I824" s="35">
        <v>190</v>
      </c>
      <c r="J824" s="35">
        <v>525</v>
      </c>
      <c r="K824" s="36">
        <f t="shared" si="49"/>
        <v>1.5660750000000001</v>
      </c>
      <c r="L824" s="36" t="str">
        <f t="shared" si="52"/>
        <v>Pcs</v>
      </c>
      <c r="M824" s="37" t="s">
        <v>1413</v>
      </c>
      <c r="O824" s="31">
        <v>1219</v>
      </c>
    </row>
    <row r="825" spans="2:15" hidden="1">
      <c r="B825" s="34" t="s">
        <v>5</v>
      </c>
      <c r="C825" s="35" t="s">
        <v>1620</v>
      </c>
      <c r="D825" s="35" t="s">
        <v>1024</v>
      </c>
      <c r="E825" s="34" t="str">
        <f t="shared" si="50"/>
        <v>SGCC</v>
      </c>
      <c r="F825" s="34" t="str">
        <f t="shared" si="51"/>
        <v>Z08</v>
      </c>
      <c r="G825" s="35" t="s">
        <v>1221</v>
      </c>
      <c r="H825" s="35">
        <v>2</v>
      </c>
      <c r="I825" s="35">
        <v>190</v>
      </c>
      <c r="J825" s="35">
        <v>525</v>
      </c>
      <c r="K825" s="36">
        <f t="shared" si="49"/>
        <v>1.5660750000000001</v>
      </c>
      <c r="L825" s="36" t="str">
        <f t="shared" si="52"/>
        <v>Pcs</v>
      </c>
      <c r="M825" s="37" t="s">
        <v>1413</v>
      </c>
      <c r="O825" s="31">
        <v>1219</v>
      </c>
    </row>
    <row r="826" spans="2:15" hidden="1">
      <c r="B826" s="34" t="s">
        <v>5</v>
      </c>
      <c r="C826" s="35" t="s">
        <v>1025</v>
      </c>
      <c r="D826" s="35" t="s">
        <v>1026</v>
      </c>
      <c r="E826" s="34" t="str">
        <f t="shared" si="50"/>
        <v>SGCC</v>
      </c>
      <c r="F826" s="34" t="str">
        <f t="shared" si="51"/>
        <v>Z08</v>
      </c>
      <c r="G826" s="35" t="s">
        <v>1221</v>
      </c>
      <c r="H826" s="35">
        <v>1.6</v>
      </c>
      <c r="I826" s="35">
        <v>136</v>
      </c>
      <c r="J826" s="35">
        <v>439</v>
      </c>
      <c r="K826" s="36">
        <f t="shared" si="49"/>
        <v>0.74988224000000003</v>
      </c>
      <c r="L826" s="36" t="str">
        <f t="shared" si="52"/>
        <v>Pcs</v>
      </c>
      <c r="M826" s="37" t="s">
        <v>1224</v>
      </c>
      <c r="O826" s="31">
        <v>1219</v>
      </c>
    </row>
    <row r="827" spans="2:15" hidden="1">
      <c r="B827" s="34" t="s">
        <v>5</v>
      </c>
      <c r="C827" s="35" t="s">
        <v>1027</v>
      </c>
      <c r="D827" s="35" t="s">
        <v>1026</v>
      </c>
      <c r="E827" s="34" t="str">
        <f t="shared" si="50"/>
        <v>SGCC</v>
      </c>
      <c r="F827" s="34" t="str">
        <f t="shared" si="51"/>
        <v>Z08</v>
      </c>
      <c r="G827" s="35" t="s">
        <v>1221</v>
      </c>
      <c r="H827" s="35">
        <v>1.6</v>
      </c>
      <c r="I827" s="35">
        <v>136</v>
      </c>
      <c r="J827" s="35">
        <v>439</v>
      </c>
      <c r="K827" s="36">
        <f t="shared" si="49"/>
        <v>0.74988224000000003</v>
      </c>
      <c r="L827" s="36" t="str">
        <f t="shared" si="52"/>
        <v>Pcs</v>
      </c>
      <c r="M827" s="37" t="s">
        <v>1224</v>
      </c>
      <c r="O827" s="31">
        <v>1219</v>
      </c>
    </row>
    <row r="828" spans="2:15" hidden="1">
      <c r="B828" s="34" t="s">
        <v>5</v>
      </c>
      <c r="C828" s="35" t="s">
        <v>1028</v>
      </c>
      <c r="D828" s="35" t="s">
        <v>1029</v>
      </c>
      <c r="E828" s="34" t="str">
        <f t="shared" si="50"/>
        <v>SGCC</v>
      </c>
      <c r="F828" s="34" t="str">
        <f t="shared" si="51"/>
        <v>Z08</v>
      </c>
      <c r="G828" s="35" t="s">
        <v>1221</v>
      </c>
      <c r="H828" s="35">
        <v>1.6</v>
      </c>
      <c r="I828" s="35">
        <v>498</v>
      </c>
      <c r="J828" s="35">
        <v>590</v>
      </c>
      <c r="K828" s="36">
        <f t="shared" si="49"/>
        <v>3.6903792000000002</v>
      </c>
      <c r="L828" s="36" t="str">
        <f t="shared" si="52"/>
        <v>Pcs</v>
      </c>
      <c r="M828" s="37" t="s">
        <v>1265</v>
      </c>
      <c r="O828" s="31">
        <v>1219</v>
      </c>
    </row>
    <row r="829" spans="2:15" hidden="1">
      <c r="B829" s="34" t="s">
        <v>5</v>
      </c>
      <c r="C829" s="35" t="s">
        <v>1030</v>
      </c>
      <c r="D829" s="35" t="s">
        <v>1029</v>
      </c>
      <c r="E829" s="34" t="str">
        <f t="shared" si="50"/>
        <v>SGCC</v>
      </c>
      <c r="F829" s="34" t="str">
        <f t="shared" si="51"/>
        <v>Z08</v>
      </c>
      <c r="G829" s="35" t="s">
        <v>1221</v>
      </c>
      <c r="H829" s="35">
        <v>1.6</v>
      </c>
      <c r="I829" s="35">
        <v>498</v>
      </c>
      <c r="J829" s="35">
        <v>590</v>
      </c>
      <c r="K829" s="36">
        <f t="shared" si="49"/>
        <v>3.6903792000000002</v>
      </c>
      <c r="L829" s="36" t="str">
        <f t="shared" si="52"/>
        <v>Pcs</v>
      </c>
      <c r="M829" s="37" t="s">
        <v>1265</v>
      </c>
      <c r="O829" s="31">
        <v>1219</v>
      </c>
    </row>
    <row r="830" spans="2:15" hidden="1">
      <c r="B830" s="34" t="s">
        <v>5</v>
      </c>
      <c r="C830" s="35" t="s">
        <v>1031</v>
      </c>
      <c r="D830" s="35" t="s">
        <v>1032</v>
      </c>
      <c r="E830" s="34" t="str">
        <f t="shared" si="50"/>
        <v>SGCC</v>
      </c>
      <c r="F830" s="34" t="str">
        <f t="shared" si="51"/>
        <v>Z08</v>
      </c>
      <c r="G830" s="35" t="s">
        <v>1221</v>
      </c>
      <c r="H830" s="35">
        <v>0.7</v>
      </c>
      <c r="I830" s="35">
        <v>392</v>
      </c>
      <c r="J830" s="35">
        <v>392</v>
      </c>
      <c r="K830" s="36">
        <f t="shared" si="49"/>
        <v>0.84438367999999986</v>
      </c>
      <c r="L830" s="36" t="str">
        <f t="shared" si="52"/>
        <v>Pcs</v>
      </c>
      <c r="M830" s="37" t="s">
        <v>1265</v>
      </c>
      <c r="O830" s="31">
        <v>1219</v>
      </c>
    </row>
    <row r="831" spans="2:15" hidden="1">
      <c r="B831" s="34" t="s">
        <v>5</v>
      </c>
      <c r="C831" s="35" t="s">
        <v>1033</v>
      </c>
      <c r="D831" s="35" t="s">
        <v>1034</v>
      </c>
      <c r="E831" s="34" t="str">
        <f t="shared" si="50"/>
        <v>SGCC</v>
      </c>
      <c r="F831" s="34" t="str">
        <f t="shared" si="51"/>
        <v>Z08</v>
      </c>
      <c r="G831" s="35" t="s">
        <v>1221</v>
      </c>
      <c r="H831" s="35">
        <v>0.7</v>
      </c>
      <c r="I831" s="35">
        <v>47</v>
      </c>
      <c r="J831" s="35">
        <v>200</v>
      </c>
      <c r="K831" s="36">
        <f t="shared" si="49"/>
        <v>5.1652999999999998E-2</v>
      </c>
      <c r="L831" s="36" t="str">
        <f t="shared" si="52"/>
        <v>Pcs</v>
      </c>
      <c r="M831" s="37" t="s">
        <v>1265</v>
      </c>
      <c r="O831" s="31">
        <v>1219</v>
      </c>
    </row>
    <row r="832" spans="2:15" hidden="1">
      <c r="B832" s="34" t="s">
        <v>5</v>
      </c>
      <c r="C832" s="35" t="s">
        <v>1035</v>
      </c>
      <c r="D832" s="35" t="s">
        <v>1036</v>
      </c>
      <c r="E832" s="34" t="str">
        <f t="shared" si="50"/>
        <v>SGCC</v>
      </c>
      <c r="F832" s="34" t="str">
        <f t="shared" si="51"/>
        <v>Z08</v>
      </c>
      <c r="G832" s="35" t="s">
        <v>1221</v>
      </c>
      <c r="H832" s="35">
        <v>0.7</v>
      </c>
      <c r="I832" s="35">
        <v>288</v>
      </c>
      <c r="J832" s="35">
        <v>378</v>
      </c>
      <c r="K832" s="36">
        <f t="shared" si="49"/>
        <v>0.59820767999999991</v>
      </c>
      <c r="L832" s="36" t="str">
        <f t="shared" si="52"/>
        <v>Pcs</v>
      </c>
      <c r="M832" s="37" t="s">
        <v>1265</v>
      </c>
      <c r="O832" s="31">
        <v>1219</v>
      </c>
    </row>
    <row r="833" spans="2:15" hidden="1">
      <c r="B833" s="34" t="s">
        <v>5</v>
      </c>
      <c r="C833" s="35" t="s">
        <v>1037</v>
      </c>
      <c r="D833" s="35" t="s">
        <v>1038</v>
      </c>
      <c r="E833" s="34" t="str">
        <f t="shared" si="50"/>
        <v>SGCC</v>
      </c>
      <c r="F833" s="34" t="str">
        <f t="shared" si="51"/>
        <v>Z08</v>
      </c>
      <c r="G833" s="35" t="s">
        <v>1221</v>
      </c>
      <c r="H833" s="35">
        <v>0.7</v>
      </c>
      <c r="I833" s="35">
        <v>240</v>
      </c>
      <c r="J833" s="35">
        <v>323</v>
      </c>
      <c r="K833" s="36">
        <f t="shared" si="49"/>
        <v>0.42597239999999992</v>
      </c>
      <c r="L833" s="36" t="str">
        <f t="shared" si="52"/>
        <v>Pcs</v>
      </c>
      <c r="M833" s="37" t="s">
        <v>1265</v>
      </c>
      <c r="O833" s="31">
        <v>1219</v>
      </c>
    </row>
    <row r="834" spans="2:15" hidden="1">
      <c r="B834" s="34" t="s">
        <v>5</v>
      </c>
      <c r="C834" s="35" t="s">
        <v>1039</v>
      </c>
      <c r="D834" s="35" t="s">
        <v>1040</v>
      </c>
      <c r="E834" s="34" t="str">
        <f t="shared" si="50"/>
        <v>SGCC</v>
      </c>
      <c r="F834" s="34" t="str">
        <f t="shared" si="51"/>
        <v>Z08</v>
      </c>
      <c r="G834" s="35" t="s">
        <v>1221</v>
      </c>
      <c r="H834" s="35">
        <v>0.7</v>
      </c>
      <c r="I834" s="35">
        <v>105</v>
      </c>
      <c r="J834" s="35">
        <v>289</v>
      </c>
      <c r="K834" s="36">
        <f t="shared" si="49"/>
        <v>0.16674577499999996</v>
      </c>
      <c r="L834" s="36" t="str">
        <f t="shared" si="52"/>
        <v>Pcs</v>
      </c>
      <c r="M834" s="37" t="s">
        <v>1265</v>
      </c>
      <c r="O834" s="31">
        <v>1219</v>
      </c>
    </row>
    <row r="835" spans="2:15" hidden="1">
      <c r="B835" s="34" t="s">
        <v>5</v>
      </c>
      <c r="C835" s="35" t="s">
        <v>1041</v>
      </c>
      <c r="D835" s="35" t="s">
        <v>1042</v>
      </c>
      <c r="E835" s="34" t="str">
        <f t="shared" si="50"/>
        <v>SGCC</v>
      </c>
      <c r="F835" s="34" t="str">
        <f t="shared" si="51"/>
        <v>Z08</v>
      </c>
      <c r="G835" s="35" t="s">
        <v>1221</v>
      </c>
      <c r="H835" s="35">
        <v>0.7</v>
      </c>
      <c r="I835" s="35">
        <v>219</v>
      </c>
      <c r="J835" s="35">
        <v>275</v>
      </c>
      <c r="K835" s="36">
        <f t="shared" si="49"/>
        <v>0.33093637499999995</v>
      </c>
      <c r="L835" s="36" t="str">
        <f t="shared" si="52"/>
        <v>Pcs</v>
      </c>
      <c r="M835" s="37" t="s">
        <v>1265</v>
      </c>
      <c r="O835" s="31">
        <v>1219</v>
      </c>
    </row>
    <row r="836" spans="2:15" hidden="1">
      <c r="B836" s="34" t="s">
        <v>5</v>
      </c>
      <c r="C836" s="35" t="s">
        <v>1043</v>
      </c>
      <c r="D836" s="35" t="s">
        <v>1044</v>
      </c>
      <c r="E836" s="34" t="str">
        <f t="shared" si="50"/>
        <v>SGCC</v>
      </c>
      <c r="F836" s="34" t="str">
        <f t="shared" si="51"/>
        <v>Z08</v>
      </c>
      <c r="G836" s="35" t="s">
        <v>1221</v>
      </c>
      <c r="H836" s="35">
        <v>0.7</v>
      </c>
      <c r="I836" s="35">
        <v>390</v>
      </c>
      <c r="J836" s="35">
        <v>440</v>
      </c>
      <c r="K836" s="36">
        <f t="shared" ref="K836:K899" si="53">IF(J836="Coil",1,7.85*H836*I836*J836/10^6)</f>
        <v>0.94294199999999984</v>
      </c>
      <c r="L836" s="36" t="str">
        <f t="shared" si="52"/>
        <v>Pcs</v>
      </c>
      <c r="M836" s="37" t="s">
        <v>1224</v>
      </c>
      <c r="O836" s="31">
        <v>1219</v>
      </c>
    </row>
    <row r="837" spans="2:15" hidden="1">
      <c r="B837" s="34" t="s">
        <v>5</v>
      </c>
      <c r="C837" s="35" t="s">
        <v>1045</v>
      </c>
      <c r="D837" s="35" t="s">
        <v>1046</v>
      </c>
      <c r="E837" s="34" t="str">
        <f t="shared" ref="E837:E900" si="54">LEFT(G837,4)</f>
        <v>SGCC</v>
      </c>
      <c r="F837" s="34" t="str">
        <f t="shared" ref="F837:F900" si="55">RIGHT(G837,3)</f>
        <v>Z08</v>
      </c>
      <c r="G837" s="35" t="s">
        <v>1221</v>
      </c>
      <c r="H837" s="35">
        <v>0.8</v>
      </c>
      <c r="I837" s="35">
        <v>360</v>
      </c>
      <c r="J837" s="35">
        <v>625</v>
      </c>
      <c r="K837" s="36">
        <f t="shared" si="53"/>
        <v>1.413</v>
      </c>
      <c r="L837" s="36" t="str">
        <f t="shared" ref="L837:L900" si="56">IF(J837="Coil","KG,","Pcs")</f>
        <v>Pcs</v>
      </c>
      <c r="M837" s="37" t="s">
        <v>1224</v>
      </c>
      <c r="O837" s="31">
        <v>1219</v>
      </c>
    </row>
    <row r="838" spans="2:15" hidden="1">
      <c r="B838" s="34" t="s">
        <v>5</v>
      </c>
      <c r="C838" s="35" t="s">
        <v>1047</v>
      </c>
      <c r="D838" s="35" t="s">
        <v>1048</v>
      </c>
      <c r="E838" s="34" t="str">
        <f t="shared" si="54"/>
        <v>SGCC</v>
      </c>
      <c r="F838" s="34" t="str">
        <f t="shared" si="55"/>
        <v>Z08</v>
      </c>
      <c r="G838" s="35" t="s">
        <v>1221</v>
      </c>
      <c r="H838" s="35">
        <v>0.6</v>
      </c>
      <c r="I838" s="35">
        <v>172</v>
      </c>
      <c r="J838" s="35">
        <v>998</v>
      </c>
      <c r="K838" s="36">
        <f t="shared" si="53"/>
        <v>0.80849976000000001</v>
      </c>
      <c r="L838" s="36" t="str">
        <f t="shared" si="56"/>
        <v>Pcs</v>
      </c>
      <c r="M838" s="37" t="s">
        <v>1265</v>
      </c>
      <c r="O838" s="31">
        <v>1219</v>
      </c>
    </row>
    <row r="839" spans="2:15" hidden="1">
      <c r="B839" s="34" t="s">
        <v>5</v>
      </c>
      <c r="C839" s="35" t="s">
        <v>1049</v>
      </c>
      <c r="D839" s="35" t="s">
        <v>1048</v>
      </c>
      <c r="E839" s="34" t="str">
        <f t="shared" si="54"/>
        <v>SGCC</v>
      </c>
      <c r="F839" s="34" t="str">
        <f t="shared" si="55"/>
        <v>Z08</v>
      </c>
      <c r="G839" s="35" t="s">
        <v>1221</v>
      </c>
      <c r="H839" s="35">
        <v>0.6</v>
      </c>
      <c r="I839" s="35">
        <v>172</v>
      </c>
      <c r="J839" s="35">
        <v>998</v>
      </c>
      <c r="K839" s="36">
        <f t="shared" si="53"/>
        <v>0.80849976000000001</v>
      </c>
      <c r="L839" s="36" t="str">
        <f t="shared" si="56"/>
        <v>Pcs</v>
      </c>
      <c r="M839" s="37" t="s">
        <v>1265</v>
      </c>
      <c r="O839" s="31">
        <v>1219</v>
      </c>
    </row>
    <row r="840" spans="2:15" hidden="1">
      <c r="B840" s="34" t="s">
        <v>5</v>
      </c>
      <c r="C840" s="35" t="s">
        <v>1050</v>
      </c>
      <c r="D840" s="35" t="s">
        <v>1051</v>
      </c>
      <c r="E840" s="34" t="str">
        <f t="shared" si="54"/>
        <v>SGCC</v>
      </c>
      <c r="F840" s="34" t="str">
        <f t="shared" si="55"/>
        <v>Z08</v>
      </c>
      <c r="G840" s="35" t="s">
        <v>1221</v>
      </c>
      <c r="H840" s="35">
        <v>0.6</v>
      </c>
      <c r="I840" s="35">
        <v>174</v>
      </c>
      <c r="J840" s="35">
        <v>320</v>
      </c>
      <c r="K840" s="36">
        <f t="shared" si="53"/>
        <v>0.26225280000000001</v>
      </c>
      <c r="L840" s="36" t="str">
        <f t="shared" si="56"/>
        <v>Pcs</v>
      </c>
      <c r="M840" s="37" t="s">
        <v>1224</v>
      </c>
      <c r="O840" s="31">
        <v>1219</v>
      </c>
    </row>
    <row r="841" spans="2:15" hidden="1">
      <c r="B841" s="34" t="s">
        <v>5</v>
      </c>
      <c r="C841" s="35" t="s">
        <v>1621</v>
      </c>
      <c r="D841" s="35" t="s">
        <v>1622</v>
      </c>
      <c r="E841" s="34" t="str">
        <f t="shared" si="54"/>
        <v>SGCC</v>
      </c>
      <c r="F841" s="34" t="str">
        <f t="shared" si="55"/>
        <v>Z08</v>
      </c>
      <c r="G841" s="35" t="s">
        <v>1221</v>
      </c>
      <c r="H841" s="35">
        <v>0.6</v>
      </c>
      <c r="I841" s="35">
        <v>247</v>
      </c>
      <c r="J841" s="35">
        <v>1099</v>
      </c>
      <c r="K841" s="36">
        <f t="shared" si="53"/>
        <v>1.2785436299999999</v>
      </c>
      <c r="L841" s="36" t="str">
        <f t="shared" si="56"/>
        <v>Pcs</v>
      </c>
      <c r="M841" s="37">
        <v>0</v>
      </c>
      <c r="O841" s="31">
        <v>1219</v>
      </c>
    </row>
    <row r="842" spans="2:15" hidden="1">
      <c r="B842" s="34" t="s">
        <v>5</v>
      </c>
      <c r="C842" s="35" t="s">
        <v>1623</v>
      </c>
      <c r="D842" s="35" t="s">
        <v>1622</v>
      </c>
      <c r="E842" s="34" t="str">
        <f t="shared" si="54"/>
        <v>SGCC</v>
      </c>
      <c r="F842" s="34" t="str">
        <f t="shared" si="55"/>
        <v>Z08</v>
      </c>
      <c r="G842" s="35" t="s">
        <v>1221</v>
      </c>
      <c r="H842" s="35">
        <v>0.6</v>
      </c>
      <c r="I842" s="35">
        <v>247</v>
      </c>
      <c r="J842" s="35">
        <v>1099</v>
      </c>
      <c r="K842" s="36">
        <f t="shared" si="53"/>
        <v>1.2785436299999999</v>
      </c>
      <c r="L842" s="36" t="str">
        <f t="shared" si="56"/>
        <v>Pcs</v>
      </c>
      <c r="M842" s="37">
        <v>0</v>
      </c>
      <c r="O842" s="31">
        <v>1219</v>
      </c>
    </row>
    <row r="843" spans="2:15" hidden="1">
      <c r="B843" s="34" t="s">
        <v>5</v>
      </c>
      <c r="C843" s="35" t="s">
        <v>1052</v>
      </c>
      <c r="D843" s="35" t="s">
        <v>1053</v>
      </c>
      <c r="E843" s="34" t="str">
        <f t="shared" si="54"/>
        <v>SGCD</v>
      </c>
      <c r="F843" s="34" t="str">
        <f t="shared" si="55"/>
        <v>Z08</v>
      </c>
      <c r="G843" s="35" t="s">
        <v>1547</v>
      </c>
      <c r="H843" s="35">
        <v>0.6</v>
      </c>
      <c r="I843" s="35">
        <v>386</v>
      </c>
      <c r="J843" s="35">
        <v>1120</v>
      </c>
      <c r="K843" s="36">
        <f t="shared" si="53"/>
        <v>2.0362271999999999</v>
      </c>
      <c r="L843" s="36" t="str">
        <f t="shared" si="56"/>
        <v>Pcs</v>
      </c>
      <c r="M843" s="37" t="s">
        <v>1224</v>
      </c>
      <c r="O843" s="31">
        <v>1219</v>
      </c>
    </row>
    <row r="844" spans="2:15" hidden="1">
      <c r="B844" s="34" t="s">
        <v>5</v>
      </c>
      <c r="C844" s="35" t="s">
        <v>1054</v>
      </c>
      <c r="D844" s="35" t="s">
        <v>1053</v>
      </c>
      <c r="E844" s="34" t="str">
        <f t="shared" si="54"/>
        <v>SGCD</v>
      </c>
      <c r="F844" s="34" t="str">
        <f t="shared" si="55"/>
        <v>Z08</v>
      </c>
      <c r="G844" s="35" t="s">
        <v>1547</v>
      </c>
      <c r="H844" s="35">
        <v>0.6</v>
      </c>
      <c r="I844" s="35">
        <v>386</v>
      </c>
      <c r="J844" s="35">
        <v>1120</v>
      </c>
      <c r="K844" s="36">
        <f t="shared" si="53"/>
        <v>2.0362271999999999</v>
      </c>
      <c r="L844" s="36" t="str">
        <f t="shared" si="56"/>
        <v>Pcs</v>
      </c>
      <c r="M844" s="37" t="s">
        <v>1224</v>
      </c>
      <c r="O844" s="31">
        <v>1219</v>
      </c>
    </row>
    <row r="845" spans="2:15" hidden="1">
      <c r="B845" s="34" t="s">
        <v>5</v>
      </c>
      <c r="C845" s="35" t="s">
        <v>1055</v>
      </c>
      <c r="D845" s="35" t="s">
        <v>1056</v>
      </c>
      <c r="E845" s="34" t="str">
        <f t="shared" si="54"/>
        <v>SGCC</v>
      </c>
      <c r="F845" s="34" t="str">
        <f t="shared" si="55"/>
        <v>Z08</v>
      </c>
      <c r="G845" s="35" t="s">
        <v>1221</v>
      </c>
      <c r="H845" s="35">
        <v>0.7</v>
      </c>
      <c r="I845" s="35">
        <v>242.5</v>
      </c>
      <c r="J845" s="35">
        <v>612</v>
      </c>
      <c r="K845" s="36">
        <f t="shared" si="53"/>
        <v>0.8155129499999999</v>
      </c>
      <c r="L845" s="36" t="str">
        <f t="shared" si="56"/>
        <v>Pcs</v>
      </c>
      <c r="M845" s="37" t="s">
        <v>1267</v>
      </c>
      <c r="O845" s="31">
        <v>1219</v>
      </c>
    </row>
    <row r="846" spans="2:15" hidden="1">
      <c r="B846" s="34" t="s">
        <v>5</v>
      </c>
      <c r="C846" s="35" t="s">
        <v>1057</v>
      </c>
      <c r="D846" s="35" t="s">
        <v>1058</v>
      </c>
      <c r="E846" s="34" t="str">
        <f t="shared" si="54"/>
        <v>SGCC</v>
      </c>
      <c r="F846" s="34" t="str">
        <f t="shared" si="55"/>
        <v>Z08</v>
      </c>
      <c r="G846" s="35" t="s">
        <v>1221</v>
      </c>
      <c r="H846" s="35">
        <v>1.6</v>
      </c>
      <c r="I846" s="35">
        <v>20</v>
      </c>
      <c r="J846" s="35">
        <v>234</v>
      </c>
      <c r="K846" s="36">
        <f t="shared" si="53"/>
        <v>5.8780800000000001E-2</v>
      </c>
      <c r="L846" s="36" t="str">
        <f t="shared" si="56"/>
        <v>Pcs</v>
      </c>
      <c r="M846" s="37" t="s">
        <v>1413</v>
      </c>
      <c r="O846" s="31">
        <v>1219</v>
      </c>
    </row>
    <row r="847" spans="2:15" hidden="1">
      <c r="B847" s="34" t="s">
        <v>5</v>
      </c>
      <c r="C847" s="35" t="s">
        <v>1624</v>
      </c>
      <c r="D847" s="35" t="s">
        <v>1625</v>
      </c>
      <c r="E847" s="34" t="str">
        <f t="shared" si="54"/>
        <v>SGCC</v>
      </c>
      <c r="F847" s="34" t="str">
        <f t="shared" si="55"/>
        <v>Z08</v>
      </c>
      <c r="G847" s="35" t="s">
        <v>1221</v>
      </c>
      <c r="H847" s="35">
        <v>1</v>
      </c>
      <c r="I847" s="35">
        <v>420</v>
      </c>
      <c r="J847" s="35">
        <v>860</v>
      </c>
      <c r="K847" s="36">
        <f t="shared" si="53"/>
        <v>2.8354200000000001</v>
      </c>
      <c r="L847" s="36" t="str">
        <f t="shared" si="56"/>
        <v>Pcs</v>
      </c>
      <c r="M847" s="37" t="s">
        <v>1413</v>
      </c>
      <c r="O847" s="31">
        <v>1219</v>
      </c>
    </row>
    <row r="848" spans="2:15" hidden="1">
      <c r="B848" s="34" t="s">
        <v>5</v>
      </c>
      <c r="C848" s="35" t="s">
        <v>1059</v>
      </c>
      <c r="D848" s="35" t="s">
        <v>1060</v>
      </c>
      <c r="E848" s="34" t="str">
        <f t="shared" si="54"/>
        <v>SGCC</v>
      </c>
      <c r="F848" s="34" t="str">
        <f t="shared" si="55"/>
        <v>Z08</v>
      </c>
      <c r="G848" s="35" t="s">
        <v>1221</v>
      </c>
      <c r="H848" s="35">
        <v>1</v>
      </c>
      <c r="I848" s="35">
        <v>260</v>
      </c>
      <c r="J848" s="35">
        <v>536</v>
      </c>
      <c r="K848" s="36">
        <f t="shared" si="53"/>
        <v>1.0939760000000001</v>
      </c>
      <c r="L848" s="36" t="str">
        <f t="shared" si="56"/>
        <v>Pcs</v>
      </c>
      <c r="M848" s="37" t="s">
        <v>1413</v>
      </c>
      <c r="O848" s="31">
        <v>1219</v>
      </c>
    </row>
    <row r="849" spans="2:15" hidden="1">
      <c r="B849" s="34" t="s">
        <v>5</v>
      </c>
      <c r="C849" s="35" t="s">
        <v>1061</v>
      </c>
      <c r="D849" s="35" t="s">
        <v>1062</v>
      </c>
      <c r="E849" s="34" t="str">
        <f t="shared" si="54"/>
        <v>SGCC</v>
      </c>
      <c r="F849" s="34" t="str">
        <f t="shared" si="55"/>
        <v>Z08</v>
      </c>
      <c r="G849" s="35" t="s">
        <v>1221</v>
      </c>
      <c r="H849" s="35">
        <v>0.8</v>
      </c>
      <c r="I849" s="35">
        <v>185</v>
      </c>
      <c r="J849" s="35">
        <v>278</v>
      </c>
      <c r="K849" s="36">
        <f t="shared" si="53"/>
        <v>0.32298039999999995</v>
      </c>
      <c r="L849" s="36" t="str">
        <f t="shared" si="56"/>
        <v>Pcs</v>
      </c>
      <c r="M849" s="37" t="s">
        <v>1224</v>
      </c>
      <c r="O849" s="31">
        <v>1219</v>
      </c>
    </row>
    <row r="850" spans="2:15" hidden="1">
      <c r="B850" s="34" t="s">
        <v>5</v>
      </c>
      <c r="C850" s="35" t="s">
        <v>1063</v>
      </c>
      <c r="D850" s="35" t="s">
        <v>1064</v>
      </c>
      <c r="E850" s="34" t="str">
        <f t="shared" si="54"/>
        <v>SGCC</v>
      </c>
      <c r="F850" s="34" t="str">
        <f t="shared" si="55"/>
        <v>Z08</v>
      </c>
      <c r="G850" s="35" t="s">
        <v>1221</v>
      </c>
      <c r="H850" s="35">
        <v>1</v>
      </c>
      <c r="I850" s="35">
        <v>85</v>
      </c>
      <c r="J850" s="35">
        <v>115</v>
      </c>
      <c r="K850" s="36">
        <f t="shared" si="53"/>
        <v>7.6733750000000003E-2</v>
      </c>
      <c r="L850" s="36" t="str">
        <f t="shared" si="56"/>
        <v>Pcs</v>
      </c>
      <c r="M850" s="37" t="s">
        <v>1265</v>
      </c>
      <c r="O850" s="31">
        <v>1219</v>
      </c>
    </row>
    <row r="851" spans="2:15" hidden="1">
      <c r="B851" s="34" t="s">
        <v>5</v>
      </c>
      <c r="C851" s="35" t="s">
        <v>1065</v>
      </c>
      <c r="D851" s="35" t="s">
        <v>1066</v>
      </c>
      <c r="E851" s="34" t="str">
        <f t="shared" si="54"/>
        <v>SGCC</v>
      </c>
      <c r="F851" s="34" t="str">
        <f t="shared" si="55"/>
        <v>Z08</v>
      </c>
      <c r="G851" s="35" t="s">
        <v>1221</v>
      </c>
      <c r="H851" s="35">
        <v>1</v>
      </c>
      <c r="I851" s="35">
        <v>426</v>
      </c>
      <c r="J851" s="35">
        <v>490</v>
      </c>
      <c r="K851" s="36">
        <f t="shared" si="53"/>
        <v>1.638609</v>
      </c>
      <c r="L851" s="36" t="str">
        <f t="shared" si="56"/>
        <v>Pcs</v>
      </c>
      <c r="M851" s="37" t="s">
        <v>1224</v>
      </c>
      <c r="O851" s="31">
        <v>1219</v>
      </c>
    </row>
    <row r="852" spans="2:15" hidden="1">
      <c r="B852" s="34" t="s">
        <v>5</v>
      </c>
      <c r="C852" s="35" t="s">
        <v>1626</v>
      </c>
      <c r="D852" s="35" t="s">
        <v>1627</v>
      </c>
      <c r="E852" s="34" t="str">
        <f t="shared" si="54"/>
        <v>SGCC</v>
      </c>
      <c r="F852" s="34" t="str">
        <f t="shared" si="55"/>
        <v>Z08</v>
      </c>
      <c r="G852" s="35" t="s">
        <v>1221</v>
      </c>
      <c r="H852" s="35">
        <v>1</v>
      </c>
      <c r="I852" s="35">
        <v>128</v>
      </c>
      <c r="J852" s="35">
        <v>171</v>
      </c>
      <c r="K852" s="36">
        <f t="shared" si="53"/>
        <v>0.1718208</v>
      </c>
      <c r="L852" s="36" t="str">
        <f t="shared" si="56"/>
        <v>Pcs</v>
      </c>
      <c r="M852" s="37" t="s">
        <v>1265</v>
      </c>
      <c r="O852" s="31">
        <v>1219</v>
      </c>
    </row>
    <row r="853" spans="2:15" hidden="1">
      <c r="B853" s="34" t="s">
        <v>5</v>
      </c>
      <c r="C853" s="35" t="s">
        <v>1067</v>
      </c>
      <c r="D853" s="35" t="s">
        <v>1068</v>
      </c>
      <c r="E853" s="34" t="str">
        <f t="shared" si="54"/>
        <v>SGCC</v>
      </c>
      <c r="F853" s="34" t="str">
        <f t="shared" si="55"/>
        <v>Z08</v>
      </c>
      <c r="G853" s="35" t="s">
        <v>1221</v>
      </c>
      <c r="H853" s="35">
        <v>0.8</v>
      </c>
      <c r="I853" s="35">
        <v>78</v>
      </c>
      <c r="J853" s="35">
        <v>188</v>
      </c>
      <c r="K853" s="36">
        <f t="shared" si="53"/>
        <v>9.208992000000002E-2</v>
      </c>
      <c r="L853" s="36" t="str">
        <f t="shared" si="56"/>
        <v>Pcs</v>
      </c>
      <c r="M853" s="37" t="s">
        <v>1267</v>
      </c>
      <c r="O853" s="31">
        <v>1219</v>
      </c>
    </row>
    <row r="854" spans="2:15" hidden="1">
      <c r="B854" s="34" t="s">
        <v>5</v>
      </c>
      <c r="C854" s="35" t="s">
        <v>1069</v>
      </c>
      <c r="D854" s="35" t="s">
        <v>1070</v>
      </c>
      <c r="E854" s="34" t="str">
        <f t="shared" si="54"/>
        <v>SGCC</v>
      </c>
      <c r="F854" s="34" t="str">
        <f t="shared" si="55"/>
        <v>Z08</v>
      </c>
      <c r="G854" s="35" t="s">
        <v>1221</v>
      </c>
      <c r="H854" s="35">
        <v>0.8</v>
      </c>
      <c r="I854" s="35">
        <v>430</v>
      </c>
      <c r="J854" s="35">
        <v>445</v>
      </c>
      <c r="K854" s="36">
        <f t="shared" si="53"/>
        <v>1.201678</v>
      </c>
      <c r="L854" s="36" t="str">
        <f t="shared" si="56"/>
        <v>Pcs</v>
      </c>
      <c r="M854" s="37" t="s">
        <v>1413</v>
      </c>
      <c r="O854" s="31">
        <v>1219</v>
      </c>
    </row>
    <row r="855" spans="2:15" hidden="1">
      <c r="B855" s="34" t="s">
        <v>5</v>
      </c>
      <c r="C855" s="35" t="s">
        <v>1071</v>
      </c>
      <c r="D855" s="35" t="s">
        <v>1072</v>
      </c>
      <c r="E855" s="34" t="str">
        <f t="shared" si="54"/>
        <v>SGCC</v>
      </c>
      <c r="F855" s="34" t="str">
        <f t="shared" si="55"/>
        <v>Z08</v>
      </c>
      <c r="G855" s="35" t="s">
        <v>1221</v>
      </c>
      <c r="H855" s="35">
        <v>0.8</v>
      </c>
      <c r="I855" s="35">
        <v>340</v>
      </c>
      <c r="J855" s="35">
        <v>570</v>
      </c>
      <c r="K855" s="36">
        <f t="shared" si="53"/>
        <v>1.2170640000000001</v>
      </c>
      <c r="L855" s="36" t="str">
        <f t="shared" si="56"/>
        <v>Pcs</v>
      </c>
      <c r="M855" s="37" t="s">
        <v>1413</v>
      </c>
      <c r="O855" s="31">
        <v>1219</v>
      </c>
    </row>
    <row r="856" spans="2:15" hidden="1">
      <c r="B856" s="34" t="s">
        <v>5</v>
      </c>
      <c r="C856" s="35" t="s">
        <v>1073</v>
      </c>
      <c r="D856" s="35" t="s">
        <v>1074</v>
      </c>
      <c r="E856" s="34" t="str">
        <f t="shared" si="54"/>
        <v>SGCC</v>
      </c>
      <c r="F856" s="34" t="str">
        <f t="shared" si="55"/>
        <v>Z08</v>
      </c>
      <c r="G856" s="35" t="s">
        <v>1221</v>
      </c>
      <c r="H856" s="35">
        <v>0.8</v>
      </c>
      <c r="I856" s="35">
        <v>220</v>
      </c>
      <c r="J856" s="35">
        <v>690</v>
      </c>
      <c r="K856" s="36">
        <f t="shared" si="53"/>
        <v>0.95330400000000015</v>
      </c>
      <c r="L856" s="36" t="str">
        <f t="shared" si="56"/>
        <v>Pcs</v>
      </c>
      <c r="M856" s="37" t="s">
        <v>1413</v>
      </c>
      <c r="O856" s="31">
        <v>1219</v>
      </c>
    </row>
    <row r="857" spans="2:15" hidden="1">
      <c r="B857" s="34" t="s">
        <v>5</v>
      </c>
      <c r="C857" s="35" t="s">
        <v>1075</v>
      </c>
      <c r="D857" s="35" t="s">
        <v>1076</v>
      </c>
      <c r="E857" s="34" t="str">
        <f t="shared" si="54"/>
        <v>SGCC</v>
      </c>
      <c r="F857" s="34" t="str">
        <f t="shared" si="55"/>
        <v>Z08</v>
      </c>
      <c r="G857" s="35" t="s">
        <v>1221</v>
      </c>
      <c r="H857" s="35">
        <v>0.8</v>
      </c>
      <c r="I857" s="35">
        <v>450</v>
      </c>
      <c r="J857" s="35">
        <v>490</v>
      </c>
      <c r="K857" s="36">
        <f t="shared" si="53"/>
        <v>1.3847400000000001</v>
      </c>
      <c r="L857" s="36" t="str">
        <f t="shared" si="56"/>
        <v>Pcs</v>
      </c>
      <c r="M857" s="37" t="s">
        <v>1413</v>
      </c>
      <c r="O857" s="31">
        <v>1219</v>
      </c>
    </row>
    <row r="858" spans="2:15" hidden="1">
      <c r="B858" s="34" t="s">
        <v>5</v>
      </c>
      <c r="C858" s="35" t="s">
        <v>1077</v>
      </c>
      <c r="D858" s="35" t="s">
        <v>1078</v>
      </c>
      <c r="E858" s="34" t="str">
        <f t="shared" si="54"/>
        <v>SGCC</v>
      </c>
      <c r="F858" s="34" t="str">
        <f t="shared" si="55"/>
        <v>Z22</v>
      </c>
      <c r="G858" s="35" t="s">
        <v>1270</v>
      </c>
      <c r="H858" s="35">
        <v>0.8</v>
      </c>
      <c r="I858" s="35">
        <v>215</v>
      </c>
      <c r="J858" s="35">
        <v>310</v>
      </c>
      <c r="K858" s="36">
        <f t="shared" si="53"/>
        <v>0.41856199999999999</v>
      </c>
      <c r="L858" s="36" t="str">
        <f t="shared" si="56"/>
        <v>Pcs</v>
      </c>
      <c r="M858" s="37" t="s">
        <v>1224</v>
      </c>
      <c r="O858" s="31">
        <v>1219</v>
      </c>
    </row>
    <row r="859" spans="2:15" hidden="1">
      <c r="B859" s="34" t="s">
        <v>5</v>
      </c>
      <c r="C859" s="35" t="s">
        <v>1079</v>
      </c>
      <c r="D859" s="35" t="s">
        <v>1078</v>
      </c>
      <c r="E859" s="34" t="str">
        <f t="shared" si="54"/>
        <v>SGCC</v>
      </c>
      <c r="F859" s="34" t="str">
        <f t="shared" si="55"/>
        <v>Z22</v>
      </c>
      <c r="G859" s="35" t="str">
        <f>LEFT(D859,13)</f>
        <v>SGCC-ZSBX-Z22</v>
      </c>
      <c r="H859" s="35">
        <v>0.8</v>
      </c>
      <c r="I859" s="35">
        <v>215</v>
      </c>
      <c r="J859" s="35">
        <v>310</v>
      </c>
      <c r="K859" s="36">
        <f t="shared" si="53"/>
        <v>0.41856199999999999</v>
      </c>
      <c r="L859" s="36" t="str">
        <f t="shared" si="56"/>
        <v>Pcs</v>
      </c>
      <c r="M859" s="37" t="s">
        <v>1224</v>
      </c>
      <c r="O859" s="31">
        <v>1219</v>
      </c>
    </row>
    <row r="860" spans="2:15" hidden="1">
      <c r="B860" s="34" t="s">
        <v>5</v>
      </c>
      <c r="C860" s="35" t="s">
        <v>1080</v>
      </c>
      <c r="D860" s="35" t="s">
        <v>1081</v>
      </c>
      <c r="E860" s="34" t="str">
        <f t="shared" si="54"/>
        <v>SGCC</v>
      </c>
      <c r="F860" s="34" t="str">
        <f t="shared" si="55"/>
        <v>Z22</v>
      </c>
      <c r="G860" s="35" t="s">
        <v>1270</v>
      </c>
      <c r="H860" s="35">
        <v>2</v>
      </c>
      <c r="I860" s="35">
        <v>120</v>
      </c>
      <c r="J860" s="35">
        <v>138</v>
      </c>
      <c r="K860" s="36">
        <f t="shared" si="53"/>
        <v>0.259992</v>
      </c>
      <c r="L860" s="36" t="str">
        <f t="shared" si="56"/>
        <v>Pcs</v>
      </c>
      <c r="M860" s="37" t="s">
        <v>1224</v>
      </c>
      <c r="O860" s="31">
        <v>1219</v>
      </c>
    </row>
    <row r="861" spans="2:15" hidden="1">
      <c r="B861" s="34" t="s">
        <v>5</v>
      </c>
      <c r="C861" s="35" t="s">
        <v>1082</v>
      </c>
      <c r="D861" s="35" t="s">
        <v>1081</v>
      </c>
      <c r="E861" s="34" t="str">
        <f t="shared" si="54"/>
        <v>SGCC</v>
      </c>
      <c r="F861" s="34" t="str">
        <f t="shared" si="55"/>
        <v>Z22</v>
      </c>
      <c r="G861" s="35" t="str">
        <f>LEFT(D861,13)</f>
        <v>SGCC-ZSBX-Z22</v>
      </c>
      <c r="H861" s="35">
        <v>2</v>
      </c>
      <c r="I861" s="35">
        <v>120</v>
      </c>
      <c r="J861" s="35">
        <v>138</v>
      </c>
      <c r="K861" s="36">
        <f t="shared" si="53"/>
        <v>0.259992</v>
      </c>
      <c r="L861" s="36" t="str">
        <f t="shared" si="56"/>
        <v>Pcs</v>
      </c>
      <c r="M861" s="37" t="s">
        <v>1224</v>
      </c>
      <c r="O861" s="31">
        <v>1219</v>
      </c>
    </row>
    <row r="862" spans="2:15" hidden="1">
      <c r="B862" s="34" t="s">
        <v>5</v>
      </c>
      <c r="C862" s="35" t="s">
        <v>1083</v>
      </c>
      <c r="D862" s="35" t="s">
        <v>1084</v>
      </c>
      <c r="E862" s="34" t="str">
        <f t="shared" si="54"/>
        <v>SGCC</v>
      </c>
      <c r="F862" s="34" t="str">
        <f t="shared" si="55"/>
        <v>Z22</v>
      </c>
      <c r="G862" s="35" t="s">
        <v>1270</v>
      </c>
      <c r="H862" s="35">
        <v>2</v>
      </c>
      <c r="I862" s="35">
        <v>160</v>
      </c>
      <c r="J862" s="35">
        <v>168</v>
      </c>
      <c r="K862" s="36">
        <f t="shared" si="53"/>
        <v>0.422016</v>
      </c>
      <c r="L862" s="36" t="str">
        <f t="shared" si="56"/>
        <v>Pcs</v>
      </c>
      <c r="M862" s="37" t="s">
        <v>1224</v>
      </c>
      <c r="O862" s="31">
        <v>1219</v>
      </c>
    </row>
    <row r="863" spans="2:15" hidden="1">
      <c r="B863" s="34" t="s">
        <v>5</v>
      </c>
      <c r="C863" s="35" t="s">
        <v>1085</v>
      </c>
      <c r="D863" s="35" t="s">
        <v>1084</v>
      </c>
      <c r="E863" s="34" t="str">
        <f t="shared" si="54"/>
        <v>SGCC</v>
      </c>
      <c r="F863" s="34" t="str">
        <f t="shared" si="55"/>
        <v>Z22</v>
      </c>
      <c r="G863" s="35" t="str">
        <f>LEFT(D863,13)</f>
        <v>SGCC-ZSBX-Z22</v>
      </c>
      <c r="H863" s="35">
        <v>2</v>
      </c>
      <c r="I863" s="35">
        <v>160</v>
      </c>
      <c r="J863" s="35">
        <v>168</v>
      </c>
      <c r="K863" s="36">
        <f t="shared" si="53"/>
        <v>0.422016</v>
      </c>
      <c r="L863" s="36" t="str">
        <f t="shared" si="56"/>
        <v>Pcs</v>
      </c>
      <c r="M863" s="37" t="s">
        <v>1224</v>
      </c>
      <c r="O863" s="31">
        <v>1219</v>
      </c>
    </row>
    <row r="864" spans="2:15" hidden="1">
      <c r="B864" s="34" t="s">
        <v>5</v>
      </c>
      <c r="C864" s="35" t="s">
        <v>1086</v>
      </c>
      <c r="D864" s="35" t="s">
        <v>1087</v>
      </c>
      <c r="E864" s="34" t="str">
        <f t="shared" si="54"/>
        <v>SGCC</v>
      </c>
      <c r="F864" s="34" t="str">
        <f t="shared" si="55"/>
        <v>Z08</v>
      </c>
      <c r="G864" s="35" t="s">
        <v>1221</v>
      </c>
      <c r="H864" s="35">
        <v>0.7</v>
      </c>
      <c r="I864" s="35">
        <v>380</v>
      </c>
      <c r="J864" s="35">
        <v>505</v>
      </c>
      <c r="K864" s="36">
        <f t="shared" si="53"/>
        <v>1.0544905</v>
      </c>
      <c r="L864" s="36" t="str">
        <f t="shared" si="56"/>
        <v>Pcs</v>
      </c>
      <c r="M864" s="37" t="s">
        <v>1224</v>
      </c>
      <c r="O864" s="31">
        <v>1219</v>
      </c>
    </row>
    <row r="865" spans="2:15" hidden="1">
      <c r="B865" s="34" t="s">
        <v>5</v>
      </c>
      <c r="C865" s="35" t="s">
        <v>1088</v>
      </c>
      <c r="D865" s="35" t="s">
        <v>1089</v>
      </c>
      <c r="E865" s="34" t="str">
        <f t="shared" si="54"/>
        <v>SGCC</v>
      </c>
      <c r="F865" s="34" t="str">
        <f t="shared" si="55"/>
        <v>Z08</v>
      </c>
      <c r="G865" s="35" t="s">
        <v>1221</v>
      </c>
      <c r="H865" s="35">
        <v>0.7</v>
      </c>
      <c r="I865" s="35">
        <v>465</v>
      </c>
      <c r="J865" s="35">
        <v>330</v>
      </c>
      <c r="K865" s="36">
        <f t="shared" si="53"/>
        <v>0.84320774999999992</v>
      </c>
      <c r="L865" s="36" t="str">
        <f t="shared" si="56"/>
        <v>Pcs</v>
      </c>
      <c r="M865" s="37" t="s">
        <v>1224</v>
      </c>
      <c r="O865" s="31">
        <v>1219</v>
      </c>
    </row>
    <row r="866" spans="2:15" hidden="1">
      <c r="B866" s="34" t="s">
        <v>5</v>
      </c>
      <c r="C866" s="35" t="s">
        <v>1090</v>
      </c>
      <c r="D866" s="35" t="s">
        <v>1091</v>
      </c>
      <c r="E866" s="34" t="str">
        <f t="shared" si="54"/>
        <v>SGCC</v>
      </c>
      <c r="F866" s="34" t="str">
        <f t="shared" si="55"/>
        <v>Z08</v>
      </c>
      <c r="G866" s="35" t="s">
        <v>1221</v>
      </c>
      <c r="H866" s="35">
        <v>0.5</v>
      </c>
      <c r="I866" s="35">
        <v>686</v>
      </c>
      <c r="J866" s="35">
        <v>358</v>
      </c>
      <c r="K866" s="36">
        <f t="shared" si="53"/>
        <v>0.96393289999999987</v>
      </c>
      <c r="L866" s="36" t="str">
        <f t="shared" si="56"/>
        <v>Pcs</v>
      </c>
      <c r="M866" s="37" t="s">
        <v>1224</v>
      </c>
      <c r="O866" s="31">
        <v>1219</v>
      </c>
    </row>
    <row r="867" spans="2:15" hidden="1">
      <c r="B867" s="34" t="s">
        <v>5</v>
      </c>
      <c r="C867" s="35" t="s">
        <v>1628</v>
      </c>
      <c r="D867" s="35" t="s">
        <v>1629</v>
      </c>
      <c r="E867" s="34" t="str">
        <f t="shared" si="54"/>
        <v>SGCC</v>
      </c>
      <c r="F867" s="34" t="str">
        <f t="shared" si="55"/>
        <v>Z08</v>
      </c>
      <c r="G867" s="35" t="s">
        <v>1221</v>
      </c>
      <c r="H867" s="35">
        <v>0.6</v>
      </c>
      <c r="I867" s="35">
        <v>340</v>
      </c>
      <c r="J867" s="35">
        <v>590</v>
      </c>
      <c r="K867" s="36">
        <f t="shared" si="53"/>
        <v>0.94482600000000005</v>
      </c>
      <c r="L867" s="36" t="str">
        <f t="shared" si="56"/>
        <v>Pcs</v>
      </c>
      <c r="M867" s="37" t="s">
        <v>1413</v>
      </c>
      <c r="O867" s="31">
        <v>1219</v>
      </c>
    </row>
    <row r="868" spans="2:15" hidden="1">
      <c r="B868" s="34" t="s">
        <v>5</v>
      </c>
      <c r="C868" s="35" t="s">
        <v>1630</v>
      </c>
      <c r="D868" s="35" t="s">
        <v>1631</v>
      </c>
      <c r="E868" s="34" t="str">
        <f t="shared" si="54"/>
        <v>SGCD</v>
      </c>
      <c r="F868" s="34" t="str">
        <f t="shared" si="55"/>
        <v>Z08</v>
      </c>
      <c r="G868" s="35" t="s">
        <v>1547</v>
      </c>
      <c r="H868" s="35">
        <v>0.6</v>
      </c>
      <c r="I868" s="35">
        <v>350</v>
      </c>
      <c r="J868" s="35">
        <v>730</v>
      </c>
      <c r="K868" s="36">
        <f t="shared" si="53"/>
        <v>1.2034050000000001</v>
      </c>
      <c r="L868" s="36" t="str">
        <f t="shared" si="56"/>
        <v>Pcs</v>
      </c>
      <c r="M868" s="37" t="s">
        <v>1413</v>
      </c>
      <c r="O868" s="31">
        <v>1219</v>
      </c>
    </row>
    <row r="869" spans="2:15" hidden="1">
      <c r="B869" s="34" t="s">
        <v>5</v>
      </c>
      <c r="C869" s="35" t="s">
        <v>1632</v>
      </c>
      <c r="D869" s="35" t="s">
        <v>1633</v>
      </c>
      <c r="E869" s="34" t="str">
        <f t="shared" si="54"/>
        <v>SGCC</v>
      </c>
      <c r="F869" s="34" t="str">
        <f t="shared" si="55"/>
        <v>Z08</v>
      </c>
      <c r="G869" s="35" t="s">
        <v>1221</v>
      </c>
      <c r="H869" s="35">
        <v>0.8</v>
      </c>
      <c r="I869" s="35">
        <v>280</v>
      </c>
      <c r="J869" s="35">
        <v>700</v>
      </c>
      <c r="K869" s="36">
        <f t="shared" si="53"/>
        <v>1.23088</v>
      </c>
      <c r="L869" s="36" t="str">
        <f t="shared" si="56"/>
        <v>Pcs</v>
      </c>
      <c r="M869" s="37">
        <v>0</v>
      </c>
      <c r="O869" s="31">
        <v>1219</v>
      </c>
    </row>
    <row r="870" spans="2:15" hidden="1">
      <c r="B870" s="34" t="s">
        <v>5</v>
      </c>
      <c r="C870" s="35" t="s">
        <v>1634</v>
      </c>
      <c r="D870" s="35" t="s">
        <v>1635</v>
      </c>
      <c r="E870" s="34" t="str">
        <f t="shared" si="54"/>
        <v>SGCC</v>
      </c>
      <c r="F870" s="34" t="str">
        <f t="shared" si="55"/>
        <v>Z08</v>
      </c>
      <c r="G870" s="35" t="s">
        <v>1221</v>
      </c>
      <c r="H870" s="35">
        <v>0.8</v>
      </c>
      <c r="I870" s="35">
        <v>400</v>
      </c>
      <c r="J870" s="35">
        <v>540</v>
      </c>
      <c r="K870" s="36">
        <f t="shared" si="53"/>
        <v>1.3564799999999999</v>
      </c>
      <c r="L870" s="36" t="str">
        <f t="shared" si="56"/>
        <v>Pcs</v>
      </c>
      <c r="M870" s="37" t="s">
        <v>1413</v>
      </c>
      <c r="O870" s="31">
        <v>1219</v>
      </c>
    </row>
    <row r="871" spans="2:15" hidden="1">
      <c r="B871" s="34" t="s">
        <v>5</v>
      </c>
      <c r="C871" s="35" t="s">
        <v>1636</v>
      </c>
      <c r="D871" s="35" t="s">
        <v>1637</v>
      </c>
      <c r="E871" s="34" t="str">
        <f t="shared" si="54"/>
        <v>SGCC</v>
      </c>
      <c r="F871" s="34" t="str">
        <f t="shared" si="55"/>
        <v>Z08</v>
      </c>
      <c r="G871" s="35" t="s">
        <v>1221</v>
      </c>
      <c r="H871" s="35">
        <v>0.8</v>
      </c>
      <c r="I871" s="35">
        <v>290</v>
      </c>
      <c r="J871" s="35">
        <v>580</v>
      </c>
      <c r="K871" s="36">
        <f t="shared" si="53"/>
        <v>1.0562959999999999</v>
      </c>
      <c r="L871" s="36" t="str">
        <f t="shared" si="56"/>
        <v>Pcs</v>
      </c>
      <c r="M871" s="37" t="s">
        <v>1413</v>
      </c>
      <c r="O871" s="31">
        <v>1219</v>
      </c>
    </row>
    <row r="872" spans="2:15" hidden="1">
      <c r="B872" s="34" t="s">
        <v>5</v>
      </c>
      <c r="C872" s="35" t="s">
        <v>1092</v>
      </c>
      <c r="D872" s="35" t="s">
        <v>1093</v>
      </c>
      <c r="E872" s="34" t="str">
        <f t="shared" si="54"/>
        <v>SGCC</v>
      </c>
      <c r="F872" s="34" t="str">
        <f t="shared" si="55"/>
        <v>Z18</v>
      </c>
      <c r="G872" s="35" t="s">
        <v>1227</v>
      </c>
      <c r="H872" s="35">
        <v>0.6</v>
      </c>
      <c r="I872" s="35">
        <v>240</v>
      </c>
      <c r="J872" s="35">
        <v>193</v>
      </c>
      <c r="K872" s="36">
        <f t="shared" si="53"/>
        <v>0.21816720000000001</v>
      </c>
      <c r="L872" s="36" t="str">
        <f t="shared" si="56"/>
        <v>Pcs</v>
      </c>
      <c r="M872" s="37" t="s">
        <v>1224</v>
      </c>
      <c r="O872" s="31">
        <v>1219</v>
      </c>
    </row>
    <row r="873" spans="2:15" hidden="1">
      <c r="B873" s="34" t="s">
        <v>5</v>
      </c>
      <c r="C873" s="35" t="s">
        <v>1094</v>
      </c>
      <c r="D873" s="35" t="s">
        <v>1638</v>
      </c>
      <c r="E873" s="34" t="str">
        <f t="shared" si="54"/>
        <v>SGCC</v>
      </c>
      <c r="F873" s="34" t="str">
        <f t="shared" si="55"/>
        <v>Z08</v>
      </c>
      <c r="G873" s="35" t="str">
        <f>LEFT(D873,13)</f>
        <v>SGCC-ZSBX-Z08</v>
      </c>
      <c r="H873" s="35">
        <v>0.6</v>
      </c>
      <c r="I873" s="35">
        <v>82</v>
      </c>
      <c r="J873" s="35">
        <v>203</v>
      </c>
      <c r="K873" s="36">
        <f t="shared" si="53"/>
        <v>7.8402659999999985E-2</v>
      </c>
      <c r="L873" s="36" t="str">
        <f t="shared" si="56"/>
        <v>Pcs</v>
      </c>
      <c r="M873" s="37" t="s">
        <v>1265</v>
      </c>
      <c r="O873" s="31">
        <v>1219</v>
      </c>
    </row>
    <row r="874" spans="2:15" hidden="1">
      <c r="B874" s="34" t="s">
        <v>5</v>
      </c>
      <c r="C874" s="35" t="s">
        <v>1096</v>
      </c>
      <c r="D874" s="35" t="s">
        <v>1639</v>
      </c>
      <c r="E874" s="34" t="str">
        <f t="shared" si="54"/>
        <v>SGCC</v>
      </c>
      <c r="F874" s="34" t="str">
        <f t="shared" si="55"/>
        <v>Z08</v>
      </c>
      <c r="G874" s="35" t="str">
        <f>LEFT(D874,13)</f>
        <v>SGCC-ZSBX-Z08</v>
      </c>
      <c r="H874" s="35">
        <v>1</v>
      </c>
      <c r="I874" s="35">
        <v>37</v>
      </c>
      <c r="J874" s="35">
        <v>63</v>
      </c>
      <c r="K874" s="36">
        <f t="shared" si="53"/>
        <v>1.8298349999999998E-2</v>
      </c>
      <c r="L874" s="36" t="str">
        <f t="shared" si="56"/>
        <v>Pcs</v>
      </c>
      <c r="M874" s="37" t="s">
        <v>1265</v>
      </c>
      <c r="O874" s="31">
        <v>1219</v>
      </c>
    </row>
    <row r="875" spans="2:15" hidden="1">
      <c r="B875" s="34" t="s">
        <v>5</v>
      </c>
      <c r="C875" s="40" t="s">
        <v>1098</v>
      </c>
      <c r="D875" s="35" t="s">
        <v>1099</v>
      </c>
      <c r="E875" s="34" t="str">
        <f t="shared" si="54"/>
        <v>SGCC</v>
      </c>
      <c r="F875" s="34" t="str">
        <f t="shared" si="55"/>
        <v>Z08</v>
      </c>
      <c r="G875" s="35" t="s">
        <v>1221</v>
      </c>
      <c r="H875" s="35">
        <v>0.8</v>
      </c>
      <c r="I875" s="35">
        <v>250</v>
      </c>
      <c r="J875" s="35">
        <v>610</v>
      </c>
      <c r="K875" s="36">
        <f t="shared" si="53"/>
        <v>0.9577</v>
      </c>
      <c r="L875" s="36" t="str">
        <f t="shared" si="56"/>
        <v>Pcs</v>
      </c>
      <c r="M875" s="37" t="s">
        <v>1413</v>
      </c>
      <c r="O875" s="31">
        <v>1219</v>
      </c>
    </row>
    <row r="876" spans="2:15" hidden="1">
      <c r="B876" s="34" t="s">
        <v>5</v>
      </c>
      <c r="C876" s="35" t="s">
        <v>1100</v>
      </c>
      <c r="D876" s="35" t="s">
        <v>1103</v>
      </c>
      <c r="E876" s="34" t="str">
        <f t="shared" si="54"/>
        <v>SGCC</v>
      </c>
      <c r="F876" s="34" t="str">
        <f t="shared" si="55"/>
        <v>Z08</v>
      </c>
      <c r="G876" s="35" t="str">
        <f>LEFT(D876,13)</f>
        <v>SGCC-ZSBX-Z08</v>
      </c>
      <c r="H876" s="35">
        <v>0.5</v>
      </c>
      <c r="I876" s="35">
        <v>152</v>
      </c>
      <c r="J876" s="35">
        <v>188</v>
      </c>
      <c r="K876" s="36">
        <f t="shared" si="53"/>
        <v>0.1121608</v>
      </c>
      <c r="L876" s="36" t="str">
        <f t="shared" si="56"/>
        <v>Pcs</v>
      </c>
      <c r="M876" s="37" t="s">
        <v>1265</v>
      </c>
      <c r="O876" s="31">
        <v>1219</v>
      </c>
    </row>
    <row r="877" spans="2:15" hidden="1">
      <c r="B877" s="34" t="s">
        <v>5</v>
      </c>
      <c r="C877" s="35" t="s">
        <v>1102</v>
      </c>
      <c r="D877" s="35" t="s">
        <v>1103</v>
      </c>
      <c r="E877" s="34" t="str">
        <f t="shared" si="54"/>
        <v>SGCC</v>
      </c>
      <c r="F877" s="34" t="str">
        <f t="shared" si="55"/>
        <v>Z08</v>
      </c>
      <c r="G877" s="35" t="s">
        <v>1221</v>
      </c>
      <c r="H877" s="35">
        <v>0.5</v>
      </c>
      <c r="I877" s="35">
        <v>152</v>
      </c>
      <c r="J877" s="35">
        <v>188</v>
      </c>
      <c r="K877" s="36">
        <f t="shared" si="53"/>
        <v>0.1121608</v>
      </c>
      <c r="L877" s="36" t="str">
        <f t="shared" si="56"/>
        <v>Pcs</v>
      </c>
      <c r="M877" s="37" t="s">
        <v>1265</v>
      </c>
      <c r="O877" s="31">
        <v>1219</v>
      </c>
    </row>
    <row r="878" spans="2:15" hidden="1">
      <c r="B878" s="34" t="s">
        <v>5</v>
      </c>
      <c r="C878" s="35" t="s">
        <v>1106</v>
      </c>
      <c r="D878" s="35" t="s">
        <v>1107</v>
      </c>
      <c r="E878" s="34" t="str">
        <f t="shared" si="54"/>
        <v>SGCC</v>
      </c>
      <c r="F878" s="34" t="str">
        <f t="shared" si="55"/>
        <v>Z08</v>
      </c>
      <c r="G878" s="35" t="s">
        <v>1221</v>
      </c>
      <c r="H878" s="35">
        <v>1.2</v>
      </c>
      <c r="I878" s="35">
        <v>69</v>
      </c>
      <c r="J878" s="35">
        <v>1220</v>
      </c>
      <c r="K878" s="36">
        <f t="shared" si="53"/>
        <v>0.7929756</v>
      </c>
      <c r="L878" s="36" t="str">
        <f t="shared" si="56"/>
        <v>Pcs</v>
      </c>
      <c r="M878" s="37" t="s">
        <v>1228</v>
      </c>
      <c r="O878" s="31">
        <v>1219</v>
      </c>
    </row>
    <row r="879" spans="2:15" hidden="1">
      <c r="B879" s="34" t="s">
        <v>5</v>
      </c>
      <c r="C879" s="35" t="s">
        <v>1108</v>
      </c>
      <c r="D879" s="35" t="s">
        <v>1109</v>
      </c>
      <c r="E879" s="34" t="str">
        <f t="shared" si="54"/>
        <v>SGCC</v>
      </c>
      <c r="F879" s="34" t="str">
        <f t="shared" si="55"/>
        <v>Z08</v>
      </c>
      <c r="G879" s="35" t="s">
        <v>1221</v>
      </c>
      <c r="H879" s="35">
        <v>0.6</v>
      </c>
      <c r="I879" s="35">
        <v>119</v>
      </c>
      <c r="J879" s="35">
        <v>1220</v>
      </c>
      <c r="K879" s="36">
        <f t="shared" si="53"/>
        <v>0.68379780000000001</v>
      </c>
      <c r="L879" s="36" t="str">
        <f t="shared" si="56"/>
        <v>Pcs</v>
      </c>
      <c r="M879" s="37" t="s">
        <v>1228</v>
      </c>
      <c r="O879" s="31">
        <v>1219</v>
      </c>
    </row>
    <row r="880" spans="2:15" hidden="1">
      <c r="B880" s="34" t="s">
        <v>5</v>
      </c>
      <c r="C880" s="35" t="s">
        <v>1110</v>
      </c>
      <c r="D880" s="35" t="s">
        <v>1111</v>
      </c>
      <c r="E880" s="34" t="str">
        <f t="shared" si="54"/>
        <v>SGCC</v>
      </c>
      <c r="F880" s="34" t="str">
        <f t="shared" si="55"/>
        <v>Z08</v>
      </c>
      <c r="G880" s="35" t="s">
        <v>1221</v>
      </c>
      <c r="H880" s="35">
        <v>0.6</v>
      </c>
      <c r="I880" s="35">
        <v>125</v>
      </c>
      <c r="J880" s="35">
        <v>1220</v>
      </c>
      <c r="K880" s="36">
        <f t="shared" si="53"/>
        <v>0.718275</v>
      </c>
      <c r="L880" s="36" t="str">
        <f t="shared" si="56"/>
        <v>Pcs</v>
      </c>
      <c r="M880" s="37" t="s">
        <v>1228</v>
      </c>
      <c r="O880" s="31">
        <v>1219</v>
      </c>
    </row>
    <row r="881" spans="2:15" hidden="1">
      <c r="B881" s="34" t="s">
        <v>5</v>
      </c>
      <c r="C881" s="35" t="s">
        <v>1112</v>
      </c>
      <c r="D881" s="35" t="s">
        <v>1113</v>
      </c>
      <c r="E881" s="34" t="str">
        <f t="shared" si="54"/>
        <v>SGCC</v>
      </c>
      <c r="F881" s="34" t="str">
        <f t="shared" si="55"/>
        <v>Z08</v>
      </c>
      <c r="G881" s="35" t="s">
        <v>1221</v>
      </c>
      <c r="H881" s="35">
        <v>0.6</v>
      </c>
      <c r="I881" s="35">
        <v>123</v>
      </c>
      <c r="J881" s="35">
        <v>175</v>
      </c>
      <c r="K881" s="36">
        <f t="shared" si="53"/>
        <v>0.10138274999999999</v>
      </c>
      <c r="L881" s="36" t="str">
        <f t="shared" si="56"/>
        <v>Pcs</v>
      </c>
      <c r="M881" s="37" t="s">
        <v>1228</v>
      </c>
      <c r="O881" s="31">
        <v>1219</v>
      </c>
    </row>
    <row r="882" spans="2:15" hidden="1">
      <c r="B882" s="34" t="s">
        <v>5</v>
      </c>
      <c r="C882" s="35" t="s">
        <v>1115</v>
      </c>
      <c r="D882" s="35" t="s">
        <v>1116</v>
      </c>
      <c r="E882" s="34" t="str">
        <f t="shared" si="54"/>
        <v>SGCC</v>
      </c>
      <c r="F882" s="34" t="str">
        <f t="shared" si="55"/>
        <v>Z08</v>
      </c>
      <c r="G882" s="35" t="s">
        <v>1221</v>
      </c>
      <c r="H882" s="35">
        <v>0.6</v>
      </c>
      <c r="I882" s="35">
        <v>129</v>
      </c>
      <c r="J882" s="35">
        <v>236</v>
      </c>
      <c r="K882" s="36">
        <f t="shared" si="53"/>
        <v>0.14339124000000003</v>
      </c>
      <c r="L882" s="36" t="str">
        <f t="shared" si="56"/>
        <v>Pcs</v>
      </c>
      <c r="M882" s="37" t="s">
        <v>1228</v>
      </c>
      <c r="O882" s="31">
        <v>1219</v>
      </c>
    </row>
    <row r="883" spans="2:15" hidden="1">
      <c r="B883" s="34" t="s">
        <v>5</v>
      </c>
      <c r="C883" s="35" t="s">
        <v>1118</v>
      </c>
      <c r="D883" s="35" t="s">
        <v>1119</v>
      </c>
      <c r="E883" s="34" t="str">
        <f t="shared" si="54"/>
        <v>SGCC</v>
      </c>
      <c r="F883" s="34" t="str">
        <f t="shared" si="55"/>
        <v>Z08</v>
      </c>
      <c r="G883" s="35" t="s">
        <v>1221</v>
      </c>
      <c r="H883" s="35">
        <v>0.6</v>
      </c>
      <c r="I883" s="35">
        <v>189</v>
      </c>
      <c r="J883" s="35">
        <v>217</v>
      </c>
      <c r="K883" s="36">
        <f t="shared" si="53"/>
        <v>0.19317122999999997</v>
      </c>
      <c r="L883" s="36" t="str">
        <f t="shared" si="56"/>
        <v>Pcs</v>
      </c>
      <c r="M883" s="37" t="s">
        <v>1228</v>
      </c>
      <c r="O883" s="31">
        <v>1219</v>
      </c>
    </row>
    <row r="884" spans="2:15" hidden="1">
      <c r="B884" s="34" t="s">
        <v>5</v>
      </c>
      <c r="C884" s="35" t="s">
        <v>1121</v>
      </c>
      <c r="D884" s="35" t="s">
        <v>1122</v>
      </c>
      <c r="E884" s="34" t="str">
        <f t="shared" si="54"/>
        <v>SGCC</v>
      </c>
      <c r="F884" s="34" t="str">
        <f t="shared" si="55"/>
        <v>Z08</v>
      </c>
      <c r="G884" s="35" t="s">
        <v>1221</v>
      </c>
      <c r="H884" s="35">
        <v>1.6</v>
      </c>
      <c r="I884" s="35">
        <v>68</v>
      </c>
      <c r="J884" s="35">
        <v>1220</v>
      </c>
      <c r="K884" s="36">
        <f t="shared" si="53"/>
        <v>1.0419776000000001</v>
      </c>
      <c r="L884" s="36" t="str">
        <f t="shared" si="56"/>
        <v>Pcs</v>
      </c>
      <c r="M884" s="37" t="s">
        <v>1228</v>
      </c>
      <c r="O884" s="31">
        <v>1219</v>
      </c>
    </row>
    <row r="885" spans="2:15" hidden="1">
      <c r="B885" s="34" t="s">
        <v>5</v>
      </c>
      <c r="C885" s="35" t="s">
        <v>1640</v>
      </c>
      <c r="D885" s="35" t="s">
        <v>1641</v>
      </c>
      <c r="E885" s="34" t="str">
        <f t="shared" si="54"/>
        <v>SGCC</v>
      </c>
      <c r="F885" s="34" t="str">
        <f t="shared" si="55"/>
        <v>Z08</v>
      </c>
      <c r="G885" s="35" t="s">
        <v>1221</v>
      </c>
      <c r="H885" s="35">
        <v>1.6</v>
      </c>
      <c r="I885" s="35">
        <v>68</v>
      </c>
      <c r="J885" s="35">
        <v>1220</v>
      </c>
      <c r="K885" s="36">
        <f t="shared" si="53"/>
        <v>1.0419776000000001</v>
      </c>
      <c r="L885" s="36" t="str">
        <f t="shared" si="56"/>
        <v>Pcs</v>
      </c>
      <c r="M885" s="37" t="s">
        <v>1228</v>
      </c>
      <c r="O885" s="31">
        <v>1219</v>
      </c>
    </row>
    <row r="886" spans="2:15" hidden="1">
      <c r="B886" s="34" t="s">
        <v>5</v>
      </c>
      <c r="C886" s="35" t="s">
        <v>1123</v>
      </c>
      <c r="D886" s="35" t="s">
        <v>1124</v>
      </c>
      <c r="E886" s="34" t="str">
        <f t="shared" si="54"/>
        <v>SGCD</v>
      </c>
      <c r="F886" s="34" t="str">
        <f t="shared" si="55"/>
        <v>Z08</v>
      </c>
      <c r="G886" s="41" t="s">
        <v>1547</v>
      </c>
      <c r="H886" s="35">
        <v>0.6</v>
      </c>
      <c r="I886" s="35">
        <v>665</v>
      </c>
      <c r="J886" s="35">
        <v>665</v>
      </c>
      <c r="K886" s="36">
        <f t="shared" si="53"/>
        <v>2.08287975</v>
      </c>
      <c r="L886" s="36" t="str">
        <f t="shared" si="56"/>
        <v>Pcs</v>
      </c>
      <c r="M886" s="37" t="s">
        <v>1265</v>
      </c>
      <c r="O886" s="31">
        <v>1340</v>
      </c>
    </row>
    <row r="887" spans="2:15" hidden="1">
      <c r="B887" s="34" t="s">
        <v>5</v>
      </c>
      <c r="C887" s="35" t="s">
        <v>1126</v>
      </c>
      <c r="D887" s="35" t="s">
        <v>1127</v>
      </c>
      <c r="E887" s="34" t="str">
        <f t="shared" si="54"/>
        <v>SGCC</v>
      </c>
      <c r="F887" s="34" t="str">
        <f t="shared" si="55"/>
        <v>Z08</v>
      </c>
      <c r="G887" s="35" t="s">
        <v>1221</v>
      </c>
      <c r="H887" s="35">
        <v>0.5</v>
      </c>
      <c r="I887" s="35">
        <v>245</v>
      </c>
      <c r="J887" s="35">
        <v>1002</v>
      </c>
      <c r="K887" s="36">
        <f t="shared" si="53"/>
        <v>0.96354825</v>
      </c>
      <c r="L887" s="36" t="str">
        <f t="shared" si="56"/>
        <v>Pcs</v>
      </c>
      <c r="M887" s="37" t="s">
        <v>1265</v>
      </c>
      <c r="O887" s="31">
        <v>1219</v>
      </c>
    </row>
    <row r="888" spans="2:15" hidden="1">
      <c r="B888" s="34" t="s">
        <v>5</v>
      </c>
      <c r="C888" s="35" t="s">
        <v>1129</v>
      </c>
      <c r="D888" s="35" t="s">
        <v>1130</v>
      </c>
      <c r="E888" s="34" t="str">
        <f t="shared" si="54"/>
        <v>SGCC</v>
      </c>
      <c r="F888" s="34" t="str">
        <f t="shared" si="55"/>
        <v>Z08</v>
      </c>
      <c r="G888" s="35" t="s">
        <v>1221</v>
      </c>
      <c r="H888" s="35">
        <v>0.5</v>
      </c>
      <c r="I888" s="35">
        <v>245</v>
      </c>
      <c r="J888" s="35">
        <v>1177</v>
      </c>
      <c r="K888" s="36">
        <f t="shared" si="53"/>
        <v>1.1318326249999999</v>
      </c>
      <c r="L888" s="36" t="str">
        <f t="shared" si="56"/>
        <v>Pcs</v>
      </c>
      <c r="M888" s="37" t="s">
        <v>1265</v>
      </c>
      <c r="O888" s="31">
        <v>1219</v>
      </c>
    </row>
    <row r="889" spans="2:15" hidden="1">
      <c r="B889" s="34" t="s">
        <v>5</v>
      </c>
      <c r="C889" s="35" t="s">
        <v>1132</v>
      </c>
      <c r="D889" s="35" t="s">
        <v>1133</v>
      </c>
      <c r="E889" s="34" t="str">
        <f t="shared" si="54"/>
        <v>SGCC</v>
      </c>
      <c r="F889" s="34" t="str">
        <f t="shared" si="55"/>
        <v>Z22</v>
      </c>
      <c r="G889" s="35" t="s">
        <v>1270</v>
      </c>
      <c r="H889" s="42">
        <v>2</v>
      </c>
      <c r="I889" s="35">
        <v>198</v>
      </c>
      <c r="J889" s="35" t="s">
        <v>1263</v>
      </c>
      <c r="K889" s="36">
        <f t="shared" si="53"/>
        <v>1</v>
      </c>
      <c r="L889" s="36" t="str">
        <f t="shared" si="56"/>
        <v>KG,</v>
      </c>
      <c r="M889" s="37" t="s">
        <v>1265</v>
      </c>
      <c r="O889" s="31">
        <v>1219</v>
      </c>
    </row>
    <row r="890" spans="2:15" hidden="1">
      <c r="B890" s="34" t="s">
        <v>5</v>
      </c>
      <c r="C890" s="35" t="s">
        <v>1134</v>
      </c>
      <c r="D890" s="35" t="s">
        <v>1135</v>
      </c>
      <c r="E890" s="34" t="str">
        <f t="shared" si="54"/>
        <v>SGCC</v>
      </c>
      <c r="F890" s="34" t="str">
        <f t="shared" si="55"/>
        <v>Z08</v>
      </c>
      <c r="G890" s="35" t="s">
        <v>1221</v>
      </c>
      <c r="H890" s="35">
        <v>0.6</v>
      </c>
      <c r="I890" s="35">
        <v>242</v>
      </c>
      <c r="J890" s="35">
        <v>300</v>
      </c>
      <c r="K890" s="36">
        <f t="shared" si="53"/>
        <v>0.34194600000000003</v>
      </c>
      <c r="L890" s="36" t="str">
        <f t="shared" si="56"/>
        <v>Pcs</v>
      </c>
      <c r="M890" s="37" t="s">
        <v>1224</v>
      </c>
      <c r="O890" s="31">
        <v>1219</v>
      </c>
    </row>
    <row r="891" spans="2:15" hidden="1">
      <c r="B891" s="34" t="s">
        <v>5</v>
      </c>
      <c r="C891" s="35" t="s">
        <v>1136</v>
      </c>
      <c r="D891" s="35" t="s">
        <v>1137</v>
      </c>
      <c r="E891" s="34" t="str">
        <f t="shared" si="54"/>
        <v>SGCC</v>
      </c>
      <c r="F891" s="34" t="str">
        <f t="shared" si="55"/>
        <v>Z08</v>
      </c>
      <c r="G891" s="35" t="s">
        <v>1221</v>
      </c>
      <c r="H891" s="35">
        <v>0.6</v>
      </c>
      <c r="I891" s="35">
        <v>138</v>
      </c>
      <c r="J891" s="35">
        <v>1220</v>
      </c>
      <c r="K891" s="36">
        <f t="shared" si="53"/>
        <v>0.7929756</v>
      </c>
      <c r="L891" s="36" t="str">
        <f t="shared" si="56"/>
        <v>Pcs</v>
      </c>
      <c r="M891" s="37" t="s">
        <v>1224</v>
      </c>
      <c r="O891" s="31">
        <v>1219</v>
      </c>
    </row>
    <row r="892" spans="2:15" hidden="1">
      <c r="B892" s="34" t="s">
        <v>5</v>
      </c>
      <c r="C892" s="35" t="s">
        <v>1642</v>
      </c>
      <c r="D892" s="35" t="s">
        <v>1643</v>
      </c>
      <c r="E892" s="34" t="str">
        <f t="shared" si="54"/>
        <v>SGCC</v>
      </c>
      <c r="F892" s="34" t="str">
        <f t="shared" si="55"/>
        <v>Z08</v>
      </c>
      <c r="G892" s="35" t="s">
        <v>1221</v>
      </c>
      <c r="H892" s="35">
        <v>1</v>
      </c>
      <c r="I892" s="35">
        <v>45</v>
      </c>
      <c r="J892" s="35" t="s">
        <v>1201</v>
      </c>
      <c r="K892" s="36">
        <f t="shared" si="53"/>
        <v>1</v>
      </c>
      <c r="L892" s="36" t="str">
        <f t="shared" si="56"/>
        <v>KG,</v>
      </c>
      <c r="M892" s="37" t="s">
        <v>1224</v>
      </c>
      <c r="O892" s="31">
        <v>1219</v>
      </c>
    </row>
    <row r="893" spans="2:15" hidden="1">
      <c r="B893" s="34" t="s">
        <v>5</v>
      </c>
      <c r="C893" s="35" t="s">
        <v>1138</v>
      </c>
      <c r="D893" s="35" t="s">
        <v>1139</v>
      </c>
      <c r="E893" s="34" t="str">
        <f t="shared" si="54"/>
        <v>SGCC</v>
      </c>
      <c r="F893" s="34" t="str">
        <f t="shared" si="55"/>
        <v>Z08</v>
      </c>
      <c r="G893" s="35" t="s">
        <v>1221</v>
      </c>
      <c r="H893" s="35">
        <v>0.6</v>
      </c>
      <c r="I893" s="35">
        <v>321</v>
      </c>
      <c r="J893" s="35">
        <v>450</v>
      </c>
      <c r="K893" s="36">
        <f t="shared" si="53"/>
        <v>0.68035950000000001</v>
      </c>
      <c r="L893" s="36" t="str">
        <f t="shared" si="56"/>
        <v>Pcs</v>
      </c>
      <c r="M893" s="37" t="s">
        <v>1224</v>
      </c>
      <c r="O893" s="31">
        <v>1219</v>
      </c>
    </row>
    <row r="894" spans="2:15" hidden="1">
      <c r="B894" s="34" t="s">
        <v>5</v>
      </c>
      <c r="C894" s="35" t="s">
        <v>1141</v>
      </c>
      <c r="D894" s="35" t="s">
        <v>1142</v>
      </c>
      <c r="E894" s="34" t="str">
        <f t="shared" si="54"/>
        <v>SGCC</v>
      </c>
      <c r="F894" s="34" t="str">
        <f t="shared" si="55"/>
        <v>Z08</v>
      </c>
      <c r="G894" s="35" t="s">
        <v>1221</v>
      </c>
      <c r="H894" s="35">
        <v>0.5</v>
      </c>
      <c r="I894" s="35">
        <v>420</v>
      </c>
      <c r="J894" s="35">
        <v>677</v>
      </c>
      <c r="K894" s="36">
        <f t="shared" si="53"/>
        <v>1.1160345</v>
      </c>
      <c r="L894" s="36" t="str">
        <f t="shared" si="56"/>
        <v>Pcs</v>
      </c>
      <c r="M894" s="37" t="s">
        <v>1224</v>
      </c>
      <c r="O894" s="31">
        <v>1219</v>
      </c>
    </row>
    <row r="895" spans="2:15" hidden="1">
      <c r="B895" s="34" t="s">
        <v>5</v>
      </c>
      <c r="C895" s="35" t="s">
        <v>1144</v>
      </c>
      <c r="D895" s="35" t="s">
        <v>1145</v>
      </c>
      <c r="E895" s="34" t="str">
        <f t="shared" si="54"/>
        <v>SGCC</v>
      </c>
      <c r="F895" s="34" t="str">
        <f t="shared" si="55"/>
        <v>Z08</v>
      </c>
      <c r="G895" s="35" t="s">
        <v>1221</v>
      </c>
      <c r="H895" s="35">
        <v>0.8</v>
      </c>
      <c r="I895" s="35">
        <v>49</v>
      </c>
      <c r="J895" s="35" t="s">
        <v>1263</v>
      </c>
      <c r="K895" s="36">
        <f t="shared" si="53"/>
        <v>1</v>
      </c>
      <c r="L895" s="36" t="str">
        <f t="shared" si="56"/>
        <v>KG,</v>
      </c>
      <c r="M895" s="37" t="s">
        <v>1224</v>
      </c>
      <c r="O895" s="31">
        <v>1219</v>
      </c>
    </row>
    <row r="896" spans="2:15" hidden="1">
      <c r="B896" s="34" t="s">
        <v>5</v>
      </c>
      <c r="C896" s="35" t="s">
        <v>1146</v>
      </c>
      <c r="D896" s="35" t="s">
        <v>1147</v>
      </c>
      <c r="E896" s="34" t="str">
        <f t="shared" si="54"/>
        <v>SGCD</v>
      </c>
      <c r="F896" s="34" t="str">
        <f t="shared" si="55"/>
        <v>Z08</v>
      </c>
      <c r="G896" s="41" t="s">
        <v>1547</v>
      </c>
      <c r="H896" s="35">
        <v>0.8</v>
      </c>
      <c r="I896" s="35">
        <v>102</v>
      </c>
      <c r="J896" s="35">
        <v>240</v>
      </c>
      <c r="K896" s="36">
        <f t="shared" si="53"/>
        <v>0.15373440000000002</v>
      </c>
      <c r="L896" s="36" t="str">
        <f t="shared" si="56"/>
        <v>Pcs</v>
      </c>
      <c r="M896" s="37" t="s">
        <v>1224</v>
      </c>
      <c r="O896" s="31">
        <v>1219</v>
      </c>
    </row>
    <row r="897" spans="2:15" hidden="1">
      <c r="B897" s="34" t="s">
        <v>5</v>
      </c>
      <c r="C897" s="35" t="s">
        <v>1149</v>
      </c>
      <c r="D897" s="35" t="s">
        <v>1150</v>
      </c>
      <c r="E897" s="34" t="str">
        <f t="shared" si="54"/>
        <v>SGCC</v>
      </c>
      <c r="F897" s="34" t="str">
        <f t="shared" si="55"/>
        <v>Z08</v>
      </c>
      <c r="G897" s="35" t="s">
        <v>1221</v>
      </c>
      <c r="H897" s="35">
        <v>1</v>
      </c>
      <c r="I897" s="35">
        <v>150</v>
      </c>
      <c r="J897" s="35">
        <v>254</v>
      </c>
      <c r="K897" s="36">
        <f t="shared" si="53"/>
        <v>0.29908499999999999</v>
      </c>
      <c r="L897" s="36" t="str">
        <f t="shared" si="56"/>
        <v>Pcs</v>
      </c>
      <c r="M897" s="37" t="s">
        <v>1265</v>
      </c>
      <c r="O897" s="31">
        <v>1219</v>
      </c>
    </row>
    <row r="898" spans="2:15" hidden="1">
      <c r="B898" s="34" t="s">
        <v>5</v>
      </c>
      <c r="C898" s="35" t="s">
        <v>1151</v>
      </c>
      <c r="D898" s="35" t="s">
        <v>1152</v>
      </c>
      <c r="E898" s="34" t="str">
        <f t="shared" si="54"/>
        <v>SGCC</v>
      </c>
      <c r="F898" s="34" t="str">
        <f t="shared" si="55"/>
        <v>Z22</v>
      </c>
      <c r="G898" s="35" t="s">
        <v>1270</v>
      </c>
      <c r="H898" s="35">
        <v>2</v>
      </c>
      <c r="I898" s="35">
        <v>215</v>
      </c>
      <c r="J898" s="35">
        <v>935</v>
      </c>
      <c r="K898" s="36">
        <f t="shared" si="53"/>
        <v>3.1560925000000002</v>
      </c>
      <c r="L898" s="36" t="str">
        <f t="shared" si="56"/>
        <v>Pcs</v>
      </c>
      <c r="M898" s="37" t="s">
        <v>1413</v>
      </c>
      <c r="O898" s="31">
        <v>1219</v>
      </c>
    </row>
    <row r="899" spans="2:15" hidden="1">
      <c r="B899" s="34" t="s">
        <v>5</v>
      </c>
      <c r="C899" s="35" t="s">
        <v>1644</v>
      </c>
      <c r="D899" s="35" t="s">
        <v>1645</v>
      </c>
      <c r="E899" s="34" t="str">
        <f t="shared" si="54"/>
        <v>SGCC</v>
      </c>
      <c r="F899" s="34" t="str">
        <f t="shared" si="55"/>
        <v>Z08</v>
      </c>
      <c r="G899" s="35" t="s">
        <v>1221</v>
      </c>
      <c r="H899" s="35">
        <v>1</v>
      </c>
      <c r="I899" s="35">
        <v>150</v>
      </c>
      <c r="J899" s="35">
        <v>705</v>
      </c>
      <c r="K899" s="36">
        <f t="shared" si="53"/>
        <v>0.83013749999999997</v>
      </c>
      <c r="L899" s="36" t="str">
        <f t="shared" si="56"/>
        <v>Pcs</v>
      </c>
      <c r="M899" s="37">
        <v>0</v>
      </c>
      <c r="O899" s="31">
        <v>1219</v>
      </c>
    </row>
    <row r="900" spans="2:15" hidden="1">
      <c r="B900" s="34" t="s">
        <v>5</v>
      </c>
      <c r="C900" s="35" t="s">
        <v>1154</v>
      </c>
      <c r="D900" s="35" t="s">
        <v>1155</v>
      </c>
      <c r="E900" s="34" t="str">
        <f t="shared" si="54"/>
        <v>SGCC</v>
      </c>
      <c r="F900" s="34" t="str">
        <f t="shared" si="55"/>
        <v>Z08</v>
      </c>
      <c r="G900" s="35" t="s">
        <v>1221</v>
      </c>
      <c r="H900" s="35">
        <v>1</v>
      </c>
      <c r="I900" s="35">
        <v>75</v>
      </c>
      <c r="J900" s="35">
        <v>705</v>
      </c>
      <c r="K900" s="36">
        <f t="shared" ref="K900:K959" si="57">IF(J900="Coil",1,7.85*H900*I900*J900/10^6)</f>
        <v>0.41506874999999999</v>
      </c>
      <c r="L900" s="36" t="str">
        <f t="shared" si="56"/>
        <v>Pcs</v>
      </c>
      <c r="M900" s="37" t="s">
        <v>1413</v>
      </c>
      <c r="O900" s="31">
        <v>1219</v>
      </c>
    </row>
    <row r="901" spans="2:15" hidden="1">
      <c r="B901" s="34" t="s">
        <v>5</v>
      </c>
      <c r="C901" s="35" t="s">
        <v>1156</v>
      </c>
      <c r="D901" s="35" t="s">
        <v>1157</v>
      </c>
      <c r="E901" s="34" t="str">
        <f t="shared" ref="E901:E959" si="58">LEFT(G901,4)</f>
        <v>SGCC</v>
      </c>
      <c r="F901" s="34" t="str">
        <f t="shared" ref="F901:F959" si="59">RIGHT(G901,3)</f>
        <v>Z18</v>
      </c>
      <c r="G901" s="35" t="s">
        <v>1227</v>
      </c>
      <c r="H901" s="35">
        <v>2</v>
      </c>
      <c r="I901" s="35">
        <v>101.8</v>
      </c>
      <c r="J901" s="35">
        <v>1394</v>
      </c>
      <c r="K901" s="36">
        <f t="shared" si="57"/>
        <v>2.2279744400000001</v>
      </c>
      <c r="L901" s="36" t="str">
        <f t="shared" ref="L901:L959" si="60">IF(J901="Coil","KG,","Pcs")</f>
        <v>Pcs</v>
      </c>
      <c r="M901" s="37" t="s">
        <v>1224</v>
      </c>
      <c r="O901" s="31">
        <v>1219</v>
      </c>
    </row>
    <row r="902" spans="2:15" hidden="1">
      <c r="B902" s="34" t="s">
        <v>5</v>
      </c>
      <c r="C902" s="39" t="s">
        <v>1158</v>
      </c>
      <c r="D902" s="39" t="s">
        <v>1159</v>
      </c>
      <c r="E902" s="34" t="str">
        <f t="shared" si="58"/>
        <v>SGCC</v>
      </c>
      <c r="F902" s="34" t="str">
        <f t="shared" si="59"/>
        <v>Z18</v>
      </c>
      <c r="G902" s="39" t="s">
        <v>1227</v>
      </c>
      <c r="H902" s="35">
        <v>2</v>
      </c>
      <c r="I902" s="35">
        <v>232</v>
      </c>
      <c r="J902" s="35">
        <v>740</v>
      </c>
      <c r="K902" s="36">
        <f t="shared" si="57"/>
        <v>2.6953759999999996</v>
      </c>
      <c r="L902" s="36" t="str">
        <f t="shared" si="60"/>
        <v>Pcs</v>
      </c>
      <c r="M902" s="37" t="s">
        <v>1224</v>
      </c>
      <c r="O902" s="31">
        <v>1219</v>
      </c>
    </row>
    <row r="903" spans="2:15" hidden="1">
      <c r="B903" s="34" t="s">
        <v>5</v>
      </c>
      <c r="C903" s="35" t="s">
        <v>1160</v>
      </c>
      <c r="D903" s="35" t="s">
        <v>1161</v>
      </c>
      <c r="E903" s="34" t="str">
        <f t="shared" si="58"/>
        <v>SGCC</v>
      </c>
      <c r="F903" s="34" t="str">
        <f t="shared" si="59"/>
        <v>Z18</v>
      </c>
      <c r="G903" s="39" t="s">
        <v>1227</v>
      </c>
      <c r="H903" s="35">
        <v>2</v>
      </c>
      <c r="I903" s="35">
        <v>76</v>
      </c>
      <c r="J903" s="35">
        <v>344</v>
      </c>
      <c r="K903" s="36">
        <f t="shared" si="57"/>
        <v>0.41046080000000001</v>
      </c>
      <c r="L903" s="36" t="str">
        <f t="shared" si="60"/>
        <v>Pcs</v>
      </c>
      <c r="M903" s="37" t="s">
        <v>1224</v>
      </c>
      <c r="O903" s="31">
        <v>1219</v>
      </c>
    </row>
    <row r="904" spans="2:15" hidden="1">
      <c r="B904" s="34" t="s">
        <v>5</v>
      </c>
      <c r="C904" s="39" t="s">
        <v>1162</v>
      </c>
      <c r="D904" s="39" t="s">
        <v>1163</v>
      </c>
      <c r="E904" s="34" t="str">
        <f t="shared" si="58"/>
        <v>SGCC</v>
      </c>
      <c r="F904" s="34" t="str">
        <f t="shared" si="59"/>
        <v>Z18</v>
      </c>
      <c r="G904" s="39" t="s">
        <v>1227</v>
      </c>
      <c r="H904" s="35">
        <v>2</v>
      </c>
      <c r="I904" s="35">
        <v>77</v>
      </c>
      <c r="J904" s="35">
        <v>1150</v>
      </c>
      <c r="K904" s="36">
        <f t="shared" si="57"/>
        <v>1.3902349999999997</v>
      </c>
      <c r="L904" s="36" t="str">
        <f t="shared" si="60"/>
        <v>Pcs</v>
      </c>
      <c r="M904" s="37" t="s">
        <v>1224</v>
      </c>
      <c r="O904" s="31">
        <v>1219</v>
      </c>
    </row>
    <row r="905" spans="2:15" hidden="1">
      <c r="B905" s="34" t="s">
        <v>5</v>
      </c>
      <c r="C905" s="35" t="s">
        <v>1164</v>
      </c>
      <c r="D905" s="35" t="s">
        <v>1163</v>
      </c>
      <c r="E905" s="34" t="str">
        <f t="shared" si="58"/>
        <v>SGCC</v>
      </c>
      <c r="F905" s="34" t="str">
        <f t="shared" si="59"/>
        <v>Z18</v>
      </c>
      <c r="G905" s="39" t="s">
        <v>1227</v>
      </c>
      <c r="H905" s="35">
        <v>2</v>
      </c>
      <c r="I905" s="35">
        <v>77</v>
      </c>
      <c r="J905" s="35">
        <v>1150</v>
      </c>
      <c r="K905" s="36">
        <f t="shared" si="57"/>
        <v>1.3902349999999997</v>
      </c>
      <c r="L905" s="36" t="str">
        <f t="shared" si="60"/>
        <v>Pcs</v>
      </c>
      <c r="M905" s="37" t="s">
        <v>1224</v>
      </c>
      <c r="O905" s="31">
        <v>1219</v>
      </c>
    </row>
    <row r="906" spans="2:15" hidden="1">
      <c r="B906" s="34" t="s">
        <v>5</v>
      </c>
      <c r="C906" s="39" t="s">
        <v>1165</v>
      </c>
      <c r="D906" s="39" t="s">
        <v>1166</v>
      </c>
      <c r="E906" s="34" t="str">
        <f t="shared" si="58"/>
        <v>SGCC</v>
      </c>
      <c r="F906" s="34" t="str">
        <f t="shared" si="59"/>
        <v>Z18</v>
      </c>
      <c r="G906" s="39" t="s">
        <v>1227</v>
      </c>
      <c r="H906" s="35">
        <v>2</v>
      </c>
      <c r="I906" s="35">
        <v>77</v>
      </c>
      <c r="J906" s="35">
        <v>850</v>
      </c>
      <c r="K906" s="36">
        <f t="shared" si="57"/>
        <v>1.0275649999999998</v>
      </c>
      <c r="L906" s="36" t="str">
        <f t="shared" si="60"/>
        <v>Pcs</v>
      </c>
      <c r="M906" s="37" t="s">
        <v>1224</v>
      </c>
      <c r="O906" s="31">
        <v>1219</v>
      </c>
    </row>
    <row r="907" spans="2:15">
      <c r="B907" s="34" t="s">
        <v>5</v>
      </c>
      <c r="C907" s="35" t="s">
        <v>1167</v>
      </c>
      <c r="D907" s="35" t="s">
        <v>1168</v>
      </c>
      <c r="E907" s="34" t="str">
        <f t="shared" si="58"/>
        <v>SGCC</v>
      </c>
      <c r="F907" s="34" t="str">
        <f t="shared" si="59"/>
        <v>Z18</v>
      </c>
      <c r="G907" s="39" t="s">
        <v>1227</v>
      </c>
      <c r="H907" s="35">
        <v>2</v>
      </c>
      <c r="I907" s="35">
        <v>89.9</v>
      </c>
      <c r="J907" s="35">
        <v>256</v>
      </c>
      <c r="K907" s="36">
        <f t="shared" si="57"/>
        <v>0.36132607999999999</v>
      </c>
      <c r="L907" s="36" t="str">
        <f t="shared" si="60"/>
        <v>Pcs</v>
      </c>
      <c r="M907" s="37" t="s">
        <v>1224</v>
      </c>
      <c r="O907" s="31">
        <v>1219</v>
      </c>
    </row>
    <row r="908" spans="2:15" hidden="1">
      <c r="B908" s="34" t="s">
        <v>5</v>
      </c>
      <c r="C908" s="35" t="s">
        <v>1169</v>
      </c>
      <c r="D908" s="35" t="s">
        <v>1170</v>
      </c>
      <c r="E908" s="34" t="str">
        <f t="shared" si="58"/>
        <v>SGCC</v>
      </c>
      <c r="F908" s="34" t="str">
        <f t="shared" si="59"/>
        <v>Z18</v>
      </c>
      <c r="G908" s="35" t="s">
        <v>1227</v>
      </c>
      <c r="H908" s="35">
        <v>2</v>
      </c>
      <c r="I908" s="35">
        <v>168</v>
      </c>
      <c r="J908" s="35">
        <v>1145</v>
      </c>
      <c r="K908" s="36">
        <f t="shared" si="57"/>
        <v>3.0200520000000002</v>
      </c>
      <c r="L908" s="36" t="str">
        <f t="shared" si="60"/>
        <v>Pcs</v>
      </c>
      <c r="M908" s="37" t="s">
        <v>1267</v>
      </c>
      <c r="O908" s="31">
        <v>1219</v>
      </c>
    </row>
    <row r="909" spans="2:15" hidden="1">
      <c r="B909" s="34" t="s">
        <v>5</v>
      </c>
      <c r="C909" s="35" t="s">
        <v>1171</v>
      </c>
      <c r="D909" s="35" t="s">
        <v>1170</v>
      </c>
      <c r="E909" s="34" t="str">
        <f t="shared" si="58"/>
        <v>SGCC</v>
      </c>
      <c r="F909" s="34" t="str">
        <f t="shared" si="59"/>
        <v>Z18</v>
      </c>
      <c r="G909" s="39" t="s">
        <v>1227</v>
      </c>
      <c r="H909" s="35">
        <v>2</v>
      </c>
      <c r="I909" s="35">
        <v>168</v>
      </c>
      <c r="J909" s="35">
        <v>1145</v>
      </c>
      <c r="K909" s="36">
        <f t="shared" si="57"/>
        <v>3.0200520000000002</v>
      </c>
      <c r="L909" s="36" t="str">
        <f t="shared" si="60"/>
        <v>Pcs</v>
      </c>
      <c r="M909" s="37" t="s">
        <v>1267</v>
      </c>
      <c r="O909" s="31">
        <v>1219</v>
      </c>
    </row>
    <row r="910" spans="2:15" hidden="1">
      <c r="B910" s="34" t="s">
        <v>5</v>
      </c>
      <c r="C910" s="35" t="s">
        <v>1174</v>
      </c>
      <c r="D910" s="35" t="s">
        <v>1173</v>
      </c>
      <c r="E910" s="34" t="str">
        <f t="shared" si="58"/>
        <v>SGCC</v>
      </c>
      <c r="F910" s="34" t="str">
        <f t="shared" si="59"/>
        <v>Z18</v>
      </c>
      <c r="G910" s="39" t="s">
        <v>1227</v>
      </c>
      <c r="H910" s="35">
        <v>2</v>
      </c>
      <c r="I910" s="35">
        <v>185</v>
      </c>
      <c r="J910" s="35">
        <v>1450</v>
      </c>
      <c r="K910" s="36">
        <f t="shared" si="57"/>
        <v>4.211525</v>
      </c>
      <c r="L910" s="36" t="str">
        <f t="shared" si="60"/>
        <v>Pcs</v>
      </c>
      <c r="M910" s="37" t="s">
        <v>1267</v>
      </c>
      <c r="O910" s="31">
        <v>1219</v>
      </c>
    </row>
    <row r="911" spans="2:15" hidden="1">
      <c r="B911" s="34" t="s">
        <v>5</v>
      </c>
      <c r="C911" s="35" t="s">
        <v>1175</v>
      </c>
      <c r="D911" s="35" t="s">
        <v>1176</v>
      </c>
      <c r="E911" s="34" t="str">
        <f t="shared" si="58"/>
        <v>SGCC</v>
      </c>
      <c r="F911" s="34" t="str">
        <f t="shared" si="59"/>
        <v>Z18</v>
      </c>
      <c r="G911" s="39" t="s">
        <v>1227</v>
      </c>
      <c r="H911" s="35">
        <v>2</v>
      </c>
      <c r="I911" s="35">
        <v>806.8</v>
      </c>
      <c r="J911" s="35">
        <v>426.6</v>
      </c>
      <c r="K911" s="36">
        <f t="shared" si="57"/>
        <v>5.4036398159999992</v>
      </c>
      <c r="L911" s="36" t="str">
        <f t="shared" si="60"/>
        <v>Pcs</v>
      </c>
      <c r="M911" s="37" t="s">
        <v>1267</v>
      </c>
      <c r="O911" s="31">
        <v>1219</v>
      </c>
    </row>
    <row r="912" spans="2:15" hidden="1">
      <c r="B912" s="34" t="s">
        <v>5</v>
      </c>
      <c r="C912" s="35" t="s">
        <v>1177</v>
      </c>
      <c r="D912" s="35" t="s">
        <v>1178</v>
      </c>
      <c r="E912" s="34" t="str">
        <f t="shared" si="58"/>
        <v>SGCC</v>
      </c>
      <c r="F912" s="34" t="str">
        <f t="shared" si="59"/>
        <v>Z18</v>
      </c>
      <c r="G912" s="39" t="s">
        <v>1227</v>
      </c>
      <c r="H912" s="35">
        <v>2</v>
      </c>
      <c r="I912" s="35">
        <v>193.2</v>
      </c>
      <c r="J912" s="35">
        <v>232.6</v>
      </c>
      <c r="K912" s="36">
        <f t="shared" si="57"/>
        <v>0.70553162399999991</v>
      </c>
      <c r="L912" s="36" t="str">
        <f t="shared" si="60"/>
        <v>Pcs</v>
      </c>
      <c r="M912" s="37" t="s">
        <v>1267</v>
      </c>
      <c r="O912" s="31">
        <v>1219</v>
      </c>
    </row>
    <row r="913" spans="2:15" hidden="1">
      <c r="B913" s="34" t="s">
        <v>5</v>
      </c>
      <c r="C913" s="35" t="s">
        <v>1179</v>
      </c>
      <c r="D913" s="35" t="s">
        <v>1180</v>
      </c>
      <c r="E913" s="34" t="str">
        <f t="shared" si="58"/>
        <v>SGCC</v>
      </c>
      <c r="F913" s="34" t="str">
        <f t="shared" si="59"/>
        <v>Z18</v>
      </c>
      <c r="G913" s="39" t="s">
        <v>1227</v>
      </c>
      <c r="H913" s="35">
        <v>2</v>
      </c>
      <c r="I913" s="35">
        <v>134</v>
      </c>
      <c r="J913" s="35">
        <v>362</v>
      </c>
      <c r="K913" s="36">
        <f t="shared" si="57"/>
        <v>0.76157559999999991</v>
      </c>
      <c r="L913" s="36" t="str">
        <f t="shared" si="60"/>
        <v>Pcs</v>
      </c>
      <c r="M913" s="37" t="s">
        <v>1267</v>
      </c>
      <c r="O913" s="31">
        <v>1219</v>
      </c>
    </row>
    <row r="914" spans="2:15" hidden="1">
      <c r="B914" s="34" t="s">
        <v>5</v>
      </c>
      <c r="C914" s="35" t="s">
        <v>1181</v>
      </c>
      <c r="D914" s="35" t="s">
        <v>1182</v>
      </c>
      <c r="E914" s="34" t="str">
        <f t="shared" si="58"/>
        <v>SGCC</v>
      </c>
      <c r="F914" s="34" t="str">
        <f t="shared" si="59"/>
        <v>Z18</v>
      </c>
      <c r="G914" s="39" t="s">
        <v>1227</v>
      </c>
      <c r="H914" s="35">
        <v>2</v>
      </c>
      <c r="I914" s="35">
        <v>176</v>
      </c>
      <c r="J914" s="35">
        <v>663</v>
      </c>
      <c r="K914" s="36">
        <f t="shared" si="57"/>
        <v>1.8320015999999999</v>
      </c>
      <c r="L914" s="36" t="str">
        <f t="shared" si="60"/>
        <v>Pcs</v>
      </c>
      <c r="M914" s="37" t="s">
        <v>1267</v>
      </c>
      <c r="O914" s="31">
        <v>1219</v>
      </c>
    </row>
    <row r="915" spans="2:15" hidden="1">
      <c r="B915" s="34" t="s">
        <v>5</v>
      </c>
      <c r="C915" s="35" t="s">
        <v>1185</v>
      </c>
      <c r="D915" s="35" t="s">
        <v>1186</v>
      </c>
      <c r="E915" s="34" t="str">
        <f t="shared" si="58"/>
        <v>SGCC</v>
      </c>
      <c r="F915" s="34" t="str">
        <f t="shared" si="59"/>
        <v>Z08</v>
      </c>
      <c r="G915" s="35" t="s">
        <v>1221</v>
      </c>
      <c r="H915" s="35">
        <v>2</v>
      </c>
      <c r="I915" s="35">
        <v>145</v>
      </c>
      <c r="J915" s="35">
        <v>790</v>
      </c>
      <c r="K915" s="36">
        <f t="shared" si="57"/>
        <v>1.798435</v>
      </c>
      <c r="L915" s="36" t="str">
        <f t="shared" si="60"/>
        <v>Pcs</v>
      </c>
      <c r="M915" s="37" t="s">
        <v>1254</v>
      </c>
      <c r="O915" s="31">
        <v>1219</v>
      </c>
    </row>
    <row r="916" spans="2:15" hidden="1">
      <c r="B916" s="34" t="s">
        <v>5</v>
      </c>
      <c r="C916" s="35" t="s">
        <v>1187</v>
      </c>
      <c r="D916" s="35" t="s">
        <v>1188</v>
      </c>
      <c r="E916" s="34" t="str">
        <f t="shared" si="58"/>
        <v>SGCC</v>
      </c>
      <c r="F916" s="34" t="str">
        <f t="shared" si="59"/>
        <v>Z18</v>
      </c>
      <c r="G916" s="35" t="s">
        <v>1227</v>
      </c>
      <c r="H916" s="35">
        <v>2</v>
      </c>
      <c r="I916" s="35">
        <v>95.5</v>
      </c>
      <c r="J916" s="35">
        <v>1200</v>
      </c>
      <c r="K916" s="36">
        <f t="shared" si="57"/>
        <v>1.79922</v>
      </c>
      <c r="L916" s="36" t="str">
        <f t="shared" si="60"/>
        <v>Pcs</v>
      </c>
      <c r="M916" s="37" t="s">
        <v>1413</v>
      </c>
      <c r="O916" s="31">
        <v>1219</v>
      </c>
    </row>
    <row r="917" spans="2:15" hidden="1">
      <c r="B917" s="34" t="s">
        <v>5</v>
      </c>
      <c r="C917" s="35" t="s">
        <v>1189</v>
      </c>
      <c r="D917" s="35" t="s">
        <v>1190</v>
      </c>
      <c r="E917" s="34" t="str">
        <f t="shared" si="58"/>
        <v>SGCC</v>
      </c>
      <c r="F917" s="34" t="str">
        <f t="shared" si="59"/>
        <v>Z08</v>
      </c>
      <c r="G917" s="35" t="s">
        <v>1221</v>
      </c>
      <c r="H917" s="35">
        <v>1</v>
      </c>
      <c r="I917" s="35">
        <v>800</v>
      </c>
      <c r="J917" s="35">
        <v>1219</v>
      </c>
      <c r="K917" s="36">
        <f t="shared" si="57"/>
        <v>7.6553199999999997</v>
      </c>
      <c r="L917" s="36" t="str">
        <f t="shared" si="60"/>
        <v>Pcs</v>
      </c>
      <c r="M917" s="37" t="s">
        <v>1413</v>
      </c>
      <c r="O917" s="31">
        <v>1219</v>
      </c>
    </row>
    <row r="918" spans="2:15" hidden="1">
      <c r="B918" s="34" t="s">
        <v>5</v>
      </c>
      <c r="C918" s="35" t="s">
        <v>1191</v>
      </c>
      <c r="D918" s="35" t="s">
        <v>1192</v>
      </c>
      <c r="E918" s="34" t="str">
        <f t="shared" si="58"/>
        <v>SGCC</v>
      </c>
      <c r="F918" s="34" t="str">
        <f t="shared" si="59"/>
        <v>Z08</v>
      </c>
      <c r="G918" s="35" t="s">
        <v>1221</v>
      </c>
      <c r="H918" s="35">
        <v>1</v>
      </c>
      <c r="I918" s="35">
        <v>1219</v>
      </c>
      <c r="J918" s="35">
        <v>1219</v>
      </c>
      <c r="K918" s="36">
        <f t="shared" si="57"/>
        <v>11.664793849999999</v>
      </c>
      <c r="L918" s="36" t="str">
        <f t="shared" si="60"/>
        <v>Pcs</v>
      </c>
      <c r="M918" s="37" t="s">
        <v>1413</v>
      </c>
      <c r="O918" s="31">
        <v>1219</v>
      </c>
    </row>
    <row r="919" spans="2:15" hidden="1">
      <c r="B919" s="34" t="s">
        <v>5</v>
      </c>
      <c r="C919" s="35" t="s">
        <v>1172</v>
      </c>
      <c r="D919" s="39" t="s">
        <v>1173</v>
      </c>
      <c r="E919" s="34" t="str">
        <f t="shared" si="58"/>
        <v>SGCC</v>
      </c>
      <c r="F919" s="34" t="str">
        <f t="shared" si="59"/>
        <v>Z18</v>
      </c>
      <c r="G919" s="35" t="s">
        <v>1227</v>
      </c>
      <c r="H919" s="35">
        <v>2</v>
      </c>
      <c r="I919" s="35">
        <v>185</v>
      </c>
      <c r="J919" s="35">
        <v>1450</v>
      </c>
      <c r="K919" s="36">
        <f t="shared" si="57"/>
        <v>4.211525</v>
      </c>
      <c r="L919" s="36" t="str">
        <f t="shared" si="60"/>
        <v>Pcs</v>
      </c>
      <c r="M919" s="37" t="s">
        <v>1267</v>
      </c>
      <c r="O919" s="31">
        <v>1219</v>
      </c>
    </row>
    <row r="920" spans="2:15" hidden="1">
      <c r="B920" s="34" t="s">
        <v>5</v>
      </c>
      <c r="C920" s="35" t="s">
        <v>1104</v>
      </c>
      <c r="D920" s="35" t="s">
        <v>1105</v>
      </c>
      <c r="E920" s="34" t="str">
        <f t="shared" si="58"/>
        <v>SGCC</v>
      </c>
      <c r="F920" s="34" t="str">
        <f t="shared" si="59"/>
        <v>Z08</v>
      </c>
      <c r="G920" s="35" t="s">
        <v>1221</v>
      </c>
      <c r="H920" s="35">
        <v>1</v>
      </c>
      <c r="I920" s="35">
        <v>300</v>
      </c>
      <c r="J920" s="35">
        <v>400</v>
      </c>
      <c r="K920" s="36">
        <f t="shared" si="57"/>
        <v>0.94199999999999995</v>
      </c>
      <c r="L920" s="36" t="str">
        <f t="shared" si="60"/>
        <v>Pcs</v>
      </c>
      <c r="M920" s="37" t="s">
        <v>1413</v>
      </c>
      <c r="O920" s="31">
        <v>1219</v>
      </c>
    </row>
    <row r="921" spans="2:15" hidden="1">
      <c r="B921" s="34" t="s">
        <v>5</v>
      </c>
      <c r="C921" s="35" t="s">
        <v>1646</v>
      </c>
      <c r="D921" s="39" t="s">
        <v>1109</v>
      </c>
      <c r="E921" s="34" t="str">
        <f t="shared" si="58"/>
        <v>SGCC</v>
      </c>
      <c r="F921" s="34" t="str">
        <f t="shared" si="59"/>
        <v>Z08</v>
      </c>
      <c r="G921" s="35" t="s">
        <v>1221</v>
      </c>
      <c r="H921" s="35">
        <v>0.6</v>
      </c>
      <c r="I921" s="35">
        <v>119</v>
      </c>
      <c r="J921" s="35">
        <v>1220</v>
      </c>
      <c r="K921" s="36">
        <f t="shared" si="57"/>
        <v>0.68379780000000001</v>
      </c>
      <c r="L921" s="36" t="str">
        <f t="shared" si="60"/>
        <v>Pcs</v>
      </c>
      <c r="M921" s="37">
        <v>0</v>
      </c>
      <c r="O921" s="31">
        <v>1219</v>
      </c>
    </row>
    <row r="922" spans="2:15" hidden="1">
      <c r="B922" s="34" t="s">
        <v>5</v>
      </c>
      <c r="C922" s="35" t="s">
        <v>1647</v>
      </c>
      <c r="D922" s="35" t="s">
        <v>1648</v>
      </c>
      <c r="E922" s="34" t="str">
        <f t="shared" si="58"/>
        <v>SGCC</v>
      </c>
      <c r="F922" s="34" t="str">
        <f t="shared" si="59"/>
        <v>Z08</v>
      </c>
      <c r="G922" s="35" t="s">
        <v>1221</v>
      </c>
      <c r="H922" s="35">
        <v>0.5</v>
      </c>
      <c r="I922" s="35">
        <v>78</v>
      </c>
      <c r="J922" s="35">
        <v>1220</v>
      </c>
      <c r="K922" s="36">
        <f t="shared" si="57"/>
        <v>0.37350299999999997</v>
      </c>
      <c r="L922" s="36" t="str">
        <f t="shared" si="60"/>
        <v>Pcs</v>
      </c>
      <c r="M922" s="37" t="s">
        <v>1228</v>
      </c>
      <c r="O922" s="31">
        <v>1219</v>
      </c>
    </row>
    <row r="923" spans="2:15" hidden="1">
      <c r="B923" s="34" t="s">
        <v>5</v>
      </c>
      <c r="C923" s="35" t="s">
        <v>1012</v>
      </c>
      <c r="D923" s="35" t="s">
        <v>1013</v>
      </c>
      <c r="E923" s="34" t="str">
        <f t="shared" si="58"/>
        <v>SGCC</v>
      </c>
      <c r="F923" s="34" t="str">
        <f t="shared" si="59"/>
        <v>Z08</v>
      </c>
      <c r="G923" s="35" t="s">
        <v>1221</v>
      </c>
      <c r="H923" s="35">
        <v>0.8</v>
      </c>
      <c r="I923" s="35">
        <v>425</v>
      </c>
      <c r="J923" s="35">
        <v>800</v>
      </c>
      <c r="K923" s="36">
        <f t="shared" si="57"/>
        <v>2.1352000000000002</v>
      </c>
      <c r="L923" s="36" t="str">
        <f t="shared" si="60"/>
        <v>Pcs</v>
      </c>
      <c r="M923" s="37" t="s">
        <v>1413</v>
      </c>
      <c r="O923" s="31">
        <v>1219</v>
      </c>
    </row>
    <row r="924" spans="2:15" hidden="1">
      <c r="B924" s="34" t="s">
        <v>5</v>
      </c>
      <c r="C924" s="35" t="s">
        <v>1649</v>
      </c>
      <c r="D924" s="43" t="s">
        <v>1650</v>
      </c>
      <c r="E924" s="34" t="str">
        <f t="shared" si="58"/>
        <v>SGCC</v>
      </c>
      <c r="F924" s="34" t="str">
        <f t="shared" si="59"/>
        <v>Z08</v>
      </c>
      <c r="G924" s="35" t="s">
        <v>1221</v>
      </c>
      <c r="H924" s="35">
        <v>0.6</v>
      </c>
      <c r="I924" s="35">
        <v>355</v>
      </c>
      <c r="J924" s="35">
        <v>880</v>
      </c>
      <c r="K924" s="36">
        <f t="shared" si="57"/>
        <v>1.4714039999999999</v>
      </c>
      <c r="L924" s="36" t="str">
        <f t="shared" si="60"/>
        <v>Pcs</v>
      </c>
      <c r="M924" s="37">
        <v>0</v>
      </c>
      <c r="O924" s="31">
        <v>1219</v>
      </c>
    </row>
    <row r="925" spans="2:15" hidden="1">
      <c r="B925" s="34" t="s">
        <v>5</v>
      </c>
      <c r="C925" s="35" t="s">
        <v>1651</v>
      </c>
      <c r="D925" s="35" t="s">
        <v>1652</v>
      </c>
      <c r="E925" s="34" t="str">
        <f t="shared" si="58"/>
        <v>SGCC</v>
      </c>
      <c r="F925" s="34" t="str">
        <f t="shared" si="59"/>
        <v>Z08</v>
      </c>
      <c r="G925" s="35" t="s">
        <v>1221</v>
      </c>
      <c r="H925" s="35">
        <v>0.6</v>
      </c>
      <c r="I925" s="35">
        <v>350</v>
      </c>
      <c r="J925" s="35">
        <v>870</v>
      </c>
      <c r="K925" s="36">
        <f t="shared" si="57"/>
        <v>1.4341950000000001</v>
      </c>
      <c r="L925" s="36" t="str">
        <f t="shared" si="60"/>
        <v>Pcs</v>
      </c>
      <c r="M925" s="37">
        <v>0</v>
      </c>
      <c r="O925" s="31">
        <v>1219</v>
      </c>
    </row>
    <row r="926" spans="2:15" hidden="1">
      <c r="B926" s="34" t="s">
        <v>5</v>
      </c>
      <c r="C926" s="35" t="s">
        <v>1653</v>
      </c>
      <c r="D926" s="35" t="s">
        <v>1133</v>
      </c>
      <c r="E926" s="34" t="str">
        <f t="shared" si="58"/>
        <v>SGCC</v>
      </c>
      <c r="F926" s="34" t="str">
        <f t="shared" si="59"/>
        <v>Z22</v>
      </c>
      <c r="G926" s="35" t="s">
        <v>1270</v>
      </c>
      <c r="H926" s="35">
        <v>2</v>
      </c>
      <c r="I926" s="35">
        <v>198</v>
      </c>
      <c r="J926" s="35" t="s">
        <v>1263</v>
      </c>
      <c r="K926" s="36">
        <f t="shared" si="57"/>
        <v>1</v>
      </c>
      <c r="L926" s="36" t="str">
        <f t="shared" si="60"/>
        <v>KG,</v>
      </c>
      <c r="M926" s="37" t="s">
        <v>1265</v>
      </c>
      <c r="O926" s="31">
        <v>1219</v>
      </c>
    </row>
    <row r="927" spans="2:15" hidden="1">
      <c r="B927" s="34" t="s">
        <v>5</v>
      </c>
      <c r="C927" s="35" t="s">
        <v>1153</v>
      </c>
      <c r="D927" s="35" t="s">
        <v>1152</v>
      </c>
      <c r="E927" s="34" t="str">
        <f t="shared" si="58"/>
        <v>SGCC</v>
      </c>
      <c r="F927" s="34" t="str">
        <f t="shared" si="59"/>
        <v>Z22</v>
      </c>
      <c r="G927" s="35" t="s">
        <v>1270</v>
      </c>
      <c r="H927" s="35">
        <v>2</v>
      </c>
      <c r="I927" s="35">
        <v>215</v>
      </c>
      <c r="J927" s="35">
        <v>935</v>
      </c>
      <c r="K927" s="36">
        <f t="shared" si="57"/>
        <v>3.1560925000000002</v>
      </c>
      <c r="L927" s="36" t="str">
        <f t="shared" si="60"/>
        <v>Pcs</v>
      </c>
      <c r="M927" s="37" t="s">
        <v>1413</v>
      </c>
      <c r="O927" s="31">
        <v>1219</v>
      </c>
    </row>
    <row r="928" spans="2:15" hidden="1">
      <c r="B928" s="34" t="s">
        <v>5</v>
      </c>
      <c r="C928" s="43" t="s">
        <v>627</v>
      </c>
      <c r="D928" s="43" t="s">
        <v>607</v>
      </c>
      <c r="E928" s="34" t="str">
        <f t="shared" si="58"/>
        <v>SGCC</v>
      </c>
      <c r="F928" s="34" t="str">
        <f t="shared" si="59"/>
        <v>Z08</v>
      </c>
      <c r="G928" s="35" t="s">
        <v>1221</v>
      </c>
      <c r="H928" s="35">
        <v>1</v>
      </c>
      <c r="I928" s="35">
        <v>1085</v>
      </c>
      <c r="J928" s="35">
        <v>1219</v>
      </c>
      <c r="K928" s="36">
        <f t="shared" si="57"/>
        <v>10.38252775</v>
      </c>
      <c r="L928" s="36" t="str">
        <f t="shared" si="60"/>
        <v>Pcs</v>
      </c>
      <c r="M928" s="37" t="s">
        <v>1228</v>
      </c>
      <c r="O928" s="31">
        <v>1219</v>
      </c>
    </row>
    <row r="929" spans="2:15" hidden="1">
      <c r="B929" s="34" t="s">
        <v>5</v>
      </c>
      <c r="C929" s="35" t="s">
        <v>1654</v>
      </c>
      <c r="D929" s="35" t="s">
        <v>1655</v>
      </c>
      <c r="E929" s="34" t="str">
        <f t="shared" si="58"/>
        <v>SGCC</v>
      </c>
      <c r="F929" s="34" t="str">
        <f t="shared" si="59"/>
        <v>Z08</v>
      </c>
      <c r="G929" s="35" t="s">
        <v>1221</v>
      </c>
      <c r="H929" s="35">
        <v>0.6</v>
      </c>
      <c r="I929" s="35">
        <v>330</v>
      </c>
      <c r="J929" s="35">
        <v>1200</v>
      </c>
      <c r="K929" s="36">
        <f t="shared" si="57"/>
        <v>1.8651599999999999</v>
      </c>
      <c r="L929" s="36" t="str">
        <f t="shared" si="60"/>
        <v>Pcs</v>
      </c>
      <c r="M929" s="37" t="s">
        <v>1413</v>
      </c>
      <c r="O929" s="31">
        <v>1219</v>
      </c>
    </row>
    <row r="930" spans="2:15" hidden="1">
      <c r="B930" s="34" t="s">
        <v>5</v>
      </c>
      <c r="C930" s="35" t="s">
        <v>1193</v>
      </c>
      <c r="D930" s="35" t="s">
        <v>1194</v>
      </c>
      <c r="E930" s="34" t="str">
        <f t="shared" si="58"/>
        <v>SGCC</v>
      </c>
      <c r="F930" s="34" t="str">
        <f t="shared" si="59"/>
        <v>Z08</v>
      </c>
      <c r="G930" s="35" t="s">
        <v>1221</v>
      </c>
      <c r="H930" s="35">
        <v>1</v>
      </c>
      <c r="I930" s="35">
        <v>400</v>
      </c>
      <c r="J930" s="35">
        <v>1200</v>
      </c>
      <c r="K930" s="36">
        <f t="shared" si="57"/>
        <v>3.7679999999999998</v>
      </c>
      <c r="L930" s="36" t="str">
        <f t="shared" si="60"/>
        <v>Pcs</v>
      </c>
      <c r="M930" s="37" t="s">
        <v>1413</v>
      </c>
      <c r="O930" s="31">
        <v>1219</v>
      </c>
    </row>
    <row r="931" spans="2:15" hidden="1">
      <c r="B931" s="34" t="s">
        <v>5</v>
      </c>
      <c r="C931" s="35" t="s">
        <v>1656</v>
      </c>
      <c r="D931" s="35" t="s">
        <v>1657</v>
      </c>
      <c r="E931" s="34" t="str">
        <f t="shared" si="58"/>
        <v>SGCC</v>
      </c>
      <c r="F931" s="34" t="str">
        <f t="shared" si="59"/>
        <v>Z08</v>
      </c>
      <c r="G931" s="35" t="s">
        <v>1221</v>
      </c>
      <c r="H931" s="35">
        <v>0.5</v>
      </c>
      <c r="I931" s="35">
        <v>450</v>
      </c>
      <c r="J931" s="35">
        <v>1100</v>
      </c>
      <c r="K931" s="36">
        <f t="shared" si="57"/>
        <v>1.9428749999999999</v>
      </c>
      <c r="L931" s="36" t="str">
        <f t="shared" si="60"/>
        <v>Pcs</v>
      </c>
      <c r="M931" s="37" t="s">
        <v>1413</v>
      </c>
      <c r="O931" s="31">
        <v>1219</v>
      </c>
    </row>
    <row r="932" spans="2:15" hidden="1">
      <c r="B932" s="34" t="s">
        <v>5</v>
      </c>
      <c r="C932" s="35" t="s">
        <v>1658</v>
      </c>
      <c r="D932" s="35" t="s">
        <v>1643</v>
      </c>
      <c r="E932" s="34" t="str">
        <f t="shared" si="58"/>
        <v>SGCC</v>
      </c>
      <c r="F932" s="34" t="str">
        <f t="shared" si="59"/>
        <v>Z08</v>
      </c>
      <c r="G932" s="35" t="s">
        <v>1221</v>
      </c>
      <c r="H932" s="35">
        <v>1</v>
      </c>
      <c r="I932" s="35">
        <v>45</v>
      </c>
      <c r="J932" s="35" t="s">
        <v>1201</v>
      </c>
      <c r="K932" s="36">
        <f t="shared" si="57"/>
        <v>1</v>
      </c>
      <c r="L932" s="36" t="str">
        <f t="shared" si="60"/>
        <v>KG,</v>
      </c>
      <c r="M932" s="37" t="s">
        <v>1224</v>
      </c>
      <c r="O932" s="31">
        <v>1219</v>
      </c>
    </row>
    <row r="933" spans="2:15" hidden="1">
      <c r="B933" s="34" t="s">
        <v>5</v>
      </c>
      <c r="C933" s="35" t="s">
        <v>1659</v>
      </c>
      <c r="D933" s="35" t="s">
        <v>1648</v>
      </c>
      <c r="E933" s="34" t="str">
        <f t="shared" si="58"/>
        <v>SGCC</v>
      </c>
      <c r="F933" s="34" t="str">
        <f t="shared" si="59"/>
        <v>Z08</v>
      </c>
      <c r="G933" s="35" t="s">
        <v>1221</v>
      </c>
      <c r="H933" s="35">
        <v>0.5</v>
      </c>
      <c r="I933" s="35">
        <v>78</v>
      </c>
      <c r="J933" s="35">
        <v>1220</v>
      </c>
      <c r="K933" s="36">
        <f t="shared" si="57"/>
        <v>0.37350299999999997</v>
      </c>
      <c r="L933" s="36" t="str">
        <f t="shared" si="60"/>
        <v>Pcs</v>
      </c>
      <c r="M933" s="37" t="s">
        <v>1228</v>
      </c>
      <c r="O933" s="31">
        <v>1219</v>
      </c>
    </row>
    <row r="934" spans="2:15" hidden="1">
      <c r="B934" s="34" t="s">
        <v>5</v>
      </c>
      <c r="C934" s="35" t="s">
        <v>1660</v>
      </c>
      <c r="D934" s="35" t="s">
        <v>1641</v>
      </c>
      <c r="E934" s="34" t="str">
        <f t="shared" si="58"/>
        <v>SGCC</v>
      </c>
      <c r="F934" s="34" t="str">
        <f t="shared" si="59"/>
        <v>Z08</v>
      </c>
      <c r="G934" s="35" t="s">
        <v>1221</v>
      </c>
      <c r="H934" s="35">
        <v>1.6</v>
      </c>
      <c r="I934" s="35">
        <v>68</v>
      </c>
      <c r="J934" s="35">
        <v>1200</v>
      </c>
      <c r="K934" s="36">
        <f t="shared" si="57"/>
        <v>1.024896</v>
      </c>
      <c r="L934" s="36" t="str">
        <f t="shared" si="60"/>
        <v>Pcs</v>
      </c>
      <c r="M934" s="37">
        <v>0</v>
      </c>
      <c r="O934" s="31">
        <v>1219</v>
      </c>
    </row>
    <row r="935" spans="2:15" hidden="1">
      <c r="B935" s="34" t="s">
        <v>5</v>
      </c>
      <c r="C935" s="35" t="s">
        <v>1661</v>
      </c>
      <c r="D935" s="35" t="s">
        <v>12</v>
      </c>
      <c r="E935" s="34" t="str">
        <f t="shared" si="58"/>
        <v>SGCC</v>
      </c>
      <c r="F935" s="34" t="str">
        <f t="shared" si="59"/>
        <v>Z08</v>
      </c>
      <c r="G935" s="35" t="s">
        <v>1221</v>
      </c>
      <c r="H935" s="35">
        <v>0.5</v>
      </c>
      <c r="I935" s="35">
        <v>80</v>
      </c>
      <c r="J935" s="35">
        <v>550</v>
      </c>
      <c r="K935" s="36">
        <f t="shared" si="57"/>
        <v>0.17269999999999999</v>
      </c>
      <c r="L935" s="36" t="str">
        <f t="shared" si="60"/>
        <v>Pcs</v>
      </c>
      <c r="M935" s="37" t="s">
        <v>1228</v>
      </c>
      <c r="O935" s="31">
        <v>1219</v>
      </c>
    </row>
    <row r="936" spans="2:15" hidden="1">
      <c r="B936" s="34" t="s">
        <v>5</v>
      </c>
      <c r="C936" s="35" t="s">
        <v>266</v>
      </c>
      <c r="D936" s="35" t="s">
        <v>267</v>
      </c>
      <c r="E936" s="34" t="str">
        <f t="shared" si="58"/>
        <v>SGCC</v>
      </c>
      <c r="F936" s="34" t="str">
        <f t="shared" si="59"/>
        <v>Z12</v>
      </c>
      <c r="G936" s="35" t="s">
        <v>1298</v>
      </c>
      <c r="H936" s="35">
        <v>1.2</v>
      </c>
      <c r="I936" s="35">
        <v>56</v>
      </c>
      <c r="J936" s="35">
        <v>648</v>
      </c>
      <c r="K936" s="36">
        <f t="shared" si="57"/>
        <v>0.34183295999999996</v>
      </c>
      <c r="L936" s="36" t="str">
        <f t="shared" si="60"/>
        <v>Pcs</v>
      </c>
      <c r="M936" s="37" t="s">
        <v>1224</v>
      </c>
      <c r="O936" s="31">
        <v>1219</v>
      </c>
    </row>
    <row r="937" spans="2:15" hidden="1">
      <c r="B937" s="34" t="s">
        <v>5</v>
      </c>
      <c r="C937" s="35" t="s">
        <v>1662</v>
      </c>
      <c r="D937" s="35" t="s">
        <v>1107</v>
      </c>
      <c r="E937" s="34" t="str">
        <f t="shared" si="58"/>
        <v>SGCC</v>
      </c>
      <c r="F937" s="34" t="str">
        <f t="shared" si="59"/>
        <v>Z08</v>
      </c>
      <c r="G937" s="35" t="s">
        <v>1221</v>
      </c>
      <c r="H937" s="35">
        <v>1.2</v>
      </c>
      <c r="I937" s="35">
        <v>69</v>
      </c>
      <c r="J937" s="35">
        <v>1220</v>
      </c>
      <c r="K937" s="36">
        <f t="shared" si="57"/>
        <v>0.7929756</v>
      </c>
      <c r="L937" s="36" t="str">
        <f t="shared" si="60"/>
        <v>Pcs</v>
      </c>
      <c r="M937" s="37" t="s">
        <v>1228</v>
      </c>
      <c r="O937" s="31">
        <v>1219</v>
      </c>
    </row>
    <row r="938" spans="2:15" hidden="1">
      <c r="B938" s="34" t="s">
        <v>5</v>
      </c>
      <c r="C938" s="35" t="s">
        <v>1663</v>
      </c>
      <c r="D938" s="35" t="s">
        <v>1122</v>
      </c>
      <c r="E938" s="34" t="str">
        <f t="shared" si="58"/>
        <v>SGCC</v>
      </c>
      <c r="F938" s="34" t="str">
        <f t="shared" si="59"/>
        <v>Z08</v>
      </c>
      <c r="G938" s="35" t="s">
        <v>1221</v>
      </c>
      <c r="H938" s="35">
        <v>1.6</v>
      </c>
      <c r="I938" s="35">
        <v>68</v>
      </c>
      <c r="J938" s="35">
        <v>1220</v>
      </c>
      <c r="K938" s="36">
        <f t="shared" si="57"/>
        <v>1.0419776000000001</v>
      </c>
      <c r="L938" s="36" t="str">
        <f t="shared" si="60"/>
        <v>Pcs</v>
      </c>
      <c r="M938" s="37" t="s">
        <v>1228</v>
      </c>
      <c r="O938" s="31">
        <v>1219</v>
      </c>
    </row>
    <row r="939" spans="2:15" hidden="1">
      <c r="B939" s="34" t="s">
        <v>5</v>
      </c>
      <c r="C939" s="35" t="s">
        <v>1664</v>
      </c>
      <c r="D939" s="35" t="s">
        <v>1155</v>
      </c>
      <c r="E939" s="34" t="str">
        <f t="shared" si="58"/>
        <v>SGCC</v>
      </c>
      <c r="F939" s="34" t="str">
        <f t="shared" si="59"/>
        <v>Z08</v>
      </c>
      <c r="G939" s="35" t="s">
        <v>1221</v>
      </c>
      <c r="H939" s="35">
        <v>1</v>
      </c>
      <c r="I939" s="35">
        <v>75</v>
      </c>
      <c r="J939" s="35">
        <v>705</v>
      </c>
      <c r="K939" s="36">
        <f t="shared" si="57"/>
        <v>0.41506874999999999</v>
      </c>
      <c r="L939" s="36" t="str">
        <f t="shared" si="60"/>
        <v>Pcs</v>
      </c>
      <c r="M939" s="37">
        <v>0</v>
      </c>
      <c r="O939" s="31">
        <v>1219</v>
      </c>
    </row>
    <row r="940" spans="2:15" hidden="1">
      <c r="B940" s="34" t="s">
        <v>5</v>
      </c>
      <c r="C940" s="35" t="s">
        <v>1125</v>
      </c>
      <c r="D940" s="35" t="s">
        <v>1124</v>
      </c>
      <c r="E940" s="34" t="str">
        <f t="shared" si="58"/>
        <v>SGCD</v>
      </c>
      <c r="F940" s="34" t="str">
        <f t="shared" si="59"/>
        <v>Z08</v>
      </c>
      <c r="G940" s="35" t="s">
        <v>1547</v>
      </c>
      <c r="H940" s="35">
        <v>0.6</v>
      </c>
      <c r="I940" s="35">
        <v>665</v>
      </c>
      <c r="J940" s="35">
        <v>665</v>
      </c>
      <c r="K940" s="36">
        <f t="shared" si="57"/>
        <v>2.08287975</v>
      </c>
      <c r="L940" s="36" t="str">
        <f t="shared" si="60"/>
        <v>Pcs</v>
      </c>
      <c r="M940" s="37" t="s">
        <v>1265</v>
      </c>
      <c r="O940" s="31">
        <v>1340</v>
      </c>
    </row>
    <row r="941" spans="2:15" hidden="1">
      <c r="B941" s="34" t="s">
        <v>5</v>
      </c>
      <c r="C941" s="35" t="s">
        <v>1128</v>
      </c>
      <c r="D941" s="35" t="s">
        <v>1127</v>
      </c>
      <c r="E941" s="34" t="str">
        <f t="shared" si="58"/>
        <v>SGCC</v>
      </c>
      <c r="F941" s="34" t="str">
        <f t="shared" si="59"/>
        <v>Z08</v>
      </c>
      <c r="G941" s="35" t="s">
        <v>1221</v>
      </c>
      <c r="H941" s="35">
        <v>0.5</v>
      </c>
      <c r="I941" s="35">
        <v>245</v>
      </c>
      <c r="J941" s="35">
        <v>1002</v>
      </c>
      <c r="K941" s="36">
        <f t="shared" si="57"/>
        <v>0.96354825</v>
      </c>
      <c r="L941" s="36" t="str">
        <f t="shared" si="60"/>
        <v>Pcs</v>
      </c>
      <c r="M941" s="37" t="s">
        <v>1265</v>
      </c>
      <c r="O941" s="31">
        <v>1219</v>
      </c>
    </row>
    <row r="942" spans="2:15" hidden="1">
      <c r="B942" s="34" t="s">
        <v>5</v>
      </c>
      <c r="C942" s="35" t="s">
        <v>1131</v>
      </c>
      <c r="D942" s="35" t="s">
        <v>1130</v>
      </c>
      <c r="E942" s="34" t="str">
        <f t="shared" si="58"/>
        <v>SGCC</v>
      </c>
      <c r="F942" s="34" t="str">
        <f t="shared" si="59"/>
        <v>Z08</v>
      </c>
      <c r="G942" s="35" t="s">
        <v>1221</v>
      </c>
      <c r="H942" s="35">
        <v>0.5</v>
      </c>
      <c r="I942" s="35">
        <v>245</v>
      </c>
      <c r="J942" s="35">
        <v>1177</v>
      </c>
      <c r="K942" s="36">
        <f t="shared" si="57"/>
        <v>1.1318326249999999</v>
      </c>
      <c r="L942" s="36" t="str">
        <f t="shared" si="60"/>
        <v>Pcs</v>
      </c>
      <c r="M942" s="37" t="s">
        <v>1265</v>
      </c>
      <c r="O942" s="31">
        <v>1219</v>
      </c>
    </row>
    <row r="943" spans="2:15" hidden="1">
      <c r="B943" s="34" t="s">
        <v>5</v>
      </c>
      <c r="C943" s="35" t="s">
        <v>1665</v>
      </c>
      <c r="D943" s="35" t="s">
        <v>1135</v>
      </c>
      <c r="E943" s="34" t="str">
        <f t="shared" si="58"/>
        <v>SGCC</v>
      </c>
      <c r="F943" s="34" t="str">
        <f t="shared" si="59"/>
        <v>Z08</v>
      </c>
      <c r="G943" s="35" t="s">
        <v>1221</v>
      </c>
      <c r="H943" s="35">
        <v>0.6</v>
      </c>
      <c r="I943" s="35">
        <v>242</v>
      </c>
      <c r="J943" s="35">
        <v>300</v>
      </c>
      <c r="K943" s="36">
        <f t="shared" si="57"/>
        <v>0.34194600000000003</v>
      </c>
      <c r="L943" s="36" t="str">
        <f t="shared" si="60"/>
        <v>Pcs</v>
      </c>
      <c r="M943" s="37" t="s">
        <v>1224</v>
      </c>
      <c r="O943" s="31">
        <v>1219</v>
      </c>
    </row>
    <row r="944" spans="2:15" hidden="1">
      <c r="B944" s="34" t="s">
        <v>5</v>
      </c>
      <c r="C944" s="35" t="s">
        <v>1140</v>
      </c>
      <c r="D944" s="35" t="s">
        <v>1139</v>
      </c>
      <c r="E944" s="34" t="str">
        <f t="shared" si="58"/>
        <v>SGCC</v>
      </c>
      <c r="F944" s="34" t="str">
        <f t="shared" si="59"/>
        <v>Z08</v>
      </c>
      <c r="G944" s="35" t="s">
        <v>1221</v>
      </c>
      <c r="H944" s="35">
        <v>0.6</v>
      </c>
      <c r="I944" s="35">
        <v>321</v>
      </c>
      <c r="J944" s="35">
        <v>450</v>
      </c>
      <c r="K944" s="36">
        <f t="shared" si="57"/>
        <v>0.68035950000000001</v>
      </c>
      <c r="L944" s="36" t="str">
        <f t="shared" si="60"/>
        <v>Pcs</v>
      </c>
      <c r="M944" s="37" t="s">
        <v>1224</v>
      </c>
      <c r="O944" s="31">
        <v>1219</v>
      </c>
    </row>
    <row r="945" spans="2:15" hidden="1">
      <c r="B945" s="34" t="s">
        <v>5</v>
      </c>
      <c r="C945" s="35" t="s">
        <v>1143</v>
      </c>
      <c r="D945" s="35" t="s">
        <v>1142</v>
      </c>
      <c r="E945" s="34" t="str">
        <f t="shared" si="58"/>
        <v>SGCC</v>
      </c>
      <c r="F945" s="34" t="str">
        <f t="shared" si="59"/>
        <v>Z08</v>
      </c>
      <c r="G945" s="35" t="s">
        <v>1221</v>
      </c>
      <c r="H945" s="35">
        <v>0.5</v>
      </c>
      <c r="I945" s="35">
        <v>420</v>
      </c>
      <c r="J945" s="35">
        <v>677</v>
      </c>
      <c r="K945" s="36">
        <f t="shared" si="57"/>
        <v>1.1160345</v>
      </c>
      <c r="L945" s="36" t="str">
        <f t="shared" si="60"/>
        <v>Pcs</v>
      </c>
      <c r="M945" s="37" t="s">
        <v>1224</v>
      </c>
      <c r="O945" s="31">
        <v>1219</v>
      </c>
    </row>
    <row r="946" spans="2:15" hidden="1">
      <c r="B946" s="34" t="s">
        <v>5</v>
      </c>
      <c r="C946" s="35" t="s">
        <v>1148</v>
      </c>
      <c r="D946" s="35" t="s">
        <v>1147</v>
      </c>
      <c r="E946" s="34" t="str">
        <f t="shared" si="58"/>
        <v>SGCD</v>
      </c>
      <c r="F946" s="34" t="str">
        <f t="shared" si="59"/>
        <v>Z08</v>
      </c>
      <c r="G946" s="35" t="s">
        <v>1547</v>
      </c>
      <c r="H946" s="35">
        <v>0.8</v>
      </c>
      <c r="I946" s="35">
        <v>102</v>
      </c>
      <c r="J946" s="35">
        <v>240</v>
      </c>
      <c r="K946" s="36">
        <f t="shared" si="57"/>
        <v>0.15373440000000002</v>
      </c>
      <c r="L946" s="36" t="str">
        <f t="shared" si="60"/>
        <v>Pcs</v>
      </c>
      <c r="M946" s="37" t="s">
        <v>1224</v>
      </c>
      <c r="O946" s="31">
        <v>1219</v>
      </c>
    </row>
    <row r="947" spans="2:15" hidden="1">
      <c r="B947" s="34" t="s">
        <v>5</v>
      </c>
      <c r="C947" s="35" t="s">
        <v>1114</v>
      </c>
      <c r="D947" s="35" t="s">
        <v>1113</v>
      </c>
      <c r="E947" s="34" t="str">
        <f t="shared" si="58"/>
        <v>SGCC</v>
      </c>
      <c r="F947" s="34" t="str">
        <f t="shared" si="59"/>
        <v>Z08</v>
      </c>
      <c r="G947" s="35" t="s">
        <v>1221</v>
      </c>
      <c r="H947" s="35">
        <v>0.6</v>
      </c>
      <c r="I947" s="35">
        <v>123</v>
      </c>
      <c r="J947" s="35">
        <v>175</v>
      </c>
      <c r="K947" s="36">
        <f t="shared" si="57"/>
        <v>0.10138274999999999</v>
      </c>
      <c r="L947" s="36" t="str">
        <f t="shared" si="60"/>
        <v>Pcs</v>
      </c>
      <c r="M947" s="37" t="s">
        <v>1228</v>
      </c>
      <c r="O947" s="31">
        <v>1219</v>
      </c>
    </row>
    <row r="948" spans="2:15" hidden="1">
      <c r="B948" s="34" t="s">
        <v>5</v>
      </c>
      <c r="C948" s="35" t="s">
        <v>1117</v>
      </c>
      <c r="D948" s="35" t="s">
        <v>1116</v>
      </c>
      <c r="E948" s="34" t="str">
        <f t="shared" si="58"/>
        <v>SGCC</v>
      </c>
      <c r="F948" s="34" t="str">
        <f t="shared" si="59"/>
        <v>Z08</v>
      </c>
      <c r="G948" s="35" t="s">
        <v>1221</v>
      </c>
      <c r="H948" s="35">
        <v>0.6</v>
      </c>
      <c r="I948" s="35">
        <v>129</v>
      </c>
      <c r="J948" s="35">
        <v>236</v>
      </c>
      <c r="K948" s="36">
        <f t="shared" si="57"/>
        <v>0.14339124000000003</v>
      </c>
      <c r="L948" s="36" t="str">
        <f t="shared" si="60"/>
        <v>Pcs</v>
      </c>
      <c r="M948" s="37" t="s">
        <v>1228</v>
      </c>
      <c r="O948" s="31">
        <v>1219</v>
      </c>
    </row>
    <row r="949" spans="2:15" hidden="1">
      <c r="B949" s="34" t="s">
        <v>5</v>
      </c>
      <c r="C949" s="35" t="s">
        <v>1120</v>
      </c>
      <c r="D949" s="35" t="s">
        <v>1119</v>
      </c>
      <c r="E949" s="34" t="str">
        <f t="shared" si="58"/>
        <v>SGCC</v>
      </c>
      <c r="F949" s="34" t="str">
        <f t="shared" si="59"/>
        <v>Z08</v>
      </c>
      <c r="G949" s="35" t="s">
        <v>1221</v>
      </c>
      <c r="H949" s="35">
        <v>0.6</v>
      </c>
      <c r="I949" s="35">
        <v>189</v>
      </c>
      <c r="J949" s="35">
        <v>217</v>
      </c>
      <c r="K949" s="36">
        <f t="shared" si="57"/>
        <v>0.19317122999999997</v>
      </c>
      <c r="L949" s="36" t="str">
        <f t="shared" si="60"/>
        <v>Pcs</v>
      </c>
      <c r="M949" s="37" t="s">
        <v>1228</v>
      </c>
      <c r="O949" s="31">
        <v>1219</v>
      </c>
    </row>
    <row r="950" spans="2:15" hidden="1">
      <c r="B950" s="34" t="s">
        <v>5</v>
      </c>
      <c r="C950" s="35" t="s">
        <v>1666</v>
      </c>
      <c r="D950" s="35" t="s">
        <v>1111</v>
      </c>
      <c r="E950" s="34" t="str">
        <f t="shared" si="58"/>
        <v>SGCC</v>
      </c>
      <c r="F950" s="34" t="str">
        <f t="shared" si="59"/>
        <v>Z08</v>
      </c>
      <c r="G950" s="35" t="s">
        <v>1221</v>
      </c>
      <c r="H950" s="35">
        <v>0.6</v>
      </c>
      <c r="I950" s="35">
        <v>125</v>
      </c>
      <c r="J950" s="35">
        <v>1220</v>
      </c>
      <c r="K950" s="36">
        <f t="shared" si="57"/>
        <v>0.718275</v>
      </c>
      <c r="L950" s="36" t="str">
        <f t="shared" si="60"/>
        <v>Pcs</v>
      </c>
      <c r="M950" s="37">
        <v>0</v>
      </c>
      <c r="O950" s="31">
        <v>1219</v>
      </c>
    </row>
    <row r="951" spans="2:15" hidden="1">
      <c r="B951" s="34" t="s">
        <v>5</v>
      </c>
      <c r="C951" s="35" t="s">
        <v>521</v>
      </c>
      <c r="D951" s="35" t="s">
        <v>522</v>
      </c>
      <c r="E951" s="34" t="str">
        <f t="shared" si="58"/>
        <v>SGCC</v>
      </c>
      <c r="F951" s="34" t="str">
        <f t="shared" si="59"/>
        <v>Z08</v>
      </c>
      <c r="G951" s="35" t="s">
        <v>1221</v>
      </c>
      <c r="H951" s="35">
        <v>0.7</v>
      </c>
      <c r="I951" s="35">
        <v>128</v>
      </c>
      <c r="J951" s="35">
        <v>1219</v>
      </c>
      <c r="K951" s="36">
        <f t="shared" si="57"/>
        <v>0.8573958399999998</v>
      </c>
      <c r="L951" s="36" t="str">
        <f t="shared" si="60"/>
        <v>Pcs</v>
      </c>
      <c r="M951" s="37" t="s">
        <v>1267</v>
      </c>
      <c r="O951" s="31">
        <v>1219</v>
      </c>
    </row>
    <row r="952" spans="2:15" hidden="1">
      <c r="B952" s="34" t="s">
        <v>5</v>
      </c>
      <c r="C952" s="35" t="s">
        <v>151</v>
      </c>
      <c r="D952" s="35" t="s">
        <v>152</v>
      </c>
      <c r="E952" s="34" t="str">
        <f t="shared" si="58"/>
        <v>SGCC</v>
      </c>
      <c r="F952" s="34" t="str">
        <f t="shared" si="59"/>
        <v>Z08</v>
      </c>
      <c r="G952" s="35" t="s">
        <v>1221</v>
      </c>
      <c r="H952" s="35">
        <v>0.7</v>
      </c>
      <c r="I952" s="35">
        <v>180</v>
      </c>
      <c r="J952" s="35">
        <v>500</v>
      </c>
      <c r="K952" s="36">
        <f t="shared" si="57"/>
        <v>0.49454999999999993</v>
      </c>
      <c r="L952" s="36" t="str">
        <f t="shared" si="60"/>
        <v>Pcs</v>
      </c>
      <c r="M952" s="37" t="s">
        <v>1224</v>
      </c>
      <c r="O952" s="31">
        <v>1219</v>
      </c>
    </row>
    <row r="953" spans="2:15" hidden="1">
      <c r="B953" s="34" t="s">
        <v>5</v>
      </c>
      <c r="C953" s="35" t="s">
        <v>1183</v>
      </c>
      <c r="D953" s="35" t="s">
        <v>1184</v>
      </c>
      <c r="E953" s="34" t="str">
        <f t="shared" si="58"/>
        <v>SGCC</v>
      </c>
      <c r="F953" s="34" t="str">
        <f t="shared" si="59"/>
        <v>Z08</v>
      </c>
      <c r="G953" s="35" t="s">
        <v>1221</v>
      </c>
      <c r="H953" s="35">
        <v>2</v>
      </c>
      <c r="I953" s="35">
        <v>44</v>
      </c>
      <c r="J953" s="35">
        <v>172</v>
      </c>
      <c r="K953" s="36">
        <f t="shared" si="57"/>
        <v>0.1188176</v>
      </c>
      <c r="L953" s="36" t="str">
        <f t="shared" si="60"/>
        <v>Pcs</v>
      </c>
      <c r="M953" s="37" t="s">
        <v>1267</v>
      </c>
      <c r="O953" s="31">
        <v>1219</v>
      </c>
    </row>
    <row r="954" spans="2:15" hidden="1">
      <c r="B954" s="34" t="s">
        <v>5</v>
      </c>
      <c r="C954" s="35" t="s">
        <v>22</v>
      </c>
      <c r="D954" s="35" t="s">
        <v>23</v>
      </c>
      <c r="E954" s="34" t="str">
        <f t="shared" si="58"/>
        <v>SGCC</v>
      </c>
      <c r="F954" s="34" t="str">
        <f t="shared" si="59"/>
        <v>Z08</v>
      </c>
      <c r="G954" s="35" t="s">
        <v>1221</v>
      </c>
      <c r="H954" s="35">
        <v>0.6</v>
      </c>
      <c r="I954" s="35">
        <v>144</v>
      </c>
      <c r="J954" s="35">
        <v>184</v>
      </c>
      <c r="K954" s="36">
        <f t="shared" si="57"/>
        <v>0.12479616</v>
      </c>
      <c r="L954" s="36" t="str">
        <f t="shared" si="60"/>
        <v>Pcs</v>
      </c>
      <c r="M954" s="37" t="s">
        <v>1228</v>
      </c>
      <c r="O954" s="31">
        <v>1219</v>
      </c>
    </row>
    <row r="955" spans="2:15" hidden="1">
      <c r="B955" s="34" t="s">
        <v>5</v>
      </c>
      <c r="C955" s="35" t="s">
        <v>1667</v>
      </c>
      <c r="D955" s="35" t="s">
        <v>1668</v>
      </c>
      <c r="E955" s="34" t="str">
        <f t="shared" si="58"/>
        <v>SGCC</v>
      </c>
      <c r="F955" s="34" t="str">
        <f t="shared" si="59"/>
        <v>Z08</v>
      </c>
      <c r="G955" s="35" t="s">
        <v>1221</v>
      </c>
      <c r="H955" s="35">
        <v>1.2</v>
      </c>
      <c r="I955" s="35">
        <v>252</v>
      </c>
      <c r="J955" s="35">
        <v>1220</v>
      </c>
      <c r="K955" s="36">
        <f t="shared" si="57"/>
        <v>2.8960848000000001</v>
      </c>
      <c r="L955" s="36" t="str">
        <f t="shared" si="60"/>
        <v>Pcs</v>
      </c>
      <c r="M955" s="37" t="s">
        <v>1224</v>
      </c>
      <c r="O955" s="31">
        <v>1219</v>
      </c>
    </row>
    <row r="956" spans="2:15" hidden="1">
      <c r="B956" s="34" t="s">
        <v>5</v>
      </c>
      <c r="C956" s="6" t="s">
        <v>507</v>
      </c>
      <c r="D956" s="6" t="s">
        <v>508</v>
      </c>
      <c r="E956" s="34" t="str">
        <f t="shared" si="58"/>
        <v>SGCC</v>
      </c>
      <c r="F956" s="34" t="str">
        <f t="shared" si="59"/>
        <v>Z08</v>
      </c>
      <c r="G956" s="35" t="s">
        <v>1221</v>
      </c>
      <c r="H956" s="6">
        <v>0.8</v>
      </c>
      <c r="I956" s="6">
        <v>350</v>
      </c>
      <c r="J956" s="6">
        <v>445</v>
      </c>
      <c r="K956" s="30">
        <f t="shared" si="57"/>
        <v>0.97811000000000003</v>
      </c>
      <c r="L956" s="30" t="str">
        <f t="shared" si="60"/>
        <v>Pcs</v>
      </c>
      <c r="M956" s="37" t="s">
        <v>1413</v>
      </c>
      <c r="O956" s="31">
        <v>1219</v>
      </c>
    </row>
    <row r="957" spans="2:15" hidden="1">
      <c r="B957" s="34" t="s">
        <v>5</v>
      </c>
      <c r="C957" s="6" t="s">
        <v>1669</v>
      </c>
      <c r="D957" s="6" t="s">
        <v>1221</v>
      </c>
      <c r="E957" s="34" t="str">
        <f t="shared" si="58"/>
        <v>SGCC</v>
      </c>
      <c r="F957" s="34" t="str">
        <f t="shared" si="59"/>
        <v>Z08</v>
      </c>
      <c r="G957" s="6" t="s">
        <v>1221</v>
      </c>
      <c r="H957" s="6">
        <v>0.6</v>
      </c>
      <c r="I957" s="6">
        <v>62.6</v>
      </c>
      <c r="J957" s="6">
        <v>422</v>
      </c>
      <c r="K957" s="30">
        <f t="shared" si="57"/>
        <v>0.124425012</v>
      </c>
      <c r="L957" s="30" t="str">
        <f t="shared" si="60"/>
        <v>Pcs</v>
      </c>
      <c r="M957" s="6" t="s">
        <v>1224</v>
      </c>
      <c r="O957" s="31">
        <v>1219</v>
      </c>
    </row>
    <row r="958" spans="2:15" hidden="1">
      <c r="B958" s="34" t="s">
        <v>5</v>
      </c>
      <c r="C958" s="6" t="s">
        <v>1282</v>
      </c>
      <c r="D958" s="6" t="s">
        <v>1221</v>
      </c>
      <c r="E958" s="34" t="str">
        <f t="shared" si="58"/>
        <v>SGCC</v>
      </c>
      <c r="F958" s="34" t="str">
        <f t="shared" si="59"/>
        <v>Z08</v>
      </c>
      <c r="G958" s="6" t="s">
        <v>1221</v>
      </c>
      <c r="H958" s="6">
        <v>0.6</v>
      </c>
      <c r="I958" s="6">
        <v>62.6</v>
      </c>
      <c r="J958" s="6">
        <v>444</v>
      </c>
      <c r="K958" s="30">
        <f t="shared" si="57"/>
        <v>0.130911624</v>
      </c>
      <c r="L958" s="30" t="str">
        <f t="shared" si="60"/>
        <v>Pcs</v>
      </c>
      <c r="M958" s="6" t="s">
        <v>1224</v>
      </c>
      <c r="O958" s="31">
        <v>1219</v>
      </c>
    </row>
    <row r="959" spans="2:15" hidden="1">
      <c r="B959" s="34" t="s">
        <v>5</v>
      </c>
      <c r="C959" s="6" t="s">
        <v>1670</v>
      </c>
      <c r="D959" s="6" t="s">
        <v>1221</v>
      </c>
      <c r="E959" s="34" t="str">
        <f t="shared" si="58"/>
        <v>SGCC</v>
      </c>
      <c r="F959" s="34" t="str">
        <f t="shared" si="59"/>
        <v>Z08</v>
      </c>
      <c r="G959" s="6" t="s">
        <v>1221</v>
      </c>
      <c r="H959" s="6">
        <v>0.6</v>
      </c>
      <c r="I959" s="6">
        <v>235</v>
      </c>
      <c r="J959" s="6">
        <v>455</v>
      </c>
      <c r="K959" s="30">
        <f t="shared" si="57"/>
        <v>0.50361674999999995</v>
      </c>
      <c r="L959" s="30" t="str">
        <f t="shared" si="60"/>
        <v>Pcs</v>
      </c>
      <c r="M959" s="6" t="s">
        <v>1224</v>
      </c>
      <c r="O959" s="31">
        <v>1219</v>
      </c>
    </row>
    <row r="960" spans="2:15" hidden="1">
      <c r="B960" s="34" t="s">
        <v>5</v>
      </c>
      <c r="C960" s="6" t="s">
        <v>3625</v>
      </c>
      <c r="D960" s="6" t="s">
        <v>508</v>
      </c>
      <c r="E960" s="34" t="str">
        <f t="shared" ref="E960:E962" si="61">LEFT(G960,4)</f>
        <v>SGCC</v>
      </c>
      <c r="F960" s="34" t="str">
        <f t="shared" ref="F960:F962" si="62">RIGHT(G960,3)</f>
        <v>Z08</v>
      </c>
      <c r="G960" s="35" t="s">
        <v>1221</v>
      </c>
      <c r="H960" s="6">
        <v>0.8</v>
      </c>
      <c r="I960" s="6">
        <v>350</v>
      </c>
      <c r="J960" s="6">
        <v>445</v>
      </c>
      <c r="K960" s="30">
        <f t="shared" ref="K960:K962" si="63">IF(J960="Coil",1,7.85*H960*I960*J960/10^6)</f>
        <v>0.97811000000000003</v>
      </c>
      <c r="L960" s="30" t="str">
        <f t="shared" ref="L960:L962" si="64">IF(J960="Coil","KG,","Pcs")</f>
        <v>Pcs</v>
      </c>
      <c r="M960" s="37" t="s">
        <v>1413</v>
      </c>
      <c r="O960" s="31">
        <v>1219</v>
      </c>
    </row>
    <row r="961" spans="2:15" hidden="1">
      <c r="B961" s="34" t="s">
        <v>5</v>
      </c>
      <c r="C961" s="35" t="s">
        <v>4857</v>
      </c>
      <c r="D961" s="35" t="s">
        <v>1161</v>
      </c>
      <c r="E961" s="34" t="str">
        <f t="shared" si="61"/>
        <v>SGCC</v>
      </c>
      <c r="F961" s="34" t="str">
        <f t="shared" si="62"/>
        <v>Z18</v>
      </c>
      <c r="G961" s="39" t="s">
        <v>1227</v>
      </c>
      <c r="H961" s="35">
        <v>2</v>
      </c>
      <c r="I961" s="35">
        <v>76</v>
      </c>
      <c r="J961" s="35">
        <v>344</v>
      </c>
      <c r="K961" s="36">
        <f t="shared" si="63"/>
        <v>0.41046080000000001</v>
      </c>
      <c r="L961" s="36" t="str">
        <f t="shared" si="64"/>
        <v>Pcs</v>
      </c>
      <c r="M961" s="37" t="s">
        <v>1224</v>
      </c>
      <c r="O961" s="31">
        <v>1219</v>
      </c>
    </row>
    <row r="962" spans="2:15">
      <c r="B962" s="34" t="s">
        <v>5</v>
      </c>
      <c r="C962" s="35" t="s">
        <v>4859</v>
      </c>
      <c r="D962" s="35" t="s">
        <v>1168</v>
      </c>
      <c r="E962" s="34" t="str">
        <f t="shared" si="61"/>
        <v>SGCC</v>
      </c>
      <c r="F962" s="34" t="str">
        <f t="shared" si="62"/>
        <v>Z18</v>
      </c>
      <c r="G962" s="39" t="s">
        <v>1227</v>
      </c>
      <c r="H962" s="35">
        <v>2</v>
      </c>
      <c r="I962" s="35">
        <v>89.9</v>
      </c>
      <c r="J962" s="35">
        <v>256</v>
      </c>
      <c r="K962" s="36">
        <f t="shared" si="63"/>
        <v>0.36132607999999999</v>
      </c>
      <c r="L962" s="36" t="str">
        <f t="shared" si="64"/>
        <v>Pcs</v>
      </c>
      <c r="M962" s="37" t="s">
        <v>1224</v>
      </c>
      <c r="O962" s="31">
        <v>1219</v>
      </c>
    </row>
    <row r="978" spans="2:12">
      <c r="B978" s="6"/>
      <c r="K978" s="6"/>
      <c r="L978" s="6"/>
    </row>
    <row r="979" spans="2:12">
      <c r="B979" s="6"/>
      <c r="K979" s="6"/>
      <c r="L979" s="6"/>
    </row>
  </sheetData>
  <autoFilter ref="B3:O961" xr:uid="{00000000-0009-0000-0000-000000000000}">
    <filterColumn colId="1">
      <filters>
        <filter val="G0011030002864E"/>
      </filters>
    </filterColumn>
  </autoFilter>
  <conditionalFormatting sqref="M4:M956">
    <cfRule type="cellIs" dxfId="2" priority="4" operator="equal">
      <formula>"TBC"</formula>
    </cfRule>
  </conditionalFormatting>
  <conditionalFormatting sqref="M960:M962">
    <cfRule type="cellIs" dxfId="1" priority="1" operator="equal">
      <formula>"TBC"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B44"/>
  <sheetViews>
    <sheetView showGridLines="0" tabSelected="1" topLeftCell="A2" zoomScale="80" zoomScaleNormal="80" workbookViewId="0">
      <selection activeCell="A20" sqref="A20"/>
    </sheetView>
  </sheetViews>
  <sheetFormatPr defaultColWidth="8.44140625" defaultRowHeight="14.4" outlineLevelCol="1"/>
  <cols>
    <col min="1" max="1" width="7.6640625" style="6" customWidth="1" outlineLevel="1"/>
    <col min="2" max="2" width="10.6640625" style="6" customWidth="1" outlineLevel="1"/>
    <col min="3" max="3" width="8.5546875" style="6" customWidth="1"/>
    <col min="4" max="4" width="6.5546875" style="7" customWidth="1"/>
    <col min="5" max="5" width="6.88671875" style="7" customWidth="1"/>
    <col min="6" max="6" width="8.109375" style="7" customWidth="1"/>
    <col min="7" max="7" width="9.33203125" style="6" bestFit="1" customWidth="1" collapsed="1"/>
    <col min="8" max="8" width="10.5546875" style="6" bestFit="1" customWidth="1"/>
    <col min="9" max="9" width="10.44140625" style="6" bestFit="1" customWidth="1"/>
    <col min="10" max="10" width="9.33203125" style="6" bestFit="1" customWidth="1" collapsed="1"/>
    <col min="11" max="11" width="10.5546875" style="6" bestFit="1" customWidth="1"/>
    <col min="12" max="12" width="10.44140625" style="6" bestFit="1" customWidth="1"/>
    <col min="13" max="13" width="9.33203125" style="6" customWidth="1" collapsed="1"/>
    <col min="14" max="14" width="10.5546875" style="6" bestFit="1" customWidth="1"/>
    <col min="15" max="15" width="10.44140625" style="6" bestFit="1" customWidth="1"/>
    <col min="16" max="16" width="8.88671875" style="6" bestFit="1" customWidth="1" collapsed="1"/>
    <col min="17" max="17" width="10.5546875" style="6" bestFit="1" customWidth="1"/>
    <col min="18" max="18" width="10.44140625" style="6" bestFit="1" customWidth="1"/>
    <col min="19" max="19" width="9.6640625" style="6" bestFit="1" customWidth="1" collapsed="1"/>
    <col min="20" max="20" width="10.5546875" style="6" bestFit="1" customWidth="1"/>
    <col min="21" max="21" width="10.44140625" style="6" bestFit="1" customWidth="1"/>
    <col min="22" max="22" width="9.6640625" style="6" bestFit="1" customWidth="1" collapsed="1"/>
    <col min="23" max="23" width="10.5546875" style="6" bestFit="1" customWidth="1"/>
    <col min="24" max="24" width="10.44140625" style="6" bestFit="1" customWidth="1"/>
    <col min="25" max="25" width="8.33203125" style="6" customWidth="1" collapsed="1"/>
    <col min="26" max="26" width="10.5546875" style="6" bestFit="1" customWidth="1"/>
    <col min="27" max="27" width="10.44140625" style="6" bestFit="1" customWidth="1"/>
    <col min="28" max="28" width="31.88671875" style="6" customWidth="1"/>
    <col min="29" max="174" width="8.88671875" style="6" customWidth="1"/>
    <col min="175" max="175" width="11.44140625" style="6" customWidth="1"/>
    <col min="176" max="176" width="8.44140625" style="6" bestFit="1" customWidth="1"/>
    <col min="177" max="177" width="5.44140625" style="6" customWidth="1"/>
    <col min="178" max="178" width="7.77734375" style="6" customWidth="1"/>
    <col min="179" max="179" width="8.44140625" style="6"/>
    <col min="180" max="180" width="6.88671875" style="6" customWidth="1"/>
    <col min="181" max="181" width="15.88671875" style="6" customWidth="1"/>
    <col min="182" max="182" width="14" style="6" customWidth="1"/>
    <col min="183" max="183" width="8.77734375" style="6" customWidth="1"/>
    <col min="184" max="184" width="9.6640625" style="6" customWidth="1"/>
    <col min="185" max="185" width="8.6640625" style="6" customWidth="1"/>
    <col min="186" max="265" width="0" style="6" hidden="1" customWidth="1"/>
    <col min="266" max="266" width="13.88671875" style="6" customWidth="1"/>
    <col min="267" max="267" width="16.109375" style="6" customWidth="1"/>
    <col min="268" max="268" width="16.21875" style="6" bestFit="1" customWidth="1"/>
    <col min="269" max="269" width="15.109375" style="6" customWidth="1"/>
    <col min="270" max="273" width="13.88671875" style="6" customWidth="1"/>
    <col min="274" max="274" width="16.33203125" style="6" bestFit="1" customWidth="1"/>
    <col min="275" max="276" width="13.88671875" style="6" customWidth="1"/>
    <col min="277" max="277" width="16.33203125" style="6" bestFit="1" customWidth="1"/>
    <col min="278" max="279" width="13.88671875" style="6" customWidth="1"/>
    <col min="280" max="280" width="16.33203125" style="6" bestFit="1" customWidth="1"/>
    <col min="281" max="281" width="47.77734375" style="6" bestFit="1" customWidth="1"/>
    <col min="282" max="430" width="8.88671875" style="6" customWidth="1"/>
    <col min="431" max="431" width="11.44140625" style="6" customWidth="1"/>
    <col min="432" max="432" width="8.44140625" style="6" bestFit="1" customWidth="1"/>
    <col min="433" max="433" width="5.44140625" style="6" customWidth="1"/>
    <col min="434" max="434" width="7.77734375" style="6" customWidth="1"/>
    <col min="435" max="435" width="8.44140625" style="6"/>
    <col min="436" max="436" width="6.88671875" style="6" customWidth="1"/>
    <col min="437" max="437" width="15.88671875" style="6" customWidth="1"/>
    <col min="438" max="438" width="14" style="6" customWidth="1"/>
    <col min="439" max="439" width="8.77734375" style="6" customWidth="1"/>
    <col min="440" max="440" width="9.6640625" style="6" customWidth="1"/>
    <col min="441" max="441" width="8.6640625" style="6" customWidth="1"/>
    <col min="442" max="521" width="0" style="6" hidden="1" customWidth="1"/>
    <col min="522" max="522" width="13.88671875" style="6" customWidth="1"/>
    <col min="523" max="523" width="16.109375" style="6" customWidth="1"/>
    <col min="524" max="524" width="16.21875" style="6" bestFit="1" customWidth="1"/>
    <col min="525" max="525" width="15.109375" style="6" customWidth="1"/>
    <col min="526" max="529" width="13.88671875" style="6" customWidth="1"/>
    <col min="530" max="530" width="16.33203125" style="6" bestFit="1" customWidth="1"/>
    <col min="531" max="532" width="13.88671875" style="6" customWidth="1"/>
    <col min="533" max="533" width="16.33203125" style="6" bestFit="1" customWidth="1"/>
    <col min="534" max="535" width="13.88671875" style="6" customWidth="1"/>
    <col min="536" max="536" width="16.33203125" style="6" bestFit="1" customWidth="1"/>
    <col min="537" max="537" width="47.77734375" style="6" bestFit="1" customWidth="1"/>
    <col min="538" max="686" width="8.88671875" style="6" customWidth="1"/>
    <col min="687" max="687" width="11.44140625" style="6" customWidth="1"/>
    <col min="688" max="688" width="8.44140625" style="6" bestFit="1" customWidth="1"/>
    <col min="689" max="689" width="5.44140625" style="6" customWidth="1"/>
    <col min="690" max="690" width="7.77734375" style="6" customWidth="1"/>
    <col min="691" max="691" width="8.44140625" style="6"/>
    <col min="692" max="692" width="6.88671875" style="6" customWidth="1"/>
    <col min="693" max="693" width="15.88671875" style="6" customWidth="1"/>
    <col min="694" max="694" width="14" style="6" customWidth="1"/>
    <col min="695" max="695" width="8.77734375" style="6" customWidth="1"/>
    <col min="696" max="696" width="9.6640625" style="6" customWidth="1"/>
    <col min="697" max="697" width="8.6640625" style="6" customWidth="1"/>
    <col min="698" max="777" width="0" style="6" hidden="1" customWidth="1"/>
    <col min="778" max="778" width="13.88671875" style="6" customWidth="1"/>
    <col min="779" max="779" width="16.109375" style="6" customWidth="1"/>
    <col min="780" max="780" width="16.21875" style="6" bestFit="1" customWidth="1"/>
    <col min="781" max="781" width="15.109375" style="6" customWidth="1"/>
    <col min="782" max="785" width="13.88671875" style="6" customWidth="1"/>
    <col min="786" max="786" width="16.33203125" style="6" bestFit="1" customWidth="1"/>
    <col min="787" max="788" width="13.88671875" style="6" customWidth="1"/>
    <col min="789" max="789" width="16.33203125" style="6" bestFit="1" customWidth="1"/>
    <col min="790" max="791" width="13.88671875" style="6" customWidth="1"/>
    <col min="792" max="792" width="16.33203125" style="6" bestFit="1" customWidth="1"/>
    <col min="793" max="793" width="47.77734375" style="6" bestFit="1" customWidth="1"/>
    <col min="794" max="942" width="8.88671875" style="6" customWidth="1"/>
    <col min="943" max="943" width="11.44140625" style="6" customWidth="1"/>
    <col min="944" max="944" width="8.44140625" style="6" bestFit="1" customWidth="1"/>
    <col min="945" max="945" width="5.44140625" style="6" customWidth="1"/>
    <col min="946" max="946" width="7.77734375" style="6" customWidth="1"/>
    <col min="947" max="947" width="8.44140625" style="6"/>
    <col min="948" max="948" width="6.88671875" style="6" customWidth="1"/>
    <col min="949" max="949" width="15.88671875" style="6" customWidth="1"/>
    <col min="950" max="950" width="14" style="6" customWidth="1"/>
    <col min="951" max="951" width="8.77734375" style="6" customWidth="1"/>
    <col min="952" max="952" width="9.6640625" style="6" customWidth="1"/>
    <col min="953" max="953" width="8.6640625" style="6" customWidth="1"/>
    <col min="954" max="1033" width="0" style="6" hidden="1" customWidth="1"/>
    <col min="1034" max="1034" width="13.88671875" style="6" customWidth="1"/>
    <col min="1035" max="1035" width="16.109375" style="6" customWidth="1"/>
    <col min="1036" max="1036" width="16.21875" style="6" bestFit="1" customWidth="1"/>
    <col min="1037" max="1037" width="15.109375" style="6" customWidth="1"/>
    <col min="1038" max="1041" width="13.88671875" style="6" customWidth="1"/>
    <col min="1042" max="1042" width="16.33203125" style="6" bestFit="1" customWidth="1"/>
    <col min="1043" max="1044" width="13.88671875" style="6" customWidth="1"/>
    <col min="1045" max="1045" width="16.33203125" style="6" bestFit="1" customWidth="1"/>
    <col min="1046" max="1047" width="13.88671875" style="6" customWidth="1"/>
    <col min="1048" max="1048" width="16.33203125" style="6" bestFit="1" customWidth="1"/>
    <col min="1049" max="1049" width="47.77734375" style="6" bestFit="1" customWidth="1"/>
    <col min="1050" max="1198" width="8.88671875" style="6" customWidth="1"/>
    <col min="1199" max="1199" width="11.44140625" style="6" customWidth="1"/>
    <col min="1200" max="1200" width="8.44140625" style="6" bestFit="1" customWidth="1"/>
    <col min="1201" max="1201" width="5.44140625" style="6" customWidth="1"/>
    <col min="1202" max="1202" width="7.77734375" style="6" customWidth="1"/>
    <col min="1203" max="1203" width="8.44140625" style="6"/>
    <col min="1204" max="1204" width="6.88671875" style="6" customWidth="1"/>
    <col min="1205" max="1205" width="15.88671875" style="6" customWidth="1"/>
    <col min="1206" max="1206" width="14" style="6" customWidth="1"/>
    <col min="1207" max="1207" width="8.77734375" style="6" customWidth="1"/>
    <col min="1208" max="1208" width="9.6640625" style="6" customWidth="1"/>
    <col min="1209" max="1209" width="8.6640625" style="6" customWidth="1"/>
    <col min="1210" max="1289" width="0" style="6" hidden="1" customWidth="1"/>
    <col min="1290" max="1290" width="13.88671875" style="6" customWidth="1"/>
    <col min="1291" max="1291" width="16.109375" style="6" customWidth="1"/>
    <col min="1292" max="1292" width="16.21875" style="6" bestFit="1" customWidth="1"/>
    <col min="1293" max="1293" width="15.109375" style="6" customWidth="1"/>
    <col min="1294" max="1297" width="13.88671875" style="6" customWidth="1"/>
    <col min="1298" max="1298" width="16.33203125" style="6" bestFit="1" customWidth="1"/>
    <col min="1299" max="1300" width="13.88671875" style="6" customWidth="1"/>
    <col min="1301" max="1301" width="16.33203125" style="6" bestFit="1" customWidth="1"/>
    <col min="1302" max="1303" width="13.88671875" style="6" customWidth="1"/>
    <col min="1304" max="1304" width="16.33203125" style="6" bestFit="1" customWidth="1"/>
    <col min="1305" max="1305" width="47.77734375" style="6" bestFit="1" customWidth="1"/>
    <col min="1306" max="1454" width="8.88671875" style="6" customWidth="1"/>
    <col min="1455" max="1455" width="11.44140625" style="6" customWidth="1"/>
    <col min="1456" max="1456" width="8.44140625" style="6" bestFit="1" customWidth="1"/>
    <col min="1457" max="1457" width="5.44140625" style="6" customWidth="1"/>
    <col min="1458" max="1458" width="7.77734375" style="6" customWidth="1"/>
    <col min="1459" max="1459" width="8.44140625" style="6"/>
    <col min="1460" max="1460" width="6.88671875" style="6" customWidth="1"/>
    <col min="1461" max="1461" width="15.88671875" style="6" customWidth="1"/>
    <col min="1462" max="1462" width="14" style="6" customWidth="1"/>
    <col min="1463" max="1463" width="8.77734375" style="6" customWidth="1"/>
    <col min="1464" max="1464" width="9.6640625" style="6" customWidth="1"/>
    <col min="1465" max="1465" width="8.6640625" style="6" customWidth="1"/>
    <col min="1466" max="1545" width="0" style="6" hidden="1" customWidth="1"/>
    <col min="1546" max="1546" width="13.88671875" style="6" customWidth="1"/>
    <col min="1547" max="1547" width="16.109375" style="6" customWidth="1"/>
    <col min="1548" max="1548" width="16.21875" style="6" bestFit="1" customWidth="1"/>
    <col min="1549" max="1549" width="15.109375" style="6" customWidth="1"/>
    <col min="1550" max="1553" width="13.88671875" style="6" customWidth="1"/>
    <col min="1554" max="1554" width="16.33203125" style="6" bestFit="1" customWidth="1"/>
    <col min="1555" max="1556" width="13.88671875" style="6" customWidth="1"/>
    <col min="1557" max="1557" width="16.33203125" style="6" bestFit="1" customWidth="1"/>
    <col min="1558" max="1559" width="13.88671875" style="6" customWidth="1"/>
    <col min="1560" max="1560" width="16.33203125" style="6" bestFit="1" customWidth="1"/>
    <col min="1561" max="1561" width="47.77734375" style="6" bestFit="1" customWidth="1"/>
    <col min="1562" max="1710" width="8.88671875" style="6" customWidth="1"/>
    <col min="1711" max="1711" width="11.44140625" style="6" customWidth="1"/>
    <col min="1712" max="1712" width="8.44140625" style="6" bestFit="1" customWidth="1"/>
    <col min="1713" max="1713" width="5.44140625" style="6" customWidth="1"/>
    <col min="1714" max="1714" width="7.77734375" style="6" customWidth="1"/>
    <col min="1715" max="1715" width="8.44140625" style="6"/>
    <col min="1716" max="1716" width="6.88671875" style="6" customWidth="1"/>
    <col min="1717" max="1717" width="15.88671875" style="6" customWidth="1"/>
    <col min="1718" max="1718" width="14" style="6" customWidth="1"/>
    <col min="1719" max="1719" width="8.77734375" style="6" customWidth="1"/>
    <col min="1720" max="1720" width="9.6640625" style="6" customWidth="1"/>
    <col min="1721" max="1721" width="8.6640625" style="6" customWidth="1"/>
    <col min="1722" max="1801" width="0" style="6" hidden="1" customWidth="1"/>
    <col min="1802" max="1802" width="13.88671875" style="6" customWidth="1"/>
    <col min="1803" max="1803" width="16.109375" style="6" customWidth="1"/>
    <col min="1804" max="1804" width="16.21875" style="6" bestFit="1" customWidth="1"/>
    <col min="1805" max="1805" width="15.109375" style="6" customWidth="1"/>
    <col min="1806" max="1809" width="13.88671875" style="6" customWidth="1"/>
    <col min="1810" max="1810" width="16.33203125" style="6" bestFit="1" customWidth="1"/>
    <col min="1811" max="1812" width="13.88671875" style="6" customWidth="1"/>
    <col min="1813" max="1813" width="16.33203125" style="6" bestFit="1" customWidth="1"/>
    <col min="1814" max="1815" width="13.88671875" style="6" customWidth="1"/>
    <col min="1816" max="1816" width="16.33203125" style="6" bestFit="1" customWidth="1"/>
    <col min="1817" max="1817" width="47.77734375" style="6" bestFit="1" customWidth="1"/>
    <col min="1818" max="1966" width="8.88671875" style="6" customWidth="1"/>
    <col min="1967" max="1967" width="11.44140625" style="6" customWidth="1"/>
    <col min="1968" max="1968" width="8.44140625" style="6" bestFit="1" customWidth="1"/>
    <col min="1969" max="1969" width="5.44140625" style="6" customWidth="1"/>
    <col min="1970" max="1970" width="7.77734375" style="6" customWidth="1"/>
    <col min="1971" max="1971" width="8.44140625" style="6"/>
    <col min="1972" max="1972" width="6.88671875" style="6" customWidth="1"/>
    <col min="1973" max="1973" width="15.88671875" style="6" customWidth="1"/>
    <col min="1974" max="1974" width="14" style="6" customWidth="1"/>
    <col min="1975" max="1975" width="8.77734375" style="6" customWidth="1"/>
    <col min="1976" max="1976" width="9.6640625" style="6" customWidth="1"/>
    <col min="1977" max="1977" width="8.6640625" style="6" customWidth="1"/>
    <col min="1978" max="2057" width="0" style="6" hidden="1" customWidth="1"/>
    <col min="2058" max="2058" width="13.88671875" style="6" customWidth="1"/>
    <col min="2059" max="2059" width="16.109375" style="6" customWidth="1"/>
    <col min="2060" max="2060" width="16.21875" style="6" bestFit="1" customWidth="1"/>
    <col min="2061" max="2061" width="15.109375" style="6" customWidth="1"/>
    <col min="2062" max="2065" width="13.88671875" style="6" customWidth="1"/>
    <col min="2066" max="2066" width="16.33203125" style="6" bestFit="1" customWidth="1"/>
    <col min="2067" max="2068" width="13.88671875" style="6" customWidth="1"/>
    <col min="2069" max="2069" width="16.33203125" style="6" bestFit="1" customWidth="1"/>
    <col min="2070" max="2071" width="13.88671875" style="6" customWidth="1"/>
    <col min="2072" max="2072" width="16.33203125" style="6" bestFit="1" customWidth="1"/>
    <col min="2073" max="2073" width="47.77734375" style="6" bestFit="1" customWidth="1"/>
    <col min="2074" max="2222" width="8.88671875" style="6" customWidth="1"/>
    <col min="2223" max="2223" width="11.44140625" style="6" customWidth="1"/>
    <col min="2224" max="2224" width="8.44140625" style="6" bestFit="1" customWidth="1"/>
    <col min="2225" max="2225" width="5.44140625" style="6" customWidth="1"/>
    <col min="2226" max="2226" width="7.77734375" style="6" customWidth="1"/>
    <col min="2227" max="2227" width="8.44140625" style="6"/>
    <col min="2228" max="2228" width="6.88671875" style="6" customWidth="1"/>
    <col min="2229" max="2229" width="15.88671875" style="6" customWidth="1"/>
    <col min="2230" max="2230" width="14" style="6" customWidth="1"/>
    <col min="2231" max="2231" width="8.77734375" style="6" customWidth="1"/>
    <col min="2232" max="2232" width="9.6640625" style="6" customWidth="1"/>
    <col min="2233" max="2233" width="8.6640625" style="6" customWidth="1"/>
    <col min="2234" max="2313" width="0" style="6" hidden="1" customWidth="1"/>
    <col min="2314" max="2314" width="13.88671875" style="6" customWidth="1"/>
    <col min="2315" max="2315" width="16.109375" style="6" customWidth="1"/>
    <col min="2316" max="2316" width="16.21875" style="6" bestFit="1" customWidth="1"/>
    <col min="2317" max="2317" width="15.109375" style="6" customWidth="1"/>
    <col min="2318" max="2321" width="13.88671875" style="6" customWidth="1"/>
    <col min="2322" max="2322" width="16.33203125" style="6" bestFit="1" customWidth="1"/>
    <col min="2323" max="2324" width="13.88671875" style="6" customWidth="1"/>
    <col min="2325" max="2325" width="16.33203125" style="6" bestFit="1" customWidth="1"/>
    <col min="2326" max="2327" width="13.88671875" style="6" customWidth="1"/>
    <col min="2328" max="2328" width="16.33203125" style="6" bestFit="1" customWidth="1"/>
    <col min="2329" max="2329" width="47.77734375" style="6" bestFit="1" customWidth="1"/>
    <col min="2330" max="2478" width="8.88671875" style="6" customWidth="1"/>
    <col min="2479" max="2479" width="11.44140625" style="6" customWidth="1"/>
    <col min="2480" max="2480" width="8.44140625" style="6" bestFit="1" customWidth="1"/>
    <col min="2481" max="2481" width="5.44140625" style="6" customWidth="1"/>
    <col min="2482" max="2482" width="7.77734375" style="6" customWidth="1"/>
    <col min="2483" max="2483" width="8.44140625" style="6"/>
    <col min="2484" max="2484" width="6.88671875" style="6" customWidth="1"/>
    <col min="2485" max="2485" width="15.88671875" style="6" customWidth="1"/>
    <col min="2486" max="2486" width="14" style="6" customWidth="1"/>
    <col min="2487" max="2487" width="8.77734375" style="6" customWidth="1"/>
    <col min="2488" max="2488" width="9.6640625" style="6" customWidth="1"/>
    <col min="2489" max="2489" width="8.6640625" style="6" customWidth="1"/>
    <col min="2490" max="2569" width="0" style="6" hidden="1" customWidth="1"/>
    <col min="2570" max="2570" width="13.88671875" style="6" customWidth="1"/>
    <col min="2571" max="2571" width="16.109375" style="6" customWidth="1"/>
    <col min="2572" max="2572" width="16.21875" style="6" bestFit="1" customWidth="1"/>
    <col min="2573" max="2573" width="15.109375" style="6" customWidth="1"/>
    <col min="2574" max="2577" width="13.88671875" style="6" customWidth="1"/>
    <col min="2578" max="2578" width="16.33203125" style="6" bestFit="1" customWidth="1"/>
    <col min="2579" max="2580" width="13.88671875" style="6" customWidth="1"/>
    <col min="2581" max="2581" width="16.33203125" style="6" bestFit="1" customWidth="1"/>
    <col min="2582" max="2583" width="13.88671875" style="6" customWidth="1"/>
    <col min="2584" max="2584" width="16.33203125" style="6" bestFit="1" customWidth="1"/>
    <col min="2585" max="2585" width="47.77734375" style="6" bestFit="1" customWidth="1"/>
    <col min="2586" max="2734" width="8.88671875" style="6" customWidth="1"/>
    <col min="2735" max="2735" width="11.44140625" style="6" customWidth="1"/>
    <col min="2736" max="2736" width="8.44140625" style="6" bestFit="1" customWidth="1"/>
    <col min="2737" max="2737" width="5.44140625" style="6" customWidth="1"/>
    <col min="2738" max="2738" width="7.77734375" style="6" customWidth="1"/>
    <col min="2739" max="2739" width="8.44140625" style="6"/>
    <col min="2740" max="2740" width="6.88671875" style="6" customWidth="1"/>
    <col min="2741" max="2741" width="15.88671875" style="6" customWidth="1"/>
    <col min="2742" max="2742" width="14" style="6" customWidth="1"/>
    <col min="2743" max="2743" width="8.77734375" style="6" customWidth="1"/>
    <col min="2744" max="2744" width="9.6640625" style="6" customWidth="1"/>
    <col min="2745" max="2745" width="8.6640625" style="6" customWidth="1"/>
    <col min="2746" max="2825" width="0" style="6" hidden="1" customWidth="1"/>
    <col min="2826" max="2826" width="13.88671875" style="6" customWidth="1"/>
    <col min="2827" max="2827" width="16.109375" style="6" customWidth="1"/>
    <col min="2828" max="2828" width="16.21875" style="6" bestFit="1" customWidth="1"/>
    <col min="2829" max="2829" width="15.109375" style="6" customWidth="1"/>
    <col min="2830" max="2833" width="13.88671875" style="6" customWidth="1"/>
    <col min="2834" max="2834" width="16.33203125" style="6" bestFit="1" customWidth="1"/>
    <col min="2835" max="2836" width="13.88671875" style="6" customWidth="1"/>
    <col min="2837" max="2837" width="16.33203125" style="6" bestFit="1" customWidth="1"/>
    <col min="2838" max="2839" width="13.88671875" style="6" customWidth="1"/>
    <col min="2840" max="2840" width="16.33203125" style="6" bestFit="1" customWidth="1"/>
    <col min="2841" max="2841" width="47.77734375" style="6" bestFit="1" customWidth="1"/>
    <col min="2842" max="2990" width="8.88671875" style="6" customWidth="1"/>
    <col min="2991" max="2991" width="11.44140625" style="6" customWidth="1"/>
    <col min="2992" max="2992" width="8.44140625" style="6" bestFit="1" customWidth="1"/>
    <col min="2993" max="2993" width="5.44140625" style="6" customWidth="1"/>
    <col min="2994" max="2994" width="7.77734375" style="6" customWidth="1"/>
    <col min="2995" max="2995" width="8.44140625" style="6"/>
    <col min="2996" max="2996" width="6.88671875" style="6" customWidth="1"/>
    <col min="2997" max="2997" width="15.88671875" style="6" customWidth="1"/>
    <col min="2998" max="2998" width="14" style="6" customWidth="1"/>
    <col min="2999" max="2999" width="8.77734375" style="6" customWidth="1"/>
    <col min="3000" max="3000" width="9.6640625" style="6" customWidth="1"/>
    <col min="3001" max="3001" width="8.6640625" style="6" customWidth="1"/>
    <col min="3002" max="3081" width="0" style="6" hidden="1" customWidth="1"/>
    <col min="3082" max="3082" width="13.88671875" style="6" customWidth="1"/>
    <col min="3083" max="3083" width="16.109375" style="6" customWidth="1"/>
    <col min="3084" max="3084" width="16.21875" style="6" bestFit="1" customWidth="1"/>
    <col min="3085" max="3085" width="15.109375" style="6" customWidth="1"/>
    <col min="3086" max="3089" width="13.88671875" style="6" customWidth="1"/>
    <col min="3090" max="3090" width="16.33203125" style="6" bestFit="1" customWidth="1"/>
    <col min="3091" max="3092" width="13.88671875" style="6" customWidth="1"/>
    <col min="3093" max="3093" width="16.33203125" style="6" bestFit="1" customWidth="1"/>
    <col min="3094" max="3095" width="13.88671875" style="6" customWidth="1"/>
    <col min="3096" max="3096" width="16.33203125" style="6" bestFit="1" customWidth="1"/>
    <col min="3097" max="3097" width="47.77734375" style="6" bestFit="1" customWidth="1"/>
    <col min="3098" max="3246" width="8.88671875" style="6" customWidth="1"/>
    <col min="3247" max="3247" width="11.44140625" style="6" customWidth="1"/>
    <col min="3248" max="3248" width="8.44140625" style="6" bestFit="1" customWidth="1"/>
    <col min="3249" max="3249" width="5.44140625" style="6" customWidth="1"/>
    <col min="3250" max="3250" width="7.77734375" style="6" customWidth="1"/>
    <col min="3251" max="3251" width="8.44140625" style="6"/>
    <col min="3252" max="3252" width="6.88671875" style="6" customWidth="1"/>
    <col min="3253" max="3253" width="15.88671875" style="6" customWidth="1"/>
    <col min="3254" max="3254" width="14" style="6" customWidth="1"/>
    <col min="3255" max="3255" width="8.77734375" style="6" customWidth="1"/>
    <col min="3256" max="3256" width="9.6640625" style="6" customWidth="1"/>
    <col min="3257" max="3257" width="8.6640625" style="6" customWidth="1"/>
    <col min="3258" max="3337" width="0" style="6" hidden="1" customWidth="1"/>
    <col min="3338" max="3338" width="13.88671875" style="6" customWidth="1"/>
    <col min="3339" max="3339" width="16.109375" style="6" customWidth="1"/>
    <col min="3340" max="3340" width="16.21875" style="6" bestFit="1" customWidth="1"/>
    <col min="3341" max="3341" width="15.109375" style="6" customWidth="1"/>
    <col min="3342" max="3345" width="13.88671875" style="6" customWidth="1"/>
    <col min="3346" max="3346" width="16.33203125" style="6" bestFit="1" customWidth="1"/>
    <col min="3347" max="3348" width="13.88671875" style="6" customWidth="1"/>
    <col min="3349" max="3349" width="16.33203125" style="6" bestFit="1" customWidth="1"/>
    <col min="3350" max="3351" width="13.88671875" style="6" customWidth="1"/>
    <col min="3352" max="3352" width="16.33203125" style="6" bestFit="1" customWidth="1"/>
    <col min="3353" max="3353" width="47.77734375" style="6" bestFit="1" customWidth="1"/>
    <col min="3354" max="3502" width="8.88671875" style="6" customWidth="1"/>
    <col min="3503" max="3503" width="11.44140625" style="6" customWidth="1"/>
    <col min="3504" max="3504" width="8.44140625" style="6" bestFit="1" customWidth="1"/>
    <col min="3505" max="3505" width="5.44140625" style="6" customWidth="1"/>
    <col min="3506" max="3506" width="7.77734375" style="6" customWidth="1"/>
    <col min="3507" max="3507" width="8.44140625" style="6"/>
    <col min="3508" max="3508" width="6.88671875" style="6" customWidth="1"/>
    <col min="3509" max="3509" width="15.88671875" style="6" customWidth="1"/>
    <col min="3510" max="3510" width="14" style="6" customWidth="1"/>
    <col min="3511" max="3511" width="8.77734375" style="6" customWidth="1"/>
    <col min="3512" max="3512" width="9.6640625" style="6" customWidth="1"/>
    <col min="3513" max="3513" width="8.6640625" style="6" customWidth="1"/>
    <col min="3514" max="3593" width="0" style="6" hidden="1" customWidth="1"/>
    <col min="3594" max="3594" width="13.88671875" style="6" customWidth="1"/>
    <col min="3595" max="3595" width="16.109375" style="6" customWidth="1"/>
    <col min="3596" max="3596" width="16.21875" style="6" bestFit="1" customWidth="1"/>
    <col min="3597" max="3597" width="15.109375" style="6" customWidth="1"/>
    <col min="3598" max="3601" width="13.88671875" style="6" customWidth="1"/>
    <col min="3602" max="3602" width="16.33203125" style="6" bestFit="1" customWidth="1"/>
    <col min="3603" max="3604" width="13.88671875" style="6" customWidth="1"/>
    <col min="3605" max="3605" width="16.33203125" style="6" bestFit="1" customWidth="1"/>
    <col min="3606" max="3607" width="13.88671875" style="6" customWidth="1"/>
    <col min="3608" max="3608" width="16.33203125" style="6" bestFit="1" customWidth="1"/>
    <col min="3609" max="3609" width="47.77734375" style="6" bestFit="1" customWidth="1"/>
    <col min="3610" max="3758" width="8.88671875" style="6" customWidth="1"/>
    <col min="3759" max="3759" width="11.44140625" style="6" customWidth="1"/>
    <col min="3760" max="3760" width="8.44140625" style="6" bestFit="1" customWidth="1"/>
    <col min="3761" max="3761" width="5.44140625" style="6" customWidth="1"/>
    <col min="3762" max="3762" width="7.77734375" style="6" customWidth="1"/>
    <col min="3763" max="3763" width="8.44140625" style="6"/>
    <col min="3764" max="3764" width="6.88671875" style="6" customWidth="1"/>
    <col min="3765" max="3765" width="15.88671875" style="6" customWidth="1"/>
    <col min="3766" max="3766" width="14" style="6" customWidth="1"/>
    <col min="3767" max="3767" width="8.77734375" style="6" customWidth="1"/>
    <col min="3768" max="3768" width="9.6640625" style="6" customWidth="1"/>
    <col min="3769" max="3769" width="8.6640625" style="6" customWidth="1"/>
    <col min="3770" max="3849" width="0" style="6" hidden="1" customWidth="1"/>
    <col min="3850" max="3850" width="13.88671875" style="6" customWidth="1"/>
    <col min="3851" max="3851" width="16.109375" style="6" customWidth="1"/>
    <col min="3852" max="3852" width="16.21875" style="6" bestFit="1" customWidth="1"/>
    <col min="3853" max="3853" width="15.109375" style="6" customWidth="1"/>
    <col min="3854" max="3857" width="13.88671875" style="6" customWidth="1"/>
    <col min="3858" max="3858" width="16.33203125" style="6" bestFit="1" customWidth="1"/>
    <col min="3859" max="3860" width="13.88671875" style="6" customWidth="1"/>
    <col min="3861" max="3861" width="16.33203125" style="6" bestFit="1" customWidth="1"/>
    <col min="3862" max="3863" width="13.88671875" style="6" customWidth="1"/>
    <col min="3864" max="3864" width="16.33203125" style="6" bestFit="1" customWidth="1"/>
    <col min="3865" max="3865" width="47.77734375" style="6" bestFit="1" customWidth="1"/>
    <col min="3866" max="4014" width="8.88671875" style="6" customWidth="1"/>
    <col min="4015" max="4015" width="11.44140625" style="6" customWidth="1"/>
    <col min="4016" max="4016" width="8.44140625" style="6" bestFit="1" customWidth="1"/>
    <col min="4017" max="4017" width="5.44140625" style="6" customWidth="1"/>
    <col min="4018" max="4018" width="7.77734375" style="6" customWidth="1"/>
    <col min="4019" max="4019" width="8.44140625" style="6"/>
    <col min="4020" max="4020" width="6.88671875" style="6" customWidth="1"/>
    <col min="4021" max="4021" width="15.88671875" style="6" customWidth="1"/>
    <col min="4022" max="4022" width="14" style="6" customWidth="1"/>
    <col min="4023" max="4023" width="8.77734375" style="6" customWidth="1"/>
    <col min="4024" max="4024" width="9.6640625" style="6" customWidth="1"/>
    <col min="4025" max="4025" width="8.6640625" style="6" customWidth="1"/>
    <col min="4026" max="4105" width="0" style="6" hidden="1" customWidth="1"/>
    <col min="4106" max="4106" width="13.88671875" style="6" customWidth="1"/>
    <col min="4107" max="4107" width="16.109375" style="6" customWidth="1"/>
    <col min="4108" max="4108" width="16.21875" style="6" bestFit="1" customWidth="1"/>
    <col min="4109" max="4109" width="15.109375" style="6" customWidth="1"/>
    <col min="4110" max="4113" width="13.88671875" style="6" customWidth="1"/>
    <col min="4114" max="4114" width="16.33203125" style="6" bestFit="1" customWidth="1"/>
    <col min="4115" max="4116" width="13.88671875" style="6" customWidth="1"/>
    <col min="4117" max="4117" width="16.33203125" style="6" bestFit="1" customWidth="1"/>
    <col min="4118" max="4119" width="13.88671875" style="6" customWidth="1"/>
    <col min="4120" max="4120" width="16.33203125" style="6" bestFit="1" customWidth="1"/>
    <col min="4121" max="4121" width="47.77734375" style="6" bestFit="1" customWidth="1"/>
    <col min="4122" max="4270" width="8.88671875" style="6" customWidth="1"/>
    <col min="4271" max="4271" width="11.44140625" style="6" customWidth="1"/>
    <col min="4272" max="4272" width="8.44140625" style="6" bestFit="1" customWidth="1"/>
    <col min="4273" max="4273" width="5.44140625" style="6" customWidth="1"/>
    <col min="4274" max="4274" width="7.77734375" style="6" customWidth="1"/>
    <col min="4275" max="4275" width="8.44140625" style="6"/>
    <col min="4276" max="4276" width="6.88671875" style="6" customWidth="1"/>
    <col min="4277" max="4277" width="15.88671875" style="6" customWidth="1"/>
    <col min="4278" max="4278" width="14" style="6" customWidth="1"/>
    <col min="4279" max="4279" width="8.77734375" style="6" customWidth="1"/>
    <col min="4280" max="4280" width="9.6640625" style="6" customWidth="1"/>
    <col min="4281" max="4281" width="8.6640625" style="6" customWidth="1"/>
    <col min="4282" max="4361" width="0" style="6" hidden="1" customWidth="1"/>
    <col min="4362" max="4362" width="13.88671875" style="6" customWidth="1"/>
    <col min="4363" max="4363" width="16.109375" style="6" customWidth="1"/>
    <col min="4364" max="4364" width="16.21875" style="6" bestFit="1" customWidth="1"/>
    <col min="4365" max="4365" width="15.109375" style="6" customWidth="1"/>
    <col min="4366" max="4369" width="13.88671875" style="6" customWidth="1"/>
    <col min="4370" max="4370" width="16.33203125" style="6" bestFit="1" customWidth="1"/>
    <col min="4371" max="4372" width="13.88671875" style="6" customWidth="1"/>
    <col min="4373" max="4373" width="16.33203125" style="6" bestFit="1" customWidth="1"/>
    <col min="4374" max="4375" width="13.88671875" style="6" customWidth="1"/>
    <col min="4376" max="4376" width="16.33203125" style="6" bestFit="1" customWidth="1"/>
    <col min="4377" max="4377" width="47.77734375" style="6" bestFit="1" customWidth="1"/>
    <col min="4378" max="4526" width="8.88671875" style="6" customWidth="1"/>
    <col min="4527" max="4527" width="11.44140625" style="6" customWidth="1"/>
    <col min="4528" max="4528" width="8.44140625" style="6" bestFit="1" customWidth="1"/>
    <col min="4529" max="4529" width="5.44140625" style="6" customWidth="1"/>
    <col min="4530" max="4530" width="7.77734375" style="6" customWidth="1"/>
    <col min="4531" max="4531" width="8.44140625" style="6"/>
    <col min="4532" max="4532" width="6.88671875" style="6" customWidth="1"/>
    <col min="4533" max="4533" width="15.88671875" style="6" customWidth="1"/>
    <col min="4534" max="4534" width="14" style="6" customWidth="1"/>
    <col min="4535" max="4535" width="8.77734375" style="6" customWidth="1"/>
    <col min="4536" max="4536" width="9.6640625" style="6" customWidth="1"/>
    <col min="4537" max="4537" width="8.6640625" style="6" customWidth="1"/>
    <col min="4538" max="4617" width="0" style="6" hidden="1" customWidth="1"/>
    <col min="4618" max="4618" width="13.88671875" style="6" customWidth="1"/>
    <col min="4619" max="4619" width="16.109375" style="6" customWidth="1"/>
    <col min="4620" max="4620" width="16.21875" style="6" bestFit="1" customWidth="1"/>
    <col min="4621" max="4621" width="15.109375" style="6" customWidth="1"/>
    <col min="4622" max="4625" width="13.88671875" style="6" customWidth="1"/>
    <col min="4626" max="4626" width="16.33203125" style="6" bestFit="1" customWidth="1"/>
    <col min="4627" max="4628" width="13.88671875" style="6" customWidth="1"/>
    <col min="4629" max="4629" width="16.33203125" style="6" bestFit="1" customWidth="1"/>
    <col min="4630" max="4631" width="13.88671875" style="6" customWidth="1"/>
    <col min="4632" max="4632" width="16.33203125" style="6" bestFit="1" customWidth="1"/>
    <col min="4633" max="4633" width="47.77734375" style="6" bestFit="1" customWidth="1"/>
    <col min="4634" max="4782" width="8.88671875" style="6" customWidth="1"/>
    <col min="4783" max="4783" width="11.44140625" style="6" customWidth="1"/>
    <col min="4784" max="4784" width="8.44140625" style="6" bestFit="1" customWidth="1"/>
    <col min="4785" max="4785" width="5.44140625" style="6" customWidth="1"/>
    <col min="4786" max="4786" width="7.77734375" style="6" customWidth="1"/>
    <col min="4787" max="4787" width="8.44140625" style="6"/>
    <col min="4788" max="4788" width="6.88671875" style="6" customWidth="1"/>
    <col min="4789" max="4789" width="15.88671875" style="6" customWidth="1"/>
    <col min="4790" max="4790" width="14" style="6" customWidth="1"/>
    <col min="4791" max="4791" width="8.77734375" style="6" customWidth="1"/>
    <col min="4792" max="4792" width="9.6640625" style="6" customWidth="1"/>
    <col min="4793" max="4793" width="8.6640625" style="6" customWidth="1"/>
    <col min="4794" max="4873" width="0" style="6" hidden="1" customWidth="1"/>
    <col min="4874" max="4874" width="13.88671875" style="6" customWidth="1"/>
    <col min="4875" max="4875" width="16.109375" style="6" customWidth="1"/>
    <col min="4876" max="4876" width="16.21875" style="6" bestFit="1" customWidth="1"/>
    <col min="4877" max="4877" width="15.109375" style="6" customWidth="1"/>
    <col min="4878" max="4881" width="13.88671875" style="6" customWidth="1"/>
    <col min="4882" max="4882" width="16.33203125" style="6" bestFit="1" customWidth="1"/>
    <col min="4883" max="4884" width="13.88671875" style="6" customWidth="1"/>
    <col min="4885" max="4885" width="16.33203125" style="6" bestFit="1" customWidth="1"/>
    <col min="4886" max="4887" width="13.88671875" style="6" customWidth="1"/>
    <col min="4888" max="4888" width="16.33203125" style="6" bestFit="1" customWidth="1"/>
    <col min="4889" max="4889" width="47.77734375" style="6" bestFit="1" customWidth="1"/>
    <col min="4890" max="5038" width="8.88671875" style="6" customWidth="1"/>
    <col min="5039" max="5039" width="11.44140625" style="6" customWidth="1"/>
    <col min="5040" max="5040" width="8.44140625" style="6" bestFit="1" customWidth="1"/>
    <col min="5041" max="5041" width="5.44140625" style="6" customWidth="1"/>
    <col min="5042" max="5042" width="7.77734375" style="6" customWidth="1"/>
    <col min="5043" max="5043" width="8.44140625" style="6"/>
    <col min="5044" max="5044" width="6.88671875" style="6" customWidth="1"/>
    <col min="5045" max="5045" width="15.88671875" style="6" customWidth="1"/>
    <col min="5046" max="5046" width="14" style="6" customWidth="1"/>
    <col min="5047" max="5047" width="8.77734375" style="6" customWidth="1"/>
    <col min="5048" max="5048" width="9.6640625" style="6" customWidth="1"/>
    <col min="5049" max="5049" width="8.6640625" style="6" customWidth="1"/>
    <col min="5050" max="5129" width="0" style="6" hidden="1" customWidth="1"/>
    <col min="5130" max="5130" width="13.88671875" style="6" customWidth="1"/>
    <col min="5131" max="5131" width="16.109375" style="6" customWidth="1"/>
    <col min="5132" max="5132" width="16.21875" style="6" bestFit="1" customWidth="1"/>
    <col min="5133" max="5133" width="15.109375" style="6" customWidth="1"/>
    <col min="5134" max="5137" width="13.88671875" style="6" customWidth="1"/>
    <col min="5138" max="5138" width="16.33203125" style="6" bestFit="1" customWidth="1"/>
    <col min="5139" max="5140" width="13.88671875" style="6" customWidth="1"/>
    <col min="5141" max="5141" width="16.33203125" style="6" bestFit="1" customWidth="1"/>
    <col min="5142" max="5143" width="13.88671875" style="6" customWidth="1"/>
    <col min="5144" max="5144" width="16.33203125" style="6" bestFit="1" customWidth="1"/>
    <col min="5145" max="5145" width="47.77734375" style="6" bestFit="1" customWidth="1"/>
    <col min="5146" max="5294" width="8.88671875" style="6" customWidth="1"/>
    <col min="5295" max="5295" width="11.44140625" style="6" customWidth="1"/>
    <col min="5296" max="5296" width="8.44140625" style="6" bestFit="1" customWidth="1"/>
    <col min="5297" max="5297" width="5.44140625" style="6" customWidth="1"/>
    <col min="5298" max="5298" width="7.77734375" style="6" customWidth="1"/>
    <col min="5299" max="5299" width="8.44140625" style="6"/>
    <col min="5300" max="5300" width="6.88671875" style="6" customWidth="1"/>
    <col min="5301" max="5301" width="15.88671875" style="6" customWidth="1"/>
    <col min="5302" max="5302" width="14" style="6" customWidth="1"/>
    <col min="5303" max="5303" width="8.77734375" style="6" customWidth="1"/>
    <col min="5304" max="5304" width="9.6640625" style="6" customWidth="1"/>
    <col min="5305" max="5305" width="8.6640625" style="6" customWidth="1"/>
    <col min="5306" max="5385" width="0" style="6" hidden="1" customWidth="1"/>
    <col min="5386" max="5386" width="13.88671875" style="6" customWidth="1"/>
    <col min="5387" max="5387" width="16.109375" style="6" customWidth="1"/>
    <col min="5388" max="5388" width="16.21875" style="6" bestFit="1" customWidth="1"/>
    <col min="5389" max="5389" width="15.109375" style="6" customWidth="1"/>
    <col min="5390" max="5393" width="13.88671875" style="6" customWidth="1"/>
    <col min="5394" max="5394" width="16.33203125" style="6" bestFit="1" customWidth="1"/>
    <col min="5395" max="5396" width="13.88671875" style="6" customWidth="1"/>
    <col min="5397" max="5397" width="16.33203125" style="6" bestFit="1" customWidth="1"/>
    <col min="5398" max="5399" width="13.88671875" style="6" customWidth="1"/>
    <col min="5400" max="5400" width="16.33203125" style="6" bestFit="1" customWidth="1"/>
    <col min="5401" max="5401" width="47.77734375" style="6" bestFit="1" customWidth="1"/>
    <col min="5402" max="5550" width="8.88671875" style="6" customWidth="1"/>
    <col min="5551" max="5551" width="11.44140625" style="6" customWidth="1"/>
    <col min="5552" max="5552" width="8.44140625" style="6" bestFit="1" customWidth="1"/>
    <col min="5553" max="5553" width="5.44140625" style="6" customWidth="1"/>
    <col min="5554" max="5554" width="7.77734375" style="6" customWidth="1"/>
    <col min="5555" max="5555" width="8.44140625" style="6"/>
    <col min="5556" max="5556" width="6.88671875" style="6" customWidth="1"/>
    <col min="5557" max="5557" width="15.88671875" style="6" customWidth="1"/>
    <col min="5558" max="5558" width="14" style="6" customWidth="1"/>
    <col min="5559" max="5559" width="8.77734375" style="6" customWidth="1"/>
    <col min="5560" max="5560" width="9.6640625" style="6" customWidth="1"/>
    <col min="5561" max="5561" width="8.6640625" style="6" customWidth="1"/>
    <col min="5562" max="5641" width="0" style="6" hidden="1" customWidth="1"/>
    <col min="5642" max="5642" width="13.88671875" style="6" customWidth="1"/>
    <col min="5643" max="5643" width="16.109375" style="6" customWidth="1"/>
    <col min="5644" max="5644" width="16.21875" style="6" bestFit="1" customWidth="1"/>
    <col min="5645" max="5645" width="15.109375" style="6" customWidth="1"/>
    <col min="5646" max="5649" width="13.88671875" style="6" customWidth="1"/>
    <col min="5650" max="5650" width="16.33203125" style="6" bestFit="1" customWidth="1"/>
    <col min="5651" max="5652" width="13.88671875" style="6" customWidth="1"/>
    <col min="5653" max="5653" width="16.33203125" style="6" bestFit="1" customWidth="1"/>
    <col min="5654" max="5655" width="13.88671875" style="6" customWidth="1"/>
    <col min="5656" max="5656" width="16.33203125" style="6" bestFit="1" customWidth="1"/>
    <col min="5657" max="5657" width="47.77734375" style="6" bestFit="1" customWidth="1"/>
    <col min="5658" max="5806" width="8.88671875" style="6" customWidth="1"/>
    <col min="5807" max="5807" width="11.44140625" style="6" customWidth="1"/>
    <col min="5808" max="5808" width="8.44140625" style="6" bestFit="1" customWidth="1"/>
    <col min="5809" max="5809" width="5.44140625" style="6" customWidth="1"/>
    <col min="5810" max="5810" width="7.77734375" style="6" customWidth="1"/>
    <col min="5811" max="5811" width="8.44140625" style="6"/>
    <col min="5812" max="5812" width="6.88671875" style="6" customWidth="1"/>
    <col min="5813" max="5813" width="15.88671875" style="6" customWidth="1"/>
    <col min="5814" max="5814" width="14" style="6" customWidth="1"/>
    <col min="5815" max="5815" width="8.77734375" style="6" customWidth="1"/>
    <col min="5816" max="5816" width="9.6640625" style="6" customWidth="1"/>
    <col min="5817" max="5817" width="8.6640625" style="6" customWidth="1"/>
    <col min="5818" max="5897" width="0" style="6" hidden="1" customWidth="1"/>
    <col min="5898" max="5898" width="13.88671875" style="6" customWidth="1"/>
    <col min="5899" max="5899" width="16.109375" style="6" customWidth="1"/>
    <col min="5900" max="5900" width="16.21875" style="6" bestFit="1" customWidth="1"/>
    <col min="5901" max="5901" width="15.109375" style="6" customWidth="1"/>
    <col min="5902" max="5905" width="13.88671875" style="6" customWidth="1"/>
    <col min="5906" max="5906" width="16.33203125" style="6" bestFit="1" customWidth="1"/>
    <col min="5907" max="5908" width="13.88671875" style="6" customWidth="1"/>
    <col min="5909" max="5909" width="16.33203125" style="6" bestFit="1" customWidth="1"/>
    <col min="5910" max="5911" width="13.88671875" style="6" customWidth="1"/>
    <col min="5912" max="5912" width="16.33203125" style="6" bestFit="1" customWidth="1"/>
    <col min="5913" max="5913" width="47.77734375" style="6" bestFit="1" customWidth="1"/>
    <col min="5914" max="6062" width="8.88671875" style="6" customWidth="1"/>
    <col min="6063" max="6063" width="11.44140625" style="6" customWidth="1"/>
    <col min="6064" max="6064" width="8.44140625" style="6" bestFit="1" customWidth="1"/>
    <col min="6065" max="6065" width="5.44140625" style="6" customWidth="1"/>
    <col min="6066" max="6066" width="7.77734375" style="6" customWidth="1"/>
    <col min="6067" max="6067" width="8.44140625" style="6"/>
    <col min="6068" max="6068" width="6.88671875" style="6" customWidth="1"/>
    <col min="6069" max="6069" width="15.88671875" style="6" customWidth="1"/>
    <col min="6070" max="6070" width="14" style="6" customWidth="1"/>
    <col min="6071" max="6071" width="8.77734375" style="6" customWidth="1"/>
    <col min="6072" max="6072" width="9.6640625" style="6" customWidth="1"/>
    <col min="6073" max="6073" width="8.6640625" style="6" customWidth="1"/>
    <col min="6074" max="6153" width="0" style="6" hidden="1" customWidth="1"/>
    <col min="6154" max="6154" width="13.88671875" style="6" customWidth="1"/>
    <col min="6155" max="6155" width="16.109375" style="6" customWidth="1"/>
    <col min="6156" max="6156" width="16.21875" style="6" bestFit="1" customWidth="1"/>
    <col min="6157" max="6157" width="15.109375" style="6" customWidth="1"/>
    <col min="6158" max="6161" width="13.88671875" style="6" customWidth="1"/>
    <col min="6162" max="6162" width="16.33203125" style="6" bestFit="1" customWidth="1"/>
    <col min="6163" max="6164" width="13.88671875" style="6" customWidth="1"/>
    <col min="6165" max="6165" width="16.33203125" style="6" bestFit="1" customWidth="1"/>
    <col min="6166" max="6167" width="13.88671875" style="6" customWidth="1"/>
    <col min="6168" max="6168" width="16.33203125" style="6" bestFit="1" customWidth="1"/>
    <col min="6169" max="6169" width="47.77734375" style="6" bestFit="1" customWidth="1"/>
    <col min="6170" max="6318" width="8.88671875" style="6" customWidth="1"/>
    <col min="6319" max="6319" width="11.44140625" style="6" customWidth="1"/>
    <col min="6320" max="6320" width="8.44140625" style="6" bestFit="1" customWidth="1"/>
    <col min="6321" max="6321" width="5.44140625" style="6" customWidth="1"/>
    <col min="6322" max="6322" width="7.77734375" style="6" customWidth="1"/>
    <col min="6323" max="6323" width="8.44140625" style="6"/>
    <col min="6324" max="6324" width="6.88671875" style="6" customWidth="1"/>
    <col min="6325" max="6325" width="15.88671875" style="6" customWidth="1"/>
    <col min="6326" max="6326" width="14" style="6" customWidth="1"/>
    <col min="6327" max="6327" width="8.77734375" style="6" customWidth="1"/>
    <col min="6328" max="6328" width="9.6640625" style="6" customWidth="1"/>
    <col min="6329" max="6329" width="8.6640625" style="6" customWidth="1"/>
    <col min="6330" max="6409" width="0" style="6" hidden="1" customWidth="1"/>
    <col min="6410" max="6410" width="13.88671875" style="6" customWidth="1"/>
    <col min="6411" max="6411" width="16.109375" style="6" customWidth="1"/>
    <col min="6412" max="6412" width="16.21875" style="6" bestFit="1" customWidth="1"/>
    <col min="6413" max="6413" width="15.109375" style="6" customWidth="1"/>
    <col min="6414" max="6417" width="13.88671875" style="6" customWidth="1"/>
    <col min="6418" max="6418" width="16.33203125" style="6" bestFit="1" customWidth="1"/>
    <col min="6419" max="6420" width="13.88671875" style="6" customWidth="1"/>
    <col min="6421" max="6421" width="16.33203125" style="6" bestFit="1" customWidth="1"/>
    <col min="6422" max="6423" width="13.88671875" style="6" customWidth="1"/>
    <col min="6424" max="6424" width="16.33203125" style="6" bestFit="1" customWidth="1"/>
    <col min="6425" max="6425" width="47.77734375" style="6" bestFit="1" customWidth="1"/>
    <col min="6426" max="6574" width="8.88671875" style="6" customWidth="1"/>
    <col min="6575" max="6575" width="11.44140625" style="6" customWidth="1"/>
    <col min="6576" max="6576" width="8.44140625" style="6" bestFit="1" customWidth="1"/>
    <col min="6577" max="6577" width="5.44140625" style="6" customWidth="1"/>
    <col min="6578" max="6578" width="7.77734375" style="6" customWidth="1"/>
    <col min="6579" max="6579" width="8.44140625" style="6"/>
    <col min="6580" max="6580" width="6.88671875" style="6" customWidth="1"/>
    <col min="6581" max="6581" width="15.88671875" style="6" customWidth="1"/>
    <col min="6582" max="6582" width="14" style="6" customWidth="1"/>
    <col min="6583" max="6583" width="8.77734375" style="6" customWidth="1"/>
    <col min="6584" max="6584" width="9.6640625" style="6" customWidth="1"/>
    <col min="6585" max="6585" width="8.6640625" style="6" customWidth="1"/>
    <col min="6586" max="6665" width="0" style="6" hidden="1" customWidth="1"/>
    <col min="6666" max="6666" width="13.88671875" style="6" customWidth="1"/>
    <col min="6667" max="6667" width="16.109375" style="6" customWidth="1"/>
    <col min="6668" max="6668" width="16.21875" style="6" bestFit="1" customWidth="1"/>
    <col min="6669" max="6669" width="15.109375" style="6" customWidth="1"/>
    <col min="6670" max="6673" width="13.88671875" style="6" customWidth="1"/>
    <col min="6674" max="6674" width="16.33203125" style="6" bestFit="1" customWidth="1"/>
    <col min="6675" max="6676" width="13.88671875" style="6" customWidth="1"/>
    <col min="6677" max="6677" width="16.33203125" style="6" bestFit="1" customWidth="1"/>
    <col min="6678" max="6679" width="13.88671875" style="6" customWidth="1"/>
    <col min="6680" max="6680" width="16.33203125" style="6" bestFit="1" customWidth="1"/>
    <col min="6681" max="6681" width="47.77734375" style="6" bestFit="1" customWidth="1"/>
    <col min="6682" max="6830" width="8.88671875" style="6" customWidth="1"/>
    <col min="6831" max="6831" width="11.44140625" style="6" customWidth="1"/>
    <col min="6832" max="6832" width="8.44140625" style="6" bestFit="1" customWidth="1"/>
    <col min="6833" max="6833" width="5.44140625" style="6" customWidth="1"/>
    <col min="6834" max="6834" width="7.77734375" style="6" customWidth="1"/>
    <col min="6835" max="6835" width="8.44140625" style="6"/>
    <col min="6836" max="6836" width="6.88671875" style="6" customWidth="1"/>
    <col min="6837" max="6837" width="15.88671875" style="6" customWidth="1"/>
    <col min="6838" max="6838" width="14" style="6" customWidth="1"/>
    <col min="6839" max="6839" width="8.77734375" style="6" customWidth="1"/>
    <col min="6840" max="6840" width="9.6640625" style="6" customWidth="1"/>
    <col min="6841" max="6841" width="8.6640625" style="6" customWidth="1"/>
    <col min="6842" max="6921" width="0" style="6" hidden="1" customWidth="1"/>
    <col min="6922" max="6922" width="13.88671875" style="6" customWidth="1"/>
    <col min="6923" max="6923" width="16.109375" style="6" customWidth="1"/>
    <col min="6924" max="6924" width="16.21875" style="6" bestFit="1" customWidth="1"/>
    <col min="6925" max="6925" width="15.109375" style="6" customWidth="1"/>
    <col min="6926" max="6929" width="13.88671875" style="6" customWidth="1"/>
    <col min="6930" max="6930" width="16.33203125" style="6" bestFit="1" customWidth="1"/>
    <col min="6931" max="6932" width="13.88671875" style="6" customWidth="1"/>
    <col min="6933" max="6933" width="16.33203125" style="6" bestFit="1" customWidth="1"/>
    <col min="6934" max="6935" width="13.88671875" style="6" customWidth="1"/>
    <col min="6936" max="6936" width="16.33203125" style="6" bestFit="1" customWidth="1"/>
    <col min="6937" max="6937" width="47.77734375" style="6" bestFit="1" customWidth="1"/>
    <col min="6938" max="7086" width="8.88671875" style="6" customWidth="1"/>
    <col min="7087" max="7087" width="11.44140625" style="6" customWidth="1"/>
    <col min="7088" max="7088" width="8.44140625" style="6" bestFit="1" customWidth="1"/>
    <col min="7089" max="7089" width="5.44140625" style="6" customWidth="1"/>
    <col min="7090" max="7090" width="7.77734375" style="6" customWidth="1"/>
    <col min="7091" max="7091" width="8.44140625" style="6"/>
    <col min="7092" max="7092" width="6.88671875" style="6" customWidth="1"/>
    <col min="7093" max="7093" width="15.88671875" style="6" customWidth="1"/>
    <col min="7094" max="7094" width="14" style="6" customWidth="1"/>
    <col min="7095" max="7095" width="8.77734375" style="6" customWidth="1"/>
    <col min="7096" max="7096" width="9.6640625" style="6" customWidth="1"/>
    <col min="7097" max="7097" width="8.6640625" style="6" customWidth="1"/>
    <col min="7098" max="7177" width="0" style="6" hidden="1" customWidth="1"/>
    <col min="7178" max="7178" width="13.88671875" style="6" customWidth="1"/>
    <col min="7179" max="7179" width="16.109375" style="6" customWidth="1"/>
    <col min="7180" max="7180" width="16.21875" style="6" bestFit="1" customWidth="1"/>
    <col min="7181" max="7181" width="15.109375" style="6" customWidth="1"/>
    <col min="7182" max="7185" width="13.88671875" style="6" customWidth="1"/>
    <col min="7186" max="7186" width="16.33203125" style="6" bestFit="1" customWidth="1"/>
    <col min="7187" max="7188" width="13.88671875" style="6" customWidth="1"/>
    <col min="7189" max="7189" width="16.33203125" style="6" bestFit="1" customWidth="1"/>
    <col min="7190" max="7191" width="13.88671875" style="6" customWidth="1"/>
    <col min="7192" max="7192" width="16.33203125" style="6" bestFit="1" customWidth="1"/>
    <col min="7193" max="7193" width="47.77734375" style="6" bestFit="1" customWidth="1"/>
    <col min="7194" max="7342" width="8.88671875" style="6" customWidth="1"/>
    <col min="7343" max="7343" width="11.44140625" style="6" customWidth="1"/>
    <col min="7344" max="7344" width="8.44140625" style="6" bestFit="1" customWidth="1"/>
    <col min="7345" max="7345" width="5.44140625" style="6" customWidth="1"/>
    <col min="7346" max="7346" width="7.77734375" style="6" customWidth="1"/>
    <col min="7347" max="7347" width="8.44140625" style="6"/>
    <col min="7348" max="7348" width="6.88671875" style="6" customWidth="1"/>
    <col min="7349" max="7349" width="15.88671875" style="6" customWidth="1"/>
    <col min="7350" max="7350" width="14" style="6" customWidth="1"/>
    <col min="7351" max="7351" width="8.77734375" style="6" customWidth="1"/>
    <col min="7352" max="7352" width="9.6640625" style="6" customWidth="1"/>
    <col min="7353" max="7353" width="8.6640625" style="6" customWidth="1"/>
    <col min="7354" max="7433" width="0" style="6" hidden="1" customWidth="1"/>
    <col min="7434" max="7434" width="13.88671875" style="6" customWidth="1"/>
    <col min="7435" max="7435" width="16.109375" style="6" customWidth="1"/>
    <col min="7436" max="7436" width="16.21875" style="6" bestFit="1" customWidth="1"/>
    <col min="7437" max="7437" width="15.109375" style="6" customWidth="1"/>
    <col min="7438" max="7441" width="13.88671875" style="6" customWidth="1"/>
    <col min="7442" max="7442" width="16.33203125" style="6" bestFit="1" customWidth="1"/>
    <col min="7443" max="7444" width="13.88671875" style="6" customWidth="1"/>
    <col min="7445" max="7445" width="16.33203125" style="6" bestFit="1" customWidth="1"/>
    <col min="7446" max="7447" width="13.88671875" style="6" customWidth="1"/>
    <col min="7448" max="7448" width="16.33203125" style="6" bestFit="1" customWidth="1"/>
    <col min="7449" max="7449" width="47.77734375" style="6" bestFit="1" customWidth="1"/>
    <col min="7450" max="7598" width="8.88671875" style="6" customWidth="1"/>
    <col min="7599" max="7599" width="11.44140625" style="6" customWidth="1"/>
    <col min="7600" max="7600" width="8.44140625" style="6" bestFit="1" customWidth="1"/>
    <col min="7601" max="7601" width="5.44140625" style="6" customWidth="1"/>
    <col min="7602" max="7602" width="7.77734375" style="6" customWidth="1"/>
    <col min="7603" max="7603" width="8.44140625" style="6"/>
    <col min="7604" max="7604" width="6.88671875" style="6" customWidth="1"/>
    <col min="7605" max="7605" width="15.88671875" style="6" customWidth="1"/>
    <col min="7606" max="7606" width="14" style="6" customWidth="1"/>
    <col min="7607" max="7607" width="8.77734375" style="6" customWidth="1"/>
    <col min="7608" max="7608" width="9.6640625" style="6" customWidth="1"/>
    <col min="7609" max="7609" width="8.6640625" style="6" customWidth="1"/>
    <col min="7610" max="7689" width="0" style="6" hidden="1" customWidth="1"/>
    <col min="7690" max="7690" width="13.88671875" style="6" customWidth="1"/>
    <col min="7691" max="7691" width="16.109375" style="6" customWidth="1"/>
    <col min="7692" max="7692" width="16.21875" style="6" bestFit="1" customWidth="1"/>
    <col min="7693" max="7693" width="15.109375" style="6" customWidth="1"/>
    <col min="7694" max="7697" width="13.88671875" style="6" customWidth="1"/>
    <col min="7698" max="7698" width="16.33203125" style="6" bestFit="1" customWidth="1"/>
    <col min="7699" max="7700" width="13.88671875" style="6" customWidth="1"/>
    <col min="7701" max="7701" width="16.33203125" style="6" bestFit="1" customWidth="1"/>
    <col min="7702" max="7703" width="13.88671875" style="6" customWidth="1"/>
    <col min="7704" max="7704" width="16.33203125" style="6" bestFit="1" customWidth="1"/>
    <col min="7705" max="7705" width="47.77734375" style="6" bestFit="1" customWidth="1"/>
    <col min="7706" max="7854" width="8.88671875" style="6" customWidth="1"/>
    <col min="7855" max="7855" width="11.44140625" style="6" customWidth="1"/>
    <col min="7856" max="7856" width="8.44140625" style="6" bestFit="1" customWidth="1"/>
    <col min="7857" max="7857" width="5.44140625" style="6" customWidth="1"/>
    <col min="7858" max="7858" width="7.77734375" style="6" customWidth="1"/>
    <col min="7859" max="7859" width="8.44140625" style="6"/>
    <col min="7860" max="7860" width="6.88671875" style="6" customWidth="1"/>
    <col min="7861" max="7861" width="15.88671875" style="6" customWidth="1"/>
    <col min="7862" max="7862" width="14" style="6" customWidth="1"/>
    <col min="7863" max="7863" width="8.77734375" style="6" customWidth="1"/>
    <col min="7864" max="7864" width="9.6640625" style="6" customWidth="1"/>
    <col min="7865" max="7865" width="8.6640625" style="6" customWidth="1"/>
    <col min="7866" max="7945" width="0" style="6" hidden="1" customWidth="1"/>
    <col min="7946" max="7946" width="13.88671875" style="6" customWidth="1"/>
    <col min="7947" max="7947" width="16.109375" style="6" customWidth="1"/>
    <col min="7948" max="7948" width="16.21875" style="6" bestFit="1" customWidth="1"/>
    <col min="7949" max="7949" width="15.109375" style="6" customWidth="1"/>
    <col min="7950" max="7953" width="13.88671875" style="6" customWidth="1"/>
    <col min="7954" max="7954" width="16.33203125" style="6" bestFit="1" customWidth="1"/>
    <col min="7955" max="7956" width="13.88671875" style="6" customWidth="1"/>
    <col min="7957" max="7957" width="16.33203125" style="6" bestFit="1" customWidth="1"/>
    <col min="7958" max="7959" width="13.88671875" style="6" customWidth="1"/>
    <col min="7960" max="7960" width="16.33203125" style="6" bestFit="1" customWidth="1"/>
    <col min="7961" max="7961" width="47.77734375" style="6" bestFit="1" customWidth="1"/>
    <col min="7962" max="8110" width="8.88671875" style="6" customWidth="1"/>
    <col min="8111" max="8111" width="11.44140625" style="6" customWidth="1"/>
    <col min="8112" max="8112" width="8.44140625" style="6" bestFit="1" customWidth="1"/>
    <col min="8113" max="8113" width="5.44140625" style="6" customWidth="1"/>
    <col min="8114" max="8114" width="7.77734375" style="6" customWidth="1"/>
    <col min="8115" max="8115" width="8.44140625" style="6"/>
    <col min="8116" max="8116" width="6.88671875" style="6" customWidth="1"/>
    <col min="8117" max="8117" width="15.88671875" style="6" customWidth="1"/>
    <col min="8118" max="8118" width="14" style="6" customWidth="1"/>
    <col min="8119" max="8119" width="8.77734375" style="6" customWidth="1"/>
    <col min="8120" max="8120" width="9.6640625" style="6" customWidth="1"/>
    <col min="8121" max="8121" width="8.6640625" style="6" customWidth="1"/>
    <col min="8122" max="8201" width="0" style="6" hidden="1" customWidth="1"/>
    <col min="8202" max="8202" width="13.88671875" style="6" customWidth="1"/>
    <col min="8203" max="8203" width="16.109375" style="6" customWidth="1"/>
    <col min="8204" max="8204" width="16.21875" style="6" bestFit="1" customWidth="1"/>
    <col min="8205" max="8205" width="15.109375" style="6" customWidth="1"/>
    <col min="8206" max="8209" width="13.88671875" style="6" customWidth="1"/>
    <col min="8210" max="8210" width="16.33203125" style="6" bestFit="1" customWidth="1"/>
    <col min="8211" max="8212" width="13.88671875" style="6" customWidth="1"/>
    <col min="8213" max="8213" width="16.33203125" style="6" bestFit="1" customWidth="1"/>
    <col min="8214" max="8215" width="13.88671875" style="6" customWidth="1"/>
    <col min="8216" max="8216" width="16.33203125" style="6" bestFit="1" customWidth="1"/>
    <col min="8217" max="8217" width="47.77734375" style="6" bestFit="1" customWidth="1"/>
    <col min="8218" max="8366" width="8.88671875" style="6" customWidth="1"/>
    <col min="8367" max="8367" width="11.44140625" style="6" customWidth="1"/>
    <col min="8368" max="8368" width="8.44140625" style="6" bestFit="1" customWidth="1"/>
    <col min="8369" max="8369" width="5.44140625" style="6" customWidth="1"/>
    <col min="8370" max="8370" width="7.77734375" style="6" customWidth="1"/>
    <col min="8371" max="8371" width="8.44140625" style="6"/>
    <col min="8372" max="8372" width="6.88671875" style="6" customWidth="1"/>
    <col min="8373" max="8373" width="15.88671875" style="6" customWidth="1"/>
    <col min="8374" max="8374" width="14" style="6" customWidth="1"/>
    <col min="8375" max="8375" width="8.77734375" style="6" customWidth="1"/>
    <col min="8376" max="8376" width="9.6640625" style="6" customWidth="1"/>
    <col min="8377" max="8377" width="8.6640625" style="6" customWidth="1"/>
    <col min="8378" max="8457" width="0" style="6" hidden="1" customWidth="1"/>
    <col min="8458" max="8458" width="13.88671875" style="6" customWidth="1"/>
    <col min="8459" max="8459" width="16.109375" style="6" customWidth="1"/>
    <col min="8460" max="8460" width="16.21875" style="6" bestFit="1" customWidth="1"/>
    <col min="8461" max="8461" width="15.109375" style="6" customWidth="1"/>
    <col min="8462" max="8465" width="13.88671875" style="6" customWidth="1"/>
    <col min="8466" max="8466" width="16.33203125" style="6" bestFit="1" customWidth="1"/>
    <col min="8467" max="8468" width="13.88671875" style="6" customWidth="1"/>
    <col min="8469" max="8469" width="16.33203125" style="6" bestFit="1" customWidth="1"/>
    <col min="8470" max="8471" width="13.88671875" style="6" customWidth="1"/>
    <col min="8472" max="8472" width="16.33203125" style="6" bestFit="1" customWidth="1"/>
    <col min="8473" max="8473" width="47.77734375" style="6" bestFit="1" customWidth="1"/>
    <col min="8474" max="8622" width="8.88671875" style="6" customWidth="1"/>
    <col min="8623" max="8623" width="11.44140625" style="6" customWidth="1"/>
    <col min="8624" max="8624" width="8.44140625" style="6" bestFit="1" customWidth="1"/>
    <col min="8625" max="8625" width="5.44140625" style="6" customWidth="1"/>
    <col min="8626" max="8626" width="7.77734375" style="6" customWidth="1"/>
    <col min="8627" max="8627" width="8.44140625" style="6"/>
    <col min="8628" max="8628" width="6.88671875" style="6" customWidth="1"/>
    <col min="8629" max="8629" width="15.88671875" style="6" customWidth="1"/>
    <col min="8630" max="8630" width="14" style="6" customWidth="1"/>
    <col min="8631" max="8631" width="8.77734375" style="6" customWidth="1"/>
    <col min="8632" max="8632" width="9.6640625" style="6" customWidth="1"/>
    <col min="8633" max="8633" width="8.6640625" style="6" customWidth="1"/>
    <col min="8634" max="8713" width="0" style="6" hidden="1" customWidth="1"/>
    <col min="8714" max="8714" width="13.88671875" style="6" customWidth="1"/>
    <col min="8715" max="8715" width="16.109375" style="6" customWidth="1"/>
    <col min="8716" max="8716" width="16.21875" style="6" bestFit="1" customWidth="1"/>
    <col min="8717" max="8717" width="15.109375" style="6" customWidth="1"/>
    <col min="8718" max="8721" width="13.88671875" style="6" customWidth="1"/>
    <col min="8722" max="8722" width="16.33203125" style="6" bestFit="1" customWidth="1"/>
    <col min="8723" max="8724" width="13.88671875" style="6" customWidth="1"/>
    <col min="8725" max="8725" width="16.33203125" style="6" bestFit="1" customWidth="1"/>
    <col min="8726" max="8727" width="13.88671875" style="6" customWidth="1"/>
    <col min="8728" max="8728" width="16.33203125" style="6" bestFit="1" customWidth="1"/>
    <col min="8729" max="8729" width="47.77734375" style="6" bestFit="1" customWidth="1"/>
    <col min="8730" max="8878" width="8.88671875" style="6" customWidth="1"/>
    <col min="8879" max="8879" width="11.44140625" style="6" customWidth="1"/>
    <col min="8880" max="8880" width="8.44140625" style="6" bestFit="1" customWidth="1"/>
    <col min="8881" max="8881" width="5.44140625" style="6" customWidth="1"/>
    <col min="8882" max="8882" width="7.77734375" style="6" customWidth="1"/>
    <col min="8883" max="8883" width="8.44140625" style="6"/>
    <col min="8884" max="8884" width="6.88671875" style="6" customWidth="1"/>
    <col min="8885" max="8885" width="15.88671875" style="6" customWidth="1"/>
    <col min="8886" max="8886" width="14" style="6" customWidth="1"/>
    <col min="8887" max="8887" width="8.77734375" style="6" customWidth="1"/>
    <col min="8888" max="8888" width="9.6640625" style="6" customWidth="1"/>
    <col min="8889" max="8889" width="8.6640625" style="6" customWidth="1"/>
    <col min="8890" max="8969" width="0" style="6" hidden="1" customWidth="1"/>
    <col min="8970" max="8970" width="13.88671875" style="6" customWidth="1"/>
    <col min="8971" max="8971" width="16.109375" style="6" customWidth="1"/>
    <col min="8972" max="8972" width="16.21875" style="6" bestFit="1" customWidth="1"/>
    <col min="8973" max="8973" width="15.109375" style="6" customWidth="1"/>
    <col min="8974" max="8977" width="13.88671875" style="6" customWidth="1"/>
    <col min="8978" max="8978" width="16.33203125" style="6" bestFit="1" customWidth="1"/>
    <col min="8979" max="8980" width="13.88671875" style="6" customWidth="1"/>
    <col min="8981" max="8981" width="16.33203125" style="6" bestFit="1" customWidth="1"/>
    <col min="8982" max="8983" width="13.88671875" style="6" customWidth="1"/>
    <col min="8984" max="8984" width="16.33203125" style="6" bestFit="1" customWidth="1"/>
    <col min="8985" max="8985" width="47.77734375" style="6" bestFit="1" customWidth="1"/>
    <col min="8986" max="9134" width="8.88671875" style="6" customWidth="1"/>
    <col min="9135" max="9135" width="11.44140625" style="6" customWidth="1"/>
    <col min="9136" max="9136" width="8.44140625" style="6" bestFit="1" customWidth="1"/>
    <col min="9137" max="9137" width="5.44140625" style="6" customWidth="1"/>
    <col min="9138" max="9138" width="7.77734375" style="6" customWidth="1"/>
    <col min="9139" max="9139" width="8.44140625" style="6"/>
    <col min="9140" max="9140" width="6.88671875" style="6" customWidth="1"/>
    <col min="9141" max="9141" width="15.88671875" style="6" customWidth="1"/>
    <col min="9142" max="9142" width="14" style="6" customWidth="1"/>
    <col min="9143" max="9143" width="8.77734375" style="6" customWidth="1"/>
    <col min="9144" max="9144" width="9.6640625" style="6" customWidth="1"/>
    <col min="9145" max="9145" width="8.6640625" style="6" customWidth="1"/>
    <col min="9146" max="9225" width="0" style="6" hidden="1" customWidth="1"/>
    <col min="9226" max="9226" width="13.88671875" style="6" customWidth="1"/>
    <col min="9227" max="9227" width="16.109375" style="6" customWidth="1"/>
    <col min="9228" max="9228" width="16.21875" style="6" bestFit="1" customWidth="1"/>
    <col min="9229" max="9229" width="15.109375" style="6" customWidth="1"/>
    <col min="9230" max="9233" width="13.88671875" style="6" customWidth="1"/>
    <col min="9234" max="9234" width="16.33203125" style="6" bestFit="1" customWidth="1"/>
    <col min="9235" max="9236" width="13.88671875" style="6" customWidth="1"/>
    <col min="9237" max="9237" width="16.33203125" style="6" bestFit="1" customWidth="1"/>
    <col min="9238" max="9239" width="13.88671875" style="6" customWidth="1"/>
    <col min="9240" max="9240" width="16.33203125" style="6" bestFit="1" customWidth="1"/>
    <col min="9241" max="9241" width="47.77734375" style="6" bestFit="1" customWidth="1"/>
    <col min="9242" max="9390" width="8.88671875" style="6" customWidth="1"/>
    <col min="9391" max="9391" width="11.44140625" style="6" customWidth="1"/>
    <col min="9392" max="9392" width="8.44140625" style="6" bestFit="1" customWidth="1"/>
    <col min="9393" max="9393" width="5.44140625" style="6" customWidth="1"/>
    <col min="9394" max="9394" width="7.77734375" style="6" customWidth="1"/>
    <col min="9395" max="9395" width="8.44140625" style="6"/>
    <col min="9396" max="9396" width="6.88671875" style="6" customWidth="1"/>
    <col min="9397" max="9397" width="15.88671875" style="6" customWidth="1"/>
    <col min="9398" max="9398" width="14" style="6" customWidth="1"/>
    <col min="9399" max="9399" width="8.77734375" style="6" customWidth="1"/>
    <col min="9400" max="9400" width="9.6640625" style="6" customWidth="1"/>
    <col min="9401" max="9401" width="8.6640625" style="6" customWidth="1"/>
    <col min="9402" max="9481" width="0" style="6" hidden="1" customWidth="1"/>
    <col min="9482" max="9482" width="13.88671875" style="6" customWidth="1"/>
    <col min="9483" max="9483" width="16.109375" style="6" customWidth="1"/>
    <col min="9484" max="9484" width="16.21875" style="6" bestFit="1" customWidth="1"/>
    <col min="9485" max="9485" width="15.109375" style="6" customWidth="1"/>
    <col min="9486" max="9489" width="13.88671875" style="6" customWidth="1"/>
    <col min="9490" max="9490" width="16.33203125" style="6" bestFit="1" customWidth="1"/>
    <col min="9491" max="9492" width="13.88671875" style="6" customWidth="1"/>
    <col min="9493" max="9493" width="16.33203125" style="6" bestFit="1" customWidth="1"/>
    <col min="9494" max="9495" width="13.88671875" style="6" customWidth="1"/>
    <col min="9496" max="9496" width="16.33203125" style="6" bestFit="1" customWidth="1"/>
    <col min="9497" max="9497" width="47.77734375" style="6" bestFit="1" customWidth="1"/>
    <col min="9498" max="9646" width="8.88671875" style="6" customWidth="1"/>
    <col min="9647" max="9647" width="11.44140625" style="6" customWidth="1"/>
    <col min="9648" max="9648" width="8.44140625" style="6" bestFit="1" customWidth="1"/>
    <col min="9649" max="9649" width="5.44140625" style="6" customWidth="1"/>
    <col min="9650" max="9650" width="7.77734375" style="6" customWidth="1"/>
    <col min="9651" max="9651" width="8.44140625" style="6"/>
    <col min="9652" max="9652" width="6.88671875" style="6" customWidth="1"/>
    <col min="9653" max="9653" width="15.88671875" style="6" customWidth="1"/>
    <col min="9654" max="9654" width="14" style="6" customWidth="1"/>
    <col min="9655" max="9655" width="8.77734375" style="6" customWidth="1"/>
    <col min="9656" max="9656" width="9.6640625" style="6" customWidth="1"/>
    <col min="9657" max="9657" width="8.6640625" style="6" customWidth="1"/>
    <col min="9658" max="9737" width="0" style="6" hidden="1" customWidth="1"/>
    <col min="9738" max="9738" width="13.88671875" style="6" customWidth="1"/>
    <col min="9739" max="9739" width="16.109375" style="6" customWidth="1"/>
    <col min="9740" max="9740" width="16.21875" style="6" bestFit="1" customWidth="1"/>
    <col min="9741" max="9741" width="15.109375" style="6" customWidth="1"/>
    <col min="9742" max="9745" width="13.88671875" style="6" customWidth="1"/>
    <col min="9746" max="9746" width="16.33203125" style="6" bestFit="1" customWidth="1"/>
    <col min="9747" max="9748" width="13.88671875" style="6" customWidth="1"/>
    <col min="9749" max="9749" width="16.33203125" style="6" bestFit="1" customWidth="1"/>
    <col min="9750" max="9751" width="13.88671875" style="6" customWidth="1"/>
    <col min="9752" max="9752" width="16.33203125" style="6" bestFit="1" customWidth="1"/>
    <col min="9753" max="9753" width="47.77734375" style="6" bestFit="1" customWidth="1"/>
    <col min="9754" max="9902" width="8.88671875" style="6" customWidth="1"/>
    <col min="9903" max="9903" width="11.44140625" style="6" customWidth="1"/>
    <col min="9904" max="9904" width="8.44140625" style="6" bestFit="1" customWidth="1"/>
    <col min="9905" max="9905" width="5.44140625" style="6" customWidth="1"/>
    <col min="9906" max="9906" width="7.77734375" style="6" customWidth="1"/>
    <col min="9907" max="9907" width="8.44140625" style="6"/>
    <col min="9908" max="9908" width="6.88671875" style="6" customWidth="1"/>
    <col min="9909" max="9909" width="15.88671875" style="6" customWidth="1"/>
    <col min="9910" max="9910" width="14" style="6" customWidth="1"/>
    <col min="9911" max="9911" width="8.77734375" style="6" customWidth="1"/>
    <col min="9912" max="9912" width="9.6640625" style="6" customWidth="1"/>
    <col min="9913" max="9913" width="8.6640625" style="6" customWidth="1"/>
    <col min="9914" max="9993" width="0" style="6" hidden="1" customWidth="1"/>
    <col min="9994" max="9994" width="13.88671875" style="6" customWidth="1"/>
    <col min="9995" max="9995" width="16.109375" style="6" customWidth="1"/>
    <col min="9996" max="9996" width="16.21875" style="6" bestFit="1" customWidth="1"/>
    <col min="9997" max="9997" width="15.109375" style="6" customWidth="1"/>
    <col min="9998" max="10001" width="13.88671875" style="6" customWidth="1"/>
    <col min="10002" max="10002" width="16.33203125" style="6" bestFit="1" customWidth="1"/>
    <col min="10003" max="10004" width="13.88671875" style="6" customWidth="1"/>
    <col min="10005" max="10005" width="16.33203125" style="6" bestFit="1" customWidth="1"/>
    <col min="10006" max="10007" width="13.88671875" style="6" customWidth="1"/>
    <col min="10008" max="10008" width="16.33203125" style="6" bestFit="1" customWidth="1"/>
    <col min="10009" max="10009" width="47.77734375" style="6" bestFit="1" customWidth="1"/>
    <col min="10010" max="10158" width="8.88671875" style="6" customWidth="1"/>
    <col min="10159" max="10159" width="11.44140625" style="6" customWidth="1"/>
    <col min="10160" max="10160" width="8.44140625" style="6" bestFit="1" customWidth="1"/>
    <col min="10161" max="10161" width="5.44140625" style="6" customWidth="1"/>
    <col min="10162" max="10162" width="7.77734375" style="6" customWidth="1"/>
    <col min="10163" max="10163" width="8.44140625" style="6"/>
    <col min="10164" max="10164" width="6.88671875" style="6" customWidth="1"/>
    <col min="10165" max="10165" width="15.88671875" style="6" customWidth="1"/>
    <col min="10166" max="10166" width="14" style="6" customWidth="1"/>
    <col min="10167" max="10167" width="8.77734375" style="6" customWidth="1"/>
    <col min="10168" max="10168" width="9.6640625" style="6" customWidth="1"/>
    <col min="10169" max="10169" width="8.6640625" style="6" customWidth="1"/>
    <col min="10170" max="10249" width="0" style="6" hidden="1" customWidth="1"/>
    <col min="10250" max="10250" width="13.88671875" style="6" customWidth="1"/>
    <col min="10251" max="10251" width="16.109375" style="6" customWidth="1"/>
    <col min="10252" max="10252" width="16.21875" style="6" bestFit="1" customWidth="1"/>
    <col min="10253" max="10253" width="15.109375" style="6" customWidth="1"/>
    <col min="10254" max="10257" width="13.88671875" style="6" customWidth="1"/>
    <col min="10258" max="10258" width="16.33203125" style="6" bestFit="1" customWidth="1"/>
    <col min="10259" max="10260" width="13.88671875" style="6" customWidth="1"/>
    <col min="10261" max="10261" width="16.33203125" style="6" bestFit="1" customWidth="1"/>
    <col min="10262" max="10263" width="13.88671875" style="6" customWidth="1"/>
    <col min="10264" max="10264" width="16.33203125" style="6" bestFit="1" customWidth="1"/>
    <col min="10265" max="10265" width="47.77734375" style="6" bestFit="1" customWidth="1"/>
    <col min="10266" max="10414" width="8.88671875" style="6" customWidth="1"/>
    <col min="10415" max="10415" width="11.44140625" style="6" customWidth="1"/>
    <col min="10416" max="10416" width="8.44140625" style="6" bestFit="1" customWidth="1"/>
    <col min="10417" max="10417" width="5.44140625" style="6" customWidth="1"/>
    <col min="10418" max="10418" width="7.77734375" style="6" customWidth="1"/>
    <col min="10419" max="10419" width="8.44140625" style="6"/>
    <col min="10420" max="10420" width="6.88671875" style="6" customWidth="1"/>
    <col min="10421" max="10421" width="15.88671875" style="6" customWidth="1"/>
    <col min="10422" max="10422" width="14" style="6" customWidth="1"/>
    <col min="10423" max="10423" width="8.77734375" style="6" customWidth="1"/>
    <col min="10424" max="10424" width="9.6640625" style="6" customWidth="1"/>
    <col min="10425" max="10425" width="8.6640625" style="6" customWidth="1"/>
    <col min="10426" max="10505" width="0" style="6" hidden="1" customWidth="1"/>
    <col min="10506" max="10506" width="13.88671875" style="6" customWidth="1"/>
    <col min="10507" max="10507" width="16.109375" style="6" customWidth="1"/>
    <col min="10508" max="10508" width="16.21875" style="6" bestFit="1" customWidth="1"/>
    <col min="10509" max="10509" width="15.109375" style="6" customWidth="1"/>
    <col min="10510" max="10513" width="13.88671875" style="6" customWidth="1"/>
    <col min="10514" max="10514" width="16.33203125" style="6" bestFit="1" customWidth="1"/>
    <col min="10515" max="10516" width="13.88671875" style="6" customWidth="1"/>
    <col min="10517" max="10517" width="16.33203125" style="6" bestFit="1" customWidth="1"/>
    <col min="10518" max="10519" width="13.88671875" style="6" customWidth="1"/>
    <col min="10520" max="10520" width="16.33203125" style="6" bestFit="1" customWidth="1"/>
    <col min="10521" max="10521" width="47.77734375" style="6" bestFit="1" customWidth="1"/>
    <col min="10522" max="10670" width="8.88671875" style="6" customWidth="1"/>
    <col min="10671" max="10671" width="11.44140625" style="6" customWidth="1"/>
    <col min="10672" max="10672" width="8.44140625" style="6" bestFit="1" customWidth="1"/>
    <col min="10673" max="10673" width="5.44140625" style="6" customWidth="1"/>
    <col min="10674" max="10674" width="7.77734375" style="6" customWidth="1"/>
    <col min="10675" max="10675" width="8.44140625" style="6"/>
    <col min="10676" max="10676" width="6.88671875" style="6" customWidth="1"/>
    <col min="10677" max="10677" width="15.88671875" style="6" customWidth="1"/>
    <col min="10678" max="10678" width="14" style="6" customWidth="1"/>
    <col min="10679" max="10679" width="8.77734375" style="6" customWidth="1"/>
    <col min="10680" max="10680" width="9.6640625" style="6" customWidth="1"/>
    <col min="10681" max="10681" width="8.6640625" style="6" customWidth="1"/>
    <col min="10682" max="10761" width="0" style="6" hidden="1" customWidth="1"/>
    <col min="10762" max="10762" width="13.88671875" style="6" customWidth="1"/>
    <col min="10763" max="10763" width="16.109375" style="6" customWidth="1"/>
    <col min="10764" max="10764" width="16.21875" style="6" bestFit="1" customWidth="1"/>
    <col min="10765" max="10765" width="15.109375" style="6" customWidth="1"/>
    <col min="10766" max="10769" width="13.88671875" style="6" customWidth="1"/>
    <col min="10770" max="10770" width="16.33203125" style="6" bestFit="1" customWidth="1"/>
    <col min="10771" max="10772" width="13.88671875" style="6" customWidth="1"/>
    <col min="10773" max="10773" width="16.33203125" style="6" bestFit="1" customWidth="1"/>
    <col min="10774" max="10775" width="13.88671875" style="6" customWidth="1"/>
    <col min="10776" max="10776" width="16.33203125" style="6" bestFit="1" customWidth="1"/>
    <col min="10777" max="10777" width="47.77734375" style="6" bestFit="1" customWidth="1"/>
    <col min="10778" max="10926" width="8.88671875" style="6" customWidth="1"/>
    <col min="10927" max="10927" width="11.44140625" style="6" customWidth="1"/>
    <col min="10928" max="10928" width="8.44140625" style="6" bestFit="1" customWidth="1"/>
    <col min="10929" max="10929" width="5.44140625" style="6" customWidth="1"/>
    <col min="10930" max="10930" width="7.77734375" style="6" customWidth="1"/>
    <col min="10931" max="10931" width="8.44140625" style="6"/>
    <col min="10932" max="10932" width="6.88671875" style="6" customWidth="1"/>
    <col min="10933" max="10933" width="15.88671875" style="6" customWidth="1"/>
    <col min="10934" max="10934" width="14" style="6" customWidth="1"/>
    <col min="10935" max="10935" width="8.77734375" style="6" customWidth="1"/>
    <col min="10936" max="10936" width="9.6640625" style="6" customWidth="1"/>
    <col min="10937" max="10937" width="8.6640625" style="6" customWidth="1"/>
    <col min="10938" max="11017" width="0" style="6" hidden="1" customWidth="1"/>
    <col min="11018" max="11018" width="13.88671875" style="6" customWidth="1"/>
    <col min="11019" max="11019" width="16.109375" style="6" customWidth="1"/>
    <col min="11020" max="11020" width="16.21875" style="6" bestFit="1" customWidth="1"/>
    <col min="11021" max="11021" width="15.109375" style="6" customWidth="1"/>
    <col min="11022" max="11025" width="13.88671875" style="6" customWidth="1"/>
    <col min="11026" max="11026" width="16.33203125" style="6" bestFit="1" customWidth="1"/>
    <col min="11027" max="11028" width="13.88671875" style="6" customWidth="1"/>
    <col min="11029" max="11029" width="16.33203125" style="6" bestFit="1" customWidth="1"/>
    <col min="11030" max="11031" width="13.88671875" style="6" customWidth="1"/>
    <col min="11032" max="11032" width="16.33203125" style="6" bestFit="1" customWidth="1"/>
    <col min="11033" max="11033" width="47.77734375" style="6" bestFit="1" customWidth="1"/>
    <col min="11034" max="11182" width="8.88671875" style="6" customWidth="1"/>
    <col min="11183" max="11183" width="11.44140625" style="6" customWidth="1"/>
    <col min="11184" max="11184" width="8.44140625" style="6" bestFit="1" customWidth="1"/>
    <col min="11185" max="11185" width="5.44140625" style="6" customWidth="1"/>
    <col min="11186" max="11186" width="7.77734375" style="6" customWidth="1"/>
    <col min="11187" max="11187" width="8.44140625" style="6"/>
    <col min="11188" max="11188" width="6.88671875" style="6" customWidth="1"/>
    <col min="11189" max="11189" width="15.88671875" style="6" customWidth="1"/>
    <col min="11190" max="11190" width="14" style="6" customWidth="1"/>
    <col min="11191" max="11191" width="8.77734375" style="6" customWidth="1"/>
    <col min="11192" max="11192" width="9.6640625" style="6" customWidth="1"/>
    <col min="11193" max="11193" width="8.6640625" style="6" customWidth="1"/>
    <col min="11194" max="11273" width="0" style="6" hidden="1" customWidth="1"/>
    <col min="11274" max="11274" width="13.88671875" style="6" customWidth="1"/>
    <col min="11275" max="11275" width="16.109375" style="6" customWidth="1"/>
    <col min="11276" max="11276" width="16.21875" style="6" bestFit="1" customWidth="1"/>
    <col min="11277" max="11277" width="15.109375" style="6" customWidth="1"/>
    <col min="11278" max="11281" width="13.88671875" style="6" customWidth="1"/>
    <col min="11282" max="11282" width="16.33203125" style="6" bestFit="1" customWidth="1"/>
    <col min="11283" max="11284" width="13.88671875" style="6" customWidth="1"/>
    <col min="11285" max="11285" width="16.33203125" style="6" bestFit="1" customWidth="1"/>
    <col min="11286" max="11287" width="13.88671875" style="6" customWidth="1"/>
    <col min="11288" max="11288" width="16.33203125" style="6" bestFit="1" customWidth="1"/>
    <col min="11289" max="11289" width="47.77734375" style="6" bestFit="1" customWidth="1"/>
    <col min="11290" max="11438" width="8.88671875" style="6" customWidth="1"/>
    <col min="11439" max="11439" width="11.44140625" style="6" customWidth="1"/>
    <col min="11440" max="11440" width="8.44140625" style="6" bestFit="1" customWidth="1"/>
    <col min="11441" max="11441" width="5.44140625" style="6" customWidth="1"/>
    <col min="11442" max="11442" width="7.77734375" style="6" customWidth="1"/>
    <col min="11443" max="11443" width="8.44140625" style="6"/>
    <col min="11444" max="11444" width="6.88671875" style="6" customWidth="1"/>
    <col min="11445" max="11445" width="15.88671875" style="6" customWidth="1"/>
    <col min="11446" max="11446" width="14" style="6" customWidth="1"/>
    <col min="11447" max="11447" width="8.77734375" style="6" customWidth="1"/>
    <col min="11448" max="11448" width="9.6640625" style="6" customWidth="1"/>
    <col min="11449" max="11449" width="8.6640625" style="6" customWidth="1"/>
    <col min="11450" max="11529" width="0" style="6" hidden="1" customWidth="1"/>
    <col min="11530" max="11530" width="13.88671875" style="6" customWidth="1"/>
    <col min="11531" max="11531" width="16.109375" style="6" customWidth="1"/>
    <col min="11532" max="11532" width="16.21875" style="6" bestFit="1" customWidth="1"/>
    <col min="11533" max="11533" width="15.109375" style="6" customWidth="1"/>
    <col min="11534" max="11537" width="13.88671875" style="6" customWidth="1"/>
    <col min="11538" max="11538" width="16.33203125" style="6" bestFit="1" customWidth="1"/>
    <col min="11539" max="11540" width="13.88671875" style="6" customWidth="1"/>
    <col min="11541" max="11541" width="16.33203125" style="6" bestFit="1" customWidth="1"/>
    <col min="11542" max="11543" width="13.88671875" style="6" customWidth="1"/>
    <col min="11544" max="11544" width="16.33203125" style="6" bestFit="1" customWidth="1"/>
    <col min="11545" max="11545" width="47.77734375" style="6" bestFit="1" customWidth="1"/>
    <col min="11546" max="11694" width="8.88671875" style="6" customWidth="1"/>
    <col min="11695" max="11695" width="11.44140625" style="6" customWidth="1"/>
    <col min="11696" max="11696" width="8.44140625" style="6" bestFit="1" customWidth="1"/>
    <col min="11697" max="11697" width="5.44140625" style="6" customWidth="1"/>
    <col min="11698" max="11698" width="7.77734375" style="6" customWidth="1"/>
    <col min="11699" max="11699" width="8.44140625" style="6"/>
    <col min="11700" max="11700" width="6.88671875" style="6" customWidth="1"/>
    <col min="11701" max="11701" width="15.88671875" style="6" customWidth="1"/>
    <col min="11702" max="11702" width="14" style="6" customWidth="1"/>
    <col min="11703" max="11703" width="8.77734375" style="6" customWidth="1"/>
    <col min="11704" max="11704" width="9.6640625" style="6" customWidth="1"/>
    <col min="11705" max="11705" width="8.6640625" style="6" customWidth="1"/>
    <col min="11706" max="11785" width="0" style="6" hidden="1" customWidth="1"/>
    <col min="11786" max="11786" width="13.88671875" style="6" customWidth="1"/>
    <col min="11787" max="11787" width="16.109375" style="6" customWidth="1"/>
    <col min="11788" max="11788" width="16.21875" style="6" bestFit="1" customWidth="1"/>
    <col min="11789" max="11789" width="15.109375" style="6" customWidth="1"/>
    <col min="11790" max="11793" width="13.88671875" style="6" customWidth="1"/>
    <col min="11794" max="11794" width="16.33203125" style="6" bestFit="1" customWidth="1"/>
    <col min="11795" max="11796" width="13.88671875" style="6" customWidth="1"/>
    <col min="11797" max="11797" width="16.33203125" style="6" bestFit="1" customWidth="1"/>
    <col min="11798" max="11799" width="13.88671875" style="6" customWidth="1"/>
    <col min="11800" max="11800" width="16.33203125" style="6" bestFit="1" customWidth="1"/>
    <col min="11801" max="11801" width="47.77734375" style="6" bestFit="1" customWidth="1"/>
    <col min="11802" max="11950" width="8.88671875" style="6" customWidth="1"/>
    <col min="11951" max="11951" width="11.44140625" style="6" customWidth="1"/>
    <col min="11952" max="11952" width="8.44140625" style="6" bestFit="1" customWidth="1"/>
    <col min="11953" max="11953" width="5.44140625" style="6" customWidth="1"/>
    <col min="11954" max="11954" width="7.77734375" style="6" customWidth="1"/>
    <col min="11955" max="11955" width="8.44140625" style="6"/>
    <col min="11956" max="11956" width="6.88671875" style="6" customWidth="1"/>
    <col min="11957" max="11957" width="15.88671875" style="6" customWidth="1"/>
    <col min="11958" max="11958" width="14" style="6" customWidth="1"/>
    <col min="11959" max="11959" width="8.77734375" style="6" customWidth="1"/>
    <col min="11960" max="11960" width="9.6640625" style="6" customWidth="1"/>
    <col min="11961" max="11961" width="8.6640625" style="6" customWidth="1"/>
    <col min="11962" max="12041" width="0" style="6" hidden="1" customWidth="1"/>
    <col min="12042" max="12042" width="13.88671875" style="6" customWidth="1"/>
    <col min="12043" max="12043" width="16.109375" style="6" customWidth="1"/>
    <col min="12044" max="12044" width="16.21875" style="6" bestFit="1" customWidth="1"/>
    <col min="12045" max="12045" width="15.109375" style="6" customWidth="1"/>
    <col min="12046" max="12049" width="13.88671875" style="6" customWidth="1"/>
    <col min="12050" max="12050" width="16.33203125" style="6" bestFit="1" customWidth="1"/>
    <col min="12051" max="12052" width="13.88671875" style="6" customWidth="1"/>
    <col min="12053" max="12053" width="16.33203125" style="6" bestFit="1" customWidth="1"/>
    <col min="12054" max="12055" width="13.88671875" style="6" customWidth="1"/>
    <col min="12056" max="12056" width="16.33203125" style="6" bestFit="1" customWidth="1"/>
    <col min="12057" max="12057" width="47.77734375" style="6" bestFit="1" customWidth="1"/>
    <col min="12058" max="12206" width="8.88671875" style="6" customWidth="1"/>
    <col min="12207" max="12207" width="11.44140625" style="6" customWidth="1"/>
    <col min="12208" max="12208" width="8.44140625" style="6" bestFit="1" customWidth="1"/>
    <col min="12209" max="12209" width="5.44140625" style="6" customWidth="1"/>
    <col min="12210" max="12210" width="7.77734375" style="6" customWidth="1"/>
    <col min="12211" max="12211" width="8.44140625" style="6"/>
    <col min="12212" max="12212" width="6.88671875" style="6" customWidth="1"/>
    <col min="12213" max="12213" width="15.88671875" style="6" customWidth="1"/>
    <col min="12214" max="12214" width="14" style="6" customWidth="1"/>
    <col min="12215" max="12215" width="8.77734375" style="6" customWidth="1"/>
    <col min="12216" max="12216" width="9.6640625" style="6" customWidth="1"/>
    <col min="12217" max="12217" width="8.6640625" style="6" customWidth="1"/>
    <col min="12218" max="12297" width="0" style="6" hidden="1" customWidth="1"/>
    <col min="12298" max="12298" width="13.88671875" style="6" customWidth="1"/>
    <col min="12299" max="12299" width="16.109375" style="6" customWidth="1"/>
    <col min="12300" max="12300" width="16.21875" style="6" bestFit="1" customWidth="1"/>
    <col min="12301" max="12301" width="15.109375" style="6" customWidth="1"/>
    <col min="12302" max="12305" width="13.88671875" style="6" customWidth="1"/>
    <col min="12306" max="12306" width="16.33203125" style="6" bestFit="1" customWidth="1"/>
    <col min="12307" max="12308" width="13.88671875" style="6" customWidth="1"/>
    <col min="12309" max="12309" width="16.33203125" style="6" bestFit="1" customWidth="1"/>
    <col min="12310" max="12311" width="13.88671875" style="6" customWidth="1"/>
    <col min="12312" max="12312" width="16.33203125" style="6" bestFit="1" customWidth="1"/>
    <col min="12313" max="12313" width="47.77734375" style="6" bestFit="1" customWidth="1"/>
    <col min="12314" max="12462" width="8.88671875" style="6" customWidth="1"/>
    <col min="12463" max="12463" width="11.44140625" style="6" customWidth="1"/>
    <col min="12464" max="12464" width="8.44140625" style="6" bestFit="1" customWidth="1"/>
    <col min="12465" max="12465" width="5.44140625" style="6" customWidth="1"/>
    <col min="12466" max="12466" width="7.77734375" style="6" customWidth="1"/>
    <col min="12467" max="12467" width="8.44140625" style="6"/>
    <col min="12468" max="12468" width="6.88671875" style="6" customWidth="1"/>
    <col min="12469" max="12469" width="15.88671875" style="6" customWidth="1"/>
    <col min="12470" max="12470" width="14" style="6" customWidth="1"/>
    <col min="12471" max="12471" width="8.77734375" style="6" customWidth="1"/>
    <col min="12472" max="12472" width="9.6640625" style="6" customWidth="1"/>
    <col min="12473" max="12473" width="8.6640625" style="6" customWidth="1"/>
    <col min="12474" max="12553" width="0" style="6" hidden="1" customWidth="1"/>
    <col min="12554" max="12554" width="13.88671875" style="6" customWidth="1"/>
    <col min="12555" max="12555" width="16.109375" style="6" customWidth="1"/>
    <col min="12556" max="12556" width="16.21875" style="6" bestFit="1" customWidth="1"/>
    <col min="12557" max="12557" width="15.109375" style="6" customWidth="1"/>
    <col min="12558" max="12561" width="13.88671875" style="6" customWidth="1"/>
    <col min="12562" max="12562" width="16.33203125" style="6" bestFit="1" customWidth="1"/>
    <col min="12563" max="12564" width="13.88671875" style="6" customWidth="1"/>
    <col min="12565" max="12565" width="16.33203125" style="6" bestFit="1" customWidth="1"/>
    <col min="12566" max="12567" width="13.88671875" style="6" customWidth="1"/>
    <col min="12568" max="12568" width="16.33203125" style="6" bestFit="1" customWidth="1"/>
    <col min="12569" max="12569" width="47.77734375" style="6" bestFit="1" customWidth="1"/>
    <col min="12570" max="12718" width="8.88671875" style="6" customWidth="1"/>
    <col min="12719" max="12719" width="11.44140625" style="6" customWidth="1"/>
    <col min="12720" max="12720" width="8.44140625" style="6" bestFit="1" customWidth="1"/>
    <col min="12721" max="12721" width="5.44140625" style="6" customWidth="1"/>
    <col min="12722" max="12722" width="7.77734375" style="6" customWidth="1"/>
    <col min="12723" max="12723" width="8.44140625" style="6"/>
    <col min="12724" max="12724" width="6.88671875" style="6" customWidth="1"/>
    <col min="12725" max="12725" width="15.88671875" style="6" customWidth="1"/>
    <col min="12726" max="12726" width="14" style="6" customWidth="1"/>
    <col min="12727" max="12727" width="8.77734375" style="6" customWidth="1"/>
    <col min="12728" max="12728" width="9.6640625" style="6" customWidth="1"/>
    <col min="12729" max="12729" width="8.6640625" style="6" customWidth="1"/>
    <col min="12730" max="12809" width="0" style="6" hidden="1" customWidth="1"/>
    <col min="12810" max="12810" width="13.88671875" style="6" customWidth="1"/>
    <col min="12811" max="12811" width="16.109375" style="6" customWidth="1"/>
    <col min="12812" max="12812" width="16.21875" style="6" bestFit="1" customWidth="1"/>
    <col min="12813" max="12813" width="15.109375" style="6" customWidth="1"/>
    <col min="12814" max="12817" width="13.88671875" style="6" customWidth="1"/>
    <col min="12818" max="12818" width="16.33203125" style="6" bestFit="1" customWidth="1"/>
    <col min="12819" max="12820" width="13.88671875" style="6" customWidth="1"/>
    <col min="12821" max="12821" width="16.33203125" style="6" bestFit="1" customWidth="1"/>
    <col min="12822" max="12823" width="13.88671875" style="6" customWidth="1"/>
    <col min="12824" max="12824" width="16.33203125" style="6" bestFit="1" customWidth="1"/>
    <col min="12825" max="12825" width="47.77734375" style="6" bestFit="1" customWidth="1"/>
    <col min="12826" max="12974" width="8.88671875" style="6" customWidth="1"/>
    <col min="12975" max="12975" width="11.44140625" style="6" customWidth="1"/>
    <col min="12976" max="12976" width="8.44140625" style="6" bestFit="1" customWidth="1"/>
    <col min="12977" max="12977" width="5.44140625" style="6" customWidth="1"/>
    <col min="12978" max="12978" width="7.77734375" style="6" customWidth="1"/>
    <col min="12979" max="12979" width="8.44140625" style="6"/>
    <col min="12980" max="12980" width="6.88671875" style="6" customWidth="1"/>
    <col min="12981" max="12981" width="15.88671875" style="6" customWidth="1"/>
    <col min="12982" max="12982" width="14" style="6" customWidth="1"/>
    <col min="12983" max="12983" width="8.77734375" style="6" customWidth="1"/>
    <col min="12984" max="12984" width="9.6640625" style="6" customWidth="1"/>
    <col min="12985" max="12985" width="8.6640625" style="6" customWidth="1"/>
    <col min="12986" max="13065" width="0" style="6" hidden="1" customWidth="1"/>
    <col min="13066" max="13066" width="13.88671875" style="6" customWidth="1"/>
    <col min="13067" max="13067" width="16.109375" style="6" customWidth="1"/>
    <col min="13068" max="13068" width="16.21875" style="6" bestFit="1" customWidth="1"/>
    <col min="13069" max="13069" width="15.109375" style="6" customWidth="1"/>
    <col min="13070" max="13073" width="13.88671875" style="6" customWidth="1"/>
    <col min="13074" max="13074" width="16.33203125" style="6" bestFit="1" customWidth="1"/>
    <col min="13075" max="13076" width="13.88671875" style="6" customWidth="1"/>
    <col min="13077" max="13077" width="16.33203125" style="6" bestFit="1" customWidth="1"/>
    <col min="13078" max="13079" width="13.88671875" style="6" customWidth="1"/>
    <col min="13080" max="13080" width="16.33203125" style="6" bestFit="1" customWidth="1"/>
    <col min="13081" max="13081" width="47.77734375" style="6" bestFit="1" customWidth="1"/>
    <col min="13082" max="13230" width="8.88671875" style="6" customWidth="1"/>
    <col min="13231" max="13231" width="11.44140625" style="6" customWidth="1"/>
    <col min="13232" max="13232" width="8.44140625" style="6" bestFit="1" customWidth="1"/>
    <col min="13233" max="13233" width="5.44140625" style="6" customWidth="1"/>
    <col min="13234" max="13234" width="7.77734375" style="6" customWidth="1"/>
    <col min="13235" max="13235" width="8.44140625" style="6"/>
    <col min="13236" max="13236" width="6.88671875" style="6" customWidth="1"/>
    <col min="13237" max="13237" width="15.88671875" style="6" customWidth="1"/>
    <col min="13238" max="13238" width="14" style="6" customWidth="1"/>
    <col min="13239" max="13239" width="8.77734375" style="6" customWidth="1"/>
    <col min="13240" max="13240" width="9.6640625" style="6" customWidth="1"/>
    <col min="13241" max="13241" width="8.6640625" style="6" customWidth="1"/>
    <col min="13242" max="13321" width="0" style="6" hidden="1" customWidth="1"/>
    <col min="13322" max="13322" width="13.88671875" style="6" customWidth="1"/>
    <col min="13323" max="13323" width="16.109375" style="6" customWidth="1"/>
    <col min="13324" max="13324" width="16.21875" style="6" bestFit="1" customWidth="1"/>
    <col min="13325" max="13325" width="15.109375" style="6" customWidth="1"/>
    <col min="13326" max="13329" width="13.88671875" style="6" customWidth="1"/>
    <col min="13330" max="13330" width="16.33203125" style="6" bestFit="1" customWidth="1"/>
    <col min="13331" max="13332" width="13.88671875" style="6" customWidth="1"/>
    <col min="13333" max="13333" width="16.33203125" style="6" bestFit="1" customWidth="1"/>
    <col min="13334" max="13335" width="13.88671875" style="6" customWidth="1"/>
    <col min="13336" max="13336" width="16.33203125" style="6" bestFit="1" customWidth="1"/>
    <col min="13337" max="13337" width="47.77734375" style="6" bestFit="1" customWidth="1"/>
    <col min="13338" max="13486" width="8.88671875" style="6" customWidth="1"/>
    <col min="13487" max="13487" width="11.44140625" style="6" customWidth="1"/>
    <col min="13488" max="13488" width="8.44140625" style="6" bestFit="1" customWidth="1"/>
    <col min="13489" max="13489" width="5.44140625" style="6" customWidth="1"/>
    <col min="13490" max="13490" width="7.77734375" style="6" customWidth="1"/>
    <col min="13491" max="13491" width="8.44140625" style="6"/>
    <col min="13492" max="13492" width="6.88671875" style="6" customWidth="1"/>
    <col min="13493" max="13493" width="15.88671875" style="6" customWidth="1"/>
    <col min="13494" max="13494" width="14" style="6" customWidth="1"/>
    <col min="13495" max="13495" width="8.77734375" style="6" customWidth="1"/>
    <col min="13496" max="13496" width="9.6640625" style="6" customWidth="1"/>
    <col min="13497" max="13497" width="8.6640625" style="6" customWidth="1"/>
    <col min="13498" max="13577" width="0" style="6" hidden="1" customWidth="1"/>
    <col min="13578" max="13578" width="13.88671875" style="6" customWidth="1"/>
    <col min="13579" max="13579" width="16.109375" style="6" customWidth="1"/>
    <col min="13580" max="13580" width="16.21875" style="6" bestFit="1" customWidth="1"/>
    <col min="13581" max="13581" width="15.109375" style="6" customWidth="1"/>
    <col min="13582" max="13585" width="13.88671875" style="6" customWidth="1"/>
    <col min="13586" max="13586" width="16.33203125" style="6" bestFit="1" customWidth="1"/>
    <col min="13587" max="13588" width="13.88671875" style="6" customWidth="1"/>
    <col min="13589" max="13589" width="16.33203125" style="6" bestFit="1" customWidth="1"/>
    <col min="13590" max="13591" width="13.88671875" style="6" customWidth="1"/>
    <col min="13592" max="13592" width="16.33203125" style="6" bestFit="1" customWidth="1"/>
    <col min="13593" max="13593" width="47.77734375" style="6" bestFit="1" customWidth="1"/>
    <col min="13594" max="13742" width="8.88671875" style="6" customWidth="1"/>
    <col min="13743" max="13743" width="11.44140625" style="6" customWidth="1"/>
    <col min="13744" max="13744" width="8.44140625" style="6" bestFit="1" customWidth="1"/>
    <col min="13745" max="13745" width="5.44140625" style="6" customWidth="1"/>
    <col min="13746" max="13746" width="7.77734375" style="6" customWidth="1"/>
    <col min="13747" max="13747" width="8.44140625" style="6"/>
    <col min="13748" max="13748" width="6.88671875" style="6" customWidth="1"/>
    <col min="13749" max="13749" width="15.88671875" style="6" customWidth="1"/>
    <col min="13750" max="13750" width="14" style="6" customWidth="1"/>
    <col min="13751" max="13751" width="8.77734375" style="6" customWidth="1"/>
    <col min="13752" max="13752" width="9.6640625" style="6" customWidth="1"/>
    <col min="13753" max="13753" width="8.6640625" style="6" customWidth="1"/>
    <col min="13754" max="13833" width="0" style="6" hidden="1" customWidth="1"/>
    <col min="13834" max="13834" width="13.88671875" style="6" customWidth="1"/>
    <col min="13835" max="13835" width="16.109375" style="6" customWidth="1"/>
    <col min="13836" max="13836" width="16.21875" style="6" bestFit="1" customWidth="1"/>
    <col min="13837" max="13837" width="15.109375" style="6" customWidth="1"/>
    <col min="13838" max="13841" width="13.88671875" style="6" customWidth="1"/>
    <col min="13842" max="13842" width="16.33203125" style="6" bestFit="1" customWidth="1"/>
    <col min="13843" max="13844" width="13.88671875" style="6" customWidth="1"/>
    <col min="13845" max="13845" width="16.33203125" style="6" bestFit="1" customWidth="1"/>
    <col min="13846" max="13847" width="13.88671875" style="6" customWidth="1"/>
    <col min="13848" max="13848" width="16.33203125" style="6" bestFit="1" customWidth="1"/>
    <col min="13849" max="13849" width="47.77734375" style="6" bestFit="1" customWidth="1"/>
    <col min="13850" max="13998" width="8.88671875" style="6" customWidth="1"/>
    <col min="13999" max="13999" width="11.44140625" style="6" customWidth="1"/>
    <col min="14000" max="14000" width="8.44140625" style="6" bestFit="1" customWidth="1"/>
    <col min="14001" max="14001" width="5.44140625" style="6" customWidth="1"/>
    <col min="14002" max="14002" width="7.77734375" style="6" customWidth="1"/>
    <col min="14003" max="14003" width="8.44140625" style="6"/>
    <col min="14004" max="14004" width="6.88671875" style="6" customWidth="1"/>
    <col min="14005" max="14005" width="15.88671875" style="6" customWidth="1"/>
    <col min="14006" max="14006" width="14" style="6" customWidth="1"/>
    <col min="14007" max="14007" width="8.77734375" style="6" customWidth="1"/>
    <col min="14008" max="14008" width="9.6640625" style="6" customWidth="1"/>
    <col min="14009" max="14009" width="8.6640625" style="6" customWidth="1"/>
    <col min="14010" max="14089" width="0" style="6" hidden="1" customWidth="1"/>
    <col min="14090" max="14090" width="13.88671875" style="6" customWidth="1"/>
    <col min="14091" max="14091" width="16.109375" style="6" customWidth="1"/>
    <col min="14092" max="14092" width="16.21875" style="6" bestFit="1" customWidth="1"/>
    <col min="14093" max="14093" width="15.109375" style="6" customWidth="1"/>
    <col min="14094" max="14097" width="13.88671875" style="6" customWidth="1"/>
    <col min="14098" max="14098" width="16.33203125" style="6" bestFit="1" customWidth="1"/>
    <col min="14099" max="14100" width="13.88671875" style="6" customWidth="1"/>
    <col min="14101" max="14101" width="16.33203125" style="6" bestFit="1" customWidth="1"/>
    <col min="14102" max="14103" width="13.88671875" style="6" customWidth="1"/>
    <col min="14104" max="14104" width="16.33203125" style="6" bestFit="1" customWidth="1"/>
    <col min="14105" max="14105" width="47.77734375" style="6" bestFit="1" customWidth="1"/>
    <col min="14106" max="14254" width="8.88671875" style="6" customWidth="1"/>
    <col min="14255" max="14255" width="11.44140625" style="6" customWidth="1"/>
    <col min="14256" max="14256" width="8.44140625" style="6" bestFit="1" customWidth="1"/>
    <col min="14257" max="14257" width="5.44140625" style="6" customWidth="1"/>
    <col min="14258" max="14258" width="7.77734375" style="6" customWidth="1"/>
    <col min="14259" max="14259" width="8.44140625" style="6"/>
    <col min="14260" max="14260" width="6.88671875" style="6" customWidth="1"/>
    <col min="14261" max="14261" width="15.88671875" style="6" customWidth="1"/>
    <col min="14262" max="14262" width="14" style="6" customWidth="1"/>
    <col min="14263" max="14263" width="8.77734375" style="6" customWidth="1"/>
    <col min="14264" max="14264" width="9.6640625" style="6" customWidth="1"/>
    <col min="14265" max="14265" width="8.6640625" style="6" customWidth="1"/>
    <col min="14266" max="14345" width="0" style="6" hidden="1" customWidth="1"/>
    <col min="14346" max="14346" width="13.88671875" style="6" customWidth="1"/>
    <col min="14347" max="14347" width="16.109375" style="6" customWidth="1"/>
    <col min="14348" max="14348" width="16.21875" style="6" bestFit="1" customWidth="1"/>
    <col min="14349" max="14349" width="15.109375" style="6" customWidth="1"/>
    <col min="14350" max="14353" width="13.88671875" style="6" customWidth="1"/>
    <col min="14354" max="14354" width="16.33203125" style="6" bestFit="1" customWidth="1"/>
    <col min="14355" max="14356" width="13.88671875" style="6" customWidth="1"/>
    <col min="14357" max="14357" width="16.33203125" style="6" bestFit="1" customWidth="1"/>
    <col min="14358" max="14359" width="13.88671875" style="6" customWidth="1"/>
    <col min="14360" max="14360" width="16.33203125" style="6" bestFit="1" customWidth="1"/>
    <col min="14361" max="14361" width="47.77734375" style="6" bestFit="1" customWidth="1"/>
    <col min="14362" max="14510" width="8.88671875" style="6" customWidth="1"/>
    <col min="14511" max="14511" width="11.44140625" style="6" customWidth="1"/>
    <col min="14512" max="14512" width="8.44140625" style="6" bestFit="1" customWidth="1"/>
    <col min="14513" max="14513" width="5.44140625" style="6" customWidth="1"/>
    <col min="14514" max="14514" width="7.77734375" style="6" customWidth="1"/>
    <col min="14515" max="14515" width="8.44140625" style="6"/>
    <col min="14516" max="14516" width="6.88671875" style="6" customWidth="1"/>
    <col min="14517" max="14517" width="15.88671875" style="6" customWidth="1"/>
    <col min="14518" max="14518" width="14" style="6" customWidth="1"/>
    <col min="14519" max="14519" width="8.77734375" style="6" customWidth="1"/>
    <col min="14520" max="14520" width="9.6640625" style="6" customWidth="1"/>
    <col min="14521" max="14521" width="8.6640625" style="6" customWidth="1"/>
    <col min="14522" max="14601" width="0" style="6" hidden="1" customWidth="1"/>
    <col min="14602" max="14602" width="13.88671875" style="6" customWidth="1"/>
    <col min="14603" max="14603" width="16.109375" style="6" customWidth="1"/>
    <col min="14604" max="14604" width="16.21875" style="6" bestFit="1" customWidth="1"/>
    <col min="14605" max="14605" width="15.109375" style="6" customWidth="1"/>
    <col min="14606" max="14609" width="13.88671875" style="6" customWidth="1"/>
    <col min="14610" max="14610" width="16.33203125" style="6" bestFit="1" customWidth="1"/>
    <col min="14611" max="14612" width="13.88671875" style="6" customWidth="1"/>
    <col min="14613" max="14613" width="16.33203125" style="6" bestFit="1" customWidth="1"/>
    <col min="14614" max="14615" width="13.88671875" style="6" customWidth="1"/>
    <col min="14616" max="14616" width="16.33203125" style="6" bestFit="1" customWidth="1"/>
    <col min="14617" max="14617" width="47.77734375" style="6" bestFit="1" customWidth="1"/>
    <col min="14618" max="14766" width="8.88671875" style="6" customWidth="1"/>
    <col min="14767" max="14767" width="11.44140625" style="6" customWidth="1"/>
    <col min="14768" max="14768" width="8.44140625" style="6" bestFit="1" customWidth="1"/>
    <col min="14769" max="14769" width="5.44140625" style="6" customWidth="1"/>
    <col min="14770" max="14770" width="7.77734375" style="6" customWidth="1"/>
    <col min="14771" max="14771" width="8.44140625" style="6"/>
    <col min="14772" max="14772" width="6.88671875" style="6" customWidth="1"/>
    <col min="14773" max="14773" width="15.88671875" style="6" customWidth="1"/>
    <col min="14774" max="14774" width="14" style="6" customWidth="1"/>
    <col min="14775" max="14775" width="8.77734375" style="6" customWidth="1"/>
    <col min="14776" max="14776" width="9.6640625" style="6" customWidth="1"/>
    <col min="14777" max="14777" width="8.6640625" style="6" customWidth="1"/>
    <col min="14778" max="14857" width="0" style="6" hidden="1" customWidth="1"/>
    <col min="14858" max="14858" width="13.88671875" style="6" customWidth="1"/>
    <col min="14859" max="14859" width="16.109375" style="6" customWidth="1"/>
    <col min="14860" max="14860" width="16.21875" style="6" bestFit="1" customWidth="1"/>
    <col min="14861" max="14861" width="15.109375" style="6" customWidth="1"/>
    <col min="14862" max="14865" width="13.88671875" style="6" customWidth="1"/>
    <col min="14866" max="14866" width="16.33203125" style="6" bestFit="1" customWidth="1"/>
    <col min="14867" max="14868" width="13.88671875" style="6" customWidth="1"/>
    <col min="14869" max="14869" width="16.33203125" style="6" bestFit="1" customWidth="1"/>
    <col min="14870" max="14871" width="13.88671875" style="6" customWidth="1"/>
    <col min="14872" max="14872" width="16.33203125" style="6" bestFit="1" customWidth="1"/>
    <col min="14873" max="14873" width="47.77734375" style="6" bestFit="1" customWidth="1"/>
    <col min="14874" max="15022" width="8.88671875" style="6" customWidth="1"/>
    <col min="15023" max="15023" width="11.44140625" style="6" customWidth="1"/>
    <col min="15024" max="15024" width="8.44140625" style="6" bestFit="1" customWidth="1"/>
    <col min="15025" max="15025" width="5.44140625" style="6" customWidth="1"/>
    <col min="15026" max="15026" width="7.77734375" style="6" customWidth="1"/>
    <col min="15027" max="15027" width="8.44140625" style="6"/>
    <col min="15028" max="15028" width="6.88671875" style="6" customWidth="1"/>
    <col min="15029" max="15029" width="15.88671875" style="6" customWidth="1"/>
    <col min="15030" max="15030" width="14" style="6" customWidth="1"/>
    <col min="15031" max="15031" width="8.77734375" style="6" customWidth="1"/>
    <col min="15032" max="15032" width="9.6640625" style="6" customWidth="1"/>
    <col min="15033" max="15033" width="8.6640625" style="6" customWidth="1"/>
    <col min="15034" max="15113" width="0" style="6" hidden="1" customWidth="1"/>
    <col min="15114" max="15114" width="13.88671875" style="6" customWidth="1"/>
    <col min="15115" max="15115" width="16.109375" style="6" customWidth="1"/>
    <col min="15116" max="15116" width="16.21875" style="6" bestFit="1" customWidth="1"/>
    <col min="15117" max="15117" width="15.109375" style="6" customWidth="1"/>
    <col min="15118" max="15121" width="13.88671875" style="6" customWidth="1"/>
    <col min="15122" max="15122" width="16.33203125" style="6" bestFit="1" customWidth="1"/>
    <col min="15123" max="15124" width="13.88671875" style="6" customWidth="1"/>
    <col min="15125" max="15125" width="16.33203125" style="6" bestFit="1" customWidth="1"/>
    <col min="15126" max="15127" width="13.88671875" style="6" customWidth="1"/>
    <col min="15128" max="15128" width="16.33203125" style="6" bestFit="1" customWidth="1"/>
    <col min="15129" max="15129" width="47.77734375" style="6" bestFit="1" customWidth="1"/>
    <col min="15130" max="15278" width="8.88671875" style="6" customWidth="1"/>
    <col min="15279" max="15279" width="11.44140625" style="6" customWidth="1"/>
    <col min="15280" max="15280" width="8.44140625" style="6" bestFit="1" customWidth="1"/>
    <col min="15281" max="15281" width="5.44140625" style="6" customWidth="1"/>
    <col min="15282" max="15282" width="7.77734375" style="6" customWidth="1"/>
    <col min="15283" max="15283" width="8.44140625" style="6"/>
    <col min="15284" max="15284" width="6.88671875" style="6" customWidth="1"/>
    <col min="15285" max="15285" width="15.88671875" style="6" customWidth="1"/>
    <col min="15286" max="15286" width="14" style="6" customWidth="1"/>
    <col min="15287" max="15287" width="8.77734375" style="6" customWidth="1"/>
    <col min="15288" max="15288" width="9.6640625" style="6" customWidth="1"/>
    <col min="15289" max="15289" width="8.6640625" style="6" customWidth="1"/>
    <col min="15290" max="15369" width="0" style="6" hidden="1" customWidth="1"/>
    <col min="15370" max="15370" width="13.88671875" style="6" customWidth="1"/>
    <col min="15371" max="15371" width="16.109375" style="6" customWidth="1"/>
    <col min="15372" max="15372" width="16.21875" style="6" bestFit="1" customWidth="1"/>
    <col min="15373" max="15373" width="15.109375" style="6" customWidth="1"/>
    <col min="15374" max="15377" width="13.88671875" style="6" customWidth="1"/>
    <col min="15378" max="15378" width="16.33203125" style="6" bestFit="1" customWidth="1"/>
    <col min="15379" max="15380" width="13.88671875" style="6" customWidth="1"/>
    <col min="15381" max="15381" width="16.33203125" style="6" bestFit="1" customWidth="1"/>
    <col min="15382" max="15383" width="13.88671875" style="6" customWidth="1"/>
    <col min="15384" max="15384" width="16.33203125" style="6" bestFit="1" customWidth="1"/>
    <col min="15385" max="15385" width="47.77734375" style="6" bestFit="1" customWidth="1"/>
    <col min="15386" max="15534" width="8.88671875" style="6" customWidth="1"/>
    <col min="15535" max="15535" width="11.44140625" style="6" customWidth="1"/>
    <col min="15536" max="15536" width="8.44140625" style="6" bestFit="1" customWidth="1"/>
    <col min="15537" max="15537" width="5.44140625" style="6" customWidth="1"/>
    <col min="15538" max="15538" width="7.77734375" style="6" customWidth="1"/>
    <col min="15539" max="15539" width="8.44140625" style="6"/>
    <col min="15540" max="15540" width="6.88671875" style="6" customWidth="1"/>
    <col min="15541" max="15541" width="15.88671875" style="6" customWidth="1"/>
    <col min="15542" max="15542" width="14" style="6" customWidth="1"/>
    <col min="15543" max="15543" width="8.77734375" style="6" customWidth="1"/>
    <col min="15544" max="15544" width="9.6640625" style="6" customWidth="1"/>
    <col min="15545" max="15545" width="8.6640625" style="6" customWidth="1"/>
    <col min="15546" max="15625" width="0" style="6" hidden="1" customWidth="1"/>
    <col min="15626" max="15626" width="13.88671875" style="6" customWidth="1"/>
    <col min="15627" max="15627" width="16.109375" style="6" customWidth="1"/>
    <col min="15628" max="15628" width="16.21875" style="6" bestFit="1" customWidth="1"/>
    <col min="15629" max="15629" width="15.109375" style="6" customWidth="1"/>
    <col min="15630" max="15633" width="13.88671875" style="6" customWidth="1"/>
    <col min="15634" max="15634" width="16.33203125" style="6" bestFit="1" customWidth="1"/>
    <col min="15635" max="15636" width="13.88671875" style="6" customWidth="1"/>
    <col min="15637" max="15637" width="16.33203125" style="6" bestFit="1" customWidth="1"/>
    <col min="15638" max="15639" width="13.88671875" style="6" customWidth="1"/>
    <col min="15640" max="15640" width="16.33203125" style="6" bestFit="1" customWidth="1"/>
    <col min="15641" max="15641" width="47.77734375" style="6" bestFit="1" customWidth="1"/>
    <col min="15642" max="15790" width="8.88671875" style="6" customWidth="1"/>
    <col min="15791" max="15791" width="11.44140625" style="6" customWidth="1"/>
    <col min="15792" max="15792" width="8.44140625" style="6" bestFit="1" customWidth="1"/>
    <col min="15793" max="15793" width="5.44140625" style="6" customWidth="1"/>
    <col min="15794" max="15794" width="7.77734375" style="6" customWidth="1"/>
    <col min="15795" max="15795" width="8.44140625" style="6"/>
    <col min="15796" max="15796" width="6.88671875" style="6" customWidth="1"/>
    <col min="15797" max="15797" width="15.88671875" style="6" customWidth="1"/>
    <col min="15798" max="15798" width="14" style="6" customWidth="1"/>
    <col min="15799" max="15799" width="8.77734375" style="6" customWidth="1"/>
    <col min="15800" max="15800" width="9.6640625" style="6" customWidth="1"/>
    <col min="15801" max="15801" width="8.6640625" style="6" customWidth="1"/>
    <col min="15802" max="15881" width="0" style="6" hidden="1" customWidth="1"/>
    <col min="15882" max="15882" width="13.88671875" style="6" customWidth="1"/>
    <col min="15883" max="15883" width="16.109375" style="6" customWidth="1"/>
    <col min="15884" max="15884" width="16.21875" style="6" bestFit="1" customWidth="1"/>
    <col min="15885" max="15885" width="15.109375" style="6" customWidth="1"/>
    <col min="15886" max="15889" width="13.88671875" style="6" customWidth="1"/>
    <col min="15890" max="15890" width="16.33203125" style="6" bestFit="1" customWidth="1"/>
    <col min="15891" max="15892" width="13.88671875" style="6" customWidth="1"/>
    <col min="15893" max="15893" width="16.33203125" style="6" bestFit="1" customWidth="1"/>
    <col min="15894" max="15895" width="13.88671875" style="6" customWidth="1"/>
    <col min="15896" max="15896" width="16.33203125" style="6" bestFit="1" customWidth="1"/>
    <col min="15897" max="15897" width="47.77734375" style="6" bestFit="1" customWidth="1"/>
    <col min="15898" max="16046" width="8.88671875" style="6" customWidth="1"/>
    <col min="16047" max="16047" width="11.44140625" style="6" customWidth="1"/>
    <col min="16048" max="16048" width="8.44140625" style="6" bestFit="1" customWidth="1"/>
    <col min="16049" max="16049" width="5.44140625" style="6" customWidth="1"/>
    <col min="16050" max="16050" width="7.77734375" style="6" customWidth="1"/>
    <col min="16051" max="16051" width="8.44140625" style="6"/>
    <col min="16052" max="16052" width="6.88671875" style="6" customWidth="1"/>
    <col min="16053" max="16053" width="15.88671875" style="6" customWidth="1"/>
    <col min="16054" max="16054" width="14" style="6" customWidth="1"/>
    <col min="16055" max="16055" width="8.77734375" style="6" customWidth="1"/>
    <col min="16056" max="16056" width="9.6640625" style="6" customWidth="1"/>
    <col min="16057" max="16057" width="8.6640625" style="6" customWidth="1"/>
    <col min="16058" max="16137" width="0" style="6" hidden="1" customWidth="1"/>
    <col min="16138" max="16138" width="13.88671875" style="6" customWidth="1"/>
    <col min="16139" max="16139" width="16.109375" style="6" customWidth="1"/>
    <col min="16140" max="16140" width="16.21875" style="6" bestFit="1" customWidth="1"/>
    <col min="16141" max="16141" width="15.109375" style="6" customWidth="1"/>
    <col min="16142" max="16145" width="13.88671875" style="6" customWidth="1"/>
    <col min="16146" max="16146" width="16.33203125" style="6" bestFit="1" customWidth="1"/>
    <col min="16147" max="16148" width="13.88671875" style="6" customWidth="1"/>
    <col min="16149" max="16149" width="16.33203125" style="6" bestFit="1" customWidth="1"/>
    <col min="16150" max="16151" width="13.88671875" style="6" customWidth="1"/>
    <col min="16152" max="16152" width="16.33203125" style="6" bestFit="1" customWidth="1"/>
    <col min="16153" max="16153" width="47.77734375" style="6" bestFit="1" customWidth="1"/>
    <col min="16154" max="16384" width="8.88671875" style="6" customWidth="1"/>
  </cols>
  <sheetData>
    <row r="1" spans="1:28" s="3" customFormat="1" ht="16.8" thickBot="1">
      <c r="A1" s="1" t="s">
        <v>6211</v>
      </c>
    </row>
    <row r="2" spans="1:28" s="3" customFormat="1" ht="32.4" customHeight="1" thickBot="1">
      <c r="A2" s="2" t="s">
        <v>6212</v>
      </c>
      <c r="P2" s="67" t="s">
        <v>1211</v>
      </c>
      <c r="Q2" s="68"/>
      <c r="R2" s="69" t="s">
        <v>1212</v>
      </c>
      <c r="S2" s="70"/>
    </row>
    <row r="3" spans="1:28" s="3" customFormat="1" ht="9.6" customHeight="1">
      <c r="B3" s="4"/>
    </row>
    <row r="4" spans="1:28" s="11" customFormat="1" ht="25.05" customHeight="1">
      <c r="A4" s="110" t="s">
        <v>1210</v>
      </c>
      <c r="B4" s="110" t="s">
        <v>1209</v>
      </c>
      <c r="C4" s="111" t="s">
        <v>1208</v>
      </c>
      <c r="D4" s="110" t="s">
        <v>1207</v>
      </c>
      <c r="E4" s="110" t="s">
        <v>1206</v>
      </c>
      <c r="F4" s="110" t="s">
        <v>1205</v>
      </c>
      <c r="G4" s="112" t="s">
        <v>7894</v>
      </c>
      <c r="H4" s="113"/>
      <c r="I4" s="113"/>
      <c r="J4" s="112" t="s">
        <v>7895</v>
      </c>
      <c r="K4" s="113"/>
      <c r="L4" s="113"/>
      <c r="M4" s="112" t="s">
        <v>4231</v>
      </c>
      <c r="N4" s="113"/>
      <c r="O4" s="113"/>
      <c r="P4" s="112" t="s">
        <v>4841</v>
      </c>
      <c r="Q4" s="113"/>
      <c r="R4" s="113"/>
      <c r="S4" s="112" t="s">
        <v>5379</v>
      </c>
      <c r="T4" s="113"/>
      <c r="U4" s="113"/>
      <c r="V4" s="112" t="s">
        <v>6209</v>
      </c>
      <c r="W4" s="113"/>
      <c r="X4" s="113"/>
      <c r="Y4" s="112" t="s">
        <v>7898</v>
      </c>
      <c r="Z4" s="113"/>
      <c r="AA4" s="113"/>
      <c r="AB4" s="110"/>
    </row>
    <row r="5" spans="1:28" s="13" customFormat="1" ht="25.05" customHeight="1" thickBot="1">
      <c r="A5" s="114"/>
      <c r="B5" s="114"/>
      <c r="C5" s="115"/>
      <c r="D5" s="114"/>
      <c r="E5" s="114"/>
      <c r="F5" s="114"/>
      <c r="G5" s="116" t="s">
        <v>1204</v>
      </c>
      <c r="H5" s="117" t="s">
        <v>7896</v>
      </c>
      <c r="I5" s="116" t="s">
        <v>1203</v>
      </c>
      <c r="J5" s="116" t="s">
        <v>1204</v>
      </c>
      <c r="K5" s="117" t="s">
        <v>7897</v>
      </c>
      <c r="L5" s="116" t="s">
        <v>1203</v>
      </c>
      <c r="M5" s="118" t="s">
        <v>1204</v>
      </c>
      <c r="N5" s="117" t="s">
        <v>7899</v>
      </c>
      <c r="O5" s="116" t="s">
        <v>1203</v>
      </c>
      <c r="P5" s="116" t="s">
        <v>1204</v>
      </c>
      <c r="Q5" s="117" t="str">
        <f>N5</f>
        <v>Forecast</v>
      </c>
      <c r="R5" s="116" t="s">
        <v>1203</v>
      </c>
      <c r="S5" s="116" t="s">
        <v>1204</v>
      </c>
      <c r="T5" s="117" t="str">
        <f>Q5</f>
        <v>Forecast</v>
      </c>
      <c r="U5" s="116" t="s">
        <v>1203</v>
      </c>
      <c r="V5" s="116" t="s">
        <v>1204</v>
      </c>
      <c r="W5" s="117" t="str">
        <f>T5</f>
        <v>Forecast</v>
      </c>
      <c r="X5" s="116" t="s">
        <v>1203</v>
      </c>
      <c r="Y5" s="116" t="s">
        <v>1204</v>
      </c>
      <c r="Z5" s="117" t="str">
        <f>W5</f>
        <v>Forecast</v>
      </c>
      <c r="AA5" s="116" t="s">
        <v>1203</v>
      </c>
      <c r="AB5" s="115"/>
    </row>
    <row r="6" spans="1:28" s="12" customFormat="1" ht="25.05" customHeight="1" thickBot="1">
      <c r="A6" s="14">
        <v>1</v>
      </c>
      <c r="B6" s="14" t="s">
        <v>1198</v>
      </c>
      <c r="C6" s="14" t="s">
        <v>1197</v>
      </c>
      <c r="D6" s="15">
        <v>0.5</v>
      </c>
      <c r="E6" s="14">
        <v>1219</v>
      </c>
      <c r="F6" s="14" t="s">
        <v>1201</v>
      </c>
      <c r="G6" s="66">
        <v>20000</v>
      </c>
      <c r="H6" s="109">
        <f>'Sum of data'!G3</f>
        <v>9825.4802812000016</v>
      </c>
      <c r="I6" s="16">
        <f>'Sum of data'!V45</f>
        <v>23820</v>
      </c>
      <c r="J6" s="66">
        <v>20000</v>
      </c>
      <c r="K6" s="19">
        <f>'Sum of data'!H3</f>
        <v>9475.3043608000007</v>
      </c>
      <c r="L6" s="16">
        <f>I6+J6-K6</f>
        <v>34344.695639199999</v>
      </c>
      <c r="M6" s="17"/>
      <c r="N6" s="19">
        <f>'Sum of data'!I25</f>
        <v>11979.617441875625</v>
      </c>
      <c r="O6" s="16">
        <f>L6+M6-N6</f>
        <v>22365.078197324372</v>
      </c>
      <c r="P6" s="17"/>
      <c r="Q6" s="19">
        <f>'Sum of data'!J25</f>
        <v>12081.368439486552</v>
      </c>
      <c r="R6" s="16">
        <f>O6+P6-Q6</f>
        <v>10283.70975783782</v>
      </c>
      <c r="S6" s="80">
        <v>40000</v>
      </c>
      <c r="T6" s="19">
        <f>'Sum of data'!K25</f>
        <v>13710.983231693726</v>
      </c>
      <c r="U6" s="16">
        <f>R6+S6-T6</f>
        <v>36572.726526144092</v>
      </c>
      <c r="V6" s="17"/>
      <c r="W6" s="19">
        <f>'Sum of data'!L25</f>
        <v>17635.713033912645</v>
      </c>
      <c r="X6" s="16">
        <f>U6+V6-W6</f>
        <v>18937.013492231446</v>
      </c>
      <c r="Y6" s="17"/>
      <c r="Z6" s="19">
        <f>'Sum of data'!M25</f>
        <v>446.31788870000003</v>
      </c>
      <c r="AA6" s="16">
        <f>X6+Y6-Z6</f>
        <v>18490.695603531447</v>
      </c>
      <c r="AB6" s="20"/>
    </row>
    <row r="7" spans="1:28" s="12" customFormat="1" ht="25.05" customHeight="1" thickBot="1">
      <c r="A7" s="14">
        <f t="shared" ref="A7:A20" si="0">A6+1</f>
        <v>2</v>
      </c>
      <c r="B7" s="14" t="s">
        <v>1198</v>
      </c>
      <c r="C7" s="14" t="s">
        <v>1197</v>
      </c>
      <c r="D7" s="15">
        <v>0.6</v>
      </c>
      <c r="E7" s="14">
        <v>1219</v>
      </c>
      <c r="F7" s="14" t="s">
        <v>1201</v>
      </c>
      <c r="G7" s="66">
        <v>10000</v>
      </c>
      <c r="H7" s="109">
        <f>'Sum of data'!G4</f>
        <v>30858.665367330799</v>
      </c>
      <c r="I7" s="16">
        <f>'Sum of data'!V46</f>
        <v>53117</v>
      </c>
      <c r="J7" s="66">
        <v>10000</v>
      </c>
      <c r="K7" s="19">
        <f>'Sum of data'!H4</f>
        <v>9157.9048266692025</v>
      </c>
      <c r="L7" s="16">
        <f t="shared" ref="L7:L20" si="1">I7+J7-K7</f>
        <v>53959.095173330796</v>
      </c>
      <c r="M7" s="66">
        <v>64540</v>
      </c>
      <c r="N7" s="19">
        <f>'Sum of data'!I26</f>
        <v>24216.087205697069</v>
      </c>
      <c r="O7" s="16">
        <f t="shared" ref="O7:O20" si="2">L7+M7-N7</f>
        <v>94283.007967633734</v>
      </c>
      <c r="P7" s="79"/>
      <c r="Q7" s="19">
        <f>'Sum of data'!J26</f>
        <v>22345.811564724281</v>
      </c>
      <c r="R7" s="16">
        <f t="shared" ref="R7:R20" si="3">O7+P7-Q7</f>
        <v>71937.196402909452</v>
      </c>
      <c r="S7" s="80">
        <v>20000</v>
      </c>
      <c r="T7" s="19">
        <f>'Sum of data'!K26</f>
        <v>22020.320337763165</v>
      </c>
      <c r="U7" s="16">
        <f t="shared" ref="U7:U20" si="4">R7+S7-T7</f>
        <v>69916.876065146294</v>
      </c>
      <c r="V7" s="17"/>
      <c r="W7" s="19">
        <f>'Sum of data'!L26</f>
        <v>45866.023082018604</v>
      </c>
      <c r="X7" s="16">
        <f t="shared" ref="X7:X20" si="5">U7+V7-W7</f>
        <v>24050.85298312769</v>
      </c>
      <c r="Y7" s="17"/>
      <c r="Z7" s="19">
        <f>'Sum of data'!M26</f>
        <v>4974.2104498335002</v>
      </c>
      <c r="AA7" s="16">
        <f t="shared" ref="AA7:AA20" si="6">X7+Y7-Z7</f>
        <v>19076.642533294191</v>
      </c>
      <c r="AB7" s="21"/>
    </row>
    <row r="8" spans="1:28" s="12" customFormat="1" ht="25.05" customHeight="1" thickBot="1">
      <c r="A8" s="14">
        <f t="shared" si="0"/>
        <v>3</v>
      </c>
      <c r="B8" s="14" t="s">
        <v>1198</v>
      </c>
      <c r="C8" s="65" t="s">
        <v>1202</v>
      </c>
      <c r="D8" s="15">
        <v>0.6</v>
      </c>
      <c r="E8" s="14">
        <v>1219</v>
      </c>
      <c r="F8" s="14" t="s">
        <v>1201</v>
      </c>
      <c r="G8" s="17"/>
      <c r="H8" s="109">
        <f>'Sum of data'!G5</f>
        <v>2905.0488720000003</v>
      </c>
      <c r="I8" s="16">
        <f>'Sum of data'!V47</f>
        <v>10002</v>
      </c>
      <c r="J8" s="79"/>
      <c r="K8" s="19">
        <f>'Sum of data'!H5</f>
        <v>792.03265800000008</v>
      </c>
      <c r="L8" s="16">
        <f t="shared" si="1"/>
        <v>9209.9673419999999</v>
      </c>
      <c r="M8" s="18"/>
      <c r="N8" s="19">
        <f>'Sum of data'!I27</f>
        <v>3226.0640535450002</v>
      </c>
      <c r="O8" s="16">
        <f t="shared" si="2"/>
        <v>5983.9032884549997</v>
      </c>
      <c r="P8" s="66">
        <v>25000</v>
      </c>
      <c r="Q8" s="19">
        <f>'Sum of data'!J27</f>
        <v>3687.0946202700002</v>
      </c>
      <c r="R8" s="16">
        <f t="shared" si="3"/>
        <v>27296.808668185</v>
      </c>
      <c r="S8" s="17"/>
      <c r="T8" s="19">
        <f>'Sum of data'!K27</f>
        <v>3756.6106076999995</v>
      </c>
      <c r="U8" s="16">
        <f t="shared" si="4"/>
        <v>23540.198060485</v>
      </c>
      <c r="V8" s="17"/>
      <c r="W8" s="19">
        <f>'Sum of data'!L27</f>
        <v>7709.9233958100003</v>
      </c>
      <c r="X8" s="16">
        <f t="shared" si="5"/>
        <v>15830.274664674998</v>
      </c>
      <c r="Y8" s="17"/>
      <c r="Z8" s="19">
        <f>'Sum of data'!M27</f>
        <v>0</v>
      </c>
      <c r="AA8" s="16">
        <f t="shared" si="6"/>
        <v>15830.274664674998</v>
      </c>
      <c r="AB8" s="21"/>
    </row>
    <row r="9" spans="1:28" s="12" customFormat="1" ht="25.05" customHeight="1" thickBot="1">
      <c r="A9" s="14">
        <f t="shared" si="0"/>
        <v>4</v>
      </c>
      <c r="B9" s="14" t="s">
        <v>1198</v>
      </c>
      <c r="C9" s="65" t="s">
        <v>1202</v>
      </c>
      <c r="D9" s="15">
        <v>0.6</v>
      </c>
      <c r="E9" s="14">
        <v>915</v>
      </c>
      <c r="F9" s="14" t="s">
        <v>1201</v>
      </c>
      <c r="G9" s="17"/>
      <c r="H9" s="109">
        <f>'Sum of data'!G6</f>
        <v>8854.847099999999</v>
      </c>
      <c r="I9" s="123">
        <f>'Sum of data'!V48</f>
        <v>7450</v>
      </c>
      <c r="J9" s="127">
        <v>25000</v>
      </c>
      <c r="K9" s="19">
        <f>'Sum of data'!H6</f>
        <v>11746.692900000002</v>
      </c>
      <c r="L9" s="16">
        <f t="shared" si="1"/>
        <v>20703.307099999998</v>
      </c>
      <c r="M9" s="79"/>
      <c r="N9" s="19">
        <f>'Sum of data'!I28</f>
        <v>20612.527488</v>
      </c>
      <c r="O9" s="16">
        <f t="shared" si="2"/>
        <v>90.779611999998451</v>
      </c>
      <c r="P9" s="66">
        <v>45000</v>
      </c>
      <c r="Q9" s="19">
        <f>'Sum of data'!J28</f>
        <v>16908.713954999999</v>
      </c>
      <c r="R9" s="16">
        <f t="shared" si="3"/>
        <v>28182.065656999999</v>
      </c>
      <c r="S9" s="80">
        <v>45000</v>
      </c>
      <c r="T9" s="19">
        <f>'Sum of data'!K28</f>
        <v>14171.112648</v>
      </c>
      <c r="U9" s="16">
        <f t="shared" si="4"/>
        <v>59010.953008999997</v>
      </c>
      <c r="V9" s="17"/>
      <c r="W9" s="19">
        <f>'Sum of data'!L28</f>
        <v>40902.984234000003</v>
      </c>
      <c r="X9" s="16">
        <f t="shared" si="5"/>
        <v>18107.968774999994</v>
      </c>
      <c r="Y9" s="17"/>
      <c r="Z9" s="19">
        <f>'Sum of data'!M28</f>
        <v>0</v>
      </c>
      <c r="AA9" s="16">
        <f t="shared" si="6"/>
        <v>18107.968774999994</v>
      </c>
      <c r="AB9" s="21"/>
    </row>
    <row r="10" spans="1:28" s="12" customFormat="1" ht="25.05" customHeight="1" thickBot="1">
      <c r="A10" s="14">
        <f t="shared" si="0"/>
        <v>5</v>
      </c>
      <c r="B10" s="14" t="s">
        <v>1198</v>
      </c>
      <c r="C10" s="65" t="s">
        <v>1202</v>
      </c>
      <c r="D10" s="15">
        <v>0.6</v>
      </c>
      <c r="E10" s="14">
        <v>1340</v>
      </c>
      <c r="F10" s="14" t="s">
        <v>1201</v>
      </c>
      <c r="G10" s="66">
        <v>20000</v>
      </c>
      <c r="H10" s="109">
        <f>'Sum of data'!G7</f>
        <v>2082.8797500000001</v>
      </c>
      <c r="I10" s="16">
        <f>'Sum of data'!V49</f>
        <v>162</v>
      </c>
      <c r="J10" s="66">
        <v>20000</v>
      </c>
      <c r="K10" s="19">
        <f>'Sum of data'!H7</f>
        <v>1458.0158249999999</v>
      </c>
      <c r="L10" s="16">
        <f t="shared" si="1"/>
        <v>18703.984175000001</v>
      </c>
      <c r="M10" s="79"/>
      <c r="N10" s="19">
        <f>'Sum of data'!I29</f>
        <v>3872.5941751875002</v>
      </c>
      <c r="O10" s="16">
        <f t="shared" si="2"/>
        <v>14831.389999812502</v>
      </c>
      <c r="P10" s="66">
        <v>25000</v>
      </c>
      <c r="Q10" s="19">
        <f>'Sum of data'!J29</f>
        <v>3349.270638</v>
      </c>
      <c r="R10" s="16">
        <f t="shared" si="3"/>
        <v>36482.119361812496</v>
      </c>
      <c r="S10" s="17"/>
      <c r="T10" s="19">
        <f>'Sum of data'!K29</f>
        <v>6593.8765685625003</v>
      </c>
      <c r="U10" s="16">
        <f t="shared" si="4"/>
        <v>29888.242793249996</v>
      </c>
      <c r="V10" s="17"/>
      <c r="W10" s="19">
        <f>'Sum of data'!L29</f>
        <v>4196.4819763124997</v>
      </c>
      <c r="X10" s="16">
        <f t="shared" si="5"/>
        <v>25691.760816937494</v>
      </c>
      <c r="Y10" s="17"/>
      <c r="Z10" s="19">
        <f>'Sum of data'!M29</f>
        <v>0</v>
      </c>
      <c r="AA10" s="16">
        <f t="shared" si="6"/>
        <v>25691.760816937494</v>
      </c>
      <c r="AB10" s="21"/>
    </row>
    <row r="11" spans="1:28" s="12" customFormat="1" ht="25.05" customHeight="1" thickBot="1">
      <c r="A11" s="14">
        <f t="shared" si="0"/>
        <v>6</v>
      </c>
      <c r="B11" s="14" t="s">
        <v>1198</v>
      </c>
      <c r="C11" s="14" t="s">
        <v>1197</v>
      </c>
      <c r="D11" s="15">
        <v>0.7</v>
      </c>
      <c r="E11" s="14">
        <v>1219</v>
      </c>
      <c r="F11" s="14" t="s">
        <v>1201</v>
      </c>
      <c r="G11" s="17"/>
      <c r="H11" s="109">
        <f>'Sum of data'!G8</f>
        <v>58782.91254493138</v>
      </c>
      <c r="I11" s="16">
        <f>'Sum of data'!V50</f>
        <v>18764</v>
      </c>
      <c r="J11" s="17"/>
      <c r="K11" s="19">
        <f>'Sum of data'!H8</f>
        <v>6029.5518376435984</v>
      </c>
      <c r="L11" s="16">
        <f t="shared" si="1"/>
        <v>12734.448162356402</v>
      </c>
      <c r="M11" s="66">
        <v>50000</v>
      </c>
      <c r="N11" s="19">
        <f>'Sum of data'!I30</f>
        <v>46149.551023065709</v>
      </c>
      <c r="O11" s="16">
        <f t="shared" si="2"/>
        <v>16584.897139290697</v>
      </c>
      <c r="P11" s="66">
        <v>70000</v>
      </c>
      <c r="Q11" s="19">
        <f>'Sum of data'!J30</f>
        <v>59802.288666090921</v>
      </c>
      <c r="R11" s="16">
        <f t="shared" si="3"/>
        <v>26782.608473199776</v>
      </c>
      <c r="S11" s="80">
        <v>50000</v>
      </c>
      <c r="T11" s="19">
        <f>'Sum of data'!K30</f>
        <v>28520.119552413133</v>
      </c>
      <c r="U11" s="16">
        <f t="shared" si="4"/>
        <v>48262.488920786636</v>
      </c>
      <c r="V11" s="80">
        <v>50000</v>
      </c>
      <c r="W11" s="19">
        <f>'Sum of data'!L30</f>
        <v>76112.854875018544</v>
      </c>
      <c r="X11" s="16">
        <f t="shared" si="5"/>
        <v>22149.634045768093</v>
      </c>
      <c r="Y11" s="17"/>
      <c r="Z11" s="19">
        <f>'Sum of data'!M30</f>
        <v>10731.365298427654</v>
      </c>
      <c r="AA11" s="16">
        <f t="shared" si="6"/>
        <v>11418.268747340438</v>
      </c>
      <c r="AB11" s="21"/>
    </row>
    <row r="12" spans="1:28" s="12" customFormat="1" ht="25.05" customHeight="1" thickBot="1">
      <c r="A12" s="14">
        <f t="shared" si="0"/>
        <v>7</v>
      </c>
      <c r="B12" s="14" t="s">
        <v>1198</v>
      </c>
      <c r="C12" s="14" t="s">
        <v>1197</v>
      </c>
      <c r="D12" s="15">
        <v>0.8</v>
      </c>
      <c r="E12" s="14">
        <v>1219</v>
      </c>
      <c r="F12" s="14" t="s">
        <v>1201</v>
      </c>
      <c r="G12" s="17"/>
      <c r="H12" s="109">
        <f>'Sum of data'!G9</f>
        <v>52505.91298958</v>
      </c>
      <c r="I12" s="16">
        <f>'Sum of data'!V51</f>
        <v>70660</v>
      </c>
      <c r="J12" s="17"/>
      <c r="K12" s="19">
        <f>'Sum of data'!H9</f>
        <v>13105.103013620006</v>
      </c>
      <c r="L12" s="16">
        <f t="shared" si="1"/>
        <v>57554.896986379994</v>
      </c>
      <c r="M12" s="18"/>
      <c r="N12" s="19">
        <f>'Sum of data'!I31</f>
        <v>45104.968974488133</v>
      </c>
      <c r="O12" s="16">
        <f t="shared" si="2"/>
        <v>12449.928011891861</v>
      </c>
      <c r="P12" s="66">
        <v>80000</v>
      </c>
      <c r="Q12" s="19">
        <f>'Sum of data'!J31</f>
        <v>44257.407345922482</v>
      </c>
      <c r="R12" s="16">
        <f t="shared" si="3"/>
        <v>48192.520665969387</v>
      </c>
      <c r="S12" s="80">
        <v>40000</v>
      </c>
      <c r="T12" s="19">
        <f>'Sum of data'!K31</f>
        <v>46142.296712870208</v>
      </c>
      <c r="U12" s="16">
        <f t="shared" si="4"/>
        <v>42050.223953099172</v>
      </c>
      <c r="V12" s="80">
        <v>60000</v>
      </c>
      <c r="W12" s="19">
        <f>'Sum of data'!L31</f>
        <v>82059.968602710607</v>
      </c>
      <c r="X12" s="16">
        <f t="shared" si="5"/>
        <v>19990.255350388557</v>
      </c>
      <c r="Y12" s="17"/>
      <c r="Z12" s="19">
        <f>'Sum of data'!M31</f>
        <v>6391.1899037199992</v>
      </c>
      <c r="AA12" s="16">
        <f t="shared" si="6"/>
        <v>13599.065446668559</v>
      </c>
      <c r="AB12" s="21"/>
    </row>
    <row r="13" spans="1:28" s="12" customFormat="1" ht="25.05" customHeight="1" thickBot="1">
      <c r="A13" s="14">
        <f t="shared" si="0"/>
        <v>8</v>
      </c>
      <c r="B13" s="14" t="s">
        <v>1198</v>
      </c>
      <c r="C13" s="65" t="s">
        <v>1202</v>
      </c>
      <c r="D13" s="15">
        <v>0.8</v>
      </c>
      <c r="E13" s="22">
        <v>1219</v>
      </c>
      <c r="F13" s="23" t="s">
        <v>1201</v>
      </c>
      <c r="G13" s="17"/>
      <c r="H13" s="109">
        <f>'Sum of data'!G10</f>
        <v>76.867200000000011</v>
      </c>
      <c r="I13" s="16">
        <f>'Sum of data'!V52</f>
        <v>15105</v>
      </c>
      <c r="J13" s="17"/>
      <c r="K13" s="19">
        <f>'Sum of data'!H10</f>
        <v>169.10784000000001</v>
      </c>
      <c r="L13" s="16">
        <f t="shared" si="1"/>
        <v>14935.892159999999</v>
      </c>
      <c r="M13" s="79"/>
      <c r="N13" s="19">
        <f>'Sum of data'!I32</f>
        <v>287.76004992000003</v>
      </c>
      <c r="O13" s="16">
        <f t="shared" si="2"/>
        <v>14648.13211008</v>
      </c>
      <c r="P13" s="125"/>
      <c r="Q13" s="19">
        <f>'Sum of data'!J32</f>
        <v>241.02479232000002</v>
      </c>
      <c r="R13" s="16">
        <f t="shared" si="3"/>
        <v>14407.107317759999</v>
      </c>
      <c r="S13" s="17"/>
      <c r="T13" s="19">
        <f>'Sum of data'!K32</f>
        <v>482.04958464000003</v>
      </c>
      <c r="U13" s="16">
        <f t="shared" si="4"/>
        <v>13925.057733119998</v>
      </c>
      <c r="V13" s="17"/>
      <c r="W13" s="19">
        <f>'Sum of data'!L32</f>
        <v>321.36638976000006</v>
      </c>
      <c r="X13" s="16">
        <f t="shared" si="5"/>
        <v>13603.691343359998</v>
      </c>
      <c r="Y13" s="17"/>
      <c r="Z13" s="19">
        <f>'Sum of data'!M32</f>
        <v>0</v>
      </c>
      <c r="AA13" s="16">
        <f t="shared" si="6"/>
        <v>13603.691343359998</v>
      </c>
      <c r="AB13" s="21"/>
    </row>
    <row r="14" spans="1:28" s="12" customFormat="1" ht="25.05" customHeight="1" thickBot="1">
      <c r="A14" s="14">
        <f t="shared" si="0"/>
        <v>9</v>
      </c>
      <c r="B14" s="14" t="s">
        <v>1198</v>
      </c>
      <c r="C14" s="65" t="s">
        <v>1202</v>
      </c>
      <c r="D14" s="15">
        <v>0.8</v>
      </c>
      <c r="E14" s="22">
        <v>935</v>
      </c>
      <c r="F14" s="23" t="s">
        <v>1196</v>
      </c>
      <c r="G14" s="17"/>
      <c r="H14" s="109">
        <f>'Sum of data'!G11</f>
        <v>15181.535760000002</v>
      </c>
      <c r="I14" s="16">
        <f>'Sum of data'!V53</f>
        <v>30264</v>
      </c>
      <c r="J14" s="17"/>
      <c r="K14" s="19">
        <f>'Sum of data'!H11</f>
        <v>1481.1254400000003</v>
      </c>
      <c r="L14" s="16">
        <f t="shared" si="1"/>
        <v>28782.87456</v>
      </c>
      <c r="M14" s="66">
        <v>25000</v>
      </c>
      <c r="N14" s="19">
        <f>'Sum of data'!I33</f>
        <v>29622.508800000003</v>
      </c>
      <c r="O14" s="16">
        <f t="shared" si="2"/>
        <v>24160.365759999993</v>
      </c>
      <c r="P14" s="66">
        <v>30000</v>
      </c>
      <c r="Q14" s="19">
        <f>'Sum of data'!J33</f>
        <v>16662.661200000002</v>
      </c>
      <c r="R14" s="16">
        <f t="shared" si="3"/>
        <v>37497.704559999991</v>
      </c>
      <c r="S14" s="80">
        <v>30000</v>
      </c>
      <c r="T14" s="19">
        <f>'Sum of data'!K33</f>
        <v>14811.254400000002</v>
      </c>
      <c r="U14" s="16">
        <f t="shared" si="4"/>
        <v>52686.450159999978</v>
      </c>
      <c r="V14" s="80">
        <v>30000</v>
      </c>
      <c r="W14" s="19">
        <f>'Sum of data'!L33</f>
        <v>18514.067999999999</v>
      </c>
      <c r="X14" s="16">
        <f t="shared" si="5"/>
        <v>64172.382159999979</v>
      </c>
      <c r="Y14" s="17"/>
      <c r="Z14" s="19">
        <f>'Sum of data'!M33</f>
        <v>20365.474800000004</v>
      </c>
      <c r="AA14" s="16">
        <f t="shared" si="6"/>
        <v>43806.907359999976</v>
      </c>
      <c r="AB14" s="20"/>
    </row>
    <row r="15" spans="1:28" s="12" customFormat="1" ht="25.05" customHeight="1" thickBot="1">
      <c r="A15" s="14">
        <f t="shared" si="0"/>
        <v>10</v>
      </c>
      <c r="B15" s="14" t="s">
        <v>1198</v>
      </c>
      <c r="C15" s="14" t="s">
        <v>1197</v>
      </c>
      <c r="D15" s="15">
        <v>1</v>
      </c>
      <c r="E15" s="14">
        <v>1219</v>
      </c>
      <c r="F15" s="14" t="s">
        <v>1201</v>
      </c>
      <c r="G15" s="17"/>
      <c r="H15" s="109">
        <f>'Sum of data'!G12</f>
        <v>13372.246121049993</v>
      </c>
      <c r="I15" s="16">
        <f>'Sum of data'!V54</f>
        <v>7605</v>
      </c>
      <c r="J15" s="66">
        <v>8000</v>
      </c>
      <c r="K15" s="19">
        <f>'Sum of data'!H12</f>
        <v>5001.2667184499996</v>
      </c>
      <c r="L15" s="16">
        <f t="shared" si="1"/>
        <v>10603.733281550001</v>
      </c>
      <c r="M15" s="66">
        <v>25000</v>
      </c>
      <c r="N15" s="19">
        <f>'Sum of data'!I34</f>
        <v>9402.523612633122</v>
      </c>
      <c r="O15" s="16">
        <f t="shared" si="2"/>
        <v>26201.209668916876</v>
      </c>
      <c r="P15" s="66">
        <v>20000</v>
      </c>
      <c r="Q15" s="19">
        <f>'Sum of data'!J34</f>
        <v>13227.861153846501</v>
      </c>
      <c r="R15" s="16">
        <f t="shared" si="3"/>
        <v>32973.348515070378</v>
      </c>
      <c r="S15" s="17"/>
      <c r="T15" s="19">
        <f>'Sum of data'!K34</f>
        <v>8835.7994558673745</v>
      </c>
      <c r="U15" s="16">
        <f t="shared" si="4"/>
        <v>24137.549059203004</v>
      </c>
      <c r="V15" s="80">
        <v>20000</v>
      </c>
      <c r="W15" s="19">
        <f>'Sum of data'!L34</f>
        <v>18180.305797260429</v>
      </c>
      <c r="X15" s="16">
        <f t="shared" si="5"/>
        <v>25957.243261942574</v>
      </c>
      <c r="Y15" s="17"/>
      <c r="Z15" s="19">
        <f>'Sum of data'!M34</f>
        <v>3407.3930782427497</v>
      </c>
      <c r="AA15" s="16">
        <f t="shared" si="6"/>
        <v>22549.850183699826</v>
      </c>
      <c r="AB15" s="21"/>
    </row>
    <row r="16" spans="1:28" s="12" customFormat="1" ht="25.05" customHeight="1" thickBot="1">
      <c r="A16" s="14">
        <f t="shared" si="0"/>
        <v>11</v>
      </c>
      <c r="B16" s="14" t="s">
        <v>1198</v>
      </c>
      <c r="C16" s="14" t="s">
        <v>1197</v>
      </c>
      <c r="D16" s="15">
        <v>1.2</v>
      </c>
      <c r="E16" s="14">
        <v>1219</v>
      </c>
      <c r="F16" s="14" t="s">
        <v>1201</v>
      </c>
      <c r="G16" s="17"/>
      <c r="H16" s="109">
        <f>'Sum of data'!G13</f>
        <v>34179.790235844004</v>
      </c>
      <c r="I16" s="16">
        <f>'Sum of data'!V55</f>
        <v>52874</v>
      </c>
      <c r="J16" s="17"/>
      <c r="K16" s="19">
        <f>'Sum of data'!H13</f>
        <v>11036.362292796</v>
      </c>
      <c r="L16" s="16">
        <f t="shared" si="1"/>
        <v>41837.637707203998</v>
      </c>
      <c r="M16" s="126">
        <v>50000</v>
      </c>
      <c r="N16" s="19">
        <f>'Sum of data'!I35</f>
        <v>39446.356516555788</v>
      </c>
      <c r="O16" s="16">
        <f t="shared" si="2"/>
        <v>52391.281190648217</v>
      </c>
      <c r="P16" s="66">
        <v>40000</v>
      </c>
      <c r="Q16" s="19">
        <f>'Sum of data'!J35</f>
        <v>30521.69535082236</v>
      </c>
      <c r="R16" s="16">
        <f t="shared" si="3"/>
        <v>61869.58583982585</v>
      </c>
      <c r="S16" s="17"/>
      <c r="T16" s="19">
        <f>'Sum of data'!K35</f>
        <v>23984.152372865999</v>
      </c>
      <c r="U16" s="16">
        <f t="shared" si="4"/>
        <v>37885.433466959847</v>
      </c>
      <c r="V16" s="80">
        <v>40000</v>
      </c>
      <c r="W16" s="19">
        <f>'Sum of data'!L35</f>
        <v>43353.673784386549</v>
      </c>
      <c r="X16" s="16">
        <f t="shared" si="5"/>
        <v>34531.759682573298</v>
      </c>
      <c r="Y16" s="17"/>
      <c r="Z16" s="19">
        <f>'Sum of data'!M35</f>
        <v>22675.464524322</v>
      </c>
      <c r="AA16" s="16">
        <f t="shared" si="6"/>
        <v>11856.295158251298</v>
      </c>
      <c r="AB16" s="21"/>
    </row>
    <row r="17" spans="1:28" s="12" customFormat="1" ht="25.05" customHeight="1" thickBot="1">
      <c r="A17" s="14">
        <f t="shared" si="0"/>
        <v>12</v>
      </c>
      <c r="B17" s="14" t="s">
        <v>1198</v>
      </c>
      <c r="C17" s="14" t="s">
        <v>1197</v>
      </c>
      <c r="D17" s="15">
        <v>1.6</v>
      </c>
      <c r="E17" s="14">
        <v>1219</v>
      </c>
      <c r="F17" s="23" t="s">
        <v>1199</v>
      </c>
      <c r="G17" s="17"/>
      <c r="H17" s="109">
        <f>'Sum of data'!G14</f>
        <v>9986.6778246080012</v>
      </c>
      <c r="I17" s="16">
        <f>'Sum of data'!V56</f>
        <v>7682</v>
      </c>
      <c r="J17" s="66">
        <v>8000</v>
      </c>
      <c r="K17" s="19">
        <f>'Sum of data'!H14</f>
        <v>13269.408775392003</v>
      </c>
      <c r="L17" s="123">
        <f t="shared" si="1"/>
        <v>2412.591224607997</v>
      </c>
      <c r="M17" s="127">
        <v>20000</v>
      </c>
      <c r="N17" s="19">
        <f>'Sum of data'!I36</f>
        <v>22496.040215968005</v>
      </c>
      <c r="O17" s="16">
        <f t="shared" si="2"/>
        <v>-83.448991360008222</v>
      </c>
      <c r="P17" s="66">
        <v>40000</v>
      </c>
      <c r="Q17" s="19">
        <f>'Sum of data'!J36</f>
        <v>20423.826811009607</v>
      </c>
      <c r="R17" s="16">
        <f t="shared" si="3"/>
        <v>19492.724197630381</v>
      </c>
      <c r="S17" s="124">
        <v>60000</v>
      </c>
      <c r="T17" s="19">
        <f>'Sum of data'!K36</f>
        <v>17388.183166556799</v>
      </c>
      <c r="U17" s="16">
        <f t="shared" si="4"/>
        <v>62104.541031073575</v>
      </c>
      <c r="V17" s="80">
        <v>20000</v>
      </c>
      <c r="W17" s="19">
        <f>'Sum of data'!L36</f>
        <v>48781.652400916806</v>
      </c>
      <c r="X17" s="16">
        <f t="shared" si="5"/>
        <v>33322.888630156769</v>
      </c>
      <c r="Y17" s="17"/>
      <c r="Z17" s="19">
        <f>'Sum of data'!M36</f>
        <v>0</v>
      </c>
      <c r="AA17" s="16">
        <f t="shared" si="6"/>
        <v>33322.888630156769</v>
      </c>
      <c r="AB17" s="20"/>
    </row>
    <row r="18" spans="1:28" s="12" customFormat="1" ht="25.05" customHeight="1" thickBot="1">
      <c r="A18" s="14">
        <f t="shared" si="0"/>
        <v>13</v>
      </c>
      <c r="B18" s="14" t="s">
        <v>1198</v>
      </c>
      <c r="C18" s="14" t="s">
        <v>1197</v>
      </c>
      <c r="D18" s="15">
        <v>2</v>
      </c>
      <c r="E18" s="14">
        <v>1219</v>
      </c>
      <c r="F18" s="14" t="s">
        <v>1200</v>
      </c>
      <c r="G18" s="17"/>
      <c r="H18" s="109">
        <f>'Sum of data'!G15</f>
        <v>35.64528</v>
      </c>
      <c r="I18" s="16">
        <f>'Sum of data'!V57</f>
        <v>0</v>
      </c>
      <c r="J18" s="17"/>
      <c r="K18" s="19">
        <f>'Sum of data'!H15</f>
        <v>1282.6680199999998</v>
      </c>
      <c r="L18" s="16">
        <f t="shared" si="1"/>
        <v>-1282.6680199999998</v>
      </c>
      <c r="M18" s="125"/>
      <c r="N18" s="19">
        <f>'Sum of data'!I37</f>
        <v>1530.49357818</v>
      </c>
      <c r="O18" s="16">
        <f t="shared" si="2"/>
        <v>-2813.1615981799996</v>
      </c>
      <c r="P18" s="125"/>
      <c r="Q18" s="19">
        <f>'Sum of data'!J37</f>
        <v>831.19383995999999</v>
      </c>
      <c r="R18" s="16">
        <f t="shared" si="3"/>
        <v>-3644.3554381399995</v>
      </c>
      <c r="S18" s="17"/>
      <c r="T18" s="19">
        <f>'Sum of data'!K37</f>
        <v>836.03301170999998</v>
      </c>
      <c r="U18" s="16">
        <f t="shared" si="4"/>
        <v>-4480.3884498499992</v>
      </c>
      <c r="V18" s="17"/>
      <c r="W18" s="19">
        <f>'Sum of data'!L37</f>
        <v>2390.38583436</v>
      </c>
      <c r="X18" s="16">
        <f t="shared" si="5"/>
        <v>-6870.7742842099997</v>
      </c>
      <c r="Y18" s="17"/>
      <c r="Z18" s="19">
        <f>'Sum of data'!M37</f>
        <v>0</v>
      </c>
      <c r="AA18" s="16">
        <f t="shared" si="6"/>
        <v>-6870.7742842099997</v>
      </c>
      <c r="AB18" s="21"/>
    </row>
    <row r="19" spans="1:28" s="12" customFormat="1" ht="25.05" customHeight="1" thickBot="1">
      <c r="A19" s="14">
        <f t="shared" si="0"/>
        <v>14</v>
      </c>
      <c r="B19" s="14" t="s">
        <v>1198</v>
      </c>
      <c r="C19" s="14" t="s">
        <v>1197</v>
      </c>
      <c r="D19" s="15">
        <v>2</v>
      </c>
      <c r="E19" s="14">
        <v>1219</v>
      </c>
      <c r="F19" s="14" t="s">
        <v>1199</v>
      </c>
      <c r="G19" s="17"/>
      <c r="H19" s="109">
        <f>'Sum of data'!G16</f>
        <v>20160.562445575997</v>
      </c>
      <c r="I19" s="16">
        <f>'Sum of data'!V58</f>
        <v>79028</v>
      </c>
      <c r="J19" s="17"/>
      <c r="K19" s="19">
        <f>'Sum of data'!H16</f>
        <v>18251.590977623997</v>
      </c>
      <c r="L19" s="16">
        <f t="shared" si="1"/>
        <v>60776.409022375999</v>
      </c>
      <c r="M19" s="126">
        <v>50000</v>
      </c>
      <c r="N19" s="19">
        <f>'Sum of data'!I38</f>
        <v>36538.477450602244</v>
      </c>
      <c r="O19" s="16">
        <f t="shared" si="2"/>
        <v>74237.931571773748</v>
      </c>
      <c r="P19" s="66">
        <f>25000+20000</f>
        <v>45000</v>
      </c>
      <c r="Q19" s="19">
        <f>'Sum of data'!J38</f>
        <v>45234.33855427739</v>
      </c>
      <c r="R19" s="16">
        <f t="shared" si="3"/>
        <v>74003.593017496358</v>
      </c>
      <c r="S19" s="80">
        <v>40000</v>
      </c>
      <c r="T19" s="19">
        <f>'Sum of data'!K38</f>
        <v>30909.720105279601</v>
      </c>
      <c r="U19" s="16">
        <f t="shared" si="4"/>
        <v>83093.872912216757</v>
      </c>
      <c r="V19" s="80">
        <v>60000</v>
      </c>
      <c r="W19" s="19">
        <f>'Sum of data'!L38</f>
        <v>56761.017261934314</v>
      </c>
      <c r="X19" s="16">
        <f t="shared" si="5"/>
        <v>86332.855650282436</v>
      </c>
      <c r="Y19" s="17"/>
      <c r="Z19" s="19">
        <f>'Sum of data'!M38</f>
        <v>3892.9158840928803</v>
      </c>
      <c r="AA19" s="16">
        <f t="shared" si="6"/>
        <v>82439.939766189549</v>
      </c>
      <c r="AB19" s="21"/>
    </row>
    <row r="20" spans="1:28" s="12" customFormat="1" ht="25.05" customHeight="1" thickBot="1">
      <c r="A20" s="14">
        <f t="shared" si="0"/>
        <v>15</v>
      </c>
      <c r="B20" s="14" t="s">
        <v>1198</v>
      </c>
      <c r="C20" s="14" t="s">
        <v>1197</v>
      </c>
      <c r="D20" s="15">
        <v>2</v>
      </c>
      <c r="E20" s="14">
        <v>1219</v>
      </c>
      <c r="F20" s="14" t="s">
        <v>1196</v>
      </c>
      <c r="G20" s="17"/>
      <c r="H20" s="109">
        <f>'Sum of data'!G17</f>
        <v>19060.677975499999</v>
      </c>
      <c r="I20" s="16">
        <f>'Sum of data'!V59</f>
        <v>3855</v>
      </c>
      <c r="J20" s="17"/>
      <c r="K20" s="19">
        <f>'Sum of data'!H17</f>
        <v>17523.553294499998</v>
      </c>
      <c r="L20" s="16">
        <f t="shared" si="1"/>
        <v>-13668.553294499998</v>
      </c>
      <c r="M20" s="127">
        <v>30000</v>
      </c>
      <c r="N20" s="19">
        <f>'Sum of data'!I39</f>
        <v>17918.195570247</v>
      </c>
      <c r="O20" s="16">
        <f t="shared" si="2"/>
        <v>-1586.7488647469982</v>
      </c>
      <c r="P20" s="66">
        <v>50000</v>
      </c>
      <c r="Q20" s="19">
        <f>'Sum of data'!J39</f>
        <v>15728.349765593997</v>
      </c>
      <c r="R20" s="16">
        <f t="shared" si="3"/>
        <v>32684.901369659001</v>
      </c>
      <c r="S20" s="80">
        <v>40000</v>
      </c>
      <c r="T20" s="19">
        <f>'Sum of data'!K39</f>
        <v>15664.060790091</v>
      </c>
      <c r="U20" s="16">
        <f t="shared" si="4"/>
        <v>57020.840579568001</v>
      </c>
      <c r="V20" s="80">
        <v>20000</v>
      </c>
      <c r="W20" s="19">
        <f>'Sum of data'!L39</f>
        <v>36943.973910908004</v>
      </c>
      <c r="X20" s="16">
        <f t="shared" si="5"/>
        <v>40076.866668659997</v>
      </c>
      <c r="Y20" s="17"/>
      <c r="Z20" s="19">
        <f>'Sum of data'!M39</f>
        <v>387.67774500000002</v>
      </c>
      <c r="AA20" s="16">
        <f t="shared" si="6"/>
        <v>39689.188923659996</v>
      </c>
      <c r="AB20" s="21"/>
    </row>
    <row r="21" spans="1:28" s="12" customFormat="1" ht="25.05" customHeight="1">
      <c r="A21" s="24" t="s">
        <v>1195</v>
      </c>
      <c r="B21" s="25"/>
      <c r="C21" s="26"/>
      <c r="D21" s="26"/>
      <c r="E21" s="26"/>
      <c r="F21" s="26"/>
      <c r="G21" s="28">
        <f t="shared" ref="G21:I21" si="7">SUM(G6:G20)</f>
        <v>50000</v>
      </c>
      <c r="H21" s="27">
        <f t="shared" si="7"/>
        <v>277869.7497476202</v>
      </c>
      <c r="I21" s="27">
        <f t="shared" si="7"/>
        <v>380388</v>
      </c>
      <c r="J21" s="28">
        <f t="shared" ref="J21:L21" si="8">SUM(J6:J20)</f>
        <v>91000</v>
      </c>
      <c r="K21" s="27">
        <f t="shared" si="8"/>
        <v>119779.68878049482</v>
      </c>
      <c r="L21" s="27">
        <f t="shared" si="8"/>
        <v>351608.31121950515</v>
      </c>
      <c r="M21" s="28">
        <f t="shared" ref="M21:O21" si="9">SUM(M6:M20)</f>
        <v>314540</v>
      </c>
      <c r="N21" s="27">
        <f t="shared" si="9"/>
        <v>312403.76615596522</v>
      </c>
      <c r="O21" s="27">
        <f t="shared" si="9"/>
        <v>353744.54506353999</v>
      </c>
      <c r="P21" s="28">
        <f t="shared" ref="P21:R21" si="10">SUM(P6:P20)</f>
        <v>470000</v>
      </c>
      <c r="Q21" s="27">
        <f t="shared" si="10"/>
        <v>305302.90669732413</v>
      </c>
      <c r="R21" s="27">
        <f t="shared" si="10"/>
        <v>518441.6383662158</v>
      </c>
      <c r="S21" s="28">
        <f t="shared" ref="S21:U21" si="11">SUM(S6:S20)</f>
        <v>365000</v>
      </c>
      <c r="T21" s="27">
        <f t="shared" si="11"/>
        <v>247826.57254601351</v>
      </c>
      <c r="U21" s="27">
        <f t="shared" si="11"/>
        <v>635615.06582020223</v>
      </c>
      <c r="V21" s="28">
        <f t="shared" ref="V21:X21" si="12">SUM(V6:V20)</f>
        <v>300000</v>
      </c>
      <c r="W21" s="27">
        <f t="shared" si="12"/>
        <v>499730.39257930894</v>
      </c>
      <c r="X21" s="27">
        <f t="shared" si="12"/>
        <v>435884.67324089335</v>
      </c>
      <c r="Y21" s="28">
        <f t="shared" ref="Y21:AA21" si="13">SUM(Y6:Y20)</f>
        <v>0</v>
      </c>
      <c r="Z21" s="27">
        <f t="shared" si="13"/>
        <v>73272.009572338779</v>
      </c>
      <c r="AA21" s="27">
        <f t="shared" si="13"/>
        <v>362612.66366855451</v>
      </c>
    </row>
    <row r="22" spans="1:28" ht="7.5" customHeight="1"/>
    <row r="23" spans="1:28" s="5" customFormat="1" ht="24.6" customHeight="1">
      <c r="D23" s="8"/>
      <c r="E23" s="8"/>
      <c r="F23" s="8"/>
    </row>
    <row r="24" spans="1:28" ht="24.6" customHeight="1">
      <c r="B24" s="9"/>
    </row>
    <row r="25" spans="1:28" ht="24.6" customHeight="1">
      <c r="C25" s="10"/>
    </row>
    <row r="26" spans="1:28" ht="24.6" customHeight="1"/>
    <row r="27" spans="1:28" ht="24.6" customHeight="1"/>
    <row r="28" spans="1:28" ht="24.6" customHeight="1"/>
    <row r="29" spans="1:28" ht="24.6" customHeight="1"/>
    <row r="30" spans="1:28" ht="24.6" customHeight="1"/>
    <row r="31" spans="1:28" ht="24.6" customHeight="1"/>
    <row r="32" spans="1:28" ht="24.6" customHeight="1"/>
    <row r="33" ht="24.6" customHeight="1"/>
    <row r="34" ht="24.6" customHeight="1"/>
    <row r="35" ht="24.6" customHeight="1"/>
    <row r="36" ht="24.6" customHeight="1"/>
    <row r="37" ht="24.6" customHeight="1"/>
    <row r="38" ht="24.6" customHeight="1"/>
    <row r="39" ht="24.6" customHeight="1"/>
    <row r="40" ht="24.6" customHeight="1"/>
    <row r="41" ht="24.6" customHeight="1"/>
    <row r="42" ht="24.6" customHeight="1"/>
    <row r="43" ht="24.6" customHeight="1"/>
    <row r="44" ht="24.6" customHeight="1"/>
  </sheetData>
  <conditionalFormatting sqref="I6:I20 L6:L20 O6:O20 R6:R20 U6:U20 X6:X20 AA6:AA20">
    <cfRule type="cellIs" dxfId="0" priority="10" operator="lessThan">
      <formula>0</formula>
    </cfRule>
  </conditionalFormatting>
  <pageMargins left="0.7" right="0.45" top="0.75" bottom="0.25" header="0.3" footer="0.3"/>
  <pageSetup paperSize="9" scale="40" orientation="landscape" r:id="rId1"/>
  <headerFooter>
    <oddFooter>&amp;L&amp;Z&amp;F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V60"/>
  <sheetViews>
    <sheetView showGridLines="0" topLeftCell="C18" zoomScale="85" zoomScaleNormal="85" workbookViewId="0">
      <selection activeCell="V60" sqref="V60"/>
    </sheetView>
  </sheetViews>
  <sheetFormatPr defaultColWidth="8.88671875" defaultRowHeight="12.6"/>
  <cols>
    <col min="1" max="4" width="8.88671875" style="48"/>
    <col min="5" max="5" width="9.88671875" style="48" customWidth="1"/>
    <col min="6" max="6" width="11" style="48" customWidth="1"/>
    <col min="7" max="7" width="13.44140625" style="48" customWidth="1"/>
    <col min="8" max="8" width="15.109375" style="48" bestFit="1" customWidth="1"/>
    <col min="9" max="9" width="10.5546875" style="48" customWidth="1"/>
    <col min="10" max="10" width="14.88671875" style="48" bestFit="1" customWidth="1"/>
    <col min="11" max="11" width="12" style="48" bestFit="1" customWidth="1"/>
    <col min="12" max="14" width="9.6640625" style="48" bestFit="1" customWidth="1"/>
    <col min="15" max="15" width="10" style="48" bestFit="1" customWidth="1"/>
    <col min="16" max="16" width="10.109375" style="48" bestFit="1" customWidth="1"/>
    <col min="17" max="17" width="11.6640625" style="48" bestFit="1" customWidth="1"/>
    <col min="18" max="20" width="8.88671875" style="48"/>
    <col min="21" max="21" width="11.109375" style="48" bestFit="1" customWidth="1"/>
    <col min="22" max="22" width="13.21875" style="48" bestFit="1" customWidth="1"/>
    <col min="23" max="16384" width="8.88671875" style="48"/>
  </cols>
  <sheetData>
    <row r="1" spans="2:9" ht="16.2">
      <c r="B1" s="108" t="s">
        <v>7893</v>
      </c>
    </row>
    <row r="2" spans="2:9" ht="15">
      <c r="B2" s="50" t="s">
        <v>1208</v>
      </c>
      <c r="C2" s="50" t="s">
        <v>1207</v>
      </c>
      <c r="D2" s="50" t="s">
        <v>1206</v>
      </c>
      <c r="E2" s="50" t="s">
        <v>1681</v>
      </c>
      <c r="F2" s="59" t="s">
        <v>1878</v>
      </c>
      <c r="G2" s="60" t="s">
        <v>1879</v>
      </c>
      <c r="H2" s="60" t="s">
        <v>1880</v>
      </c>
      <c r="I2" s="92" t="s">
        <v>6214</v>
      </c>
    </row>
    <row r="3" spans="2:9">
      <c r="B3" s="51" t="s">
        <v>1197</v>
      </c>
      <c r="C3" s="52">
        <v>0.5</v>
      </c>
      <c r="D3" s="52">
        <v>1219</v>
      </c>
      <c r="E3" s="52" t="s">
        <v>1201</v>
      </c>
      <c r="F3" s="53">
        <f>SUMIFS('SO003'!AI:AI,'SO003'!$AA:$AA,'Sum of data'!$B3,'SO003'!$AE:$AE,'Sum of data'!$C3,'SO003'!$AC:$AC,'Sum of data'!$D3,'SO003'!$AL:$AL,5)</f>
        <v>19300.784641999999</v>
      </c>
      <c r="G3" s="53">
        <f>SUMIFS('SO003'!AJ:AJ,'SO003'!$AA:$AA,'Sum of data'!$B3,'SO003'!$AE:$AE,'Sum of data'!$C3,'SO003'!$AC:$AC,'Sum of data'!$D3,'SO003'!$AL:$AL,5)</f>
        <v>9825.4802812000016</v>
      </c>
      <c r="H3" s="53">
        <f>SUMIFS('SO003'!AK:AK,'SO003'!$AA:$AA,'Sum of data'!$B3,'SO003'!$AE:$AE,'Sum of data'!$C3,'SO003'!$AC:$AC,'Sum of data'!$D3,'SO003'!$AL:$AL,5)</f>
        <v>9475.3043608000007</v>
      </c>
    </row>
    <row r="4" spans="2:9">
      <c r="B4" s="51" t="s">
        <v>1197</v>
      </c>
      <c r="C4" s="52">
        <v>0.6</v>
      </c>
      <c r="D4" s="52">
        <v>1219</v>
      </c>
      <c r="E4" s="52" t="s">
        <v>1201</v>
      </c>
      <c r="F4" s="53">
        <f>SUMIFS('SO003'!AI:AI,'SO003'!$AA:$AA,'Sum of data'!$B4,'SO003'!$AE:$AE,'Sum of data'!$C4,'SO003'!$AC:$AC,'Sum of data'!$D4,'SO003'!$AL:$AL,5)</f>
        <v>40016.570194000007</v>
      </c>
      <c r="G4" s="53">
        <f>SUMIFS('SO003'!AJ:AJ,'SO003'!$AA:$AA,'Sum of data'!$B4,'SO003'!$AE:$AE,'Sum of data'!$C4,'SO003'!$AC:$AC,'Sum of data'!$D4,'SO003'!$AL:$AL,5)</f>
        <v>30858.665367330799</v>
      </c>
      <c r="H4" s="53">
        <f>SUMIFS('SO003'!AK:AK,'SO003'!$AA:$AA,'Sum of data'!$B4,'SO003'!$AE:$AE,'Sum of data'!$C4,'SO003'!$AC:$AC,'Sum of data'!$D4,'SO003'!$AL:$AL,5)</f>
        <v>9157.9048266692025</v>
      </c>
    </row>
    <row r="5" spans="2:9">
      <c r="B5" s="51" t="s">
        <v>1202</v>
      </c>
      <c r="C5" s="52">
        <v>0.6</v>
      </c>
      <c r="D5" s="52">
        <v>1219</v>
      </c>
      <c r="E5" s="52" t="s">
        <v>1201</v>
      </c>
      <c r="F5" s="53">
        <f>SUMIFS('SO003'!AI:AI,'SO003'!$AA:$AA,'Sum of data'!$B5,'SO003'!$AE:$AE,'Sum of data'!$C5,'SO003'!$AC:$AC,'Sum of data'!$D5,'SO003'!$AL:$AL,5)</f>
        <v>3697.0815300000004</v>
      </c>
      <c r="G5" s="53">
        <f>SUMIFS('SO003'!AJ:AJ,'SO003'!$AA:$AA,'Sum of data'!$B5,'SO003'!$AE:$AE,'Sum of data'!$C5,'SO003'!$AC:$AC,'Sum of data'!$D5,'SO003'!$AL:$AL,5)</f>
        <v>2905.0488720000003</v>
      </c>
      <c r="H5" s="53">
        <f>SUMIFS('SO003'!AK:AK,'SO003'!$AA:$AA,'Sum of data'!$B5,'SO003'!$AE:$AE,'Sum of data'!$C5,'SO003'!$AC:$AC,'Sum of data'!$D5,'SO003'!$AL:$AL,5)</f>
        <v>792.03265800000008</v>
      </c>
    </row>
    <row r="6" spans="2:9">
      <c r="B6" s="51" t="s">
        <v>1202</v>
      </c>
      <c r="C6" s="52">
        <v>0.6</v>
      </c>
      <c r="D6" s="52">
        <v>915</v>
      </c>
      <c r="E6" s="52" t="s">
        <v>1201</v>
      </c>
      <c r="F6" s="53">
        <f>SUMIFS('SO003'!AI:AI,'SO003'!$AA:$AA,'Sum of data'!$B6,'SO003'!$AE:$AE,'Sum of data'!$C6,'SO003'!$AC:$AC,'Sum of data'!$D6,'SO003'!$AL:$AL,5)</f>
        <v>20601.54</v>
      </c>
      <c r="G6" s="53">
        <f>SUMIFS('SO003'!AJ:AJ,'SO003'!$AA:$AA,'Sum of data'!$B6,'SO003'!$AE:$AE,'Sum of data'!$C6,'SO003'!$AC:$AC,'Sum of data'!$D6,'SO003'!$AL:$AL,5)</f>
        <v>8854.847099999999</v>
      </c>
      <c r="H6" s="53">
        <f>SUMIFS('SO003'!AK:AK,'SO003'!$AA:$AA,'Sum of data'!$B6,'SO003'!$AE:$AE,'Sum of data'!$C6,'SO003'!$AC:$AC,'Sum of data'!$D6,'SO003'!$AL:$AL,5)</f>
        <v>11746.692900000002</v>
      </c>
    </row>
    <row r="7" spans="2:9">
      <c r="B7" s="51" t="s">
        <v>1202</v>
      </c>
      <c r="C7" s="52">
        <v>0.6</v>
      </c>
      <c r="D7" s="52">
        <v>1340</v>
      </c>
      <c r="E7" s="52" t="s">
        <v>1201</v>
      </c>
      <c r="F7" s="53">
        <f>SUMIFS('SO003'!AI:AI,'SO003'!$AA:$AA,'Sum of data'!$B7,'SO003'!$AE:$AE,'Sum of data'!$C7,'SO003'!$AC:$AC,'Sum of data'!$D7,'SO003'!$AL:$AL,5)</f>
        <v>3540.8955750000005</v>
      </c>
      <c r="G7" s="53">
        <f>SUMIFS('SO003'!AJ:AJ,'SO003'!$AA:$AA,'Sum of data'!$B7,'SO003'!$AE:$AE,'Sum of data'!$C7,'SO003'!$AC:$AC,'Sum of data'!$D7,'SO003'!$AL:$AL,5)</f>
        <v>2082.8797500000001</v>
      </c>
      <c r="H7" s="53">
        <f>SUMIFS('SO003'!AK:AK,'SO003'!$AA:$AA,'Sum of data'!$B7,'SO003'!$AE:$AE,'Sum of data'!$C7,'SO003'!$AC:$AC,'Sum of data'!$D7,'SO003'!$AL:$AL,5)</f>
        <v>1458.0158249999999</v>
      </c>
    </row>
    <row r="8" spans="2:9">
      <c r="B8" s="51" t="s">
        <v>1197</v>
      </c>
      <c r="C8" s="52">
        <v>0.7</v>
      </c>
      <c r="D8" s="52">
        <v>1219</v>
      </c>
      <c r="E8" s="52" t="s">
        <v>1201</v>
      </c>
      <c r="F8" s="53">
        <f>SUMIFS('SO003'!AI:AI,'SO003'!$AA:$AA,'Sum of data'!$B8,'SO003'!$AE:$AE,'Sum of data'!$C8,'SO003'!$AC:$AC,'Sum of data'!$D8,'SO003'!$AL:$AL,5)</f>
        <v>64812.464382574988</v>
      </c>
      <c r="G8" s="53">
        <f>SUMIFS('SO003'!AJ:AJ,'SO003'!$AA:$AA,'Sum of data'!$B8,'SO003'!$AE:$AE,'Sum of data'!$C8,'SO003'!$AC:$AC,'Sum of data'!$D8,'SO003'!$AL:$AL,5)</f>
        <v>58782.91254493138</v>
      </c>
      <c r="H8" s="53">
        <f>SUMIFS('SO003'!AK:AK,'SO003'!$AA:$AA,'Sum of data'!$B8,'SO003'!$AE:$AE,'Sum of data'!$C8,'SO003'!$AC:$AC,'Sum of data'!$D8,'SO003'!$AL:$AL,5)</f>
        <v>6029.5518376435984</v>
      </c>
    </row>
    <row r="9" spans="2:9">
      <c r="B9" s="51" t="s">
        <v>1197</v>
      </c>
      <c r="C9" s="52">
        <v>0.8</v>
      </c>
      <c r="D9" s="52">
        <v>1219</v>
      </c>
      <c r="E9" s="52" t="s">
        <v>1201</v>
      </c>
      <c r="F9" s="53">
        <f>SUMIFS('SO003'!AI:AI,'SO003'!$AA:$AA,'Sum of data'!$B9,'SO003'!$AE:$AE,'Sum of data'!$C9,'SO003'!$AC:$AC,'Sum of data'!$D9,'SO003'!$AL:$AL,5)</f>
        <v>65611.016003199984</v>
      </c>
      <c r="G9" s="53">
        <f>SUMIFS('SO003'!AJ:AJ,'SO003'!$AA:$AA,'Sum of data'!$B9,'SO003'!$AE:$AE,'Sum of data'!$C9,'SO003'!$AC:$AC,'Sum of data'!$D9,'SO003'!$AL:$AL,5)</f>
        <v>52505.91298958</v>
      </c>
      <c r="H9" s="53">
        <f>SUMIFS('SO003'!AK:AK,'SO003'!$AA:$AA,'Sum of data'!$B9,'SO003'!$AE:$AE,'Sum of data'!$C9,'SO003'!$AC:$AC,'Sum of data'!$D9,'SO003'!$AL:$AL,5)</f>
        <v>13105.103013620006</v>
      </c>
    </row>
    <row r="10" spans="2:9">
      <c r="B10" s="51" t="s">
        <v>1202</v>
      </c>
      <c r="C10" s="52">
        <v>0.8</v>
      </c>
      <c r="D10" s="52">
        <v>1219</v>
      </c>
      <c r="E10" s="52" t="s">
        <v>1201</v>
      </c>
      <c r="F10" s="53">
        <f>SUMIFS('SO003'!AI:AI,'SO003'!$AA:$AA,'Sum of data'!$B10,'SO003'!$AE:$AE,'Sum of data'!$C10,'SO003'!$AC:$AC,'Sum of data'!$D10,'SO003'!$AL:$AL,5)</f>
        <v>245.97504000000004</v>
      </c>
      <c r="G10" s="53">
        <f>SUMIFS('SO003'!AJ:AJ,'SO003'!$AA:$AA,'Sum of data'!$B10,'SO003'!$AE:$AE,'Sum of data'!$C10,'SO003'!$AC:$AC,'Sum of data'!$D10,'SO003'!$AL:$AL,5)</f>
        <v>76.867200000000011</v>
      </c>
      <c r="H10" s="53">
        <f>SUMIFS('SO003'!AK:AK,'SO003'!$AA:$AA,'Sum of data'!$B10,'SO003'!$AE:$AE,'Sum of data'!$C10,'SO003'!$AC:$AC,'Sum of data'!$D10,'SO003'!$AL:$AL,5)</f>
        <v>169.10784000000001</v>
      </c>
    </row>
    <row r="11" spans="2:9">
      <c r="B11" s="51" t="s">
        <v>1202</v>
      </c>
      <c r="C11" s="52">
        <v>0.8</v>
      </c>
      <c r="D11" s="52">
        <v>935</v>
      </c>
      <c r="E11" s="52" t="s">
        <v>1196</v>
      </c>
      <c r="F11" s="53">
        <f>SUMIFS('SO003'!AI:AI,'SO003'!$AA:$AA,'Sum of data'!$B11,'SO003'!$AE:$AE,'Sum of data'!$C11,'SO003'!$AC:$AC,'Sum of data'!$D11,'SO003'!$AL:$AL,5)</f>
        <v>16662.661200000002</v>
      </c>
      <c r="G11" s="53">
        <f>SUMIFS('SO003'!AJ:AJ,'SO003'!$AA:$AA,'Sum of data'!$B11,'SO003'!$AE:$AE,'Sum of data'!$C11,'SO003'!$AC:$AC,'Sum of data'!$D11,'SO003'!$AL:$AL,5)</f>
        <v>15181.535760000002</v>
      </c>
      <c r="H11" s="53">
        <f>SUMIFS('SO003'!AK:AK,'SO003'!$AA:$AA,'Sum of data'!$B11,'SO003'!$AE:$AE,'Sum of data'!$C11,'SO003'!$AC:$AC,'Sum of data'!$D11,'SO003'!$AL:$AL,5)</f>
        <v>1481.1254400000003</v>
      </c>
    </row>
    <row r="12" spans="2:9">
      <c r="B12" s="51" t="s">
        <v>1197</v>
      </c>
      <c r="C12" s="52">
        <v>1</v>
      </c>
      <c r="D12" s="52">
        <v>1219</v>
      </c>
      <c r="E12" s="52" t="s">
        <v>1201</v>
      </c>
      <c r="F12" s="53">
        <f>SUMIFS('SO003'!AI:AI,'SO003'!$AA:$AA,'Sum of data'!$B12,'SO003'!$AE:$AE,'Sum of data'!$C12,'SO003'!$AC:$AC,'Sum of data'!$D12,'SO003'!$AL:$AL,5)</f>
        <v>18373.512839499996</v>
      </c>
      <c r="G12" s="53">
        <f>SUMIFS('SO003'!AJ:AJ,'SO003'!$AA:$AA,'Sum of data'!$B12,'SO003'!$AE:$AE,'Sum of data'!$C12,'SO003'!$AC:$AC,'Sum of data'!$D12,'SO003'!$AL:$AL,5)</f>
        <v>13372.246121049993</v>
      </c>
      <c r="H12" s="53">
        <f>SUMIFS('SO003'!AK:AK,'SO003'!$AA:$AA,'Sum of data'!$B12,'SO003'!$AE:$AE,'Sum of data'!$C12,'SO003'!$AC:$AC,'Sum of data'!$D12,'SO003'!$AL:$AL,5)</f>
        <v>5001.2667184499996</v>
      </c>
    </row>
    <row r="13" spans="2:9">
      <c r="B13" s="51" t="s">
        <v>1197</v>
      </c>
      <c r="C13" s="52">
        <v>1.2</v>
      </c>
      <c r="D13" s="52">
        <v>1219</v>
      </c>
      <c r="E13" s="52" t="s">
        <v>1201</v>
      </c>
      <c r="F13" s="53">
        <f>SUMIFS('SO003'!AI:AI,'SO003'!$AA:$AA,'Sum of data'!$B13,'SO003'!$AE:$AE,'Sum of data'!$C13,'SO003'!$AC:$AC,'Sum of data'!$D13,'SO003'!$AL:$AL,5)</f>
        <v>45216.152528640014</v>
      </c>
      <c r="G13" s="53">
        <f>SUMIFS('SO003'!AJ:AJ,'SO003'!$AA:$AA,'Sum of data'!$B13,'SO003'!$AE:$AE,'Sum of data'!$C13,'SO003'!$AC:$AC,'Sum of data'!$D13,'SO003'!$AL:$AL,5)</f>
        <v>34179.790235844004</v>
      </c>
      <c r="H13" s="53">
        <f>SUMIFS('SO003'!AK:AK,'SO003'!$AA:$AA,'Sum of data'!$B13,'SO003'!$AE:$AE,'Sum of data'!$C13,'SO003'!$AC:$AC,'Sum of data'!$D13,'SO003'!$AL:$AL,5)</f>
        <v>11036.362292796</v>
      </c>
    </row>
    <row r="14" spans="2:9">
      <c r="B14" s="51" t="s">
        <v>1197</v>
      </c>
      <c r="C14" s="52">
        <v>1.6</v>
      </c>
      <c r="D14" s="52">
        <v>1219</v>
      </c>
      <c r="E14" s="52" t="s">
        <v>1199</v>
      </c>
      <c r="F14" s="53">
        <f>SUMIFS('SO003'!AI:AI,'SO003'!$AA:$AA,'Sum of data'!$B14,'SO003'!$AE:$AE,'Sum of data'!$C14,'SO003'!$AC:$AC,'Sum of data'!$D14,'SO003'!$AL:$AL,5)</f>
        <v>23256.086599999999</v>
      </c>
      <c r="G14" s="53">
        <f>SUMIFS('SO003'!AJ:AJ,'SO003'!$AA:$AA,'Sum of data'!$B14,'SO003'!$AE:$AE,'Sum of data'!$C14,'SO003'!$AC:$AC,'Sum of data'!$D14,'SO003'!$AL:$AL,5)</f>
        <v>9986.6778246080012</v>
      </c>
      <c r="H14" s="53">
        <f>SUMIFS('SO003'!AK:AK,'SO003'!$AA:$AA,'Sum of data'!$B14,'SO003'!$AE:$AE,'Sum of data'!$C14,'SO003'!$AC:$AC,'Sum of data'!$D14,'SO003'!$AL:$AL,5)</f>
        <v>13269.408775392003</v>
      </c>
    </row>
    <row r="15" spans="2:9">
      <c r="B15" s="51" t="s">
        <v>1197</v>
      </c>
      <c r="C15" s="52">
        <v>2</v>
      </c>
      <c r="D15" s="52">
        <v>1219</v>
      </c>
      <c r="E15" s="52" t="s">
        <v>1200</v>
      </c>
      <c r="F15" s="78">
        <f>SUMIFS('SO003'!AI:AI,'SO003'!$AA:$AA,'Sum of data'!$B15,'SO003'!$AE:$AE,'Sum of data'!$C15,'SO003'!$AC:$AC,'Sum of data'!$D15,'SO003'!$AL:$AL,5,'SO003'!$AB:$AB,'Sum of data'!$E15)</f>
        <v>1318.3133</v>
      </c>
      <c r="G15" s="78">
        <f>SUMIFS('SO003'!AJ:AJ,'SO003'!$AA:$AA,'Sum of data'!$B15,'SO003'!$AE:$AE,'Sum of data'!$C15,'SO003'!$AC:$AC,'Sum of data'!$D15,'SO003'!$AL:$AL,5,'SO003'!$AB:$AB,'Sum of data'!$E15)</f>
        <v>35.64528</v>
      </c>
      <c r="H15" s="78">
        <f>SUMIFS('SO003'!AK:AK,'SO003'!$AA:$AA,'Sum of data'!$B15,'SO003'!$AE:$AE,'Sum of data'!$C15,'SO003'!$AC:$AC,'Sum of data'!$D15,'SO003'!$AL:$AL,5,'SO003'!$AB:$AB,'Sum of data'!$E15)</f>
        <v>1282.6680199999998</v>
      </c>
    </row>
    <row r="16" spans="2:9">
      <c r="B16" s="51" t="s">
        <v>1197</v>
      </c>
      <c r="C16" s="52">
        <v>2</v>
      </c>
      <c r="D16" s="52">
        <v>1219</v>
      </c>
      <c r="E16" s="52" t="s">
        <v>1199</v>
      </c>
      <c r="F16" s="78">
        <f>SUMIFS('SO003'!AI:AI,'SO003'!$AA:$AA,'Sum of data'!$B16,'SO003'!$AE:$AE,'Sum of data'!$C16,'SO003'!$AC:$AC,'Sum of data'!$D16,'SO003'!$AL:$AL,5,'SO003'!$AB:$AB,'Sum of data'!$E16)</f>
        <v>38412.15342319999</v>
      </c>
      <c r="G16" s="78">
        <f>SUMIFS('SO003'!AJ:AJ,'SO003'!$AA:$AA,'Sum of data'!$B16,'SO003'!$AE:$AE,'Sum of data'!$C16,'SO003'!$AC:$AC,'Sum of data'!$D16,'SO003'!$AL:$AL,5,'SO003'!$AB:$AB,'Sum of data'!$E16)</f>
        <v>20160.562445575997</v>
      </c>
      <c r="H16" s="78">
        <f>SUMIFS('SO003'!AK:AK,'SO003'!$AA:$AA,'Sum of data'!$B16,'SO003'!$AE:$AE,'Sum of data'!$C16,'SO003'!$AC:$AC,'Sum of data'!$D16,'SO003'!$AL:$AL,5,'SO003'!$AB:$AB,'Sum of data'!$E16)</f>
        <v>18251.590977623997</v>
      </c>
    </row>
    <row r="17" spans="2:15">
      <c r="B17" s="51" t="s">
        <v>1197</v>
      </c>
      <c r="C17" s="52">
        <v>2</v>
      </c>
      <c r="D17" s="52">
        <v>1219</v>
      </c>
      <c r="E17" s="52" t="s">
        <v>1196</v>
      </c>
      <c r="F17" s="78">
        <f>SUMIFS('SO003'!AI:AI,'SO003'!$AA:$AA,'Sum of data'!$B17,'SO003'!$AE:$AE,'Sum of data'!$C17,'SO003'!$AC:$AC,'Sum of data'!$D17,'SO003'!$AL:$AL,5,'SO003'!$AB:$AB,'Sum of data'!$E17)</f>
        <v>36584.231269999989</v>
      </c>
      <c r="G17" s="78">
        <f>SUMIFS('SO003'!AJ:AJ,'SO003'!$AA:$AA,'Sum of data'!$B17,'SO003'!$AE:$AE,'Sum of data'!$C17,'SO003'!$AC:$AC,'Sum of data'!$D17,'SO003'!$AL:$AL,5,'SO003'!$AB:$AB,'Sum of data'!$E17)</f>
        <v>19060.677975499999</v>
      </c>
      <c r="H17" s="78">
        <f>SUMIFS('SO003'!AK:AK,'SO003'!$AA:$AA,'Sum of data'!$B17,'SO003'!$AE:$AE,'Sum of data'!$C17,'SO003'!$AC:$AC,'Sum of data'!$D17,'SO003'!$AL:$AL,5,'SO003'!$AB:$AB,'Sum of data'!$E17)</f>
        <v>17523.553294499998</v>
      </c>
    </row>
    <row r="18" spans="2:15">
      <c r="B18" s="55" t="s">
        <v>1677</v>
      </c>
      <c r="C18" s="55"/>
      <c r="D18" s="55"/>
      <c r="E18" s="55"/>
      <c r="F18" s="56">
        <f>SUM(F3:F17)</f>
        <v>397649.43852811493</v>
      </c>
      <c r="G18" s="56">
        <f t="shared" ref="G18:H18" si="0">SUM(G3:G17)</f>
        <v>277869.7497476202</v>
      </c>
      <c r="H18" s="56">
        <f t="shared" si="0"/>
        <v>119779.68878049482</v>
      </c>
    </row>
    <row r="22" spans="2:15" ht="15">
      <c r="B22" s="49" t="s">
        <v>1881</v>
      </c>
    </row>
    <row r="24" spans="2:15">
      <c r="B24" s="50" t="s">
        <v>1208</v>
      </c>
      <c r="C24" s="50" t="s">
        <v>1207</v>
      </c>
      <c r="D24" s="50" t="s">
        <v>1206</v>
      </c>
      <c r="E24" s="50" t="s">
        <v>1681</v>
      </c>
      <c r="F24" s="50"/>
      <c r="G24" s="50"/>
      <c r="H24" s="50" t="str">
        <f>'Forecast WK20'!AF8</f>
        <v>May'2026</v>
      </c>
      <c r="I24" s="50" t="str">
        <f>'Forecast WK20'!AG$8</f>
        <v>YM202606</v>
      </c>
      <c r="J24" s="50" t="str">
        <f>'Forecast WK20'!AH$8</f>
        <v>YM202607</v>
      </c>
      <c r="K24" s="50" t="str">
        <f>'Forecast WK20'!AI$8</f>
        <v>YM202608</v>
      </c>
      <c r="L24" s="50" t="str">
        <f>'Forecast WK20'!AJ$8</f>
        <v>YM202609</v>
      </c>
      <c r="M24" s="50" t="str">
        <f>'Forecast WK20'!AK$8</f>
        <v>YM202610</v>
      </c>
      <c r="N24" s="50" t="str">
        <f>'Forecast WK20'!AL$8</f>
        <v>YM202611</v>
      </c>
      <c r="O24" s="50" t="str">
        <f>'Forecast WK20'!AM$8</f>
        <v>total</v>
      </c>
    </row>
    <row r="25" spans="2:15">
      <c r="B25" s="51" t="s">
        <v>1197</v>
      </c>
      <c r="C25" s="52">
        <v>0.5</v>
      </c>
      <c r="D25" s="52">
        <v>1219</v>
      </c>
      <c r="E25" s="52" t="s">
        <v>1201</v>
      </c>
      <c r="F25" s="53"/>
      <c r="G25" s="53"/>
      <c r="H25" s="53">
        <f>SUMIFS('Forecast WK20'!AF:AF,'Forecast WK20'!$W:$W,'Sum of data'!$B25,'Forecast WK20'!$AA:$AA,'Sum of data'!$C25,'Forecast WK20'!$Y:$Y,'Sum of data'!$D25)</f>
        <v>9204.6586637332985</v>
      </c>
      <c r="I25" s="53">
        <f>SUMIFS('Forecast WK20'!AG:AG,'Forecast WK20'!$W:$W,'Sum of data'!$B25,'Forecast WK20'!$AA:$AA,'Sum of data'!$C25,'Forecast WK20'!$Y:$Y,'Sum of data'!$D25)</f>
        <v>11979.617441875625</v>
      </c>
      <c r="J25" s="53">
        <f>SUMIFS('Forecast WK20'!AH:AH,'Forecast WK20'!$W:$W,'Sum of data'!$B25,'Forecast WK20'!$AA:$AA,'Sum of data'!$C25,'Forecast WK20'!$Y:$Y,'Sum of data'!$D25)</f>
        <v>12081.368439486552</v>
      </c>
      <c r="K25" s="53">
        <f>SUMIFS('Forecast WK20'!AI:AI,'Forecast WK20'!$W:$W,'Sum of data'!$B25,'Forecast WK20'!$AA:$AA,'Sum of data'!$C25,'Forecast WK20'!$Y:$Y,'Sum of data'!$D25)</f>
        <v>13710.983231693726</v>
      </c>
      <c r="L25" s="53">
        <f>SUMIFS('Forecast WK20'!AJ:AJ,'Forecast WK20'!$W:$W,'Sum of data'!$B25,'Forecast WK20'!$AA:$AA,'Sum of data'!$C25,'Forecast WK20'!$Y:$Y,'Sum of data'!$D25)</f>
        <v>17635.713033912645</v>
      </c>
      <c r="M25" s="53">
        <f>SUMIFS('Forecast WK20'!AK:AK,'Forecast WK20'!$W:$W,'Sum of data'!$B25,'Forecast WK20'!$AA:$AA,'Sum of data'!$C25,'Forecast WK20'!$Y:$Y,'Sum of data'!$D25)</f>
        <v>446.31788870000003</v>
      </c>
      <c r="N25" s="53">
        <f>SUMIFS('Forecast WK20'!AL:AL,'Forecast WK20'!$W:$W,'Sum of data'!$B25,'Forecast WK20'!$AA:$AA,'Sum of data'!$C25,'Forecast WK20'!$Y:$Y,'Sum of data'!$D25)</f>
        <v>17703.282131436601</v>
      </c>
      <c r="O25" s="54"/>
    </row>
    <row r="26" spans="2:15">
      <c r="B26" s="51" t="s">
        <v>1197</v>
      </c>
      <c r="C26" s="52">
        <v>0.6</v>
      </c>
      <c r="D26" s="52">
        <v>1219</v>
      </c>
      <c r="E26" s="52" t="s">
        <v>1201</v>
      </c>
      <c r="F26" s="53"/>
      <c r="G26" s="53"/>
      <c r="H26" s="53">
        <f>SUMIFS('Forecast WK20'!AF:AF,'Forecast WK20'!$W:$W,'Sum of data'!$B26,'Forecast WK20'!$AA:$AA,'Sum of data'!$C26,'Forecast WK20'!$Y:$Y,'Sum of data'!$D26)</f>
        <v>13767.384578170899</v>
      </c>
      <c r="I26" s="53">
        <f>SUMIFS('Forecast WK20'!AG:AG,'Forecast WK20'!$W:$W,'Sum of data'!$B26,'Forecast WK20'!$AA:$AA,'Sum of data'!$C26,'Forecast WK20'!$Y:$Y,'Sum of data'!$D26)</f>
        <v>24216.087205697069</v>
      </c>
      <c r="J26" s="53">
        <f>SUMIFS('Forecast WK20'!AH:AH,'Forecast WK20'!$W:$W,'Sum of data'!$B26,'Forecast WK20'!$AA:$AA,'Sum of data'!$C26,'Forecast WK20'!$Y:$Y,'Sum of data'!$D26)</f>
        <v>22345.811564724281</v>
      </c>
      <c r="K26" s="53">
        <f>SUMIFS('Forecast WK20'!AI:AI,'Forecast WK20'!$W:$W,'Sum of data'!$B26,'Forecast WK20'!$AA:$AA,'Sum of data'!$C26,'Forecast WK20'!$Y:$Y,'Sum of data'!$D26)</f>
        <v>22020.320337763165</v>
      </c>
      <c r="L26" s="53">
        <f>SUMIFS('Forecast WK20'!AJ:AJ,'Forecast WK20'!$W:$W,'Sum of data'!$B26,'Forecast WK20'!$AA:$AA,'Sum of data'!$C26,'Forecast WK20'!$Y:$Y,'Sum of data'!$D26)</f>
        <v>45866.023082018604</v>
      </c>
      <c r="M26" s="53">
        <f>SUMIFS('Forecast WK20'!AK:AK,'Forecast WK20'!$W:$W,'Sum of data'!$B26,'Forecast WK20'!$AA:$AA,'Sum of data'!$C26,'Forecast WK20'!$Y:$Y,'Sum of data'!$D26)</f>
        <v>4974.2104498335002</v>
      </c>
      <c r="N26" s="53">
        <f>SUMIFS('Forecast WK20'!AL:AL,'Forecast WK20'!$W:$W,'Sum of data'!$B26,'Forecast WK20'!$AA:$AA,'Sum of data'!$C26,'Forecast WK20'!$Y:$Y,'Sum of data'!$D26)</f>
        <v>31844.400353150522</v>
      </c>
      <c r="O26" s="54"/>
    </row>
    <row r="27" spans="2:15">
      <c r="B27" s="51" t="s">
        <v>1202</v>
      </c>
      <c r="C27" s="52">
        <v>0.6</v>
      </c>
      <c r="D27" s="52">
        <v>1219</v>
      </c>
      <c r="E27" s="52" t="s">
        <v>1201</v>
      </c>
      <c r="F27" s="53"/>
      <c r="G27" s="53"/>
      <c r="H27" s="53">
        <f>SUMIFS('Forecast WK20'!AF:AF,'Forecast WK20'!$W:$W,'Sum of data'!$B27,'Forecast WK20'!$AA:$AA,'Sum of data'!$C27,'Forecast WK20'!$Y:$Y,'Sum of data'!$D27)</f>
        <v>1270.321399485</v>
      </c>
      <c r="I27" s="53">
        <f>SUMIFS('Forecast WK20'!AG:AG,'Forecast WK20'!$W:$W,'Sum of data'!$B27,'Forecast WK20'!$AA:$AA,'Sum of data'!$C27,'Forecast WK20'!$Y:$Y,'Sum of data'!$D27)</f>
        <v>3226.0640535450002</v>
      </c>
      <c r="J27" s="53">
        <f>SUMIFS('Forecast WK20'!AH:AH,'Forecast WK20'!$W:$W,'Sum of data'!$B27,'Forecast WK20'!$AA:$AA,'Sum of data'!$C27,'Forecast WK20'!$Y:$Y,'Sum of data'!$D27)</f>
        <v>3687.0946202700002</v>
      </c>
      <c r="K27" s="53">
        <f>SUMIFS('Forecast WK20'!AI:AI,'Forecast WK20'!$W:$W,'Sum of data'!$B27,'Forecast WK20'!$AA:$AA,'Sum of data'!$C27,'Forecast WK20'!$Y:$Y,'Sum of data'!$D27)</f>
        <v>3756.6106076999995</v>
      </c>
      <c r="L27" s="53">
        <f>SUMIFS('Forecast WK20'!AJ:AJ,'Forecast WK20'!$W:$W,'Sum of data'!$B27,'Forecast WK20'!$AA:$AA,'Sum of data'!$C27,'Forecast WK20'!$Y:$Y,'Sum of data'!$D27)</f>
        <v>7709.9233958100003</v>
      </c>
      <c r="M27" s="53">
        <f>SUMIFS('Forecast WK20'!AK:AK,'Forecast WK20'!$W:$W,'Sum of data'!$B27,'Forecast WK20'!$AA:$AA,'Sum of data'!$C27,'Forecast WK20'!$Y:$Y,'Sum of data'!$D27)</f>
        <v>0</v>
      </c>
      <c r="N27" s="53">
        <f>SUMIFS('Forecast WK20'!AL:AL,'Forecast WK20'!$W:$W,'Sum of data'!$B27,'Forecast WK20'!$AA:$AA,'Sum of data'!$C27,'Forecast WK20'!$Y:$Y,'Sum of data'!$D27)</f>
        <v>4845.3994250400001</v>
      </c>
      <c r="O27" s="54"/>
    </row>
    <row r="28" spans="2:15">
      <c r="B28" s="51" t="s">
        <v>1202</v>
      </c>
      <c r="C28" s="52">
        <v>0.6</v>
      </c>
      <c r="D28" s="52">
        <v>915</v>
      </c>
      <c r="E28" s="52" t="s">
        <v>1201</v>
      </c>
      <c r="F28" s="53"/>
      <c r="G28" s="53"/>
      <c r="H28" s="53">
        <f>SUMIFS('Forecast WK20'!AF:AF,'Forecast WK20'!$W:$W,'Sum of data'!$B28,'Forecast WK20'!$AA:$AA,'Sum of data'!$C28,'Forecast WK20'!$Y:$Y,'Sum of data'!$D28)</f>
        <v>17448.283548000003</v>
      </c>
      <c r="I28" s="53">
        <f>SUMIFS('Forecast WK20'!AG:AG,'Forecast WK20'!$W:$W,'Sum of data'!$B28,'Forecast WK20'!$AA:$AA,'Sum of data'!$C28,'Forecast WK20'!$Y:$Y,'Sum of data'!$D28)</f>
        <v>20612.527488</v>
      </c>
      <c r="J28" s="53">
        <f>SUMIFS('Forecast WK20'!AH:AH,'Forecast WK20'!$W:$W,'Sum of data'!$B28,'Forecast WK20'!$AA:$AA,'Sum of data'!$C28,'Forecast WK20'!$Y:$Y,'Sum of data'!$D28)</f>
        <v>16908.713954999999</v>
      </c>
      <c r="K28" s="53">
        <f>SUMIFS('Forecast WK20'!AI:AI,'Forecast WK20'!$W:$W,'Sum of data'!$B28,'Forecast WK20'!$AA:$AA,'Sum of data'!$C28,'Forecast WK20'!$Y:$Y,'Sum of data'!$D28)</f>
        <v>14171.112648</v>
      </c>
      <c r="L28" s="53">
        <f>SUMIFS('Forecast WK20'!AJ:AJ,'Forecast WK20'!$W:$W,'Sum of data'!$B28,'Forecast WK20'!$AA:$AA,'Sum of data'!$C28,'Forecast WK20'!$Y:$Y,'Sum of data'!$D28)</f>
        <v>40902.984234000003</v>
      </c>
      <c r="M28" s="53">
        <f>SUMIFS('Forecast WK20'!AK:AK,'Forecast WK20'!$W:$W,'Sum of data'!$B28,'Forecast WK20'!$AA:$AA,'Sum of data'!$C28,'Forecast WK20'!$Y:$Y,'Sum of data'!$D28)</f>
        <v>0</v>
      </c>
      <c r="N28" s="53">
        <f>SUMIFS('Forecast WK20'!AL:AL,'Forecast WK20'!$W:$W,'Sum of data'!$B28,'Forecast WK20'!$AA:$AA,'Sum of data'!$C28,'Forecast WK20'!$Y:$Y,'Sum of data'!$D28)</f>
        <v>26248.765472999999</v>
      </c>
      <c r="O28" s="54"/>
    </row>
    <row r="29" spans="2:15">
      <c r="B29" s="51" t="s">
        <v>1202</v>
      </c>
      <c r="C29" s="52">
        <v>0.6</v>
      </c>
      <c r="D29" s="52">
        <v>1340</v>
      </c>
      <c r="E29" s="52" t="s">
        <v>1201</v>
      </c>
      <c r="F29" s="53"/>
      <c r="G29" s="53"/>
      <c r="H29" s="53">
        <f>SUMIFS('Forecast WK20'!AF:AF,'Forecast WK20'!$W:$W,'Sum of data'!$B29,'Forecast WK20'!$AA:$AA,'Sum of data'!$C29,'Forecast WK20'!$Y:$Y,'Sum of data'!$D29)</f>
        <v>4605.2471272499997</v>
      </c>
      <c r="I29" s="53">
        <f>SUMIFS('Forecast WK20'!AG:AG,'Forecast WK20'!$W:$W,'Sum of data'!$B29,'Forecast WK20'!$AA:$AA,'Sum of data'!$C29,'Forecast WK20'!$Y:$Y,'Sum of data'!$D29)</f>
        <v>3872.5941751875002</v>
      </c>
      <c r="J29" s="53">
        <f>SUMIFS('Forecast WK20'!AH:AH,'Forecast WK20'!$W:$W,'Sum of data'!$B29,'Forecast WK20'!$AA:$AA,'Sum of data'!$C29,'Forecast WK20'!$Y:$Y,'Sum of data'!$D29)</f>
        <v>3349.270638</v>
      </c>
      <c r="K29" s="53">
        <f>SUMIFS('Forecast WK20'!AI:AI,'Forecast WK20'!$W:$W,'Sum of data'!$B29,'Forecast WK20'!$AA:$AA,'Sum of data'!$C29,'Forecast WK20'!$Y:$Y,'Sum of data'!$D29)</f>
        <v>6593.8765685625003</v>
      </c>
      <c r="L29" s="53">
        <f>SUMIFS('Forecast WK20'!AJ:AJ,'Forecast WK20'!$W:$W,'Sum of data'!$B29,'Forecast WK20'!$AA:$AA,'Sum of data'!$C29,'Forecast WK20'!$Y:$Y,'Sum of data'!$D29)</f>
        <v>4196.4819763124997</v>
      </c>
      <c r="M29" s="53">
        <f>SUMIFS('Forecast WK20'!AK:AK,'Forecast WK20'!$W:$W,'Sum of data'!$B29,'Forecast WK20'!$AA:$AA,'Sum of data'!$C29,'Forecast WK20'!$Y:$Y,'Sum of data'!$D29)</f>
        <v>0</v>
      </c>
      <c r="N29" s="53">
        <f>SUMIFS('Forecast WK20'!AL:AL,'Forecast WK20'!$W:$W,'Sum of data'!$B29,'Forecast WK20'!$AA:$AA,'Sum of data'!$C29,'Forecast WK20'!$Y:$Y,'Sum of data'!$D29)</f>
        <v>7221.8648131874997</v>
      </c>
      <c r="O29" s="54"/>
    </row>
    <row r="30" spans="2:15">
      <c r="B30" s="51" t="s">
        <v>1197</v>
      </c>
      <c r="C30" s="52">
        <v>0.7</v>
      </c>
      <c r="D30" s="52">
        <v>1219</v>
      </c>
      <c r="E30" s="52" t="s">
        <v>1201</v>
      </c>
      <c r="F30" s="53"/>
      <c r="G30" s="53"/>
      <c r="H30" s="53">
        <f>SUMIFS('Forecast WK20'!AF:AF,'Forecast WK20'!$W:$W,'Sum of data'!$B30,'Forecast WK20'!$AA:$AA,'Sum of data'!$C30,'Forecast WK20'!$Y:$Y,'Sum of data'!$D30)</f>
        <v>36404.261217526422</v>
      </c>
      <c r="I30" s="53">
        <f>SUMIFS('Forecast WK20'!AG:AG,'Forecast WK20'!$W:$W,'Sum of data'!$B30,'Forecast WK20'!$AA:$AA,'Sum of data'!$C30,'Forecast WK20'!$Y:$Y,'Sum of data'!$D30)</f>
        <v>46149.551023065709</v>
      </c>
      <c r="J30" s="53">
        <f>SUMIFS('Forecast WK20'!AH:AH,'Forecast WK20'!$W:$W,'Sum of data'!$B30,'Forecast WK20'!$AA:$AA,'Sum of data'!$C30,'Forecast WK20'!$Y:$Y,'Sum of data'!$D30)</f>
        <v>59802.288666090921</v>
      </c>
      <c r="K30" s="53">
        <f>SUMIFS('Forecast WK20'!AI:AI,'Forecast WK20'!$W:$W,'Sum of data'!$B30,'Forecast WK20'!$AA:$AA,'Sum of data'!$C30,'Forecast WK20'!$Y:$Y,'Sum of data'!$D30)</f>
        <v>28520.119552413133</v>
      </c>
      <c r="L30" s="53">
        <f>SUMIFS('Forecast WK20'!AJ:AJ,'Forecast WK20'!$W:$W,'Sum of data'!$B30,'Forecast WK20'!$AA:$AA,'Sum of data'!$C30,'Forecast WK20'!$Y:$Y,'Sum of data'!$D30)</f>
        <v>76112.854875018544</v>
      </c>
      <c r="M30" s="53">
        <f>SUMIFS('Forecast WK20'!AK:AK,'Forecast WK20'!$W:$W,'Sum of data'!$B30,'Forecast WK20'!$AA:$AA,'Sum of data'!$C30,'Forecast WK20'!$Y:$Y,'Sum of data'!$D30)</f>
        <v>10731.365298427654</v>
      </c>
      <c r="N30" s="53">
        <f>SUMIFS('Forecast WK20'!AL:AL,'Forecast WK20'!$W:$W,'Sum of data'!$B30,'Forecast WK20'!$AA:$AA,'Sum of data'!$C30,'Forecast WK20'!$Y:$Y,'Sum of data'!$D30)</f>
        <v>49090.340691258527</v>
      </c>
      <c r="O30" s="54"/>
    </row>
    <row r="31" spans="2:15">
      <c r="B31" s="51" t="s">
        <v>1197</v>
      </c>
      <c r="C31" s="52">
        <v>0.8</v>
      </c>
      <c r="D31" s="52">
        <v>1219</v>
      </c>
      <c r="E31" s="52" t="s">
        <v>1201</v>
      </c>
      <c r="F31" s="53"/>
      <c r="G31" s="53"/>
      <c r="H31" s="53">
        <f>SUMIFS('Forecast WK20'!AF:AF,'Forecast WK20'!$W:$W,'Sum of data'!$B31,'Forecast WK20'!$AA:$AA,'Sum of data'!$C31,'Forecast WK20'!$Y:$Y,'Sum of data'!$D31)</f>
        <v>27348.243988128008</v>
      </c>
      <c r="I31" s="53">
        <f>SUMIFS('Forecast WK20'!AG:AG,'Forecast WK20'!$W:$W,'Sum of data'!$B31,'Forecast WK20'!$AA:$AA,'Sum of data'!$C31,'Forecast WK20'!$Y:$Y,'Sum of data'!$D31)</f>
        <v>45104.968974488133</v>
      </c>
      <c r="J31" s="53">
        <f>SUMIFS('Forecast WK20'!AH:AH,'Forecast WK20'!$W:$W,'Sum of data'!$B31,'Forecast WK20'!$AA:$AA,'Sum of data'!$C31,'Forecast WK20'!$Y:$Y,'Sum of data'!$D31)</f>
        <v>44257.407345922482</v>
      </c>
      <c r="K31" s="53">
        <f>SUMIFS('Forecast WK20'!AI:AI,'Forecast WK20'!$W:$W,'Sum of data'!$B31,'Forecast WK20'!$AA:$AA,'Sum of data'!$C31,'Forecast WK20'!$Y:$Y,'Sum of data'!$D31)</f>
        <v>46142.296712870208</v>
      </c>
      <c r="L31" s="53">
        <f>SUMIFS('Forecast WK20'!AJ:AJ,'Forecast WK20'!$W:$W,'Sum of data'!$B31,'Forecast WK20'!$AA:$AA,'Sum of data'!$C31,'Forecast WK20'!$Y:$Y,'Sum of data'!$D31)</f>
        <v>82059.968602710607</v>
      </c>
      <c r="M31" s="53">
        <f>SUMIFS('Forecast WK20'!AK:AK,'Forecast WK20'!$W:$W,'Sum of data'!$B31,'Forecast WK20'!$AA:$AA,'Sum of data'!$C31,'Forecast WK20'!$Y:$Y,'Sum of data'!$D31)</f>
        <v>6391.1899037199992</v>
      </c>
      <c r="N31" s="53">
        <f>SUMIFS('Forecast WK20'!AL:AL,'Forecast WK20'!$W:$W,'Sum of data'!$B31,'Forecast WK20'!$AA:$AA,'Sum of data'!$C31,'Forecast WK20'!$Y:$Y,'Sum of data'!$D31)</f>
        <v>59757.65840255456</v>
      </c>
      <c r="O31" s="54"/>
    </row>
    <row r="32" spans="2:15">
      <c r="B32" s="51" t="s">
        <v>1202</v>
      </c>
      <c r="C32" s="52">
        <v>0.8</v>
      </c>
      <c r="D32" s="52">
        <v>1219</v>
      </c>
      <c r="E32" s="52" t="s">
        <v>1201</v>
      </c>
      <c r="F32" s="53"/>
      <c r="G32" s="53"/>
      <c r="H32" s="53">
        <f>SUMIFS('Forecast WK20'!AF:AF,'Forecast WK20'!$W:$W,'Sum of data'!$B32,'Forecast WK20'!$AA:$AA,'Sum of data'!$C32,'Forecast WK20'!$Y:$Y,'Sum of data'!$D32)</f>
        <v>341.45178912000006</v>
      </c>
      <c r="I32" s="53">
        <f>SUMIFS('Forecast WK20'!AG:AG,'Forecast WK20'!$W:$W,'Sum of data'!$B32,'Forecast WK20'!$AA:$AA,'Sum of data'!$C32,'Forecast WK20'!$Y:$Y,'Sum of data'!$D32)</f>
        <v>287.76004992000003</v>
      </c>
      <c r="J32" s="53">
        <f>SUMIFS('Forecast WK20'!AH:AH,'Forecast WK20'!$W:$W,'Sum of data'!$B32,'Forecast WK20'!$AA:$AA,'Sum of data'!$C32,'Forecast WK20'!$Y:$Y,'Sum of data'!$D32)</f>
        <v>241.02479232000002</v>
      </c>
      <c r="K32" s="53">
        <f>SUMIFS('Forecast WK20'!AI:AI,'Forecast WK20'!$W:$W,'Sum of data'!$B32,'Forecast WK20'!$AA:$AA,'Sum of data'!$C32,'Forecast WK20'!$Y:$Y,'Sum of data'!$D32)</f>
        <v>482.04958464000003</v>
      </c>
      <c r="L32" s="53">
        <f>SUMIFS('Forecast WK20'!AJ:AJ,'Forecast WK20'!$W:$W,'Sum of data'!$B32,'Forecast WK20'!$AA:$AA,'Sum of data'!$C32,'Forecast WK20'!$Y:$Y,'Sum of data'!$D32)</f>
        <v>321.36638976000006</v>
      </c>
      <c r="M32" s="53">
        <f>SUMIFS('Forecast WK20'!AK:AK,'Forecast WK20'!$W:$W,'Sum of data'!$B32,'Forecast WK20'!$AA:$AA,'Sum of data'!$C32,'Forecast WK20'!$Y:$Y,'Sum of data'!$D32)</f>
        <v>0</v>
      </c>
      <c r="N32" s="53">
        <f>SUMIFS('Forecast WK20'!AL:AL,'Forecast WK20'!$W:$W,'Sum of data'!$B32,'Forecast WK20'!$AA:$AA,'Sum of data'!$C32,'Forecast WK20'!$Y:$Y,'Sum of data'!$D32)</f>
        <v>542.30578272000014</v>
      </c>
      <c r="O32" s="54"/>
    </row>
    <row r="33" spans="2:22">
      <c r="B33" s="51" t="s">
        <v>1202</v>
      </c>
      <c r="C33" s="52">
        <v>0.8</v>
      </c>
      <c r="D33" s="52">
        <v>935</v>
      </c>
      <c r="E33" s="52" t="s">
        <v>1196</v>
      </c>
      <c r="F33" s="53"/>
      <c r="G33" s="53"/>
      <c r="H33" s="53">
        <f>SUMIFS('Forecast WK20'!AF:AF,'Forecast WK20'!$W:$W,'Sum of data'!$B33,'Forecast WK20'!$AA:$AA,'Sum of data'!$C33,'Forecast WK20'!$Y:$Y,'Sum of data'!$D33)</f>
        <v>14811.254400000002</v>
      </c>
      <c r="I33" s="53">
        <f>SUMIFS('Forecast WK20'!AG:AG,'Forecast WK20'!$W:$W,'Sum of data'!$B33,'Forecast WK20'!$AA:$AA,'Sum of data'!$C33,'Forecast WK20'!$Y:$Y,'Sum of data'!$D33)</f>
        <v>29622.508800000003</v>
      </c>
      <c r="J33" s="53">
        <f>SUMIFS('Forecast WK20'!AH:AH,'Forecast WK20'!$W:$W,'Sum of data'!$B33,'Forecast WK20'!$AA:$AA,'Sum of data'!$C33,'Forecast WK20'!$Y:$Y,'Sum of data'!$D33)</f>
        <v>16662.661200000002</v>
      </c>
      <c r="K33" s="53">
        <f>SUMIFS('Forecast WK20'!AI:AI,'Forecast WK20'!$W:$W,'Sum of data'!$B33,'Forecast WK20'!$AA:$AA,'Sum of data'!$C33,'Forecast WK20'!$Y:$Y,'Sum of data'!$D33)</f>
        <v>14811.254400000002</v>
      </c>
      <c r="L33" s="53">
        <f>SUMIFS('Forecast WK20'!AJ:AJ,'Forecast WK20'!$W:$W,'Sum of data'!$B33,'Forecast WK20'!$AA:$AA,'Sum of data'!$C33,'Forecast WK20'!$Y:$Y,'Sum of data'!$D33)</f>
        <v>18514.067999999999</v>
      </c>
      <c r="M33" s="53">
        <f>SUMIFS('Forecast WK20'!AK:AK,'Forecast WK20'!$W:$W,'Sum of data'!$B33,'Forecast WK20'!$AA:$AA,'Sum of data'!$C33,'Forecast WK20'!$Y:$Y,'Sum of data'!$D33)</f>
        <v>20365.474800000004</v>
      </c>
      <c r="N33" s="53">
        <f>SUMIFS('Forecast WK20'!AL:AL,'Forecast WK20'!$W:$W,'Sum of data'!$B33,'Forecast WK20'!$AA:$AA,'Sum of data'!$C33,'Forecast WK20'!$Y:$Y,'Sum of data'!$D33)</f>
        <v>20365.474800000004</v>
      </c>
      <c r="O33" s="54"/>
    </row>
    <row r="34" spans="2:22">
      <c r="B34" s="51" t="s">
        <v>1197</v>
      </c>
      <c r="C34" s="52">
        <v>1</v>
      </c>
      <c r="D34" s="52">
        <v>1219</v>
      </c>
      <c r="E34" s="52" t="s">
        <v>1201</v>
      </c>
      <c r="F34" s="53"/>
      <c r="G34" s="53"/>
      <c r="H34" s="53">
        <f>SUMIFS('Forecast WK20'!AF:AF,'Forecast WK20'!$W:$W,'Sum of data'!$B34,'Forecast WK20'!$AA:$AA,'Sum of data'!$C34,'Forecast WK20'!$Y:$Y,'Sum of data'!$D34)</f>
        <v>9517.3107324328721</v>
      </c>
      <c r="I34" s="53">
        <f>SUMIFS('Forecast WK20'!AG:AG,'Forecast WK20'!$W:$W,'Sum of data'!$B34,'Forecast WK20'!$AA:$AA,'Sum of data'!$C34,'Forecast WK20'!$Y:$Y,'Sum of data'!$D34)</f>
        <v>9402.523612633122</v>
      </c>
      <c r="J34" s="53">
        <f>SUMIFS('Forecast WK20'!AH:AH,'Forecast WK20'!$W:$W,'Sum of data'!$B34,'Forecast WK20'!$AA:$AA,'Sum of data'!$C34,'Forecast WK20'!$Y:$Y,'Sum of data'!$D34)</f>
        <v>13227.861153846501</v>
      </c>
      <c r="K34" s="53">
        <f>SUMIFS('Forecast WK20'!AI:AI,'Forecast WK20'!$W:$W,'Sum of data'!$B34,'Forecast WK20'!$AA:$AA,'Sum of data'!$C34,'Forecast WK20'!$Y:$Y,'Sum of data'!$D34)</f>
        <v>8835.7994558673745</v>
      </c>
      <c r="L34" s="53">
        <f>SUMIFS('Forecast WK20'!AJ:AJ,'Forecast WK20'!$W:$W,'Sum of data'!$B34,'Forecast WK20'!$AA:$AA,'Sum of data'!$C34,'Forecast WK20'!$Y:$Y,'Sum of data'!$D34)</f>
        <v>18180.305797260429</v>
      </c>
      <c r="M34" s="53">
        <f>SUMIFS('Forecast WK20'!AK:AK,'Forecast WK20'!$W:$W,'Sum of data'!$B34,'Forecast WK20'!$AA:$AA,'Sum of data'!$C34,'Forecast WK20'!$Y:$Y,'Sum of data'!$D34)</f>
        <v>3407.3930782427497</v>
      </c>
      <c r="N34" s="53">
        <f>SUMIFS('Forecast WK20'!AL:AL,'Forecast WK20'!$W:$W,'Sum of data'!$B34,'Forecast WK20'!$AA:$AA,'Sum of data'!$C34,'Forecast WK20'!$Y:$Y,'Sum of data'!$D34)</f>
        <v>12992.721482792753</v>
      </c>
      <c r="O34" s="54"/>
    </row>
    <row r="35" spans="2:22">
      <c r="B35" s="51" t="s">
        <v>1197</v>
      </c>
      <c r="C35" s="52">
        <v>1.2</v>
      </c>
      <c r="D35" s="52">
        <v>1219</v>
      </c>
      <c r="E35" s="52" t="s">
        <v>1201</v>
      </c>
      <c r="F35" s="53"/>
      <c r="G35" s="53"/>
      <c r="H35" s="53">
        <f>SUMIFS('Forecast WK20'!AF:AF,'Forecast WK20'!$W:$W,'Sum of data'!$B35,'Forecast WK20'!$AA:$AA,'Sum of data'!$C35,'Forecast WK20'!$Y:$Y,'Sum of data'!$D35)</f>
        <v>20827.398950178769</v>
      </c>
      <c r="I35" s="53">
        <f>SUMIFS('Forecast WK20'!AG:AG,'Forecast WK20'!$W:$W,'Sum of data'!$B35,'Forecast WK20'!$AA:$AA,'Sum of data'!$C35,'Forecast WK20'!$Y:$Y,'Sum of data'!$D35)</f>
        <v>39446.356516555788</v>
      </c>
      <c r="J35" s="53">
        <f>SUMIFS('Forecast WK20'!AH:AH,'Forecast WK20'!$W:$W,'Sum of data'!$B35,'Forecast WK20'!$AA:$AA,'Sum of data'!$C35,'Forecast WK20'!$Y:$Y,'Sum of data'!$D35)</f>
        <v>30521.69535082236</v>
      </c>
      <c r="K35" s="53">
        <f>SUMIFS('Forecast WK20'!AI:AI,'Forecast WK20'!$W:$W,'Sum of data'!$B35,'Forecast WK20'!$AA:$AA,'Sum of data'!$C35,'Forecast WK20'!$Y:$Y,'Sum of data'!$D35)</f>
        <v>23984.152372865999</v>
      </c>
      <c r="L35" s="53">
        <f>SUMIFS('Forecast WK20'!AJ:AJ,'Forecast WK20'!$W:$W,'Sum of data'!$B35,'Forecast WK20'!$AA:$AA,'Sum of data'!$C35,'Forecast WK20'!$Y:$Y,'Sum of data'!$D35)</f>
        <v>43353.673784386549</v>
      </c>
      <c r="M35" s="53">
        <f>SUMIFS('Forecast WK20'!AK:AK,'Forecast WK20'!$W:$W,'Sum of data'!$B35,'Forecast WK20'!$AA:$AA,'Sum of data'!$C35,'Forecast WK20'!$Y:$Y,'Sum of data'!$D35)</f>
        <v>22675.464524322</v>
      </c>
      <c r="N35" s="53">
        <f>SUMIFS('Forecast WK20'!AL:AL,'Forecast WK20'!$W:$W,'Sum of data'!$B35,'Forecast WK20'!$AA:$AA,'Sum of data'!$C35,'Forecast WK20'!$Y:$Y,'Sum of data'!$D35)</f>
        <v>24161.414911570562</v>
      </c>
      <c r="O35" s="54"/>
    </row>
    <row r="36" spans="2:22">
      <c r="B36" s="51" t="s">
        <v>1197</v>
      </c>
      <c r="C36" s="52">
        <v>1.6</v>
      </c>
      <c r="D36" s="52">
        <v>1219</v>
      </c>
      <c r="E36" s="52" t="s">
        <v>1199</v>
      </c>
      <c r="F36" s="53"/>
      <c r="G36" s="53"/>
      <c r="H36" s="53">
        <f>SUMIFS('Forecast WK20'!AF:AF,'Forecast WK20'!$W:$W,'Sum of data'!$B36,'Forecast WK20'!$AA:$AA,'Sum of data'!$C36,'Forecast WK20'!$Y:$Y,'Sum of data'!$D36)</f>
        <v>11379.520335596804</v>
      </c>
      <c r="I36" s="53">
        <f>SUMIFS('Forecast WK20'!AG:AG,'Forecast WK20'!$W:$W,'Sum of data'!$B36,'Forecast WK20'!$AA:$AA,'Sum of data'!$C36,'Forecast WK20'!$Y:$Y,'Sum of data'!$D36)</f>
        <v>22496.040215968005</v>
      </c>
      <c r="J36" s="53">
        <f>SUMIFS('Forecast WK20'!AH:AH,'Forecast WK20'!$W:$W,'Sum of data'!$B36,'Forecast WK20'!$AA:$AA,'Sum of data'!$C36,'Forecast WK20'!$Y:$Y,'Sum of data'!$D36)</f>
        <v>20423.826811009607</v>
      </c>
      <c r="K36" s="53">
        <f>SUMIFS('Forecast WK20'!AI:AI,'Forecast WK20'!$W:$W,'Sum of data'!$B36,'Forecast WK20'!$AA:$AA,'Sum of data'!$C36,'Forecast WK20'!$Y:$Y,'Sum of data'!$D36)</f>
        <v>17388.183166556799</v>
      </c>
      <c r="L36" s="53">
        <f>SUMIFS('Forecast WK20'!AJ:AJ,'Forecast WK20'!$W:$W,'Sum of data'!$B36,'Forecast WK20'!$AA:$AA,'Sum of data'!$C36,'Forecast WK20'!$Y:$Y,'Sum of data'!$D36)</f>
        <v>48781.652400916806</v>
      </c>
      <c r="M36" s="53">
        <f>SUMIFS('Forecast WK20'!AK:AK,'Forecast WK20'!$W:$W,'Sum of data'!$B36,'Forecast WK20'!$AA:$AA,'Sum of data'!$C36,'Forecast WK20'!$Y:$Y,'Sum of data'!$D36)</f>
        <v>0</v>
      </c>
      <c r="N36" s="53">
        <f>SUMIFS('Forecast WK20'!AL:AL,'Forecast WK20'!$W:$W,'Sum of data'!$B36,'Forecast WK20'!$AA:$AA,'Sum of data'!$C36,'Forecast WK20'!$Y:$Y,'Sum of data'!$D36)</f>
        <v>25928.946856990398</v>
      </c>
      <c r="O36" s="54"/>
    </row>
    <row r="37" spans="2:22">
      <c r="B37" s="51" t="s">
        <v>1197</v>
      </c>
      <c r="C37" s="52">
        <v>2</v>
      </c>
      <c r="D37" s="52">
        <v>1219</v>
      </c>
      <c r="E37" s="52" t="s">
        <v>1200</v>
      </c>
      <c r="F37" s="53"/>
      <c r="G37" s="53"/>
      <c r="H37" s="53">
        <f>SUMIFS('Forecast WK20'!AF:AF,'Forecast WK20'!$W:$W,'Sum of data'!$B37,'Forecast WK20'!$AA:$AA,'Sum of data'!$C37,'Forecast WK20'!$Y:$Y,'Sum of data'!$D37,'Forecast WK20'!$X:$X,'Sum of data'!$E37)</f>
        <v>640.66392457999996</v>
      </c>
      <c r="I37" s="53">
        <f>SUMIFS('Forecast WK20'!AG:AG,'Forecast WK20'!$W:$W,'Sum of data'!$B37,'Forecast WK20'!$AA:$AA,'Sum of data'!$C37,'Forecast WK20'!$Y:$Y,'Sum of data'!$D37,'Forecast WK20'!$X:$X,'Sum of data'!$E37)</f>
        <v>1530.49357818</v>
      </c>
      <c r="J37" s="53">
        <f>SUMIFS('Forecast WK20'!AH:AH,'Forecast WK20'!$W:$W,'Sum of data'!$B37,'Forecast WK20'!$AA:$AA,'Sum of data'!$C37,'Forecast WK20'!$Y:$Y,'Sum of data'!$D37,'Forecast WK20'!$X:$X,'Sum of data'!$E37)</f>
        <v>831.19383995999999</v>
      </c>
      <c r="K37" s="53">
        <f>SUMIFS('Forecast WK20'!AI:AI,'Forecast WK20'!$W:$W,'Sum of data'!$B37,'Forecast WK20'!$AA:$AA,'Sum of data'!$C37,'Forecast WK20'!$Y:$Y,'Sum of data'!$D37,'Forecast WK20'!$X:$X,'Sum of data'!$E37)</f>
        <v>836.03301170999998</v>
      </c>
      <c r="L37" s="53">
        <f>SUMIFS('Forecast WK20'!AJ:AJ,'Forecast WK20'!$W:$W,'Sum of data'!$B37,'Forecast WK20'!$AA:$AA,'Sum of data'!$C37,'Forecast WK20'!$Y:$Y,'Sum of data'!$D37,'Forecast WK20'!$X:$X,'Sum of data'!$E37)</f>
        <v>2390.38583436</v>
      </c>
      <c r="M37" s="53">
        <f>SUMIFS('Forecast WK20'!AK:AK,'Forecast WK20'!$W:$W,'Sum of data'!$B37,'Forecast WK20'!$AA:$AA,'Sum of data'!$C37,'Forecast WK20'!$Y:$Y,'Sum of data'!$D37,'Forecast WK20'!$X:$X,'Sum of data'!$E37)</f>
        <v>0</v>
      </c>
      <c r="N37" s="53">
        <f>SUMIFS('Forecast WK20'!AL:AL,'Forecast WK20'!$W:$W,'Sum of data'!$B37,'Forecast WK20'!$AA:$AA,'Sum of data'!$C37,'Forecast WK20'!$Y:$Y,'Sum of data'!$D37,'Forecast WK20'!$X:$X,'Sum of data'!$E37)</f>
        <v>1605.21820389</v>
      </c>
      <c r="O37" s="54"/>
    </row>
    <row r="38" spans="2:22">
      <c r="B38" s="51" t="s">
        <v>1197</v>
      </c>
      <c r="C38" s="52">
        <v>2</v>
      </c>
      <c r="D38" s="52">
        <v>1219</v>
      </c>
      <c r="E38" s="52" t="s">
        <v>1199</v>
      </c>
      <c r="F38" s="53"/>
      <c r="G38" s="53"/>
      <c r="H38" s="53">
        <f>SUMIFS('Forecast WK20'!AF:AF,'Forecast WK20'!$W:$W,'Sum of data'!$B38,'Forecast WK20'!$AA:$AA,'Sum of data'!$C38,'Forecast WK20'!$Y:$Y,'Sum of data'!$D38,'Forecast WK20'!$X:$X,'Sum of data'!$E38)</f>
        <v>28397.906383468558</v>
      </c>
      <c r="I38" s="53">
        <f>SUMIFS('Forecast WK20'!AG:AG,'Forecast WK20'!$W:$W,'Sum of data'!$B38,'Forecast WK20'!$AA:$AA,'Sum of data'!$C38,'Forecast WK20'!$Y:$Y,'Sum of data'!$D38,'Forecast WK20'!$X:$X,'Sum of data'!$E38)</f>
        <v>36538.477450602244</v>
      </c>
      <c r="J38" s="53">
        <f>SUMIFS('Forecast WK20'!AH:AH,'Forecast WK20'!$W:$W,'Sum of data'!$B38,'Forecast WK20'!$AA:$AA,'Sum of data'!$C38,'Forecast WK20'!$Y:$Y,'Sum of data'!$D38,'Forecast WK20'!$X:$X,'Sum of data'!$E38)</f>
        <v>45234.33855427739</v>
      </c>
      <c r="K38" s="53">
        <f>SUMIFS('Forecast WK20'!AI:AI,'Forecast WK20'!$W:$W,'Sum of data'!$B38,'Forecast WK20'!$AA:$AA,'Sum of data'!$C38,'Forecast WK20'!$Y:$Y,'Sum of data'!$D38,'Forecast WK20'!$X:$X,'Sum of data'!$E38)</f>
        <v>30909.720105279601</v>
      </c>
      <c r="L38" s="53">
        <f>SUMIFS('Forecast WK20'!AJ:AJ,'Forecast WK20'!$W:$W,'Sum of data'!$B38,'Forecast WK20'!$AA:$AA,'Sum of data'!$C38,'Forecast WK20'!$Y:$Y,'Sum of data'!$D38,'Forecast WK20'!$X:$X,'Sum of data'!$E38)</f>
        <v>56761.017261934314</v>
      </c>
      <c r="M38" s="53">
        <f>SUMIFS('Forecast WK20'!AK:AK,'Forecast WK20'!$W:$W,'Sum of data'!$B38,'Forecast WK20'!$AA:$AA,'Sum of data'!$C38,'Forecast WK20'!$Y:$Y,'Sum of data'!$D38,'Forecast WK20'!$X:$X,'Sum of data'!$E38)</f>
        <v>3892.9158840928803</v>
      </c>
      <c r="N38" s="53">
        <f>SUMIFS('Forecast WK20'!AL:AL,'Forecast WK20'!$W:$W,'Sum of data'!$B38,'Forecast WK20'!$AA:$AA,'Sum of data'!$C38,'Forecast WK20'!$Y:$Y,'Sum of data'!$D38,'Forecast WK20'!$X:$X,'Sum of data'!$E38)</f>
        <v>46728.28056221416</v>
      </c>
      <c r="O38" s="54"/>
    </row>
    <row r="39" spans="2:22">
      <c r="B39" s="51" t="s">
        <v>1197</v>
      </c>
      <c r="C39" s="52">
        <v>2</v>
      </c>
      <c r="D39" s="52">
        <v>1219</v>
      </c>
      <c r="E39" s="52" t="s">
        <v>1196</v>
      </c>
      <c r="F39" s="53"/>
      <c r="G39" s="53"/>
      <c r="H39" s="53">
        <f>SUMIFS('Forecast WK20'!AF:AF,'Forecast WK20'!$W:$W,'Sum of data'!$B39,'Forecast WK20'!$AA:$AA,'Sum of data'!$C39,'Forecast WK20'!$Y:$Y,'Sum of data'!$D39,'Forecast WK20'!$X:$X,'Sum of data'!$E39)</f>
        <v>19555.581072071003</v>
      </c>
      <c r="I39" s="53">
        <f>SUMIFS('Forecast WK20'!AG:AG,'Forecast WK20'!$W:$W,'Sum of data'!$B39,'Forecast WK20'!$AA:$AA,'Sum of data'!$C39,'Forecast WK20'!$Y:$Y,'Sum of data'!$D39,'Forecast WK20'!$X:$X,'Sum of data'!$E39)</f>
        <v>17918.195570247</v>
      </c>
      <c r="J39" s="53">
        <f>SUMIFS('Forecast WK20'!AH:AH,'Forecast WK20'!$W:$W,'Sum of data'!$B39,'Forecast WK20'!$AA:$AA,'Sum of data'!$C39,'Forecast WK20'!$Y:$Y,'Sum of data'!$D39,'Forecast WK20'!$X:$X,'Sum of data'!$E39)</f>
        <v>15728.349765593997</v>
      </c>
      <c r="K39" s="53">
        <f>SUMIFS('Forecast WK20'!AI:AI,'Forecast WK20'!$W:$W,'Sum of data'!$B39,'Forecast WK20'!$AA:$AA,'Sum of data'!$C39,'Forecast WK20'!$Y:$Y,'Sum of data'!$D39,'Forecast WK20'!$X:$X,'Sum of data'!$E39)</f>
        <v>15664.060790091</v>
      </c>
      <c r="L39" s="53">
        <f>SUMIFS('Forecast WK20'!AJ:AJ,'Forecast WK20'!$W:$W,'Sum of data'!$B39,'Forecast WK20'!$AA:$AA,'Sum of data'!$C39,'Forecast WK20'!$Y:$Y,'Sum of data'!$D39,'Forecast WK20'!$X:$X,'Sum of data'!$E39)</f>
        <v>36943.973910908004</v>
      </c>
      <c r="M39" s="53">
        <f>SUMIFS('Forecast WK20'!AK:AK,'Forecast WK20'!$W:$W,'Sum of data'!$B39,'Forecast WK20'!$AA:$AA,'Sum of data'!$C39,'Forecast WK20'!$Y:$Y,'Sum of data'!$D39,'Forecast WK20'!$X:$X,'Sum of data'!$E39)</f>
        <v>387.67774500000002</v>
      </c>
      <c r="N39" s="53">
        <f>SUMIFS('Forecast WK20'!AL:AL,'Forecast WK20'!$W:$W,'Sum of data'!$B39,'Forecast WK20'!$AA:$AA,'Sum of data'!$C39,'Forecast WK20'!$Y:$Y,'Sum of data'!$D39,'Forecast WK20'!$X:$X,'Sum of data'!$E39)</f>
        <v>22821.792034756996</v>
      </c>
      <c r="O39" s="54"/>
    </row>
    <row r="40" spans="2:22">
      <c r="B40" s="55" t="s">
        <v>1677</v>
      </c>
      <c r="C40" s="55"/>
      <c r="D40" s="55"/>
      <c r="E40" s="55"/>
      <c r="F40" s="56"/>
      <c r="G40" s="56"/>
      <c r="H40" s="56">
        <f t="shared" ref="H40" si="1">SUM(H25:H39)</f>
        <v>215519.48810974165</v>
      </c>
      <c r="I40" s="56">
        <f t="shared" ref="I40:L40" si="2">SUM(I25:I39)</f>
        <v>312403.76615596522</v>
      </c>
      <c r="J40" s="56">
        <f t="shared" si="2"/>
        <v>305302.90669732413</v>
      </c>
      <c r="K40" s="56">
        <f t="shared" si="2"/>
        <v>247826.57254601351</v>
      </c>
      <c r="L40" s="56">
        <f t="shared" si="2"/>
        <v>499730.39257930894</v>
      </c>
      <c r="M40" s="56">
        <f t="shared" ref="M40:N40" si="3">SUM(M25:M39)</f>
        <v>73272.009572338779</v>
      </c>
      <c r="N40" s="56">
        <f t="shared" si="3"/>
        <v>351857.86592456256</v>
      </c>
      <c r="O40" s="54"/>
    </row>
    <row r="43" spans="2:22" ht="15">
      <c r="B43" s="49" t="s">
        <v>6210</v>
      </c>
    </row>
    <row r="44" spans="2:22">
      <c r="B44" s="50" t="s">
        <v>1208</v>
      </c>
      <c r="C44" s="50" t="s">
        <v>1207</v>
      </c>
      <c r="D44" s="50" t="s">
        <v>1206</v>
      </c>
      <c r="E44" s="50" t="s">
        <v>1205</v>
      </c>
      <c r="F44" s="50" t="s">
        <v>1944</v>
      </c>
      <c r="G44" s="50" t="s">
        <v>4886</v>
      </c>
      <c r="H44" s="50" t="s">
        <v>1939</v>
      </c>
      <c r="I44" s="50" t="s">
        <v>1949</v>
      </c>
      <c r="J44" s="50" t="s">
        <v>6625</v>
      </c>
      <c r="K44" s="50" t="s">
        <v>1959</v>
      </c>
      <c r="L44" s="50" t="s">
        <v>3737</v>
      </c>
      <c r="M44" s="50" t="s">
        <v>1958</v>
      </c>
      <c r="N44" s="50" t="s">
        <v>3734</v>
      </c>
      <c r="O44" s="50" t="s">
        <v>3832</v>
      </c>
      <c r="P44" s="50" t="s">
        <v>4581</v>
      </c>
      <c r="Q44" s="50" t="s">
        <v>5944</v>
      </c>
      <c r="R44" s="50" t="s">
        <v>4180</v>
      </c>
      <c r="S44" s="50" t="s">
        <v>4184</v>
      </c>
      <c r="T44" s="50"/>
      <c r="U44" s="50" t="s">
        <v>4211</v>
      </c>
      <c r="V44" s="72" t="s">
        <v>4212</v>
      </c>
    </row>
    <row r="45" spans="2:22">
      <c r="B45" s="51" t="s">
        <v>1197</v>
      </c>
      <c r="C45" s="52">
        <v>0.5</v>
      </c>
      <c r="D45" s="52">
        <v>1219</v>
      </c>
      <c r="E45" s="52" t="s">
        <v>1201</v>
      </c>
      <c r="F45" s="53">
        <f>SUMIFS('Stock 18.05.02'!$AE:$AE,'Stock 18.05.02'!$BH:$BH,'Sum of data'!$B45,'Stock 18.05.02'!$P:$P,'Sum of data'!$C45,'Stock 18.05.02'!$BJ:$BJ,'Sum of data'!$D45,'Stock 18.05.02'!$AG:$AG,'Sum of data'!F$44)</f>
        <v>6940</v>
      </c>
      <c r="G45" s="53">
        <f>SUMIFS('Stock 18.05.02'!$AE:$AE,'Stock 18.05.02'!$BH:$BH,'Sum of data'!$B45,'Stock 18.05.02'!$P:$P,'Sum of data'!$C45,'Stock 18.05.02'!$BJ:$BJ,'Sum of data'!$D45,'Stock 18.05.02'!$AG:$AG,'Sum of data'!G$44)</f>
        <v>0</v>
      </c>
      <c r="H45" s="53">
        <f>SUMIFS('Stock 18.05.02'!$AE:$AE,'Stock 18.05.02'!$BH:$BH,'Sum of data'!$B45,'Stock 18.05.02'!$P:$P,'Sum of data'!$C45,'Stock 18.05.02'!$BJ:$BJ,'Sum of data'!$D45,'Stock 18.05.02'!$AG:$AG,'Sum of data'!H$44)</f>
        <v>1590</v>
      </c>
      <c r="I45" s="53">
        <f>SUMIFS('Stock 18.05.02'!$AE:$AE,'Stock 18.05.02'!$BH:$BH,'Sum of data'!$B45,'Stock 18.05.02'!$P:$P,'Sum of data'!$C45,'Stock 18.05.02'!$BJ:$BJ,'Sum of data'!$D45,'Stock 18.05.02'!$AG:$AG,'Sum of data'!I$44)</f>
        <v>7085</v>
      </c>
      <c r="J45" s="89">
        <f>SUMIFS('Stock 18.05.02'!$AE:$AE,'Stock 18.05.02'!$BH:$BH,'Sum of data'!$B45,'Stock 18.05.02'!$P:$P,'Sum of data'!$C45,'Stock 18.05.02'!$BJ:$BJ,'Sum of data'!$D45,'Stock 18.05.02'!$AG:$AG,'Sum of data'!J$44)</f>
        <v>8205</v>
      </c>
      <c r="K45" s="89">
        <f>SUMIFS('Stock 18.05.02'!$AE:$AE,'Stock 18.05.02'!$BH:$BH,'Sum of data'!$B45,'Stock 18.05.02'!$P:$P,'Sum of data'!$C45,'Stock 18.05.02'!$BJ:$BJ,'Sum of data'!$D45,'Stock 18.05.02'!$AG:$AG,'Sum of data'!K$44)</f>
        <v>10043</v>
      </c>
      <c r="L45" s="53">
        <f>SUMIFS('Stock 18.05.02'!$AE:$AE,'Stock 18.05.02'!$BH:$BH,'Sum of data'!$B45,'Stock 18.05.02'!$P:$P,'Sum of data'!$C45,'Stock 18.05.02'!$BJ:$BJ,'Sum of data'!$D45,'Stock 18.05.02'!$AG:$AG,'Sum of data'!L$44)</f>
        <v>195</v>
      </c>
      <c r="M45" s="53">
        <f>SUMIFS('Stock 18.05.02'!$AE:$AE,'Stock 18.05.02'!$BH:$BH,'Sum of data'!$B45,'Stock 18.05.02'!$P:$P,'Sum of data'!$C45,'Stock 18.05.02'!$BJ:$BJ,'Sum of data'!$D45,'Stock 18.05.02'!$AG:$AG,'Sum of data'!M$44)</f>
        <v>3064</v>
      </c>
      <c r="N45" s="53">
        <f>SUMIFS('Stock 18.05.02'!$AE:$AE,'Stock 18.05.02'!$BH:$BH,'Sum of data'!$B45,'Stock 18.05.02'!$P:$P,'Sum of data'!$C45,'Stock 18.05.02'!$BJ:$BJ,'Sum of data'!$D45,'Stock 18.05.02'!$AG:$AG,'Sum of data'!N$44)</f>
        <v>862</v>
      </c>
      <c r="O45" s="53">
        <f>SUMIFS('Stock 18.05.02'!$AE:$AE,'Stock 18.05.02'!$BH:$BH,'Sum of data'!$B45,'Stock 18.05.02'!$P:$P,'Sum of data'!$C45,'Stock 18.05.02'!$BJ:$BJ,'Sum of data'!$D45,'Stock 18.05.02'!$AG:$AG,'Sum of data'!O$44)</f>
        <v>0</v>
      </c>
      <c r="P45" s="53">
        <f>SUMIFS('Stock 18.05.02'!$AE:$AE,'Stock 18.05.02'!$BH:$BH,'Sum of data'!$B45,'Stock 18.05.02'!$P:$P,'Sum of data'!$C45,'Stock 18.05.02'!$BJ:$BJ,'Sum of data'!$D45,'Stock 18.05.02'!$AG:$AG,'Sum of data'!P$44)</f>
        <v>204</v>
      </c>
      <c r="Q45" s="53">
        <f>SUMIFS('Stock 18.05.02'!$AE:$AE,'Stock 18.05.02'!$BH:$BH,'Sum of data'!$B45,'Stock 18.05.02'!$P:$P,'Sum of data'!$C45,'Stock 18.05.02'!$BJ:$BJ,'Sum of data'!$D45,'Stock 18.05.02'!$AG:$AG,'Sum of data'!Q$44)</f>
        <v>0</v>
      </c>
      <c r="R45" s="53">
        <f>SUMIFS('Stock 18.05.02'!$AE:$AE,'Stock 18.05.02'!$BH:$BH,'Sum of data'!$B45,'Stock 18.05.02'!$P:$P,'Sum of data'!$C45,'Stock 18.05.02'!$BJ:$BJ,'Sum of data'!$D45,'Stock 18.05.02'!$AG:$AG,'Sum of data'!R$44)</f>
        <v>0</v>
      </c>
      <c r="S45" s="53">
        <f>SUMIFS('Stock 18.05.02'!$AE:$AE,'Stock 18.05.02'!$BH:$BH,'Sum of data'!$B45,'Stock 18.05.02'!$P:$P,'Sum of data'!$C45,'Stock 18.05.02'!$BJ:$BJ,'Sum of data'!$D45,'Stock 18.05.02'!$AG:$AG,'Sum of data'!S$44)</f>
        <v>0</v>
      </c>
      <c r="T45" s="53">
        <f>SUMIFS('Stock 18.05.02'!$AE:$AE,'Stock 18.05.02'!$BH:$BH,'Sum of data'!$B45,'Stock 18.05.02'!$P:$P,'Sum of data'!$C45,'Stock 18.05.02'!$BJ:$BJ,'Sum of data'!$D45,'Stock 18.05.02'!$AG:$AG,'Sum of data'!T$44)</f>
        <v>0</v>
      </c>
      <c r="U45" s="88">
        <f>SUM(F45:T45)</f>
        <v>38188</v>
      </c>
      <c r="V45" s="53">
        <f>SUM(F45:J45)</f>
        <v>23820</v>
      </c>
    </row>
    <row r="46" spans="2:22">
      <c r="B46" s="51" t="s">
        <v>1197</v>
      </c>
      <c r="C46" s="52">
        <v>0.6</v>
      </c>
      <c r="D46" s="52">
        <v>1219</v>
      </c>
      <c r="E46" s="52" t="s">
        <v>1201</v>
      </c>
      <c r="F46" s="53">
        <f>SUMIFS('Stock 18.05.02'!$AE:$AE,'Stock 18.05.02'!$BH:$BH,'Sum of data'!$B46,'Stock 18.05.02'!$P:$P,'Sum of data'!$C46,'Stock 18.05.02'!$BJ:$BJ,'Sum of data'!$D46,'Stock 18.05.02'!$AG:$AG,'Sum of data'!F$44)</f>
        <v>23375</v>
      </c>
      <c r="G46" s="53">
        <f>SUMIFS('Stock 18.05.02'!$AE:$AE,'Stock 18.05.02'!$BH:$BH,'Sum of data'!$B46,'Stock 18.05.02'!$P:$P,'Sum of data'!$C46,'Stock 18.05.02'!$BJ:$BJ,'Sum of data'!$D46,'Stock 18.05.02'!$AG:$AG,'Sum of data'!G$44)</f>
        <v>0</v>
      </c>
      <c r="H46" s="53">
        <f>SUMIFS('Stock 18.05.02'!$AE:$AE,'Stock 18.05.02'!$BH:$BH,'Sum of data'!$B46,'Stock 18.05.02'!$P:$P,'Sum of data'!$C46,'Stock 18.05.02'!$BJ:$BJ,'Sum of data'!$D46,'Stock 18.05.02'!$AG:$AG,'Sum of data'!H$44)</f>
        <v>15217</v>
      </c>
      <c r="I46" s="53">
        <f>SUMIFS('Stock 18.05.02'!$AE:$AE,'Stock 18.05.02'!$BH:$BH,'Sum of data'!$B46,'Stock 18.05.02'!$P:$P,'Sum of data'!$C46,'Stock 18.05.02'!$BJ:$BJ,'Sum of data'!$D46,'Stock 18.05.02'!$AG:$AG,'Sum of data'!I$44)</f>
        <v>0</v>
      </c>
      <c r="J46" s="89">
        <f>SUMIFS('Stock 18.05.02'!$AE:$AE,'Stock 18.05.02'!$BH:$BH,'Sum of data'!$B46,'Stock 18.05.02'!$P:$P,'Sum of data'!$C46,'Stock 18.05.02'!$BJ:$BJ,'Sum of data'!$D46,'Stock 18.05.02'!$AG:$AG,'Sum of data'!J$44)</f>
        <v>14525</v>
      </c>
      <c r="K46" s="89">
        <f>SUMIFS('Stock 18.05.02'!$AE:$AE,'Stock 18.05.02'!$BH:$BH,'Sum of data'!$B46,'Stock 18.05.02'!$P:$P,'Sum of data'!$C46,'Stock 18.05.02'!$BJ:$BJ,'Sum of data'!$D46,'Stock 18.05.02'!$AG:$AG,'Sum of data'!K$44)</f>
        <v>12668.6</v>
      </c>
      <c r="L46" s="53">
        <f>SUMIFS('Stock 18.05.02'!$AE:$AE,'Stock 18.05.02'!$BH:$BH,'Sum of data'!$B46,'Stock 18.05.02'!$P:$P,'Sum of data'!$C46,'Stock 18.05.02'!$BJ:$BJ,'Sum of data'!$D46,'Stock 18.05.02'!$AG:$AG,'Sum of data'!L$44)</f>
        <v>221</v>
      </c>
      <c r="M46" s="53">
        <f>SUMIFS('Stock 18.05.02'!$AE:$AE,'Stock 18.05.02'!$BH:$BH,'Sum of data'!$B46,'Stock 18.05.02'!$P:$P,'Sum of data'!$C46,'Stock 18.05.02'!$BJ:$BJ,'Sum of data'!$D46,'Stock 18.05.02'!$AG:$AG,'Sum of data'!M$44)</f>
        <v>9770</v>
      </c>
      <c r="N46" s="53">
        <f>SUMIFS('Stock 18.05.02'!$AE:$AE,'Stock 18.05.02'!$BH:$BH,'Sum of data'!$B46,'Stock 18.05.02'!$P:$P,'Sum of data'!$C46,'Stock 18.05.02'!$BJ:$BJ,'Sum of data'!$D46,'Stock 18.05.02'!$AG:$AG,'Sum of data'!N$44)</f>
        <v>2475</v>
      </c>
      <c r="O46" s="53">
        <f>SUMIFS('Stock 18.05.02'!$AE:$AE,'Stock 18.05.02'!$BH:$BH,'Sum of data'!$B46,'Stock 18.05.02'!$P:$P,'Sum of data'!$C46,'Stock 18.05.02'!$BJ:$BJ,'Sum of data'!$D46,'Stock 18.05.02'!$AG:$AG,'Sum of data'!O$44)</f>
        <v>0</v>
      </c>
      <c r="P46" s="53">
        <f>SUMIFS('Stock 18.05.02'!$AE:$AE,'Stock 18.05.02'!$BH:$BH,'Sum of data'!$B46,'Stock 18.05.02'!$P:$P,'Sum of data'!$C46,'Stock 18.05.02'!$BJ:$BJ,'Sum of data'!$D46,'Stock 18.05.02'!$AG:$AG,'Sum of data'!P$44)</f>
        <v>10</v>
      </c>
      <c r="Q46" s="53">
        <f>SUMIFS('Stock 18.05.02'!$AE:$AE,'Stock 18.05.02'!$BH:$BH,'Sum of data'!$B46,'Stock 18.05.02'!$P:$P,'Sum of data'!$C46,'Stock 18.05.02'!$BJ:$BJ,'Sum of data'!$D46,'Stock 18.05.02'!$AG:$AG,'Sum of data'!Q$44)</f>
        <v>0</v>
      </c>
      <c r="R46" s="53">
        <f>SUMIFS('Stock 18.05.02'!$AE:$AE,'Stock 18.05.02'!$BH:$BH,'Sum of data'!$B46,'Stock 18.05.02'!$P:$P,'Sum of data'!$C46,'Stock 18.05.02'!$BJ:$BJ,'Sum of data'!$D46,'Stock 18.05.02'!$AG:$AG,'Sum of data'!R$44)</f>
        <v>0</v>
      </c>
      <c r="S46" s="53">
        <f>SUMIFS('Stock 18.05.02'!$AE:$AE,'Stock 18.05.02'!$BH:$BH,'Sum of data'!$B46,'Stock 18.05.02'!$P:$P,'Sum of data'!$C46,'Stock 18.05.02'!$BJ:$BJ,'Sum of data'!$D46,'Stock 18.05.02'!$AG:$AG,'Sum of data'!S$44)</f>
        <v>240</v>
      </c>
      <c r="T46" s="53">
        <f>SUMIFS('Stock 18.05.02'!$AE:$AE,'Stock 18.05.02'!$BH:$BH,'Sum of data'!$B46,'Stock 18.05.02'!$P:$P,'Sum of data'!$C46,'Stock 18.05.02'!$BJ:$BJ,'Sum of data'!$D46,'Stock 18.05.02'!$AG:$AG,'Sum of data'!T$44)</f>
        <v>0</v>
      </c>
      <c r="U46" s="88">
        <f t="shared" ref="U46:U59" si="4">SUM(F46:T46)</f>
        <v>78501.600000000006</v>
      </c>
      <c r="V46" s="53">
        <f t="shared" ref="V46:V60" si="5">SUM(F46:J46)</f>
        <v>53117</v>
      </c>
    </row>
    <row r="47" spans="2:22">
      <c r="B47" s="51" t="s">
        <v>1202</v>
      </c>
      <c r="C47" s="52">
        <v>0.6</v>
      </c>
      <c r="D47" s="52">
        <v>1219</v>
      </c>
      <c r="E47" s="52" t="s">
        <v>1201</v>
      </c>
      <c r="F47" s="53">
        <f>SUMIFS('Stock 18.05.02'!$AE:$AE,'Stock 18.05.02'!$BH:$BH,'Sum of data'!$B47,'Stock 18.05.02'!$P:$P,'Sum of data'!$C47,'Stock 18.05.02'!$BJ:$BJ,'Sum of data'!$D47,'Stock 18.05.02'!$AG:$AG,'Sum of data'!F$44)</f>
        <v>0</v>
      </c>
      <c r="G47" s="53">
        <f>SUMIFS('Stock 18.05.02'!$AE:$AE,'Stock 18.05.02'!$BH:$BH,'Sum of data'!$B47,'Stock 18.05.02'!$P:$P,'Sum of data'!$C47,'Stock 18.05.02'!$BJ:$BJ,'Sum of data'!$D47,'Stock 18.05.02'!$AG:$AG,'Sum of data'!G$44)</f>
        <v>6740</v>
      </c>
      <c r="H47" s="53">
        <f>SUMIFS('Stock 18.05.02'!$AE:$AE,'Stock 18.05.02'!$BH:$BH,'Sum of data'!$B47,'Stock 18.05.02'!$P:$P,'Sum of data'!$C47,'Stock 18.05.02'!$BJ:$BJ,'Sum of data'!$D47,'Stock 18.05.02'!$AG:$AG,'Sum of data'!H$44)</f>
        <v>3262</v>
      </c>
      <c r="I47" s="53">
        <f>SUMIFS('Stock 18.05.02'!$AE:$AE,'Stock 18.05.02'!$BH:$BH,'Sum of data'!$B47,'Stock 18.05.02'!$P:$P,'Sum of data'!$C47,'Stock 18.05.02'!$BJ:$BJ,'Sum of data'!$D47,'Stock 18.05.02'!$AG:$AG,'Sum of data'!I$44)</f>
        <v>0</v>
      </c>
      <c r="J47" s="89">
        <f>SUMIFS('Stock 18.05.02'!$AE:$AE,'Stock 18.05.02'!$BH:$BH,'Sum of data'!$B47,'Stock 18.05.02'!$P:$P,'Sum of data'!$C47,'Stock 18.05.02'!$BJ:$BJ,'Sum of data'!$D47,'Stock 18.05.02'!$AG:$AG,'Sum of data'!J$44)</f>
        <v>0</v>
      </c>
      <c r="K47" s="89">
        <f>SUMIFS('Stock 18.05.02'!$AE:$AE,'Stock 18.05.02'!$BH:$BH,'Sum of data'!$B47,'Stock 18.05.02'!$P:$P,'Sum of data'!$C47,'Stock 18.05.02'!$BJ:$BJ,'Sum of data'!$D47,'Stock 18.05.02'!$AG:$AG,'Sum of data'!K$44)</f>
        <v>3423.5</v>
      </c>
      <c r="L47" s="53">
        <f>SUMIFS('Stock 18.05.02'!$AE:$AE,'Stock 18.05.02'!$BH:$BH,'Sum of data'!$B47,'Stock 18.05.02'!$P:$P,'Sum of data'!$C47,'Stock 18.05.02'!$BJ:$BJ,'Sum of data'!$D47,'Stock 18.05.02'!$AG:$AG,'Sum of data'!L$44)</f>
        <v>310</v>
      </c>
      <c r="M47" s="53">
        <f>SUMIFS('Stock 18.05.02'!$AE:$AE,'Stock 18.05.02'!$BH:$BH,'Sum of data'!$B47,'Stock 18.05.02'!$P:$P,'Sum of data'!$C47,'Stock 18.05.02'!$BJ:$BJ,'Sum of data'!$D47,'Stock 18.05.02'!$AG:$AG,'Sum of data'!M$44)</f>
        <v>5291</v>
      </c>
      <c r="N47" s="53">
        <f>SUMIFS('Stock 18.05.02'!$AE:$AE,'Stock 18.05.02'!$BH:$BH,'Sum of data'!$B47,'Stock 18.05.02'!$P:$P,'Sum of data'!$C47,'Stock 18.05.02'!$BJ:$BJ,'Sum of data'!$D47,'Stock 18.05.02'!$AG:$AG,'Sum of data'!N$44)</f>
        <v>2083</v>
      </c>
      <c r="O47" s="53">
        <f>SUMIFS('Stock 18.05.02'!$AE:$AE,'Stock 18.05.02'!$BH:$BH,'Sum of data'!$B47,'Stock 18.05.02'!$P:$P,'Sum of data'!$C47,'Stock 18.05.02'!$BJ:$BJ,'Sum of data'!$D47,'Stock 18.05.02'!$AG:$AG,'Sum of data'!O$44)</f>
        <v>0</v>
      </c>
      <c r="P47" s="53">
        <f>SUMIFS('Stock 18.05.02'!$AE:$AE,'Stock 18.05.02'!$BH:$BH,'Sum of data'!$B47,'Stock 18.05.02'!$P:$P,'Sum of data'!$C47,'Stock 18.05.02'!$BJ:$BJ,'Sum of data'!$D47,'Stock 18.05.02'!$AG:$AG,'Sum of data'!P$44)</f>
        <v>204</v>
      </c>
      <c r="Q47" s="53">
        <f>SUMIFS('Stock 18.05.02'!$AE:$AE,'Stock 18.05.02'!$BH:$BH,'Sum of data'!$B47,'Stock 18.05.02'!$P:$P,'Sum of data'!$C47,'Stock 18.05.02'!$BJ:$BJ,'Sum of data'!$D47,'Stock 18.05.02'!$AG:$AG,'Sum of data'!Q$44)</f>
        <v>2</v>
      </c>
      <c r="R47" s="53">
        <f>SUMIFS('Stock 18.05.02'!$AE:$AE,'Stock 18.05.02'!$BH:$BH,'Sum of data'!$B47,'Stock 18.05.02'!$P:$P,'Sum of data'!$C47,'Stock 18.05.02'!$BJ:$BJ,'Sum of data'!$D47,'Stock 18.05.02'!$AG:$AG,'Sum of data'!R$44)</f>
        <v>0</v>
      </c>
      <c r="S47" s="53">
        <f>SUMIFS('Stock 18.05.02'!$AE:$AE,'Stock 18.05.02'!$BH:$BH,'Sum of data'!$B47,'Stock 18.05.02'!$P:$P,'Sum of data'!$C47,'Stock 18.05.02'!$BJ:$BJ,'Sum of data'!$D47,'Stock 18.05.02'!$AG:$AG,'Sum of data'!S$44)</f>
        <v>0</v>
      </c>
      <c r="T47" s="53">
        <f>SUMIFS('Stock 18.05.02'!$AE:$AE,'Stock 18.05.02'!$BH:$BH,'Sum of data'!$B47,'Stock 18.05.02'!$P:$P,'Sum of data'!$C47,'Stock 18.05.02'!$BJ:$BJ,'Sum of data'!$D47,'Stock 18.05.02'!$AG:$AG,'Sum of data'!T$44)</f>
        <v>0</v>
      </c>
      <c r="U47" s="88">
        <f t="shared" si="4"/>
        <v>21315.5</v>
      </c>
      <c r="V47" s="53">
        <f t="shared" si="5"/>
        <v>10002</v>
      </c>
    </row>
    <row r="48" spans="2:22">
      <c r="B48" s="51" t="s">
        <v>1202</v>
      </c>
      <c r="C48" s="52">
        <v>0.6</v>
      </c>
      <c r="D48" s="52">
        <v>915</v>
      </c>
      <c r="E48" s="52" t="s">
        <v>1201</v>
      </c>
      <c r="F48" s="53">
        <f>SUMIFS('Stock 18.05.02'!$AE:$AE,'Stock 18.05.02'!$BH:$BH,'Sum of data'!$B48,'Stock 18.05.02'!$P:$P,'Sum of data'!$C48,'Stock 18.05.02'!$BJ:$BJ,'Sum of data'!$D48,'Stock 18.05.02'!$AG:$AG,'Sum of data'!F$44)</f>
        <v>0</v>
      </c>
      <c r="G48" s="53">
        <f>SUMIFS('Stock 18.05.02'!$AE:$AE,'Stock 18.05.02'!$BH:$BH,'Sum of data'!$B48,'Stock 18.05.02'!$P:$P,'Sum of data'!$C48,'Stock 18.05.02'!$BJ:$BJ,'Sum of data'!$D48,'Stock 18.05.02'!$AG:$AG,'Sum of data'!G$44)</f>
        <v>0</v>
      </c>
      <c r="H48" s="53">
        <f>SUMIFS('Stock 18.05.02'!$AE:$AE,'Stock 18.05.02'!$BH:$BH,'Sum of data'!$B48,'Stock 18.05.02'!$P:$P,'Sum of data'!$C48,'Stock 18.05.02'!$BJ:$BJ,'Sum of data'!$D48,'Stock 18.05.02'!$AG:$AG,'Sum of data'!H$44)</f>
        <v>0</v>
      </c>
      <c r="I48" s="53">
        <f>SUMIFS('Stock 18.05.02'!$AE:$AE,'Stock 18.05.02'!$BH:$BH,'Sum of data'!$B48,'Stock 18.05.02'!$P:$P,'Sum of data'!$C48,'Stock 18.05.02'!$BJ:$BJ,'Sum of data'!$D48,'Stock 18.05.02'!$AG:$AG,'Sum of data'!I$44)</f>
        <v>0</v>
      </c>
      <c r="J48" s="89">
        <f>SUMIFS('Stock 18.05.02'!$AE:$AE,'Stock 18.05.02'!$BH:$BH,'Sum of data'!$B48,'Stock 18.05.02'!$P:$P,'Sum of data'!$C48,'Stock 18.05.02'!$BJ:$BJ,'Sum of data'!$D48,'Stock 18.05.02'!$AG:$AG,'Sum of data'!J$44)</f>
        <v>0</v>
      </c>
      <c r="K48" s="89">
        <f>SUMIFS('Stock 18.05.02'!$AE:$AE,'Stock 18.05.02'!$BH:$BH,'Sum of data'!$B48,'Stock 18.05.02'!$P:$P,'Sum of data'!$C48,'Stock 18.05.02'!$BJ:$BJ,'Sum of data'!$D48,'Stock 18.05.02'!$AG:$AG,'Sum of data'!K$44)</f>
        <v>7450</v>
      </c>
      <c r="L48" s="53">
        <f>SUMIFS('Stock 18.05.02'!$AE:$AE,'Stock 18.05.02'!$BH:$BH,'Sum of data'!$B48,'Stock 18.05.02'!$P:$P,'Sum of data'!$C48,'Stock 18.05.02'!$BJ:$BJ,'Sum of data'!$D48,'Stock 18.05.02'!$AG:$AG,'Sum of data'!L$44)</f>
        <v>19</v>
      </c>
      <c r="M48" s="53">
        <f>SUMIFS('Stock 18.05.02'!$AE:$AE,'Stock 18.05.02'!$BH:$BH,'Sum of data'!$B48,'Stock 18.05.02'!$P:$P,'Sum of data'!$C48,'Stock 18.05.02'!$BJ:$BJ,'Sum of data'!$D48,'Stock 18.05.02'!$AG:$AG,'Sum of data'!M$44)</f>
        <v>0</v>
      </c>
      <c r="N48" s="53">
        <f>SUMIFS('Stock 18.05.02'!$AE:$AE,'Stock 18.05.02'!$BH:$BH,'Sum of data'!$B48,'Stock 18.05.02'!$P:$P,'Sum of data'!$C48,'Stock 18.05.02'!$BJ:$BJ,'Sum of data'!$D48,'Stock 18.05.02'!$AG:$AG,'Sum of data'!N$44)</f>
        <v>517</v>
      </c>
      <c r="O48" s="53">
        <f>SUMIFS('Stock 18.05.02'!$AE:$AE,'Stock 18.05.02'!$BH:$BH,'Sum of data'!$B48,'Stock 18.05.02'!$P:$P,'Sum of data'!$C48,'Stock 18.05.02'!$BJ:$BJ,'Sum of data'!$D48,'Stock 18.05.02'!$AG:$AG,'Sum of data'!O$44)</f>
        <v>0</v>
      </c>
      <c r="P48" s="53">
        <f>SUMIFS('Stock 18.05.02'!$AE:$AE,'Stock 18.05.02'!$BH:$BH,'Sum of data'!$B48,'Stock 18.05.02'!$P:$P,'Sum of data'!$C48,'Stock 18.05.02'!$BJ:$BJ,'Sum of data'!$D48,'Stock 18.05.02'!$AG:$AG,'Sum of data'!P$44)</f>
        <v>0</v>
      </c>
      <c r="Q48" s="53">
        <f>SUMIFS('Stock 18.05.02'!$AE:$AE,'Stock 18.05.02'!$BH:$BH,'Sum of data'!$B48,'Stock 18.05.02'!$P:$P,'Sum of data'!$C48,'Stock 18.05.02'!$BJ:$BJ,'Sum of data'!$D48,'Stock 18.05.02'!$AG:$AG,'Sum of data'!Q$44)</f>
        <v>0</v>
      </c>
      <c r="R48" s="53">
        <f>SUMIFS('Stock 18.05.02'!$AE:$AE,'Stock 18.05.02'!$BH:$BH,'Sum of data'!$B48,'Stock 18.05.02'!$P:$P,'Sum of data'!$C48,'Stock 18.05.02'!$BJ:$BJ,'Sum of data'!$D48,'Stock 18.05.02'!$AG:$AG,'Sum of data'!R$44)</f>
        <v>0</v>
      </c>
      <c r="S48" s="53">
        <f>SUMIFS('Stock 18.05.02'!$AE:$AE,'Stock 18.05.02'!$BH:$BH,'Sum of data'!$B48,'Stock 18.05.02'!$P:$P,'Sum of data'!$C48,'Stock 18.05.02'!$BJ:$BJ,'Sum of data'!$D48,'Stock 18.05.02'!$AG:$AG,'Sum of data'!S$44)</f>
        <v>0</v>
      </c>
      <c r="T48" s="53">
        <f>SUMIFS('Stock 18.05.02'!$AE:$AE,'Stock 18.05.02'!$BH:$BH,'Sum of data'!$B48,'Stock 18.05.02'!$P:$P,'Sum of data'!$C48,'Stock 18.05.02'!$BJ:$BJ,'Sum of data'!$D48,'Stock 18.05.02'!$AG:$AG,'Sum of data'!T$44)</f>
        <v>0</v>
      </c>
      <c r="U48" s="88">
        <f t="shared" si="4"/>
        <v>7986</v>
      </c>
      <c r="V48" s="130">
        <f>SUM(F48:K48)</f>
        <v>7450</v>
      </c>
    </row>
    <row r="49" spans="2:22">
      <c r="B49" s="51" t="s">
        <v>1202</v>
      </c>
      <c r="C49" s="52">
        <v>0.6</v>
      </c>
      <c r="D49" s="52">
        <v>1340</v>
      </c>
      <c r="E49" s="52" t="s">
        <v>1201</v>
      </c>
      <c r="F49" s="53">
        <f>SUMIFS('Stock 18.05.02'!$AE:$AE,'Stock 18.05.02'!$BH:$BH,'Sum of data'!$B49,'Stock 18.05.02'!$P:$P,'Sum of data'!$C49,'Stock 18.05.02'!$BJ:$BJ,'Sum of data'!$D49,'Stock 18.05.02'!$AG:$AG,'Sum of data'!F$44)</f>
        <v>0</v>
      </c>
      <c r="G49" s="53">
        <f>SUMIFS('Stock 18.05.02'!$AE:$AE,'Stock 18.05.02'!$BH:$BH,'Sum of data'!$B49,'Stock 18.05.02'!$P:$P,'Sum of data'!$C49,'Stock 18.05.02'!$BJ:$BJ,'Sum of data'!$D49,'Stock 18.05.02'!$AG:$AG,'Sum of data'!G$44)</f>
        <v>0</v>
      </c>
      <c r="H49" s="53">
        <f>SUMIFS('Stock 18.05.02'!$AE:$AE,'Stock 18.05.02'!$BH:$BH,'Sum of data'!$B49,'Stock 18.05.02'!$P:$P,'Sum of data'!$C49,'Stock 18.05.02'!$BJ:$BJ,'Sum of data'!$D49,'Stock 18.05.02'!$AG:$AG,'Sum of data'!H$44)</f>
        <v>0</v>
      </c>
      <c r="I49" s="53">
        <f>SUMIFS('Stock 18.05.02'!$AE:$AE,'Stock 18.05.02'!$BH:$BH,'Sum of data'!$B49,'Stock 18.05.02'!$P:$P,'Sum of data'!$C49,'Stock 18.05.02'!$BJ:$BJ,'Sum of data'!$D49,'Stock 18.05.02'!$AG:$AG,'Sum of data'!I$44)</f>
        <v>0</v>
      </c>
      <c r="J49" s="89">
        <f>SUMIFS('Stock 18.05.02'!$AE:$AE,'Stock 18.05.02'!$BH:$BH,'Sum of data'!$B49,'Stock 18.05.02'!$P:$P,'Sum of data'!$C49,'Stock 18.05.02'!$BJ:$BJ,'Sum of data'!$D49,'Stock 18.05.02'!$AG:$AG,'Sum of data'!J$44)</f>
        <v>0</v>
      </c>
      <c r="K49" s="89">
        <f>SUMIFS('Stock 18.05.02'!$AE:$AE,'Stock 18.05.02'!$BH:$BH,'Sum of data'!$B49,'Stock 18.05.02'!$P:$P,'Sum of data'!$C49,'Stock 18.05.02'!$BJ:$BJ,'Sum of data'!$D49,'Stock 18.05.02'!$AG:$AG,'Sum of data'!K$44)</f>
        <v>162</v>
      </c>
      <c r="L49" s="53">
        <f>SUMIFS('Stock 18.05.02'!$AE:$AE,'Stock 18.05.02'!$BH:$BH,'Sum of data'!$B49,'Stock 18.05.02'!$P:$P,'Sum of data'!$C49,'Stock 18.05.02'!$BJ:$BJ,'Sum of data'!$D49,'Stock 18.05.02'!$AG:$AG,'Sum of data'!L$44)</f>
        <v>96</v>
      </c>
      <c r="M49" s="53">
        <f>SUMIFS('Stock 18.05.02'!$AE:$AE,'Stock 18.05.02'!$BH:$BH,'Sum of data'!$B49,'Stock 18.05.02'!$P:$P,'Sum of data'!$C49,'Stock 18.05.02'!$BJ:$BJ,'Sum of data'!$D49,'Stock 18.05.02'!$AG:$AG,'Sum of data'!M$44)</f>
        <v>0</v>
      </c>
      <c r="N49" s="53">
        <f>SUMIFS('Stock 18.05.02'!$AE:$AE,'Stock 18.05.02'!$BH:$BH,'Sum of data'!$B49,'Stock 18.05.02'!$P:$P,'Sum of data'!$C49,'Stock 18.05.02'!$BJ:$BJ,'Sum of data'!$D49,'Stock 18.05.02'!$AG:$AG,'Sum of data'!N$44)</f>
        <v>45</v>
      </c>
      <c r="O49" s="53">
        <f>SUMIFS('Stock 18.05.02'!$AE:$AE,'Stock 18.05.02'!$BH:$BH,'Sum of data'!$B49,'Stock 18.05.02'!$P:$P,'Sum of data'!$C49,'Stock 18.05.02'!$BJ:$BJ,'Sum of data'!$D49,'Stock 18.05.02'!$AG:$AG,'Sum of data'!O$44)</f>
        <v>0</v>
      </c>
      <c r="P49" s="53">
        <f>SUMIFS('Stock 18.05.02'!$AE:$AE,'Stock 18.05.02'!$BH:$BH,'Sum of data'!$B49,'Stock 18.05.02'!$P:$P,'Sum of data'!$C49,'Stock 18.05.02'!$BJ:$BJ,'Sum of data'!$D49,'Stock 18.05.02'!$AG:$AG,'Sum of data'!P$44)</f>
        <v>0</v>
      </c>
      <c r="Q49" s="53">
        <f>SUMIFS('Stock 18.05.02'!$AE:$AE,'Stock 18.05.02'!$BH:$BH,'Sum of data'!$B49,'Stock 18.05.02'!$P:$P,'Sum of data'!$C49,'Stock 18.05.02'!$BJ:$BJ,'Sum of data'!$D49,'Stock 18.05.02'!$AG:$AG,'Sum of data'!Q$44)</f>
        <v>0</v>
      </c>
      <c r="R49" s="53">
        <f>SUMIFS('Stock 18.05.02'!$AE:$AE,'Stock 18.05.02'!$BH:$BH,'Sum of data'!$B49,'Stock 18.05.02'!$P:$P,'Sum of data'!$C49,'Stock 18.05.02'!$BJ:$BJ,'Sum of data'!$D49,'Stock 18.05.02'!$AG:$AG,'Sum of data'!R$44)</f>
        <v>0</v>
      </c>
      <c r="S49" s="53">
        <f>SUMIFS('Stock 18.05.02'!$AE:$AE,'Stock 18.05.02'!$BH:$BH,'Sum of data'!$B49,'Stock 18.05.02'!$P:$P,'Sum of data'!$C49,'Stock 18.05.02'!$BJ:$BJ,'Sum of data'!$D49,'Stock 18.05.02'!$AG:$AG,'Sum of data'!S$44)</f>
        <v>0</v>
      </c>
      <c r="T49" s="53">
        <f>SUMIFS('Stock 18.05.02'!$AE:$AE,'Stock 18.05.02'!$BH:$BH,'Sum of data'!$B49,'Stock 18.05.02'!$P:$P,'Sum of data'!$C49,'Stock 18.05.02'!$BJ:$BJ,'Sum of data'!$D49,'Stock 18.05.02'!$AG:$AG,'Sum of data'!T$44)</f>
        <v>0</v>
      </c>
      <c r="U49" s="88">
        <f t="shared" si="4"/>
        <v>303</v>
      </c>
      <c r="V49" s="130">
        <f>SUM(F49:K49)</f>
        <v>162</v>
      </c>
    </row>
    <row r="50" spans="2:22">
      <c r="B50" s="51" t="s">
        <v>1197</v>
      </c>
      <c r="C50" s="52">
        <v>0.7</v>
      </c>
      <c r="D50" s="52">
        <v>1219</v>
      </c>
      <c r="E50" s="52" t="s">
        <v>1201</v>
      </c>
      <c r="F50" s="53">
        <f>SUMIFS('Stock 18.05.02'!$AE:$AE,'Stock 18.05.02'!$BH:$BH,'Sum of data'!$B50,'Stock 18.05.02'!$P:$P,'Sum of data'!$C50,'Stock 18.05.02'!$BJ:$BJ,'Sum of data'!$D50,'Stock 18.05.02'!$AG:$AG,'Sum of data'!F$44)</f>
        <v>7800</v>
      </c>
      <c r="G50" s="53">
        <f>SUMIFS('Stock 18.05.02'!$AE:$AE,'Stock 18.05.02'!$BH:$BH,'Sum of data'!$B50,'Stock 18.05.02'!$P:$P,'Sum of data'!$C50,'Stock 18.05.02'!$BJ:$BJ,'Sum of data'!$D50,'Stock 18.05.02'!$AG:$AG,'Sum of data'!G$44)</f>
        <v>0</v>
      </c>
      <c r="H50" s="53">
        <f>SUMIFS('Stock 18.05.02'!$AE:$AE,'Stock 18.05.02'!$BH:$BH,'Sum of data'!$B50,'Stock 18.05.02'!$P:$P,'Sum of data'!$C50,'Stock 18.05.02'!$BJ:$BJ,'Sum of data'!$D50,'Stock 18.05.02'!$AG:$AG,'Sum of data'!H$44)</f>
        <v>10964</v>
      </c>
      <c r="I50" s="53">
        <f>SUMIFS('Stock 18.05.02'!$AE:$AE,'Stock 18.05.02'!$BH:$BH,'Sum of data'!$B50,'Stock 18.05.02'!$P:$P,'Sum of data'!$C50,'Stock 18.05.02'!$BJ:$BJ,'Sum of data'!$D50,'Stock 18.05.02'!$AG:$AG,'Sum of data'!I$44)</f>
        <v>0</v>
      </c>
      <c r="J50" s="89">
        <f>SUMIFS('Stock 18.05.02'!$AE:$AE,'Stock 18.05.02'!$BH:$BH,'Sum of data'!$B50,'Stock 18.05.02'!$P:$P,'Sum of data'!$C50,'Stock 18.05.02'!$BJ:$BJ,'Sum of data'!$D50,'Stock 18.05.02'!$AG:$AG,'Sum of data'!J$44)</f>
        <v>0</v>
      </c>
      <c r="K50" s="89">
        <f>SUMIFS('Stock 18.05.02'!$AE:$AE,'Stock 18.05.02'!$BH:$BH,'Sum of data'!$B50,'Stock 18.05.02'!$P:$P,'Sum of data'!$C50,'Stock 18.05.02'!$BJ:$BJ,'Sum of data'!$D50,'Stock 18.05.02'!$AG:$AG,'Sum of data'!K$44)</f>
        <v>11826.6</v>
      </c>
      <c r="L50" s="53">
        <f>SUMIFS('Stock 18.05.02'!$AE:$AE,'Stock 18.05.02'!$BH:$BH,'Sum of data'!$B50,'Stock 18.05.02'!$P:$P,'Sum of data'!$C50,'Stock 18.05.02'!$BJ:$BJ,'Sum of data'!$D50,'Stock 18.05.02'!$AG:$AG,'Sum of data'!L$44)</f>
        <v>1618</v>
      </c>
      <c r="M50" s="53">
        <f>SUMIFS('Stock 18.05.02'!$AE:$AE,'Stock 18.05.02'!$BH:$BH,'Sum of data'!$B50,'Stock 18.05.02'!$P:$P,'Sum of data'!$C50,'Stock 18.05.02'!$BJ:$BJ,'Sum of data'!$D50,'Stock 18.05.02'!$AG:$AG,'Sum of data'!M$44)</f>
        <v>10064</v>
      </c>
      <c r="N50" s="53">
        <f>SUMIFS('Stock 18.05.02'!$AE:$AE,'Stock 18.05.02'!$BH:$BH,'Sum of data'!$B50,'Stock 18.05.02'!$P:$P,'Sum of data'!$C50,'Stock 18.05.02'!$BJ:$BJ,'Sum of data'!$D50,'Stock 18.05.02'!$AG:$AG,'Sum of data'!N$44)</f>
        <v>4595</v>
      </c>
      <c r="O50" s="53">
        <f>SUMIFS('Stock 18.05.02'!$AE:$AE,'Stock 18.05.02'!$BH:$BH,'Sum of data'!$B50,'Stock 18.05.02'!$P:$P,'Sum of data'!$C50,'Stock 18.05.02'!$BJ:$BJ,'Sum of data'!$D50,'Stock 18.05.02'!$AG:$AG,'Sum of data'!O$44)</f>
        <v>0</v>
      </c>
      <c r="P50" s="53">
        <f>SUMIFS('Stock 18.05.02'!$AE:$AE,'Stock 18.05.02'!$BH:$BH,'Sum of data'!$B50,'Stock 18.05.02'!$P:$P,'Sum of data'!$C50,'Stock 18.05.02'!$BJ:$BJ,'Sum of data'!$D50,'Stock 18.05.02'!$AG:$AG,'Sum of data'!P$44)</f>
        <v>137</v>
      </c>
      <c r="Q50" s="53">
        <f>SUMIFS('Stock 18.05.02'!$AE:$AE,'Stock 18.05.02'!$BH:$BH,'Sum of data'!$B50,'Stock 18.05.02'!$P:$P,'Sum of data'!$C50,'Stock 18.05.02'!$BJ:$BJ,'Sum of data'!$D50,'Stock 18.05.02'!$AG:$AG,'Sum of data'!Q$44)</f>
        <v>0</v>
      </c>
      <c r="R50" s="53">
        <f>SUMIFS('Stock 18.05.02'!$AE:$AE,'Stock 18.05.02'!$BH:$BH,'Sum of data'!$B50,'Stock 18.05.02'!$P:$P,'Sum of data'!$C50,'Stock 18.05.02'!$BJ:$BJ,'Sum of data'!$D50,'Stock 18.05.02'!$AG:$AG,'Sum of data'!R$44)</f>
        <v>69</v>
      </c>
      <c r="S50" s="53">
        <f>SUMIFS('Stock 18.05.02'!$AE:$AE,'Stock 18.05.02'!$BH:$BH,'Sum of data'!$B50,'Stock 18.05.02'!$P:$P,'Sum of data'!$C50,'Stock 18.05.02'!$BJ:$BJ,'Sum of data'!$D50,'Stock 18.05.02'!$AG:$AG,'Sum of data'!S$44)</f>
        <v>16</v>
      </c>
      <c r="T50" s="53">
        <f>SUMIFS('Stock 18.05.02'!$AE:$AE,'Stock 18.05.02'!$BH:$BH,'Sum of data'!$B50,'Stock 18.05.02'!$P:$P,'Sum of data'!$C50,'Stock 18.05.02'!$BJ:$BJ,'Sum of data'!$D50,'Stock 18.05.02'!$AG:$AG,'Sum of data'!T$44)</f>
        <v>0</v>
      </c>
      <c r="U50" s="88">
        <f t="shared" si="4"/>
        <v>47089.599999999999</v>
      </c>
      <c r="V50" s="53">
        <f t="shared" si="5"/>
        <v>18764</v>
      </c>
    </row>
    <row r="51" spans="2:22">
      <c r="B51" s="51" t="s">
        <v>1197</v>
      </c>
      <c r="C51" s="52">
        <v>0.8</v>
      </c>
      <c r="D51" s="52">
        <v>1219</v>
      </c>
      <c r="E51" s="52" t="s">
        <v>1201</v>
      </c>
      <c r="F51" s="53">
        <f>SUMIFS('Stock 18.05.02'!$AE:$AE,'Stock 18.05.02'!$BH:$BH,'Sum of data'!$B51,'Stock 18.05.02'!$P:$P,'Sum of data'!$C51,'Stock 18.05.02'!$BJ:$BJ,'Sum of data'!$D51,'Stock 18.05.02'!$AG:$AG,'Sum of data'!F$44)</f>
        <v>63205</v>
      </c>
      <c r="G51" s="53">
        <f>SUMIFS('Stock 18.05.02'!$AE:$AE,'Stock 18.05.02'!$BH:$BH,'Sum of data'!$B51,'Stock 18.05.02'!$P:$P,'Sum of data'!$C51,'Stock 18.05.02'!$BJ:$BJ,'Sum of data'!$D51,'Stock 18.05.02'!$AG:$AG,'Sum of data'!G$44)</f>
        <v>0</v>
      </c>
      <c r="H51" s="53">
        <f>SUMIFS('Stock 18.05.02'!$AE:$AE,'Stock 18.05.02'!$BH:$BH,'Sum of data'!$B51,'Stock 18.05.02'!$P:$P,'Sum of data'!$C51,'Stock 18.05.02'!$BJ:$BJ,'Sum of data'!$D51,'Stock 18.05.02'!$AG:$AG,'Sum of data'!H$44)</f>
        <v>7455</v>
      </c>
      <c r="I51" s="53">
        <f>SUMIFS('Stock 18.05.02'!$AE:$AE,'Stock 18.05.02'!$BH:$BH,'Sum of data'!$B51,'Stock 18.05.02'!$P:$P,'Sum of data'!$C51,'Stock 18.05.02'!$BJ:$BJ,'Sum of data'!$D51,'Stock 18.05.02'!$AG:$AG,'Sum of data'!I$44)</f>
        <v>0</v>
      </c>
      <c r="J51" s="89">
        <f>SUMIFS('Stock 18.05.02'!$AE:$AE,'Stock 18.05.02'!$BH:$BH,'Sum of data'!$B51,'Stock 18.05.02'!$P:$P,'Sum of data'!$C51,'Stock 18.05.02'!$BJ:$BJ,'Sum of data'!$D51,'Stock 18.05.02'!$AG:$AG,'Sum of data'!J$44)</f>
        <v>0</v>
      </c>
      <c r="K51" s="89">
        <f>SUMIFS('Stock 18.05.02'!$AE:$AE,'Stock 18.05.02'!$BH:$BH,'Sum of data'!$B51,'Stock 18.05.02'!$P:$P,'Sum of data'!$C51,'Stock 18.05.02'!$BJ:$BJ,'Sum of data'!$D51,'Stock 18.05.02'!$AG:$AG,'Sum of data'!K$44)</f>
        <v>11656</v>
      </c>
      <c r="L51" s="53">
        <f>SUMIFS('Stock 18.05.02'!$AE:$AE,'Stock 18.05.02'!$BH:$BH,'Sum of data'!$B51,'Stock 18.05.02'!$P:$P,'Sum of data'!$C51,'Stock 18.05.02'!$BJ:$BJ,'Sum of data'!$D51,'Stock 18.05.02'!$AG:$AG,'Sum of data'!L$44)</f>
        <v>317</v>
      </c>
      <c r="M51" s="53">
        <f>SUMIFS('Stock 18.05.02'!$AE:$AE,'Stock 18.05.02'!$BH:$BH,'Sum of data'!$B51,'Stock 18.05.02'!$P:$P,'Sum of data'!$C51,'Stock 18.05.02'!$BJ:$BJ,'Sum of data'!$D51,'Stock 18.05.02'!$AG:$AG,'Sum of data'!M$44)</f>
        <v>2274</v>
      </c>
      <c r="N51" s="53">
        <f>SUMIFS('Stock 18.05.02'!$AE:$AE,'Stock 18.05.02'!$BH:$BH,'Sum of data'!$B51,'Stock 18.05.02'!$P:$P,'Sum of data'!$C51,'Stock 18.05.02'!$BJ:$BJ,'Sum of data'!$D51,'Stock 18.05.02'!$AG:$AG,'Sum of data'!N$44)</f>
        <v>653</v>
      </c>
      <c r="O51" s="53">
        <f>SUMIFS('Stock 18.05.02'!$AE:$AE,'Stock 18.05.02'!$BH:$BH,'Sum of data'!$B51,'Stock 18.05.02'!$P:$P,'Sum of data'!$C51,'Stock 18.05.02'!$BJ:$BJ,'Sum of data'!$D51,'Stock 18.05.02'!$AG:$AG,'Sum of data'!O$44)</f>
        <v>0</v>
      </c>
      <c r="P51" s="53">
        <f>SUMIFS('Stock 18.05.02'!$AE:$AE,'Stock 18.05.02'!$BH:$BH,'Sum of data'!$B51,'Stock 18.05.02'!$P:$P,'Sum of data'!$C51,'Stock 18.05.02'!$BJ:$BJ,'Sum of data'!$D51,'Stock 18.05.02'!$AG:$AG,'Sum of data'!P$44)</f>
        <v>145</v>
      </c>
      <c r="Q51" s="53">
        <f>SUMIFS('Stock 18.05.02'!$AE:$AE,'Stock 18.05.02'!$BH:$BH,'Sum of data'!$B51,'Stock 18.05.02'!$P:$P,'Sum of data'!$C51,'Stock 18.05.02'!$BJ:$BJ,'Sum of data'!$D51,'Stock 18.05.02'!$AG:$AG,'Sum of data'!Q$44)</f>
        <v>0</v>
      </c>
      <c r="R51" s="53">
        <f>SUMIFS('Stock 18.05.02'!$AE:$AE,'Stock 18.05.02'!$BH:$BH,'Sum of data'!$B51,'Stock 18.05.02'!$P:$P,'Sum of data'!$C51,'Stock 18.05.02'!$BJ:$BJ,'Sum of data'!$D51,'Stock 18.05.02'!$AG:$AG,'Sum of data'!R$44)</f>
        <v>0</v>
      </c>
      <c r="S51" s="53">
        <f>SUMIFS('Stock 18.05.02'!$AE:$AE,'Stock 18.05.02'!$BH:$BH,'Sum of data'!$B51,'Stock 18.05.02'!$P:$P,'Sum of data'!$C51,'Stock 18.05.02'!$BJ:$BJ,'Sum of data'!$D51,'Stock 18.05.02'!$AG:$AG,'Sum of data'!S$44)</f>
        <v>0</v>
      </c>
      <c r="T51" s="53">
        <f>SUMIFS('Stock 18.05.02'!$AE:$AE,'Stock 18.05.02'!$BH:$BH,'Sum of data'!$B51,'Stock 18.05.02'!$P:$P,'Sum of data'!$C51,'Stock 18.05.02'!$BJ:$BJ,'Sum of data'!$D51,'Stock 18.05.02'!$AG:$AG,'Sum of data'!T$44)</f>
        <v>0</v>
      </c>
      <c r="U51" s="88">
        <f t="shared" si="4"/>
        <v>85705</v>
      </c>
      <c r="V51" s="53">
        <f t="shared" si="5"/>
        <v>70660</v>
      </c>
    </row>
    <row r="52" spans="2:22">
      <c r="B52" s="51" t="s">
        <v>1202</v>
      </c>
      <c r="C52" s="52">
        <v>0.8</v>
      </c>
      <c r="D52" s="52">
        <v>1219</v>
      </c>
      <c r="E52" s="52" t="s">
        <v>1201</v>
      </c>
      <c r="F52" s="53">
        <f>SUMIFS('Stock 18.05.02'!$AE:$AE,'Stock 18.05.02'!$BH:$BH,'Sum of data'!$B52,'Stock 18.05.02'!$P:$P,'Sum of data'!$C52,'Stock 18.05.02'!$BJ:$BJ,'Sum of data'!$D52,'Stock 18.05.02'!$AG:$AG,'Sum of data'!F$44)</f>
        <v>8875</v>
      </c>
      <c r="G52" s="53">
        <f>SUMIFS('Stock 18.05.02'!$AE:$AE,'Stock 18.05.02'!$BH:$BH,'Sum of data'!$B52,'Stock 18.05.02'!$P:$P,'Sum of data'!$C52,'Stock 18.05.02'!$BJ:$BJ,'Sum of data'!$D52,'Stock 18.05.02'!$AG:$AG,'Sum of data'!G$44)</f>
        <v>4850</v>
      </c>
      <c r="H52" s="53">
        <f>SUMIFS('Stock 18.05.02'!$AE:$AE,'Stock 18.05.02'!$BH:$BH,'Sum of data'!$B52,'Stock 18.05.02'!$P:$P,'Sum of data'!$C52,'Stock 18.05.02'!$BJ:$BJ,'Sum of data'!$D52,'Stock 18.05.02'!$AG:$AG,'Sum of data'!H$44)</f>
        <v>0</v>
      </c>
      <c r="I52" s="53">
        <f>SUMIFS('Stock 18.05.02'!$AE:$AE,'Stock 18.05.02'!$BH:$BH,'Sum of data'!$B52,'Stock 18.05.02'!$P:$P,'Sum of data'!$C52,'Stock 18.05.02'!$BJ:$BJ,'Sum of data'!$D52,'Stock 18.05.02'!$AG:$AG,'Sum of data'!I$44)</f>
        <v>1380</v>
      </c>
      <c r="J52" s="89">
        <f>SUMIFS('Stock 18.05.02'!$AE:$AE,'Stock 18.05.02'!$BH:$BH,'Sum of data'!$B52,'Stock 18.05.02'!$P:$P,'Sum of data'!$C52,'Stock 18.05.02'!$BJ:$BJ,'Sum of data'!$D52,'Stock 18.05.02'!$AG:$AG,'Sum of data'!J$44)</f>
        <v>0</v>
      </c>
      <c r="K52" s="89">
        <f>SUMIFS('Stock 18.05.02'!$AE:$AE,'Stock 18.05.02'!$BH:$BH,'Sum of data'!$B52,'Stock 18.05.02'!$P:$P,'Sum of data'!$C52,'Stock 18.05.02'!$BJ:$BJ,'Sum of data'!$D52,'Stock 18.05.02'!$AG:$AG,'Sum of data'!K$44)</f>
        <v>2833</v>
      </c>
      <c r="L52" s="53">
        <f>SUMIFS('Stock 18.05.02'!$AE:$AE,'Stock 18.05.02'!$BH:$BH,'Sum of data'!$B52,'Stock 18.05.02'!$P:$P,'Sum of data'!$C52,'Stock 18.05.02'!$BJ:$BJ,'Sum of data'!$D52,'Stock 18.05.02'!$AG:$AG,'Sum of data'!L$44)</f>
        <v>153</v>
      </c>
      <c r="M52" s="53">
        <f>SUMIFS('Stock 18.05.02'!$AE:$AE,'Stock 18.05.02'!$BH:$BH,'Sum of data'!$B52,'Stock 18.05.02'!$P:$P,'Sum of data'!$C52,'Stock 18.05.02'!$BJ:$BJ,'Sum of data'!$D52,'Stock 18.05.02'!$AG:$AG,'Sum of data'!M$44)</f>
        <v>482</v>
      </c>
      <c r="N52" s="53">
        <f>SUMIFS('Stock 18.05.02'!$AE:$AE,'Stock 18.05.02'!$BH:$BH,'Sum of data'!$B52,'Stock 18.05.02'!$P:$P,'Sum of data'!$C52,'Stock 18.05.02'!$BJ:$BJ,'Sum of data'!$D52,'Stock 18.05.02'!$AG:$AG,'Sum of data'!N$44)</f>
        <v>168</v>
      </c>
      <c r="O52" s="53">
        <f>SUMIFS('Stock 18.05.02'!$AE:$AE,'Stock 18.05.02'!$BH:$BH,'Sum of data'!$B52,'Stock 18.05.02'!$P:$P,'Sum of data'!$C52,'Stock 18.05.02'!$BJ:$BJ,'Sum of data'!$D52,'Stock 18.05.02'!$AG:$AG,'Sum of data'!O$44)</f>
        <v>0</v>
      </c>
      <c r="P52" s="53">
        <f>SUMIFS('Stock 18.05.02'!$AE:$AE,'Stock 18.05.02'!$BH:$BH,'Sum of data'!$B52,'Stock 18.05.02'!$P:$P,'Sum of data'!$C52,'Stock 18.05.02'!$BJ:$BJ,'Sum of data'!$D52,'Stock 18.05.02'!$AG:$AG,'Sum of data'!P$44)</f>
        <v>0</v>
      </c>
      <c r="Q52" s="53">
        <f>SUMIFS('Stock 18.05.02'!$AE:$AE,'Stock 18.05.02'!$BH:$BH,'Sum of data'!$B52,'Stock 18.05.02'!$P:$P,'Sum of data'!$C52,'Stock 18.05.02'!$BJ:$BJ,'Sum of data'!$D52,'Stock 18.05.02'!$AG:$AG,'Sum of data'!Q$44)</f>
        <v>0</v>
      </c>
      <c r="R52" s="53">
        <f>SUMIFS('Stock 18.05.02'!$AE:$AE,'Stock 18.05.02'!$BH:$BH,'Sum of data'!$B52,'Stock 18.05.02'!$P:$P,'Sum of data'!$C52,'Stock 18.05.02'!$BJ:$BJ,'Sum of data'!$D52,'Stock 18.05.02'!$AG:$AG,'Sum of data'!R$44)</f>
        <v>0</v>
      </c>
      <c r="S52" s="53">
        <f>SUMIFS('Stock 18.05.02'!$AE:$AE,'Stock 18.05.02'!$BH:$BH,'Sum of data'!$B52,'Stock 18.05.02'!$P:$P,'Sum of data'!$C52,'Stock 18.05.02'!$BJ:$BJ,'Sum of data'!$D52,'Stock 18.05.02'!$AG:$AG,'Sum of data'!S$44)</f>
        <v>0</v>
      </c>
      <c r="T52" s="53">
        <f>SUMIFS('Stock 18.05.02'!$AE:$AE,'Stock 18.05.02'!$BH:$BH,'Sum of data'!$B52,'Stock 18.05.02'!$P:$P,'Sum of data'!$C52,'Stock 18.05.02'!$BJ:$BJ,'Sum of data'!$D52,'Stock 18.05.02'!$AG:$AG,'Sum of data'!T$44)</f>
        <v>0</v>
      </c>
      <c r="U52" s="88">
        <f t="shared" si="4"/>
        <v>18741</v>
      </c>
      <c r="V52" s="53">
        <f t="shared" si="5"/>
        <v>15105</v>
      </c>
    </row>
    <row r="53" spans="2:22">
      <c r="B53" s="51" t="s">
        <v>1202</v>
      </c>
      <c r="C53" s="52">
        <v>0.8</v>
      </c>
      <c r="D53" s="52">
        <v>935</v>
      </c>
      <c r="E53" s="52" t="s">
        <v>1196</v>
      </c>
      <c r="F53" s="53">
        <f>SUMIFS('Stock 18.05.02'!$AE:$AE,'Stock 18.05.02'!$BH:$BH,'Sum of data'!$B53,'Stock 18.05.02'!$P:$P,'Sum of data'!$C53,'Stock 18.05.02'!$BJ:$BJ,'Sum of data'!$D53,'Stock 18.05.02'!$AG:$AG,'Sum of data'!F$44)</f>
        <v>29410</v>
      </c>
      <c r="G53" s="53">
        <f>SUMIFS('Stock 18.05.02'!$AE:$AE,'Stock 18.05.02'!$BH:$BH,'Sum of data'!$B53,'Stock 18.05.02'!$P:$P,'Sum of data'!$C53,'Stock 18.05.02'!$BJ:$BJ,'Sum of data'!$D53,'Stock 18.05.02'!$AG:$AG,'Sum of data'!G$44)</f>
        <v>0</v>
      </c>
      <c r="H53" s="53">
        <f>SUMIFS('Stock 18.05.02'!$AE:$AE,'Stock 18.05.02'!$BH:$BH,'Sum of data'!$B53,'Stock 18.05.02'!$P:$P,'Sum of data'!$C53,'Stock 18.05.02'!$BJ:$BJ,'Sum of data'!$D53,'Stock 18.05.02'!$AG:$AG,'Sum of data'!H$44)</f>
        <v>0</v>
      </c>
      <c r="I53" s="53">
        <f>SUMIFS('Stock 18.05.02'!$AE:$AE,'Stock 18.05.02'!$BH:$BH,'Sum of data'!$B53,'Stock 18.05.02'!$P:$P,'Sum of data'!$C53,'Stock 18.05.02'!$BJ:$BJ,'Sum of data'!$D53,'Stock 18.05.02'!$AG:$AG,'Sum of data'!I$44)</f>
        <v>0</v>
      </c>
      <c r="J53" s="89">
        <f>SUMIFS('Stock 18.05.02'!$AE:$AE,'Stock 18.05.02'!$BH:$BH,'Sum of data'!$B53,'Stock 18.05.02'!$P:$P,'Sum of data'!$C53,'Stock 18.05.02'!$BJ:$BJ,'Sum of data'!$D53,'Stock 18.05.02'!$AG:$AG,'Sum of data'!J$44)</f>
        <v>0</v>
      </c>
      <c r="K53" s="89">
        <f>SUMIFS('Stock 18.05.02'!$AE:$AE,'Stock 18.05.02'!$BH:$BH,'Sum of data'!$B53,'Stock 18.05.02'!$P:$P,'Sum of data'!$C53,'Stock 18.05.02'!$BJ:$BJ,'Sum of data'!$D53,'Stock 18.05.02'!$AG:$AG,'Sum of data'!K$44)</f>
        <v>854</v>
      </c>
      <c r="L53" s="53">
        <f>SUMIFS('Stock 18.05.02'!$AE:$AE,'Stock 18.05.02'!$BH:$BH,'Sum of data'!$B53,'Stock 18.05.02'!$P:$P,'Sum of data'!$C53,'Stock 18.05.02'!$BJ:$BJ,'Sum of data'!$D53,'Stock 18.05.02'!$AG:$AG,'Sum of data'!L$44)</f>
        <v>0</v>
      </c>
      <c r="M53" s="53">
        <f>SUMIFS('Stock 18.05.02'!$AE:$AE,'Stock 18.05.02'!$BH:$BH,'Sum of data'!$B53,'Stock 18.05.02'!$P:$P,'Sum of data'!$C53,'Stock 18.05.02'!$BJ:$BJ,'Sum of data'!$D53,'Stock 18.05.02'!$AG:$AG,'Sum of data'!M$44)</f>
        <v>0</v>
      </c>
      <c r="N53" s="53">
        <f>SUMIFS('Stock 18.05.02'!$AE:$AE,'Stock 18.05.02'!$BH:$BH,'Sum of data'!$B53,'Stock 18.05.02'!$P:$P,'Sum of data'!$C53,'Stock 18.05.02'!$BJ:$BJ,'Sum of data'!$D53,'Stock 18.05.02'!$AG:$AG,'Sum of data'!N$44)</f>
        <v>2598</v>
      </c>
      <c r="O53" s="53">
        <f>SUMIFS('Stock 18.05.02'!$AE:$AE,'Stock 18.05.02'!$BH:$BH,'Sum of data'!$B53,'Stock 18.05.02'!$P:$P,'Sum of data'!$C53,'Stock 18.05.02'!$BJ:$BJ,'Sum of data'!$D53,'Stock 18.05.02'!$AG:$AG,'Sum of data'!O$44)</f>
        <v>199</v>
      </c>
      <c r="P53" s="53">
        <f>SUMIFS('Stock 18.05.02'!$AE:$AE,'Stock 18.05.02'!$BH:$BH,'Sum of data'!$B53,'Stock 18.05.02'!$P:$P,'Sum of data'!$C53,'Stock 18.05.02'!$BJ:$BJ,'Sum of data'!$D53,'Stock 18.05.02'!$AG:$AG,'Sum of data'!P$44)</f>
        <v>0</v>
      </c>
      <c r="Q53" s="53">
        <f>SUMIFS('Stock 18.05.02'!$AE:$AE,'Stock 18.05.02'!$BH:$BH,'Sum of data'!$B53,'Stock 18.05.02'!$P:$P,'Sum of data'!$C53,'Stock 18.05.02'!$BJ:$BJ,'Sum of data'!$D53,'Stock 18.05.02'!$AG:$AG,'Sum of data'!Q$44)</f>
        <v>0</v>
      </c>
      <c r="R53" s="53">
        <f>SUMIFS('Stock 18.05.02'!$AE:$AE,'Stock 18.05.02'!$BH:$BH,'Sum of data'!$B53,'Stock 18.05.02'!$P:$P,'Sum of data'!$C53,'Stock 18.05.02'!$BJ:$BJ,'Sum of data'!$D53,'Stock 18.05.02'!$AG:$AG,'Sum of data'!R$44)</f>
        <v>0</v>
      </c>
      <c r="S53" s="53">
        <f>SUMIFS('Stock 18.05.02'!$AE:$AE,'Stock 18.05.02'!$BH:$BH,'Sum of data'!$B53,'Stock 18.05.02'!$P:$P,'Sum of data'!$C53,'Stock 18.05.02'!$BJ:$BJ,'Sum of data'!$D53,'Stock 18.05.02'!$AG:$AG,'Sum of data'!S$44)</f>
        <v>0</v>
      </c>
      <c r="T53" s="53">
        <f>SUMIFS('Stock 18.05.02'!$AE:$AE,'Stock 18.05.02'!$BH:$BH,'Sum of data'!$B53,'Stock 18.05.02'!$P:$P,'Sum of data'!$C53,'Stock 18.05.02'!$BJ:$BJ,'Sum of data'!$D53,'Stock 18.05.02'!$AG:$AG,'Sum of data'!T$44)</f>
        <v>0</v>
      </c>
      <c r="U53" s="88">
        <f t="shared" si="4"/>
        <v>33061</v>
      </c>
      <c r="V53" s="130">
        <f>SUM(F53:K53)</f>
        <v>30264</v>
      </c>
    </row>
    <row r="54" spans="2:22">
      <c r="B54" s="51" t="s">
        <v>1197</v>
      </c>
      <c r="C54" s="52">
        <v>1</v>
      </c>
      <c r="D54" s="52">
        <v>1219</v>
      </c>
      <c r="E54" s="52" t="s">
        <v>1201</v>
      </c>
      <c r="F54" s="53">
        <f>SUMIFS('Stock 18.05.02'!$AE:$AE,'Stock 18.05.02'!$BH:$BH,'Sum of data'!$B54,'Stock 18.05.02'!$P:$P,'Sum of data'!$C54,'Stock 18.05.02'!$BJ:$BJ,'Sum of data'!$D54,'Stock 18.05.02'!$AG:$AG,'Sum of data'!F$44)</f>
        <v>0</v>
      </c>
      <c r="G54" s="53">
        <f>SUMIFS('Stock 18.05.02'!$AE:$AE,'Stock 18.05.02'!$BH:$BH,'Sum of data'!$B54,'Stock 18.05.02'!$P:$P,'Sum of data'!$C54,'Stock 18.05.02'!$BJ:$BJ,'Sum of data'!$D54,'Stock 18.05.02'!$AG:$AG,'Sum of data'!G$44)</f>
        <v>0</v>
      </c>
      <c r="H54" s="53">
        <f>SUMIFS('Stock 18.05.02'!$AE:$AE,'Stock 18.05.02'!$BH:$BH,'Sum of data'!$B54,'Stock 18.05.02'!$P:$P,'Sum of data'!$C54,'Stock 18.05.02'!$BJ:$BJ,'Sum of data'!$D54,'Stock 18.05.02'!$AG:$AG,'Sum of data'!H$44)</f>
        <v>7605</v>
      </c>
      <c r="I54" s="53">
        <f>SUMIFS('Stock 18.05.02'!$AE:$AE,'Stock 18.05.02'!$BH:$BH,'Sum of data'!$B54,'Stock 18.05.02'!$P:$P,'Sum of data'!$C54,'Stock 18.05.02'!$BJ:$BJ,'Sum of data'!$D54,'Stock 18.05.02'!$AG:$AG,'Sum of data'!I$44)</f>
        <v>0</v>
      </c>
      <c r="J54" s="89">
        <f>SUMIFS('Stock 18.05.02'!$AE:$AE,'Stock 18.05.02'!$BH:$BH,'Sum of data'!$B54,'Stock 18.05.02'!$P:$P,'Sum of data'!$C54,'Stock 18.05.02'!$BJ:$BJ,'Sum of data'!$D54,'Stock 18.05.02'!$AG:$AG,'Sum of data'!J$44)</f>
        <v>0</v>
      </c>
      <c r="K54" s="89">
        <f>SUMIFS('Stock 18.05.02'!$AE:$AE,'Stock 18.05.02'!$BH:$BH,'Sum of data'!$B54,'Stock 18.05.02'!$P:$P,'Sum of data'!$C54,'Stock 18.05.02'!$BJ:$BJ,'Sum of data'!$D54,'Stock 18.05.02'!$AG:$AG,'Sum of data'!K$44)</f>
        <v>7699</v>
      </c>
      <c r="L54" s="53">
        <f>SUMIFS('Stock 18.05.02'!$AE:$AE,'Stock 18.05.02'!$BH:$BH,'Sum of data'!$B54,'Stock 18.05.02'!$P:$P,'Sum of data'!$C54,'Stock 18.05.02'!$BJ:$BJ,'Sum of data'!$D54,'Stock 18.05.02'!$AG:$AG,'Sum of data'!L$44)</f>
        <v>140</v>
      </c>
      <c r="M54" s="53">
        <f>SUMIFS('Stock 18.05.02'!$AE:$AE,'Stock 18.05.02'!$BH:$BH,'Sum of data'!$B54,'Stock 18.05.02'!$P:$P,'Sum of data'!$C54,'Stock 18.05.02'!$BJ:$BJ,'Sum of data'!$D54,'Stock 18.05.02'!$AG:$AG,'Sum of data'!M$44)</f>
        <v>2594</v>
      </c>
      <c r="N54" s="53">
        <f>SUMIFS('Stock 18.05.02'!$AE:$AE,'Stock 18.05.02'!$BH:$BH,'Sum of data'!$B54,'Stock 18.05.02'!$P:$P,'Sum of data'!$C54,'Stock 18.05.02'!$BJ:$BJ,'Sum of data'!$D54,'Stock 18.05.02'!$AG:$AG,'Sum of data'!N$44)</f>
        <v>408</v>
      </c>
      <c r="O54" s="53">
        <f>SUMIFS('Stock 18.05.02'!$AE:$AE,'Stock 18.05.02'!$BH:$BH,'Sum of data'!$B54,'Stock 18.05.02'!$P:$P,'Sum of data'!$C54,'Stock 18.05.02'!$BJ:$BJ,'Sum of data'!$D54,'Stock 18.05.02'!$AG:$AG,'Sum of data'!O$44)</f>
        <v>0</v>
      </c>
      <c r="P54" s="53">
        <f>SUMIFS('Stock 18.05.02'!$AE:$AE,'Stock 18.05.02'!$BH:$BH,'Sum of data'!$B54,'Stock 18.05.02'!$P:$P,'Sum of data'!$C54,'Stock 18.05.02'!$BJ:$BJ,'Sum of data'!$D54,'Stock 18.05.02'!$AG:$AG,'Sum of data'!P$44)</f>
        <v>0</v>
      </c>
      <c r="Q54" s="53">
        <f>SUMIFS('Stock 18.05.02'!$AE:$AE,'Stock 18.05.02'!$BH:$BH,'Sum of data'!$B54,'Stock 18.05.02'!$P:$P,'Sum of data'!$C54,'Stock 18.05.02'!$BJ:$BJ,'Sum of data'!$D54,'Stock 18.05.02'!$AG:$AG,'Sum of data'!Q$44)</f>
        <v>0</v>
      </c>
      <c r="R54" s="53">
        <f>SUMIFS('Stock 18.05.02'!$AE:$AE,'Stock 18.05.02'!$BH:$BH,'Sum of data'!$B54,'Stock 18.05.02'!$P:$P,'Sum of data'!$C54,'Stock 18.05.02'!$BJ:$BJ,'Sum of data'!$D54,'Stock 18.05.02'!$AG:$AG,'Sum of data'!R$44)</f>
        <v>0</v>
      </c>
      <c r="S54" s="53">
        <f>SUMIFS('Stock 18.05.02'!$AE:$AE,'Stock 18.05.02'!$BH:$BH,'Sum of data'!$B54,'Stock 18.05.02'!$P:$P,'Sum of data'!$C54,'Stock 18.05.02'!$BJ:$BJ,'Sum of data'!$D54,'Stock 18.05.02'!$AG:$AG,'Sum of data'!S$44)</f>
        <v>7</v>
      </c>
      <c r="T54" s="53">
        <f>SUMIFS('Stock 18.05.02'!$AE:$AE,'Stock 18.05.02'!$BH:$BH,'Sum of data'!$B54,'Stock 18.05.02'!$P:$P,'Sum of data'!$C54,'Stock 18.05.02'!$BJ:$BJ,'Sum of data'!$D54,'Stock 18.05.02'!$AG:$AG,'Sum of data'!T$44)</f>
        <v>0</v>
      </c>
      <c r="U54" s="88">
        <f t="shared" si="4"/>
        <v>18453</v>
      </c>
      <c r="V54" s="53">
        <f t="shared" si="5"/>
        <v>7605</v>
      </c>
    </row>
    <row r="55" spans="2:22">
      <c r="B55" s="51" t="s">
        <v>1197</v>
      </c>
      <c r="C55" s="52">
        <v>1.2</v>
      </c>
      <c r="D55" s="52">
        <v>1219</v>
      </c>
      <c r="E55" s="52" t="s">
        <v>1201</v>
      </c>
      <c r="F55" s="53">
        <f>SUMIFS('Stock 18.05.02'!$AE:$AE,'Stock 18.05.02'!$BH:$BH,'Sum of data'!$B55,'Stock 18.05.02'!$P:$P,'Sum of data'!$C55,'Stock 18.05.02'!$BJ:$BJ,'Sum of data'!$D55,'Stock 18.05.02'!$AG:$AG,'Sum of data'!F$44)</f>
        <v>39520</v>
      </c>
      <c r="G55" s="53">
        <f>SUMIFS('Stock 18.05.02'!$AE:$AE,'Stock 18.05.02'!$BH:$BH,'Sum of data'!$B55,'Stock 18.05.02'!$P:$P,'Sum of data'!$C55,'Stock 18.05.02'!$BJ:$BJ,'Sum of data'!$D55,'Stock 18.05.02'!$AG:$AG,'Sum of data'!G$44)</f>
        <v>0</v>
      </c>
      <c r="H55" s="53">
        <f>SUMIFS('Stock 18.05.02'!$AE:$AE,'Stock 18.05.02'!$BH:$BH,'Sum of data'!$B55,'Stock 18.05.02'!$P:$P,'Sum of data'!$C55,'Stock 18.05.02'!$BJ:$BJ,'Sum of data'!$D55,'Stock 18.05.02'!$AG:$AG,'Sum of data'!H$44)</f>
        <v>13354</v>
      </c>
      <c r="I55" s="53">
        <f>SUMIFS('Stock 18.05.02'!$AE:$AE,'Stock 18.05.02'!$BH:$BH,'Sum of data'!$B55,'Stock 18.05.02'!$P:$P,'Sum of data'!$C55,'Stock 18.05.02'!$BJ:$BJ,'Sum of data'!$D55,'Stock 18.05.02'!$AG:$AG,'Sum of data'!I$44)</f>
        <v>0</v>
      </c>
      <c r="J55" s="89">
        <f>SUMIFS('Stock 18.05.02'!$AE:$AE,'Stock 18.05.02'!$BH:$BH,'Sum of data'!$B55,'Stock 18.05.02'!$P:$P,'Sum of data'!$C55,'Stock 18.05.02'!$BJ:$BJ,'Sum of data'!$D55,'Stock 18.05.02'!$AG:$AG,'Sum of data'!J$44)</f>
        <v>0</v>
      </c>
      <c r="K55" s="89">
        <f>SUMIFS('Stock 18.05.02'!$AE:$AE,'Stock 18.05.02'!$BH:$BH,'Sum of data'!$B55,'Stock 18.05.02'!$P:$P,'Sum of data'!$C55,'Stock 18.05.02'!$BJ:$BJ,'Sum of data'!$D55,'Stock 18.05.02'!$AG:$AG,'Sum of data'!K$44)</f>
        <v>9257.5</v>
      </c>
      <c r="L55" s="53">
        <f>SUMIFS('Stock 18.05.02'!$AE:$AE,'Stock 18.05.02'!$BH:$BH,'Sum of data'!$B55,'Stock 18.05.02'!$P:$P,'Sum of data'!$C55,'Stock 18.05.02'!$BJ:$BJ,'Sum of data'!$D55,'Stock 18.05.02'!$AG:$AG,'Sum of data'!L$44)</f>
        <v>239</v>
      </c>
      <c r="M55" s="53">
        <f>SUMIFS('Stock 18.05.02'!$AE:$AE,'Stock 18.05.02'!$BH:$BH,'Sum of data'!$B55,'Stock 18.05.02'!$P:$P,'Sum of data'!$C55,'Stock 18.05.02'!$BJ:$BJ,'Sum of data'!$D55,'Stock 18.05.02'!$AG:$AG,'Sum of data'!M$44)</f>
        <v>2406</v>
      </c>
      <c r="N55" s="53">
        <f>SUMIFS('Stock 18.05.02'!$AE:$AE,'Stock 18.05.02'!$BH:$BH,'Sum of data'!$B55,'Stock 18.05.02'!$P:$P,'Sum of data'!$C55,'Stock 18.05.02'!$BJ:$BJ,'Sum of data'!$D55,'Stock 18.05.02'!$AG:$AG,'Sum of data'!N$44)</f>
        <v>5546</v>
      </c>
      <c r="O55" s="53">
        <f>SUMIFS('Stock 18.05.02'!$AE:$AE,'Stock 18.05.02'!$BH:$BH,'Sum of data'!$B55,'Stock 18.05.02'!$P:$P,'Sum of data'!$C55,'Stock 18.05.02'!$BJ:$BJ,'Sum of data'!$D55,'Stock 18.05.02'!$AG:$AG,'Sum of data'!O$44)</f>
        <v>0</v>
      </c>
      <c r="P55" s="53">
        <f>SUMIFS('Stock 18.05.02'!$AE:$AE,'Stock 18.05.02'!$BH:$BH,'Sum of data'!$B55,'Stock 18.05.02'!$P:$P,'Sum of data'!$C55,'Stock 18.05.02'!$BJ:$BJ,'Sum of data'!$D55,'Stock 18.05.02'!$AG:$AG,'Sum of data'!P$44)</f>
        <v>0</v>
      </c>
      <c r="Q55" s="53">
        <f>SUMIFS('Stock 18.05.02'!$AE:$AE,'Stock 18.05.02'!$BH:$BH,'Sum of data'!$B55,'Stock 18.05.02'!$P:$P,'Sum of data'!$C55,'Stock 18.05.02'!$BJ:$BJ,'Sum of data'!$D55,'Stock 18.05.02'!$AG:$AG,'Sum of data'!Q$44)</f>
        <v>0</v>
      </c>
      <c r="R55" s="53">
        <f>SUMIFS('Stock 18.05.02'!$AE:$AE,'Stock 18.05.02'!$BH:$BH,'Sum of data'!$B55,'Stock 18.05.02'!$P:$P,'Sum of data'!$C55,'Stock 18.05.02'!$BJ:$BJ,'Sum of data'!$D55,'Stock 18.05.02'!$AG:$AG,'Sum of data'!R$44)</f>
        <v>0</v>
      </c>
      <c r="S55" s="53">
        <f>SUMIFS('Stock 18.05.02'!$AE:$AE,'Stock 18.05.02'!$BH:$BH,'Sum of data'!$B55,'Stock 18.05.02'!$P:$P,'Sum of data'!$C55,'Stock 18.05.02'!$BJ:$BJ,'Sum of data'!$D55,'Stock 18.05.02'!$AG:$AG,'Sum of data'!S$44)</f>
        <v>10</v>
      </c>
      <c r="T55" s="53">
        <f>SUMIFS('Stock 18.05.02'!$AE:$AE,'Stock 18.05.02'!$BH:$BH,'Sum of data'!$B55,'Stock 18.05.02'!$P:$P,'Sum of data'!$C55,'Stock 18.05.02'!$BJ:$BJ,'Sum of data'!$D55,'Stock 18.05.02'!$AG:$AG,'Sum of data'!T$44)</f>
        <v>0</v>
      </c>
      <c r="U55" s="88">
        <f t="shared" si="4"/>
        <v>70332.5</v>
      </c>
      <c r="V55" s="53">
        <f t="shared" si="5"/>
        <v>52874</v>
      </c>
    </row>
    <row r="56" spans="2:22">
      <c r="B56" s="51" t="s">
        <v>1197</v>
      </c>
      <c r="C56" s="52">
        <v>1.6</v>
      </c>
      <c r="D56" s="52">
        <v>1219</v>
      </c>
      <c r="E56" s="52" t="s">
        <v>1199</v>
      </c>
      <c r="F56" s="53">
        <f>SUMIFS('Stock 18.05.02'!$AE:$AE,'Stock 18.05.02'!$BH:$BH,'Sum of data'!$B56,'Stock 18.05.02'!$P:$P,'Sum of data'!$C56,'Stock 18.05.02'!$BJ:$BJ,'Sum of data'!$D56,'Stock 18.05.02'!$AG:$AG,'Sum of data'!F$44)</f>
        <v>0</v>
      </c>
      <c r="G56" s="53">
        <f>SUMIFS('Stock 18.05.02'!$AE:$AE,'Stock 18.05.02'!$BH:$BH,'Sum of data'!$B56,'Stock 18.05.02'!$P:$P,'Sum of data'!$C56,'Stock 18.05.02'!$BJ:$BJ,'Sum of data'!$D56,'Stock 18.05.02'!$AG:$AG,'Sum of data'!G$44)</f>
        <v>0</v>
      </c>
      <c r="H56" s="53">
        <f>SUMIFS('Stock 18.05.02'!$AE:$AE,'Stock 18.05.02'!$BH:$BH,'Sum of data'!$B56,'Stock 18.05.02'!$P:$P,'Sum of data'!$C56,'Stock 18.05.02'!$BJ:$BJ,'Sum of data'!$D56,'Stock 18.05.02'!$AG:$AG,'Sum of data'!H$44)</f>
        <v>7682</v>
      </c>
      <c r="I56" s="53">
        <f>SUMIFS('Stock 18.05.02'!$AE:$AE,'Stock 18.05.02'!$BH:$BH,'Sum of data'!$B56,'Stock 18.05.02'!$P:$P,'Sum of data'!$C56,'Stock 18.05.02'!$BJ:$BJ,'Sum of data'!$D56,'Stock 18.05.02'!$AG:$AG,'Sum of data'!I$44)</f>
        <v>0</v>
      </c>
      <c r="J56" s="89">
        <f>SUMIFS('Stock 18.05.02'!$AE:$AE,'Stock 18.05.02'!$BH:$BH,'Sum of data'!$B56,'Stock 18.05.02'!$P:$P,'Sum of data'!$C56,'Stock 18.05.02'!$BJ:$BJ,'Sum of data'!$D56,'Stock 18.05.02'!$AG:$AG,'Sum of data'!J$44)</f>
        <v>0</v>
      </c>
      <c r="K56" s="89">
        <f>SUMIFS('Stock 18.05.02'!$AE:$AE,'Stock 18.05.02'!$BH:$BH,'Sum of data'!$B56,'Stock 18.05.02'!$P:$P,'Sum of data'!$C56,'Stock 18.05.02'!$BJ:$BJ,'Sum of data'!$D56,'Stock 18.05.02'!$AG:$AG,'Sum of data'!K$44)</f>
        <v>34442.6</v>
      </c>
      <c r="L56" s="53">
        <f>SUMIFS('Stock 18.05.02'!$AE:$AE,'Stock 18.05.02'!$BH:$BH,'Sum of data'!$B56,'Stock 18.05.02'!$P:$P,'Sum of data'!$C56,'Stock 18.05.02'!$BJ:$BJ,'Sum of data'!$D56,'Stock 18.05.02'!$AG:$AG,'Sum of data'!L$44)</f>
        <v>393</v>
      </c>
      <c r="M56" s="53">
        <f>SUMIFS('Stock 18.05.02'!$AE:$AE,'Stock 18.05.02'!$BH:$BH,'Sum of data'!$B56,'Stock 18.05.02'!$P:$P,'Sum of data'!$C56,'Stock 18.05.02'!$BJ:$BJ,'Sum of data'!$D56,'Stock 18.05.02'!$AG:$AG,'Sum of data'!M$44)</f>
        <v>5935</v>
      </c>
      <c r="N56" s="53">
        <f>SUMIFS('Stock 18.05.02'!$AE:$AE,'Stock 18.05.02'!$BH:$BH,'Sum of data'!$B56,'Stock 18.05.02'!$P:$P,'Sum of data'!$C56,'Stock 18.05.02'!$BJ:$BJ,'Sum of data'!$D56,'Stock 18.05.02'!$AG:$AG,'Sum of data'!N$44)</f>
        <v>311</v>
      </c>
      <c r="O56" s="53">
        <f>SUMIFS('Stock 18.05.02'!$AE:$AE,'Stock 18.05.02'!$BH:$BH,'Sum of data'!$B56,'Stock 18.05.02'!$P:$P,'Sum of data'!$C56,'Stock 18.05.02'!$BJ:$BJ,'Sum of data'!$D56,'Stock 18.05.02'!$AG:$AG,'Sum of data'!O$44)</f>
        <v>0</v>
      </c>
      <c r="P56" s="53">
        <f>SUMIFS('Stock 18.05.02'!$AE:$AE,'Stock 18.05.02'!$BH:$BH,'Sum of data'!$B56,'Stock 18.05.02'!$P:$P,'Sum of data'!$C56,'Stock 18.05.02'!$BJ:$BJ,'Sum of data'!$D56,'Stock 18.05.02'!$AG:$AG,'Sum of data'!P$44)</f>
        <v>0</v>
      </c>
      <c r="Q56" s="53">
        <f>SUMIFS('Stock 18.05.02'!$AE:$AE,'Stock 18.05.02'!$BH:$BH,'Sum of data'!$B56,'Stock 18.05.02'!$P:$P,'Sum of data'!$C56,'Stock 18.05.02'!$BJ:$BJ,'Sum of data'!$D56,'Stock 18.05.02'!$AG:$AG,'Sum of data'!Q$44)</f>
        <v>0</v>
      </c>
      <c r="R56" s="53">
        <f>SUMIFS('Stock 18.05.02'!$AE:$AE,'Stock 18.05.02'!$BH:$BH,'Sum of data'!$B56,'Stock 18.05.02'!$P:$P,'Sum of data'!$C56,'Stock 18.05.02'!$BJ:$BJ,'Sum of data'!$D56,'Stock 18.05.02'!$AG:$AG,'Sum of data'!R$44)</f>
        <v>0</v>
      </c>
      <c r="S56" s="53">
        <f>SUMIFS('Stock 18.05.02'!$AE:$AE,'Stock 18.05.02'!$BH:$BH,'Sum of data'!$B56,'Stock 18.05.02'!$P:$P,'Sum of data'!$C56,'Stock 18.05.02'!$BJ:$BJ,'Sum of data'!$D56,'Stock 18.05.02'!$AG:$AG,'Sum of data'!S$44)</f>
        <v>0</v>
      </c>
      <c r="T56" s="53">
        <f>SUMIFS('Stock 18.05.02'!$AE:$AE,'Stock 18.05.02'!$BH:$BH,'Sum of data'!$B56,'Stock 18.05.02'!$P:$P,'Sum of data'!$C56,'Stock 18.05.02'!$BJ:$BJ,'Sum of data'!$D56,'Stock 18.05.02'!$AG:$AG,'Sum of data'!T$44)</f>
        <v>0</v>
      </c>
      <c r="U56" s="88">
        <f t="shared" si="4"/>
        <v>48763.6</v>
      </c>
      <c r="V56" s="53">
        <f t="shared" si="5"/>
        <v>7682</v>
      </c>
    </row>
    <row r="57" spans="2:22">
      <c r="B57" s="51" t="s">
        <v>1197</v>
      </c>
      <c r="C57" s="52">
        <v>2</v>
      </c>
      <c r="D57" s="52">
        <v>1219</v>
      </c>
      <c r="E57" s="90" t="s">
        <v>1200</v>
      </c>
      <c r="F57" s="53">
        <f>SUMIFS('Stock 18.05.02'!$AE:$AE,'Stock 18.05.02'!$BH:$BH,'Sum of data'!$B57,'Stock 18.05.02'!$P:$P,'Sum of data'!$C57,'Stock 18.05.02'!$BJ:$BJ,'Sum of data'!$D57,'Stock 18.05.02'!$AG:$AG,'Sum of data'!F$44,'Stock 18.05.02'!$BI:$BI,'Sum of data'!$E57)</f>
        <v>0</v>
      </c>
      <c r="G57" s="53">
        <f>SUMIFS('Stock 18.05.02'!$AE:$AE,'Stock 18.05.02'!$BH:$BH,'Sum of data'!$B57,'Stock 18.05.02'!$P:$P,'Sum of data'!$C57,'Stock 18.05.02'!$BJ:$BJ,'Sum of data'!$D57,'Stock 18.05.02'!$AG:$AG,'Sum of data'!G$44,'Stock 18.05.02'!$BI:$BI,'Sum of data'!$E57)</f>
        <v>0</v>
      </c>
      <c r="H57" s="53">
        <f>SUMIFS('Stock 18.05.02'!$AE:$AE,'Stock 18.05.02'!$BH:$BH,'Sum of data'!$B57,'Stock 18.05.02'!$P:$P,'Sum of data'!$C57,'Stock 18.05.02'!$BJ:$BJ,'Sum of data'!$D57,'Stock 18.05.02'!$AG:$AG,'Sum of data'!H$44,'Stock 18.05.02'!$BI:$BI,'Sum of data'!$E57)</f>
        <v>0</v>
      </c>
      <c r="I57" s="53">
        <f>SUMIFS('Stock 18.05.02'!$AE:$AE,'Stock 18.05.02'!$BH:$BH,'Sum of data'!$B57,'Stock 18.05.02'!$P:$P,'Sum of data'!$C57,'Stock 18.05.02'!$BJ:$BJ,'Sum of data'!$D57,'Stock 18.05.02'!$AG:$AG,'Sum of data'!I$44,'Stock 18.05.02'!$BI:$BI,'Sum of data'!$E57)</f>
        <v>0</v>
      </c>
      <c r="J57" s="89">
        <f>SUMIFS('Stock 18.05.02'!$AE:$AE,'Stock 18.05.02'!$BH:$BH,'Sum of data'!$B57,'Stock 18.05.02'!$P:$P,'Sum of data'!$C57,'Stock 18.05.02'!$BJ:$BJ,'Sum of data'!$D57,'Stock 18.05.02'!$AG:$AG,'Sum of data'!J$44,'Stock 18.05.02'!$BI:$BI,'Sum of data'!$E57)</f>
        <v>0</v>
      </c>
      <c r="K57" s="89">
        <f>SUMIFS('Stock 18.05.02'!$AE:$AE,'Stock 18.05.02'!$BH:$BH,'Sum of data'!$B57,'Stock 18.05.02'!$P:$P,'Sum of data'!$C57,'Stock 18.05.02'!$BJ:$BJ,'Sum of data'!$D57,'Stock 18.05.02'!$AG:$AG,'Sum of data'!K$44,'Stock 18.05.02'!$BI:$BI,'Sum of data'!$E57)</f>
        <v>852</v>
      </c>
      <c r="L57" s="53">
        <f>SUMIFS('Stock 18.05.02'!$AE:$AE,'Stock 18.05.02'!$BH:$BH,'Sum of data'!$B57,'Stock 18.05.02'!$P:$P,'Sum of data'!$C57,'Stock 18.05.02'!$BJ:$BJ,'Sum of data'!$D57,'Stock 18.05.02'!$AG:$AG,'Sum of data'!L$44,'Stock 18.05.02'!$BI:$BI,'Sum of data'!$E57)</f>
        <v>0</v>
      </c>
      <c r="M57" s="53">
        <f>SUMIFS('Stock 18.05.02'!$AE:$AE,'Stock 18.05.02'!$BH:$BH,'Sum of data'!$B57,'Stock 18.05.02'!$P:$P,'Sum of data'!$C57,'Stock 18.05.02'!$BJ:$BJ,'Sum of data'!$D57,'Stock 18.05.02'!$AG:$AG,'Sum of data'!M$44,'Stock 18.05.02'!$BI:$BI,'Sum of data'!$E57)</f>
        <v>610</v>
      </c>
      <c r="N57" s="53">
        <f>SUMIFS('Stock 18.05.02'!$AE:$AE,'Stock 18.05.02'!$BH:$BH,'Sum of data'!$B57,'Stock 18.05.02'!$P:$P,'Sum of data'!$C57,'Stock 18.05.02'!$BJ:$BJ,'Sum of data'!$D57,'Stock 18.05.02'!$AG:$AG,'Sum of data'!N$44,'Stock 18.05.02'!$BI:$BI,'Sum of data'!$E57)</f>
        <v>628</v>
      </c>
      <c r="O57" s="53">
        <f>SUMIFS('Stock 18.05.02'!$AE:$AE,'Stock 18.05.02'!$BH:$BH,'Sum of data'!$B57,'Stock 18.05.02'!$P:$P,'Sum of data'!$C57,'Stock 18.05.02'!$BJ:$BJ,'Sum of data'!$D57,'Stock 18.05.02'!$AG:$AG,'Sum of data'!O$44,'Stock 18.05.02'!$BI:$BI,'Sum of data'!$E57)</f>
        <v>0</v>
      </c>
      <c r="P57" s="53">
        <f>SUMIFS('Stock 18.05.02'!$AE:$AE,'Stock 18.05.02'!$BH:$BH,'Sum of data'!$B57,'Stock 18.05.02'!$P:$P,'Sum of data'!$C57,'Stock 18.05.02'!$BJ:$BJ,'Sum of data'!$D57,'Stock 18.05.02'!$AG:$AG,'Sum of data'!P$44,'Stock 18.05.02'!$BI:$BI,'Sum of data'!$E57)</f>
        <v>0</v>
      </c>
      <c r="Q57" s="53">
        <f>SUMIFS('Stock 18.05.02'!$AE:$AE,'Stock 18.05.02'!$BH:$BH,'Sum of data'!$B57,'Stock 18.05.02'!$P:$P,'Sum of data'!$C57,'Stock 18.05.02'!$BJ:$BJ,'Sum of data'!$D57,'Stock 18.05.02'!$AG:$AG,'Sum of data'!Q$44,'Stock 18.05.02'!$BI:$BI,'Sum of data'!$E57)</f>
        <v>0</v>
      </c>
      <c r="R57" s="53">
        <f>SUMIFS('Stock 18.05.02'!$AE:$AE,'Stock 18.05.02'!$BH:$BH,'Sum of data'!$B57,'Stock 18.05.02'!$P:$P,'Sum of data'!$C57,'Stock 18.05.02'!$BJ:$BJ,'Sum of data'!$D57,'Stock 18.05.02'!$AG:$AG,'Sum of data'!R$44,'Stock 18.05.02'!$BI:$BI,'Sum of data'!$E57)</f>
        <v>0</v>
      </c>
      <c r="S57" s="53">
        <f>SUMIFS('Stock 18.05.02'!$AE:$AE,'Stock 18.05.02'!$BH:$BH,'Sum of data'!$B57,'Stock 18.05.02'!$P:$P,'Sum of data'!$C57,'Stock 18.05.02'!$BJ:$BJ,'Sum of data'!$D57,'Stock 18.05.02'!$AG:$AG,'Sum of data'!S$44,'Stock 18.05.02'!$BI:$BI,'Sum of data'!$E57)</f>
        <v>0</v>
      </c>
      <c r="T57" s="53">
        <f>SUMIFS('Stock 18.05.02'!$AE:$AE,'Stock 18.05.02'!$BH:$BH,'Sum of data'!$B57,'Stock 18.05.02'!$P:$P,'Sum of data'!$C57,'Stock 18.05.02'!$BJ:$BJ,'Sum of data'!$D57,'Stock 18.05.02'!$AG:$AG,'Sum of data'!T$44,'Stock 18.05.02'!$BI:$BI,'Sum of data'!$E57)</f>
        <v>0</v>
      </c>
      <c r="U57" s="88">
        <f t="shared" si="4"/>
        <v>2090</v>
      </c>
      <c r="V57" s="53">
        <f t="shared" si="5"/>
        <v>0</v>
      </c>
    </row>
    <row r="58" spans="2:22">
      <c r="B58" s="51" t="s">
        <v>1197</v>
      </c>
      <c r="C58" s="52">
        <v>2</v>
      </c>
      <c r="D58" s="52">
        <v>1219</v>
      </c>
      <c r="E58" s="90" t="s">
        <v>1199</v>
      </c>
      <c r="F58" s="53">
        <f>SUMIFS('Stock 18.05.02'!$AE:$AE,'Stock 18.05.02'!$BH:$BH,'Sum of data'!$B58,'Stock 18.05.02'!$P:$P,'Sum of data'!$C58,'Stock 18.05.02'!$BJ:$BJ,'Sum of data'!$D58,'Stock 18.05.02'!$AG:$AG,'Sum of data'!F$44,'Stock 18.05.02'!$BI:$BI,'Sum of data'!$E58)</f>
        <v>74883</v>
      </c>
      <c r="G58" s="53">
        <f>SUMIFS('Stock 18.05.02'!$AE:$AE,'Stock 18.05.02'!$BH:$BH,'Sum of data'!$B58,'Stock 18.05.02'!$P:$P,'Sum of data'!$C58,'Stock 18.05.02'!$BJ:$BJ,'Sum of data'!$D58,'Stock 18.05.02'!$AG:$AG,'Sum of data'!G$44,'Stock 18.05.02'!$BI:$BI,'Sum of data'!$E58)</f>
        <v>4145</v>
      </c>
      <c r="H58" s="53">
        <f>SUMIFS('Stock 18.05.02'!$AE:$AE,'Stock 18.05.02'!$BH:$BH,'Sum of data'!$B58,'Stock 18.05.02'!$P:$P,'Sum of data'!$C58,'Stock 18.05.02'!$BJ:$BJ,'Sum of data'!$D58,'Stock 18.05.02'!$AG:$AG,'Sum of data'!H$44,'Stock 18.05.02'!$BI:$BI,'Sum of data'!$E58)</f>
        <v>0</v>
      </c>
      <c r="I58" s="53">
        <f>SUMIFS('Stock 18.05.02'!$AE:$AE,'Stock 18.05.02'!$BH:$BH,'Sum of data'!$B58,'Stock 18.05.02'!$P:$P,'Sum of data'!$C58,'Stock 18.05.02'!$BJ:$BJ,'Sum of data'!$D58,'Stock 18.05.02'!$AG:$AG,'Sum of data'!I$44,'Stock 18.05.02'!$BI:$BI,'Sum of data'!$E58)</f>
        <v>0</v>
      </c>
      <c r="J58" s="89">
        <f>SUMIFS('Stock 18.05.02'!$AE:$AE,'Stock 18.05.02'!$BH:$BH,'Sum of data'!$B58,'Stock 18.05.02'!$P:$P,'Sum of data'!$C58,'Stock 18.05.02'!$BJ:$BJ,'Sum of data'!$D58,'Stock 18.05.02'!$AG:$AG,'Sum of data'!J$44,'Stock 18.05.02'!$BI:$BI,'Sum of data'!$E58)</f>
        <v>0</v>
      </c>
      <c r="K58" s="89">
        <f>SUMIFS('Stock 18.05.02'!$AE:$AE,'Stock 18.05.02'!$BH:$BH,'Sum of data'!$B58,'Stock 18.05.02'!$P:$P,'Sum of data'!$C58,'Stock 18.05.02'!$BJ:$BJ,'Sum of data'!$D58,'Stock 18.05.02'!$AG:$AG,'Sum of data'!K$44,'Stock 18.05.02'!$BI:$BI,'Sum of data'!$E58)</f>
        <v>498</v>
      </c>
      <c r="L58" s="53">
        <f>SUMIFS('Stock 18.05.02'!$AE:$AE,'Stock 18.05.02'!$BH:$BH,'Sum of data'!$B58,'Stock 18.05.02'!$P:$P,'Sum of data'!$C58,'Stock 18.05.02'!$BJ:$BJ,'Sum of data'!$D58,'Stock 18.05.02'!$AG:$AG,'Sum of data'!L$44,'Stock 18.05.02'!$BI:$BI,'Sum of data'!$E58)</f>
        <v>491</v>
      </c>
      <c r="M58" s="53">
        <f>SUMIFS('Stock 18.05.02'!$AE:$AE,'Stock 18.05.02'!$BH:$BH,'Sum of data'!$B58,'Stock 18.05.02'!$P:$P,'Sum of data'!$C58,'Stock 18.05.02'!$BJ:$BJ,'Sum of data'!$D58,'Stock 18.05.02'!$AG:$AG,'Sum of data'!M$44,'Stock 18.05.02'!$BI:$BI,'Sum of data'!$E58)</f>
        <v>1934</v>
      </c>
      <c r="N58" s="53">
        <f>SUMIFS('Stock 18.05.02'!$AE:$AE,'Stock 18.05.02'!$BH:$BH,'Sum of data'!$B58,'Stock 18.05.02'!$P:$P,'Sum of data'!$C58,'Stock 18.05.02'!$BJ:$BJ,'Sum of data'!$D58,'Stock 18.05.02'!$AG:$AG,'Sum of data'!N$44,'Stock 18.05.02'!$BI:$BI,'Sum of data'!$E58)</f>
        <v>1568</v>
      </c>
      <c r="O58" s="53">
        <f>SUMIFS('Stock 18.05.02'!$AE:$AE,'Stock 18.05.02'!$BH:$BH,'Sum of data'!$B58,'Stock 18.05.02'!$P:$P,'Sum of data'!$C58,'Stock 18.05.02'!$BJ:$BJ,'Sum of data'!$D58,'Stock 18.05.02'!$AG:$AG,'Sum of data'!O$44,'Stock 18.05.02'!$BI:$BI,'Sum of data'!$E58)</f>
        <v>324</v>
      </c>
      <c r="P58" s="53">
        <f>SUMIFS('Stock 18.05.02'!$AE:$AE,'Stock 18.05.02'!$BH:$BH,'Sum of data'!$B58,'Stock 18.05.02'!$P:$P,'Sum of data'!$C58,'Stock 18.05.02'!$BJ:$BJ,'Sum of data'!$D58,'Stock 18.05.02'!$AG:$AG,'Sum of data'!P$44,'Stock 18.05.02'!$BI:$BI,'Sum of data'!$E58)</f>
        <v>0</v>
      </c>
      <c r="Q58" s="53">
        <f>SUMIFS('Stock 18.05.02'!$AE:$AE,'Stock 18.05.02'!$BH:$BH,'Sum of data'!$B58,'Stock 18.05.02'!$P:$P,'Sum of data'!$C58,'Stock 18.05.02'!$BJ:$BJ,'Sum of data'!$D58,'Stock 18.05.02'!$AG:$AG,'Sum of data'!Q$44,'Stock 18.05.02'!$BI:$BI,'Sum of data'!$E58)</f>
        <v>2</v>
      </c>
      <c r="R58" s="53">
        <f>SUMIFS('Stock 18.05.02'!$AE:$AE,'Stock 18.05.02'!$BH:$BH,'Sum of data'!$B58,'Stock 18.05.02'!$P:$P,'Sum of data'!$C58,'Stock 18.05.02'!$BJ:$BJ,'Sum of data'!$D58,'Stock 18.05.02'!$AG:$AG,'Sum of data'!R$44,'Stock 18.05.02'!$BI:$BI,'Sum of data'!$E58)</f>
        <v>0</v>
      </c>
      <c r="S58" s="53">
        <f>SUMIFS('Stock 18.05.02'!$AE:$AE,'Stock 18.05.02'!$BH:$BH,'Sum of data'!$B58,'Stock 18.05.02'!$P:$P,'Sum of data'!$C58,'Stock 18.05.02'!$BJ:$BJ,'Sum of data'!$D58,'Stock 18.05.02'!$AG:$AG,'Sum of data'!S$44,'Stock 18.05.02'!$BI:$BI,'Sum of data'!$E58)</f>
        <v>50</v>
      </c>
      <c r="T58" s="53">
        <f>SUMIFS('Stock 18.05.02'!$AE:$AE,'Stock 18.05.02'!$BH:$BH,'Sum of data'!$B58,'Stock 18.05.02'!$P:$P,'Sum of data'!$C58,'Stock 18.05.02'!$BJ:$BJ,'Sum of data'!$D58,'Stock 18.05.02'!$AG:$AG,'Sum of data'!T$44,'Stock 18.05.02'!$BI:$BI,'Sum of data'!$E58)</f>
        <v>0</v>
      </c>
      <c r="U58" s="88">
        <f t="shared" si="4"/>
        <v>83895</v>
      </c>
      <c r="V58" s="53">
        <f t="shared" si="5"/>
        <v>79028</v>
      </c>
    </row>
    <row r="59" spans="2:22">
      <c r="B59" s="51" t="s">
        <v>1197</v>
      </c>
      <c r="C59" s="52">
        <v>2</v>
      </c>
      <c r="D59" s="52">
        <v>1219</v>
      </c>
      <c r="E59" s="90" t="s">
        <v>1196</v>
      </c>
      <c r="F59" s="53">
        <f>SUMIFS('Stock 18.05.02'!$AE:$AE,'Stock 18.05.02'!$BH:$BH,'Sum of data'!$B59,'Stock 18.05.02'!$P:$P,'Sum of data'!$C59,'Stock 18.05.02'!$BJ:$BJ,'Sum of data'!$D59,'Stock 18.05.02'!$AG:$AG,'Sum of data'!F$44,'Stock 18.05.02'!$BI:$BI,'Sum of data'!$E59)</f>
        <v>0</v>
      </c>
      <c r="G59" s="53">
        <f>SUMIFS('Stock 18.05.02'!$AE:$AE,'Stock 18.05.02'!$BH:$BH,'Sum of data'!$B59,'Stock 18.05.02'!$P:$P,'Sum of data'!$C59,'Stock 18.05.02'!$BJ:$BJ,'Sum of data'!$D59,'Stock 18.05.02'!$AG:$AG,'Sum of data'!G$44,'Stock 18.05.02'!$BI:$BI,'Sum of data'!$E59)</f>
        <v>0</v>
      </c>
      <c r="H59" s="53">
        <f>SUMIFS('Stock 18.05.02'!$AE:$AE,'Stock 18.05.02'!$BH:$BH,'Sum of data'!$B59,'Stock 18.05.02'!$P:$P,'Sum of data'!$C59,'Stock 18.05.02'!$BJ:$BJ,'Sum of data'!$D59,'Stock 18.05.02'!$AG:$AG,'Sum of data'!H$44,'Stock 18.05.02'!$BI:$BI,'Sum of data'!$E59)</f>
        <v>3855</v>
      </c>
      <c r="I59" s="53">
        <f>SUMIFS('Stock 18.05.02'!$AE:$AE,'Stock 18.05.02'!$BH:$BH,'Sum of data'!$B59,'Stock 18.05.02'!$P:$P,'Sum of data'!$C59,'Stock 18.05.02'!$BJ:$BJ,'Sum of data'!$D59,'Stock 18.05.02'!$AG:$AG,'Sum of data'!I$44,'Stock 18.05.02'!$BI:$BI,'Sum of data'!$E59)</f>
        <v>0</v>
      </c>
      <c r="J59" s="89">
        <f>SUMIFS('Stock 18.05.02'!$AE:$AE,'Stock 18.05.02'!$BH:$BH,'Sum of data'!$B59,'Stock 18.05.02'!$P:$P,'Sum of data'!$C59,'Stock 18.05.02'!$BJ:$BJ,'Sum of data'!$D59,'Stock 18.05.02'!$AG:$AG,'Sum of data'!J$44,'Stock 18.05.02'!$BI:$BI,'Sum of data'!$E59)</f>
        <v>0</v>
      </c>
      <c r="K59" s="89">
        <f>SUMIFS('Stock 18.05.02'!$AE:$AE,'Stock 18.05.02'!$BH:$BH,'Sum of data'!$B59,'Stock 18.05.02'!$P:$P,'Sum of data'!$C59,'Stock 18.05.02'!$BJ:$BJ,'Sum of data'!$D59,'Stock 18.05.02'!$AG:$AG,'Sum of data'!K$44,'Stock 18.05.02'!$BI:$BI,'Sum of data'!$E59)</f>
        <v>17490</v>
      </c>
      <c r="L59" s="53">
        <f>SUMIFS('Stock 18.05.02'!$AE:$AE,'Stock 18.05.02'!$BH:$BH,'Sum of data'!$B59,'Stock 18.05.02'!$P:$P,'Sum of data'!$C59,'Stock 18.05.02'!$BJ:$BJ,'Sum of data'!$D59,'Stock 18.05.02'!$AG:$AG,'Sum of data'!L$44,'Stock 18.05.02'!$BI:$BI,'Sum of data'!$E59)</f>
        <v>464</v>
      </c>
      <c r="M59" s="53">
        <f>SUMIFS('Stock 18.05.02'!$AE:$AE,'Stock 18.05.02'!$BH:$BH,'Sum of data'!$B59,'Stock 18.05.02'!$P:$P,'Sum of data'!$C59,'Stock 18.05.02'!$BJ:$BJ,'Sum of data'!$D59,'Stock 18.05.02'!$AG:$AG,'Sum of data'!M$44,'Stock 18.05.02'!$BI:$BI,'Sum of data'!$E59)</f>
        <v>1259</v>
      </c>
      <c r="N59" s="53">
        <f>SUMIFS('Stock 18.05.02'!$AE:$AE,'Stock 18.05.02'!$BH:$BH,'Sum of data'!$B59,'Stock 18.05.02'!$P:$P,'Sum of data'!$C59,'Stock 18.05.02'!$BJ:$BJ,'Sum of data'!$D59,'Stock 18.05.02'!$AG:$AG,'Sum of data'!N$44,'Stock 18.05.02'!$BI:$BI,'Sum of data'!$E59)</f>
        <v>722</v>
      </c>
      <c r="O59" s="53">
        <f>SUMIFS('Stock 18.05.02'!$AE:$AE,'Stock 18.05.02'!$BH:$BH,'Sum of data'!$B59,'Stock 18.05.02'!$P:$P,'Sum of data'!$C59,'Stock 18.05.02'!$BJ:$BJ,'Sum of data'!$D59,'Stock 18.05.02'!$AG:$AG,'Sum of data'!O$44,'Stock 18.05.02'!$BI:$BI,'Sum of data'!$E59)</f>
        <v>0</v>
      </c>
      <c r="P59" s="53">
        <f>SUMIFS('Stock 18.05.02'!$AE:$AE,'Stock 18.05.02'!$BH:$BH,'Sum of data'!$B59,'Stock 18.05.02'!$P:$P,'Sum of data'!$C59,'Stock 18.05.02'!$BJ:$BJ,'Sum of data'!$D59,'Stock 18.05.02'!$AG:$AG,'Sum of data'!P$44,'Stock 18.05.02'!$BI:$BI,'Sum of data'!$E59)</f>
        <v>0</v>
      </c>
      <c r="Q59" s="53">
        <f>SUMIFS('Stock 18.05.02'!$AE:$AE,'Stock 18.05.02'!$BH:$BH,'Sum of data'!$B59,'Stock 18.05.02'!$P:$P,'Sum of data'!$C59,'Stock 18.05.02'!$BJ:$BJ,'Sum of data'!$D59,'Stock 18.05.02'!$AG:$AG,'Sum of data'!Q$44,'Stock 18.05.02'!$BI:$BI,'Sum of data'!$E59)</f>
        <v>0</v>
      </c>
      <c r="R59" s="53">
        <f>SUMIFS('Stock 18.05.02'!$AE:$AE,'Stock 18.05.02'!$BH:$BH,'Sum of data'!$B59,'Stock 18.05.02'!$P:$P,'Sum of data'!$C59,'Stock 18.05.02'!$BJ:$BJ,'Sum of data'!$D59,'Stock 18.05.02'!$AG:$AG,'Sum of data'!R$44,'Stock 18.05.02'!$BI:$BI,'Sum of data'!$E59)</f>
        <v>0</v>
      </c>
      <c r="S59" s="53">
        <f>SUMIFS('Stock 18.05.02'!$AE:$AE,'Stock 18.05.02'!$BH:$BH,'Sum of data'!$B59,'Stock 18.05.02'!$P:$P,'Sum of data'!$C59,'Stock 18.05.02'!$BJ:$BJ,'Sum of data'!$D59,'Stock 18.05.02'!$AG:$AG,'Sum of data'!S$44,'Stock 18.05.02'!$BI:$BI,'Sum of data'!$E59)</f>
        <v>0</v>
      </c>
      <c r="T59" s="53">
        <f>SUMIFS('Stock 18.05.02'!$AE:$AE,'Stock 18.05.02'!$BH:$BH,'Sum of data'!$B59,'Stock 18.05.02'!$P:$P,'Sum of data'!$C59,'Stock 18.05.02'!$BJ:$BJ,'Sum of data'!$D59,'Stock 18.05.02'!$AG:$AG,'Sum of data'!T$44,'Stock 18.05.02'!$BI:$BI,'Sum of data'!$E59)</f>
        <v>0</v>
      </c>
      <c r="U59" s="88">
        <f t="shared" si="4"/>
        <v>23790</v>
      </c>
      <c r="V59" s="53">
        <f t="shared" si="5"/>
        <v>3855</v>
      </c>
    </row>
    <row r="60" spans="2:22">
      <c r="B60" s="55" t="s">
        <v>1677</v>
      </c>
      <c r="C60" s="55"/>
      <c r="D60" s="55"/>
      <c r="E60" s="55"/>
      <c r="F60" s="56">
        <f>SUM(F45:F59)</f>
        <v>254008</v>
      </c>
      <c r="G60" s="56">
        <f t="shared" ref="G60:P60" si="6">SUM(G45:G59)</f>
        <v>15735</v>
      </c>
      <c r="H60" s="56">
        <f t="shared" si="6"/>
        <v>70984</v>
      </c>
      <c r="I60" s="56">
        <f t="shared" si="6"/>
        <v>8465</v>
      </c>
      <c r="J60" s="56">
        <f t="shared" si="6"/>
        <v>22730</v>
      </c>
      <c r="K60" s="56">
        <f t="shared" si="6"/>
        <v>131155.79999999999</v>
      </c>
      <c r="L60" s="56">
        <f t="shared" si="6"/>
        <v>4656</v>
      </c>
      <c r="M60" s="56">
        <f t="shared" ref="M60:N60" si="7">SUM(M45:M59)</f>
        <v>45683</v>
      </c>
      <c r="N60" s="56">
        <f t="shared" si="7"/>
        <v>23179</v>
      </c>
      <c r="O60" s="56">
        <f t="shared" si="6"/>
        <v>523</v>
      </c>
      <c r="P60" s="56">
        <f t="shared" si="6"/>
        <v>700</v>
      </c>
      <c r="Q60" s="56">
        <f t="shared" ref="Q60:R60" si="8">SUM(Q45:Q59)</f>
        <v>4</v>
      </c>
      <c r="R60" s="56">
        <f t="shared" si="8"/>
        <v>69</v>
      </c>
      <c r="S60" s="56">
        <f t="shared" ref="S60:T60" si="9">SUM(S45:S59)</f>
        <v>323</v>
      </c>
      <c r="T60" s="56">
        <f t="shared" si="9"/>
        <v>0</v>
      </c>
      <c r="U60" s="88">
        <f t="shared" ref="U60" si="10">SUM(F60:S60)</f>
        <v>578214.80000000005</v>
      </c>
      <c r="V60" s="53">
        <f t="shared" si="5"/>
        <v>371922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588"/>
  <sheetViews>
    <sheetView showGridLines="0" workbookViewId="0">
      <selection activeCell="S13" sqref="S13"/>
    </sheetView>
  </sheetViews>
  <sheetFormatPr defaultColWidth="8.88671875" defaultRowHeight="12.6" outlineLevelCol="1"/>
  <cols>
    <col min="1" max="1" width="3.77734375" style="93" customWidth="1"/>
    <col min="2" max="2" width="8.77734375" style="93" customWidth="1"/>
    <col min="3" max="3" width="18.77734375" style="93" bestFit="1" customWidth="1"/>
    <col min="4" max="4" width="40.88671875" style="93" bestFit="1" customWidth="1"/>
    <col min="5" max="5" width="7.21875" style="93" hidden="1" customWidth="1" outlineLevel="1"/>
    <col min="6" max="13" width="9.44140625" style="93" hidden="1" customWidth="1" outlineLevel="1"/>
    <col min="14" max="14" width="12.6640625" style="93" bestFit="1" customWidth="1" collapsed="1"/>
    <col min="15" max="19" width="12.6640625" style="93" bestFit="1" customWidth="1"/>
    <col min="20" max="20" width="11" style="93" bestFit="1" customWidth="1"/>
    <col min="21" max="21" width="8.88671875" style="93"/>
    <col min="22" max="22" width="2" style="93" customWidth="1"/>
    <col min="23" max="24" width="9.44140625" style="93" hidden="1" customWidth="1" outlineLevel="1"/>
    <col min="25" max="25" width="13.21875" style="93" hidden="1" customWidth="1" outlineLevel="1"/>
    <col min="26" max="26" width="19.109375" style="93" hidden="1" customWidth="1" outlineLevel="1"/>
    <col min="27" max="27" width="4.33203125" style="93" hidden="1" customWidth="1" outlineLevel="1"/>
    <col min="28" max="28" width="6" style="93" hidden="1" customWidth="1" outlineLevel="1"/>
    <col min="29" max="29" width="7" style="93" hidden="1" customWidth="1" outlineLevel="1"/>
    <col min="30" max="30" width="8" style="93" hidden="1" customWidth="1" outlineLevel="1"/>
    <col min="31" max="31" width="3.88671875" style="93" hidden="1" customWidth="1" outlineLevel="1"/>
    <col min="32" max="32" width="12.6640625" style="93" bestFit="1" customWidth="1" collapsed="1"/>
    <col min="33" max="38" width="13.77734375" style="93" bestFit="1" customWidth="1"/>
    <col min="39" max="39" width="11.6640625" style="93" bestFit="1" customWidth="1"/>
    <col min="40" max="16384" width="8.88671875" style="93"/>
  </cols>
  <sheetData>
    <row r="1" spans="2:39">
      <c r="E1" s="94"/>
      <c r="F1" s="94"/>
      <c r="G1" s="94"/>
      <c r="H1" s="94"/>
      <c r="I1" s="94"/>
      <c r="J1" s="94"/>
      <c r="K1" s="94"/>
      <c r="L1" s="94"/>
      <c r="M1" s="94"/>
    </row>
    <row r="5" spans="2:39">
      <c r="W5" s="93" t="s">
        <v>1675</v>
      </c>
      <c r="AF5" s="95">
        <f t="shared" ref="AF5:AL5" si="0">SUBTOTAL(9,AF9:AF1962)</f>
        <v>215519.48810974191</v>
      </c>
      <c r="AG5" s="95">
        <f t="shared" si="0"/>
        <v>312403.76615596499</v>
      </c>
      <c r="AH5" s="95">
        <f t="shared" si="0"/>
        <v>305302.90669732413</v>
      </c>
      <c r="AI5" s="95">
        <f t="shared" si="0"/>
        <v>247826.57254601354</v>
      </c>
      <c r="AJ5" s="95">
        <f t="shared" si="0"/>
        <v>499730.392579309</v>
      </c>
      <c r="AK5" s="95">
        <f t="shared" si="0"/>
        <v>73272.009572338764</v>
      </c>
      <c r="AL5" s="95">
        <f t="shared" si="0"/>
        <v>351857.86592456268</v>
      </c>
    </row>
    <row r="6" spans="2:39" ht="15">
      <c r="B6" s="107" t="s">
        <v>6213</v>
      </c>
      <c r="E6" s="96" t="s">
        <v>1678</v>
      </c>
      <c r="F6" s="132" t="s">
        <v>1680</v>
      </c>
      <c r="G6" s="132"/>
      <c r="H6" s="132"/>
      <c r="I6" s="132"/>
      <c r="J6" s="131" t="s">
        <v>1679</v>
      </c>
      <c r="K6" s="131"/>
      <c r="L6" s="131"/>
      <c r="M6" s="131"/>
      <c r="N6" s="133" t="s">
        <v>2004</v>
      </c>
      <c r="O6" s="133"/>
    </row>
    <row r="8" spans="2:39">
      <c r="B8" s="97" t="s">
        <v>0</v>
      </c>
      <c r="C8" s="97" t="s">
        <v>1</v>
      </c>
      <c r="D8" s="97" t="s">
        <v>2</v>
      </c>
      <c r="E8" s="98" t="s">
        <v>1206</v>
      </c>
      <c r="F8" s="98" t="s">
        <v>4842</v>
      </c>
      <c r="G8" s="98" t="s">
        <v>4843</v>
      </c>
      <c r="H8" s="98" t="s">
        <v>4844</v>
      </c>
      <c r="I8" s="98" t="s">
        <v>4845</v>
      </c>
      <c r="J8" s="98" t="s">
        <v>5380</v>
      </c>
      <c r="K8" s="98" t="s">
        <v>5381</v>
      </c>
      <c r="L8" s="98" t="s">
        <v>5382</v>
      </c>
      <c r="M8" s="98" t="s">
        <v>5383</v>
      </c>
      <c r="N8" s="99" t="s">
        <v>4213</v>
      </c>
      <c r="O8" s="99" t="s">
        <v>4214</v>
      </c>
      <c r="P8" s="99" t="s">
        <v>4232</v>
      </c>
      <c r="Q8" s="99" t="s">
        <v>4407</v>
      </c>
      <c r="R8" s="99" t="s">
        <v>4846</v>
      </c>
      <c r="S8" s="99" t="s">
        <v>5384</v>
      </c>
      <c r="T8" s="99" t="s">
        <v>3</v>
      </c>
      <c r="U8" s="97" t="s">
        <v>4</v>
      </c>
      <c r="W8" s="100" t="s">
        <v>1208</v>
      </c>
      <c r="X8" s="101" t="s">
        <v>1215</v>
      </c>
      <c r="Y8" s="100" t="s">
        <v>1673</v>
      </c>
      <c r="Z8" s="101" t="s">
        <v>1208</v>
      </c>
      <c r="AA8" s="101" t="s">
        <v>1207</v>
      </c>
      <c r="AB8" s="101" t="s">
        <v>1206</v>
      </c>
      <c r="AC8" s="101" t="s">
        <v>1205</v>
      </c>
      <c r="AD8" s="101" t="s">
        <v>1674</v>
      </c>
      <c r="AF8" s="102" t="s">
        <v>5385</v>
      </c>
      <c r="AG8" s="102" t="str">
        <f>N8</f>
        <v>YM202606</v>
      </c>
      <c r="AH8" s="102" t="str">
        <f t="shared" ref="AH8:AM8" si="1">O8</f>
        <v>YM202607</v>
      </c>
      <c r="AI8" s="102" t="str">
        <f t="shared" si="1"/>
        <v>YM202608</v>
      </c>
      <c r="AJ8" s="102" t="str">
        <f t="shared" si="1"/>
        <v>YM202609</v>
      </c>
      <c r="AK8" s="102" t="str">
        <f t="shared" si="1"/>
        <v>YM202610</v>
      </c>
      <c r="AL8" s="102" t="str">
        <f t="shared" si="1"/>
        <v>YM202611</v>
      </c>
      <c r="AM8" s="102" t="str">
        <f t="shared" si="1"/>
        <v>total</v>
      </c>
    </row>
    <row r="9" spans="2:39">
      <c r="B9" s="103" t="s">
        <v>5</v>
      </c>
      <c r="C9" s="103" t="s">
        <v>6</v>
      </c>
      <c r="D9" s="103" t="s">
        <v>7</v>
      </c>
      <c r="E9" s="128">
        <v>0</v>
      </c>
      <c r="F9" s="128">
        <v>0</v>
      </c>
      <c r="G9" s="128">
        <v>0</v>
      </c>
      <c r="H9" s="128">
        <v>0</v>
      </c>
      <c r="I9" s="128">
        <v>0</v>
      </c>
      <c r="J9" s="128">
        <v>0</v>
      </c>
      <c r="K9" s="128">
        <v>0</v>
      </c>
      <c r="L9" s="128">
        <v>0</v>
      </c>
      <c r="M9" s="128">
        <v>0</v>
      </c>
      <c r="N9" s="128">
        <v>87.4</v>
      </c>
      <c r="O9" s="128">
        <v>482.4</v>
      </c>
      <c r="P9" s="128">
        <v>201</v>
      </c>
      <c r="Q9" s="128">
        <v>844.2</v>
      </c>
      <c r="R9" s="128">
        <v>0</v>
      </c>
      <c r="S9" s="128">
        <v>522.6</v>
      </c>
      <c r="T9" s="128">
        <v>2137.6</v>
      </c>
      <c r="U9" s="128" t="s">
        <v>4408</v>
      </c>
      <c r="W9" s="93" t="str">
        <f>_xlfn.XLOOKUP($C9,'Master list'!$C:$C,'Master list'!E:E)</f>
        <v>SGCC</v>
      </c>
      <c r="X9" s="93" t="str">
        <f>_xlfn.XLOOKUP($C9,'Master list'!$C:$C,'Master list'!F:F)</f>
        <v>Z08</v>
      </c>
      <c r="Y9" s="104">
        <f>_xlfn.XLOOKUP($C9,'Master list'!$C:$C,'Master list'!O:O)</f>
        <v>1219</v>
      </c>
      <c r="Z9" s="93" t="str">
        <f>VLOOKUP($C9,'Master list'!$C:$Z,5,0)</f>
        <v>SGCC-ZSBX-Z08</v>
      </c>
      <c r="AA9" s="93">
        <f>VLOOKUP($C9,'Master list'!$C:$Z,6,0)</f>
        <v>1</v>
      </c>
      <c r="AB9" s="93">
        <f>VLOOKUP($C9,'Master list'!$C:$Z,7,0)</f>
        <v>85</v>
      </c>
      <c r="AC9" s="93">
        <f>VLOOKUP($C9,'Master list'!$C:$Z,8,0)</f>
        <v>185</v>
      </c>
      <c r="AD9" s="105">
        <f>VLOOKUP($C9,'Master list'!$C:$Z,9,0)</f>
        <v>0.12344125</v>
      </c>
      <c r="AF9" s="106">
        <f>SUM(J9:M9)*AD9</f>
        <v>0</v>
      </c>
      <c r="AG9" s="106">
        <f>$AD9*N9</f>
        <v>10.788765250000001</v>
      </c>
      <c r="AH9" s="106">
        <f t="shared" ref="AH9:AM9" si="2">$AD9*O9</f>
        <v>59.548058999999995</v>
      </c>
      <c r="AI9" s="106">
        <f t="shared" si="2"/>
        <v>24.811691249999999</v>
      </c>
      <c r="AJ9" s="106">
        <f t="shared" si="2"/>
        <v>104.20910325000001</v>
      </c>
      <c r="AK9" s="106">
        <f t="shared" si="2"/>
        <v>0</v>
      </c>
      <c r="AL9" s="106">
        <f t="shared" si="2"/>
        <v>64.510397250000011</v>
      </c>
      <c r="AM9" s="106">
        <f t="shared" si="2"/>
        <v>263.86801600000001</v>
      </c>
    </row>
    <row r="10" spans="2:39">
      <c r="B10" s="103" t="s">
        <v>5</v>
      </c>
      <c r="C10" s="103" t="s">
        <v>8</v>
      </c>
      <c r="D10" s="103" t="s">
        <v>7</v>
      </c>
      <c r="E10" s="128">
        <v>0</v>
      </c>
      <c r="F10" s="128">
        <v>0</v>
      </c>
      <c r="G10" s="128">
        <v>0</v>
      </c>
      <c r="H10" s="128">
        <v>0</v>
      </c>
      <c r="I10" s="128">
        <v>0</v>
      </c>
      <c r="J10" s="128">
        <v>0</v>
      </c>
      <c r="K10" s="128">
        <v>0</v>
      </c>
      <c r="L10" s="128">
        <v>0</v>
      </c>
      <c r="M10" s="128">
        <v>0</v>
      </c>
      <c r="N10" s="128">
        <v>1687.6</v>
      </c>
      <c r="O10" s="128">
        <v>1567.8</v>
      </c>
      <c r="P10" s="128">
        <v>884.4</v>
      </c>
      <c r="Q10" s="128">
        <v>3658.2</v>
      </c>
      <c r="R10" s="128">
        <v>0</v>
      </c>
      <c r="S10" s="128">
        <v>1889.4</v>
      </c>
      <c r="T10" s="128">
        <v>9687.4</v>
      </c>
      <c r="U10" s="128" t="s">
        <v>4408</v>
      </c>
      <c r="W10" s="93" t="str">
        <f>_xlfn.XLOOKUP($C10,'Master list'!$C:$C,'Master list'!E:E)</f>
        <v>SGCC</v>
      </c>
      <c r="X10" s="93" t="str">
        <f>VLOOKUP($C10,'Master list'!$C:$Z,4,0)</f>
        <v>Z08</v>
      </c>
      <c r="Y10" s="104">
        <f>_xlfn.XLOOKUP($C10,'Master list'!$C:$C,'Master list'!O:O)</f>
        <v>1219</v>
      </c>
      <c r="Z10" s="93" t="str">
        <f>VLOOKUP($C10,'Master list'!$C:$Z,5,0)</f>
        <v>SGCC-ZSBX-Z08</v>
      </c>
      <c r="AA10" s="93">
        <f>VLOOKUP($C10,'Master list'!$C:$Z,6,0)</f>
        <v>1</v>
      </c>
      <c r="AB10" s="93">
        <f>VLOOKUP($C10,'Master list'!$C:$Z,7,0)</f>
        <v>85</v>
      </c>
      <c r="AC10" s="93">
        <f>VLOOKUP($C10,'Master list'!$C:$Z,8,0)</f>
        <v>185</v>
      </c>
      <c r="AD10" s="105">
        <f>VLOOKUP($C10,'Master list'!$C:$Z,9,0)</f>
        <v>0.12344125</v>
      </c>
      <c r="AF10" s="106">
        <f t="shared" ref="AF10:AF73" si="3">SUM(J10:M10)*AD10</f>
        <v>0</v>
      </c>
      <c r="AG10" s="106">
        <f t="shared" ref="AG10:AG73" si="4">$AD10*N10</f>
        <v>208.31945349999998</v>
      </c>
      <c r="AH10" s="106">
        <f t="shared" ref="AH10:AH73" si="5">$AD10*O10</f>
        <v>193.53119175</v>
      </c>
      <c r="AI10" s="106">
        <f t="shared" ref="AI10:AI73" si="6">$AD10*P10</f>
        <v>109.1714415</v>
      </c>
      <c r="AJ10" s="106">
        <f t="shared" ref="AJ10:AJ73" si="7">$AD10*Q10</f>
        <v>451.57278074999999</v>
      </c>
      <c r="AK10" s="106">
        <f t="shared" ref="AK10:AK73" si="8">$AD10*R10</f>
        <v>0</v>
      </c>
      <c r="AL10" s="106">
        <f t="shared" ref="AL10:AL73" si="9">$AD10*S10</f>
        <v>233.22989775000002</v>
      </c>
      <c r="AM10" s="106">
        <f t="shared" ref="AM10:AM73" si="10">$AD10*T10</f>
        <v>1195.8247652499999</v>
      </c>
    </row>
    <row r="11" spans="2:39">
      <c r="B11" s="103" t="s">
        <v>5</v>
      </c>
      <c r="C11" s="103" t="s">
        <v>9</v>
      </c>
      <c r="D11" s="103" t="s">
        <v>10</v>
      </c>
      <c r="E11" s="128">
        <v>0</v>
      </c>
      <c r="F11" s="128">
        <v>0</v>
      </c>
      <c r="G11" s="128">
        <v>0</v>
      </c>
      <c r="H11" s="128">
        <v>0</v>
      </c>
      <c r="I11" s="128">
        <v>0</v>
      </c>
      <c r="J11" s="128">
        <v>0</v>
      </c>
      <c r="K11" s="128">
        <v>0</v>
      </c>
      <c r="L11" s="128">
        <v>0</v>
      </c>
      <c r="M11" s="128">
        <v>0</v>
      </c>
      <c r="N11" s="128">
        <v>0</v>
      </c>
      <c r="O11" s="128">
        <v>0</v>
      </c>
      <c r="P11" s="128">
        <v>0</v>
      </c>
      <c r="Q11" s="128">
        <v>17.555</v>
      </c>
      <c r="R11" s="128">
        <v>0</v>
      </c>
      <c r="S11" s="128">
        <v>16.43</v>
      </c>
      <c r="T11" s="128">
        <v>33.984999999999999</v>
      </c>
      <c r="U11" s="128" t="s">
        <v>4408</v>
      </c>
      <c r="W11" s="93" t="str">
        <f>_xlfn.XLOOKUP($C11,'Master list'!$C:$C,'Master list'!E:E)</f>
        <v>SGCC</v>
      </c>
      <c r="X11" s="93" t="str">
        <f>VLOOKUP($C11,'Master list'!$C:$Z,4,0)</f>
        <v>Z08</v>
      </c>
      <c r="Y11" s="104">
        <f>_xlfn.XLOOKUP($C11,'Master list'!$C:$C,'Master list'!O:O)</f>
        <v>1219</v>
      </c>
      <c r="Z11" s="93" t="str">
        <f>VLOOKUP($C11,'Master list'!$C:$Z,5,0)</f>
        <v>SGCC-ZSBX-Z08</v>
      </c>
      <c r="AA11" s="93">
        <f>VLOOKUP($C11,'Master list'!$C:$Z,6,0)</f>
        <v>1</v>
      </c>
      <c r="AB11" s="93">
        <f>VLOOKUP($C11,'Master list'!$C:$Z,7,0)</f>
        <v>230</v>
      </c>
      <c r="AC11" s="93">
        <f>VLOOKUP($C11,'Master list'!$C:$Z,8,0)</f>
        <v>1220</v>
      </c>
      <c r="AD11" s="105">
        <f>VLOOKUP($C11,'Master list'!$C:$Z,9,0)</f>
        <v>2.2027100000000002</v>
      </c>
      <c r="AF11" s="106">
        <f t="shared" si="3"/>
        <v>0</v>
      </c>
      <c r="AG11" s="106">
        <f t="shared" si="4"/>
        <v>0</v>
      </c>
      <c r="AH11" s="106">
        <f t="shared" si="5"/>
        <v>0</v>
      </c>
      <c r="AI11" s="106">
        <f t="shared" si="6"/>
        <v>0</v>
      </c>
      <c r="AJ11" s="106">
        <f t="shared" si="7"/>
        <v>38.668574050000004</v>
      </c>
      <c r="AK11" s="106">
        <f t="shared" si="8"/>
        <v>0</v>
      </c>
      <c r="AL11" s="106">
        <f t="shared" si="9"/>
        <v>36.190525300000004</v>
      </c>
      <c r="AM11" s="106">
        <f t="shared" si="10"/>
        <v>74.859099350000008</v>
      </c>
    </row>
    <row r="12" spans="2:39">
      <c r="B12" s="103" t="s">
        <v>5</v>
      </c>
      <c r="C12" s="103" t="s">
        <v>11</v>
      </c>
      <c r="D12" s="103" t="s">
        <v>12</v>
      </c>
      <c r="E12" s="128">
        <v>0</v>
      </c>
      <c r="F12" s="128">
        <v>0</v>
      </c>
      <c r="G12" s="128">
        <v>0</v>
      </c>
      <c r="H12" s="128">
        <v>0</v>
      </c>
      <c r="I12" s="128">
        <v>0</v>
      </c>
      <c r="J12" s="128">
        <v>30.15</v>
      </c>
      <c r="K12" s="128">
        <v>331.09</v>
      </c>
      <c r="L12" s="128">
        <v>310.99</v>
      </c>
      <c r="M12" s="128">
        <v>0</v>
      </c>
      <c r="N12" s="128">
        <v>692.45</v>
      </c>
      <c r="O12" s="128">
        <v>662.3</v>
      </c>
      <c r="P12" s="128">
        <v>501.82</v>
      </c>
      <c r="Q12" s="128">
        <v>491.77</v>
      </c>
      <c r="R12" s="128">
        <v>0</v>
      </c>
      <c r="S12" s="128">
        <v>622.17999999999995</v>
      </c>
      <c r="T12" s="128">
        <v>3642.75</v>
      </c>
      <c r="U12" s="128" t="s">
        <v>4408</v>
      </c>
      <c r="W12" s="93" t="str">
        <f>_xlfn.XLOOKUP($C12,'Master list'!$C:$C,'Master list'!E:E)</f>
        <v>SGCC</v>
      </c>
      <c r="X12" s="93" t="str">
        <f>VLOOKUP($C12,'Master list'!$C:$Z,4,0)</f>
        <v>Z08</v>
      </c>
      <c r="Y12" s="104">
        <f>_xlfn.XLOOKUP($C12,'Master list'!$C:$C,'Master list'!O:O)</f>
        <v>1219</v>
      </c>
      <c r="Z12" s="93" t="str">
        <f>VLOOKUP($C12,'Master list'!$C:$Z,5,0)</f>
        <v>SGCC-ZSBX-Z08</v>
      </c>
      <c r="AA12" s="93">
        <f>VLOOKUP($C12,'Master list'!$C:$Z,6,0)</f>
        <v>0.5</v>
      </c>
      <c r="AB12" s="93">
        <f>VLOOKUP($C12,'Master list'!$C:$Z,7,0)</f>
        <v>80</v>
      </c>
      <c r="AC12" s="93">
        <f>VLOOKUP($C12,'Master list'!$C:$Z,8,0)</f>
        <v>550</v>
      </c>
      <c r="AD12" s="105">
        <f>VLOOKUP($C12,'Master list'!$C:$Z,9,0)</f>
        <v>0.17269999999999999</v>
      </c>
      <c r="AF12" s="106">
        <f t="shared" si="3"/>
        <v>116.094121</v>
      </c>
      <c r="AG12" s="106">
        <f t="shared" si="4"/>
        <v>119.58611500000001</v>
      </c>
      <c r="AH12" s="106">
        <f t="shared" si="5"/>
        <v>114.37920999999999</v>
      </c>
      <c r="AI12" s="106">
        <f t="shared" si="6"/>
        <v>86.66431399999999</v>
      </c>
      <c r="AJ12" s="106">
        <f t="shared" si="7"/>
        <v>84.928678999999988</v>
      </c>
      <c r="AK12" s="106">
        <f t="shared" si="8"/>
        <v>0</v>
      </c>
      <c r="AL12" s="106">
        <f t="shared" si="9"/>
        <v>107.45048599999998</v>
      </c>
      <c r="AM12" s="106">
        <f t="shared" si="10"/>
        <v>629.10292500000003</v>
      </c>
    </row>
    <row r="13" spans="2:39">
      <c r="B13" s="103" t="s">
        <v>5</v>
      </c>
      <c r="C13" s="103" t="s">
        <v>1240</v>
      </c>
      <c r="D13" s="103" t="s">
        <v>14</v>
      </c>
      <c r="E13" s="128">
        <v>0</v>
      </c>
      <c r="F13" s="128">
        <v>0</v>
      </c>
      <c r="G13" s="128">
        <v>0</v>
      </c>
      <c r="H13" s="128">
        <v>0</v>
      </c>
      <c r="I13" s="128">
        <v>0</v>
      </c>
      <c r="J13" s="128">
        <v>0</v>
      </c>
      <c r="K13" s="128">
        <v>0</v>
      </c>
      <c r="L13" s="128">
        <v>0</v>
      </c>
      <c r="M13" s="128">
        <v>0</v>
      </c>
      <c r="N13" s="128">
        <v>0</v>
      </c>
      <c r="O13" s="128">
        <v>0</v>
      </c>
      <c r="P13" s="128">
        <v>40.200000000000003</v>
      </c>
      <c r="Q13" s="128">
        <v>40.200000000000003</v>
      </c>
      <c r="R13" s="128">
        <v>0</v>
      </c>
      <c r="S13" s="128">
        <v>0</v>
      </c>
      <c r="T13" s="128">
        <v>80.400000000000006</v>
      </c>
      <c r="U13" s="128" t="s">
        <v>4408</v>
      </c>
      <c r="W13" s="93" t="str">
        <f>_xlfn.XLOOKUP($C13,'Master list'!$C:$C,'Master list'!E:E)</f>
        <v>SGCC</v>
      </c>
      <c r="X13" s="93" t="str">
        <f>VLOOKUP($C13,'Master list'!$C:$Z,4,0)</f>
        <v>Z08</v>
      </c>
      <c r="Y13" s="104">
        <f>_xlfn.XLOOKUP($C13,'Master list'!$C:$C,'Master list'!O:O)</f>
        <v>1219</v>
      </c>
      <c r="Z13" s="93" t="str">
        <f>VLOOKUP($C13,'Master list'!$C:$Z,5,0)</f>
        <v>SGCC-ZSBX-Z08</v>
      </c>
      <c r="AA13" s="93">
        <f>VLOOKUP($C13,'Master list'!$C:$Z,6,0)</f>
        <v>0.5</v>
      </c>
      <c r="AB13" s="93">
        <f>VLOOKUP($C13,'Master list'!$C:$Z,7,0)</f>
        <v>47</v>
      </c>
      <c r="AC13" s="93">
        <f>VLOOKUP($C13,'Master list'!$C:$Z,8,0)</f>
        <v>510</v>
      </c>
      <c r="AD13" s="105">
        <f>VLOOKUP($C13,'Master list'!$C:$Z,9,0)</f>
        <v>9.4082250000000006E-2</v>
      </c>
      <c r="AF13" s="106">
        <f t="shared" si="3"/>
        <v>0</v>
      </c>
      <c r="AG13" s="106">
        <f t="shared" si="4"/>
        <v>0</v>
      </c>
      <c r="AH13" s="106">
        <f t="shared" si="5"/>
        <v>0</v>
      </c>
      <c r="AI13" s="106">
        <f t="shared" si="6"/>
        <v>3.7821064500000006</v>
      </c>
      <c r="AJ13" s="106">
        <f t="shared" si="7"/>
        <v>3.7821064500000006</v>
      </c>
      <c r="AK13" s="106">
        <f t="shared" si="8"/>
        <v>0</v>
      </c>
      <c r="AL13" s="106">
        <f t="shared" si="9"/>
        <v>0</v>
      </c>
      <c r="AM13" s="106">
        <f t="shared" si="10"/>
        <v>7.5642129000000011</v>
      </c>
    </row>
    <row r="14" spans="2:39">
      <c r="B14" s="103" t="s">
        <v>5</v>
      </c>
      <c r="C14" s="103" t="s">
        <v>13</v>
      </c>
      <c r="D14" s="103" t="s">
        <v>14</v>
      </c>
      <c r="E14" s="128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28">
        <v>32.200000000000003</v>
      </c>
      <c r="L14" s="128">
        <v>0</v>
      </c>
      <c r="M14" s="128">
        <v>0</v>
      </c>
      <c r="N14" s="128">
        <v>201</v>
      </c>
      <c r="O14" s="128">
        <v>160.80000000000001</v>
      </c>
      <c r="P14" s="128">
        <v>160.80000000000001</v>
      </c>
      <c r="Q14" s="128">
        <v>160.80000000000001</v>
      </c>
      <c r="R14" s="128">
        <v>0</v>
      </c>
      <c r="S14" s="128">
        <v>160.80000000000001</v>
      </c>
      <c r="T14" s="128">
        <v>876.4</v>
      </c>
      <c r="U14" s="128" t="s">
        <v>4408</v>
      </c>
      <c r="W14" s="93" t="str">
        <f>_xlfn.XLOOKUP($C14,'Master list'!$C:$C,'Master list'!E:E)</f>
        <v>SGCC</v>
      </c>
      <c r="X14" s="93" t="str">
        <f>VLOOKUP($C14,'Master list'!$C:$Z,4,0)</f>
        <v>Z08</v>
      </c>
      <c r="Y14" s="104">
        <f>_xlfn.XLOOKUP($C14,'Master list'!$C:$C,'Master list'!O:O)</f>
        <v>1219</v>
      </c>
      <c r="Z14" s="93" t="str">
        <f>VLOOKUP($C14,'Master list'!$C:$Z,5,0)</f>
        <v>SGCC-ZSBX-Z08</v>
      </c>
      <c r="AA14" s="93">
        <f>VLOOKUP($C14,'Master list'!$C:$Z,6,0)</f>
        <v>0.5</v>
      </c>
      <c r="AB14" s="93">
        <f>VLOOKUP($C14,'Master list'!$C:$Z,7,0)</f>
        <v>47</v>
      </c>
      <c r="AC14" s="93">
        <f>VLOOKUP($C14,'Master list'!$C:$Z,8,0)</f>
        <v>510</v>
      </c>
      <c r="AD14" s="105">
        <f>VLOOKUP($C14,'Master list'!$C:$Z,9,0)</f>
        <v>9.4082250000000006E-2</v>
      </c>
      <c r="AF14" s="106">
        <f t="shared" si="3"/>
        <v>3.0294484500000003</v>
      </c>
      <c r="AG14" s="106">
        <f t="shared" si="4"/>
        <v>18.910532250000003</v>
      </c>
      <c r="AH14" s="106">
        <f t="shared" si="5"/>
        <v>15.128425800000002</v>
      </c>
      <c r="AI14" s="106">
        <f t="shared" si="6"/>
        <v>15.128425800000002</v>
      </c>
      <c r="AJ14" s="106">
        <f t="shared" si="7"/>
        <v>15.128425800000002</v>
      </c>
      <c r="AK14" s="106">
        <f t="shared" si="8"/>
        <v>0</v>
      </c>
      <c r="AL14" s="106">
        <f t="shared" si="9"/>
        <v>15.128425800000002</v>
      </c>
      <c r="AM14" s="106">
        <f t="shared" si="10"/>
        <v>82.453683900000001</v>
      </c>
    </row>
    <row r="15" spans="2:39">
      <c r="B15" s="103" t="s">
        <v>5</v>
      </c>
      <c r="C15" s="103" t="s">
        <v>17</v>
      </c>
      <c r="D15" s="103" t="s">
        <v>18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128">
        <v>0</v>
      </c>
      <c r="O15" s="128">
        <v>0</v>
      </c>
      <c r="P15" s="128">
        <v>34.027999999999999</v>
      </c>
      <c r="Q15" s="128">
        <v>90.048000000000002</v>
      </c>
      <c r="R15" s="128">
        <v>0</v>
      </c>
      <c r="S15" s="128">
        <v>67.536000000000001</v>
      </c>
      <c r="T15" s="128">
        <v>191.61199999999999</v>
      </c>
      <c r="U15" s="128" t="s">
        <v>4408</v>
      </c>
      <c r="W15" s="93" t="str">
        <f>_xlfn.XLOOKUP($C15,'Master list'!$C:$C,'Master list'!E:E)</f>
        <v>SGCC</v>
      </c>
      <c r="X15" s="93" t="str">
        <f>VLOOKUP($C15,'Master list'!$C:$Z,4,0)</f>
        <v>Z08</v>
      </c>
      <c r="Y15" s="104">
        <f>_xlfn.XLOOKUP($C15,'Master list'!$C:$C,'Master list'!O:O)</f>
        <v>1219</v>
      </c>
      <c r="Z15" s="93" t="str">
        <f>VLOOKUP($C15,'Master list'!$C:$Z,5,0)</f>
        <v>SGCC-ZSBX-Z08</v>
      </c>
      <c r="AA15" s="93">
        <f>VLOOKUP($C15,'Master list'!$C:$Z,6,0)</f>
        <v>1</v>
      </c>
      <c r="AB15" s="93">
        <f>VLOOKUP($C15,'Master list'!$C:$Z,7,0)</f>
        <v>84</v>
      </c>
      <c r="AC15" s="93">
        <f>VLOOKUP($C15,'Master list'!$C:$Z,8,0)</f>
        <v>910</v>
      </c>
      <c r="AD15" s="105">
        <f>VLOOKUP($C15,'Master list'!$C:$Z,9,0)</f>
        <v>0.60005399999999998</v>
      </c>
      <c r="AF15" s="106">
        <f t="shared" si="3"/>
        <v>0</v>
      </c>
      <c r="AG15" s="106">
        <f t="shared" si="4"/>
        <v>0</v>
      </c>
      <c r="AH15" s="106">
        <f t="shared" si="5"/>
        <v>0</v>
      </c>
      <c r="AI15" s="106">
        <f t="shared" si="6"/>
        <v>20.418637512</v>
      </c>
      <c r="AJ15" s="106">
        <f t="shared" si="7"/>
        <v>54.033662591999999</v>
      </c>
      <c r="AK15" s="106">
        <f t="shared" si="8"/>
        <v>0</v>
      </c>
      <c r="AL15" s="106">
        <f t="shared" si="9"/>
        <v>40.525246944000003</v>
      </c>
      <c r="AM15" s="106">
        <f t="shared" si="10"/>
        <v>114.97754704799999</v>
      </c>
    </row>
    <row r="16" spans="2:39">
      <c r="B16" s="103" t="s">
        <v>5</v>
      </c>
      <c r="C16" s="103" t="s">
        <v>22</v>
      </c>
      <c r="D16" s="103" t="s">
        <v>23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v>0</v>
      </c>
      <c r="P16" s="128">
        <v>0</v>
      </c>
      <c r="Q16" s="128">
        <v>41.2</v>
      </c>
      <c r="R16" s="128">
        <v>0</v>
      </c>
      <c r="S16" s="128">
        <v>80.400000000000006</v>
      </c>
      <c r="T16" s="128">
        <v>121.6</v>
      </c>
      <c r="U16" s="128" t="s">
        <v>4408</v>
      </c>
      <c r="W16" s="93" t="str">
        <f>_xlfn.XLOOKUP($C16,'Master list'!$C:$C,'Master list'!E:E)</f>
        <v>SGCC</v>
      </c>
      <c r="X16" s="93" t="str">
        <f>VLOOKUP($C16,'Master list'!$C:$Z,4,0)</f>
        <v>Z08</v>
      </c>
      <c r="Y16" s="104">
        <f>_xlfn.XLOOKUP($C16,'Master list'!$C:$C,'Master list'!O:O)</f>
        <v>1219</v>
      </c>
      <c r="Z16" s="93" t="str">
        <f>VLOOKUP($C16,'Master list'!$C:$Z,5,0)</f>
        <v>SGCC-ZSBX-Z08</v>
      </c>
      <c r="AA16" s="93">
        <f>VLOOKUP($C16,'Master list'!$C:$Z,6,0)</f>
        <v>0.6</v>
      </c>
      <c r="AB16" s="93">
        <f>VLOOKUP($C16,'Master list'!$C:$Z,7,0)</f>
        <v>144</v>
      </c>
      <c r="AC16" s="93">
        <f>VLOOKUP($C16,'Master list'!$C:$Z,8,0)</f>
        <v>184</v>
      </c>
      <c r="AD16" s="105">
        <f>VLOOKUP($C16,'Master list'!$C:$Z,9,0)</f>
        <v>0.12479616</v>
      </c>
      <c r="AF16" s="106">
        <f t="shared" si="3"/>
        <v>0</v>
      </c>
      <c r="AG16" s="106">
        <f t="shared" si="4"/>
        <v>0</v>
      </c>
      <c r="AH16" s="106">
        <f t="shared" si="5"/>
        <v>0</v>
      </c>
      <c r="AI16" s="106">
        <f t="shared" si="6"/>
        <v>0</v>
      </c>
      <c r="AJ16" s="106">
        <f t="shared" si="7"/>
        <v>5.1416017920000003</v>
      </c>
      <c r="AK16" s="106">
        <f t="shared" si="8"/>
        <v>0</v>
      </c>
      <c r="AL16" s="106">
        <f t="shared" si="9"/>
        <v>10.033611264000001</v>
      </c>
      <c r="AM16" s="106">
        <f t="shared" si="10"/>
        <v>15.175213056</v>
      </c>
    </row>
    <row r="17" spans="2:39">
      <c r="B17" s="103" t="s">
        <v>5</v>
      </c>
      <c r="C17" s="103" t="s">
        <v>24</v>
      </c>
      <c r="D17" s="103" t="s">
        <v>23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482.4</v>
      </c>
      <c r="K17" s="128">
        <v>0</v>
      </c>
      <c r="L17" s="128">
        <v>241.2</v>
      </c>
      <c r="M17" s="128">
        <v>0</v>
      </c>
      <c r="N17" s="128">
        <v>562.79999999999995</v>
      </c>
      <c r="O17" s="128">
        <v>321.60000000000002</v>
      </c>
      <c r="P17" s="128">
        <v>0</v>
      </c>
      <c r="Q17" s="128">
        <v>562.79999999999995</v>
      </c>
      <c r="R17" s="128">
        <v>0</v>
      </c>
      <c r="S17" s="128">
        <v>402</v>
      </c>
      <c r="T17" s="128">
        <v>2572.8000000000002</v>
      </c>
      <c r="U17" s="128" t="s">
        <v>4408</v>
      </c>
      <c r="W17" s="93" t="str">
        <f>_xlfn.XLOOKUP($C17,'Master list'!$C:$C,'Master list'!E:E)</f>
        <v>SGCC</v>
      </c>
      <c r="X17" s="93" t="str">
        <f>VLOOKUP($C17,'Master list'!$C:$Z,4,0)</f>
        <v>Z08</v>
      </c>
      <c r="Y17" s="104">
        <f>_xlfn.XLOOKUP($C17,'Master list'!$C:$C,'Master list'!O:O)</f>
        <v>1219</v>
      </c>
      <c r="Z17" s="93" t="str">
        <f>VLOOKUP($C17,'Master list'!$C:$Z,5,0)</f>
        <v>SGCC-ZSBX-Z08</v>
      </c>
      <c r="AA17" s="93">
        <f>VLOOKUP($C17,'Master list'!$C:$Z,6,0)</f>
        <v>0.6</v>
      </c>
      <c r="AB17" s="93">
        <f>VLOOKUP($C17,'Master list'!$C:$Z,7,0)</f>
        <v>144</v>
      </c>
      <c r="AC17" s="93">
        <f>VLOOKUP($C17,'Master list'!$C:$Z,8,0)</f>
        <v>184</v>
      </c>
      <c r="AD17" s="105">
        <f>VLOOKUP($C17,'Master list'!$C:$Z,9,0)</f>
        <v>0.12479616</v>
      </c>
      <c r="AF17" s="106">
        <f t="shared" si="3"/>
        <v>90.302501375999995</v>
      </c>
      <c r="AG17" s="106">
        <f t="shared" si="4"/>
        <v>70.235278847999993</v>
      </c>
      <c r="AH17" s="106">
        <f t="shared" si="5"/>
        <v>40.134445056000004</v>
      </c>
      <c r="AI17" s="106">
        <f t="shared" si="6"/>
        <v>0</v>
      </c>
      <c r="AJ17" s="106">
        <f t="shared" si="7"/>
        <v>70.235278847999993</v>
      </c>
      <c r="AK17" s="106">
        <f t="shared" si="8"/>
        <v>0</v>
      </c>
      <c r="AL17" s="106">
        <f t="shared" si="9"/>
        <v>50.168056319999998</v>
      </c>
      <c r="AM17" s="106">
        <f t="shared" si="10"/>
        <v>321.07556044800003</v>
      </c>
    </row>
    <row r="18" spans="2:39">
      <c r="B18" s="103" t="s">
        <v>5</v>
      </c>
      <c r="C18" s="103" t="s">
        <v>25</v>
      </c>
      <c r="D18" s="103" t="s">
        <v>26</v>
      </c>
      <c r="E18" s="128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603</v>
      </c>
      <c r="K18" s="128">
        <v>0</v>
      </c>
      <c r="L18" s="128">
        <v>80.400000000000006</v>
      </c>
      <c r="M18" s="128">
        <v>0</v>
      </c>
      <c r="N18" s="128">
        <v>562.79999999999995</v>
      </c>
      <c r="O18" s="128">
        <v>1085.4000000000001</v>
      </c>
      <c r="P18" s="128">
        <v>683.4</v>
      </c>
      <c r="Q18" s="128">
        <v>844.2</v>
      </c>
      <c r="R18" s="128">
        <v>663.3</v>
      </c>
      <c r="S18" s="128">
        <v>1447.2</v>
      </c>
      <c r="T18" s="128">
        <v>5969.7</v>
      </c>
      <c r="U18" s="128" t="s">
        <v>4408</v>
      </c>
      <c r="W18" s="93" t="str">
        <f>_xlfn.XLOOKUP($C18,'Master list'!$C:$C,'Master list'!E:E)</f>
        <v>SGCC</v>
      </c>
      <c r="X18" s="93" t="str">
        <f>VLOOKUP($C18,'Master list'!$C:$Z,4,0)</f>
        <v>Z08</v>
      </c>
      <c r="Y18" s="104">
        <f>_xlfn.XLOOKUP($C18,'Master list'!$C:$C,'Master list'!O:O)</f>
        <v>1219</v>
      </c>
      <c r="Z18" s="93" t="str">
        <f>VLOOKUP($C18,'Master list'!$C:$Z,5,0)</f>
        <v>SGCC-ZSBX-Z08</v>
      </c>
      <c r="AA18" s="93">
        <f>VLOOKUP($C18,'Master list'!$C:$Z,6,0)</f>
        <v>1</v>
      </c>
      <c r="AB18" s="93">
        <f>VLOOKUP($C18,'Master list'!$C:$Z,7,0)</f>
        <v>134</v>
      </c>
      <c r="AC18" s="93">
        <f>VLOOKUP($C18,'Master list'!$C:$Z,8,0)</f>
        <v>493</v>
      </c>
      <c r="AD18" s="105">
        <f>VLOOKUP($C18,'Master list'!$C:$Z,9,0)</f>
        <v>0.51858669999999996</v>
      </c>
      <c r="AF18" s="106">
        <f t="shared" si="3"/>
        <v>354.40215077999994</v>
      </c>
      <c r="AG18" s="106">
        <f t="shared" si="4"/>
        <v>291.86059475999997</v>
      </c>
      <c r="AH18" s="106">
        <f t="shared" si="5"/>
        <v>562.87400418000004</v>
      </c>
      <c r="AI18" s="106">
        <f t="shared" si="6"/>
        <v>354.40215077999994</v>
      </c>
      <c r="AJ18" s="106">
        <f t="shared" si="7"/>
        <v>437.79089213999998</v>
      </c>
      <c r="AK18" s="106">
        <f t="shared" si="8"/>
        <v>343.97855810999994</v>
      </c>
      <c r="AL18" s="106">
        <f t="shared" si="9"/>
        <v>750.49867223999991</v>
      </c>
      <c r="AM18" s="106">
        <f t="shared" si="10"/>
        <v>3095.8070229899995</v>
      </c>
    </row>
    <row r="19" spans="2:39">
      <c r="B19" s="103" t="s">
        <v>5</v>
      </c>
      <c r="C19" s="103" t="s">
        <v>27</v>
      </c>
      <c r="D19" s="103" t="s">
        <v>28</v>
      </c>
      <c r="E19" s="128">
        <v>0</v>
      </c>
      <c r="F19" s="128">
        <v>0</v>
      </c>
      <c r="G19" s="128">
        <v>0</v>
      </c>
      <c r="H19" s="128">
        <v>0</v>
      </c>
      <c r="I19" s="128">
        <v>0</v>
      </c>
      <c r="J19" s="128">
        <v>548.21</v>
      </c>
      <c r="K19" s="128">
        <v>0</v>
      </c>
      <c r="L19" s="128">
        <v>90.45</v>
      </c>
      <c r="M19" s="128">
        <v>0</v>
      </c>
      <c r="N19" s="128">
        <v>572.85</v>
      </c>
      <c r="O19" s="128">
        <v>1085.4000000000001</v>
      </c>
      <c r="P19" s="128">
        <v>693.45</v>
      </c>
      <c r="Q19" s="128">
        <v>844.2</v>
      </c>
      <c r="R19" s="128">
        <v>663.3</v>
      </c>
      <c r="S19" s="128">
        <v>1417.05</v>
      </c>
      <c r="T19" s="128">
        <v>5914.91</v>
      </c>
      <c r="U19" s="128" t="s">
        <v>4408</v>
      </c>
      <c r="W19" s="93" t="str">
        <f>_xlfn.XLOOKUP($C19,'Master list'!$C:$C,'Master list'!E:E)</f>
        <v>SGCC</v>
      </c>
      <c r="X19" s="93" t="str">
        <f>VLOOKUP($C19,'Master list'!$C:$Z,4,0)</f>
        <v>Z08</v>
      </c>
      <c r="Y19" s="104">
        <f>_xlfn.XLOOKUP($C19,'Master list'!$C:$C,'Master list'!O:O)</f>
        <v>1219</v>
      </c>
      <c r="Z19" s="93" t="str">
        <f>VLOOKUP($C19,'Master list'!$C:$Z,5,0)</f>
        <v>SGCC-ZSBX-Z08</v>
      </c>
      <c r="AA19" s="93">
        <f>VLOOKUP($C19,'Master list'!$C:$Z,6,0)</f>
        <v>1</v>
      </c>
      <c r="AB19" s="93">
        <f>VLOOKUP($C19,'Master list'!$C:$Z,7,0)</f>
        <v>217</v>
      </c>
      <c r="AC19" s="93">
        <f>VLOOKUP($C19,'Master list'!$C:$Z,8,0)</f>
        <v>217</v>
      </c>
      <c r="AD19" s="105">
        <f>VLOOKUP($C19,'Master list'!$C:$Z,9,0)</f>
        <v>0.36964864999999997</v>
      </c>
      <c r="AF19" s="106">
        <f t="shared" si="3"/>
        <v>236.07980680900002</v>
      </c>
      <c r="AG19" s="106">
        <f t="shared" si="4"/>
        <v>211.75322915249998</v>
      </c>
      <c r="AH19" s="106">
        <f t="shared" si="5"/>
        <v>401.21664471000003</v>
      </c>
      <c r="AI19" s="106">
        <f t="shared" si="6"/>
        <v>256.33285634250001</v>
      </c>
      <c r="AJ19" s="106">
        <f t="shared" si="7"/>
        <v>312.05739032999998</v>
      </c>
      <c r="AK19" s="106">
        <f t="shared" si="8"/>
        <v>245.18794954499995</v>
      </c>
      <c r="AL19" s="106">
        <f t="shared" si="9"/>
        <v>523.81061948249999</v>
      </c>
      <c r="AM19" s="106">
        <f t="shared" si="10"/>
        <v>2186.4384963714997</v>
      </c>
    </row>
    <row r="20" spans="2:39">
      <c r="B20" s="103" t="s">
        <v>5</v>
      </c>
      <c r="C20" s="103" t="s">
        <v>29</v>
      </c>
      <c r="D20" s="103" t="s">
        <v>30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247.7</v>
      </c>
      <c r="K20" s="128">
        <v>321.60000000000002</v>
      </c>
      <c r="L20" s="128">
        <v>0</v>
      </c>
      <c r="M20" s="128">
        <v>0</v>
      </c>
      <c r="N20" s="128">
        <v>743.7</v>
      </c>
      <c r="O20" s="128">
        <v>804</v>
      </c>
      <c r="P20" s="128">
        <v>603</v>
      </c>
      <c r="Q20" s="128">
        <v>1547.7</v>
      </c>
      <c r="R20" s="128">
        <v>0</v>
      </c>
      <c r="S20" s="128">
        <v>663.3</v>
      </c>
      <c r="T20" s="128">
        <v>4931</v>
      </c>
      <c r="U20" s="128" t="s">
        <v>4408</v>
      </c>
      <c r="W20" s="93" t="str">
        <f>_xlfn.XLOOKUP($C20,'Master list'!$C:$C,'Master list'!E:E)</f>
        <v>SGCC</v>
      </c>
      <c r="X20" s="93" t="str">
        <f>VLOOKUP($C20,'Master list'!$C:$Z,4,0)</f>
        <v>Z08</v>
      </c>
      <c r="Y20" s="104">
        <f>_xlfn.XLOOKUP($C20,'Master list'!$C:$C,'Master list'!O:O)</f>
        <v>1219</v>
      </c>
      <c r="Z20" s="93" t="str">
        <f>VLOOKUP($C20,'Master list'!$C:$Z,5,0)</f>
        <v>SGCC-ZSBX-Z08</v>
      </c>
      <c r="AA20" s="93">
        <f>VLOOKUP($C20,'Master list'!$C:$Z,6,0)</f>
        <v>1</v>
      </c>
      <c r="AB20" s="93">
        <f>VLOOKUP($C20,'Master list'!$C:$Z,7,0)</f>
        <v>200</v>
      </c>
      <c r="AC20" s="93">
        <f>VLOOKUP($C20,'Master list'!$C:$Z,8,0)</f>
        <v>200</v>
      </c>
      <c r="AD20" s="105">
        <f>VLOOKUP($C20,'Master list'!$C:$Z,9,0)</f>
        <v>0.314</v>
      </c>
      <c r="AF20" s="106">
        <f t="shared" si="3"/>
        <v>178.7602</v>
      </c>
      <c r="AG20" s="106">
        <f t="shared" si="4"/>
        <v>233.52180000000001</v>
      </c>
      <c r="AH20" s="106">
        <f t="shared" si="5"/>
        <v>252.45599999999999</v>
      </c>
      <c r="AI20" s="106">
        <f t="shared" si="6"/>
        <v>189.34200000000001</v>
      </c>
      <c r="AJ20" s="106">
        <f t="shared" si="7"/>
        <v>485.9778</v>
      </c>
      <c r="AK20" s="106">
        <f t="shared" si="8"/>
        <v>0</v>
      </c>
      <c r="AL20" s="106">
        <f t="shared" si="9"/>
        <v>208.27619999999999</v>
      </c>
      <c r="AM20" s="106">
        <f t="shared" si="10"/>
        <v>1548.3340000000001</v>
      </c>
    </row>
    <row r="21" spans="2:39">
      <c r="B21" s="103" t="s">
        <v>5</v>
      </c>
      <c r="C21" s="103" t="s">
        <v>31</v>
      </c>
      <c r="D21" s="103" t="s">
        <v>32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5.8620000000000001</v>
      </c>
      <c r="M21" s="128">
        <v>0</v>
      </c>
      <c r="N21" s="128">
        <v>19.899000000000001</v>
      </c>
      <c r="O21" s="128">
        <v>26.532</v>
      </c>
      <c r="P21" s="128">
        <v>19.899000000000001</v>
      </c>
      <c r="Q21" s="128">
        <v>53.064</v>
      </c>
      <c r="R21" s="128">
        <v>0</v>
      </c>
      <c r="S21" s="128">
        <v>19.899000000000001</v>
      </c>
      <c r="T21" s="128">
        <v>145.155</v>
      </c>
      <c r="U21" s="128" t="s">
        <v>4408</v>
      </c>
      <c r="W21" s="93" t="str">
        <f>_xlfn.XLOOKUP($C21,'Master list'!$C:$C,'Master list'!E:E)</f>
        <v>SGCC</v>
      </c>
      <c r="X21" s="93" t="str">
        <f>VLOOKUP($C21,'Master list'!$C:$Z,4,0)</f>
        <v>Z08</v>
      </c>
      <c r="Y21" s="104">
        <f>_xlfn.XLOOKUP($C21,'Master list'!$C:$C,'Master list'!O:O)</f>
        <v>1219</v>
      </c>
      <c r="Z21" s="93" t="str">
        <f>VLOOKUP($C21,'Master list'!$C:$Z,5,0)</f>
        <v>SGCC-ZSBX-Z08</v>
      </c>
      <c r="AA21" s="93">
        <f>VLOOKUP($C21,'Master list'!$C:$Z,6,0)</f>
        <v>1</v>
      </c>
      <c r="AB21" s="93">
        <f>VLOOKUP($C21,'Master list'!$C:$Z,7,0)</f>
        <v>58</v>
      </c>
      <c r="AC21" s="93">
        <f>VLOOKUP($C21,'Master list'!$C:$Z,8,0)</f>
        <v>700</v>
      </c>
      <c r="AD21" s="105">
        <f>VLOOKUP($C21,'Master list'!$C:$Z,9,0)</f>
        <v>0.31870999999999994</v>
      </c>
      <c r="AF21" s="106">
        <f t="shared" si="3"/>
        <v>1.8682780199999998</v>
      </c>
      <c r="AG21" s="106">
        <f t="shared" si="4"/>
        <v>6.3420102899999993</v>
      </c>
      <c r="AH21" s="106">
        <f t="shared" si="5"/>
        <v>8.4560137199999978</v>
      </c>
      <c r="AI21" s="106">
        <f t="shared" si="6"/>
        <v>6.3420102899999993</v>
      </c>
      <c r="AJ21" s="106">
        <f t="shared" si="7"/>
        <v>16.912027439999996</v>
      </c>
      <c r="AK21" s="106">
        <f t="shared" si="8"/>
        <v>0</v>
      </c>
      <c r="AL21" s="106">
        <f t="shared" si="9"/>
        <v>6.3420102899999993</v>
      </c>
      <c r="AM21" s="106">
        <f t="shared" si="10"/>
        <v>46.262350049999988</v>
      </c>
    </row>
    <row r="22" spans="2:39">
      <c r="B22" s="103" t="s">
        <v>5</v>
      </c>
      <c r="C22" s="103" t="s">
        <v>33</v>
      </c>
      <c r="D22" s="103" t="s">
        <v>34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142.9</v>
      </c>
      <c r="K22" s="128">
        <v>373.86</v>
      </c>
      <c r="L22" s="128">
        <v>0</v>
      </c>
      <c r="M22" s="128">
        <v>0</v>
      </c>
      <c r="N22" s="128">
        <v>747.72</v>
      </c>
      <c r="O22" s="128">
        <v>747.72</v>
      </c>
      <c r="P22" s="128">
        <v>560.79</v>
      </c>
      <c r="Q22" s="128">
        <v>1495.44</v>
      </c>
      <c r="R22" s="128">
        <v>0</v>
      </c>
      <c r="S22" s="128">
        <v>747.72</v>
      </c>
      <c r="T22" s="128">
        <v>4816.1499999999996</v>
      </c>
      <c r="U22" s="128" t="s">
        <v>4408</v>
      </c>
      <c r="W22" s="93" t="str">
        <f>_xlfn.XLOOKUP($C22,'Master list'!$C:$C,'Master list'!E:E)</f>
        <v>SGCC</v>
      </c>
      <c r="X22" s="93" t="str">
        <f>VLOOKUP($C22,'Master list'!$C:$Z,4,0)</f>
        <v>Z08</v>
      </c>
      <c r="Y22" s="104">
        <f>_xlfn.XLOOKUP($C22,'Master list'!$C:$C,'Master list'!O:O)</f>
        <v>1219</v>
      </c>
      <c r="Z22" s="93" t="str">
        <f>VLOOKUP($C22,'Master list'!$C:$Z,5,0)</f>
        <v>SGCC-ZSBX-Z08</v>
      </c>
      <c r="AA22" s="93">
        <f>VLOOKUP($C22,'Master list'!$C:$Z,6,0)</f>
        <v>0.6</v>
      </c>
      <c r="AB22" s="93">
        <f>VLOOKUP($C22,'Master list'!$C:$Z,7,0)</f>
        <v>55</v>
      </c>
      <c r="AC22" s="93">
        <f>VLOOKUP($C22,'Master list'!$C:$Z,8,0)</f>
        <v>335</v>
      </c>
      <c r="AD22" s="105">
        <f>VLOOKUP($C22,'Master list'!$C:$Z,9,0)</f>
        <v>8.6781750000000005E-2</v>
      </c>
      <c r="AF22" s="106">
        <f t="shared" si="3"/>
        <v>44.845337130000004</v>
      </c>
      <c r="AG22" s="106">
        <f t="shared" si="4"/>
        <v>64.888450110000008</v>
      </c>
      <c r="AH22" s="106">
        <f t="shared" si="5"/>
        <v>64.888450110000008</v>
      </c>
      <c r="AI22" s="106">
        <f t="shared" si="6"/>
        <v>48.666337582499999</v>
      </c>
      <c r="AJ22" s="106">
        <f t="shared" si="7"/>
        <v>129.77690022000002</v>
      </c>
      <c r="AK22" s="106">
        <f t="shared" si="8"/>
        <v>0</v>
      </c>
      <c r="AL22" s="106">
        <f t="shared" si="9"/>
        <v>64.888450110000008</v>
      </c>
      <c r="AM22" s="106">
        <f t="shared" si="10"/>
        <v>417.95392526249998</v>
      </c>
    </row>
    <row r="23" spans="2:39">
      <c r="B23" s="103" t="s">
        <v>5</v>
      </c>
      <c r="C23" s="103" t="s">
        <v>37</v>
      </c>
      <c r="D23" s="103" t="s">
        <v>38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>
        <v>0</v>
      </c>
      <c r="K23" s="128">
        <v>0</v>
      </c>
      <c r="L23" s="128">
        <v>0</v>
      </c>
      <c r="M23" s="128">
        <v>0</v>
      </c>
      <c r="N23" s="128">
        <v>0</v>
      </c>
      <c r="O23" s="128">
        <v>0</v>
      </c>
      <c r="P23" s="128">
        <v>0</v>
      </c>
      <c r="Q23" s="128">
        <v>458.27499999999998</v>
      </c>
      <c r="R23" s="128">
        <v>0</v>
      </c>
      <c r="S23" s="128">
        <v>402</v>
      </c>
      <c r="T23" s="128">
        <v>860.27499999999998</v>
      </c>
      <c r="U23" s="128" t="s">
        <v>4408</v>
      </c>
      <c r="W23" s="93" t="str">
        <f>_xlfn.XLOOKUP($C23,'Master list'!$C:$C,'Master list'!E:E)</f>
        <v>SGCC</v>
      </c>
      <c r="X23" s="93" t="str">
        <f>VLOOKUP($C23,'Master list'!$C:$Z,4,0)</f>
        <v>Z08</v>
      </c>
      <c r="Y23" s="104">
        <f>_xlfn.XLOOKUP($C23,'Master list'!$C:$C,'Master list'!O:O)</f>
        <v>1219</v>
      </c>
      <c r="Z23" s="93" t="str">
        <f>VLOOKUP($C23,'Master list'!$C:$Z,5,0)</f>
        <v>SGCC-ZSBX-Z08</v>
      </c>
      <c r="AA23" s="93">
        <f>VLOOKUP($C23,'Master list'!$C:$Z,6,0)</f>
        <v>0.6</v>
      </c>
      <c r="AB23" s="93">
        <f>VLOOKUP($C23,'Master list'!$C:$Z,7,0)</f>
        <v>290</v>
      </c>
      <c r="AC23" s="93">
        <f>VLOOKUP($C23,'Master list'!$C:$Z,8,0)</f>
        <v>340</v>
      </c>
      <c r="AD23" s="105">
        <f>VLOOKUP($C23,'Master list'!$C:$Z,9,0)</f>
        <v>0.46440600000000004</v>
      </c>
      <c r="AF23" s="106">
        <f t="shared" si="3"/>
        <v>0</v>
      </c>
      <c r="AG23" s="106">
        <f t="shared" si="4"/>
        <v>0</v>
      </c>
      <c r="AH23" s="106">
        <f t="shared" si="5"/>
        <v>0</v>
      </c>
      <c r="AI23" s="106">
        <f t="shared" si="6"/>
        <v>0</v>
      </c>
      <c r="AJ23" s="106">
        <f t="shared" si="7"/>
        <v>212.82565965000001</v>
      </c>
      <c r="AK23" s="106">
        <f t="shared" si="8"/>
        <v>0</v>
      </c>
      <c r="AL23" s="106">
        <f t="shared" si="9"/>
        <v>186.69121200000001</v>
      </c>
      <c r="AM23" s="106">
        <f t="shared" si="10"/>
        <v>399.51687165000004</v>
      </c>
    </row>
    <row r="24" spans="2:39">
      <c r="B24" s="103" t="s">
        <v>5</v>
      </c>
      <c r="C24" s="103" t="s">
        <v>39</v>
      </c>
      <c r="D24" s="103" t="s">
        <v>38</v>
      </c>
      <c r="E24" s="128">
        <v>0</v>
      </c>
      <c r="F24" s="128">
        <v>0</v>
      </c>
      <c r="G24" s="128">
        <v>0</v>
      </c>
      <c r="H24" s="128">
        <v>0</v>
      </c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128">
        <v>901.1</v>
      </c>
      <c r="O24" s="128">
        <v>944.7</v>
      </c>
      <c r="P24" s="128">
        <v>120.6</v>
      </c>
      <c r="Q24" s="128">
        <v>1587.9</v>
      </c>
      <c r="R24" s="128">
        <v>0</v>
      </c>
      <c r="S24" s="128">
        <v>783.9</v>
      </c>
      <c r="T24" s="128">
        <v>4338.2</v>
      </c>
      <c r="U24" s="128" t="s">
        <v>4408</v>
      </c>
      <c r="W24" s="93" t="str">
        <f>_xlfn.XLOOKUP($C24,'Master list'!$C:$C,'Master list'!E:E)</f>
        <v>SGCC</v>
      </c>
      <c r="X24" s="93" t="str">
        <f>VLOOKUP($C24,'Master list'!$C:$Z,4,0)</f>
        <v>Z08</v>
      </c>
      <c r="Y24" s="104">
        <f>_xlfn.XLOOKUP($C24,'Master list'!$C:$C,'Master list'!O:O)</f>
        <v>1219</v>
      </c>
      <c r="Z24" s="93" t="str">
        <f>VLOOKUP($C24,'Master list'!$C:$Z,5,0)</f>
        <v>SGCC-ZSBX-Z08</v>
      </c>
      <c r="AA24" s="93">
        <f>VLOOKUP($C24,'Master list'!$C:$Z,6,0)</f>
        <v>0.6</v>
      </c>
      <c r="AB24" s="93">
        <f>VLOOKUP($C24,'Master list'!$C:$Z,7,0)</f>
        <v>290</v>
      </c>
      <c r="AC24" s="93">
        <f>VLOOKUP($C24,'Master list'!$C:$Z,8,0)</f>
        <v>340</v>
      </c>
      <c r="AD24" s="105">
        <f>VLOOKUP($C24,'Master list'!$C:$Z,9,0)</f>
        <v>0.46440600000000004</v>
      </c>
      <c r="AF24" s="106">
        <f t="shared" si="3"/>
        <v>0</v>
      </c>
      <c r="AG24" s="106">
        <f t="shared" si="4"/>
        <v>418.47624660000002</v>
      </c>
      <c r="AH24" s="106">
        <f t="shared" si="5"/>
        <v>438.72434820000007</v>
      </c>
      <c r="AI24" s="106">
        <f t="shared" si="6"/>
        <v>56.007363600000005</v>
      </c>
      <c r="AJ24" s="106">
        <f t="shared" si="7"/>
        <v>737.43028740000011</v>
      </c>
      <c r="AK24" s="106">
        <f t="shared" si="8"/>
        <v>0</v>
      </c>
      <c r="AL24" s="106">
        <f t="shared" si="9"/>
        <v>364.04786340000004</v>
      </c>
      <c r="AM24" s="106">
        <f t="shared" si="10"/>
        <v>2014.6861092000001</v>
      </c>
    </row>
    <row r="25" spans="2:39">
      <c r="B25" s="103" t="s">
        <v>5</v>
      </c>
      <c r="C25" s="103" t="s">
        <v>40</v>
      </c>
      <c r="D25" s="103" t="s">
        <v>41</v>
      </c>
      <c r="E25" s="128">
        <v>0</v>
      </c>
      <c r="F25" s="128">
        <v>0</v>
      </c>
      <c r="G25" s="128">
        <v>0</v>
      </c>
      <c r="H25" s="128">
        <v>0</v>
      </c>
      <c r="I25" s="128">
        <v>0</v>
      </c>
      <c r="J25" s="128">
        <v>0</v>
      </c>
      <c r="K25" s="128">
        <v>0</v>
      </c>
      <c r="L25" s="128">
        <v>11.058</v>
      </c>
      <c r="M25" s="128">
        <v>0</v>
      </c>
      <c r="N25" s="128">
        <v>100.5</v>
      </c>
      <c r="O25" s="128">
        <v>72.36</v>
      </c>
      <c r="P25" s="128">
        <v>44.22</v>
      </c>
      <c r="Q25" s="128">
        <v>160.80000000000001</v>
      </c>
      <c r="R25" s="128">
        <v>0</v>
      </c>
      <c r="S25" s="128">
        <v>100.5</v>
      </c>
      <c r="T25" s="128">
        <v>489.43799999999999</v>
      </c>
      <c r="U25" s="128" t="s">
        <v>4408</v>
      </c>
      <c r="W25" s="93" t="str">
        <f>_xlfn.XLOOKUP($C25,'Master list'!$C:$C,'Master list'!E:E)</f>
        <v>SGCC</v>
      </c>
      <c r="X25" s="93" t="str">
        <f>VLOOKUP($C25,'Master list'!$C:$Z,4,0)</f>
        <v>Z08</v>
      </c>
      <c r="Y25" s="104">
        <f>_xlfn.XLOOKUP($C25,'Master list'!$C:$C,'Master list'!O:O)</f>
        <v>1219</v>
      </c>
      <c r="Z25" s="93" t="str">
        <f>VLOOKUP($C25,'Master list'!$C:$Z,5,0)</f>
        <v>SGCC-ZSBX-Z08</v>
      </c>
      <c r="AA25" s="93">
        <f>VLOOKUP($C25,'Master list'!$C:$Z,6,0)</f>
        <v>1</v>
      </c>
      <c r="AB25" s="93">
        <f>VLOOKUP($C25,'Master list'!$C:$Z,7,0)</f>
        <v>87</v>
      </c>
      <c r="AC25" s="93">
        <f>VLOOKUP($C25,'Master list'!$C:$Z,8,0)</f>
        <v>960</v>
      </c>
      <c r="AD25" s="105">
        <f>VLOOKUP($C25,'Master list'!$C:$Z,9,0)</f>
        <v>0.65563199999999988</v>
      </c>
      <c r="AF25" s="106">
        <f t="shared" si="3"/>
        <v>7.2499786559999988</v>
      </c>
      <c r="AG25" s="106">
        <f t="shared" si="4"/>
        <v>65.891015999999993</v>
      </c>
      <c r="AH25" s="106">
        <f t="shared" si="5"/>
        <v>47.441531519999991</v>
      </c>
      <c r="AI25" s="106">
        <f t="shared" si="6"/>
        <v>28.992047039999996</v>
      </c>
      <c r="AJ25" s="106">
        <f t="shared" si="7"/>
        <v>105.42562559999999</v>
      </c>
      <c r="AK25" s="106">
        <f t="shared" si="8"/>
        <v>0</v>
      </c>
      <c r="AL25" s="106">
        <f t="shared" si="9"/>
        <v>65.891015999999993</v>
      </c>
      <c r="AM25" s="106">
        <f t="shared" si="10"/>
        <v>320.89121481599994</v>
      </c>
    </row>
    <row r="26" spans="2:39">
      <c r="B26" s="103" t="s">
        <v>5</v>
      </c>
      <c r="C26" s="103" t="s">
        <v>42</v>
      </c>
      <c r="D26" s="103" t="s">
        <v>41</v>
      </c>
      <c r="E26" s="128">
        <v>0</v>
      </c>
      <c r="F26" s="128">
        <v>0</v>
      </c>
      <c r="G26" s="128">
        <v>0</v>
      </c>
      <c r="H26" s="128">
        <v>0</v>
      </c>
      <c r="I26" s="128">
        <v>0</v>
      </c>
      <c r="J26" s="128">
        <v>0</v>
      </c>
      <c r="K26" s="128">
        <v>0</v>
      </c>
      <c r="L26" s="128">
        <v>57.38</v>
      </c>
      <c r="M26" s="128">
        <v>0</v>
      </c>
      <c r="N26" s="128">
        <v>266.12400000000002</v>
      </c>
      <c r="O26" s="128">
        <v>225.52199999999999</v>
      </c>
      <c r="P26" s="128">
        <v>135.876</v>
      </c>
      <c r="Q26" s="128">
        <v>529.43399999999997</v>
      </c>
      <c r="R26" s="128">
        <v>0</v>
      </c>
      <c r="S26" s="128">
        <v>264.51600000000002</v>
      </c>
      <c r="T26" s="128">
        <v>1478.8520000000001</v>
      </c>
      <c r="U26" s="128" t="s">
        <v>4408</v>
      </c>
      <c r="W26" s="93" t="str">
        <f>_xlfn.XLOOKUP($C26,'Master list'!$C:$C,'Master list'!E:E)</f>
        <v>SGCC</v>
      </c>
      <c r="X26" s="93" t="str">
        <f>VLOOKUP($C26,'Master list'!$C:$Z,4,0)</f>
        <v>Z08</v>
      </c>
      <c r="Y26" s="104">
        <f>_xlfn.XLOOKUP($C26,'Master list'!$C:$C,'Master list'!O:O)</f>
        <v>1219</v>
      </c>
      <c r="Z26" s="93" t="str">
        <f>VLOOKUP($C26,'Master list'!$C:$Z,5,0)</f>
        <v>SGCC-ZSBX-Z08</v>
      </c>
      <c r="AA26" s="93">
        <f>VLOOKUP($C26,'Master list'!$C:$Z,6,0)</f>
        <v>1</v>
      </c>
      <c r="AB26" s="93">
        <f>VLOOKUP($C26,'Master list'!$C:$Z,7,0)</f>
        <v>87</v>
      </c>
      <c r="AC26" s="93">
        <f>VLOOKUP($C26,'Master list'!$C:$Z,8,0)</f>
        <v>960</v>
      </c>
      <c r="AD26" s="105">
        <f>VLOOKUP($C26,'Master list'!$C:$Z,9,0)</f>
        <v>0.65563199999999988</v>
      </c>
      <c r="AF26" s="106">
        <f t="shared" si="3"/>
        <v>37.620164159999995</v>
      </c>
      <c r="AG26" s="106">
        <f t="shared" si="4"/>
        <v>174.47941036799998</v>
      </c>
      <c r="AH26" s="106">
        <f t="shared" si="5"/>
        <v>147.85943990399997</v>
      </c>
      <c r="AI26" s="106">
        <f t="shared" si="6"/>
        <v>89.084653631999984</v>
      </c>
      <c r="AJ26" s="106">
        <f t="shared" si="7"/>
        <v>347.11387228799992</v>
      </c>
      <c r="AK26" s="106">
        <f t="shared" si="8"/>
        <v>0</v>
      </c>
      <c r="AL26" s="106">
        <f t="shared" si="9"/>
        <v>173.42515411199997</v>
      </c>
      <c r="AM26" s="106">
        <f t="shared" si="10"/>
        <v>969.58269446399993</v>
      </c>
    </row>
    <row r="27" spans="2:39">
      <c r="B27" s="103" t="s">
        <v>5</v>
      </c>
      <c r="C27" s="103" t="s">
        <v>43</v>
      </c>
      <c r="D27" s="103" t="s">
        <v>44</v>
      </c>
      <c r="E27" s="128">
        <v>0</v>
      </c>
      <c r="F27" s="128">
        <v>0</v>
      </c>
      <c r="G27" s="128">
        <v>0</v>
      </c>
      <c r="H27" s="128">
        <v>0</v>
      </c>
      <c r="I27" s="128">
        <v>0</v>
      </c>
      <c r="J27" s="128">
        <v>0</v>
      </c>
      <c r="K27" s="128">
        <v>0</v>
      </c>
      <c r="L27" s="128">
        <v>0</v>
      </c>
      <c r="M27" s="128">
        <v>0</v>
      </c>
      <c r="N27" s="128">
        <v>0</v>
      </c>
      <c r="O27" s="128">
        <v>27.04</v>
      </c>
      <c r="P27" s="128">
        <v>169.845</v>
      </c>
      <c r="Q27" s="128">
        <v>130.65</v>
      </c>
      <c r="R27" s="128">
        <v>0</v>
      </c>
      <c r="S27" s="128">
        <v>169.845</v>
      </c>
      <c r="T27" s="128">
        <v>497.38</v>
      </c>
      <c r="U27" s="128" t="s">
        <v>4408</v>
      </c>
      <c r="W27" s="93" t="str">
        <f>_xlfn.XLOOKUP($C27,'Master list'!$C:$C,'Master list'!E:E)</f>
        <v>SGCC</v>
      </c>
      <c r="X27" s="93" t="str">
        <f>VLOOKUP($C27,'Master list'!$C:$Z,4,0)</f>
        <v>Z08</v>
      </c>
      <c r="Y27" s="104">
        <f>_xlfn.XLOOKUP($C27,'Master list'!$C:$C,'Master list'!O:O)</f>
        <v>1219</v>
      </c>
      <c r="Z27" s="93" t="str">
        <f>VLOOKUP($C27,'Master list'!$C:$Z,5,0)</f>
        <v>SGCC-ZSBX-Z08</v>
      </c>
      <c r="AA27" s="93">
        <f>VLOOKUP($C27,'Master list'!$C:$Z,6,0)</f>
        <v>0.6</v>
      </c>
      <c r="AB27" s="93">
        <f>VLOOKUP($C27,'Master list'!$C:$Z,7,0)</f>
        <v>120</v>
      </c>
      <c r="AC27" s="93" t="str">
        <f>VLOOKUP($C27,'Master list'!$C:$Z,8,0)</f>
        <v>COIL</v>
      </c>
      <c r="AD27" s="105">
        <f>VLOOKUP($C27,'Master list'!$C:$Z,9,0)</f>
        <v>1</v>
      </c>
      <c r="AF27" s="106">
        <f t="shared" si="3"/>
        <v>0</v>
      </c>
      <c r="AG27" s="106">
        <f t="shared" si="4"/>
        <v>0</v>
      </c>
      <c r="AH27" s="106">
        <f t="shared" si="5"/>
        <v>27.04</v>
      </c>
      <c r="AI27" s="106">
        <f t="shared" si="6"/>
        <v>169.845</v>
      </c>
      <c r="AJ27" s="106">
        <f t="shared" si="7"/>
        <v>130.65</v>
      </c>
      <c r="AK27" s="106">
        <f t="shared" si="8"/>
        <v>0</v>
      </c>
      <c r="AL27" s="106">
        <f t="shared" si="9"/>
        <v>169.845</v>
      </c>
      <c r="AM27" s="106">
        <f t="shared" si="10"/>
        <v>497.38</v>
      </c>
    </row>
    <row r="28" spans="2:39">
      <c r="B28" s="103" t="s">
        <v>5</v>
      </c>
      <c r="C28" s="103" t="s">
        <v>46</v>
      </c>
      <c r="D28" s="103" t="s">
        <v>47</v>
      </c>
      <c r="E28" s="128">
        <v>0</v>
      </c>
      <c r="F28" s="128">
        <v>0</v>
      </c>
      <c r="G28" s="128">
        <v>0</v>
      </c>
      <c r="H28" s="128">
        <v>0</v>
      </c>
      <c r="I28" s="128">
        <v>0</v>
      </c>
      <c r="J28" s="128">
        <v>0</v>
      </c>
      <c r="K28" s="128">
        <v>462.291</v>
      </c>
      <c r="L28" s="128">
        <v>585.04999999999995</v>
      </c>
      <c r="M28" s="128">
        <v>0</v>
      </c>
      <c r="N28" s="128">
        <v>708.22</v>
      </c>
      <c r="O28" s="128">
        <v>800.596</v>
      </c>
      <c r="P28" s="128">
        <v>1539.607</v>
      </c>
      <c r="Q28" s="128">
        <v>985.34799999999996</v>
      </c>
      <c r="R28" s="128">
        <v>0</v>
      </c>
      <c r="S28" s="128">
        <v>1478.021</v>
      </c>
      <c r="T28" s="128">
        <v>6559.1329999999998</v>
      </c>
      <c r="U28" s="128" t="s">
        <v>4408</v>
      </c>
      <c r="W28" s="93" t="str">
        <f>_xlfn.XLOOKUP($C28,'Master list'!$C:$C,'Master list'!E:E)</f>
        <v>SGCC</v>
      </c>
      <c r="X28" s="93" t="str">
        <f>VLOOKUP($C28,'Master list'!$C:$Z,4,0)</f>
        <v>Z18</v>
      </c>
      <c r="Y28" s="104">
        <f>_xlfn.XLOOKUP($C28,'Master list'!$C:$C,'Master list'!O:O)</f>
        <v>1219</v>
      </c>
      <c r="Z28" s="93" t="str">
        <f>VLOOKUP($C28,'Master list'!$C:$Z,5,0)</f>
        <v>SGCC-ZSBX-Z18</v>
      </c>
      <c r="AA28" s="93">
        <f>VLOOKUP($C28,'Master list'!$C:$Z,6,0)</f>
        <v>1.6</v>
      </c>
      <c r="AB28" s="93">
        <f>VLOOKUP($C28,'Master list'!$C:$Z,7,0)</f>
        <v>156</v>
      </c>
      <c r="AC28" s="93" t="str">
        <f>VLOOKUP($C28,'Master list'!$C:$Z,8,0)</f>
        <v>COIL</v>
      </c>
      <c r="AD28" s="105">
        <f>VLOOKUP($C28,'Master list'!$C:$Z,9,0)</f>
        <v>1</v>
      </c>
      <c r="AF28" s="106">
        <f t="shared" si="3"/>
        <v>1047.3409999999999</v>
      </c>
      <c r="AG28" s="106">
        <f t="shared" si="4"/>
        <v>708.22</v>
      </c>
      <c r="AH28" s="106">
        <f t="shared" si="5"/>
        <v>800.596</v>
      </c>
      <c r="AI28" s="106">
        <f t="shared" si="6"/>
        <v>1539.607</v>
      </c>
      <c r="AJ28" s="106">
        <f t="shared" si="7"/>
        <v>985.34799999999996</v>
      </c>
      <c r="AK28" s="106">
        <f t="shared" si="8"/>
        <v>0</v>
      </c>
      <c r="AL28" s="106">
        <f t="shared" si="9"/>
        <v>1478.021</v>
      </c>
      <c r="AM28" s="106">
        <f t="shared" si="10"/>
        <v>6559.1329999999998</v>
      </c>
    </row>
    <row r="29" spans="2:39">
      <c r="B29" s="103" t="s">
        <v>5</v>
      </c>
      <c r="C29" s="103" t="s">
        <v>48</v>
      </c>
      <c r="D29" s="103" t="s">
        <v>47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623.34500000000003</v>
      </c>
      <c r="O29" s="128">
        <v>646.63499999999999</v>
      </c>
      <c r="P29" s="128">
        <v>646.63499999999999</v>
      </c>
      <c r="Q29" s="128">
        <v>677.42700000000002</v>
      </c>
      <c r="R29" s="128">
        <v>0</v>
      </c>
      <c r="S29" s="128">
        <v>646.63499999999999</v>
      </c>
      <c r="T29" s="128">
        <v>3240.6770000000001</v>
      </c>
      <c r="U29" s="128" t="s">
        <v>4408</v>
      </c>
      <c r="W29" s="93" t="str">
        <f>_xlfn.XLOOKUP($C29,'Master list'!$C:$C,'Master list'!E:E)</f>
        <v>SGCC</v>
      </c>
      <c r="X29" s="93" t="str">
        <f>VLOOKUP($C29,'Master list'!$C:$Z,4,0)</f>
        <v>Z18</v>
      </c>
      <c r="Y29" s="104">
        <f>_xlfn.XLOOKUP($C29,'Master list'!$C:$C,'Master list'!O:O)</f>
        <v>1219</v>
      </c>
      <c r="Z29" s="93" t="str">
        <f>VLOOKUP($C29,'Master list'!$C:$Z,5,0)</f>
        <v>SGCC-ZSBX-Z18</v>
      </c>
      <c r="AA29" s="93">
        <f>VLOOKUP($C29,'Master list'!$C:$Z,6,0)</f>
        <v>1.6</v>
      </c>
      <c r="AB29" s="93">
        <f>VLOOKUP($C29,'Master list'!$C:$Z,7,0)</f>
        <v>156</v>
      </c>
      <c r="AC29" s="93" t="str">
        <f>VLOOKUP($C29,'Master list'!$C:$Z,8,0)</f>
        <v>COIL</v>
      </c>
      <c r="AD29" s="105">
        <f>VLOOKUP($C29,'Master list'!$C:$Z,9,0)</f>
        <v>1</v>
      </c>
      <c r="AF29" s="106">
        <f t="shared" si="3"/>
        <v>0</v>
      </c>
      <c r="AG29" s="106">
        <f t="shared" si="4"/>
        <v>623.34500000000003</v>
      </c>
      <c r="AH29" s="106">
        <f t="shared" si="5"/>
        <v>646.63499999999999</v>
      </c>
      <c r="AI29" s="106">
        <f t="shared" si="6"/>
        <v>646.63499999999999</v>
      </c>
      <c r="AJ29" s="106">
        <f t="shared" si="7"/>
        <v>677.42700000000002</v>
      </c>
      <c r="AK29" s="106">
        <f t="shared" si="8"/>
        <v>0</v>
      </c>
      <c r="AL29" s="106">
        <f t="shared" si="9"/>
        <v>646.63499999999999</v>
      </c>
      <c r="AM29" s="106">
        <f t="shared" si="10"/>
        <v>3240.6770000000001</v>
      </c>
    </row>
    <row r="30" spans="2:39">
      <c r="B30" s="103" t="s">
        <v>5</v>
      </c>
      <c r="C30" s="103" t="s">
        <v>52</v>
      </c>
      <c r="D30" s="103" t="s">
        <v>53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366.00799999999998</v>
      </c>
      <c r="L30" s="128">
        <v>0</v>
      </c>
      <c r="M30" s="128">
        <v>405.21600000000001</v>
      </c>
      <c r="N30" s="128">
        <v>405.21600000000001</v>
      </c>
      <c r="O30" s="128">
        <v>405.21600000000001</v>
      </c>
      <c r="P30" s="128">
        <v>810.43200000000002</v>
      </c>
      <c r="Q30" s="128">
        <v>405.21600000000001</v>
      </c>
      <c r="R30" s="128">
        <v>810.43200000000002</v>
      </c>
      <c r="S30" s="128">
        <v>405.21600000000001</v>
      </c>
      <c r="T30" s="128">
        <v>4012.9520000000002</v>
      </c>
      <c r="U30" s="128" t="s">
        <v>4408</v>
      </c>
      <c r="W30" s="93" t="str">
        <f>_xlfn.XLOOKUP($C30,'Master list'!$C:$C,'Master list'!E:E)</f>
        <v>SGCC</v>
      </c>
      <c r="X30" s="93" t="str">
        <f>VLOOKUP($C30,'Master list'!$C:$Z,4,0)</f>
        <v>Z08</v>
      </c>
      <c r="Y30" s="104">
        <f>_xlfn.XLOOKUP($C30,'Master list'!$C:$C,'Master list'!O:O)</f>
        <v>1219</v>
      </c>
      <c r="Z30" s="93" t="str">
        <f>VLOOKUP($C30,'Master list'!$C:$Z,5,0)</f>
        <v>SGCC-ZSBX-Z08</v>
      </c>
      <c r="AA30" s="93">
        <f>VLOOKUP($C30,'Master list'!$C:$Z,6,0)</f>
        <v>0.8</v>
      </c>
      <c r="AB30" s="93">
        <f>VLOOKUP($C30,'Master list'!$C:$Z,7,0)</f>
        <v>175</v>
      </c>
      <c r="AC30" s="93" t="str">
        <f>VLOOKUP($C30,'Master list'!$C:$Z,8,0)</f>
        <v>COIL</v>
      </c>
      <c r="AD30" s="105">
        <f>VLOOKUP($C30,'Master list'!$C:$Z,9,0)</f>
        <v>1</v>
      </c>
      <c r="AF30" s="106">
        <f t="shared" si="3"/>
        <v>771.22399999999993</v>
      </c>
      <c r="AG30" s="106">
        <f t="shared" si="4"/>
        <v>405.21600000000001</v>
      </c>
      <c r="AH30" s="106">
        <f t="shared" si="5"/>
        <v>405.21600000000001</v>
      </c>
      <c r="AI30" s="106">
        <f t="shared" si="6"/>
        <v>810.43200000000002</v>
      </c>
      <c r="AJ30" s="106">
        <f t="shared" si="7"/>
        <v>405.21600000000001</v>
      </c>
      <c r="AK30" s="106">
        <f t="shared" si="8"/>
        <v>810.43200000000002</v>
      </c>
      <c r="AL30" s="106">
        <f t="shared" si="9"/>
        <v>405.21600000000001</v>
      </c>
      <c r="AM30" s="106">
        <f t="shared" si="10"/>
        <v>4012.9520000000002</v>
      </c>
    </row>
    <row r="31" spans="2:39">
      <c r="B31" s="103" t="s">
        <v>5</v>
      </c>
      <c r="C31" s="103" t="s">
        <v>1266</v>
      </c>
      <c r="D31" s="103" t="s">
        <v>53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v>1.508</v>
      </c>
      <c r="P31" s="128">
        <v>2.2519999999999998</v>
      </c>
      <c r="Q31" s="128">
        <v>2.2519999999999998</v>
      </c>
      <c r="R31" s="128">
        <v>2.2519999999999998</v>
      </c>
      <c r="S31" s="128">
        <v>2.2519999999999998</v>
      </c>
      <c r="T31" s="128">
        <v>10.516</v>
      </c>
      <c r="U31" s="128" t="s">
        <v>4408</v>
      </c>
      <c r="W31" s="93" t="str">
        <f>_xlfn.XLOOKUP($C31,'Master list'!$C:$C,'Master list'!E:E)</f>
        <v>SGCC</v>
      </c>
      <c r="X31" s="93" t="str">
        <f>VLOOKUP($C31,'Master list'!$C:$Z,4,0)</f>
        <v>Z08</v>
      </c>
      <c r="Y31" s="104">
        <f>_xlfn.XLOOKUP($C31,'Master list'!$C:$C,'Master list'!O:O)</f>
        <v>1219</v>
      </c>
      <c r="Z31" s="93" t="str">
        <f>VLOOKUP($C31,'Master list'!$C:$Z,5,0)</f>
        <v>SGCC-ZSBX-Z08</v>
      </c>
      <c r="AA31" s="93">
        <f>VLOOKUP($C31,'Master list'!$C:$Z,6,0)</f>
        <v>0.8</v>
      </c>
      <c r="AB31" s="93">
        <f>VLOOKUP($C31,'Master list'!$C:$Z,7,0)</f>
        <v>175</v>
      </c>
      <c r="AC31" s="93" t="str">
        <f>VLOOKUP($C31,'Master list'!$C:$Z,8,0)</f>
        <v>Coil</v>
      </c>
      <c r="AD31" s="105">
        <f>VLOOKUP($C31,'Master list'!$C:$Z,9,0)</f>
        <v>1</v>
      </c>
      <c r="AF31" s="106">
        <f t="shared" si="3"/>
        <v>0</v>
      </c>
      <c r="AG31" s="106">
        <f t="shared" si="4"/>
        <v>0</v>
      </c>
      <c r="AH31" s="106">
        <f t="shared" si="5"/>
        <v>1.508</v>
      </c>
      <c r="AI31" s="106">
        <f t="shared" si="6"/>
        <v>2.2519999999999998</v>
      </c>
      <c r="AJ31" s="106">
        <f t="shared" si="7"/>
        <v>2.2519999999999998</v>
      </c>
      <c r="AK31" s="106">
        <f t="shared" si="8"/>
        <v>2.2519999999999998</v>
      </c>
      <c r="AL31" s="106">
        <f t="shared" si="9"/>
        <v>2.2519999999999998</v>
      </c>
      <c r="AM31" s="106">
        <f t="shared" si="10"/>
        <v>10.516</v>
      </c>
    </row>
    <row r="32" spans="2:39">
      <c r="B32" s="103" t="s">
        <v>5</v>
      </c>
      <c r="C32" s="103" t="s">
        <v>54</v>
      </c>
      <c r="D32" s="103" t="s">
        <v>55</v>
      </c>
      <c r="E32" s="128">
        <v>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280.58999999999997</v>
      </c>
      <c r="L32" s="128">
        <v>209.04</v>
      </c>
      <c r="M32" s="128">
        <v>376.27199999999999</v>
      </c>
      <c r="N32" s="128">
        <v>522.6</v>
      </c>
      <c r="O32" s="128">
        <v>1045.2</v>
      </c>
      <c r="P32" s="128">
        <v>1087.008</v>
      </c>
      <c r="Q32" s="128">
        <v>1045.2</v>
      </c>
      <c r="R32" s="128">
        <v>1337.856</v>
      </c>
      <c r="S32" s="128">
        <v>877.96799999999996</v>
      </c>
      <c r="T32" s="128">
        <v>6781.7340000000004</v>
      </c>
      <c r="U32" s="128" t="s">
        <v>4408</v>
      </c>
      <c r="W32" s="93" t="str">
        <f>_xlfn.XLOOKUP($C32,'Master list'!$C:$C,'Master list'!E:E)</f>
        <v>SGCC</v>
      </c>
      <c r="X32" s="93" t="str">
        <f>VLOOKUP($C32,'Master list'!$C:$Z,4,0)</f>
        <v>Z08</v>
      </c>
      <c r="Y32" s="104">
        <f>_xlfn.XLOOKUP($C32,'Master list'!$C:$C,'Master list'!O:O)</f>
        <v>1219</v>
      </c>
      <c r="Z32" s="93" t="str">
        <f>VLOOKUP($C32,'Master list'!$C:$Z,5,0)</f>
        <v>SGCC-ZSBX-Z08</v>
      </c>
      <c r="AA32" s="93">
        <f>VLOOKUP($C32,'Master list'!$C:$Z,6,0)</f>
        <v>0.8</v>
      </c>
      <c r="AB32" s="93">
        <f>VLOOKUP($C32,'Master list'!$C:$Z,7,0)</f>
        <v>152</v>
      </c>
      <c r="AC32" s="93" t="str">
        <f>VLOOKUP($C32,'Master list'!$C:$Z,8,0)</f>
        <v>COIL</v>
      </c>
      <c r="AD32" s="105">
        <f>VLOOKUP($C32,'Master list'!$C:$Z,9,0)</f>
        <v>1</v>
      </c>
      <c r="AF32" s="106">
        <f t="shared" si="3"/>
        <v>865.90200000000004</v>
      </c>
      <c r="AG32" s="106">
        <f t="shared" si="4"/>
        <v>522.6</v>
      </c>
      <c r="AH32" s="106">
        <f t="shared" si="5"/>
        <v>1045.2</v>
      </c>
      <c r="AI32" s="106">
        <f t="shared" si="6"/>
        <v>1087.008</v>
      </c>
      <c r="AJ32" s="106">
        <f t="shared" si="7"/>
        <v>1045.2</v>
      </c>
      <c r="AK32" s="106">
        <f t="shared" si="8"/>
        <v>1337.856</v>
      </c>
      <c r="AL32" s="106">
        <f t="shared" si="9"/>
        <v>877.96799999999996</v>
      </c>
      <c r="AM32" s="106">
        <f t="shared" si="10"/>
        <v>6781.7340000000004</v>
      </c>
    </row>
    <row r="33" spans="2:39">
      <c r="B33" s="103" t="s">
        <v>5</v>
      </c>
      <c r="C33" s="103" t="s">
        <v>56</v>
      </c>
      <c r="D33" s="103" t="s">
        <v>57</v>
      </c>
      <c r="E33" s="128">
        <v>0</v>
      </c>
      <c r="F33" s="128">
        <v>0</v>
      </c>
      <c r="G33" s="128">
        <v>0</v>
      </c>
      <c r="H33" s="128">
        <v>0</v>
      </c>
      <c r="I33" s="128">
        <v>0</v>
      </c>
      <c r="J33" s="128">
        <v>0</v>
      </c>
      <c r="K33" s="128">
        <v>0</v>
      </c>
      <c r="L33" s="128">
        <v>0</v>
      </c>
      <c r="M33" s="128">
        <v>0</v>
      </c>
      <c r="N33" s="128">
        <v>0</v>
      </c>
      <c r="O33" s="128">
        <v>0</v>
      </c>
      <c r="P33" s="128">
        <v>139.14400000000001</v>
      </c>
      <c r="Q33" s="128">
        <v>414.44200000000001</v>
      </c>
      <c r="R33" s="128">
        <v>543.06200000000001</v>
      </c>
      <c r="S33" s="128">
        <v>342.98700000000002</v>
      </c>
      <c r="T33" s="128">
        <v>1439.635</v>
      </c>
      <c r="U33" s="128" t="s">
        <v>4408</v>
      </c>
      <c r="W33" s="93" t="str">
        <f>_xlfn.XLOOKUP($C33,'Master list'!$C:$C,'Master list'!E:E)</f>
        <v>SGCC</v>
      </c>
      <c r="X33" s="93" t="str">
        <f>VLOOKUP($C33,'Master list'!$C:$Z,4,0)</f>
        <v>Z08</v>
      </c>
      <c r="Y33" s="104">
        <f>_xlfn.XLOOKUP($C33,'Master list'!$C:$C,'Master list'!O:O)</f>
        <v>1219</v>
      </c>
      <c r="Z33" s="93" t="str">
        <f>VLOOKUP($C33,'Master list'!$C:$Z,5,0)</f>
        <v>SGCC-ZSBX-Z08</v>
      </c>
      <c r="AA33" s="93">
        <f>VLOOKUP($C33,'Master list'!$C:$Z,6,0)</f>
        <v>0.8</v>
      </c>
      <c r="AB33" s="93">
        <f>VLOOKUP($C33,'Master list'!$C:$Z,7,0)</f>
        <v>232</v>
      </c>
      <c r="AC33" s="93" t="str">
        <f>VLOOKUP($C33,'Master list'!$C:$Z,8,0)</f>
        <v>COIL</v>
      </c>
      <c r="AD33" s="105">
        <f>VLOOKUP($C33,'Master list'!$C:$Z,9,0)</f>
        <v>1</v>
      </c>
      <c r="AF33" s="106">
        <f t="shared" si="3"/>
        <v>0</v>
      </c>
      <c r="AG33" s="106">
        <f t="shared" si="4"/>
        <v>0</v>
      </c>
      <c r="AH33" s="106">
        <f t="shared" si="5"/>
        <v>0</v>
      </c>
      <c r="AI33" s="106">
        <f t="shared" si="6"/>
        <v>139.14400000000001</v>
      </c>
      <c r="AJ33" s="106">
        <f t="shared" si="7"/>
        <v>414.44200000000001</v>
      </c>
      <c r="AK33" s="106">
        <f t="shared" si="8"/>
        <v>543.06200000000001</v>
      </c>
      <c r="AL33" s="106">
        <f t="shared" si="9"/>
        <v>342.98700000000002</v>
      </c>
      <c r="AM33" s="106">
        <f t="shared" si="10"/>
        <v>1439.635</v>
      </c>
    </row>
    <row r="34" spans="2:39">
      <c r="B34" s="103" t="s">
        <v>5</v>
      </c>
      <c r="C34" s="103" t="s">
        <v>1269</v>
      </c>
      <c r="D34" s="103" t="s">
        <v>57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28">
        <v>14.292</v>
      </c>
      <c r="Q34" s="128">
        <v>0</v>
      </c>
      <c r="R34" s="128">
        <v>0</v>
      </c>
      <c r="S34" s="128">
        <v>0</v>
      </c>
      <c r="T34" s="128">
        <v>14.292</v>
      </c>
      <c r="U34" s="128" t="s">
        <v>4408</v>
      </c>
      <c r="W34" s="93" t="str">
        <f>_xlfn.XLOOKUP($C34,'Master list'!$C:$C,'Master list'!E:E)</f>
        <v>SGCC</v>
      </c>
      <c r="X34" s="93" t="str">
        <f>VLOOKUP($C34,'Master list'!$C:$Z,4,0)</f>
        <v>Z08</v>
      </c>
      <c r="Y34" s="104">
        <f>_xlfn.XLOOKUP($C34,'Master list'!$C:$C,'Master list'!O:O)</f>
        <v>1219</v>
      </c>
      <c r="Z34" s="93" t="str">
        <f>VLOOKUP($C34,'Master list'!$C:$Z,5,0)</f>
        <v>SGCC-ZSBX-Z08</v>
      </c>
      <c r="AA34" s="93">
        <f>VLOOKUP($C34,'Master list'!$C:$Z,6,0)</f>
        <v>0.8</v>
      </c>
      <c r="AB34" s="93">
        <f>VLOOKUP($C34,'Master list'!$C:$Z,7,0)</f>
        <v>232</v>
      </c>
      <c r="AC34" s="93" t="str">
        <f>VLOOKUP($C34,'Master list'!$C:$Z,8,0)</f>
        <v>Coil</v>
      </c>
      <c r="AD34" s="105">
        <f>VLOOKUP($C34,'Master list'!$C:$Z,9,0)</f>
        <v>1</v>
      </c>
      <c r="AF34" s="106">
        <f t="shared" si="3"/>
        <v>0</v>
      </c>
      <c r="AG34" s="106">
        <f t="shared" si="4"/>
        <v>0</v>
      </c>
      <c r="AH34" s="106">
        <f t="shared" si="5"/>
        <v>0</v>
      </c>
      <c r="AI34" s="106">
        <f t="shared" si="6"/>
        <v>14.292</v>
      </c>
      <c r="AJ34" s="106">
        <f t="shared" si="7"/>
        <v>0</v>
      </c>
      <c r="AK34" s="106">
        <f t="shared" si="8"/>
        <v>0</v>
      </c>
      <c r="AL34" s="106">
        <f t="shared" si="9"/>
        <v>0</v>
      </c>
      <c r="AM34" s="106">
        <f t="shared" si="10"/>
        <v>14.292</v>
      </c>
    </row>
    <row r="35" spans="2:39">
      <c r="B35" s="103" t="s">
        <v>5</v>
      </c>
      <c r="C35" s="103" t="s">
        <v>91</v>
      </c>
      <c r="D35" s="103" t="s">
        <v>92</v>
      </c>
      <c r="E35" s="128">
        <v>0</v>
      </c>
      <c r="F35" s="128">
        <v>0</v>
      </c>
      <c r="G35" s="128">
        <v>0</v>
      </c>
      <c r="H35" s="128">
        <v>0</v>
      </c>
      <c r="I35" s="128">
        <v>0</v>
      </c>
      <c r="J35" s="128">
        <v>804</v>
      </c>
      <c r="K35" s="128">
        <v>201</v>
      </c>
      <c r="L35" s="128">
        <v>100.5</v>
      </c>
      <c r="M35" s="128">
        <v>0</v>
      </c>
      <c r="N35" s="128">
        <v>1105.5</v>
      </c>
      <c r="O35" s="128">
        <v>804</v>
      </c>
      <c r="P35" s="128">
        <v>904.5</v>
      </c>
      <c r="Q35" s="128">
        <v>301.5</v>
      </c>
      <c r="R35" s="128">
        <v>0</v>
      </c>
      <c r="S35" s="128">
        <v>502.5</v>
      </c>
      <c r="T35" s="128">
        <v>4723.5</v>
      </c>
      <c r="U35" s="128" t="s">
        <v>4408</v>
      </c>
      <c r="W35" s="93" t="str">
        <f>_xlfn.XLOOKUP($C35,'Master list'!$C:$C,'Master list'!E:E)</f>
        <v>SGCC</v>
      </c>
      <c r="X35" s="93" t="str">
        <f>VLOOKUP($C35,'Master list'!$C:$Z,4,0)</f>
        <v>Z08</v>
      </c>
      <c r="Y35" s="104">
        <f>_xlfn.XLOOKUP($C35,'Master list'!$C:$C,'Master list'!O:O)</f>
        <v>1219</v>
      </c>
      <c r="Z35" s="93" t="str">
        <f>VLOOKUP($C35,'Master list'!$C:$Z,5,0)</f>
        <v>SGCC-ZSBX-Z08</v>
      </c>
      <c r="AA35" s="93">
        <f>VLOOKUP($C35,'Master list'!$C:$Z,6,0)</f>
        <v>0.7</v>
      </c>
      <c r="AB35" s="93">
        <f>VLOOKUP($C35,'Master list'!$C:$Z,7,0)</f>
        <v>59</v>
      </c>
      <c r="AC35" s="93">
        <f>VLOOKUP($C35,'Master list'!$C:$Z,8,0)</f>
        <v>354</v>
      </c>
      <c r="AD35" s="105">
        <f>VLOOKUP($C35,'Master list'!$C:$Z,9,0)</f>
        <v>0.11476856999999997</v>
      </c>
      <c r="AF35" s="106">
        <f t="shared" si="3"/>
        <v>126.87665413499997</v>
      </c>
      <c r="AG35" s="106">
        <f t="shared" si="4"/>
        <v>126.87665413499997</v>
      </c>
      <c r="AH35" s="106">
        <f t="shared" si="5"/>
        <v>92.273930279999973</v>
      </c>
      <c r="AI35" s="106">
        <f t="shared" si="6"/>
        <v>103.80817156499998</v>
      </c>
      <c r="AJ35" s="106">
        <f t="shared" si="7"/>
        <v>34.602723854999994</v>
      </c>
      <c r="AK35" s="106">
        <f t="shared" si="8"/>
        <v>0</v>
      </c>
      <c r="AL35" s="106">
        <f t="shared" si="9"/>
        <v>57.671206424999987</v>
      </c>
      <c r="AM35" s="106">
        <f t="shared" si="10"/>
        <v>542.10934039499989</v>
      </c>
    </row>
    <row r="36" spans="2:39">
      <c r="B36" s="103" t="s">
        <v>5</v>
      </c>
      <c r="C36" s="103" t="s">
        <v>93</v>
      </c>
      <c r="D36" s="103" t="s">
        <v>94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340.01499999999999</v>
      </c>
      <c r="L36" s="128">
        <v>100.5</v>
      </c>
      <c r="M36" s="128">
        <v>0</v>
      </c>
      <c r="N36" s="128">
        <v>502.5</v>
      </c>
      <c r="O36" s="128">
        <v>603</v>
      </c>
      <c r="P36" s="128">
        <v>603</v>
      </c>
      <c r="Q36" s="128">
        <v>301.5</v>
      </c>
      <c r="R36" s="128">
        <v>0</v>
      </c>
      <c r="S36" s="128">
        <v>301.5</v>
      </c>
      <c r="T36" s="128">
        <v>2752.0149999999999</v>
      </c>
      <c r="U36" s="128" t="s">
        <v>4408</v>
      </c>
      <c r="W36" s="93" t="str">
        <f>_xlfn.XLOOKUP($C36,'Master list'!$C:$C,'Master list'!E:E)</f>
        <v>SGCC</v>
      </c>
      <c r="X36" s="93" t="str">
        <f>VLOOKUP($C36,'Master list'!$C:$Z,4,0)</f>
        <v>Z08</v>
      </c>
      <c r="Y36" s="104">
        <f>_xlfn.XLOOKUP($C36,'Master list'!$C:$C,'Master list'!O:O)</f>
        <v>1219</v>
      </c>
      <c r="Z36" s="93" t="str">
        <f>VLOOKUP($C36,'Master list'!$C:$Z,5,0)</f>
        <v>SGCC-ZSBX-Z08</v>
      </c>
      <c r="AA36" s="93">
        <f>VLOOKUP($C36,'Master list'!$C:$Z,6,0)</f>
        <v>0.7</v>
      </c>
      <c r="AB36" s="93">
        <f>VLOOKUP($C36,'Master list'!$C:$Z,7,0)</f>
        <v>320</v>
      </c>
      <c r="AC36" s="93">
        <f>VLOOKUP($C36,'Master list'!$C:$Z,8,0)</f>
        <v>651</v>
      </c>
      <c r="AD36" s="105">
        <f>VLOOKUP($C36,'Master list'!$C:$Z,9,0)</f>
        <v>1.1447183999999997</v>
      </c>
      <c r="AF36" s="106">
        <f t="shared" si="3"/>
        <v>504.26562597599985</v>
      </c>
      <c r="AG36" s="106">
        <f t="shared" si="4"/>
        <v>575.2209959999999</v>
      </c>
      <c r="AH36" s="106">
        <f t="shared" si="5"/>
        <v>690.26519519999977</v>
      </c>
      <c r="AI36" s="106">
        <f t="shared" si="6"/>
        <v>690.26519519999977</v>
      </c>
      <c r="AJ36" s="106">
        <f t="shared" si="7"/>
        <v>345.13259759999988</v>
      </c>
      <c r="AK36" s="106">
        <f t="shared" si="8"/>
        <v>0</v>
      </c>
      <c r="AL36" s="106">
        <f t="shared" si="9"/>
        <v>345.13259759999988</v>
      </c>
      <c r="AM36" s="106">
        <f t="shared" si="10"/>
        <v>3150.2822075759991</v>
      </c>
    </row>
    <row r="37" spans="2:39">
      <c r="B37" s="103" t="s">
        <v>5</v>
      </c>
      <c r="C37" s="103" t="s">
        <v>97</v>
      </c>
      <c r="D37" s="103" t="s">
        <v>98</v>
      </c>
      <c r="E37" s="128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82.41</v>
      </c>
      <c r="K37" s="128">
        <v>164.82</v>
      </c>
      <c r="L37" s="128">
        <v>741.69</v>
      </c>
      <c r="M37" s="128">
        <v>0</v>
      </c>
      <c r="N37" s="128">
        <v>1236.1500000000001</v>
      </c>
      <c r="O37" s="128">
        <v>824.1</v>
      </c>
      <c r="P37" s="128">
        <v>82.41</v>
      </c>
      <c r="Q37" s="128">
        <v>1236.1500000000001</v>
      </c>
      <c r="R37" s="128">
        <v>0</v>
      </c>
      <c r="S37" s="128">
        <v>329.64</v>
      </c>
      <c r="T37" s="128">
        <v>4697.37</v>
      </c>
      <c r="U37" s="128" t="s">
        <v>4408</v>
      </c>
      <c r="W37" s="93" t="str">
        <f>_xlfn.XLOOKUP($C37,'Master list'!$C:$C,'Master list'!E:E)</f>
        <v>SGCC</v>
      </c>
      <c r="X37" s="93" t="str">
        <f>VLOOKUP($C37,'Master list'!$C:$Z,4,0)</f>
        <v>Z08</v>
      </c>
      <c r="Y37" s="104">
        <f>_xlfn.XLOOKUP($C37,'Master list'!$C:$C,'Master list'!O:O)</f>
        <v>1219</v>
      </c>
      <c r="Z37" s="93" t="str">
        <f>VLOOKUP($C37,'Master list'!$C:$Z,5,0)</f>
        <v>SGCC-ZSBX-Z08</v>
      </c>
      <c r="AA37" s="93">
        <f>VLOOKUP($C37,'Master list'!$C:$Z,6,0)</f>
        <v>0.7</v>
      </c>
      <c r="AB37" s="93">
        <f>VLOOKUP($C37,'Master list'!$C:$Z,7,0)</f>
        <v>277</v>
      </c>
      <c r="AC37" s="93">
        <f>VLOOKUP($C37,'Master list'!$C:$Z,8,0)</f>
        <v>695</v>
      </c>
      <c r="AD37" s="105">
        <f>VLOOKUP($C37,'Master list'!$C:$Z,9,0)</f>
        <v>1.0578699249999999</v>
      </c>
      <c r="AF37" s="106">
        <f t="shared" si="3"/>
        <v>1046.148726231</v>
      </c>
      <c r="AG37" s="106">
        <f t="shared" si="4"/>
        <v>1307.68590778875</v>
      </c>
      <c r="AH37" s="106">
        <f t="shared" si="5"/>
        <v>871.79060519249992</v>
      </c>
      <c r="AI37" s="106">
        <f t="shared" si="6"/>
        <v>87.179060519249987</v>
      </c>
      <c r="AJ37" s="106">
        <f t="shared" si="7"/>
        <v>1307.68590778875</v>
      </c>
      <c r="AK37" s="106">
        <f t="shared" si="8"/>
        <v>0</v>
      </c>
      <c r="AL37" s="106">
        <f t="shared" si="9"/>
        <v>348.71624207699995</v>
      </c>
      <c r="AM37" s="106">
        <f t="shared" si="10"/>
        <v>4969.206449597249</v>
      </c>
    </row>
    <row r="38" spans="2:39">
      <c r="B38" s="103" t="s">
        <v>5</v>
      </c>
      <c r="C38" s="103" t="s">
        <v>99</v>
      </c>
      <c r="D38" s="103" t="s">
        <v>100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40.200000000000003</v>
      </c>
      <c r="K38" s="128">
        <v>160.80000000000001</v>
      </c>
      <c r="L38" s="128">
        <v>321.60000000000002</v>
      </c>
      <c r="M38" s="128">
        <v>0</v>
      </c>
      <c r="N38" s="128">
        <v>522.6</v>
      </c>
      <c r="O38" s="128">
        <v>301.5</v>
      </c>
      <c r="P38" s="128">
        <v>80.400000000000006</v>
      </c>
      <c r="Q38" s="128">
        <v>221.1</v>
      </c>
      <c r="R38" s="128">
        <v>0</v>
      </c>
      <c r="S38" s="128">
        <v>160.80000000000001</v>
      </c>
      <c r="T38" s="128">
        <v>1809</v>
      </c>
      <c r="U38" s="128" t="s">
        <v>4408</v>
      </c>
      <c r="W38" s="93" t="str">
        <f>_xlfn.XLOOKUP($C38,'Master list'!$C:$C,'Master list'!E:E)</f>
        <v>SGCC</v>
      </c>
      <c r="X38" s="93" t="str">
        <f>VLOOKUP($C38,'Master list'!$C:$Z,4,0)</f>
        <v>Z08</v>
      </c>
      <c r="Y38" s="104">
        <f>_xlfn.XLOOKUP($C38,'Master list'!$C:$C,'Master list'!O:O)</f>
        <v>1219</v>
      </c>
      <c r="Z38" s="93" t="str">
        <f>VLOOKUP($C38,'Master list'!$C:$Z,5,0)</f>
        <v>SGCC-ZSBX-Z08</v>
      </c>
      <c r="AA38" s="93">
        <f>VLOOKUP($C38,'Master list'!$C:$Z,6,0)</f>
        <v>0.7</v>
      </c>
      <c r="AB38" s="93">
        <f>VLOOKUP($C38,'Master list'!$C:$Z,7,0)</f>
        <v>753</v>
      </c>
      <c r="AC38" s="93">
        <f>VLOOKUP($C38,'Master list'!$C:$Z,8,0)</f>
        <v>783</v>
      </c>
      <c r="AD38" s="105">
        <f>VLOOKUP($C38,'Master list'!$C:$Z,9,0)</f>
        <v>3.239846505</v>
      </c>
      <c r="AF38" s="106">
        <f t="shared" si="3"/>
        <v>1693.143783513</v>
      </c>
      <c r="AG38" s="106">
        <f t="shared" si="4"/>
        <v>1693.143783513</v>
      </c>
      <c r="AH38" s="106">
        <f t="shared" si="5"/>
        <v>976.81372125749999</v>
      </c>
      <c r="AI38" s="106">
        <f t="shared" si="6"/>
        <v>260.48365900200002</v>
      </c>
      <c r="AJ38" s="106">
        <f t="shared" si="7"/>
        <v>716.33006225550002</v>
      </c>
      <c r="AK38" s="106">
        <f t="shared" si="8"/>
        <v>0</v>
      </c>
      <c r="AL38" s="106">
        <f t="shared" si="9"/>
        <v>520.96731800400005</v>
      </c>
      <c r="AM38" s="106">
        <f t="shared" si="10"/>
        <v>5860.8823275450004</v>
      </c>
    </row>
    <row r="39" spans="2:39">
      <c r="B39" s="103" t="s">
        <v>5</v>
      </c>
      <c r="C39" s="103" t="s">
        <v>101</v>
      </c>
      <c r="D39" s="103" t="s">
        <v>102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60.3</v>
      </c>
      <c r="K39" s="128">
        <v>0</v>
      </c>
      <c r="L39" s="128">
        <v>542.70000000000005</v>
      </c>
      <c r="M39" s="128">
        <v>0</v>
      </c>
      <c r="N39" s="128">
        <v>542.70000000000005</v>
      </c>
      <c r="O39" s="128">
        <v>542.70000000000005</v>
      </c>
      <c r="P39" s="128">
        <v>120.6</v>
      </c>
      <c r="Q39" s="128">
        <v>874.35</v>
      </c>
      <c r="R39" s="128">
        <v>0</v>
      </c>
      <c r="S39" s="128">
        <v>271.35000000000002</v>
      </c>
      <c r="T39" s="128">
        <v>2954.7</v>
      </c>
      <c r="U39" s="128" t="s">
        <v>4408</v>
      </c>
      <c r="W39" s="93" t="str">
        <f>_xlfn.XLOOKUP($C39,'Master list'!$C:$C,'Master list'!E:E)</f>
        <v>SGCC</v>
      </c>
      <c r="X39" s="93" t="str">
        <f>VLOOKUP($C39,'Master list'!$C:$Z,4,0)</f>
        <v>Z08</v>
      </c>
      <c r="Y39" s="104">
        <f>_xlfn.XLOOKUP($C39,'Master list'!$C:$C,'Master list'!O:O)</f>
        <v>1219</v>
      </c>
      <c r="Z39" s="93" t="str">
        <f>VLOOKUP($C39,'Master list'!$C:$Z,5,0)</f>
        <v>SGCC-ZSBX-Z08</v>
      </c>
      <c r="AA39" s="93">
        <f>VLOOKUP($C39,'Master list'!$C:$Z,6,0)</f>
        <v>0.7</v>
      </c>
      <c r="AB39" s="93">
        <f>VLOOKUP($C39,'Master list'!$C:$Z,7,0)</f>
        <v>753</v>
      </c>
      <c r="AC39" s="93">
        <f>VLOOKUP($C39,'Master list'!$C:$Z,8,0)</f>
        <v>968</v>
      </c>
      <c r="AD39" s="105">
        <f>VLOOKUP($C39,'Master list'!$C:$Z,9,0)</f>
        <v>4.0053274799999992</v>
      </c>
      <c r="AF39" s="106">
        <f t="shared" si="3"/>
        <v>2415.2124704399994</v>
      </c>
      <c r="AG39" s="106">
        <f t="shared" si="4"/>
        <v>2173.6912233959997</v>
      </c>
      <c r="AH39" s="106">
        <f t="shared" si="5"/>
        <v>2173.6912233959997</v>
      </c>
      <c r="AI39" s="106">
        <f t="shared" si="6"/>
        <v>483.0424940879999</v>
      </c>
      <c r="AJ39" s="106">
        <f t="shared" si="7"/>
        <v>3502.0580821379995</v>
      </c>
      <c r="AK39" s="106">
        <f t="shared" si="8"/>
        <v>0</v>
      </c>
      <c r="AL39" s="106">
        <f t="shared" si="9"/>
        <v>1086.8456116979999</v>
      </c>
      <c r="AM39" s="106">
        <f t="shared" si="10"/>
        <v>11834.541105155997</v>
      </c>
    </row>
    <row r="40" spans="2:39">
      <c r="B40" s="103" t="s">
        <v>5</v>
      </c>
      <c r="C40" s="103" t="s">
        <v>103</v>
      </c>
      <c r="D40" s="103" t="s">
        <v>104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320.89499999999998</v>
      </c>
      <c r="K40" s="128">
        <v>30.15</v>
      </c>
      <c r="L40" s="128">
        <v>90.45</v>
      </c>
      <c r="M40" s="128">
        <v>0</v>
      </c>
      <c r="N40" s="128">
        <v>623.1</v>
      </c>
      <c r="O40" s="128">
        <v>482.4</v>
      </c>
      <c r="P40" s="128">
        <v>592.95000000000005</v>
      </c>
      <c r="Q40" s="128">
        <v>291.45</v>
      </c>
      <c r="R40" s="128">
        <v>271.35000000000002</v>
      </c>
      <c r="S40" s="128">
        <v>180.9</v>
      </c>
      <c r="T40" s="128">
        <v>2883.645</v>
      </c>
      <c r="U40" s="128" t="s">
        <v>4408</v>
      </c>
      <c r="W40" s="93" t="str">
        <f>_xlfn.XLOOKUP($C40,'Master list'!$C:$C,'Master list'!E:E)</f>
        <v>SGCC</v>
      </c>
      <c r="X40" s="93" t="str">
        <f>VLOOKUP($C40,'Master list'!$C:$Z,4,0)</f>
        <v>Z08</v>
      </c>
      <c r="Y40" s="104">
        <f>_xlfn.XLOOKUP($C40,'Master list'!$C:$C,'Master list'!O:O)</f>
        <v>1219</v>
      </c>
      <c r="Z40" s="93" t="str">
        <f>VLOOKUP($C40,'Master list'!$C:$Z,5,0)</f>
        <v>SGCC-ZSBX-Z08</v>
      </c>
      <c r="AA40" s="93">
        <f>VLOOKUP($C40,'Master list'!$C:$Z,6,0)</f>
        <v>0.7</v>
      </c>
      <c r="AB40" s="93">
        <f>VLOOKUP($C40,'Master list'!$C:$Z,7,0)</f>
        <v>143</v>
      </c>
      <c r="AC40" s="93">
        <f>VLOOKUP($C40,'Master list'!$C:$Z,8,0)</f>
        <v>796</v>
      </c>
      <c r="AD40" s="105">
        <f>VLOOKUP($C40,'Master list'!$C:$Z,9,0)</f>
        <v>0.62548485999999992</v>
      </c>
      <c r="AF40" s="106">
        <f t="shared" si="3"/>
        <v>276.14843826569995</v>
      </c>
      <c r="AG40" s="106">
        <f t="shared" si="4"/>
        <v>389.73961626599998</v>
      </c>
      <c r="AH40" s="106">
        <f t="shared" si="5"/>
        <v>301.73389646399994</v>
      </c>
      <c r="AI40" s="106">
        <f t="shared" si="6"/>
        <v>370.88124773699997</v>
      </c>
      <c r="AJ40" s="106">
        <f t="shared" si="7"/>
        <v>182.29756244699996</v>
      </c>
      <c r="AK40" s="106">
        <f t="shared" si="8"/>
        <v>169.72531676099999</v>
      </c>
      <c r="AL40" s="106">
        <f t="shared" si="9"/>
        <v>113.15021117399999</v>
      </c>
      <c r="AM40" s="106">
        <f t="shared" si="10"/>
        <v>1803.6762891146998</v>
      </c>
    </row>
    <row r="41" spans="2:39">
      <c r="B41" s="103" t="s">
        <v>5</v>
      </c>
      <c r="C41" s="103" t="s">
        <v>109</v>
      </c>
      <c r="D41" s="103" t="s">
        <v>110</v>
      </c>
      <c r="E41" s="128">
        <v>0</v>
      </c>
      <c r="F41" s="128">
        <v>0</v>
      </c>
      <c r="G41" s="128">
        <v>0</v>
      </c>
      <c r="H41" s="128">
        <v>0</v>
      </c>
      <c r="I41" s="128">
        <v>0</v>
      </c>
      <c r="J41" s="128">
        <v>110.55</v>
      </c>
      <c r="K41" s="128">
        <v>150.75</v>
      </c>
      <c r="L41" s="128">
        <v>864.3</v>
      </c>
      <c r="M41" s="128">
        <v>0</v>
      </c>
      <c r="N41" s="128">
        <v>1085.4000000000001</v>
      </c>
      <c r="O41" s="128">
        <v>844.2</v>
      </c>
      <c r="P41" s="128">
        <v>201</v>
      </c>
      <c r="Q41" s="128">
        <v>1095.45</v>
      </c>
      <c r="R41" s="128">
        <v>0</v>
      </c>
      <c r="S41" s="128">
        <v>412.05</v>
      </c>
      <c r="T41" s="128">
        <v>4763.7</v>
      </c>
      <c r="U41" s="128" t="s">
        <v>4408</v>
      </c>
      <c r="W41" s="93" t="str">
        <f>_xlfn.XLOOKUP($C41,'Master list'!$C:$C,'Master list'!E:E)</f>
        <v>SGCC</v>
      </c>
      <c r="X41" s="93" t="str">
        <f>VLOOKUP($C41,'Master list'!$C:$Z,4,0)</f>
        <v>Z08</v>
      </c>
      <c r="Y41" s="104">
        <f>_xlfn.XLOOKUP($C41,'Master list'!$C:$C,'Master list'!O:O)</f>
        <v>1219</v>
      </c>
      <c r="Z41" s="93" t="str">
        <f>VLOOKUP($C41,'Master list'!$C:$Z,5,0)</f>
        <v>SGCC-ZSBX-Z08</v>
      </c>
      <c r="AA41" s="93">
        <f>VLOOKUP($C41,'Master list'!$C:$Z,6,0)</f>
        <v>0.7</v>
      </c>
      <c r="AB41" s="93">
        <f>VLOOKUP($C41,'Master list'!$C:$Z,7,0)</f>
        <v>232</v>
      </c>
      <c r="AC41" s="93">
        <f>VLOOKUP($C41,'Master list'!$C:$Z,8,0)</f>
        <v>310</v>
      </c>
      <c r="AD41" s="105">
        <f>VLOOKUP($C41,'Master list'!$C:$Z,9,0)</f>
        <v>0.39520039999999995</v>
      </c>
      <c r="AF41" s="106">
        <f t="shared" si="3"/>
        <v>444.83757023999993</v>
      </c>
      <c r="AG41" s="106">
        <f t="shared" si="4"/>
        <v>428.95051416000001</v>
      </c>
      <c r="AH41" s="106">
        <f t="shared" si="5"/>
        <v>333.62817767999996</v>
      </c>
      <c r="AI41" s="106">
        <f t="shared" si="6"/>
        <v>79.435280399999996</v>
      </c>
      <c r="AJ41" s="106">
        <f t="shared" si="7"/>
        <v>432.92227817999998</v>
      </c>
      <c r="AK41" s="106">
        <f t="shared" si="8"/>
        <v>0</v>
      </c>
      <c r="AL41" s="106">
        <f t="shared" si="9"/>
        <v>162.84232481999999</v>
      </c>
      <c r="AM41" s="106">
        <f t="shared" si="10"/>
        <v>1882.6161454799997</v>
      </c>
    </row>
    <row r="42" spans="2:39">
      <c r="B42" s="103" t="s">
        <v>5</v>
      </c>
      <c r="C42" s="103" t="s">
        <v>111</v>
      </c>
      <c r="D42" s="103" t="s">
        <v>112</v>
      </c>
      <c r="E42" s="128">
        <v>0</v>
      </c>
      <c r="F42" s="128">
        <v>0</v>
      </c>
      <c r="G42" s="128">
        <v>0</v>
      </c>
      <c r="H42" s="128">
        <v>0</v>
      </c>
      <c r="I42" s="128">
        <v>0</v>
      </c>
      <c r="J42" s="128">
        <v>0</v>
      </c>
      <c r="K42" s="128">
        <v>164.82</v>
      </c>
      <c r="L42" s="128">
        <v>824.1</v>
      </c>
      <c r="M42" s="128">
        <v>0</v>
      </c>
      <c r="N42" s="128">
        <v>988.92</v>
      </c>
      <c r="O42" s="128">
        <v>659.28</v>
      </c>
      <c r="P42" s="128">
        <v>164.82</v>
      </c>
      <c r="Q42" s="128">
        <v>741.69</v>
      </c>
      <c r="R42" s="128">
        <v>0</v>
      </c>
      <c r="S42" s="128">
        <v>247.23</v>
      </c>
      <c r="T42" s="128">
        <v>3790.86</v>
      </c>
      <c r="U42" s="128" t="s">
        <v>4408</v>
      </c>
      <c r="W42" s="93" t="str">
        <f>_xlfn.XLOOKUP($C42,'Master list'!$C:$C,'Master list'!E:E)</f>
        <v>SGCC</v>
      </c>
      <c r="X42" s="93" t="str">
        <f>VLOOKUP($C42,'Master list'!$C:$Z,4,0)</f>
        <v>Z08</v>
      </c>
      <c r="Y42" s="104">
        <f>_xlfn.XLOOKUP($C42,'Master list'!$C:$C,'Master list'!O:O)</f>
        <v>1219</v>
      </c>
      <c r="Z42" s="93" t="str">
        <f>VLOOKUP($C42,'Master list'!$C:$Z,5,0)</f>
        <v>SGCC-ZSBX-Z08</v>
      </c>
      <c r="AA42" s="93">
        <f>VLOOKUP($C42,'Master list'!$C:$Z,6,0)</f>
        <v>0.7</v>
      </c>
      <c r="AB42" s="93">
        <f>VLOOKUP($C42,'Master list'!$C:$Z,7,0)</f>
        <v>284</v>
      </c>
      <c r="AC42" s="93">
        <f>VLOOKUP($C42,'Master list'!$C:$Z,8,0)</f>
        <v>691</v>
      </c>
      <c r="AD42" s="105">
        <f>VLOOKUP($C42,'Master list'!$C:$Z,9,0)</f>
        <v>1.0783607799999997</v>
      </c>
      <c r="AF42" s="106">
        <f t="shared" si="3"/>
        <v>1066.4125425575999</v>
      </c>
      <c r="AG42" s="106">
        <f t="shared" si="4"/>
        <v>1066.4125425575996</v>
      </c>
      <c r="AH42" s="106">
        <f t="shared" si="5"/>
        <v>710.94169503839976</v>
      </c>
      <c r="AI42" s="106">
        <f t="shared" si="6"/>
        <v>177.73542375959994</v>
      </c>
      <c r="AJ42" s="106">
        <f t="shared" si="7"/>
        <v>799.80940691819978</v>
      </c>
      <c r="AK42" s="106">
        <f t="shared" si="8"/>
        <v>0</v>
      </c>
      <c r="AL42" s="106">
        <f t="shared" si="9"/>
        <v>266.60313563939991</v>
      </c>
      <c r="AM42" s="106">
        <f t="shared" si="10"/>
        <v>4087.9147464707989</v>
      </c>
    </row>
    <row r="43" spans="2:39">
      <c r="B43" s="103" t="s">
        <v>5</v>
      </c>
      <c r="C43" s="103" t="s">
        <v>115</v>
      </c>
      <c r="D43" s="103" t="s">
        <v>116</v>
      </c>
      <c r="E43" s="128">
        <v>0</v>
      </c>
      <c r="F43" s="128">
        <v>0</v>
      </c>
      <c r="G43" s="128">
        <v>0</v>
      </c>
      <c r="H43" s="128">
        <v>0</v>
      </c>
      <c r="I43" s="128">
        <v>0</v>
      </c>
      <c r="J43" s="128">
        <v>0</v>
      </c>
      <c r="K43" s="128">
        <v>130.65</v>
      </c>
      <c r="L43" s="128">
        <v>391.95</v>
      </c>
      <c r="M43" s="128">
        <v>0</v>
      </c>
      <c r="N43" s="128">
        <v>522.6</v>
      </c>
      <c r="O43" s="128">
        <v>261.3</v>
      </c>
      <c r="P43" s="128">
        <v>130.65</v>
      </c>
      <c r="Q43" s="128">
        <v>130.65</v>
      </c>
      <c r="R43" s="128">
        <v>0</v>
      </c>
      <c r="S43" s="128">
        <v>261.3</v>
      </c>
      <c r="T43" s="128">
        <v>1829.1</v>
      </c>
      <c r="U43" s="128" t="s">
        <v>4408</v>
      </c>
      <c r="W43" s="93" t="str">
        <f>_xlfn.XLOOKUP($C43,'Master list'!$C:$C,'Master list'!E:E)</f>
        <v>SGCC</v>
      </c>
      <c r="X43" s="93" t="str">
        <f>VLOOKUP($C43,'Master list'!$C:$Z,4,0)</f>
        <v>Z08</v>
      </c>
      <c r="Y43" s="104">
        <f>_xlfn.XLOOKUP($C43,'Master list'!$C:$C,'Master list'!O:O)</f>
        <v>1219</v>
      </c>
      <c r="Z43" s="93" t="str">
        <f>VLOOKUP($C43,'Master list'!$C:$Z,5,0)</f>
        <v>SGCC-ZSBX-Z08</v>
      </c>
      <c r="AA43" s="93">
        <f>VLOOKUP($C43,'Master list'!$C:$Z,6,0)</f>
        <v>0.7</v>
      </c>
      <c r="AB43" s="93">
        <f>VLOOKUP($C43,'Master list'!$C:$Z,7,0)</f>
        <v>580</v>
      </c>
      <c r="AC43" s="93">
        <f>VLOOKUP($C43,'Master list'!$C:$Z,8,0)</f>
        <v>599</v>
      </c>
      <c r="AD43" s="105">
        <f>VLOOKUP($C43,'Master list'!$C:$Z,9,0)</f>
        <v>1.9090728999999997</v>
      </c>
      <c r="AF43" s="106">
        <f t="shared" si="3"/>
        <v>997.6814975399999</v>
      </c>
      <c r="AG43" s="106">
        <f t="shared" si="4"/>
        <v>997.6814975399999</v>
      </c>
      <c r="AH43" s="106">
        <f t="shared" si="5"/>
        <v>498.84074876999995</v>
      </c>
      <c r="AI43" s="106">
        <f t="shared" si="6"/>
        <v>249.42037438499997</v>
      </c>
      <c r="AJ43" s="106">
        <f t="shared" si="7"/>
        <v>249.42037438499997</v>
      </c>
      <c r="AK43" s="106">
        <f t="shared" si="8"/>
        <v>0</v>
      </c>
      <c r="AL43" s="106">
        <f t="shared" si="9"/>
        <v>498.84074876999995</v>
      </c>
      <c r="AM43" s="106">
        <f t="shared" si="10"/>
        <v>3491.8852413899995</v>
      </c>
    </row>
    <row r="44" spans="2:39">
      <c r="B44" s="103" t="s">
        <v>5</v>
      </c>
      <c r="C44" s="103" t="s">
        <v>117</v>
      </c>
      <c r="D44" s="103" t="s">
        <v>118</v>
      </c>
      <c r="E44" s="128">
        <v>0</v>
      </c>
      <c r="F44" s="128">
        <v>0</v>
      </c>
      <c r="G44" s="128">
        <v>0</v>
      </c>
      <c r="H44" s="128">
        <v>0</v>
      </c>
      <c r="I44" s="128">
        <v>0</v>
      </c>
      <c r="J44" s="128">
        <v>0</v>
      </c>
      <c r="K44" s="128">
        <v>0</v>
      </c>
      <c r="L44" s="128">
        <v>0</v>
      </c>
      <c r="M44" s="128">
        <v>0</v>
      </c>
      <c r="N44" s="128">
        <v>350.84500000000003</v>
      </c>
      <c r="O44" s="128">
        <v>1085.4000000000001</v>
      </c>
      <c r="P44" s="128">
        <v>1664.28</v>
      </c>
      <c r="Q44" s="128">
        <v>2508.48</v>
      </c>
      <c r="R44" s="128">
        <v>0</v>
      </c>
      <c r="S44" s="128">
        <v>1567.8</v>
      </c>
      <c r="T44" s="128">
        <v>7176.8050000000003</v>
      </c>
      <c r="U44" s="128" t="s">
        <v>4408</v>
      </c>
      <c r="W44" s="93" t="str">
        <f>_xlfn.XLOOKUP($C44,'Master list'!$C:$C,'Master list'!E:E)</f>
        <v>SGCC</v>
      </c>
      <c r="X44" s="93" t="str">
        <f>VLOOKUP($C44,'Master list'!$C:$Z,4,0)</f>
        <v>Z08</v>
      </c>
      <c r="Y44" s="104">
        <f>_xlfn.XLOOKUP($C44,'Master list'!$C:$C,'Master list'!O:O)</f>
        <v>1219</v>
      </c>
      <c r="Z44" s="93" t="str">
        <f>VLOOKUP($C44,'Master list'!$C:$Z,5,0)</f>
        <v>SGCC-ZSBX-Z08</v>
      </c>
      <c r="AA44" s="93">
        <f>VLOOKUP($C44,'Master list'!$C:$Z,6,0)</f>
        <v>0.7</v>
      </c>
      <c r="AB44" s="93">
        <f>VLOOKUP($C44,'Master list'!$C:$Z,7,0)</f>
        <v>201</v>
      </c>
      <c r="AC44" s="93">
        <f>VLOOKUP($C44,'Master list'!$C:$Z,8,0)</f>
        <v>232</v>
      </c>
      <c r="AD44" s="105">
        <f>VLOOKUP($C44,'Master list'!$C:$Z,9,0)</f>
        <v>0.25624283999999997</v>
      </c>
      <c r="AF44" s="106">
        <f t="shared" si="3"/>
        <v>0</v>
      </c>
      <c r="AG44" s="106">
        <f t="shared" si="4"/>
        <v>89.901519199799992</v>
      </c>
      <c r="AH44" s="106">
        <f t="shared" si="5"/>
        <v>278.12597853599999</v>
      </c>
      <c r="AI44" s="106">
        <f t="shared" si="6"/>
        <v>426.45983375519995</v>
      </c>
      <c r="AJ44" s="106">
        <f t="shared" si="7"/>
        <v>642.78003928319993</v>
      </c>
      <c r="AK44" s="106">
        <f t="shared" si="8"/>
        <v>0</v>
      </c>
      <c r="AL44" s="106">
        <f t="shared" si="9"/>
        <v>401.73752455199997</v>
      </c>
      <c r="AM44" s="106">
        <f t="shared" si="10"/>
        <v>1839.0048953261999</v>
      </c>
    </row>
    <row r="45" spans="2:39">
      <c r="B45" s="103" t="s">
        <v>5</v>
      </c>
      <c r="C45" s="103" t="s">
        <v>119</v>
      </c>
      <c r="D45" s="103" t="s">
        <v>118</v>
      </c>
      <c r="E45" s="128">
        <v>0</v>
      </c>
      <c r="F45" s="128">
        <v>0</v>
      </c>
      <c r="G45" s="128">
        <v>0</v>
      </c>
      <c r="H45" s="128">
        <v>0</v>
      </c>
      <c r="I45" s="128">
        <v>0</v>
      </c>
      <c r="J45" s="128">
        <v>0</v>
      </c>
      <c r="K45" s="128">
        <v>75.965000000000003</v>
      </c>
      <c r="L45" s="128">
        <v>1037.1600000000001</v>
      </c>
      <c r="M45" s="128">
        <v>0</v>
      </c>
      <c r="N45" s="128">
        <v>2653.2</v>
      </c>
      <c r="O45" s="128">
        <v>2170.8000000000002</v>
      </c>
      <c r="P45" s="128">
        <v>1037.1600000000001</v>
      </c>
      <c r="Q45" s="128">
        <v>4992.84</v>
      </c>
      <c r="R45" s="128">
        <v>0</v>
      </c>
      <c r="S45" s="128">
        <v>2484.36</v>
      </c>
      <c r="T45" s="128">
        <v>14451.485000000001</v>
      </c>
      <c r="U45" s="128" t="s">
        <v>4408</v>
      </c>
      <c r="W45" s="93" t="str">
        <f>_xlfn.XLOOKUP($C45,'Master list'!$C:$C,'Master list'!E:E)</f>
        <v>SGCC</v>
      </c>
      <c r="X45" s="93" t="str">
        <f>VLOOKUP($C45,'Master list'!$C:$Z,4,0)</f>
        <v>Z08</v>
      </c>
      <c r="Y45" s="104">
        <f>_xlfn.XLOOKUP($C45,'Master list'!$C:$C,'Master list'!O:O)</f>
        <v>1219</v>
      </c>
      <c r="Z45" s="93" t="str">
        <f>VLOOKUP($C45,'Master list'!$C:$Z,5,0)</f>
        <v>SGCC-ZSBX-Z08</v>
      </c>
      <c r="AA45" s="93">
        <f>VLOOKUP($C45,'Master list'!$C:$Z,6,0)</f>
        <v>0.7</v>
      </c>
      <c r="AB45" s="93">
        <f>VLOOKUP($C45,'Master list'!$C:$Z,7,0)</f>
        <v>201</v>
      </c>
      <c r="AC45" s="93">
        <f>VLOOKUP($C45,'Master list'!$C:$Z,8,0)</f>
        <v>232</v>
      </c>
      <c r="AD45" s="105">
        <f>VLOOKUP($C45,'Master list'!$C:$Z,9,0)</f>
        <v>0.25624283999999997</v>
      </c>
      <c r="AF45" s="106">
        <f t="shared" si="3"/>
        <v>285.23031127499996</v>
      </c>
      <c r="AG45" s="106">
        <f t="shared" si="4"/>
        <v>679.8635030879999</v>
      </c>
      <c r="AH45" s="106">
        <f t="shared" si="5"/>
        <v>556.25195707199998</v>
      </c>
      <c r="AI45" s="106">
        <f t="shared" si="6"/>
        <v>265.7648239344</v>
      </c>
      <c r="AJ45" s="106">
        <f t="shared" si="7"/>
        <v>1279.3795012655999</v>
      </c>
      <c r="AK45" s="106">
        <f t="shared" si="8"/>
        <v>0</v>
      </c>
      <c r="AL45" s="106">
        <f t="shared" si="9"/>
        <v>636.59946198239993</v>
      </c>
      <c r="AM45" s="106">
        <f t="shared" si="10"/>
        <v>3703.0895586173997</v>
      </c>
    </row>
    <row r="46" spans="2:39">
      <c r="B46" s="103" t="s">
        <v>5</v>
      </c>
      <c r="C46" s="103" t="s">
        <v>120</v>
      </c>
      <c r="D46" s="103" t="s">
        <v>121</v>
      </c>
      <c r="E46" s="128">
        <v>0</v>
      </c>
      <c r="F46" s="128">
        <v>0</v>
      </c>
      <c r="G46" s="128">
        <v>0</v>
      </c>
      <c r="H46" s="128">
        <v>0</v>
      </c>
      <c r="I46" s="128">
        <v>0</v>
      </c>
      <c r="J46" s="128">
        <v>0</v>
      </c>
      <c r="K46" s="128">
        <v>105.52500000000001</v>
      </c>
      <c r="L46" s="128">
        <v>105.52500000000001</v>
      </c>
      <c r="M46" s="128">
        <v>0</v>
      </c>
      <c r="N46" s="128">
        <v>211.05</v>
      </c>
      <c r="O46" s="128">
        <v>211.05</v>
      </c>
      <c r="P46" s="128">
        <v>211.05</v>
      </c>
      <c r="Q46" s="128">
        <v>422.1</v>
      </c>
      <c r="R46" s="128">
        <v>0</v>
      </c>
      <c r="S46" s="128">
        <v>422.1</v>
      </c>
      <c r="T46" s="128">
        <v>1688.4</v>
      </c>
      <c r="U46" s="128" t="s">
        <v>4408</v>
      </c>
      <c r="W46" s="93" t="str">
        <f>_xlfn.XLOOKUP($C46,'Master list'!$C:$C,'Master list'!E:E)</f>
        <v>SGCC</v>
      </c>
      <c r="X46" s="93" t="str">
        <f>VLOOKUP($C46,'Master list'!$C:$Z,4,0)</f>
        <v>Z08</v>
      </c>
      <c r="Y46" s="104">
        <f>_xlfn.XLOOKUP($C46,'Master list'!$C:$C,'Master list'!O:O)</f>
        <v>1219</v>
      </c>
      <c r="Z46" s="93" t="str">
        <f>VLOOKUP($C46,'Master list'!$C:$Z,5,0)</f>
        <v>SGCC-ZSBX-Z08</v>
      </c>
      <c r="AA46" s="93">
        <f>VLOOKUP($C46,'Master list'!$C:$Z,6,0)</f>
        <v>0.7</v>
      </c>
      <c r="AB46" s="93">
        <f>VLOOKUP($C46,'Master list'!$C:$Z,7,0)</f>
        <v>244.8</v>
      </c>
      <c r="AC46" s="93">
        <f>VLOOKUP($C46,'Master list'!$C:$Z,8,0)</f>
        <v>811</v>
      </c>
      <c r="AD46" s="105">
        <f>VLOOKUP($C46,'Master list'!$C:$Z,9,0)</f>
        <v>1.0909377360000001</v>
      </c>
      <c r="AF46" s="106">
        <f t="shared" si="3"/>
        <v>230.24240918280003</v>
      </c>
      <c r="AG46" s="106">
        <f t="shared" si="4"/>
        <v>230.24240918280003</v>
      </c>
      <c r="AH46" s="106">
        <f t="shared" si="5"/>
        <v>230.24240918280003</v>
      </c>
      <c r="AI46" s="106">
        <f t="shared" si="6"/>
        <v>230.24240918280003</v>
      </c>
      <c r="AJ46" s="106">
        <f t="shared" si="7"/>
        <v>460.48481836560006</v>
      </c>
      <c r="AK46" s="106">
        <f t="shared" si="8"/>
        <v>0</v>
      </c>
      <c r="AL46" s="106">
        <f t="shared" si="9"/>
        <v>460.48481836560006</v>
      </c>
      <c r="AM46" s="106">
        <f t="shared" si="10"/>
        <v>1841.9392734624003</v>
      </c>
    </row>
    <row r="47" spans="2:39">
      <c r="B47" s="103" t="s">
        <v>5</v>
      </c>
      <c r="C47" s="103" t="s">
        <v>122</v>
      </c>
      <c r="D47" s="103" t="s">
        <v>121</v>
      </c>
      <c r="E47" s="128">
        <v>0</v>
      </c>
      <c r="F47" s="128">
        <v>0</v>
      </c>
      <c r="G47" s="128">
        <v>0</v>
      </c>
      <c r="H47" s="128">
        <v>0</v>
      </c>
      <c r="I47" s="128">
        <v>0</v>
      </c>
      <c r="J47" s="128">
        <v>0</v>
      </c>
      <c r="K47" s="128">
        <v>79.400000000000006</v>
      </c>
      <c r="L47" s="128">
        <v>105.52500000000001</v>
      </c>
      <c r="M47" s="128">
        <v>0</v>
      </c>
      <c r="N47" s="128">
        <v>316.57499999999999</v>
      </c>
      <c r="O47" s="128">
        <v>211.05</v>
      </c>
      <c r="P47" s="128">
        <v>0</v>
      </c>
      <c r="Q47" s="128">
        <v>633.15</v>
      </c>
      <c r="R47" s="128">
        <v>0</v>
      </c>
      <c r="S47" s="128">
        <v>316.57499999999999</v>
      </c>
      <c r="T47" s="128">
        <v>1662.2750000000001</v>
      </c>
      <c r="U47" s="128" t="s">
        <v>4408</v>
      </c>
      <c r="W47" s="93" t="str">
        <f>_xlfn.XLOOKUP($C47,'Master list'!$C:$C,'Master list'!E:E)</f>
        <v>SGCC</v>
      </c>
      <c r="X47" s="93" t="str">
        <f>VLOOKUP($C47,'Master list'!$C:$Z,4,0)</f>
        <v>Z08</v>
      </c>
      <c r="Y47" s="104">
        <f>_xlfn.XLOOKUP($C47,'Master list'!$C:$C,'Master list'!O:O)</f>
        <v>1219</v>
      </c>
      <c r="Z47" s="93" t="str">
        <f>VLOOKUP($C47,'Master list'!$C:$Z,5,0)</f>
        <v>SGCC-ZSBX-Z08</v>
      </c>
      <c r="AA47" s="93">
        <f>VLOOKUP($C47,'Master list'!$C:$Z,6,0)</f>
        <v>0.7</v>
      </c>
      <c r="AB47" s="93">
        <f>VLOOKUP($C47,'Master list'!$C:$Z,7,0)</f>
        <v>244.8</v>
      </c>
      <c r="AC47" s="93">
        <f>VLOOKUP($C47,'Master list'!$C:$Z,8,0)</f>
        <v>811</v>
      </c>
      <c r="AD47" s="105">
        <f>VLOOKUP($C47,'Master list'!$C:$Z,9,0)</f>
        <v>1.0909377360000001</v>
      </c>
      <c r="AF47" s="106">
        <f t="shared" si="3"/>
        <v>201.74166082980003</v>
      </c>
      <c r="AG47" s="106">
        <f t="shared" si="4"/>
        <v>345.36361377420002</v>
      </c>
      <c r="AH47" s="106">
        <f t="shared" si="5"/>
        <v>230.24240918280003</v>
      </c>
      <c r="AI47" s="106">
        <f t="shared" si="6"/>
        <v>0</v>
      </c>
      <c r="AJ47" s="106">
        <f t="shared" si="7"/>
        <v>690.72722754840004</v>
      </c>
      <c r="AK47" s="106">
        <f t="shared" si="8"/>
        <v>0</v>
      </c>
      <c r="AL47" s="106">
        <f t="shared" si="9"/>
        <v>345.36361377420002</v>
      </c>
      <c r="AM47" s="106">
        <f t="shared" si="10"/>
        <v>1813.4385251094002</v>
      </c>
    </row>
    <row r="48" spans="2:39">
      <c r="B48" s="103" t="s">
        <v>5</v>
      </c>
      <c r="C48" s="103" t="s">
        <v>123</v>
      </c>
      <c r="D48" s="103" t="s">
        <v>124</v>
      </c>
      <c r="E48" s="128">
        <v>0</v>
      </c>
      <c r="F48" s="128">
        <v>0</v>
      </c>
      <c r="G48" s="128">
        <v>0</v>
      </c>
      <c r="H48" s="128">
        <v>0</v>
      </c>
      <c r="I48" s="128">
        <v>0</v>
      </c>
      <c r="J48" s="128">
        <v>77.180000000000007</v>
      </c>
      <c r="K48" s="128">
        <v>0</v>
      </c>
      <c r="L48" s="128">
        <v>84.42</v>
      </c>
      <c r="M48" s="128">
        <v>0</v>
      </c>
      <c r="N48" s="128">
        <v>263.31</v>
      </c>
      <c r="O48" s="128">
        <v>337.68</v>
      </c>
      <c r="P48" s="128">
        <v>347.73</v>
      </c>
      <c r="Q48" s="128">
        <v>526.62</v>
      </c>
      <c r="R48" s="128">
        <v>0</v>
      </c>
      <c r="S48" s="128">
        <v>422.1</v>
      </c>
      <c r="T48" s="128">
        <v>2059.04</v>
      </c>
      <c r="U48" s="128" t="s">
        <v>4408</v>
      </c>
      <c r="W48" s="93" t="str">
        <f>_xlfn.XLOOKUP($C48,'Master list'!$C:$C,'Master list'!E:E)</f>
        <v>SGCC</v>
      </c>
      <c r="X48" s="93" t="str">
        <f>VLOOKUP($C48,'Master list'!$C:$Z,4,0)</f>
        <v>Z08</v>
      </c>
      <c r="Y48" s="104">
        <f>_xlfn.XLOOKUP($C48,'Master list'!$C:$C,'Master list'!O:O)</f>
        <v>1219</v>
      </c>
      <c r="Z48" s="93" t="str">
        <f>VLOOKUP($C48,'Master list'!$C:$Z,5,0)</f>
        <v>SGCC-ZSBX-Z08</v>
      </c>
      <c r="AA48" s="93">
        <f>VLOOKUP($C48,'Master list'!$C:$Z,6,0)</f>
        <v>0.7</v>
      </c>
      <c r="AB48" s="93">
        <f>VLOOKUP($C48,'Master list'!$C:$Z,7,0)</f>
        <v>244.8</v>
      </c>
      <c r="AC48" s="93">
        <f>VLOOKUP($C48,'Master list'!$C:$Z,8,0)</f>
        <v>1128</v>
      </c>
      <c r="AD48" s="105">
        <f>VLOOKUP($C48,'Master list'!$C:$Z,9,0)</f>
        <v>1.5173585279999999</v>
      </c>
      <c r="AF48" s="106">
        <f t="shared" si="3"/>
        <v>245.20513812480002</v>
      </c>
      <c r="AG48" s="106">
        <f t="shared" si="4"/>
        <v>399.53567400767997</v>
      </c>
      <c r="AH48" s="106">
        <f t="shared" si="5"/>
        <v>512.38162773503996</v>
      </c>
      <c r="AI48" s="106">
        <f t="shared" si="6"/>
        <v>527.63108094144002</v>
      </c>
      <c r="AJ48" s="106">
        <f t="shared" si="7"/>
        <v>799.07134801535994</v>
      </c>
      <c r="AK48" s="106">
        <f t="shared" si="8"/>
        <v>0</v>
      </c>
      <c r="AL48" s="106">
        <f t="shared" si="9"/>
        <v>640.4770346688</v>
      </c>
      <c r="AM48" s="106">
        <f t="shared" si="10"/>
        <v>3124.3019034931199</v>
      </c>
    </row>
    <row r="49" spans="2:39">
      <c r="B49" s="103" t="s">
        <v>5</v>
      </c>
      <c r="C49" s="103" t="s">
        <v>125</v>
      </c>
      <c r="D49" s="103" t="s">
        <v>124</v>
      </c>
      <c r="E49" s="128">
        <v>0</v>
      </c>
      <c r="F49" s="128">
        <v>0</v>
      </c>
      <c r="G49" s="128">
        <v>0</v>
      </c>
      <c r="H49" s="128">
        <v>0</v>
      </c>
      <c r="I49" s="128">
        <v>0</v>
      </c>
      <c r="J49" s="128">
        <v>0</v>
      </c>
      <c r="K49" s="128">
        <v>0</v>
      </c>
      <c r="L49" s="128">
        <v>116.34</v>
      </c>
      <c r="M49" s="128">
        <v>0</v>
      </c>
      <c r="N49" s="128">
        <v>759.78</v>
      </c>
      <c r="O49" s="128">
        <v>675.36</v>
      </c>
      <c r="P49" s="128">
        <v>422.1</v>
      </c>
      <c r="Q49" s="128">
        <v>1688.4</v>
      </c>
      <c r="R49" s="128">
        <v>0</v>
      </c>
      <c r="S49" s="128">
        <v>844.2</v>
      </c>
      <c r="T49" s="128">
        <v>4506.18</v>
      </c>
      <c r="U49" s="128" t="s">
        <v>4408</v>
      </c>
      <c r="W49" s="93" t="str">
        <f>_xlfn.XLOOKUP($C49,'Master list'!$C:$C,'Master list'!E:E)</f>
        <v>SGCC</v>
      </c>
      <c r="X49" s="93" t="str">
        <f>VLOOKUP($C49,'Master list'!$C:$Z,4,0)</f>
        <v>Z08</v>
      </c>
      <c r="Y49" s="104">
        <f>_xlfn.XLOOKUP($C49,'Master list'!$C:$C,'Master list'!O:O)</f>
        <v>1219</v>
      </c>
      <c r="Z49" s="93" t="str">
        <f>VLOOKUP($C49,'Master list'!$C:$Z,5,0)</f>
        <v>SGCC-ZSBX-Z08</v>
      </c>
      <c r="AA49" s="93">
        <f>VLOOKUP($C49,'Master list'!$C:$Z,6,0)</f>
        <v>0.7</v>
      </c>
      <c r="AB49" s="93">
        <f>VLOOKUP($C49,'Master list'!$C:$Z,7,0)</f>
        <v>244.8</v>
      </c>
      <c r="AC49" s="93">
        <f>VLOOKUP($C49,'Master list'!$C:$Z,8,0)</f>
        <v>1128</v>
      </c>
      <c r="AD49" s="105">
        <f>VLOOKUP($C49,'Master list'!$C:$Z,9,0)</f>
        <v>1.5173585279999999</v>
      </c>
      <c r="AF49" s="106">
        <f t="shared" si="3"/>
        <v>176.52949114751999</v>
      </c>
      <c r="AG49" s="106">
        <f t="shared" si="4"/>
        <v>1152.8586624038398</v>
      </c>
      <c r="AH49" s="106">
        <f t="shared" si="5"/>
        <v>1024.7632554700799</v>
      </c>
      <c r="AI49" s="106">
        <f t="shared" si="6"/>
        <v>640.4770346688</v>
      </c>
      <c r="AJ49" s="106">
        <f t="shared" si="7"/>
        <v>2561.9081386752</v>
      </c>
      <c r="AK49" s="106">
        <f t="shared" si="8"/>
        <v>0</v>
      </c>
      <c r="AL49" s="106">
        <f t="shared" si="9"/>
        <v>1280.9540693376</v>
      </c>
      <c r="AM49" s="106">
        <f t="shared" si="10"/>
        <v>6837.4906517030404</v>
      </c>
    </row>
    <row r="50" spans="2:39">
      <c r="B50" s="103" t="s">
        <v>5</v>
      </c>
      <c r="C50" s="103" t="s">
        <v>135</v>
      </c>
      <c r="D50" s="103" t="s">
        <v>136</v>
      </c>
      <c r="E50" s="128">
        <v>0</v>
      </c>
      <c r="F50" s="128">
        <v>0</v>
      </c>
      <c r="G50" s="128">
        <v>0</v>
      </c>
      <c r="H50" s="128">
        <v>0</v>
      </c>
      <c r="I50" s="128">
        <v>0</v>
      </c>
      <c r="J50" s="128">
        <v>0</v>
      </c>
      <c r="K50" s="128">
        <v>0</v>
      </c>
      <c r="L50" s="128">
        <v>4.16</v>
      </c>
      <c r="M50" s="128">
        <v>0</v>
      </c>
      <c r="N50" s="128">
        <v>100.116</v>
      </c>
      <c r="O50" s="128">
        <v>133.488</v>
      </c>
      <c r="P50" s="128">
        <v>133.488</v>
      </c>
      <c r="Q50" s="128">
        <v>133.488</v>
      </c>
      <c r="R50" s="128">
        <v>0</v>
      </c>
      <c r="S50" s="128">
        <v>150.17400000000001</v>
      </c>
      <c r="T50" s="128">
        <v>654.91399999999999</v>
      </c>
      <c r="U50" s="128" t="s">
        <v>4408</v>
      </c>
      <c r="W50" s="93" t="str">
        <f>_xlfn.XLOOKUP($C50,'Master list'!$C:$C,'Master list'!E:E)</f>
        <v>SGCC</v>
      </c>
      <c r="X50" s="93" t="str">
        <f>VLOOKUP($C50,'Master list'!$C:$Z,4,0)</f>
        <v>Z08</v>
      </c>
      <c r="Y50" s="104">
        <f>_xlfn.XLOOKUP($C50,'Master list'!$C:$C,'Master list'!O:O)</f>
        <v>1219</v>
      </c>
      <c r="Z50" s="93" t="str">
        <f>VLOOKUP($C50,'Master list'!$C:$Z,5,0)</f>
        <v>SGCC-ZSBX-Z08</v>
      </c>
      <c r="AA50" s="93">
        <f>VLOOKUP($C50,'Master list'!$C:$Z,6,0)</f>
        <v>0.6</v>
      </c>
      <c r="AB50" s="93">
        <f>VLOOKUP($C50,'Master list'!$C:$Z,7,0)</f>
        <v>160</v>
      </c>
      <c r="AC50" s="93" t="str">
        <f>VLOOKUP($C50,'Master list'!$C:$Z,8,0)</f>
        <v>COIL</v>
      </c>
      <c r="AD50" s="105">
        <f>VLOOKUP($C50,'Master list'!$C:$Z,9,0)</f>
        <v>1</v>
      </c>
      <c r="AF50" s="106">
        <f t="shared" si="3"/>
        <v>4.16</v>
      </c>
      <c r="AG50" s="106">
        <f t="shared" si="4"/>
        <v>100.116</v>
      </c>
      <c r="AH50" s="106">
        <f t="shared" si="5"/>
        <v>133.488</v>
      </c>
      <c r="AI50" s="106">
        <f t="shared" si="6"/>
        <v>133.488</v>
      </c>
      <c r="AJ50" s="106">
        <f t="shared" si="7"/>
        <v>133.488</v>
      </c>
      <c r="AK50" s="106">
        <f t="shared" si="8"/>
        <v>0</v>
      </c>
      <c r="AL50" s="106">
        <f t="shared" si="9"/>
        <v>150.17400000000001</v>
      </c>
      <c r="AM50" s="106">
        <f t="shared" si="10"/>
        <v>654.91399999999999</v>
      </c>
    </row>
    <row r="51" spans="2:39">
      <c r="B51" s="103" t="s">
        <v>5</v>
      </c>
      <c r="C51" s="103" t="s">
        <v>137</v>
      </c>
      <c r="D51" s="103" t="s">
        <v>136</v>
      </c>
      <c r="E51" s="128">
        <v>0</v>
      </c>
      <c r="F51" s="128">
        <v>0</v>
      </c>
      <c r="G51" s="128">
        <v>0</v>
      </c>
      <c r="H51" s="128">
        <v>0</v>
      </c>
      <c r="I51" s="128">
        <v>0</v>
      </c>
      <c r="J51" s="128">
        <v>0</v>
      </c>
      <c r="K51" s="128">
        <v>0</v>
      </c>
      <c r="L51" s="128">
        <v>0</v>
      </c>
      <c r="M51" s="128">
        <v>0</v>
      </c>
      <c r="N51" s="128">
        <v>111.048</v>
      </c>
      <c r="O51" s="128">
        <v>183.54599999999999</v>
      </c>
      <c r="P51" s="128">
        <v>216.91800000000001</v>
      </c>
      <c r="Q51" s="128">
        <v>200.232</v>
      </c>
      <c r="R51" s="128">
        <v>0</v>
      </c>
      <c r="S51" s="128">
        <v>200.232</v>
      </c>
      <c r="T51" s="128">
        <v>911.976</v>
      </c>
      <c r="U51" s="128" t="s">
        <v>4408</v>
      </c>
      <c r="W51" s="93" t="str">
        <f>_xlfn.XLOOKUP($C51,'Master list'!$C:$C,'Master list'!E:E)</f>
        <v>SGCC</v>
      </c>
      <c r="X51" s="93" t="str">
        <f>VLOOKUP($C51,'Master list'!$C:$Z,4,0)</f>
        <v>Z08</v>
      </c>
      <c r="Y51" s="104">
        <f>_xlfn.XLOOKUP($C51,'Master list'!$C:$C,'Master list'!O:O)</f>
        <v>1219</v>
      </c>
      <c r="Z51" s="93" t="str">
        <f>VLOOKUP($C51,'Master list'!$C:$Z,5,0)</f>
        <v>SGCC-ZSBX-Z08</v>
      </c>
      <c r="AA51" s="93">
        <f>VLOOKUP($C51,'Master list'!$C:$Z,6,0)</f>
        <v>0.6</v>
      </c>
      <c r="AB51" s="93">
        <f>VLOOKUP($C51,'Master list'!$C:$Z,7,0)</f>
        <v>160</v>
      </c>
      <c r="AC51" s="93" t="str">
        <f>VLOOKUP($C51,'Master list'!$C:$Z,8,0)</f>
        <v>COIL</v>
      </c>
      <c r="AD51" s="105">
        <f>VLOOKUP($C51,'Master list'!$C:$Z,9,0)</f>
        <v>1</v>
      </c>
      <c r="AF51" s="106">
        <f t="shared" si="3"/>
        <v>0</v>
      </c>
      <c r="AG51" s="106">
        <f t="shared" si="4"/>
        <v>111.048</v>
      </c>
      <c r="AH51" s="106">
        <f t="shared" si="5"/>
        <v>183.54599999999999</v>
      </c>
      <c r="AI51" s="106">
        <f t="shared" si="6"/>
        <v>216.91800000000001</v>
      </c>
      <c r="AJ51" s="106">
        <f t="shared" si="7"/>
        <v>200.232</v>
      </c>
      <c r="AK51" s="106">
        <f t="shared" si="8"/>
        <v>0</v>
      </c>
      <c r="AL51" s="106">
        <f t="shared" si="9"/>
        <v>200.232</v>
      </c>
      <c r="AM51" s="106">
        <f t="shared" si="10"/>
        <v>911.976</v>
      </c>
    </row>
    <row r="52" spans="2:39">
      <c r="B52" s="103" t="s">
        <v>5</v>
      </c>
      <c r="C52" s="103" t="s">
        <v>138</v>
      </c>
      <c r="D52" s="103" t="s">
        <v>139</v>
      </c>
      <c r="E52" s="128">
        <v>0</v>
      </c>
      <c r="F52" s="128">
        <v>0</v>
      </c>
      <c r="G52" s="128">
        <v>0</v>
      </c>
      <c r="H52" s="128">
        <v>0</v>
      </c>
      <c r="I52" s="128">
        <v>0</v>
      </c>
      <c r="J52" s="128">
        <v>0</v>
      </c>
      <c r="K52" s="128">
        <v>0</v>
      </c>
      <c r="L52" s="128">
        <v>13.222</v>
      </c>
      <c r="M52" s="128">
        <v>0</v>
      </c>
      <c r="N52" s="128">
        <v>143.11500000000001</v>
      </c>
      <c r="O52" s="128">
        <v>286.23</v>
      </c>
      <c r="P52" s="128">
        <v>286.23</v>
      </c>
      <c r="Q52" s="128">
        <v>143.11500000000001</v>
      </c>
      <c r="R52" s="128">
        <v>0</v>
      </c>
      <c r="S52" s="128">
        <v>286.23</v>
      </c>
      <c r="T52" s="128">
        <v>1158.1420000000001</v>
      </c>
      <c r="U52" s="128" t="s">
        <v>4408</v>
      </c>
      <c r="W52" s="93" t="str">
        <f>_xlfn.XLOOKUP($C52,'Master list'!$C:$C,'Master list'!E:E)</f>
        <v>SGCC</v>
      </c>
      <c r="X52" s="93" t="str">
        <f>VLOOKUP($C52,'Master list'!$C:$Z,4,0)</f>
        <v>Z08</v>
      </c>
      <c r="Y52" s="104">
        <f>_xlfn.XLOOKUP($C52,'Master list'!$C:$C,'Master list'!O:O)</f>
        <v>1219</v>
      </c>
      <c r="Z52" s="93" t="str">
        <f>VLOOKUP($C52,'Master list'!$C:$Z,5,0)</f>
        <v>SGCC-ZSBX-Z08</v>
      </c>
      <c r="AA52" s="93">
        <f>VLOOKUP($C52,'Master list'!$C:$Z,6,0)</f>
        <v>0.8</v>
      </c>
      <c r="AB52" s="93">
        <f>VLOOKUP($C52,'Master list'!$C:$Z,7,0)</f>
        <v>194</v>
      </c>
      <c r="AC52" s="93" t="str">
        <f>VLOOKUP($C52,'Master list'!$C:$Z,8,0)</f>
        <v>COIL</v>
      </c>
      <c r="AD52" s="105">
        <f>VLOOKUP($C52,'Master list'!$C:$Z,9,0)</f>
        <v>1</v>
      </c>
      <c r="AF52" s="106">
        <f t="shared" si="3"/>
        <v>13.222</v>
      </c>
      <c r="AG52" s="106">
        <f t="shared" si="4"/>
        <v>143.11500000000001</v>
      </c>
      <c r="AH52" s="106">
        <f t="shared" si="5"/>
        <v>286.23</v>
      </c>
      <c r="AI52" s="106">
        <f t="shared" si="6"/>
        <v>286.23</v>
      </c>
      <c r="AJ52" s="106">
        <f t="shared" si="7"/>
        <v>143.11500000000001</v>
      </c>
      <c r="AK52" s="106">
        <f t="shared" si="8"/>
        <v>0</v>
      </c>
      <c r="AL52" s="106">
        <f t="shared" si="9"/>
        <v>286.23</v>
      </c>
      <c r="AM52" s="106">
        <f t="shared" si="10"/>
        <v>1158.1420000000001</v>
      </c>
    </row>
    <row r="53" spans="2:39">
      <c r="B53" s="103" t="s">
        <v>5</v>
      </c>
      <c r="C53" s="103" t="s">
        <v>140</v>
      </c>
      <c r="D53" s="103" t="s">
        <v>139</v>
      </c>
      <c r="E53" s="128">
        <v>0</v>
      </c>
      <c r="F53" s="128">
        <v>0</v>
      </c>
      <c r="G53" s="128">
        <v>0</v>
      </c>
      <c r="H53" s="128">
        <v>0</v>
      </c>
      <c r="I53" s="128">
        <v>0</v>
      </c>
      <c r="J53" s="128">
        <v>0</v>
      </c>
      <c r="K53" s="128">
        <v>55.649000000000001</v>
      </c>
      <c r="L53" s="128">
        <v>42.935000000000002</v>
      </c>
      <c r="M53" s="128">
        <v>0</v>
      </c>
      <c r="N53" s="128">
        <v>432.209</v>
      </c>
      <c r="O53" s="128">
        <v>314.85500000000002</v>
      </c>
      <c r="P53" s="128">
        <v>376.39299999999997</v>
      </c>
      <c r="Q53" s="128">
        <v>349.20100000000002</v>
      </c>
      <c r="R53" s="128">
        <v>0</v>
      </c>
      <c r="S53" s="128">
        <v>349.20100000000002</v>
      </c>
      <c r="T53" s="128">
        <v>1920.443</v>
      </c>
      <c r="U53" s="128" t="s">
        <v>4408</v>
      </c>
      <c r="W53" s="93" t="str">
        <f>_xlfn.XLOOKUP($C53,'Master list'!$C:$C,'Master list'!E:E)</f>
        <v>SGCC</v>
      </c>
      <c r="X53" s="93" t="str">
        <f>VLOOKUP($C53,'Master list'!$C:$Z,4,0)</f>
        <v>Z08</v>
      </c>
      <c r="Y53" s="104">
        <f>_xlfn.XLOOKUP($C53,'Master list'!$C:$C,'Master list'!O:O)</f>
        <v>1219</v>
      </c>
      <c r="Z53" s="93" t="str">
        <f>VLOOKUP($C53,'Master list'!$C:$Z,5,0)</f>
        <v>SGCC-ZSBX-Z08</v>
      </c>
      <c r="AA53" s="93">
        <f>VLOOKUP($C53,'Master list'!$C:$Z,6,0)</f>
        <v>0.8</v>
      </c>
      <c r="AB53" s="93">
        <f>VLOOKUP($C53,'Master list'!$C:$Z,7,0)</f>
        <v>194</v>
      </c>
      <c r="AC53" s="93" t="str">
        <f>VLOOKUP($C53,'Master list'!$C:$Z,8,0)</f>
        <v>COIL</v>
      </c>
      <c r="AD53" s="105">
        <f>VLOOKUP($C53,'Master list'!$C:$Z,9,0)</f>
        <v>1</v>
      </c>
      <c r="AF53" s="106">
        <f t="shared" si="3"/>
        <v>98.584000000000003</v>
      </c>
      <c r="AG53" s="106">
        <f t="shared" si="4"/>
        <v>432.209</v>
      </c>
      <c r="AH53" s="106">
        <f t="shared" si="5"/>
        <v>314.85500000000002</v>
      </c>
      <c r="AI53" s="106">
        <f t="shared" si="6"/>
        <v>376.39299999999997</v>
      </c>
      <c r="AJ53" s="106">
        <f t="shared" si="7"/>
        <v>349.20100000000002</v>
      </c>
      <c r="AK53" s="106">
        <f t="shared" si="8"/>
        <v>0</v>
      </c>
      <c r="AL53" s="106">
        <f t="shared" si="9"/>
        <v>349.20100000000002</v>
      </c>
      <c r="AM53" s="106">
        <f t="shared" si="10"/>
        <v>1920.443</v>
      </c>
    </row>
    <row r="54" spans="2:39">
      <c r="B54" s="103" t="s">
        <v>5</v>
      </c>
      <c r="C54" s="103" t="s">
        <v>141</v>
      </c>
      <c r="D54" s="103" t="s">
        <v>142</v>
      </c>
      <c r="E54" s="128">
        <v>0</v>
      </c>
      <c r="F54" s="128">
        <v>0</v>
      </c>
      <c r="G54" s="128">
        <v>0</v>
      </c>
      <c r="H54" s="128">
        <v>0</v>
      </c>
      <c r="I54" s="128">
        <v>0</v>
      </c>
      <c r="J54" s="128">
        <v>0</v>
      </c>
      <c r="K54" s="128">
        <v>69.7</v>
      </c>
      <c r="L54" s="128">
        <v>0</v>
      </c>
      <c r="M54" s="128">
        <v>0</v>
      </c>
      <c r="N54" s="128">
        <v>185.4</v>
      </c>
      <c r="O54" s="128">
        <v>309</v>
      </c>
      <c r="P54" s="128">
        <v>216.3</v>
      </c>
      <c r="Q54" s="128">
        <v>339.9</v>
      </c>
      <c r="R54" s="128">
        <v>370.8</v>
      </c>
      <c r="S54" s="128">
        <v>278.10000000000002</v>
      </c>
      <c r="T54" s="128">
        <v>1769.2</v>
      </c>
      <c r="U54" s="128" t="s">
        <v>4408</v>
      </c>
      <c r="W54" s="93" t="str">
        <f>_xlfn.XLOOKUP($C54,'Master list'!$C:$C,'Master list'!E:E)</f>
        <v>SGCC</v>
      </c>
      <c r="X54" s="93" t="str">
        <f>VLOOKUP($C54,'Master list'!$C:$Z,4,0)</f>
        <v>Z08</v>
      </c>
      <c r="Y54" s="104">
        <f>_xlfn.XLOOKUP($C54,'Master list'!$C:$C,'Master list'!O:O)</f>
        <v>1219</v>
      </c>
      <c r="Z54" s="93" t="str">
        <f>VLOOKUP($C54,'Master list'!$C:$Z,5,0)</f>
        <v>SGCC-ZSBX-Z08</v>
      </c>
      <c r="AA54" s="93">
        <f>VLOOKUP($C54,'Master list'!$C:$Z,6,0)</f>
        <v>0.6</v>
      </c>
      <c r="AB54" s="93">
        <f>VLOOKUP($C54,'Master list'!$C:$Z,7,0)</f>
        <v>415</v>
      </c>
      <c r="AC54" s="93">
        <f>VLOOKUP($C54,'Master list'!$C:$Z,8,0)</f>
        <v>984</v>
      </c>
      <c r="AD54" s="105">
        <f>VLOOKUP($C54,'Master list'!$C:$Z,9,0)</f>
        <v>1.9233756000000002</v>
      </c>
      <c r="AF54" s="106">
        <f t="shared" si="3"/>
        <v>134.05927932000003</v>
      </c>
      <c r="AG54" s="106">
        <f t="shared" si="4"/>
        <v>356.59383624000003</v>
      </c>
      <c r="AH54" s="106">
        <f t="shared" si="5"/>
        <v>594.32306040000003</v>
      </c>
      <c r="AI54" s="106">
        <f t="shared" si="6"/>
        <v>416.02614228000004</v>
      </c>
      <c r="AJ54" s="106">
        <f t="shared" si="7"/>
        <v>653.75536643999999</v>
      </c>
      <c r="AK54" s="106">
        <f t="shared" si="8"/>
        <v>713.18767248000006</v>
      </c>
      <c r="AL54" s="106">
        <f t="shared" si="9"/>
        <v>534.89075436000007</v>
      </c>
      <c r="AM54" s="106">
        <f t="shared" si="10"/>
        <v>3402.8361115200005</v>
      </c>
    </row>
    <row r="55" spans="2:39">
      <c r="B55" s="103" t="s">
        <v>5</v>
      </c>
      <c r="C55" s="103" t="s">
        <v>143</v>
      </c>
      <c r="D55" s="103" t="s">
        <v>142</v>
      </c>
      <c r="E55" s="128">
        <v>0</v>
      </c>
      <c r="F55" s="128">
        <v>0</v>
      </c>
      <c r="G55" s="128">
        <v>0</v>
      </c>
      <c r="H55" s="128">
        <v>0</v>
      </c>
      <c r="I55" s="128">
        <v>0</v>
      </c>
      <c r="J55" s="128">
        <v>0</v>
      </c>
      <c r="K55" s="128">
        <v>0</v>
      </c>
      <c r="L55" s="128">
        <v>0</v>
      </c>
      <c r="M55" s="128">
        <v>0</v>
      </c>
      <c r="N55" s="128">
        <v>206.72</v>
      </c>
      <c r="O55" s="128">
        <v>95.79</v>
      </c>
      <c r="P55" s="128">
        <v>320.33</v>
      </c>
      <c r="Q55" s="128">
        <v>319.3</v>
      </c>
      <c r="R55" s="128">
        <v>320.33</v>
      </c>
      <c r="S55" s="128">
        <v>287.37</v>
      </c>
      <c r="T55" s="128">
        <v>1549.84</v>
      </c>
      <c r="U55" s="128" t="s">
        <v>4408</v>
      </c>
      <c r="W55" s="93" t="str">
        <f>_xlfn.XLOOKUP($C55,'Master list'!$C:$C,'Master list'!E:E)</f>
        <v>SGCC</v>
      </c>
      <c r="X55" s="93" t="str">
        <f>VLOOKUP($C55,'Master list'!$C:$Z,4,0)</f>
        <v>Z08</v>
      </c>
      <c r="Y55" s="104">
        <f>_xlfn.XLOOKUP($C55,'Master list'!$C:$C,'Master list'!O:O)</f>
        <v>1219</v>
      </c>
      <c r="Z55" s="93" t="str">
        <f>VLOOKUP($C55,'Master list'!$C:$Z,5,0)</f>
        <v>SGCC-ZSBX-Z08</v>
      </c>
      <c r="AA55" s="93">
        <f>VLOOKUP($C55,'Master list'!$C:$Z,6,0)</f>
        <v>0.6</v>
      </c>
      <c r="AB55" s="93">
        <f>VLOOKUP($C55,'Master list'!$C:$Z,7,0)</f>
        <v>415</v>
      </c>
      <c r="AC55" s="93">
        <f>VLOOKUP($C55,'Master list'!$C:$Z,8,0)</f>
        <v>984</v>
      </c>
      <c r="AD55" s="105">
        <f>VLOOKUP($C55,'Master list'!$C:$Z,9,0)</f>
        <v>1.9233756000000002</v>
      </c>
      <c r="AF55" s="106">
        <f t="shared" si="3"/>
        <v>0</v>
      </c>
      <c r="AG55" s="106">
        <f t="shared" si="4"/>
        <v>397.60020403200002</v>
      </c>
      <c r="AH55" s="106">
        <f t="shared" si="5"/>
        <v>184.24014872400002</v>
      </c>
      <c r="AI55" s="106">
        <f t="shared" si="6"/>
        <v>616.114905948</v>
      </c>
      <c r="AJ55" s="106">
        <f t="shared" si="7"/>
        <v>614.13382908000006</v>
      </c>
      <c r="AK55" s="106">
        <f t="shared" si="8"/>
        <v>616.114905948</v>
      </c>
      <c r="AL55" s="106">
        <f t="shared" si="9"/>
        <v>552.72044617200004</v>
      </c>
      <c r="AM55" s="106">
        <f t="shared" si="10"/>
        <v>2980.9244399040003</v>
      </c>
    </row>
    <row r="56" spans="2:39">
      <c r="B56" s="103" t="s">
        <v>5</v>
      </c>
      <c r="C56" s="103" t="s">
        <v>144</v>
      </c>
      <c r="D56" s="103" t="s">
        <v>145</v>
      </c>
      <c r="E56" s="128">
        <v>0</v>
      </c>
      <c r="F56" s="128">
        <v>0</v>
      </c>
      <c r="G56" s="128">
        <v>0</v>
      </c>
      <c r="H56" s="128">
        <v>0</v>
      </c>
      <c r="I56" s="128">
        <v>0</v>
      </c>
      <c r="J56" s="128">
        <v>0</v>
      </c>
      <c r="K56" s="128">
        <v>0</v>
      </c>
      <c r="L56" s="128">
        <v>0</v>
      </c>
      <c r="M56" s="128">
        <v>0</v>
      </c>
      <c r="N56" s="128">
        <v>0</v>
      </c>
      <c r="O56" s="128">
        <v>180.1</v>
      </c>
      <c r="P56" s="128">
        <v>278.10000000000002</v>
      </c>
      <c r="Q56" s="128">
        <v>370.8</v>
      </c>
      <c r="R56" s="128">
        <v>401.7</v>
      </c>
      <c r="S56" s="128">
        <v>278.10000000000002</v>
      </c>
      <c r="T56" s="128">
        <v>1508.8</v>
      </c>
      <c r="U56" s="128" t="s">
        <v>4408</v>
      </c>
      <c r="W56" s="93" t="str">
        <f>_xlfn.XLOOKUP($C56,'Master list'!$C:$C,'Master list'!E:E)</f>
        <v>SGCC</v>
      </c>
      <c r="X56" s="93" t="str">
        <f>VLOOKUP($C56,'Master list'!$C:$Z,4,0)</f>
        <v>Z08</v>
      </c>
      <c r="Y56" s="104">
        <f>_xlfn.XLOOKUP($C56,'Master list'!$C:$C,'Master list'!O:O)</f>
        <v>1219</v>
      </c>
      <c r="Z56" s="93" t="str">
        <f>VLOOKUP($C56,'Master list'!$C:$Z,5,0)</f>
        <v>SGCC-ZSBX-Z08</v>
      </c>
      <c r="AA56" s="93">
        <f>VLOOKUP($C56,'Master list'!$C:$Z,6,0)</f>
        <v>0.6</v>
      </c>
      <c r="AB56" s="93">
        <f>VLOOKUP($C56,'Master list'!$C:$Z,7,0)</f>
        <v>415</v>
      </c>
      <c r="AC56" s="93">
        <f>VLOOKUP($C56,'Master list'!$C:$Z,8,0)</f>
        <v>1301</v>
      </c>
      <c r="AD56" s="105">
        <f>VLOOKUP($C56,'Master list'!$C:$Z,9,0)</f>
        <v>2.5429996500000001</v>
      </c>
      <c r="AF56" s="106">
        <f t="shared" si="3"/>
        <v>0</v>
      </c>
      <c r="AG56" s="106">
        <f t="shared" si="4"/>
        <v>0</v>
      </c>
      <c r="AH56" s="106">
        <f t="shared" si="5"/>
        <v>457.99423696499997</v>
      </c>
      <c r="AI56" s="106">
        <f t="shared" si="6"/>
        <v>707.20820266500004</v>
      </c>
      <c r="AJ56" s="106">
        <f t="shared" si="7"/>
        <v>942.94427022000002</v>
      </c>
      <c r="AK56" s="106">
        <f t="shared" si="8"/>
        <v>1021.5229594049999</v>
      </c>
      <c r="AL56" s="106">
        <f t="shared" si="9"/>
        <v>707.20820266500004</v>
      </c>
      <c r="AM56" s="106">
        <f t="shared" si="10"/>
        <v>3836.87787192</v>
      </c>
    </row>
    <row r="57" spans="2:39">
      <c r="B57" s="103" t="s">
        <v>5</v>
      </c>
      <c r="C57" s="103" t="s">
        <v>146</v>
      </c>
      <c r="D57" s="103" t="s">
        <v>145</v>
      </c>
      <c r="E57" s="128">
        <v>0</v>
      </c>
      <c r="F57" s="128">
        <v>0</v>
      </c>
      <c r="G57" s="128">
        <v>0</v>
      </c>
      <c r="H57" s="128">
        <v>0</v>
      </c>
      <c r="I57" s="128">
        <v>0</v>
      </c>
      <c r="J57" s="128">
        <v>78.16</v>
      </c>
      <c r="K57" s="128">
        <v>690.1</v>
      </c>
      <c r="L57" s="128">
        <v>0</v>
      </c>
      <c r="M57" s="128">
        <v>0</v>
      </c>
      <c r="N57" s="128">
        <v>722.03</v>
      </c>
      <c r="O57" s="128">
        <v>407.88</v>
      </c>
      <c r="P57" s="128">
        <v>877.56</v>
      </c>
      <c r="Q57" s="128">
        <v>909.49</v>
      </c>
      <c r="R57" s="128">
        <v>878.59</v>
      </c>
      <c r="S57" s="128">
        <v>1097.98</v>
      </c>
      <c r="T57" s="128">
        <v>5661.79</v>
      </c>
      <c r="U57" s="128" t="s">
        <v>4408</v>
      </c>
      <c r="W57" s="93" t="str">
        <f>_xlfn.XLOOKUP($C57,'Master list'!$C:$C,'Master list'!E:E)</f>
        <v>SGCC</v>
      </c>
      <c r="X57" s="93" t="str">
        <f>VLOOKUP($C57,'Master list'!$C:$Z,4,0)</f>
        <v>Z08</v>
      </c>
      <c r="Y57" s="104">
        <f>_xlfn.XLOOKUP($C57,'Master list'!$C:$C,'Master list'!O:O)</f>
        <v>1219</v>
      </c>
      <c r="Z57" s="93" t="str">
        <f>VLOOKUP($C57,'Master list'!$C:$Z,5,0)</f>
        <v>SGCC-ZSBX-Z08</v>
      </c>
      <c r="AA57" s="93">
        <f>VLOOKUP($C57,'Master list'!$C:$Z,6,0)</f>
        <v>0.6</v>
      </c>
      <c r="AB57" s="93">
        <f>VLOOKUP($C57,'Master list'!$C:$Z,7,0)</f>
        <v>415</v>
      </c>
      <c r="AC57" s="93">
        <f>VLOOKUP($C57,'Master list'!$C:$Z,8,0)</f>
        <v>1301</v>
      </c>
      <c r="AD57" s="105">
        <f>VLOOKUP($C57,'Master list'!$C:$Z,9,0)</f>
        <v>2.5429996500000001</v>
      </c>
      <c r="AF57" s="106">
        <f t="shared" si="3"/>
        <v>1953.684911109</v>
      </c>
      <c r="AG57" s="106">
        <f t="shared" si="4"/>
        <v>1836.1220372895</v>
      </c>
      <c r="AH57" s="106">
        <f t="shared" si="5"/>
        <v>1037.2386972419999</v>
      </c>
      <c r="AI57" s="106">
        <f t="shared" si="6"/>
        <v>2231.6347728539999</v>
      </c>
      <c r="AJ57" s="106">
        <f t="shared" si="7"/>
        <v>2312.8327516785002</v>
      </c>
      <c r="AK57" s="106">
        <f t="shared" si="8"/>
        <v>2234.2540624935</v>
      </c>
      <c r="AL57" s="106">
        <f t="shared" si="9"/>
        <v>2792.1627557070001</v>
      </c>
      <c r="AM57" s="106">
        <f t="shared" si="10"/>
        <v>14397.9299883735</v>
      </c>
    </row>
    <row r="58" spans="2:39">
      <c r="B58" s="103" t="s">
        <v>5</v>
      </c>
      <c r="C58" s="103" t="s">
        <v>147</v>
      </c>
      <c r="D58" s="103" t="s">
        <v>148</v>
      </c>
      <c r="E58" s="128">
        <v>0</v>
      </c>
      <c r="F58" s="128">
        <v>0</v>
      </c>
      <c r="G58" s="128">
        <v>0</v>
      </c>
      <c r="H58" s="128">
        <v>0</v>
      </c>
      <c r="I58" s="128">
        <v>0</v>
      </c>
      <c r="J58" s="128">
        <v>43.67</v>
      </c>
      <c r="K58" s="128">
        <v>723.6</v>
      </c>
      <c r="L58" s="128">
        <v>723.6</v>
      </c>
      <c r="M58" s="128">
        <v>0</v>
      </c>
      <c r="N58" s="128">
        <v>1326.6</v>
      </c>
      <c r="O58" s="128">
        <v>964.8</v>
      </c>
      <c r="P58" s="128">
        <v>2291.4</v>
      </c>
      <c r="Q58" s="128">
        <v>3015</v>
      </c>
      <c r="R58" s="128">
        <v>0</v>
      </c>
      <c r="S58" s="128">
        <v>1688.4</v>
      </c>
      <c r="T58" s="128">
        <v>10777.07</v>
      </c>
      <c r="U58" s="128" t="s">
        <v>4408</v>
      </c>
      <c r="W58" s="93" t="str">
        <f>_xlfn.XLOOKUP($C58,'Master list'!$C:$C,'Master list'!E:E)</f>
        <v>SGCC</v>
      </c>
      <c r="X58" s="93" t="str">
        <f>VLOOKUP($C58,'Master list'!$C:$Z,4,0)</f>
        <v>Z08</v>
      </c>
      <c r="Y58" s="104">
        <f>_xlfn.XLOOKUP($C58,'Master list'!$C:$C,'Master list'!O:O)</f>
        <v>1219</v>
      </c>
      <c r="Z58" s="93" t="str">
        <f>VLOOKUP($C58,'Master list'!$C:$Z,5,0)</f>
        <v>SGCC-SGCC-ZSB-Z08</v>
      </c>
      <c r="AA58" s="93">
        <f>VLOOKUP($C58,'Master list'!$C:$Z,6,0)</f>
        <v>0.6</v>
      </c>
      <c r="AB58" s="93">
        <f>VLOOKUP($C58,'Master list'!$C:$Z,7,0)</f>
        <v>140</v>
      </c>
      <c r="AC58" s="93">
        <f>VLOOKUP($C58,'Master list'!$C:$Z,8,0)</f>
        <v>170</v>
      </c>
      <c r="AD58" s="105">
        <f>VLOOKUP($C58,'Master list'!$C:$Z,9,0)</f>
        <v>0.112098</v>
      </c>
      <c r="AF58" s="106">
        <f t="shared" si="3"/>
        <v>167.12354525999999</v>
      </c>
      <c r="AG58" s="106">
        <f t="shared" si="4"/>
        <v>148.7092068</v>
      </c>
      <c r="AH58" s="106">
        <f t="shared" si="5"/>
        <v>108.1521504</v>
      </c>
      <c r="AI58" s="106">
        <f t="shared" si="6"/>
        <v>256.86135720000004</v>
      </c>
      <c r="AJ58" s="106">
        <f t="shared" si="7"/>
        <v>337.97547000000003</v>
      </c>
      <c r="AK58" s="106">
        <f t="shared" si="8"/>
        <v>0</v>
      </c>
      <c r="AL58" s="106">
        <f t="shared" si="9"/>
        <v>189.26626320000003</v>
      </c>
      <c r="AM58" s="106">
        <f t="shared" si="10"/>
        <v>1208.08799286</v>
      </c>
    </row>
    <row r="59" spans="2:39">
      <c r="B59" s="103" t="s">
        <v>5</v>
      </c>
      <c r="C59" s="103" t="s">
        <v>149</v>
      </c>
      <c r="D59" s="103" t="s">
        <v>150</v>
      </c>
      <c r="E59" s="128">
        <v>0</v>
      </c>
      <c r="F59" s="128">
        <v>0</v>
      </c>
      <c r="G59" s="128">
        <v>0</v>
      </c>
      <c r="H59" s="128">
        <v>0</v>
      </c>
      <c r="I59" s="128">
        <v>0</v>
      </c>
      <c r="J59" s="128">
        <v>120.6</v>
      </c>
      <c r="K59" s="128">
        <v>1929.6</v>
      </c>
      <c r="L59" s="128">
        <v>2050.1999999999998</v>
      </c>
      <c r="M59" s="128">
        <v>0</v>
      </c>
      <c r="N59" s="128">
        <v>5427</v>
      </c>
      <c r="O59" s="128">
        <v>4221</v>
      </c>
      <c r="P59" s="128">
        <v>2050.1999999999998</v>
      </c>
      <c r="Q59" s="128">
        <v>10009.799999999999</v>
      </c>
      <c r="R59" s="128">
        <v>0</v>
      </c>
      <c r="S59" s="128">
        <v>5065.2</v>
      </c>
      <c r="T59" s="128">
        <v>30873.599999999999</v>
      </c>
      <c r="U59" s="128" t="s">
        <v>4408</v>
      </c>
      <c r="W59" s="93" t="str">
        <f>_xlfn.XLOOKUP($C59,'Master list'!$C:$C,'Master list'!E:E)</f>
        <v>SGCC</v>
      </c>
      <c r="X59" s="93" t="str">
        <f>VLOOKUP($C59,'Master list'!$C:$Z,4,0)</f>
        <v>Z08</v>
      </c>
      <c r="Y59" s="104">
        <f>_xlfn.XLOOKUP($C59,'Master list'!$C:$C,'Master list'!O:O)</f>
        <v>1219</v>
      </c>
      <c r="Z59" s="93" t="str">
        <f>VLOOKUP($C59,'Master list'!$C:$Z,5,0)</f>
        <v>SGCC-ZSBX-Z08</v>
      </c>
      <c r="AA59" s="93">
        <f>VLOOKUP($C59,'Master list'!$C:$Z,6,0)</f>
        <v>0.6</v>
      </c>
      <c r="AB59" s="93">
        <f>VLOOKUP($C59,'Master list'!$C:$Z,7,0)</f>
        <v>140</v>
      </c>
      <c r="AC59" s="93">
        <f>VLOOKUP($C59,'Master list'!$C:$Z,8,0)</f>
        <v>170</v>
      </c>
      <c r="AD59" s="105">
        <f>VLOOKUP($C59,'Master list'!$C:$Z,9,0)</f>
        <v>0.112098</v>
      </c>
      <c r="AF59" s="106">
        <f t="shared" si="3"/>
        <v>459.64663919999998</v>
      </c>
      <c r="AG59" s="106">
        <f t="shared" si="4"/>
        <v>608.35584600000004</v>
      </c>
      <c r="AH59" s="106">
        <f t="shared" si="5"/>
        <v>473.16565800000001</v>
      </c>
      <c r="AI59" s="106">
        <f t="shared" si="6"/>
        <v>229.82331959999999</v>
      </c>
      <c r="AJ59" s="106">
        <f t="shared" si="7"/>
        <v>1122.0785604</v>
      </c>
      <c r="AK59" s="106">
        <f t="shared" si="8"/>
        <v>0</v>
      </c>
      <c r="AL59" s="106">
        <f t="shared" si="9"/>
        <v>567.79878959999996</v>
      </c>
      <c r="AM59" s="106">
        <f t="shared" si="10"/>
        <v>3460.8688127999999</v>
      </c>
    </row>
    <row r="60" spans="2:39">
      <c r="B60" s="103" t="s">
        <v>5</v>
      </c>
      <c r="C60" s="103" t="s">
        <v>153</v>
      </c>
      <c r="D60" s="103" t="s">
        <v>154</v>
      </c>
      <c r="E60" s="128">
        <v>0</v>
      </c>
      <c r="F60" s="128">
        <v>0</v>
      </c>
      <c r="G60" s="128">
        <v>0</v>
      </c>
      <c r="H60" s="128">
        <v>0</v>
      </c>
      <c r="I60" s="128">
        <v>0</v>
      </c>
      <c r="J60" s="128">
        <v>136.745</v>
      </c>
      <c r="K60" s="128">
        <v>133.86799999999999</v>
      </c>
      <c r="L60" s="128">
        <v>0</v>
      </c>
      <c r="M60" s="128">
        <v>0</v>
      </c>
      <c r="N60" s="128">
        <v>214.18600000000001</v>
      </c>
      <c r="O60" s="128">
        <v>374.82499999999999</v>
      </c>
      <c r="P60" s="128">
        <v>348.05200000000002</v>
      </c>
      <c r="Q60" s="128">
        <v>669.33100000000002</v>
      </c>
      <c r="R60" s="128">
        <v>0</v>
      </c>
      <c r="S60" s="128">
        <v>455.14499999999998</v>
      </c>
      <c r="T60" s="128">
        <v>2332.152</v>
      </c>
      <c r="U60" s="128" t="s">
        <v>4408</v>
      </c>
      <c r="W60" s="93" t="str">
        <f>_xlfn.XLOOKUP($C60,'Master list'!$C:$C,'Master list'!E:E)</f>
        <v>SGCC</v>
      </c>
      <c r="X60" s="93" t="str">
        <f>VLOOKUP($C60,'Master list'!$C:$Z,4,0)</f>
        <v>Z08</v>
      </c>
      <c r="Y60" s="104">
        <f>_xlfn.XLOOKUP($C60,'Master list'!$C:$C,'Master list'!O:O)</f>
        <v>1219</v>
      </c>
      <c r="Z60" s="93" t="str">
        <f>VLOOKUP($C60,'Master list'!$C:$Z,5,0)</f>
        <v>SGCC-ZSBX-Z08</v>
      </c>
      <c r="AA60" s="93">
        <f>VLOOKUP($C60,'Master list'!$C:$Z,6,0)</f>
        <v>0.6</v>
      </c>
      <c r="AB60" s="93">
        <f>VLOOKUP($C60,'Master list'!$C:$Z,7,0)</f>
        <v>265</v>
      </c>
      <c r="AC60" s="93">
        <f>VLOOKUP($C60,'Master list'!$C:$Z,8,0)</f>
        <v>540</v>
      </c>
      <c r="AD60" s="105">
        <f>VLOOKUP($C60,'Master list'!$C:$Z,9,0)</f>
        <v>0.67400099999999996</v>
      </c>
      <c r="AF60" s="106">
        <f t="shared" si="3"/>
        <v>182.39343261299999</v>
      </c>
      <c r="AG60" s="106">
        <f t="shared" si="4"/>
        <v>144.361578186</v>
      </c>
      <c r="AH60" s="106">
        <f t="shared" si="5"/>
        <v>252.63242482499999</v>
      </c>
      <c r="AI60" s="106">
        <f t="shared" si="6"/>
        <v>234.587396052</v>
      </c>
      <c r="AJ60" s="106">
        <f t="shared" si="7"/>
        <v>451.12976333099999</v>
      </c>
      <c r="AK60" s="106">
        <f t="shared" si="8"/>
        <v>0</v>
      </c>
      <c r="AL60" s="106">
        <f t="shared" si="9"/>
        <v>306.76818514499996</v>
      </c>
      <c r="AM60" s="106">
        <f t="shared" si="10"/>
        <v>1571.8727801519999</v>
      </c>
    </row>
    <row r="61" spans="2:39">
      <c r="B61" s="103" t="s">
        <v>5</v>
      </c>
      <c r="C61" s="103" t="s">
        <v>155</v>
      </c>
      <c r="D61" s="103" t="s">
        <v>154</v>
      </c>
      <c r="E61" s="128">
        <v>0</v>
      </c>
      <c r="F61" s="128">
        <v>0</v>
      </c>
      <c r="G61" s="128">
        <v>0</v>
      </c>
      <c r="H61" s="128">
        <v>0</v>
      </c>
      <c r="I61" s="128">
        <v>0</v>
      </c>
      <c r="J61" s="128">
        <v>0</v>
      </c>
      <c r="K61" s="128">
        <v>0</v>
      </c>
      <c r="L61" s="128">
        <v>0</v>
      </c>
      <c r="M61" s="128">
        <v>0</v>
      </c>
      <c r="N61" s="128">
        <v>197.39500000000001</v>
      </c>
      <c r="O61" s="128">
        <v>187.41399999999999</v>
      </c>
      <c r="P61" s="128">
        <v>80.320999999999998</v>
      </c>
      <c r="Q61" s="128">
        <v>481.91800000000001</v>
      </c>
      <c r="R61" s="128">
        <v>0</v>
      </c>
      <c r="S61" s="128">
        <v>240.959</v>
      </c>
      <c r="T61" s="128">
        <v>1188.0070000000001</v>
      </c>
      <c r="U61" s="128" t="s">
        <v>4408</v>
      </c>
      <c r="W61" s="93" t="str">
        <f>_xlfn.XLOOKUP($C61,'Master list'!$C:$C,'Master list'!E:E)</f>
        <v>SGCC</v>
      </c>
      <c r="X61" s="93" t="str">
        <f>VLOOKUP($C61,'Master list'!$C:$Z,4,0)</f>
        <v>Z08</v>
      </c>
      <c r="Y61" s="104">
        <f>_xlfn.XLOOKUP($C61,'Master list'!$C:$C,'Master list'!O:O)</f>
        <v>1219</v>
      </c>
      <c r="Z61" s="93" t="str">
        <f>VLOOKUP($C61,'Master list'!$C:$Z,5,0)</f>
        <v>SGCC-ZSBX-Z08</v>
      </c>
      <c r="AA61" s="93">
        <f>VLOOKUP($C61,'Master list'!$C:$Z,6,0)</f>
        <v>0.6</v>
      </c>
      <c r="AB61" s="93">
        <f>VLOOKUP($C61,'Master list'!$C:$Z,7,0)</f>
        <v>265</v>
      </c>
      <c r="AC61" s="93">
        <f>VLOOKUP($C61,'Master list'!$C:$Z,8,0)</f>
        <v>540</v>
      </c>
      <c r="AD61" s="105">
        <f>VLOOKUP($C61,'Master list'!$C:$Z,9,0)</f>
        <v>0.67400099999999996</v>
      </c>
      <c r="AF61" s="106">
        <f t="shared" si="3"/>
        <v>0</v>
      </c>
      <c r="AG61" s="106">
        <f t="shared" si="4"/>
        <v>133.04442739499999</v>
      </c>
      <c r="AH61" s="106">
        <f t="shared" si="5"/>
        <v>126.31722341399998</v>
      </c>
      <c r="AI61" s="106">
        <f t="shared" si="6"/>
        <v>54.136434320999996</v>
      </c>
      <c r="AJ61" s="106">
        <f t="shared" si="7"/>
        <v>324.81321391799997</v>
      </c>
      <c r="AK61" s="106">
        <f t="shared" si="8"/>
        <v>0</v>
      </c>
      <c r="AL61" s="106">
        <f t="shared" si="9"/>
        <v>162.40660695899999</v>
      </c>
      <c r="AM61" s="106">
        <f t="shared" si="10"/>
        <v>800.71790600700001</v>
      </c>
    </row>
    <row r="62" spans="2:39">
      <c r="B62" s="103" t="s">
        <v>5</v>
      </c>
      <c r="C62" s="103" t="s">
        <v>156</v>
      </c>
      <c r="D62" s="103" t="s">
        <v>157</v>
      </c>
      <c r="E62" s="128">
        <v>0</v>
      </c>
      <c r="F62" s="128">
        <v>0</v>
      </c>
      <c r="G62" s="128">
        <v>0</v>
      </c>
      <c r="H62" s="128">
        <v>0</v>
      </c>
      <c r="I62" s="128">
        <v>0</v>
      </c>
      <c r="J62" s="128">
        <v>0</v>
      </c>
      <c r="K62" s="128">
        <v>0</v>
      </c>
      <c r="L62" s="128">
        <v>0</v>
      </c>
      <c r="M62" s="128">
        <v>0</v>
      </c>
      <c r="N62" s="128">
        <v>640.03</v>
      </c>
      <c r="O62" s="128">
        <v>1153.74</v>
      </c>
      <c r="P62" s="128">
        <v>1071.33</v>
      </c>
      <c r="Q62" s="128">
        <v>1977.84</v>
      </c>
      <c r="R62" s="128">
        <v>0</v>
      </c>
      <c r="S62" s="128">
        <v>1400.97</v>
      </c>
      <c r="T62" s="128">
        <v>6243.91</v>
      </c>
      <c r="U62" s="128" t="s">
        <v>4408</v>
      </c>
      <c r="W62" s="93" t="str">
        <f>_xlfn.XLOOKUP($C62,'Master list'!$C:$C,'Master list'!E:E)</f>
        <v>SGCC</v>
      </c>
      <c r="X62" s="93" t="str">
        <f>VLOOKUP($C62,'Master list'!$C:$Z,4,0)</f>
        <v>Z08</v>
      </c>
      <c r="Y62" s="104">
        <f>_xlfn.XLOOKUP($C62,'Master list'!$C:$C,'Master list'!O:O)</f>
        <v>1219</v>
      </c>
      <c r="Z62" s="93" t="str">
        <f>VLOOKUP($C62,'Master list'!$C:$Z,5,0)</f>
        <v>SGCC-ZSBX-Z08</v>
      </c>
      <c r="AA62" s="93">
        <f>VLOOKUP($C62,'Master list'!$C:$Z,6,0)</f>
        <v>0.7</v>
      </c>
      <c r="AB62" s="93">
        <f>VLOOKUP($C62,'Master list'!$C:$Z,7,0)</f>
        <v>395</v>
      </c>
      <c r="AC62" s="93">
        <f>VLOOKUP($C62,'Master list'!$C:$Z,8,0)</f>
        <v>516</v>
      </c>
      <c r="AD62" s="105">
        <f>VLOOKUP($C62,'Master list'!$C:$Z,9,0)</f>
        <v>1.1199908999999999</v>
      </c>
      <c r="AF62" s="106">
        <f t="shared" si="3"/>
        <v>0</v>
      </c>
      <c r="AG62" s="106">
        <f t="shared" si="4"/>
        <v>716.8277757269999</v>
      </c>
      <c r="AH62" s="106">
        <f t="shared" si="5"/>
        <v>1292.1783009659998</v>
      </c>
      <c r="AI62" s="106">
        <f t="shared" si="6"/>
        <v>1199.8798508969999</v>
      </c>
      <c r="AJ62" s="106">
        <f t="shared" si="7"/>
        <v>2215.1628016559998</v>
      </c>
      <c r="AK62" s="106">
        <f t="shared" si="8"/>
        <v>0</v>
      </c>
      <c r="AL62" s="106">
        <f t="shared" si="9"/>
        <v>1569.0736511729999</v>
      </c>
      <c r="AM62" s="106">
        <f t="shared" si="10"/>
        <v>6993.1223804189995</v>
      </c>
    </row>
    <row r="63" spans="2:39">
      <c r="B63" s="103" t="s">
        <v>5</v>
      </c>
      <c r="C63" s="103" t="s">
        <v>158</v>
      </c>
      <c r="D63" s="103" t="s">
        <v>157</v>
      </c>
      <c r="E63" s="128">
        <v>0</v>
      </c>
      <c r="F63" s="128">
        <v>0</v>
      </c>
      <c r="G63" s="128">
        <v>0</v>
      </c>
      <c r="H63" s="128">
        <v>0</v>
      </c>
      <c r="I63" s="128">
        <v>0</v>
      </c>
      <c r="J63" s="128">
        <v>0</v>
      </c>
      <c r="K63" s="128">
        <v>0</v>
      </c>
      <c r="L63" s="128">
        <v>113.645</v>
      </c>
      <c r="M63" s="128">
        <v>0</v>
      </c>
      <c r="N63" s="128">
        <v>988.92</v>
      </c>
      <c r="O63" s="128">
        <v>576.87</v>
      </c>
      <c r="P63" s="128">
        <v>247.23</v>
      </c>
      <c r="Q63" s="128">
        <v>1483.38</v>
      </c>
      <c r="R63" s="128">
        <v>0</v>
      </c>
      <c r="S63" s="128">
        <v>741.69</v>
      </c>
      <c r="T63" s="128">
        <v>4151.7349999999997</v>
      </c>
      <c r="U63" s="128" t="s">
        <v>4408</v>
      </c>
      <c r="W63" s="93" t="str">
        <f>_xlfn.XLOOKUP($C63,'Master list'!$C:$C,'Master list'!E:E)</f>
        <v>SGCC</v>
      </c>
      <c r="X63" s="93" t="str">
        <f>VLOOKUP($C63,'Master list'!$C:$Z,4,0)</f>
        <v>Z08</v>
      </c>
      <c r="Y63" s="104">
        <f>_xlfn.XLOOKUP($C63,'Master list'!$C:$C,'Master list'!O:O)</f>
        <v>1219</v>
      </c>
      <c r="Z63" s="93" t="str">
        <f>VLOOKUP($C63,'Master list'!$C:$Z,5,0)</f>
        <v>SGCC-ZSBX-Z08</v>
      </c>
      <c r="AA63" s="93">
        <f>VLOOKUP($C63,'Master list'!$C:$Z,6,0)</f>
        <v>0.7</v>
      </c>
      <c r="AB63" s="93">
        <f>VLOOKUP($C63,'Master list'!$C:$Z,7,0)</f>
        <v>395</v>
      </c>
      <c r="AC63" s="93">
        <f>VLOOKUP($C63,'Master list'!$C:$Z,8,0)</f>
        <v>516</v>
      </c>
      <c r="AD63" s="105">
        <f>VLOOKUP($C63,'Master list'!$C:$Z,9,0)</f>
        <v>1.1199908999999999</v>
      </c>
      <c r="AF63" s="106">
        <f t="shared" si="3"/>
        <v>127.28136583049998</v>
      </c>
      <c r="AG63" s="106">
        <f t="shared" si="4"/>
        <v>1107.5814008279999</v>
      </c>
      <c r="AH63" s="106">
        <f t="shared" si="5"/>
        <v>646.08915048299991</v>
      </c>
      <c r="AI63" s="106">
        <f t="shared" si="6"/>
        <v>276.89535020699998</v>
      </c>
      <c r="AJ63" s="106">
        <f t="shared" si="7"/>
        <v>1661.3721012419999</v>
      </c>
      <c r="AK63" s="106">
        <f t="shared" si="8"/>
        <v>0</v>
      </c>
      <c r="AL63" s="106">
        <f t="shared" si="9"/>
        <v>830.68605062099994</v>
      </c>
      <c r="AM63" s="106">
        <f t="shared" si="10"/>
        <v>4649.9054192114991</v>
      </c>
    </row>
    <row r="64" spans="2:39">
      <c r="B64" s="103" t="s">
        <v>5</v>
      </c>
      <c r="C64" s="103" t="s">
        <v>159</v>
      </c>
      <c r="D64" s="103" t="s">
        <v>160</v>
      </c>
      <c r="E64" s="128">
        <v>0</v>
      </c>
      <c r="F64" s="128">
        <v>0</v>
      </c>
      <c r="G64" s="128">
        <v>0</v>
      </c>
      <c r="H64" s="128">
        <v>0</v>
      </c>
      <c r="I64" s="128">
        <v>0</v>
      </c>
      <c r="J64" s="128">
        <v>0</v>
      </c>
      <c r="K64" s="128">
        <v>422.1</v>
      </c>
      <c r="L64" s="128">
        <v>0</v>
      </c>
      <c r="M64" s="128">
        <v>0</v>
      </c>
      <c r="N64" s="128">
        <v>562.79999999999995</v>
      </c>
      <c r="O64" s="128">
        <v>1266.3</v>
      </c>
      <c r="P64" s="128">
        <v>844.2</v>
      </c>
      <c r="Q64" s="128">
        <v>1969.8</v>
      </c>
      <c r="R64" s="128">
        <v>0</v>
      </c>
      <c r="S64" s="128">
        <v>1407</v>
      </c>
      <c r="T64" s="128">
        <v>6472.2</v>
      </c>
      <c r="U64" s="128" t="s">
        <v>4408</v>
      </c>
      <c r="W64" s="93" t="str">
        <f>_xlfn.XLOOKUP($C64,'Master list'!$C:$C,'Master list'!E:E)</f>
        <v>SGCC</v>
      </c>
      <c r="X64" s="93" t="str">
        <f>VLOOKUP($C64,'Master list'!$C:$Z,4,0)</f>
        <v>Z08</v>
      </c>
      <c r="Y64" s="104">
        <f>_xlfn.XLOOKUP($C64,'Master list'!$C:$C,'Master list'!O:O)</f>
        <v>1219</v>
      </c>
      <c r="Z64" s="93" t="str">
        <f>VLOOKUP($C64,'Master list'!$C:$Z,5,0)</f>
        <v>SGCC-ZSBX-Z08</v>
      </c>
      <c r="AA64" s="93">
        <f>VLOOKUP($C64,'Master list'!$C:$Z,6,0)</f>
        <v>0.7</v>
      </c>
      <c r="AB64" s="93">
        <f>VLOOKUP($C64,'Master list'!$C:$Z,7,0)</f>
        <v>295</v>
      </c>
      <c r="AC64" s="93">
        <f>VLOOKUP($C64,'Master list'!$C:$Z,8,0)</f>
        <v>390</v>
      </c>
      <c r="AD64" s="105">
        <f>VLOOKUP($C64,'Master list'!$C:$Z,9,0)</f>
        <v>0.63219974999999995</v>
      </c>
      <c r="AF64" s="106">
        <f t="shared" si="3"/>
        <v>266.85151447499999</v>
      </c>
      <c r="AG64" s="106">
        <f t="shared" si="4"/>
        <v>355.80201929999993</v>
      </c>
      <c r="AH64" s="106">
        <f t="shared" si="5"/>
        <v>800.55454342499991</v>
      </c>
      <c r="AI64" s="106">
        <f t="shared" si="6"/>
        <v>533.70302894999998</v>
      </c>
      <c r="AJ64" s="106">
        <f t="shared" si="7"/>
        <v>1245.3070675499998</v>
      </c>
      <c r="AK64" s="106">
        <f t="shared" si="8"/>
        <v>0</v>
      </c>
      <c r="AL64" s="106">
        <f t="shared" si="9"/>
        <v>889.50504824999996</v>
      </c>
      <c r="AM64" s="106">
        <f t="shared" si="10"/>
        <v>4091.7232219499997</v>
      </c>
    </row>
    <row r="65" spans="2:39">
      <c r="B65" s="103" t="s">
        <v>5</v>
      </c>
      <c r="C65" s="103" t="s">
        <v>161</v>
      </c>
      <c r="D65" s="103" t="s">
        <v>160</v>
      </c>
      <c r="E65" s="128">
        <v>0</v>
      </c>
      <c r="F65" s="128">
        <v>0</v>
      </c>
      <c r="G65" s="128">
        <v>0</v>
      </c>
      <c r="H65" s="128">
        <v>0</v>
      </c>
      <c r="I65" s="128">
        <v>0</v>
      </c>
      <c r="J65" s="128">
        <v>0</v>
      </c>
      <c r="K65" s="128">
        <v>0</v>
      </c>
      <c r="L65" s="128">
        <v>93.834999999999994</v>
      </c>
      <c r="M65" s="128">
        <v>0</v>
      </c>
      <c r="N65" s="128">
        <v>984.9</v>
      </c>
      <c r="O65" s="128">
        <v>562.79999999999995</v>
      </c>
      <c r="P65" s="128">
        <v>281.39999999999998</v>
      </c>
      <c r="Q65" s="128">
        <v>1547.7</v>
      </c>
      <c r="R65" s="128">
        <v>0</v>
      </c>
      <c r="S65" s="128">
        <v>703.5</v>
      </c>
      <c r="T65" s="128">
        <v>4174.1350000000002</v>
      </c>
      <c r="U65" s="128" t="s">
        <v>4408</v>
      </c>
      <c r="W65" s="93" t="str">
        <f>_xlfn.XLOOKUP($C65,'Master list'!$C:$C,'Master list'!E:E)</f>
        <v>SGCC</v>
      </c>
      <c r="X65" s="93" t="str">
        <f>VLOOKUP($C65,'Master list'!$C:$Z,4,0)</f>
        <v>Z08</v>
      </c>
      <c r="Y65" s="104">
        <f>_xlfn.XLOOKUP($C65,'Master list'!$C:$C,'Master list'!O:O)</f>
        <v>1219</v>
      </c>
      <c r="Z65" s="93" t="str">
        <f>VLOOKUP($C65,'Master list'!$C:$Z,5,0)</f>
        <v>SGCC-ZSBX-Z08</v>
      </c>
      <c r="AA65" s="93">
        <f>VLOOKUP($C65,'Master list'!$C:$Z,6,0)</f>
        <v>0.7</v>
      </c>
      <c r="AB65" s="93">
        <f>VLOOKUP($C65,'Master list'!$C:$Z,7,0)</f>
        <v>295</v>
      </c>
      <c r="AC65" s="93">
        <f>VLOOKUP($C65,'Master list'!$C:$Z,8,0)</f>
        <v>390</v>
      </c>
      <c r="AD65" s="105">
        <f>VLOOKUP($C65,'Master list'!$C:$Z,9,0)</f>
        <v>0.63219974999999995</v>
      </c>
      <c r="AF65" s="106">
        <f t="shared" si="3"/>
        <v>59.322463541249988</v>
      </c>
      <c r="AG65" s="106">
        <f t="shared" si="4"/>
        <v>622.65353377499991</v>
      </c>
      <c r="AH65" s="106">
        <f t="shared" si="5"/>
        <v>355.80201929999993</v>
      </c>
      <c r="AI65" s="106">
        <f t="shared" si="6"/>
        <v>177.90100964999996</v>
      </c>
      <c r="AJ65" s="106">
        <f t="shared" si="7"/>
        <v>978.4555530749999</v>
      </c>
      <c r="AK65" s="106">
        <f t="shared" si="8"/>
        <v>0</v>
      </c>
      <c r="AL65" s="106">
        <f t="shared" si="9"/>
        <v>444.75252412499998</v>
      </c>
      <c r="AM65" s="106">
        <f t="shared" si="10"/>
        <v>2638.8871034662498</v>
      </c>
    </row>
    <row r="66" spans="2:39">
      <c r="B66" s="103" t="s">
        <v>5</v>
      </c>
      <c r="C66" s="103" t="s">
        <v>162</v>
      </c>
      <c r="D66" s="103" t="s">
        <v>163</v>
      </c>
      <c r="E66" s="128">
        <v>0</v>
      </c>
      <c r="F66" s="128">
        <v>0</v>
      </c>
      <c r="G66" s="128">
        <v>0</v>
      </c>
      <c r="H66" s="128">
        <v>0</v>
      </c>
      <c r="I66" s="128">
        <v>0</v>
      </c>
      <c r="J66" s="128">
        <v>679.005</v>
      </c>
      <c r="K66" s="128">
        <v>271.35000000000002</v>
      </c>
      <c r="L66" s="128">
        <v>30.15</v>
      </c>
      <c r="M66" s="128">
        <v>0</v>
      </c>
      <c r="N66" s="128">
        <v>693.45</v>
      </c>
      <c r="O66" s="128">
        <v>1145.7</v>
      </c>
      <c r="P66" s="128">
        <v>1025.0999999999999</v>
      </c>
      <c r="Q66" s="128">
        <v>1929.6</v>
      </c>
      <c r="R66" s="128">
        <v>0</v>
      </c>
      <c r="S66" s="128">
        <v>1417.05</v>
      </c>
      <c r="T66" s="128">
        <v>7191.4049999999997</v>
      </c>
      <c r="U66" s="128" t="s">
        <v>4408</v>
      </c>
      <c r="W66" s="93" t="str">
        <f>_xlfn.XLOOKUP($C66,'Master list'!$C:$C,'Master list'!E:E)</f>
        <v>SGCC</v>
      </c>
      <c r="X66" s="93" t="str">
        <f>VLOOKUP($C66,'Master list'!$C:$Z,4,0)</f>
        <v>Z08</v>
      </c>
      <c r="Y66" s="104">
        <f>_xlfn.XLOOKUP($C66,'Master list'!$C:$C,'Master list'!O:O)</f>
        <v>1219</v>
      </c>
      <c r="Z66" s="93" t="str">
        <f>VLOOKUP($C66,'Master list'!$C:$Z,5,0)</f>
        <v>SGCC-ZSBX-Z08</v>
      </c>
      <c r="AA66" s="93">
        <f>VLOOKUP($C66,'Master list'!$C:$Z,6,0)</f>
        <v>0.7</v>
      </c>
      <c r="AB66" s="93">
        <f>VLOOKUP($C66,'Master list'!$C:$Z,7,0)</f>
        <v>330</v>
      </c>
      <c r="AC66" s="93">
        <f>VLOOKUP($C66,'Master list'!$C:$Z,8,0)</f>
        <v>340</v>
      </c>
      <c r="AD66" s="105">
        <f>VLOOKUP($C66,'Master list'!$C:$Z,9,0)</f>
        <v>0.61653899999999984</v>
      </c>
      <c r="AF66" s="106">
        <f t="shared" si="3"/>
        <v>604.5195721949998</v>
      </c>
      <c r="AG66" s="106">
        <f t="shared" si="4"/>
        <v>427.53896954999993</v>
      </c>
      <c r="AH66" s="106">
        <f t="shared" si="5"/>
        <v>706.36873229999981</v>
      </c>
      <c r="AI66" s="106">
        <f t="shared" si="6"/>
        <v>632.01412889999983</v>
      </c>
      <c r="AJ66" s="106">
        <f t="shared" si="7"/>
        <v>1189.6736543999996</v>
      </c>
      <c r="AK66" s="106">
        <f t="shared" si="8"/>
        <v>0</v>
      </c>
      <c r="AL66" s="106">
        <f t="shared" si="9"/>
        <v>873.66658994999977</v>
      </c>
      <c r="AM66" s="106">
        <f t="shared" si="10"/>
        <v>4433.7816472949989</v>
      </c>
    </row>
    <row r="67" spans="2:39">
      <c r="B67" s="103" t="s">
        <v>5</v>
      </c>
      <c r="C67" s="103" t="s">
        <v>164</v>
      </c>
      <c r="D67" s="103" t="s">
        <v>163</v>
      </c>
      <c r="E67" s="128">
        <v>0</v>
      </c>
      <c r="F67" s="128">
        <v>0</v>
      </c>
      <c r="G67" s="128">
        <v>0</v>
      </c>
      <c r="H67" s="128">
        <v>0</v>
      </c>
      <c r="I67" s="128">
        <v>0</v>
      </c>
      <c r="J67" s="128">
        <v>0</v>
      </c>
      <c r="K67" s="128">
        <v>0</v>
      </c>
      <c r="L67" s="128">
        <v>154.715</v>
      </c>
      <c r="M67" s="128">
        <v>0</v>
      </c>
      <c r="N67" s="128">
        <v>994.95</v>
      </c>
      <c r="O67" s="128">
        <v>603</v>
      </c>
      <c r="P67" s="128">
        <v>211.05</v>
      </c>
      <c r="Q67" s="128">
        <v>1477.35</v>
      </c>
      <c r="R67" s="128">
        <v>0</v>
      </c>
      <c r="S67" s="128">
        <v>723.6</v>
      </c>
      <c r="T67" s="128">
        <v>4164.665</v>
      </c>
      <c r="U67" s="128" t="s">
        <v>4408</v>
      </c>
      <c r="W67" s="93" t="str">
        <f>_xlfn.XLOOKUP($C67,'Master list'!$C:$C,'Master list'!E:E)</f>
        <v>SGCC</v>
      </c>
      <c r="X67" s="93" t="str">
        <f>VLOOKUP($C67,'Master list'!$C:$Z,4,0)</f>
        <v>Z08</v>
      </c>
      <c r="Y67" s="104">
        <f>_xlfn.XLOOKUP($C67,'Master list'!$C:$C,'Master list'!O:O)</f>
        <v>1219</v>
      </c>
      <c r="Z67" s="93" t="str">
        <f>VLOOKUP($C67,'Master list'!$C:$Z,5,0)</f>
        <v>SGCC-ZSBX-Z08</v>
      </c>
      <c r="AA67" s="93">
        <f>VLOOKUP($C67,'Master list'!$C:$Z,6,0)</f>
        <v>0.7</v>
      </c>
      <c r="AB67" s="93">
        <f>VLOOKUP($C67,'Master list'!$C:$Z,7,0)</f>
        <v>330</v>
      </c>
      <c r="AC67" s="93">
        <f>VLOOKUP($C67,'Master list'!$C:$Z,8,0)</f>
        <v>340</v>
      </c>
      <c r="AD67" s="105">
        <f>VLOOKUP($C67,'Master list'!$C:$Z,9,0)</f>
        <v>0.61653899999999984</v>
      </c>
      <c r="AF67" s="106">
        <f t="shared" si="3"/>
        <v>95.38783138499997</v>
      </c>
      <c r="AG67" s="106">
        <f t="shared" si="4"/>
        <v>613.42547804999981</v>
      </c>
      <c r="AH67" s="106">
        <f t="shared" si="5"/>
        <v>371.77301699999992</v>
      </c>
      <c r="AI67" s="106">
        <f t="shared" si="6"/>
        <v>130.12055594999998</v>
      </c>
      <c r="AJ67" s="106">
        <f t="shared" si="7"/>
        <v>910.8438916499997</v>
      </c>
      <c r="AK67" s="106">
        <f t="shared" si="8"/>
        <v>0</v>
      </c>
      <c r="AL67" s="106">
        <f t="shared" si="9"/>
        <v>446.1276203999999</v>
      </c>
      <c r="AM67" s="106">
        <f t="shared" si="10"/>
        <v>2567.6783944349995</v>
      </c>
    </row>
    <row r="68" spans="2:39">
      <c r="B68" s="103" t="s">
        <v>5</v>
      </c>
      <c r="C68" s="103" t="s">
        <v>169</v>
      </c>
      <c r="D68" s="103" t="s">
        <v>170</v>
      </c>
      <c r="E68" s="128">
        <v>0</v>
      </c>
      <c r="F68" s="128">
        <v>0</v>
      </c>
      <c r="G68" s="128">
        <v>0</v>
      </c>
      <c r="H68" s="128">
        <v>0</v>
      </c>
      <c r="I68" s="128">
        <v>0</v>
      </c>
      <c r="J68" s="128">
        <v>0</v>
      </c>
      <c r="K68" s="128">
        <v>215.22499999999999</v>
      </c>
      <c r="L68" s="128">
        <v>0</v>
      </c>
      <c r="M68" s="128">
        <v>0</v>
      </c>
      <c r="N68" s="128">
        <v>678.375</v>
      </c>
      <c r="O68" s="128">
        <v>1130.625</v>
      </c>
      <c r="P68" s="128">
        <v>1030.125</v>
      </c>
      <c r="Q68" s="128">
        <v>1984.875</v>
      </c>
      <c r="R68" s="128">
        <v>0</v>
      </c>
      <c r="S68" s="128">
        <v>1381.875</v>
      </c>
      <c r="T68" s="128">
        <v>6421.1</v>
      </c>
      <c r="U68" s="128" t="s">
        <v>4408</v>
      </c>
      <c r="W68" s="93" t="str">
        <f>_xlfn.XLOOKUP($C68,'Master list'!$C:$C,'Master list'!E:E)</f>
        <v>SGCC</v>
      </c>
      <c r="X68" s="93" t="str">
        <f>VLOOKUP($C68,'Master list'!$C:$Z,4,0)</f>
        <v>Z08</v>
      </c>
      <c r="Y68" s="104">
        <f>_xlfn.XLOOKUP($C68,'Master list'!$C:$C,'Master list'!O:O)</f>
        <v>1219</v>
      </c>
      <c r="Z68" s="93" t="str">
        <f>VLOOKUP($C68,'Master list'!$C:$Z,5,0)</f>
        <v>SGCC-ZSBX-Z08</v>
      </c>
      <c r="AA68" s="93">
        <f>VLOOKUP($C68,'Master list'!$C:$Z,6,0)</f>
        <v>0.7</v>
      </c>
      <c r="AB68" s="93">
        <f>VLOOKUP($C68,'Master list'!$C:$Z,7,0)</f>
        <v>113</v>
      </c>
      <c r="AC68" s="93">
        <f>VLOOKUP($C68,'Master list'!$C:$Z,8,0)</f>
        <v>265</v>
      </c>
      <c r="AD68" s="105">
        <f>VLOOKUP($C68,'Master list'!$C:$Z,9,0)</f>
        <v>0.16454777500000001</v>
      </c>
      <c r="AF68" s="106">
        <f t="shared" si="3"/>
        <v>35.414794874374998</v>
      </c>
      <c r="AG68" s="106">
        <f t="shared" si="4"/>
        <v>111.62509686562501</v>
      </c>
      <c r="AH68" s="106">
        <f t="shared" si="5"/>
        <v>186.04182810937502</v>
      </c>
      <c r="AI68" s="106">
        <f t="shared" si="6"/>
        <v>169.504776721875</v>
      </c>
      <c r="AJ68" s="106">
        <f t="shared" si="7"/>
        <v>326.606764903125</v>
      </c>
      <c r="AK68" s="106">
        <f t="shared" si="8"/>
        <v>0</v>
      </c>
      <c r="AL68" s="106">
        <f t="shared" si="9"/>
        <v>227.384456578125</v>
      </c>
      <c r="AM68" s="106">
        <f t="shared" si="10"/>
        <v>1056.5777180525001</v>
      </c>
    </row>
    <row r="69" spans="2:39">
      <c r="B69" s="103" t="s">
        <v>5</v>
      </c>
      <c r="C69" s="103" t="s">
        <v>171</v>
      </c>
      <c r="D69" s="103" t="s">
        <v>170</v>
      </c>
      <c r="E69" s="128">
        <v>0</v>
      </c>
      <c r="F69" s="128">
        <v>0</v>
      </c>
      <c r="G69" s="128">
        <v>0</v>
      </c>
      <c r="H69" s="128">
        <v>0</v>
      </c>
      <c r="I69" s="128">
        <v>0</v>
      </c>
      <c r="J69" s="128">
        <v>0</v>
      </c>
      <c r="K69" s="128">
        <v>0</v>
      </c>
      <c r="L69" s="128">
        <v>5.5750000000000002</v>
      </c>
      <c r="M69" s="128">
        <v>0</v>
      </c>
      <c r="N69" s="128">
        <v>1010.025</v>
      </c>
      <c r="O69" s="128">
        <v>582.9</v>
      </c>
      <c r="P69" s="128">
        <v>195.97499999999999</v>
      </c>
      <c r="Q69" s="128">
        <v>1507.5</v>
      </c>
      <c r="R69" s="128">
        <v>0</v>
      </c>
      <c r="S69" s="128">
        <v>723.6</v>
      </c>
      <c r="T69" s="128">
        <v>4025.5749999999998</v>
      </c>
      <c r="U69" s="128" t="s">
        <v>4408</v>
      </c>
      <c r="W69" s="93" t="str">
        <f>_xlfn.XLOOKUP($C69,'Master list'!$C:$C,'Master list'!E:E)</f>
        <v>SGCC</v>
      </c>
      <c r="X69" s="93" t="str">
        <f>VLOOKUP($C69,'Master list'!$C:$Z,4,0)</f>
        <v>Z08</v>
      </c>
      <c r="Y69" s="104">
        <f>_xlfn.XLOOKUP($C69,'Master list'!$C:$C,'Master list'!O:O)</f>
        <v>1219</v>
      </c>
      <c r="Z69" s="93" t="str">
        <f>VLOOKUP($C69,'Master list'!$C:$Z,5,0)</f>
        <v>SGCC-ZSBX-Z08</v>
      </c>
      <c r="AA69" s="93">
        <f>VLOOKUP($C69,'Master list'!$C:$Z,6,0)</f>
        <v>0.7</v>
      </c>
      <c r="AB69" s="93">
        <f>VLOOKUP($C69,'Master list'!$C:$Z,7,0)</f>
        <v>113</v>
      </c>
      <c r="AC69" s="93">
        <f>VLOOKUP($C69,'Master list'!$C:$Z,8,0)</f>
        <v>265</v>
      </c>
      <c r="AD69" s="105">
        <f>VLOOKUP($C69,'Master list'!$C:$Z,9,0)</f>
        <v>0.16454777500000001</v>
      </c>
      <c r="AF69" s="106">
        <f t="shared" si="3"/>
        <v>0.91735384562500011</v>
      </c>
      <c r="AG69" s="106">
        <f t="shared" si="4"/>
        <v>166.19736644437501</v>
      </c>
      <c r="AH69" s="106">
        <f t="shared" si="5"/>
        <v>95.914898047500003</v>
      </c>
      <c r="AI69" s="106">
        <f t="shared" si="6"/>
        <v>32.247250205625001</v>
      </c>
      <c r="AJ69" s="106">
        <f t="shared" si="7"/>
        <v>248.05577081250001</v>
      </c>
      <c r="AK69" s="106">
        <f t="shared" si="8"/>
        <v>0</v>
      </c>
      <c r="AL69" s="106">
        <f t="shared" si="9"/>
        <v>119.06676999000001</v>
      </c>
      <c r="AM69" s="106">
        <f t="shared" si="10"/>
        <v>662.39940934562503</v>
      </c>
    </row>
    <row r="70" spans="2:39">
      <c r="B70" s="103" t="s">
        <v>5</v>
      </c>
      <c r="C70" s="103" t="s">
        <v>172</v>
      </c>
      <c r="D70" s="103" t="s">
        <v>173</v>
      </c>
      <c r="E70" s="128">
        <v>0</v>
      </c>
      <c r="F70" s="128">
        <v>0</v>
      </c>
      <c r="G70" s="128">
        <v>0</v>
      </c>
      <c r="H70" s="128">
        <v>0</v>
      </c>
      <c r="I70" s="128">
        <v>0</v>
      </c>
      <c r="J70" s="128">
        <v>0</v>
      </c>
      <c r="K70" s="128">
        <v>198.155</v>
      </c>
      <c r="L70" s="128">
        <v>144.72</v>
      </c>
      <c r="M70" s="128">
        <v>0</v>
      </c>
      <c r="N70" s="128">
        <v>397.98</v>
      </c>
      <c r="O70" s="128">
        <v>289.44</v>
      </c>
      <c r="P70" s="128">
        <v>253.26</v>
      </c>
      <c r="Q70" s="128">
        <v>615.05999999999995</v>
      </c>
      <c r="R70" s="128">
        <v>0</v>
      </c>
      <c r="S70" s="128">
        <v>253.26</v>
      </c>
      <c r="T70" s="128">
        <v>2151.875</v>
      </c>
      <c r="U70" s="128" t="s">
        <v>4408</v>
      </c>
      <c r="W70" s="93" t="str">
        <f>_xlfn.XLOOKUP($C70,'Master list'!$C:$C,'Master list'!E:E)</f>
        <v>SGCC</v>
      </c>
      <c r="X70" s="93" t="str">
        <f>VLOOKUP($C70,'Master list'!$C:$Z,4,0)</f>
        <v>Z08</v>
      </c>
      <c r="Y70" s="104">
        <f>_xlfn.XLOOKUP($C70,'Master list'!$C:$C,'Master list'!O:O)</f>
        <v>1219</v>
      </c>
      <c r="Z70" s="93" t="str">
        <f>VLOOKUP($C70,'Master list'!$C:$Z,5,0)</f>
        <v>SGCC-ZSBX-Z08</v>
      </c>
      <c r="AA70" s="93">
        <f>VLOOKUP($C70,'Master list'!$C:$Z,6,0)</f>
        <v>0.7</v>
      </c>
      <c r="AB70" s="93">
        <f>VLOOKUP($C70,'Master list'!$C:$Z,7,0)</f>
        <v>210</v>
      </c>
      <c r="AC70" s="93">
        <f>VLOOKUP($C70,'Master list'!$C:$Z,8,0)</f>
        <v>230</v>
      </c>
      <c r="AD70" s="105">
        <f>VLOOKUP($C70,'Master list'!$C:$Z,9,0)</f>
        <v>0.26540849999999994</v>
      </c>
      <c r="AF70" s="106">
        <f t="shared" si="3"/>
        <v>91.001939437499985</v>
      </c>
      <c r="AG70" s="106">
        <f t="shared" si="4"/>
        <v>105.62727482999998</v>
      </c>
      <c r="AH70" s="106">
        <f t="shared" si="5"/>
        <v>76.819836239999987</v>
      </c>
      <c r="AI70" s="106">
        <f t="shared" si="6"/>
        <v>67.217356709999976</v>
      </c>
      <c r="AJ70" s="106">
        <f t="shared" si="7"/>
        <v>163.24215200999996</v>
      </c>
      <c r="AK70" s="106">
        <f t="shared" si="8"/>
        <v>0</v>
      </c>
      <c r="AL70" s="106">
        <f t="shared" si="9"/>
        <v>67.217356709999976</v>
      </c>
      <c r="AM70" s="106">
        <f t="shared" si="10"/>
        <v>571.12591593749983</v>
      </c>
    </row>
    <row r="71" spans="2:39">
      <c r="B71" s="103" t="s">
        <v>5</v>
      </c>
      <c r="C71" s="103" t="s">
        <v>174</v>
      </c>
      <c r="D71" s="103" t="s">
        <v>175</v>
      </c>
      <c r="E71" s="128">
        <v>0</v>
      </c>
      <c r="F71" s="128">
        <v>0</v>
      </c>
      <c r="G71" s="128">
        <v>0</v>
      </c>
      <c r="H71" s="128">
        <v>0</v>
      </c>
      <c r="I71" s="128">
        <v>0</v>
      </c>
      <c r="J71" s="128">
        <v>0</v>
      </c>
      <c r="K71" s="128">
        <v>1404.325</v>
      </c>
      <c r="L71" s="128">
        <v>3536.5949999999998</v>
      </c>
      <c r="M71" s="128">
        <v>208.035</v>
      </c>
      <c r="N71" s="128">
        <v>4368.7349999999997</v>
      </c>
      <c r="O71" s="128">
        <v>5200.875</v>
      </c>
      <c r="P71" s="128">
        <v>4992.84</v>
      </c>
      <c r="Q71" s="128">
        <v>6033.0150000000003</v>
      </c>
      <c r="R71" s="128">
        <v>6657.12</v>
      </c>
      <c r="S71" s="128">
        <v>3120.5250000000001</v>
      </c>
      <c r="T71" s="128">
        <v>35522.065000000002</v>
      </c>
      <c r="U71" s="128" t="s">
        <v>4408</v>
      </c>
      <c r="W71" s="93" t="str">
        <f>_xlfn.XLOOKUP($C71,'Master list'!$C:$C,'Master list'!E:E)</f>
        <v>SGCC</v>
      </c>
      <c r="X71" s="93" t="str">
        <f>VLOOKUP($C71,'Master list'!$C:$Z,4,0)</f>
        <v>Z08</v>
      </c>
      <c r="Y71" s="104">
        <f>_xlfn.XLOOKUP($C71,'Master list'!$C:$C,'Master list'!O:O)</f>
        <v>1219</v>
      </c>
      <c r="Z71" s="93" t="str">
        <f>VLOOKUP($C71,'Master list'!$C:$Z,5,0)</f>
        <v>SGCC-ZSBX-Z08</v>
      </c>
      <c r="AA71" s="93">
        <f>VLOOKUP($C71,'Master list'!$C:$Z,6,0)</f>
        <v>0.8</v>
      </c>
      <c r="AB71" s="93">
        <f>VLOOKUP($C71,'Master list'!$C:$Z,7,0)</f>
        <v>210</v>
      </c>
      <c r="AC71" s="93">
        <f>VLOOKUP($C71,'Master list'!$C:$Z,8,0)</f>
        <v>114</v>
      </c>
      <c r="AD71" s="105">
        <f>VLOOKUP($C71,'Master list'!$C:$Z,9,0)</f>
        <v>0.15034319999999998</v>
      </c>
      <c r="AF71" s="106">
        <f t="shared" si="3"/>
        <v>774.11037135599986</v>
      </c>
      <c r="AG71" s="106">
        <f t="shared" si="4"/>
        <v>656.80959985199991</v>
      </c>
      <c r="AH71" s="106">
        <f t="shared" si="5"/>
        <v>781.91619029999993</v>
      </c>
      <c r="AI71" s="106">
        <f t="shared" si="6"/>
        <v>750.63954268799989</v>
      </c>
      <c r="AJ71" s="106">
        <f t="shared" si="7"/>
        <v>907.02278074799995</v>
      </c>
      <c r="AK71" s="106">
        <f t="shared" si="8"/>
        <v>1000.8527235839998</v>
      </c>
      <c r="AL71" s="106">
        <f t="shared" si="9"/>
        <v>469.14971417999993</v>
      </c>
      <c r="AM71" s="106">
        <f t="shared" si="10"/>
        <v>5340.500922708</v>
      </c>
    </row>
    <row r="72" spans="2:39">
      <c r="B72" s="103" t="s">
        <v>5</v>
      </c>
      <c r="C72" s="103" t="s">
        <v>176</v>
      </c>
      <c r="D72" s="103" t="s">
        <v>175</v>
      </c>
      <c r="E72" s="128">
        <v>0</v>
      </c>
      <c r="F72" s="128">
        <v>0</v>
      </c>
      <c r="G72" s="128">
        <v>0</v>
      </c>
      <c r="H72" s="128">
        <v>0</v>
      </c>
      <c r="I72" s="128">
        <v>0</v>
      </c>
      <c r="J72" s="128">
        <v>0</v>
      </c>
      <c r="K72" s="128">
        <v>0</v>
      </c>
      <c r="L72" s="128">
        <v>618.80499999999995</v>
      </c>
      <c r="M72" s="128">
        <v>0</v>
      </c>
      <c r="N72" s="128">
        <v>624.10500000000002</v>
      </c>
      <c r="O72" s="128">
        <v>0</v>
      </c>
      <c r="P72" s="128">
        <v>416.07</v>
      </c>
      <c r="Q72" s="128">
        <v>624.10500000000002</v>
      </c>
      <c r="R72" s="128">
        <v>624.10500000000002</v>
      </c>
      <c r="S72" s="128">
        <v>624.10500000000002</v>
      </c>
      <c r="T72" s="128">
        <v>3531.2950000000001</v>
      </c>
      <c r="U72" s="128" t="s">
        <v>4408</v>
      </c>
      <c r="W72" s="93" t="str">
        <f>_xlfn.XLOOKUP($C72,'Master list'!$C:$C,'Master list'!E:E)</f>
        <v>SGCC</v>
      </c>
      <c r="X72" s="93" t="str">
        <f>VLOOKUP($C72,'Master list'!$C:$Z,4,0)</f>
        <v>Z08</v>
      </c>
      <c r="Y72" s="104">
        <f>_xlfn.XLOOKUP($C72,'Master list'!$C:$C,'Master list'!O:O)</f>
        <v>1219</v>
      </c>
      <c r="Z72" s="93" t="str">
        <f>VLOOKUP($C72,'Master list'!$C:$Z,5,0)</f>
        <v>SGCC-ZSBX-Z08</v>
      </c>
      <c r="AA72" s="93">
        <f>VLOOKUP($C72,'Master list'!$C:$Z,6,0)</f>
        <v>0.8</v>
      </c>
      <c r="AB72" s="93">
        <f>VLOOKUP($C72,'Master list'!$C:$Z,7,0)</f>
        <v>210</v>
      </c>
      <c r="AC72" s="93">
        <f>VLOOKUP($C72,'Master list'!$C:$Z,8,0)</f>
        <v>114</v>
      </c>
      <c r="AD72" s="105">
        <f>VLOOKUP($C72,'Master list'!$C:$Z,9,0)</f>
        <v>0.15034319999999998</v>
      </c>
      <c r="AF72" s="106">
        <f t="shared" si="3"/>
        <v>93.033123875999976</v>
      </c>
      <c r="AG72" s="106">
        <f t="shared" si="4"/>
        <v>93.829942835999987</v>
      </c>
      <c r="AH72" s="106">
        <f t="shared" si="5"/>
        <v>0</v>
      </c>
      <c r="AI72" s="106">
        <f t="shared" si="6"/>
        <v>62.553295223999989</v>
      </c>
      <c r="AJ72" s="106">
        <f t="shared" si="7"/>
        <v>93.829942835999987</v>
      </c>
      <c r="AK72" s="106">
        <f t="shared" si="8"/>
        <v>93.829942835999987</v>
      </c>
      <c r="AL72" s="106">
        <f t="shared" si="9"/>
        <v>93.829942835999987</v>
      </c>
      <c r="AM72" s="106">
        <f t="shared" si="10"/>
        <v>530.906190444</v>
      </c>
    </row>
    <row r="73" spans="2:39">
      <c r="B73" s="103" t="s">
        <v>5</v>
      </c>
      <c r="C73" s="103" t="s">
        <v>177</v>
      </c>
      <c r="D73" s="103" t="s">
        <v>178</v>
      </c>
      <c r="E73" s="128">
        <v>0</v>
      </c>
      <c r="F73" s="128">
        <v>0</v>
      </c>
      <c r="G73" s="128">
        <v>0</v>
      </c>
      <c r="H73" s="128">
        <v>0</v>
      </c>
      <c r="I73" s="128">
        <v>0</v>
      </c>
      <c r="J73" s="128">
        <v>1059.83</v>
      </c>
      <c r="K73" s="128">
        <v>1065.3</v>
      </c>
      <c r="L73" s="128">
        <v>0</v>
      </c>
      <c r="M73" s="128">
        <v>0</v>
      </c>
      <c r="N73" s="128">
        <v>3276.3</v>
      </c>
      <c r="O73" s="128">
        <v>3195.9</v>
      </c>
      <c r="P73" s="128">
        <v>2170.8000000000002</v>
      </c>
      <c r="Q73" s="128">
        <v>5306.4</v>
      </c>
      <c r="R73" s="128">
        <v>0</v>
      </c>
      <c r="S73" s="128">
        <v>4803.8999999999996</v>
      </c>
      <c r="T73" s="128">
        <v>20878.43</v>
      </c>
      <c r="U73" s="128" t="s">
        <v>4408</v>
      </c>
      <c r="W73" s="93" t="str">
        <f>_xlfn.XLOOKUP($C73,'Master list'!$C:$C,'Master list'!E:E)</f>
        <v>SGCC</v>
      </c>
      <c r="X73" s="93" t="str">
        <f>VLOOKUP($C73,'Master list'!$C:$Z,4,0)</f>
        <v>Z08</v>
      </c>
      <c r="Y73" s="104">
        <f>_xlfn.XLOOKUP($C73,'Master list'!$C:$C,'Master list'!O:O)</f>
        <v>1219</v>
      </c>
      <c r="Z73" s="93" t="str">
        <f>VLOOKUP($C73,'Master list'!$C:$Z,5,0)</f>
        <v>SGCC-ZSBX-Z08</v>
      </c>
      <c r="AA73" s="93">
        <f>VLOOKUP($C73,'Master list'!$C:$Z,6,0)</f>
        <v>0.8</v>
      </c>
      <c r="AB73" s="93">
        <f>VLOOKUP($C73,'Master list'!$C:$Z,7,0)</f>
        <v>44.6</v>
      </c>
      <c r="AC73" s="93">
        <f>VLOOKUP($C73,'Master list'!$C:$Z,8,0)</f>
        <v>690</v>
      </c>
      <c r="AD73" s="105">
        <f>VLOOKUP($C73,'Master list'!$C:$Z,9,0)</f>
        <v>0.19326072</v>
      </c>
      <c r="AF73" s="106">
        <f t="shared" si="3"/>
        <v>410.70415389359999</v>
      </c>
      <c r="AG73" s="106">
        <f t="shared" si="4"/>
        <v>633.18009693600004</v>
      </c>
      <c r="AH73" s="106">
        <f t="shared" si="5"/>
        <v>617.64193504800005</v>
      </c>
      <c r="AI73" s="106">
        <f t="shared" si="6"/>
        <v>419.53037097600003</v>
      </c>
      <c r="AJ73" s="106">
        <f t="shared" si="7"/>
        <v>1025.5186846079998</v>
      </c>
      <c r="AK73" s="106">
        <f t="shared" si="8"/>
        <v>0</v>
      </c>
      <c r="AL73" s="106">
        <f t="shared" si="9"/>
        <v>928.40517280799986</v>
      </c>
      <c r="AM73" s="106">
        <f t="shared" si="10"/>
        <v>4034.9804142695998</v>
      </c>
    </row>
    <row r="74" spans="2:39">
      <c r="B74" s="103" t="s">
        <v>5</v>
      </c>
      <c r="C74" s="103" t="s">
        <v>179</v>
      </c>
      <c r="D74" s="103" t="s">
        <v>178</v>
      </c>
      <c r="E74" s="128">
        <v>0</v>
      </c>
      <c r="F74" s="128">
        <v>0</v>
      </c>
      <c r="G74" s="128">
        <v>0</v>
      </c>
      <c r="H74" s="128">
        <v>0</v>
      </c>
      <c r="I74" s="128">
        <v>0</v>
      </c>
      <c r="J74" s="128">
        <v>0</v>
      </c>
      <c r="K74" s="128">
        <v>0</v>
      </c>
      <c r="L74" s="128">
        <v>0</v>
      </c>
      <c r="M74" s="128">
        <v>0</v>
      </c>
      <c r="N74" s="128">
        <v>285.16000000000003</v>
      </c>
      <c r="O74" s="128">
        <v>221.1</v>
      </c>
      <c r="P74" s="128">
        <v>0</v>
      </c>
      <c r="Q74" s="128">
        <v>663.3</v>
      </c>
      <c r="R74" s="128">
        <v>0</v>
      </c>
      <c r="S74" s="128">
        <v>221.1</v>
      </c>
      <c r="T74" s="128">
        <v>1390.66</v>
      </c>
      <c r="U74" s="128" t="s">
        <v>4408</v>
      </c>
      <c r="W74" s="93" t="str">
        <f>_xlfn.XLOOKUP($C74,'Master list'!$C:$C,'Master list'!E:E)</f>
        <v>SGCC</v>
      </c>
      <c r="X74" s="93" t="str">
        <f>VLOOKUP($C74,'Master list'!$C:$Z,4,0)</f>
        <v>Z08</v>
      </c>
      <c r="Y74" s="104">
        <f>_xlfn.XLOOKUP($C74,'Master list'!$C:$C,'Master list'!O:O)</f>
        <v>1219</v>
      </c>
      <c r="Z74" s="93" t="str">
        <f>VLOOKUP($C74,'Master list'!$C:$Z,5,0)</f>
        <v>SGCC-ZSBX-Z08</v>
      </c>
      <c r="AA74" s="93">
        <f>VLOOKUP($C74,'Master list'!$C:$Z,6,0)</f>
        <v>0.8</v>
      </c>
      <c r="AB74" s="93">
        <f>VLOOKUP($C74,'Master list'!$C:$Z,7,0)</f>
        <v>44.6</v>
      </c>
      <c r="AC74" s="93">
        <f>VLOOKUP($C74,'Master list'!$C:$Z,8,0)</f>
        <v>690</v>
      </c>
      <c r="AD74" s="105">
        <f>VLOOKUP($C74,'Master list'!$C:$Z,9,0)</f>
        <v>0.19326072</v>
      </c>
      <c r="AF74" s="106">
        <f t="shared" ref="AF74:AF137" si="11">SUM(J74:M74)*AD74</f>
        <v>0</v>
      </c>
      <c r="AG74" s="106">
        <f t="shared" ref="AG74:AG137" si="12">$AD74*N74</f>
        <v>55.110226915200002</v>
      </c>
      <c r="AH74" s="106">
        <f t="shared" ref="AH74:AH137" si="13">$AD74*O74</f>
        <v>42.729945191999995</v>
      </c>
      <c r="AI74" s="106">
        <f t="shared" ref="AI74:AI137" si="14">$AD74*P74</f>
        <v>0</v>
      </c>
      <c r="AJ74" s="106">
        <f t="shared" ref="AJ74:AJ137" si="15">$AD74*Q74</f>
        <v>128.18983557599998</v>
      </c>
      <c r="AK74" s="106">
        <f t="shared" ref="AK74:AK137" si="16">$AD74*R74</f>
        <v>0</v>
      </c>
      <c r="AL74" s="106">
        <f t="shared" ref="AL74:AL137" si="17">$AD74*S74</f>
        <v>42.729945191999995</v>
      </c>
      <c r="AM74" s="106">
        <f t="shared" ref="AM74:AM137" si="18">$AD74*T74</f>
        <v>268.75995287519999</v>
      </c>
    </row>
    <row r="75" spans="2:39">
      <c r="B75" s="103" t="s">
        <v>5</v>
      </c>
      <c r="C75" s="103" t="s">
        <v>180</v>
      </c>
      <c r="D75" s="103" t="s">
        <v>181</v>
      </c>
      <c r="E75" s="128">
        <v>0</v>
      </c>
      <c r="F75" s="128">
        <v>0</v>
      </c>
      <c r="G75" s="128">
        <v>0</v>
      </c>
      <c r="H75" s="128">
        <v>0</v>
      </c>
      <c r="I75" s="128">
        <v>0</v>
      </c>
      <c r="J75" s="128">
        <v>0</v>
      </c>
      <c r="K75" s="128">
        <v>1239.52</v>
      </c>
      <c r="L75" s="128">
        <v>0</v>
      </c>
      <c r="M75" s="128">
        <v>0</v>
      </c>
      <c r="N75" s="128">
        <v>3155.7</v>
      </c>
      <c r="O75" s="128">
        <v>2452.1999999999998</v>
      </c>
      <c r="P75" s="128">
        <v>3457.2</v>
      </c>
      <c r="Q75" s="128">
        <v>7014.9</v>
      </c>
      <c r="R75" s="128">
        <v>0</v>
      </c>
      <c r="S75" s="128">
        <v>3798.9</v>
      </c>
      <c r="T75" s="128">
        <v>21118.42</v>
      </c>
      <c r="U75" s="128" t="s">
        <v>4408</v>
      </c>
      <c r="W75" s="93" t="str">
        <f>_xlfn.XLOOKUP($C75,'Master list'!$C:$C,'Master list'!E:E)</f>
        <v>SGCC</v>
      </c>
      <c r="X75" s="93" t="str">
        <f>VLOOKUP($C75,'Master list'!$C:$Z,4,0)</f>
        <v>Z08</v>
      </c>
      <c r="Y75" s="104">
        <f>_xlfn.XLOOKUP($C75,'Master list'!$C:$C,'Master list'!O:O)</f>
        <v>1219</v>
      </c>
      <c r="Z75" s="93" t="str">
        <f>VLOOKUP($C75,'Master list'!$C:$Z,5,0)</f>
        <v>SGCC-ZSBX-Z08</v>
      </c>
      <c r="AA75" s="93">
        <f>VLOOKUP($C75,'Master list'!$C:$Z,6,0)</f>
        <v>0.8</v>
      </c>
      <c r="AB75" s="93">
        <f>VLOOKUP($C75,'Master list'!$C:$Z,7,0)</f>
        <v>44.6</v>
      </c>
      <c r="AC75" s="93">
        <f>VLOOKUP($C75,'Master list'!$C:$Z,8,0)</f>
        <v>990</v>
      </c>
      <c r="AD75" s="105">
        <f>VLOOKUP($C75,'Master list'!$C:$Z,9,0)</f>
        <v>0.27728712</v>
      </c>
      <c r="AF75" s="106">
        <f t="shared" si="11"/>
        <v>343.70293098240001</v>
      </c>
      <c r="AG75" s="106">
        <f t="shared" si="12"/>
        <v>875.03496458399991</v>
      </c>
      <c r="AH75" s="106">
        <f t="shared" si="13"/>
        <v>679.96347566399993</v>
      </c>
      <c r="AI75" s="106">
        <f t="shared" si="14"/>
        <v>958.63703126399992</v>
      </c>
      <c r="AJ75" s="106">
        <f t="shared" si="15"/>
        <v>1945.1414180879999</v>
      </c>
      <c r="AK75" s="106">
        <f t="shared" si="16"/>
        <v>0</v>
      </c>
      <c r="AL75" s="106">
        <f t="shared" si="17"/>
        <v>1053.3860401679999</v>
      </c>
      <c r="AM75" s="106">
        <f t="shared" si="18"/>
        <v>5855.8658607503994</v>
      </c>
    </row>
    <row r="76" spans="2:39">
      <c r="B76" s="103" t="s">
        <v>5</v>
      </c>
      <c r="C76" s="103" t="s">
        <v>182</v>
      </c>
      <c r="D76" s="103" t="s">
        <v>181</v>
      </c>
      <c r="E76" s="128">
        <v>0</v>
      </c>
      <c r="F76" s="128">
        <v>0</v>
      </c>
      <c r="G76" s="128">
        <v>0</v>
      </c>
      <c r="H76" s="128">
        <v>0</v>
      </c>
      <c r="I76" s="128">
        <v>0</v>
      </c>
      <c r="J76" s="128">
        <v>0</v>
      </c>
      <c r="K76" s="128">
        <v>139.28</v>
      </c>
      <c r="L76" s="128">
        <v>160.80000000000001</v>
      </c>
      <c r="M76" s="128">
        <v>0</v>
      </c>
      <c r="N76" s="128">
        <v>321.60000000000002</v>
      </c>
      <c r="O76" s="128">
        <v>321.60000000000002</v>
      </c>
      <c r="P76" s="128">
        <v>0</v>
      </c>
      <c r="Q76" s="128">
        <v>643.20000000000005</v>
      </c>
      <c r="R76" s="128">
        <v>0</v>
      </c>
      <c r="S76" s="128">
        <v>482.4</v>
      </c>
      <c r="T76" s="128">
        <v>2068.88</v>
      </c>
      <c r="U76" s="128" t="s">
        <v>4408</v>
      </c>
      <c r="W76" s="93" t="str">
        <f>_xlfn.XLOOKUP($C76,'Master list'!$C:$C,'Master list'!E:E)</f>
        <v>SGCC</v>
      </c>
      <c r="X76" s="93" t="str">
        <f>VLOOKUP($C76,'Master list'!$C:$Z,4,0)</f>
        <v>Z08</v>
      </c>
      <c r="Y76" s="104">
        <f>_xlfn.XLOOKUP($C76,'Master list'!$C:$C,'Master list'!O:O)</f>
        <v>1219</v>
      </c>
      <c r="Z76" s="93" t="str">
        <f>VLOOKUP($C76,'Master list'!$C:$Z,5,0)</f>
        <v>SGCC-ZSBX-Z08</v>
      </c>
      <c r="AA76" s="93">
        <f>VLOOKUP($C76,'Master list'!$C:$Z,6,0)</f>
        <v>0.8</v>
      </c>
      <c r="AB76" s="93">
        <f>VLOOKUP($C76,'Master list'!$C:$Z,7,0)</f>
        <v>44.6</v>
      </c>
      <c r="AC76" s="93">
        <f>VLOOKUP($C76,'Master list'!$C:$Z,8,0)</f>
        <v>990</v>
      </c>
      <c r="AD76" s="105">
        <f>VLOOKUP($C76,'Master list'!$C:$Z,9,0)</f>
        <v>0.27728712</v>
      </c>
      <c r="AF76" s="106">
        <f t="shared" si="11"/>
        <v>83.208318969600015</v>
      </c>
      <c r="AG76" s="106">
        <f t="shared" si="12"/>
        <v>89.175537792</v>
      </c>
      <c r="AH76" s="106">
        <f t="shared" si="13"/>
        <v>89.175537792</v>
      </c>
      <c r="AI76" s="106">
        <f t="shared" si="14"/>
        <v>0</v>
      </c>
      <c r="AJ76" s="106">
        <f t="shared" si="15"/>
        <v>178.351075584</v>
      </c>
      <c r="AK76" s="106">
        <f t="shared" si="16"/>
        <v>0</v>
      </c>
      <c r="AL76" s="106">
        <f t="shared" si="17"/>
        <v>133.763306688</v>
      </c>
      <c r="AM76" s="106">
        <f t="shared" si="18"/>
        <v>573.67377682560004</v>
      </c>
    </row>
    <row r="77" spans="2:39">
      <c r="B77" s="103" t="s">
        <v>5</v>
      </c>
      <c r="C77" s="103" t="s">
        <v>183</v>
      </c>
      <c r="D77" s="103" t="s">
        <v>184</v>
      </c>
      <c r="E77" s="128">
        <v>0</v>
      </c>
      <c r="F77" s="128">
        <v>0</v>
      </c>
      <c r="G77" s="128">
        <v>0</v>
      </c>
      <c r="H77" s="128">
        <v>0</v>
      </c>
      <c r="I77" s="128">
        <v>0</v>
      </c>
      <c r="J77" s="128">
        <v>0</v>
      </c>
      <c r="K77" s="128">
        <v>1047.45</v>
      </c>
      <c r="L77" s="128">
        <v>0</v>
      </c>
      <c r="M77" s="128">
        <v>0</v>
      </c>
      <c r="N77" s="128">
        <v>3778.8</v>
      </c>
      <c r="O77" s="128">
        <v>3095.4</v>
      </c>
      <c r="P77" s="128">
        <v>4221</v>
      </c>
      <c r="Q77" s="128">
        <v>8281.2000000000007</v>
      </c>
      <c r="R77" s="128">
        <v>0</v>
      </c>
      <c r="S77" s="128">
        <v>4200.8999999999996</v>
      </c>
      <c r="T77" s="128">
        <v>24624.75</v>
      </c>
      <c r="U77" s="128" t="s">
        <v>4408</v>
      </c>
      <c r="W77" s="93" t="str">
        <f>_xlfn.XLOOKUP($C77,'Master list'!$C:$C,'Master list'!E:E)</f>
        <v>SGCC</v>
      </c>
      <c r="X77" s="93" t="str">
        <f>VLOOKUP($C77,'Master list'!$C:$Z,4,0)</f>
        <v>Z08</v>
      </c>
      <c r="Y77" s="104">
        <f>_xlfn.XLOOKUP($C77,'Master list'!$C:$C,'Master list'!O:O)</f>
        <v>1219</v>
      </c>
      <c r="Z77" s="93" t="str">
        <f>VLOOKUP($C77,'Master list'!$C:$Z,5,0)</f>
        <v>SGCC-ZSBX-Z08</v>
      </c>
      <c r="AA77" s="93">
        <f>VLOOKUP($C77,'Master list'!$C:$Z,6,0)</f>
        <v>0.8</v>
      </c>
      <c r="AB77" s="93">
        <f>VLOOKUP($C77,'Master list'!$C:$Z,7,0)</f>
        <v>44.6</v>
      </c>
      <c r="AC77" s="93">
        <f>VLOOKUP($C77,'Master list'!$C:$Z,8,0)</f>
        <v>1390</v>
      </c>
      <c r="AD77" s="105">
        <f>VLOOKUP($C77,'Master list'!$C:$Z,9,0)</f>
        <v>0.38932232</v>
      </c>
      <c r="AF77" s="106">
        <f t="shared" si="11"/>
        <v>407.79566408400001</v>
      </c>
      <c r="AG77" s="106">
        <f t="shared" si="12"/>
        <v>1471.1711828160001</v>
      </c>
      <c r="AH77" s="106">
        <f t="shared" si="13"/>
        <v>1205.1083093280001</v>
      </c>
      <c r="AI77" s="106">
        <f t="shared" si="14"/>
        <v>1643.3295127199999</v>
      </c>
      <c r="AJ77" s="106">
        <f t="shared" si="15"/>
        <v>3224.0559963840001</v>
      </c>
      <c r="AK77" s="106">
        <f t="shared" si="16"/>
        <v>0</v>
      </c>
      <c r="AL77" s="106">
        <f t="shared" si="17"/>
        <v>1635.5041340879998</v>
      </c>
      <c r="AM77" s="106">
        <f t="shared" si="18"/>
        <v>9586.9647994200004</v>
      </c>
    </row>
    <row r="78" spans="2:39">
      <c r="B78" s="103" t="s">
        <v>5</v>
      </c>
      <c r="C78" s="103" t="s">
        <v>185</v>
      </c>
      <c r="D78" s="103" t="s">
        <v>184</v>
      </c>
      <c r="E78" s="128">
        <v>0</v>
      </c>
      <c r="F78" s="128">
        <v>0</v>
      </c>
      <c r="G78" s="128">
        <v>0</v>
      </c>
      <c r="H78" s="128">
        <v>0</v>
      </c>
      <c r="I78" s="128">
        <v>0</v>
      </c>
      <c r="J78" s="128">
        <v>0</v>
      </c>
      <c r="K78" s="128">
        <v>137.51</v>
      </c>
      <c r="L78" s="128">
        <v>321.60000000000002</v>
      </c>
      <c r="M78" s="128">
        <v>0</v>
      </c>
      <c r="N78" s="128">
        <v>804</v>
      </c>
      <c r="O78" s="128">
        <v>643.20000000000005</v>
      </c>
      <c r="P78" s="128">
        <v>0</v>
      </c>
      <c r="Q78" s="128">
        <v>804</v>
      </c>
      <c r="R78" s="128">
        <v>0</v>
      </c>
      <c r="S78" s="128">
        <v>482.4</v>
      </c>
      <c r="T78" s="128">
        <v>3192.71</v>
      </c>
      <c r="U78" s="128" t="s">
        <v>4408</v>
      </c>
      <c r="W78" s="93" t="str">
        <f>_xlfn.XLOOKUP($C78,'Master list'!$C:$C,'Master list'!E:E)</f>
        <v>SGCC</v>
      </c>
      <c r="X78" s="93" t="str">
        <f>VLOOKUP($C78,'Master list'!$C:$Z,4,0)</f>
        <v>Z08</v>
      </c>
      <c r="Y78" s="104">
        <f>_xlfn.XLOOKUP($C78,'Master list'!$C:$C,'Master list'!O:O)</f>
        <v>1219</v>
      </c>
      <c r="Z78" s="93" t="str">
        <f>VLOOKUP($C78,'Master list'!$C:$Z,5,0)</f>
        <v>SGCC-ZSBX-Z08</v>
      </c>
      <c r="AA78" s="93">
        <f>VLOOKUP($C78,'Master list'!$C:$Z,6,0)</f>
        <v>0.8</v>
      </c>
      <c r="AB78" s="93">
        <f>VLOOKUP($C78,'Master list'!$C:$Z,7,0)</f>
        <v>44.6</v>
      </c>
      <c r="AC78" s="93">
        <f>VLOOKUP($C78,'Master list'!$C:$Z,8,0)</f>
        <v>1390</v>
      </c>
      <c r="AD78" s="105">
        <f>VLOOKUP($C78,'Master list'!$C:$Z,9,0)</f>
        <v>0.38932232</v>
      </c>
      <c r="AF78" s="106">
        <f t="shared" si="11"/>
        <v>178.74177033520002</v>
      </c>
      <c r="AG78" s="106">
        <f t="shared" si="12"/>
        <v>313.01514528000001</v>
      </c>
      <c r="AH78" s="106">
        <f t="shared" si="13"/>
        <v>250.41211622400002</v>
      </c>
      <c r="AI78" s="106">
        <f t="shared" si="14"/>
        <v>0</v>
      </c>
      <c r="AJ78" s="106">
        <f t="shared" si="15"/>
        <v>313.01514528000001</v>
      </c>
      <c r="AK78" s="106">
        <f t="shared" si="16"/>
        <v>0</v>
      </c>
      <c r="AL78" s="106">
        <f t="shared" si="17"/>
        <v>187.80908716799999</v>
      </c>
      <c r="AM78" s="106">
        <f t="shared" si="18"/>
        <v>1242.9932642872</v>
      </c>
    </row>
    <row r="79" spans="2:39">
      <c r="B79" s="103" t="s">
        <v>5</v>
      </c>
      <c r="C79" s="103" t="s">
        <v>186</v>
      </c>
      <c r="D79" s="103" t="s">
        <v>187</v>
      </c>
      <c r="E79" s="128">
        <v>0</v>
      </c>
      <c r="F79" s="128">
        <v>0</v>
      </c>
      <c r="G79" s="128">
        <v>0</v>
      </c>
      <c r="H79" s="128">
        <v>0</v>
      </c>
      <c r="I79" s="128">
        <v>0</v>
      </c>
      <c r="J79" s="128">
        <v>612.31799999999998</v>
      </c>
      <c r="K79" s="128">
        <v>464.31</v>
      </c>
      <c r="L79" s="128">
        <v>663.3</v>
      </c>
      <c r="M79" s="128">
        <v>0</v>
      </c>
      <c r="N79" s="128">
        <v>2896.41</v>
      </c>
      <c r="O79" s="128">
        <v>2365.77</v>
      </c>
      <c r="P79" s="128">
        <v>2343.66</v>
      </c>
      <c r="Q79" s="128">
        <v>5505.39</v>
      </c>
      <c r="R79" s="128">
        <v>0</v>
      </c>
      <c r="S79" s="128">
        <v>3250.17</v>
      </c>
      <c r="T79" s="128">
        <v>18101.328000000001</v>
      </c>
      <c r="U79" s="128" t="s">
        <v>4408</v>
      </c>
      <c r="W79" s="93" t="str">
        <f>_xlfn.XLOOKUP($C79,'Master list'!$C:$C,'Master list'!E:E)</f>
        <v>SGCC</v>
      </c>
      <c r="X79" s="93" t="str">
        <f>VLOOKUP($C79,'Master list'!$C:$Z,4,0)</f>
        <v>Z08</v>
      </c>
      <c r="Y79" s="104">
        <f>_xlfn.XLOOKUP($C79,'Master list'!$C:$C,'Master list'!O:O)</f>
        <v>1219</v>
      </c>
      <c r="Z79" s="93" t="str">
        <f>VLOOKUP($C79,'Master list'!$C:$Z,5,0)</f>
        <v>SGCC-ZSBX-Z08</v>
      </c>
      <c r="AA79" s="93">
        <f>VLOOKUP($C79,'Master list'!$C:$Z,6,0)</f>
        <v>0.8</v>
      </c>
      <c r="AB79" s="93">
        <f>VLOOKUP($C79,'Master list'!$C:$Z,7,0)</f>
        <v>363</v>
      </c>
      <c r="AC79" s="93">
        <f>VLOOKUP($C79,'Master list'!$C:$Z,8,0)</f>
        <v>174</v>
      </c>
      <c r="AD79" s="105">
        <f>VLOOKUP($C79,'Master list'!$C:$Z,9,0)</f>
        <v>0.39665735999999996</v>
      </c>
      <c r="AF79" s="106">
        <f t="shared" si="11"/>
        <v>690.15524707007989</v>
      </c>
      <c r="AG79" s="106">
        <f t="shared" si="12"/>
        <v>1148.8823440775998</v>
      </c>
      <c r="AH79" s="106">
        <f t="shared" si="13"/>
        <v>938.40008256719989</v>
      </c>
      <c r="AI79" s="106">
        <f t="shared" si="14"/>
        <v>929.6299883375998</v>
      </c>
      <c r="AJ79" s="106">
        <f t="shared" si="15"/>
        <v>2183.7534631703998</v>
      </c>
      <c r="AK79" s="106">
        <f t="shared" si="16"/>
        <v>0</v>
      </c>
      <c r="AL79" s="106">
        <f t="shared" si="17"/>
        <v>1289.2038517511999</v>
      </c>
      <c r="AM79" s="106">
        <f t="shared" si="18"/>
        <v>7180.0249769740794</v>
      </c>
    </row>
    <row r="80" spans="2:39">
      <c r="B80" s="103" t="s">
        <v>5</v>
      </c>
      <c r="C80" s="103" t="s">
        <v>189</v>
      </c>
      <c r="D80" s="103" t="s">
        <v>190</v>
      </c>
      <c r="E80" s="128">
        <v>0</v>
      </c>
      <c r="F80" s="128">
        <v>0</v>
      </c>
      <c r="G80" s="128">
        <v>0</v>
      </c>
      <c r="H80" s="128">
        <v>0</v>
      </c>
      <c r="I80" s="128">
        <v>0</v>
      </c>
      <c r="J80" s="128">
        <v>1543.68</v>
      </c>
      <c r="K80" s="128">
        <v>900.48</v>
      </c>
      <c r="L80" s="128">
        <v>1350.72</v>
      </c>
      <c r="M80" s="128">
        <v>0</v>
      </c>
      <c r="N80" s="128">
        <v>6174.72</v>
      </c>
      <c r="O80" s="128">
        <v>5145.6000000000004</v>
      </c>
      <c r="P80" s="128">
        <v>5145.6000000000004</v>
      </c>
      <c r="Q80" s="128">
        <v>11641.92</v>
      </c>
      <c r="R80" s="128">
        <v>0</v>
      </c>
      <c r="S80" s="128">
        <v>7075.2</v>
      </c>
      <c r="T80" s="128">
        <v>38977.919999999998</v>
      </c>
      <c r="U80" s="128" t="s">
        <v>4408</v>
      </c>
      <c r="W80" s="93" t="str">
        <f>_xlfn.XLOOKUP($C80,'Master list'!$C:$C,'Master list'!E:E)</f>
        <v>SGCC</v>
      </c>
      <c r="X80" s="93" t="str">
        <f>VLOOKUP($C80,'Master list'!$C:$Z,4,0)</f>
        <v>Z08</v>
      </c>
      <c r="Y80" s="104">
        <f>_xlfn.XLOOKUP($C80,'Master list'!$C:$C,'Master list'!O:O)</f>
        <v>1219</v>
      </c>
      <c r="Z80" s="93" t="str">
        <f>VLOOKUP($C80,'Master list'!$C:$Z,5,0)</f>
        <v>SGCC-ZSBX-Z08</v>
      </c>
      <c r="AA80" s="93">
        <f>VLOOKUP($C80,'Master list'!$C:$Z,6,0)</f>
        <v>0.8</v>
      </c>
      <c r="AB80" s="93">
        <f>VLOOKUP($C80,'Master list'!$C:$Z,7,0)</f>
        <v>261</v>
      </c>
      <c r="AC80" s="93">
        <f>VLOOKUP($C80,'Master list'!$C:$Z,8,0)</f>
        <v>210</v>
      </c>
      <c r="AD80" s="105">
        <f>VLOOKUP($C80,'Master list'!$C:$Z,9,0)</f>
        <v>0.34420680000000003</v>
      </c>
      <c r="AF80" s="106">
        <f t="shared" si="11"/>
        <v>1306.2235011840003</v>
      </c>
      <c r="AG80" s="106">
        <f t="shared" si="12"/>
        <v>2125.3806120960003</v>
      </c>
      <c r="AH80" s="106">
        <f t="shared" si="13"/>
        <v>1771.1505100800002</v>
      </c>
      <c r="AI80" s="106">
        <f t="shared" si="14"/>
        <v>1771.1505100800002</v>
      </c>
      <c r="AJ80" s="106">
        <f t="shared" si="15"/>
        <v>4007.2280290560007</v>
      </c>
      <c r="AK80" s="106">
        <f t="shared" si="16"/>
        <v>0</v>
      </c>
      <c r="AL80" s="106">
        <f t="shared" si="17"/>
        <v>2435.3319513600004</v>
      </c>
      <c r="AM80" s="106">
        <f t="shared" si="18"/>
        <v>13416.465113856</v>
      </c>
    </row>
    <row r="81" spans="2:39">
      <c r="B81" s="103" t="s">
        <v>5</v>
      </c>
      <c r="C81" s="103" t="s">
        <v>191</v>
      </c>
      <c r="D81" s="103" t="s">
        <v>192</v>
      </c>
      <c r="E81" s="128">
        <v>0</v>
      </c>
      <c r="F81" s="128">
        <v>0</v>
      </c>
      <c r="G81" s="128">
        <v>0</v>
      </c>
      <c r="H81" s="128">
        <v>0</v>
      </c>
      <c r="I81" s="128">
        <v>0</v>
      </c>
      <c r="J81" s="128">
        <v>0</v>
      </c>
      <c r="K81" s="128">
        <v>0</v>
      </c>
      <c r="L81" s="128">
        <v>486.93400000000003</v>
      </c>
      <c r="M81" s="128">
        <v>0</v>
      </c>
      <c r="N81" s="128">
        <v>2713.5</v>
      </c>
      <c r="O81" s="128">
        <v>2321.5500000000002</v>
      </c>
      <c r="P81" s="128">
        <v>2592.9</v>
      </c>
      <c r="Q81" s="128">
        <v>5336.55</v>
      </c>
      <c r="R81" s="128">
        <v>0</v>
      </c>
      <c r="S81" s="128">
        <v>3316.5</v>
      </c>
      <c r="T81" s="128">
        <v>16767.934000000001</v>
      </c>
      <c r="U81" s="128" t="s">
        <v>4408</v>
      </c>
      <c r="W81" s="93" t="str">
        <f>_xlfn.XLOOKUP($C81,'Master list'!$C:$C,'Master list'!E:E)</f>
        <v>SGCC</v>
      </c>
      <c r="X81" s="93" t="str">
        <f>VLOOKUP($C81,'Master list'!$C:$Z,4,0)</f>
        <v>Z08</v>
      </c>
      <c r="Y81" s="104">
        <f>_xlfn.XLOOKUP($C81,'Master list'!$C:$C,'Master list'!O:O)</f>
        <v>1219</v>
      </c>
      <c r="Z81" s="93" t="str">
        <f>VLOOKUP($C81,'Master list'!$C:$Z,5,0)</f>
        <v>SGCC-ZSBX-Z08</v>
      </c>
      <c r="AA81" s="93">
        <f>VLOOKUP($C81,'Master list'!$C:$Z,6,0)</f>
        <v>1</v>
      </c>
      <c r="AB81" s="93">
        <f>VLOOKUP($C81,'Master list'!$C:$Z,7,0)</f>
        <v>212</v>
      </c>
      <c r="AC81" s="93">
        <f>VLOOKUP($C81,'Master list'!$C:$Z,8,0)</f>
        <v>203</v>
      </c>
      <c r="AD81" s="105">
        <f>VLOOKUP($C81,'Master list'!$C:$Z,9,0)</f>
        <v>0.33783259999999998</v>
      </c>
      <c r="AF81" s="106">
        <f t="shared" si="11"/>
        <v>164.50217924840001</v>
      </c>
      <c r="AG81" s="106">
        <f t="shared" si="12"/>
        <v>916.70876009999995</v>
      </c>
      <c r="AH81" s="106">
        <f t="shared" si="13"/>
        <v>784.29527253000003</v>
      </c>
      <c r="AI81" s="106">
        <f t="shared" si="14"/>
        <v>875.96614853999995</v>
      </c>
      <c r="AJ81" s="106">
        <f t="shared" si="15"/>
        <v>1802.86056153</v>
      </c>
      <c r="AK81" s="106">
        <f t="shared" si="16"/>
        <v>0</v>
      </c>
      <c r="AL81" s="106">
        <f t="shared" si="17"/>
        <v>1120.4218179</v>
      </c>
      <c r="AM81" s="106">
        <f t="shared" si="18"/>
        <v>5664.7547398484003</v>
      </c>
    </row>
    <row r="82" spans="2:39">
      <c r="B82" s="103" t="s">
        <v>5</v>
      </c>
      <c r="C82" s="103" t="s">
        <v>193</v>
      </c>
      <c r="D82" s="103" t="s">
        <v>192</v>
      </c>
      <c r="E82" s="128">
        <v>0</v>
      </c>
      <c r="F82" s="128">
        <v>0</v>
      </c>
      <c r="G82" s="128">
        <v>0</v>
      </c>
      <c r="H82" s="128">
        <v>0</v>
      </c>
      <c r="I82" s="128">
        <v>0</v>
      </c>
      <c r="J82" s="128">
        <v>0</v>
      </c>
      <c r="K82" s="128">
        <v>0</v>
      </c>
      <c r="L82" s="128">
        <v>0</v>
      </c>
      <c r="M82" s="128">
        <v>0</v>
      </c>
      <c r="N82" s="128">
        <v>0</v>
      </c>
      <c r="O82" s="128">
        <v>0</v>
      </c>
      <c r="P82" s="128">
        <v>0</v>
      </c>
      <c r="Q82" s="128">
        <v>41.773000000000003</v>
      </c>
      <c r="R82" s="128">
        <v>0</v>
      </c>
      <c r="S82" s="128">
        <v>271.35000000000002</v>
      </c>
      <c r="T82" s="128">
        <v>313.12299999999999</v>
      </c>
      <c r="U82" s="128" t="s">
        <v>4408</v>
      </c>
      <c r="W82" s="93" t="str">
        <f>_xlfn.XLOOKUP($C82,'Master list'!$C:$C,'Master list'!E:E)</f>
        <v>SGCC</v>
      </c>
      <c r="X82" s="93" t="str">
        <f>VLOOKUP($C82,'Master list'!$C:$Z,4,0)</f>
        <v>Z08</v>
      </c>
      <c r="Y82" s="104">
        <f>_xlfn.XLOOKUP($C82,'Master list'!$C:$C,'Master list'!O:O)</f>
        <v>1219</v>
      </c>
      <c r="Z82" s="93" t="str">
        <f>VLOOKUP($C82,'Master list'!$C:$Z,5,0)</f>
        <v>SGCC-ZSBX-Z08</v>
      </c>
      <c r="AA82" s="93">
        <f>VLOOKUP($C82,'Master list'!$C:$Z,6,0)</f>
        <v>1</v>
      </c>
      <c r="AB82" s="93">
        <f>VLOOKUP($C82,'Master list'!$C:$Z,7,0)</f>
        <v>212</v>
      </c>
      <c r="AC82" s="93">
        <f>VLOOKUP($C82,'Master list'!$C:$Z,8,0)</f>
        <v>203</v>
      </c>
      <c r="AD82" s="105">
        <f>VLOOKUP($C82,'Master list'!$C:$Z,9,0)</f>
        <v>0.33783259999999998</v>
      </c>
      <c r="AF82" s="106">
        <f t="shared" si="11"/>
        <v>0</v>
      </c>
      <c r="AG82" s="106">
        <f t="shared" si="12"/>
        <v>0</v>
      </c>
      <c r="AH82" s="106">
        <f t="shared" si="13"/>
        <v>0</v>
      </c>
      <c r="AI82" s="106">
        <f t="shared" si="14"/>
        <v>0</v>
      </c>
      <c r="AJ82" s="106">
        <f t="shared" si="15"/>
        <v>14.1122811998</v>
      </c>
      <c r="AK82" s="106">
        <f t="shared" si="16"/>
        <v>0</v>
      </c>
      <c r="AL82" s="106">
        <f t="shared" si="17"/>
        <v>91.670876010000001</v>
      </c>
      <c r="AM82" s="106">
        <f t="shared" si="18"/>
        <v>105.7831572098</v>
      </c>
    </row>
    <row r="83" spans="2:39">
      <c r="B83" s="103" t="s">
        <v>5</v>
      </c>
      <c r="C83" s="103" t="s">
        <v>194</v>
      </c>
      <c r="D83" s="103" t="s">
        <v>195</v>
      </c>
      <c r="E83" s="128">
        <v>0</v>
      </c>
      <c r="F83" s="128">
        <v>0</v>
      </c>
      <c r="G83" s="128">
        <v>0</v>
      </c>
      <c r="H83" s="128">
        <v>0</v>
      </c>
      <c r="I83" s="128">
        <v>0</v>
      </c>
      <c r="J83" s="128">
        <v>156.60400000000001</v>
      </c>
      <c r="K83" s="128">
        <v>904.5</v>
      </c>
      <c r="L83" s="128">
        <v>0</v>
      </c>
      <c r="M83" s="128">
        <v>0</v>
      </c>
      <c r="N83" s="128">
        <v>2713.5</v>
      </c>
      <c r="O83" s="128">
        <v>2351.6999999999998</v>
      </c>
      <c r="P83" s="128">
        <v>2532.6</v>
      </c>
      <c r="Q83" s="128">
        <v>5246.1</v>
      </c>
      <c r="R83" s="128">
        <v>0</v>
      </c>
      <c r="S83" s="128">
        <v>3256.2</v>
      </c>
      <c r="T83" s="128">
        <v>17161.204000000002</v>
      </c>
      <c r="U83" s="128" t="s">
        <v>4408</v>
      </c>
      <c r="W83" s="93" t="str">
        <f>_xlfn.XLOOKUP($C83,'Master list'!$C:$C,'Master list'!E:E)</f>
        <v>SGCC</v>
      </c>
      <c r="X83" s="93" t="str">
        <f>VLOOKUP($C83,'Master list'!$C:$Z,4,0)</f>
        <v>Z08</v>
      </c>
      <c r="Y83" s="104">
        <f>_xlfn.XLOOKUP($C83,'Master list'!$C:$C,'Master list'!O:O)</f>
        <v>1219</v>
      </c>
      <c r="Z83" s="93" t="str">
        <f>VLOOKUP($C83,'Master list'!$C:$Z,5,0)</f>
        <v>SGCC-ZSBX-Z08</v>
      </c>
      <c r="AA83" s="93">
        <f>VLOOKUP($C83,'Master list'!$C:$Z,6,0)</f>
        <v>0.8</v>
      </c>
      <c r="AB83" s="93">
        <f>VLOOKUP($C83,'Master list'!$C:$Z,7,0)</f>
        <v>247.9</v>
      </c>
      <c r="AC83" s="93">
        <f>VLOOKUP($C83,'Master list'!$C:$Z,8,0)</f>
        <v>445</v>
      </c>
      <c r="AD83" s="105">
        <f>VLOOKUP($C83,'Master list'!$C:$Z,9,0)</f>
        <v>0.69278134000000013</v>
      </c>
      <c r="AF83" s="106">
        <f t="shared" si="11"/>
        <v>735.11305099936021</v>
      </c>
      <c r="AG83" s="106">
        <f t="shared" si="12"/>
        <v>1879.8621660900003</v>
      </c>
      <c r="AH83" s="106">
        <f t="shared" si="13"/>
        <v>1629.2138772780002</v>
      </c>
      <c r="AI83" s="106">
        <f t="shared" si="14"/>
        <v>1754.5380216840003</v>
      </c>
      <c r="AJ83" s="106">
        <f t="shared" si="15"/>
        <v>3634.4001877740011</v>
      </c>
      <c r="AK83" s="106">
        <f t="shared" si="16"/>
        <v>0</v>
      </c>
      <c r="AL83" s="106">
        <f t="shared" si="17"/>
        <v>2255.8345993080002</v>
      </c>
      <c r="AM83" s="106">
        <f t="shared" si="18"/>
        <v>11888.961903133364</v>
      </c>
    </row>
    <row r="84" spans="2:39">
      <c r="B84" s="103" t="s">
        <v>5</v>
      </c>
      <c r="C84" s="103" t="s">
        <v>196</v>
      </c>
      <c r="D84" s="103" t="s">
        <v>195</v>
      </c>
      <c r="E84" s="128">
        <v>0</v>
      </c>
      <c r="F84" s="128">
        <v>0</v>
      </c>
      <c r="G84" s="128">
        <v>0</v>
      </c>
      <c r="H84" s="128">
        <v>0</v>
      </c>
      <c r="I84" s="128">
        <v>0</v>
      </c>
      <c r="J84" s="128">
        <v>0</v>
      </c>
      <c r="K84" s="128">
        <v>0</v>
      </c>
      <c r="L84" s="128">
        <v>0</v>
      </c>
      <c r="M84" s="128">
        <v>0</v>
      </c>
      <c r="N84" s="128">
        <v>472.81599999999997</v>
      </c>
      <c r="O84" s="128">
        <v>180.9</v>
      </c>
      <c r="P84" s="128">
        <v>0</v>
      </c>
      <c r="Q84" s="128">
        <v>542.70000000000005</v>
      </c>
      <c r="R84" s="128">
        <v>0</v>
      </c>
      <c r="S84" s="128">
        <v>361.8</v>
      </c>
      <c r="T84" s="128">
        <v>1558.2159999999999</v>
      </c>
      <c r="U84" s="128" t="s">
        <v>4408</v>
      </c>
      <c r="W84" s="93" t="str">
        <f>_xlfn.XLOOKUP($C84,'Master list'!$C:$C,'Master list'!E:E)</f>
        <v>SGCC</v>
      </c>
      <c r="X84" s="93" t="str">
        <f>VLOOKUP($C84,'Master list'!$C:$Z,4,0)</f>
        <v>Z08</v>
      </c>
      <c r="Y84" s="104">
        <f>_xlfn.XLOOKUP($C84,'Master list'!$C:$C,'Master list'!O:O)</f>
        <v>1219</v>
      </c>
      <c r="Z84" s="93" t="str">
        <f>VLOOKUP($C84,'Master list'!$C:$Z,5,0)</f>
        <v>SGCC-ZSBX-Z08</v>
      </c>
      <c r="AA84" s="93">
        <f>VLOOKUP($C84,'Master list'!$C:$Z,6,0)</f>
        <v>0.8</v>
      </c>
      <c r="AB84" s="93">
        <f>VLOOKUP($C84,'Master list'!$C:$Z,7,0)</f>
        <v>247.9</v>
      </c>
      <c r="AC84" s="93">
        <f>VLOOKUP($C84,'Master list'!$C:$Z,8,0)</f>
        <v>445</v>
      </c>
      <c r="AD84" s="105">
        <f>VLOOKUP($C84,'Master list'!$C:$Z,9,0)</f>
        <v>0.69278134000000013</v>
      </c>
      <c r="AF84" s="106">
        <f t="shared" si="11"/>
        <v>0</v>
      </c>
      <c r="AG84" s="106">
        <f t="shared" si="12"/>
        <v>327.55810205344005</v>
      </c>
      <c r="AH84" s="106">
        <f t="shared" si="13"/>
        <v>125.32414440600003</v>
      </c>
      <c r="AI84" s="106">
        <f t="shared" si="14"/>
        <v>0</v>
      </c>
      <c r="AJ84" s="106">
        <f t="shared" si="15"/>
        <v>375.97243321800011</v>
      </c>
      <c r="AK84" s="106">
        <f t="shared" si="16"/>
        <v>0</v>
      </c>
      <c r="AL84" s="106">
        <f t="shared" si="17"/>
        <v>250.64828881200006</v>
      </c>
      <c r="AM84" s="106">
        <f t="shared" si="18"/>
        <v>1079.50296848944</v>
      </c>
    </row>
    <row r="85" spans="2:39">
      <c r="B85" s="103" t="s">
        <v>5</v>
      </c>
      <c r="C85" s="103" t="s">
        <v>197</v>
      </c>
      <c r="D85" s="103" t="s">
        <v>198</v>
      </c>
      <c r="E85" s="128">
        <v>0</v>
      </c>
      <c r="F85" s="128">
        <v>0</v>
      </c>
      <c r="G85" s="128">
        <v>0</v>
      </c>
      <c r="H85" s="128">
        <v>0</v>
      </c>
      <c r="I85" s="128">
        <v>0</v>
      </c>
      <c r="J85" s="128">
        <v>0</v>
      </c>
      <c r="K85" s="128">
        <v>612.62</v>
      </c>
      <c r="L85" s="128">
        <v>0</v>
      </c>
      <c r="M85" s="128">
        <v>0</v>
      </c>
      <c r="N85" s="128">
        <v>2042.16</v>
      </c>
      <c r="O85" s="128">
        <v>1748.7</v>
      </c>
      <c r="P85" s="128">
        <v>1969.8</v>
      </c>
      <c r="Q85" s="128">
        <v>4120.5</v>
      </c>
      <c r="R85" s="128">
        <v>0</v>
      </c>
      <c r="S85" s="128">
        <v>2560.7399999999998</v>
      </c>
      <c r="T85" s="128">
        <v>13054.52</v>
      </c>
      <c r="U85" s="128" t="s">
        <v>4408</v>
      </c>
      <c r="W85" s="93" t="str">
        <f>_xlfn.XLOOKUP($C85,'Master list'!$C:$C,'Master list'!E:E)</f>
        <v>SGCC</v>
      </c>
      <c r="X85" s="93" t="str">
        <f>VLOOKUP($C85,'Master list'!$C:$Z,4,0)</f>
        <v>Z08</v>
      </c>
      <c r="Y85" s="104">
        <f>_xlfn.XLOOKUP($C85,'Master list'!$C:$C,'Master list'!O:O)</f>
        <v>1219</v>
      </c>
      <c r="Z85" s="93" t="str">
        <f>VLOOKUP($C85,'Master list'!$C:$Z,5,0)</f>
        <v>SGCC-ZSBX-Z08</v>
      </c>
      <c r="AA85" s="93">
        <f>VLOOKUP($C85,'Master list'!$C:$Z,6,0)</f>
        <v>0.8</v>
      </c>
      <c r="AB85" s="93">
        <f>VLOOKUP($C85,'Master list'!$C:$Z,7,0)</f>
        <v>237</v>
      </c>
      <c r="AC85" s="93">
        <f>VLOOKUP($C85,'Master list'!$C:$Z,8,0)</f>
        <v>243</v>
      </c>
      <c r="AD85" s="105">
        <f>VLOOKUP($C85,'Master list'!$C:$Z,9,0)</f>
        <v>0.36167148000000005</v>
      </c>
      <c r="AF85" s="106">
        <f t="shared" si="11"/>
        <v>221.56718207760002</v>
      </c>
      <c r="AG85" s="106">
        <f t="shared" si="12"/>
        <v>738.59102959680013</v>
      </c>
      <c r="AH85" s="106">
        <f t="shared" si="13"/>
        <v>632.45491707600013</v>
      </c>
      <c r="AI85" s="106">
        <f t="shared" si="14"/>
        <v>712.42048130400008</v>
      </c>
      <c r="AJ85" s="106">
        <f t="shared" si="15"/>
        <v>1490.2673333400003</v>
      </c>
      <c r="AK85" s="106">
        <f t="shared" si="16"/>
        <v>0</v>
      </c>
      <c r="AL85" s="106">
        <f t="shared" si="17"/>
        <v>926.14662569519999</v>
      </c>
      <c r="AM85" s="106">
        <f t="shared" si="18"/>
        <v>4721.4475690896006</v>
      </c>
    </row>
    <row r="86" spans="2:39">
      <c r="B86" s="103" t="s">
        <v>5</v>
      </c>
      <c r="C86" s="103" t="s">
        <v>199</v>
      </c>
      <c r="D86" s="103" t="s">
        <v>198</v>
      </c>
      <c r="E86" s="128">
        <v>0</v>
      </c>
      <c r="F86" s="128">
        <v>0</v>
      </c>
      <c r="G86" s="128">
        <v>0</v>
      </c>
      <c r="H86" s="128">
        <v>0</v>
      </c>
      <c r="I86" s="128">
        <v>0</v>
      </c>
      <c r="J86" s="128">
        <v>0</v>
      </c>
      <c r="K86" s="128">
        <v>19.11</v>
      </c>
      <c r="L86" s="128">
        <v>140.69999999999999</v>
      </c>
      <c r="M86" s="128">
        <v>0</v>
      </c>
      <c r="N86" s="128">
        <v>357.78</v>
      </c>
      <c r="O86" s="128">
        <v>237.18</v>
      </c>
      <c r="P86" s="128">
        <v>0</v>
      </c>
      <c r="Q86" s="128">
        <v>422.1</v>
      </c>
      <c r="R86" s="128">
        <v>0</v>
      </c>
      <c r="S86" s="128">
        <v>237.18</v>
      </c>
      <c r="T86" s="128">
        <v>1414.05</v>
      </c>
      <c r="U86" s="128" t="s">
        <v>4408</v>
      </c>
      <c r="W86" s="93" t="str">
        <f>_xlfn.XLOOKUP($C86,'Master list'!$C:$C,'Master list'!E:E)</f>
        <v>SGCC</v>
      </c>
      <c r="X86" s="93" t="str">
        <f>VLOOKUP($C86,'Master list'!$C:$Z,4,0)</f>
        <v>Z08</v>
      </c>
      <c r="Y86" s="104">
        <f>_xlfn.XLOOKUP($C86,'Master list'!$C:$C,'Master list'!O:O)</f>
        <v>1219</v>
      </c>
      <c r="Z86" s="93" t="str">
        <f>VLOOKUP($C86,'Master list'!$C:$Z,5,0)</f>
        <v>SGCC-ZSBX-Z08</v>
      </c>
      <c r="AA86" s="93">
        <f>VLOOKUP($C86,'Master list'!$C:$Z,6,0)</f>
        <v>0.8</v>
      </c>
      <c r="AB86" s="93">
        <f>VLOOKUP($C86,'Master list'!$C:$Z,7,0)</f>
        <v>237</v>
      </c>
      <c r="AC86" s="93">
        <f>VLOOKUP($C86,'Master list'!$C:$Z,8,0)</f>
        <v>243</v>
      </c>
      <c r="AD86" s="105">
        <f>VLOOKUP($C86,'Master list'!$C:$Z,9,0)</f>
        <v>0.36167148000000005</v>
      </c>
      <c r="AF86" s="106">
        <f t="shared" si="11"/>
        <v>57.798719218800009</v>
      </c>
      <c r="AG86" s="106">
        <f t="shared" si="12"/>
        <v>129.39882211440002</v>
      </c>
      <c r="AH86" s="106">
        <f t="shared" si="13"/>
        <v>85.781241626400018</v>
      </c>
      <c r="AI86" s="106">
        <f t="shared" si="14"/>
        <v>0</v>
      </c>
      <c r="AJ86" s="106">
        <f t="shared" si="15"/>
        <v>152.66153170800004</v>
      </c>
      <c r="AK86" s="106">
        <f t="shared" si="16"/>
        <v>0</v>
      </c>
      <c r="AL86" s="106">
        <f t="shared" si="17"/>
        <v>85.781241626400018</v>
      </c>
      <c r="AM86" s="106">
        <f t="shared" si="18"/>
        <v>511.42155629400003</v>
      </c>
    </row>
    <row r="87" spans="2:39">
      <c r="B87" s="103" t="s">
        <v>5</v>
      </c>
      <c r="C87" s="103" t="s">
        <v>200</v>
      </c>
      <c r="D87" s="103" t="s">
        <v>201</v>
      </c>
      <c r="E87" s="128">
        <v>0</v>
      </c>
      <c r="F87" s="128">
        <v>0</v>
      </c>
      <c r="G87" s="128">
        <v>0</v>
      </c>
      <c r="H87" s="128">
        <v>0</v>
      </c>
      <c r="I87" s="128">
        <v>0</v>
      </c>
      <c r="J87" s="128">
        <v>525.67499999999995</v>
      </c>
      <c r="K87" s="128">
        <v>2211</v>
      </c>
      <c r="L87" s="128">
        <v>0</v>
      </c>
      <c r="M87" s="128">
        <v>0</v>
      </c>
      <c r="N87" s="128">
        <v>5326.5</v>
      </c>
      <c r="O87" s="128">
        <v>4321.5</v>
      </c>
      <c r="P87" s="128">
        <v>4522.5</v>
      </c>
      <c r="Q87" s="128">
        <v>10150.5</v>
      </c>
      <c r="R87" s="128">
        <v>0</v>
      </c>
      <c r="S87" s="128">
        <v>6231</v>
      </c>
      <c r="T87" s="128">
        <v>33288.675000000003</v>
      </c>
      <c r="U87" s="128" t="s">
        <v>4408</v>
      </c>
      <c r="W87" s="93" t="str">
        <f>_xlfn.XLOOKUP($C87,'Master list'!$C:$C,'Master list'!E:E)</f>
        <v>SGCC</v>
      </c>
      <c r="X87" s="93" t="str">
        <f>VLOOKUP($C87,'Master list'!$C:$Z,4,0)</f>
        <v>Z12</v>
      </c>
      <c r="Y87" s="104">
        <f>_xlfn.XLOOKUP($C87,'Master list'!$C:$C,'Master list'!O:O)</f>
        <v>1219</v>
      </c>
      <c r="Z87" s="93" t="str">
        <f>VLOOKUP($C87,'Master list'!$C:$Z,5,0)</f>
        <v>SGCC-ZSBX-Z12</v>
      </c>
      <c r="AA87" s="93">
        <f>VLOOKUP($C87,'Master list'!$C:$Z,6,0)</f>
        <v>1.2</v>
      </c>
      <c r="AB87" s="93">
        <f>VLOOKUP($C87,'Master list'!$C:$Z,7,0)</f>
        <v>56</v>
      </c>
      <c r="AC87" s="93">
        <f>VLOOKUP($C87,'Master list'!$C:$Z,8,0)</f>
        <v>346</v>
      </c>
      <c r="AD87" s="105">
        <f>VLOOKUP($C87,'Master list'!$C:$Z,9,0)</f>
        <v>0.18252191999999998</v>
      </c>
      <c r="AF87" s="106">
        <f t="shared" si="11"/>
        <v>499.50317541599998</v>
      </c>
      <c r="AG87" s="106">
        <f t="shared" si="12"/>
        <v>972.20300687999986</v>
      </c>
      <c r="AH87" s="106">
        <f t="shared" si="13"/>
        <v>788.76847727999984</v>
      </c>
      <c r="AI87" s="106">
        <f t="shared" si="14"/>
        <v>825.45538319999991</v>
      </c>
      <c r="AJ87" s="106">
        <f t="shared" si="15"/>
        <v>1852.6887489599997</v>
      </c>
      <c r="AK87" s="106">
        <f t="shared" si="16"/>
        <v>0</v>
      </c>
      <c r="AL87" s="106">
        <f t="shared" si="17"/>
        <v>1137.29408352</v>
      </c>
      <c r="AM87" s="106">
        <f t="shared" si="18"/>
        <v>6075.912875256</v>
      </c>
    </row>
    <row r="88" spans="2:39">
      <c r="B88" s="103" t="s">
        <v>5</v>
      </c>
      <c r="C88" s="103" t="s">
        <v>203</v>
      </c>
      <c r="D88" s="103" t="s">
        <v>204</v>
      </c>
      <c r="E88" s="128">
        <v>0</v>
      </c>
      <c r="F88" s="128">
        <v>0</v>
      </c>
      <c r="G88" s="128">
        <v>0</v>
      </c>
      <c r="H88" s="128">
        <v>0</v>
      </c>
      <c r="I88" s="128">
        <v>0</v>
      </c>
      <c r="J88" s="128">
        <v>0</v>
      </c>
      <c r="K88" s="128">
        <v>176.38</v>
      </c>
      <c r="L88" s="128">
        <v>0</v>
      </c>
      <c r="M88" s="128">
        <v>0</v>
      </c>
      <c r="N88" s="128">
        <v>731.64</v>
      </c>
      <c r="O88" s="128">
        <v>365.82</v>
      </c>
      <c r="P88" s="128">
        <v>0</v>
      </c>
      <c r="Q88" s="128">
        <v>1411.02</v>
      </c>
      <c r="R88" s="128">
        <v>0</v>
      </c>
      <c r="S88" s="128">
        <v>1358.76</v>
      </c>
      <c r="T88" s="128">
        <v>4043.62</v>
      </c>
      <c r="U88" s="128" t="s">
        <v>4408</v>
      </c>
      <c r="W88" s="93" t="str">
        <f>_xlfn.XLOOKUP($C88,'Master list'!$C:$C,'Master list'!E:E)</f>
        <v>SGCC</v>
      </c>
      <c r="X88" s="93" t="str">
        <f>VLOOKUP($C88,'Master list'!$C:$Z,4,0)</f>
        <v>Z08</v>
      </c>
      <c r="Y88" s="104">
        <f>_xlfn.XLOOKUP($C88,'Master list'!$C:$C,'Master list'!O:O)</f>
        <v>1219</v>
      </c>
      <c r="Z88" s="93" t="str">
        <f>VLOOKUP($C88,'Master list'!$C:$Z,5,0)</f>
        <v>SGCC-ZSBX-Z08</v>
      </c>
      <c r="AA88" s="93">
        <f>VLOOKUP($C88,'Master list'!$C:$Z,6,0)</f>
        <v>0.7</v>
      </c>
      <c r="AB88" s="93">
        <f>VLOOKUP($C88,'Master list'!$C:$Z,7,0)</f>
        <v>180</v>
      </c>
      <c r="AC88" s="93">
        <f>VLOOKUP($C88,'Master list'!$C:$Z,8,0)</f>
        <v>225</v>
      </c>
      <c r="AD88" s="105">
        <f>VLOOKUP($C88,'Master list'!$C:$Z,9,0)</f>
        <v>0.22254749999999998</v>
      </c>
      <c r="AF88" s="106">
        <f t="shared" si="11"/>
        <v>39.252928049999994</v>
      </c>
      <c r="AG88" s="106">
        <f t="shared" si="12"/>
        <v>162.82465289999999</v>
      </c>
      <c r="AH88" s="106">
        <f t="shared" si="13"/>
        <v>81.412326449999995</v>
      </c>
      <c r="AI88" s="106">
        <f t="shared" si="14"/>
        <v>0</v>
      </c>
      <c r="AJ88" s="106">
        <f t="shared" si="15"/>
        <v>314.01897344999998</v>
      </c>
      <c r="AK88" s="106">
        <f t="shared" si="16"/>
        <v>0</v>
      </c>
      <c r="AL88" s="106">
        <f t="shared" si="17"/>
        <v>302.38864109999997</v>
      </c>
      <c r="AM88" s="106">
        <f t="shared" si="18"/>
        <v>899.89752194999994</v>
      </c>
    </row>
    <row r="89" spans="2:39">
      <c r="B89" s="103" t="s">
        <v>5</v>
      </c>
      <c r="C89" s="103" t="s">
        <v>205</v>
      </c>
      <c r="D89" s="103" t="s">
        <v>206</v>
      </c>
      <c r="E89" s="128">
        <v>0</v>
      </c>
      <c r="F89" s="128">
        <v>0</v>
      </c>
      <c r="G89" s="128">
        <v>0</v>
      </c>
      <c r="H89" s="128">
        <v>0</v>
      </c>
      <c r="I89" s="128">
        <v>0</v>
      </c>
      <c r="J89" s="128">
        <v>0</v>
      </c>
      <c r="K89" s="128">
        <v>0</v>
      </c>
      <c r="L89" s="128">
        <v>143.57499999999999</v>
      </c>
      <c r="M89" s="128">
        <v>0</v>
      </c>
      <c r="N89" s="128">
        <v>587.92499999999995</v>
      </c>
      <c r="O89" s="128">
        <v>391.95</v>
      </c>
      <c r="P89" s="128">
        <v>587.92499999999995</v>
      </c>
      <c r="Q89" s="128">
        <v>783.9</v>
      </c>
      <c r="R89" s="128">
        <v>0</v>
      </c>
      <c r="S89" s="128">
        <v>1371.825</v>
      </c>
      <c r="T89" s="128">
        <v>3867.1</v>
      </c>
      <c r="U89" s="128" t="s">
        <v>4408</v>
      </c>
      <c r="W89" s="93" t="str">
        <f>_xlfn.XLOOKUP($C89,'Master list'!$C:$C,'Master list'!E:E)</f>
        <v>SGCC</v>
      </c>
      <c r="X89" s="93" t="str">
        <f>VLOOKUP($C89,'Master list'!$C:$Z,4,0)</f>
        <v>Z08</v>
      </c>
      <c r="Y89" s="104">
        <f>_xlfn.XLOOKUP($C89,'Master list'!$C:$C,'Master list'!O:O)</f>
        <v>1219</v>
      </c>
      <c r="Z89" s="93" t="str">
        <f>VLOOKUP($C89,'Master list'!$C:$Z,5,0)</f>
        <v>SGCC-ZSBX-Z08</v>
      </c>
      <c r="AA89" s="93">
        <f>VLOOKUP($C89,'Master list'!$C:$Z,6,0)</f>
        <v>0.7</v>
      </c>
      <c r="AB89" s="93">
        <f>VLOOKUP($C89,'Master list'!$C:$Z,7,0)</f>
        <v>106</v>
      </c>
      <c r="AC89" s="93">
        <f>VLOOKUP($C89,'Master list'!$C:$Z,8,0)</f>
        <v>185</v>
      </c>
      <c r="AD89" s="105">
        <f>VLOOKUP($C89,'Master list'!$C:$Z,9,0)</f>
        <v>0.10775694999999998</v>
      </c>
      <c r="AF89" s="106">
        <f t="shared" si="11"/>
        <v>15.471204096249995</v>
      </c>
      <c r="AG89" s="106">
        <f t="shared" si="12"/>
        <v>63.353004828749981</v>
      </c>
      <c r="AH89" s="106">
        <f t="shared" si="13"/>
        <v>42.235336552499987</v>
      </c>
      <c r="AI89" s="106">
        <f t="shared" si="14"/>
        <v>63.353004828749981</v>
      </c>
      <c r="AJ89" s="106">
        <f t="shared" si="15"/>
        <v>84.470673104999975</v>
      </c>
      <c r="AK89" s="106">
        <f t="shared" si="16"/>
        <v>0</v>
      </c>
      <c r="AL89" s="106">
        <f t="shared" si="17"/>
        <v>147.82367793374996</v>
      </c>
      <c r="AM89" s="106">
        <f t="shared" si="18"/>
        <v>416.70690134499989</v>
      </c>
    </row>
    <row r="90" spans="2:39">
      <c r="B90" s="103" t="s">
        <v>5</v>
      </c>
      <c r="C90" s="103" t="s">
        <v>209</v>
      </c>
      <c r="D90" s="103" t="s">
        <v>210</v>
      </c>
      <c r="E90" s="128">
        <v>0</v>
      </c>
      <c r="F90" s="128">
        <v>0</v>
      </c>
      <c r="G90" s="128">
        <v>0</v>
      </c>
      <c r="H90" s="128">
        <v>0</v>
      </c>
      <c r="I90" s="128">
        <v>0</v>
      </c>
      <c r="J90" s="128">
        <v>0</v>
      </c>
      <c r="K90" s="128">
        <v>0</v>
      </c>
      <c r="L90" s="128">
        <v>0</v>
      </c>
      <c r="M90" s="128">
        <v>0</v>
      </c>
      <c r="N90" s="128">
        <v>23.835999999999999</v>
      </c>
      <c r="O90" s="128">
        <v>22.111999999999998</v>
      </c>
      <c r="P90" s="128">
        <v>22.111999999999998</v>
      </c>
      <c r="Q90" s="128">
        <v>55.276000000000003</v>
      </c>
      <c r="R90" s="128">
        <v>0</v>
      </c>
      <c r="S90" s="128">
        <v>33.165999999999997</v>
      </c>
      <c r="T90" s="128">
        <v>156.50200000000001</v>
      </c>
      <c r="U90" s="128" t="s">
        <v>4408</v>
      </c>
      <c r="W90" s="93" t="str">
        <f>_xlfn.XLOOKUP($C90,'Master list'!$C:$C,'Master list'!E:E)</f>
        <v>SGCC</v>
      </c>
      <c r="X90" s="93" t="str">
        <f>VLOOKUP($C90,'Master list'!$C:$Z,4,0)</f>
        <v>Z08</v>
      </c>
      <c r="Y90" s="104">
        <f>_xlfn.XLOOKUP($C90,'Master list'!$C:$C,'Master list'!O:O)</f>
        <v>1219</v>
      </c>
      <c r="Z90" s="93" t="str">
        <f>VLOOKUP($C90,'Master list'!$C:$Z,5,0)</f>
        <v>SGCC-ZSBX-Z08</v>
      </c>
      <c r="AA90" s="93">
        <f>VLOOKUP($C90,'Master list'!$C:$Z,6,0)</f>
        <v>1.6</v>
      </c>
      <c r="AB90" s="93">
        <f>VLOOKUP($C90,'Master list'!$C:$Z,7,0)</f>
        <v>334</v>
      </c>
      <c r="AC90" s="93">
        <f>VLOOKUP($C90,'Master list'!$C:$Z,8,0)</f>
        <v>1220</v>
      </c>
      <c r="AD90" s="105">
        <f>VLOOKUP($C90,'Master list'!$C:$Z,9,0)</f>
        <v>5.1179487999999997</v>
      </c>
      <c r="AF90" s="106">
        <f t="shared" si="11"/>
        <v>0</v>
      </c>
      <c r="AG90" s="106">
        <f t="shared" si="12"/>
        <v>121.99142759679998</v>
      </c>
      <c r="AH90" s="106">
        <f t="shared" si="13"/>
        <v>113.16808386559998</v>
      </c>
      <c r="AI90" s="106">
        <f t="shared" si="14"/>
        <v>113.16808386559998</v>
      </c>
      <c r="AJ90" s="106">
        <f t="shared" si="15"/>
        <v>282.8997378688</v>
      </c>
      <c r="AK90" s="106">
        <f t="shared" si="16"/>
        <v>0</v>
      </c>
      <c r="AL90" s="106">
        <f t="shared" si="17"/>
        <v>169.74188990079998</v>
      </c>
      <c r="AM90" s="106">
        <f t="shared" si="18"/>
        <v>800.96922309759998</v>
      </c>
    </row>
    <row r="91" spans="2:39">
      <c r="B91" s="103" t="s">
        <v>5</v>
      </c>
      <c r="C91" s="103" t="s">
        <v>211</v>
      </c>
      <c r="D91" s="103" t="s">
        <v>212</v>
      </c>
      <c r="E91" s="128">
        <v>0</v>
      </c>
      <c r="F91" s="128">
        <v>0</v>
      </c>
      <c r="G91" s="128">
        <v>0</v>
      </c>
      <c r="H91" s="128">
        <v>0</v>
      </c>
      <c r="I91" s="128">
        <v>0</v>
      </c>
      <c r="J91" s="128">
        <v>0</v>
      </c>
      <c r="K91" s="128">
        <v>0</v>
      </c>
      <c r="L91" s="128">
        <v>0</v>
      </c>
      <c r="M91" s="128">
        <v>0</v>
      </c>
      <c r="N91" s="128">
        <v>0</v>
      </c>
      <c r="O91" s="128">
        <v>60.414999999999999</v>
      </c>
      <c r="P91" s="128">
        <v>156.78</v>
      </c>
      <c r="Q91" s="128">
        <v>339.69</v>
      </c>
      <c r="R91" s="128">
        <v>0</v>
      </c>
      <c r="S91" s="128">
        <v>182.91</v>
      </c>
      <c r="T91" s="128">
        <v>739.79499999999996</v>
      </c>
      <c r="U91" s="128" t="s">
        <v>4408</v>
      </c>
      <c r="W91" s="93" t="str">
        <f>_xlfn.XLOOKUP($C91,'Master list'!$C:$C,'Master list'!E:E)</f>
        <v>SGCC</v>
      </c>
      <c r="X91" s="93" t="str">
        <f>VLOOKUP($C91,'Master list'!$C:$Z,4,0)</f>
        <v>Z08</v>
      </c>
      <c r="Y91" s="104">
        <f>_xlfn.XLOOKUP($C91,'Master list'!$C:$C,'Master list'!O:O)</f>
        <v>1219</v>
      </c>
      <c r="Z91" s="93" t="str">
        <f>VLOOKUP($C91,'Master list'!$C:$Z,5,0)</f>
        <v>SGCC-ZSBX-Z08</v>
      </c>
      <c r="AA91" s="93">
        <f>VLOOKUP($C91,'Master list'!$C:$Z,6,0)</f>
        <v>0.8</v>
      </c>
      <c r="AB91" s="93">
        <f>VLOOKUP($C91,'Master list'!$C:$Z,7,0)</f>
        <v>1082</v>
      </c>
      <c r="AC91" s="93">
        <f>VLOOKUP($C91,'Master list'!$C:$Z,8,0)</f>
        <v>45.2</v>
      </c>
      <c r="AD91" s="105">
        <f>VLOOKUP($C91,'Master list'!$C:$Z,9,0)</f>
        <v>0.30713219200000003</v>
      </c>
      <c r="AF91" s="106">
        <f t="shared" si="11"/>
        <v>0</v>
      </c>
      <c r="AG91" s="106">
        <f t="shared" si="12"/>
        <v>0</v>
      </c>
      <c r="AH91" s="106">
        <f t="shared" si="13"/>
        <v>18.55539137968</v>
      </c>
      <c r="AI91" s="106">
        <f t="shared" si="14"/>
        <v>48.152185061760001</v>
      </c>
      <c r="AJ91" s="106">
        <f t="shared" si="15"/>
        <v>104.32973430048001</v>
      </c>
      <c r="AK91" s="106">
        <f t="shared" si="16"/>
        <v>0</v>
      </c>
      <c r="AL91" s="106">
        <f t="shared" si="17"/>
        <v>56.177549238720005</v>
      </c>
      <c r="AM91" s="106">
        <f t="shared" si="18"/>
        <v>227.21485998064</v>
      </c>
    </row>
    <row r="92" spans="2:39">
      <c r="B92" s="103" t="s">
        <v>5</v>
      </c>
      <c r="C92" s="103" t="s">
        <v>213</v>
      </c>
      <c r="D92" s="103" t="s">
        <v>214</v>
      </c>
      <c r="E92" s="128">
        <v>0</v>
      </c>
      <c r="F92" s="128">
        <v>0</v>
      </c>
      <c r="G92" s="128">
        <v>0</v>
      </c>
      <c r="H92" s="128">
        <v>0</v>
      </c>
      <c r="I92" s="128">
        <v>0</v>
      </c>
      <c r="J92" s="128">
        <v>0</v>
      </c>
      <c r="K92" s="128">
        <v>0</v>
      </c>
      <c r="L92" s="128">
        <v>0</v>
      </c>
      <c r="M92" s="128">
        <v>0</v>
      </c>
      <c r="N92" s="128">
        <v>381.37</v>
      </c>
      <c r="O92" s="128">
        <v>653.25</v>
      </c>
      <c r="P92" s="128">
        <v>494.46</v>
      </c>
      <c r="Q92" s="128">
        <v>1188.915</v>
      </c>
      <c r="R92" s="128">
        <v>0</v>
      </c>
      <c r="S92" s="128">
        <v>739.68</v>
      </c>
      <c r="T92" s="128">
        <v>3457.6750000000002</v>
      </c>
      <c r="U92" s="128" t="s">
        <v>4408</v>
      </c>
      <c r="W92" s="93" t="str">
        <f>_xlfn.XLOOKUP($C92,'Master list'!$C:$C,'Master list'!E:E)</f>
        <v>SGCC</v>
      </c>
      <c r="X92" s="93" t="str">
        <f>VLOOKUP($C92,'Master list'!$C:$Z,4,0)</f>
        <v>Z08</v>
      </c>
      <c r="Y92" s="104">
        <f>_xlfn.XLOOKUP($C92,'Master list'!$C:$C,'Master list'!O:O)</f>
        <v>1219</v>
      </c>
      <c r="Z92" s="93" t="str">
        <f>VLOOKUP($C92,'Master list'!$C:$Z,5,0)</f>
        <v>SGCC-ZSBX-Z08</v>
      </c>
      <c r="AA92" s="93">
        <f>VLOOKUP($C92,'Master list'!$C:$Z,6,0)</f>
        <v>0.8</v>
      </c>
      <c r="AB92" s="93">
        <f>VLOOKUP($C92,'Master list'!$C:$Z,7,0)</f>
        <v>1482</v>
      </c>
      <c r="AC92" s="93">
        <f>VLOOKUP($C92,'Master list'!$C:$Z,8,0)</f>
        <v>45.2</v>
      </c>
      <c r="AD92" s="105">
        <f>VLOOKUP($C92,'Master list'!$C:$Z,9,0)</f>
        <v>0.42067459200000007</v>
      </c>
      <c r="AF92" s="106">
        <f t="shared" si="11"/>
        <v>0</v>
      </c>
      <c r="AG92" s="106">
        <f t="shared" si="12"/>
        <v>160.43266915104002</v>
      </c>
      <c r="AH92" s="106">
        <f t="shared" si="13"/>
        <v>274.80567722400002</v>
      </c>
      <c r="AI92" s="106">
        <f t="shared" si="14"/>
        <v>208.00675876032003</v>
      </c>
      <c r="AJ92" s="106">
        <f t="shared" si="15"/>
        <v>500.14633254768006</v>
      </c>
      <c r="AK92" s="106">
        <f t="shared" si="16"/>
        <v>0</v>
      </c>
      <c r="AL92" s="106">
        <f t="shared" si="17"/>
        <v>311.16458221056001</v>
      </c>
      <c r="AM92" s="106">
        <f t="shared" si="18"/>
        <v>1454.5560198936003</v>
      </c>
    </row>
    <row r="93" spans="2:39">
      <c r="B93" s="103" t="s">
        <v>5</v>
      </c>
      <c r="C93" s="103" t="s">
        <v>215</v>
      </c>
      <c r="D93" s="103" t="s">
        <v>216</v>
      </c>
      <c r="E93" s="128">
        <v>0</v>
      </c>
      <c r="F93" s="128">
        <v>0</v>
      </c>
      <c r="G93" s="128">
        <v>0</v>
      </c>
      <c r="H93" s="128">
        <v>0</v>
      </c>
      <c r="I93" s="128">
        <v>0</v>
      </c>
      <c r="J93" s="128">
        <v>0</v>
      </c>
      <c r="K93" s="128">
        <v>0</v>
      </c>
      <c r="L93" s="128">
        <v>0</v>
      </c>
      <c r="M93" s="128">
        <v>0</v>
      </c>
      <c r="N93" s="128">
        <v>0</v>
      </c>
      <c r="O93" s="128">
        <v>0</v>
      </c>
      <c r="P93" s="128">
        <v>147.16499999999999</v>
      </c>
      <c r="Q93" s="128">
        <v>367.83</v>
      </c>
      <c r="R93" s="128">
        <v>0</v>
      </c>
      <c r="S93" s="128">
        <v>166.83</v>
      </c>
      <c r="T93" s="128">
        <v>681.82500000000005</v>
      </c>
      <c r="U93" s="128" t="s">
        <v>4408</v>
      </c>
      <c r="W93" s="93" t="str">
        <f>_xlfn.XLOOKUP($C93,'Master list'!$C:$C,'Master list'!E:E)</f>
        <v>SGCC</v>
      </c>
      <c r="X93" s="93" t="str">
        <f>VLOOKUP($C93,'Master list'!$C:$Z,4,0)</f>
        <v>Z08</v>
      </c>
      <c r="Y93" s="104">
        <f>_xlfn.XLOOKUP($C93,'Master list'!$C:$C,'Master list'!O:O)</f>
        <v>1219</v>
      </c>
      <c r="Z93" s="93" t="str">
        <f>VLOOKUP($C93,'Master list'!$C:$Z,5,0)</f>
        <v>SGCC-ZSBX-Z08</v>
      </c>
      <c r="AA93" s="93">
        <f>VLOOKUP($C93,'Master list'!$C:$Z,6,0)</f>
        <v>1.2</v>
      </c>
      <c r="AB93" s="93">
        <f>VLOOKUP($C93,'Master list'!$C:$Z,7,0)</f>
        <v>368</v>
      </c>
      <c r="AC93" s="93">
        <f>VLOOKUP($C93,'Master list'!$C:$Z,8,0)</f>
        <v>1035</v>
      </c>
      <c r="AD93" s="105">
        <f>VLOOKUP($C93,'Master list'!$C:$Z,9,0)</f>
        <v>3.5878896</v>
      </c>
      <c r="AF93" s="106">
        <f t="shared" si="11"/>
        <v>0</v>
      </c>
      <c r="AG93" s="106">
        <f t="shared" si="12"/>
        <v>0</v>
      </c>
      <c r="AH93" s="106">
        <f t="shared" si="13"/>
        <v>0</v>
      </c>
      <c r="AI93" s="106">
        <f t="shared" si="14"/>
        <v>528.011772984</v>
      </c>
      <c r="AJ93" s="106">
        <f t="shared" si="15"/>
        <v>1319.733431568</v>
      </c>
      <c r="AK93" s="106">
        <f t="shared" si="16"/>
        <v>0</v>
      </c>
      <c r="AL93" s="106">
        <f t="shared" si="17"/>
        <v>598.56762196800003</v>
      </c>
      <c r="AM93" s="106">
        <f t="shared" si="18"/>
        <v>2446.3128265200003</v>
      </c>
    </row>
    <row r="94" spans="2:39">
      <c r="B94" s="103" t="s">
        <v>5</v>
      </c>
      <c r="C94" s="103" t="s">
        <v>217</v>
      </c>
      <c r="D94" s="103" t="s">
        <v>218</v>
      </c>
      <c r="E94" s="128">
        <v>0</v>
      </c>
      <c r="F94" s="128">
        <v>0</v>
      </c>
      <c r="G94" s="128">
        <v>0</v>
      </c>
      <c r="H94" s="128">
        <v>0</v>
      </c>
      <c r="I94" s="128">
        <v>0</v>
      </c>
      <c r="J94" s="128">
        <v>0</v>
      </c>
      <c r="K94" s="128">
        <v>0</v>
      </c>
      <c r="L94" s="128">
        <v>39.85</v>
      </c>
      <c r="M94" s="128">
        <v>0</v>
      </c>
      <c r="N94" s="128">
        <v>655.26</v>
      </c>
      <c r="O94" s="128">
        <v>657.27</v>
      </c>
      <c r="P94" s="128">
        <v>506.52</v>
      </c>
      <c r="Q94" s="128">
        <v>1201.98</v>
      </c>
      <c r="R94" s="128">
        <v>0</v>
      </c>
      <c r="S94" s="128">
        <v>735.66</v>
      </c>
      <c r="T94" s="128">
        <v>3796.54</v>
      </c>
      <c r="U94" s="128" t="s">
        <v>4408</v>
      </c>
      <c r="W94" s="93" t="str">
        <f>_xlfn.XLOOKUP($C94,'Master list'!$C:$C,'Master list'!E:E)</f>
        <v>SGCC</v>
      </c>
      <c r="X94" s="93" t="str">
        <f>VLOOKUP($C94,'Master list'!$C:$Z,4,0)</f>
        <v>Z08</v>
      </c>
      <c r="Y94" s="104">
        <f>_xlfn.XLOOKUP($C94,'Master list'!$C:$C,'Master list'!O:O)</f>
        <v>1219</v>
      </c>
      <c r="Z94" s="93" t="str">
        <f>VLOOKUP($C94,'Master list'!$C:$Z,5,0)</f>
        <v>SGCC-ZSBX-Z08</v>
      </c>
      <c r="AA94" s="93">
        <f>VLOOKUP($C94,'Master list'!$C:$Z,6,0)</f>
        <v>1.2</v>
      </c>
      <c r="AB94" s="93">
        <f>VLOOKUP($C94,'Master list'!$C:$Z,7,0)</f>
        <v>368</v>
      </c>
      <c r="AC94" s="93">
        <f>VLOOKUP($C94,'Master list'!$C:$Z,8,0)</f>
        <v>1435</v>
      </c>
      <c r="AD94" s="105">
        <f>VLOOKUP($C94,'Master list'!$C:$Z,9,0)</f>
        <v>4.9745135999999999</v>
      </c>
      <c r="AF94" s="106">
        <f t="shared" si="11"/>
        <v>198.23436695999999</v>
      </c>
      <c r="AG94" s="106">
        <f t="shared" si="12"/>
        <v>3259.5997815359997</v>
      </c>
      <c r="AH94" s="106">
        <f t="shared" si="13"/>
        <v>3269.5985538719997</v>
      </c>
      <c r="AI94" s="106">
        <f t="shared" si="14"/>
        <v>2519.690628672</v>
      </c>
      <c r="AJ94" s="106">
        <f t="shared" si="15"/>
        <v>5979.2658569280002</v>
      </c>
      <c r="AK94" s="106">
        <f t="shared" si="16"/>
        <v>0</v>
      </c>
      <c r="AL94" s="106">
        <f t="shared" si="17"/>
        <v>3659.5506749759998</v>
      </c>
      <c r="AM94" s="106">
        <f t="shared" si="18"/>
        <v>18885.939862944</v>
      </c>
    </row>
    <row r="95" spans="2:39">
      <c r="B95" s="103" t="s">
        <v>5</v>
      </c>
      <c r="C95" s="103" t="s">
        <v>219</v>
      </c>
      <c r="D95" s="103" t="s">
        <v>220</v>
      </c>
      <c r="E95" s="128">
        <v>0</v>
      </c>
      <c r="F95" s="128">
        <v>0</v>
      </c>
      <c r="G95" s="128">
        <v>0</v>
      </c>
      <c r="H95" s="128">
        <v>0</v>
      </c>
      <c r="I95" s="128">
        <v>0</v>
      </c>
      <c r="J95" s="128">
        <v>0</v>
      </c>
      <c r="K95" s="128">
        <v>0</v>
      </c>
      <c r="L95" s="128">
        <v>0</v>
      </c>
      <c r="M95" s="128">
        <v>0</v>
      </c>
      <c r="N95" s="128">
        <v>0</v>
      </c>
      <c r="O95" s="128">
        <v>128.30500000000001</v>
      </c>
      <c r="P95" s="128">
        <v>168.84</v>
      </c>
      <c r="Q95" s="128">
        <v>345.72</v>
      </c>
      <c r="R95" s="128">
        <v>0</v>
      </c>
      <c r="S95" s="128">
        <v>176.88</v>
      </c>
      <c r="T95" s="128">
        <v>819.745</v>
      </c>
      <c r="U95" s="128" t="s">
        <v>4408</v>
      </c>
      <c r="W95" s="93" t="str">
        <f>_xlfn.XLOOKUP($C95,'Master list'!$C:$C,'Master list'!E:E)</f>
        <v>SGCC</v>
      </c>
      <c r="X95" s="93" t="str">
        <f>VLOOKUP($C95,'Master list'!$C:$Z,4,0)</f>
        <v>Z08</v>
      </c>
      <c r="Y95" s="104">
        <f>_xlfn.XLOOKUP($C95,'Master list'!$C:$C,'Master list'!O:O)</f>
        <v>1219</v>
      </c>
      <c r="Z95" s="93" t="str">
        <f>VLOOKUP($C95,'Master list'!$C:$Z,5,0)</f>
        <v>SGCC-ZSBX-Z08</v>
      </c>
      <c r="AA95" s="93">
        <f>VLOOKUP($C95,'Master list'!$C:$Z,6,0)</f>
        <v>1.6</v>
      </c>
      <c r="AB95" s="93">
        <f>VLOOKUP($C95,'Master list'!$C:$Z,7,0)</f>
        <v>208</v>
      </c>
      <c r="AC95" s="93">
        <f>VLOOKUP($C95,'Master list'!$C:$Z,8,0)</f>
        <v>594</v>
      </c>
      <c r="AD95" s="105">
        <f>VLOOKUP($C95,'Master list'!$C:$Z,9,0)</f>
        <v>1.55181312</v>
      </c>
      <c r="AF95" s="106">
        <f t="shared" si="11"/>
        <v>0</v>
      </c>
      <c r="AG95" s="106">
        <f t="shared" si="12"/>
        <v>0</v>
      </c>
      <c r="AH95" s="106">
        <f t="shared" si="13"/>
        <v>199.10538236160002</v>
      </c>
      <c r="AI95" s="106">
        <f t="shared" si="14"/>
        <v>262.00812718079999</v>
      </c>
      <c r="AJ95" s="106">
        <f t="shared" si="15"/>
        <v>536.49283184640001</v>
      </c>
      <c r="AK95" s="106">
        <f t="shared" si="16"/>
        <v>0</v>
      </c>
      <c r="AL95" s="106">
        <f t="shared" si="17"/>
        <v>274.48470466560002</v>
      </c>
      <c r="AM95" s="106">
        <f t="shared" si="18"/>
        <v>1272.0910460544001</v>
      </c>
    </row>
    <row r="96" spans="2:39">
      <c r="B96" s="103" t="s">
        <v>5</v>
      </c>
      <c r="C96" s="103" t="s">
        <v>221</v>
      </c>
      <c r="D96" s="103" t="s">
        <v>222</v>
      </c>
      <c r="E96" s="128">
        <v>0</v>
      </c>
      <c r="F96" s="128">
        <v>0</v>
      </c>
      <c r="G96" s="128">
        <v>0</v>
      </c>
      <c r="H96" s="128">
        <v>0</v>
      </c>
      <c r="I96" s="128">
        <v>0</v>
      </c>
      <c r="J96" s="128">
        <v>0</v>
      </c>
      <c r="K96" s="128">
        <v>0</v>
      </c>
      <c r="L96" s="128">
        <v>0</v>
      </c>
      <c r="M96" s="128">
        <v>0</v>
      </c>
      <c r="N96" s="128">
        <v>661.2</v>
      </c>
      <c r="O96" s="128">
        <v>643.20000000000005</v>
      </c>
      <c r="P96" s="128">
        <v>498.48</v>
      </c>
      <c r="Q96" s="128">
        <v>1214.04</v>
      </c>
      <c r="R96" s="128">
        <v>0</v>
      </c>
      <c r="S96" s="128">
        <v>747.72</v>
      </c>
      <c r="T96" s="128">
        <v>3764.64</v>
      </c>
      <c r="U96" s="128" t="s">
        <v>4408</v>
      </c>
      <c r="W96" s="93" t="str">
        <f>_xlfn.XLOOKUP($C96,'Master list'!$C:$C,'Master list'!E:E)</f>
        <v>SGCC</v>
      </c>
      <c r="X96" s="93" t="str">
        <f>VLOOKUP($C96,'Master list'!$C:$Z,4,0)</f>
        <v>Z08</v>
      </c>
      <c r="Y96" s="104">
        <f>_xlfn.XLOOKUP($C96,'Master list'!$C:$C,'Master list'!O:O)</f>
        <v>1219</v>
      </c>
      <c r="Z96" s="93" t="str">
        <f>VLOOKUP($C96,'Master list'!$C:$Z,5,0)</f>
        <v>SGCC-ZSBX-Z08</v>
      </c>
      <c r="AA96" s="93">
        <f>VLOOKUP($C96,'Master list'!$C:$Z,6,0)</f>
        <v>1.6</v>
      </c>
      <c r="AB96" s="93">
        <f>VLOOKUP($C96,'Master list'!$C:$Z,7,0)</f>
        <v>212</v>
      </c>
      <c r="AC96" s="93">
        <f>VLOOKUP($C96,'Master list'!$C:$Z,8,0)</f>
        <v>592</v>
      </c>
      <c r="AD96" s="105">
        <f>VLOOKUP($C96,'Master list'!$C:$Z,9,0)</f>
        <v>1.5763302400000003</v>
      </c>
      <c r="AF96" s="106">
        <f t="shared" si="11"/>
        <v>0</v>
      </c>
      <c r="AG96" s="106">
        <f t="shared" si="12"/>
        <v>1042.2695546880002</v>
      </c>
      <c r="AH96" s="106">
        <f t="shared" si="13"/>
        <v>1013.8956103680002</v>
      </c>
      <c r="AI96" s="106">
        <f t="shared" si="14"/>
        <v>785.76909803520016</v>
      </c>
      <c r="AJ96" s="106">
        <f t="shared" si="15"/>
        <v>1913.7279645696003</v>
      </c>
      <c r="AK96" s="106">
        <f t="shared" si="16"/>
        <v>0</v>
      </c>
      <c r="AL96" s="106">
        <f t="shared" si="17"/>
        <v>1178.6536470528004</v>
      </c>
      <c r="AM96" s="106">
        <f t="shared" si="18"/>
        <v>5934.3158747136013</v>
      </c>
    </row>
    <row r="97" spans="2:39">
      <c r="B97" s="103" t="s">
        <v>5</v>
      </c>
      <c r="C97" s="103" t="s">
        <v>223</v>
      </c>
      <c r="D97" s="103" t="s">
        <v>224</v>
      </c>
      <c r="E97" s="128">
        <v>0</v>
      </c>
      <c r="F97" s="128">
        <v>0</v>
      </c>
      <c r="G97" s="128">
        <v>0</v>
      </c>
      <c r="H97" s="128">
        <v>0</v>
      </c>
      <c r="I97" s="128">
        <v>0</v>
      </c>
      <c r="J97" s="128">
        <v>173.005</v>
      </c>
      <c r="K97" s="128">
        <v>1929.6</v>
      </c>
      <c r="L97" s="128">
        <v>0</v>
      </c>
      <c r="M97" s="128">
        <v>0</v>
      </c>
      <c r="N97" s="128">
        <v>5547.6</v>
      </c>
      <c r="O97" s="128">
        <v>4582.8</v>
      </c>
      <c r="P97" s="128">
        <v>5065.2</v>
      </c>
      <c r="Q97" s="128">
        <v>10854</v>
      </c>
      <c r="R97" s="128">
        <v>0</v>
      </c>
      <c r="S97" s="128">
        <v>6512.4</v>
      </c>
      <c r="T97" s="128">
        <v>34664.605000000003</v>
      </c>
      <c r="U97" s="128" t="s">
        <v>4408</v>
      </c>
      <c r="W97" s="93" t="str">
        <f>_xlfn.XLOOKUP($C97,'Master list'!$C:$C,'Master list'!E:E)</f>
        <v>SGCC</v>
      </c>
      <c r="X97" s="93" t="str">
        <f>VLOOKUP($C97,'Master list'!$C:$Z,4,0)</f>
        <v>Z08</v>
      </c>
      <c r="Y97" s="104">
        <f>_xlfn.XLOOKUP($C97,'Master list'!$C:$C,'Master list'!O:O)</f>
        <v>1219</v>
      </c>
      <c r="Z97" s="93" t="str">
        <f>VLOOKUP($C97,'Master list'!$C:$Z,5,0)</f>
        <v>SGCC-ZSBX-Z08</v>
      </c>
      <c r="AA97" s="93">
        <f>VLOOKUP($C97,'Master list'!$C:$Z,6,0)</f>
        <v>0.6</v>
      </c>
      <c r="AB97" s="93">
        <f>VLOOKUP($C97,'Master list'!$C:$Z,7,0)</f>
        <v>310.89999999999998</v>
      </c>
      <c r="AC97" s="93">
        <f>VLOOKUP($C97,'Master list'!$C:$Z,8,0)</f>
        <v>784.2</v>
      </c>
      <c r="AD97" s="105">
        <f>VLOOKUP($C97,'Master list'!$C:$Z,9,0)</f>
        <v>1.1483346437999999</v>
      </c>
      <c r="AF97" s="106">
        <f t="shared" si="11"/>
        <v>2414.494163727099</v>
      </c>
      <c r="AG97" s="106">
        <f t="shared" si="12"/>
        <v>6370.5012699448798</v>
      </c>
      <c r="AH97" s="106">
        <f t="shared" si="13"/>
        <v>5262.5880056066399</v>
      </c>
      <c r="AI97" s="106">
        <f t="shared" si="14"/>
        <v>5816.5446377757598</v>
      </c>
      <c r="AJ97" s="106">
        <f t="shared" si="15"/>
        <v>12464.0242238052</v>
      </c>
      <c r="AK97" s="106">
        <f t="shared" si="16"/>
        <v>0</v>
      </c>
      <c r="AL97" s="106">
        <f t="shared" si="17"/>
        <v>7478.4145342831189</v>
      </c>
      <c r="AM97" s="106">
        <f t="shared" si="18"/>
        <v>39806.566835142701</v>
      </c>
    </row>
    <row r="98" spans="2:39">
      <c r="B98" s="103" t="s">
        <v>5</v>
      </c>
      <c r="C98" s="103" t="s">
        <v>225</v>
      </c>
      <c r="D98" s="103" t="s">
        <v>224</v>
      </c>
      <c r="E98" s="128">
        <v>0</v>
      </c>
      <c r="F98" s="128">
        <v>0</v>
      </c>
      <c r="G98" s="128">
        <v>0</v>
      </c>
      <c r="H98" s="128">
        <v>0</v>
      </c>
      <c r="I98" s="128">
        <v>0</v>
      </c>
      <c r="J98" s="128">
        <v>0</v>
      </c>
      <c r="K98" s="128">
        <v>0</v>
      </c>
      <c r="L98" s="128">
        <v>104.11499999999999</v>
      </c>
      <c r="M98" s="128">
        <v>0</v>
      </c>
      <c r="N98" s="128">
        <v>723.6</v>
      </c>
      <c r="O98" s="128">
        <v>482.4</v>
      </c>
      <c r="P98" s="128">
        <v>0</v>
      </c>
      <c r="Q98" s="128">
        <v>1206</v>
      </c>
      <c r="R98" s="128">
        <v>0</v>
      </c>
      <c r="S98" s="128">
        <v>482.4</v>
      </c>
      <c r="T98" s="128">
        <v>2998.5149999999999</v>
      </c>
      <c r="U98" s="128" t="s">
        <v>4408</v>
      </c>
      <c r="W98" s="93" t="str">
        <f>_xlfn.XLOOKUP($C98,'Master list'!$C:$C,'Master list'!E:E)</f>
        <v>SGCC</v>
      </c>
      <c r="X98" s="93" t="str">
        <f>VLOOKUP($C98,'Master list'!$C:$Z,4,0)</f>
        <v>Z08</v>
      </c>
      <c r="Y98" s="104">
        <f>_xlfn.XLOOKUP($C98,'Master list'!$C:$C,'Master list'!O:O)</f>
        <v>1219</v>
      </c>
      <c r="Z98" s="93" t="str">
        <f>VLOOKUP($C98,'Master list'!$C:$Z,5,0)</f>
        <v>SGCC-ZSBX-Z08</v>
      </c>
      <c r="AA98" s="93">
        <f>VLOOKUP($C98,'Master list'!$C:$Z,6,0)</f>
        <v>0.6</v>
      </c>
      <c r="AB98" s="93">
        <f>VLOOKUP($C98,'Master list'!$C:$Z,7,0)</f>
        <v>310.89999999999998</v>
      </c>
      <c r="AC98" s="93">
        <f>VLOOKUP($C98,'Master list'!$C:$Z,8,0)</f>
        <v>784.2</v>
      </c>
      <c r="AD98" s="105">
        <f>VLOOKUP($C98,'Master list'!$C:$Z,9,0)</f>
        <v>1.1483346437999999</v>
      </c>
      <c r="AF98" s="106">
        <f t="shared" si="11"/>
        <v>119.55886143923699</v>
      </c>
      <c r="AG98" s="106">
        <f t="shared" si="12"/>
        <v>830.93494825367998</v>
      </c>
      <c r="AH98" s="106">
        <f t="shared" si="13"/>
        <v>553.95663216911998</v>
      </c>
      <c r="AI98" s="106">
        <f t="shared" si="14"/>
        <v>0</v>
      </c>
      <c r="AJ98" s="106">
        <f t="shared" si="15"/>
        <v>1384.8915804228</v>
      </c>
      <c r="AK98" s="106">
        <f t="shared" si="16"/>
        <v>0</v>
      </c>
      <c r="AL98" s="106">
        <f t="shared" si="17"/>
        <v>553.95663216911998</v>
      </c>
      <c r="AM98" s="106">
        <f t="shared" si="18"/>
        <v>3443.2986544539567</v>
      </c>
    </row>
    <row r="99" spans="2:39">
      <c r="B99" s="103" t="s">
        <v>5</v>
      </c>
      <c r="C99" s="103" t="s">
        <v>228</v>
      </c>
      <c r="D99" s="103" t="s">
        <v>229</v>
      </c>
      <c r="E99" s="128">
        <v>0</v>
      </c>
      <c r="F99" s="128">
        <v>0</v>
      </c>
      <c r="G99" s="128">
        <v>0</v>
      </c>
      <c r="H99" s="128">
        <v>0</v>
      </c>
      <c r="I99" s="128">
        <v>0</v>
      </c>
      <c r="J99" s="128">
        <v>1507.5</v>
      </c>
      <c r="K99" s="128">
        <v>0</v>
      </c>
      <c r="L99" s="128">
        <v>703.5</v>
      </c>
      <c r="M99" s="128">
        <v>0</v>
      </c>
      <c r="N99" s="128">
        <v>2914.5</v>
      </c>
      <c r="O99" s="128">
        <v>3517.5</v>
      </c>
      <c r="P99" s="128">
        <v>1809</v>
      </c>
      <c r="Q99" s="128">
        <v>1608</v>
      </c>
      <c r="R99" s="128">
        <v>100.5</v>
      </c>
      <c r="S99" s="128">
        <v>2613</v>
      </c>
      <c r="T99" s="128">
        <v>14773.5</v>
      </c>
      <c r="U99" s="128" t="s">
        <v>4408</v>
      </c>
      <c r="W99" s="93" t="str">
        <f>_xlfn.XLOOKUP($C99,'Master list'!$C:$C,'Master list'!E:E)</f>
        <v>SGCC</v>
      </c>
      <c r="X99" s="93" t="str">
        <f>VLOOKUP($C99,'Master list'!$C:$Z,4,0)</f>
        <v>Z08</v>
      </c>
      <c r="Y99" s="104">
        <f>_xlfn.XLOOKUP($C99,'Master list'!$C:$C,'Master list'!O:O)</f>
        <v>1219</v>
      </c>
      <c r="Z99" s="93" t="str">
        <f>VLOOKUP($C99,'Master list'!$C:$Z,5,0)</f>
        <v>SGCC-ZSBX-Z08</v>
      </c>
      <c r="AA99" s="93">
        <f>VLOOKUP($C99,'Master list'!$C:$Z,6,0)</f>
        <v>0.6</v>
      </c>
      <c r="AB99" s="93">
        <f>VLOOKUP($C99,'Master list'!$C:$Z,7,0)</f>
        <v>80</v>
      </c>
      <c r="AC99" s="93">
        <f>VLOOKUP($C99,'Master list'!$C:$Z,8,0)</f>
        <v>877</v>
      </c>
      <c r="AD99" s="105">
        <f>VLOOKUP($C99,'Master list'!$C:$Z,9,0)</f>
        <v>0.33045360000000001</v>
      </c>
      <c r="AF99" s="106">
        <f t="shared" si="11"/>
        <v>730.63290960000006</v>
      </c>
      <c r="AG99" s="106">
        <f t="shared" si="12"/>
        <v>963.10701720000009</v>
      </c>
      <c r="AH99" s="106">
        <f t="shared" si="13"/>
        <v>1162.3705380000001</v>
      </c>
      <c r="AI99" s="106">
        <f t="shared" si="14"/>
        <v>597.7905624</v>
      </c>
      <c r="AJ99" s="106">
        <f t="shared" si="15"/>
        <v>531.36938880000002</v>
      </c>
      <c r="AK99" s="106">
        <f t="shared" si="16"/>
        <v>33.210586800000002</v>
      </c>
      <c r="AL99" s="106">
        <f t="shared" si="17"/>
        <v>863.47525680000001</v>
      </c>
      <c r="AM99" s="106">
        <f t="shared" si="18"/>
        <v>4881.9562596000005</v>
      </c>
    </row>
    <row r="100" spans="2:39">
      <c r="B100" s="103" t="s">
        <v>5</v>
      </c>
      <c r="C100" s="103" t="s">
        <v>230</v>
      </c>
      <c r="D100" s="103" t="s">
        <v>229</v>
      </c>
      <c r="E100" s="128">
        <v>0</v>
      </c>
      <c r="F100" s="128">
        <v>0</v>
      </c>
      <c r="G100" s="128">
        <v>0</v>
      </c>
      <c r="H100" s="128">
        <v>0</v>
      </c>
      <c r="I100" s="128">
        <v>0</v>
      </c>
      <c r="J100" s="128">
        <v>0</v>
      </c>
      <c r="K100" s="128">
        <v>0</v>
      </c>
      <c r="L100" s="128">
        <v>114.25</v>
      </c>
      <c r="M100" s="128">
        <v>0</v>
      </c>
      <c r="N100" s="128">
        <v>572.85</v>
      </c>
      <c r="O100" s="128">
        <v>381.9</v>
      </c>
      <c r="P100" s="128">
        <v>301.5</v>
      </c>
      <c r="Q100" s="128">
        <v>371.85</v>
      </c>
      <c r="R100" s="128">
        <v>0</v>
      </c>
      <c r="S100" s="128">
        <v>341.7</v>
      </c>
      <c r="T100" s="128">
        <v>2084.0500000000002</v>
      </c>
      <c r="U100" s="128" t="s">
        <v>4408</v>
      </c>
      <c r="W100" s="93" t="str">
        <f>_xlfn.XLOOKUP($C100,'Master list'!$C:$C,'Master list'!E:E)</f>
        <v>SGCC</v>
      </c>
      <c r="X100" s="93" t="str">
        <f>VLOOKUP($C100,'Master list'!$C:$Z,4,0)</f>
        <v>Z08</v>
      </c>
      <c r="Y100" s="104">
        <f>_xlfn.XLOOKUP($C100,'Master list'!$C:$C,'Master list'!O:O)</f>
        <v>1219</v>
      </c>
      <c r="Z100" s="93" t="str">
        <f>VLOOKUP($C100,'Master list'!$C:$Z,5,0)</f>
        <v>SGCC-ZSBX-Z08</v>
      </c>
      <c r="AA100" s="93">
        <f>VLOOKUP($C100,'Master list'!$C:$Z,6,0)</f>
        <v>0.6</v>
      </c>
      <c r="AB100" s="93">
        <f>VLOOKUP($C100,'Master list'!$C:$Z,7,0)</f>
        <v>80</v>
      </c>
      <c r="AC100" s="93">
        <f>VLOOKUP($C100,'Master list'!$C:$Z,8,0)</f>
        <v>877</v>
      </c>
      <c r="AD100" s="105">
        <f>VLOOKUP($C100,'Master list'!$C:$Z,9,0)</f>
        <v>0.33045360000000001</v>
      </c>
      <c r="AF100" s="106">
        <f t="shared" si="11"/>
        <v>37.754323800000002</v>
      </c>
      <c r="AG100" s="106">
        <f t="shared" si="12"/>
        <v>189.30034476</v>
      </c>
      <c r="AH100" s="106">
        <f t="shared" si="13"/>
        <v>126.20022983999999</v>
      </c>
      <c r="AI100" s="106">
        <f t="shared" si="14"/>
        <v>99.631760400000005</v>
      </c>
      <c r="AJ100" s="106">
        <f t="shared" si="15"/>
        <v>122.87917116000001</v>
      </c>
      <c r="AK100" s="106">
        <f t="shared" si="16"/>
        <v>0</v>
      </c>
      <c r="AL100" s="106">
        <f t="shared" si="17"/>
        <v>112.91599512000001</v>
      </c>
      <c r="AM100" s="106">
        <f t="shared" si="18"/>
        <v>688.68182508000007</v>
      </c>
    </row>
    <row r="101" spans="2:39">
      <c r="B101" s="103" t="s">
        <v>5</v>
      </c>
      <c r="C101" s="103" t="s">
        <v>231</v>
      </c>
      <c r="D101" s="103" t="s">
        <v>232</v>
      </c>
      <c r="E101" s="128">
        <v>0</v>
      </c>
      <c r="F101" s="128">
        <v>0</v>
      </c>
      <c r="G101" s="128">
        <v>0</v>
      </c>
      <c r="H101" s="128">
        <v>0</v>
      </c>
      <c r="I101" s="128">
        <v>0</v>
      </c>
      <c r="J101" s="128">
        <v>653.25</v>
      </c>
      <c r="K101" s="128">
        <v>623.1</v>
      </c>
      <c r="L101" s="128">
        <v>673.35</v>
      </c>
      <c r="M101" s="128">
        <v>0</v>
      </c>
      <c r="N101" s="128">
        <v>2984.85</v>
      </c>
      <c r="O101" s="128">
        <v>3537.6</v>
      </c>
      <c r="P101" s="128">
        <v>1788.9</v>
      </c>
      <c r="Q101" s="128">
        <v>1628.1</v>
      </c>
      <c r="R101" s="128">
        <v>30.15</v>
      </c>
      <c r="S101" s="128">
        <v>2623.05</v>
      </c>
      <c r="T101" s="128">
        <v>14542.35</v>
      </c>
      <c r="U101" s="128" t="s">
        <v>4408</v>
      </c>
      <c r="W101" s="93" t="str">
        <f>_xlfn.XLOOKUP($C101,'Master list'!$C:$C,'Master list'!E:E)</f>
        <v>SGCC</v>
      </c>
      <c r="X101" s="93" t="str">
        <f>VLOOKUP($C101,'Master list'!$C:$Z,4,0)</f>
        <v>Z08</v>
      </c>
      <c r="Y101" s="104">
        <f>_xlfn.XLOOKUP($C101,'Master list'!$C:$C,'Master list'!O:O)</f>
        <v>1219</v>
      </c>
      <c r="Z101" s="93" t="str">
        <f>VLOOKUP($C101,'Master list'!$C:$Z,5,0)</f>
        <v>SGCC-ZSBX-Z08</v>
      </c>
      <c r="AA101" s="93">
        <f>VLOOKUP($C101,'Master list'!$C:$Z,6,0)</f>
        <v>0.6</v>
      </c>
      <c r="AB101" s="93">
        <f>VLOOKUP($C101,'Master list'!$C:$Z,7,0)</f>
        <v>70</v>
      </c>
      <c r="AC101" s="93">
        <f>VLOOKUP($C101,'Master list'!$C:$Z,8,0)</f>
        <v>865</v>
      </c>
      <c r="AD101" s="105">
        <f>VLOOKUP($C101,'Master list'!$C:$Z,9,0)</f>
        <v>0.28519050000000001</v>
      </c>
      <c r="AF101" s="106">
        <f t="shared" si="11"/>
        <v>556.03591784999992</v>
      </c>
      <c r="AG101" s="106">
        <f t="shared" si="12"/>
        <v>851.25086392499998</v>
      </c>
      <c r="AH101" s="106">
        <f t="shared" si="13"/>
        <v>1008.8899128</v>
      </c>
      <c r="AI101" s="106">
        <f t="shared" si="14"/>
        <v>510.17728545000006</v>
      </c>
      <c r="AJ101" s="106">
        <f t="shared" si="15"/>
        <v>464.31865305000002</v>
      </c>
      <c r="AK101" s="106">
        <f t="shared" si="16"/>
        <v>8.5984935749999991</v>
      </c>
      <c r="AL101" s="106">
        <f t="shared" si="17"/>
        <v>748.06894102500007</v>
      </c>
      <c r="AM101" s="106">
        <f t="shared" si="18"/>
        <v>4147.3400676750007</v>
      </c>
    </row>
    <row r="102" spans="2:39">
      <c r="B102" s="103" t="s">
        <v>5</v>
      </c>
      <c r="C102" s="103" t="s">
        <v>233</v>
      </c>
      <c r="D102" s="103" t="s">
        <v>232</v>
      </c>
      <c r="E102" s="128">
        <v>0</v>
      </c>
      <c r="F102" s="128">
        <v>0</v>
      </c>
      <c r="G102" s="128">
        <v>0</v>
      </c>
      <c r="H102" s="128">
        <v>0</v>
      </c>
      <c r="I102" s="128">
        <v>0</v>
      </c>
      <c r="J102" s="128">
        <v>0</v>
      </c>
      <c r="K102" s="128">
        <v>0</v>
      </c>
      <c r="L102" s="128">
        <v>603</v>
      </c>
      <c r="M102" s="128">
        <v>0</v>
      </c>
      <c r="N102" s="128">
        <v>603</v>
      </c>
      <c r="O102" s="128">
        <v>0</v>
      </c>
      <c r="P102" s="128">
        <v>603</v>
      </c>
      <c r="Q102" s="128">
        <v>0</v>
      </c>
      <c r="R102" s="128">
        <v>0</v>
      </c>
      <c r="S102" s="128">
        <v>603</v>
      </c>
      <c r="T102" s="128">
        <v>2412</v>
      </c>
      <c r="U102" s="128" t="s">
        <v>4408</v>
      </c>
      <c r="W102" s="93" t="str">
        <f>_xlfn.XLOOKUP($C102,'Master list'!$C:$C,'Master list'!E:E)</f>
        <v>SGCC</v>
      </c>
      <c r="X102" s="93" t="str">
        <f>VLOOKUP($C102,'Master list'!$C:$Z,4,0)</f>
        <v>Z08</v>
      </c>
      <c r="Y102" s="104">
        <f>_xlfn.XLOOKUP($C102,'Master list'!$C:$C,'Master list'!O:O)</f>
        <v>1219</v>
      </c>
      <c r="Z102" s="93" t="str">
        <f>VLOOKUP($C102,'Master list'!$C:$Z,5,0)</f>
        <v>SGCC-ZSBX-Z08</v>
      </c>
      <c r="AA102" s="93">
        <f>VLOOKUP($C102,'Master list'!$C:$Z,6,0)</f>
        <v>0.6</v>
      </c>
      <c r="AB102" s="93">
        <f>VLOOKUP($C102,'Master list'!$C:$Z,7,0)</f>
        <v>70</v>
      </c>
      <c r="AC102" s="93">
        <f>VLOOKUP($C102,'Master list'!$C:$Z,8,0)</f>
        <v>865</v>
      </c>
      <c r="AD102" s="105">
        <f>VLOOKUP($C102,'Master list'!$C:$Z,9,0)</f>
        <v>0.28519050000000001</v>
      </c>
      <c r="AF102" s="106">
        <f t="shared" si="11"/>
        <v>171.96987150000001</v>
      </c>
      <c r="AG102" s="106">
        <f t="shared" si="12"/>
        <v>171.96987150000001</v>
      </c>
      <c r="AH102" s="106">
        <f t="shared" si="13"/>
        <v>0</v>
      </c>
      <c r="AI102" s="106">
        <f t="shared" si="14"/>
        <v>171.96987150000001</v>
      </c>
      <c r="AJ102" s="106">
        <f t="shared" si="15"/>
        <v>0</v>
      </c>
      <c r="AK102" s="106">
        <f t="shared" si="16"/>
        <v>0</v>
      </c>
      <c r="AL102" s="106">
        <f t="shared" si="17"/>
        <v>171.96987150000001</v>
      </c>
      <c r="AM102" s="106">
        <f t="shared" si="18"/>
        <v>687.87948600000004</v>
      </c>
    </row>
    <row r="103" spans="2:39">
      <c r="B103" s="103" t="s">
        <v>5</v>
      </c>
      <c r="C103" s="103" t="s">
        <v>234</v>
      </c>
      <c r="D103" s="103" t="s">
        <v>235</v>
      </c>
      <c r="E103" s="128">
        <v>0</v>
      </c>
      <c r="F103" s="128">
        <v>0</v>
      </c>
      <c r="G103" s="128">
        <v>0</v>
      </c>
      <c r="H103" s="128">
        <v>0</v>
      </c>
      <c r="I103" s="128">
        <v>0</v>
      </c>
      <c r="J103" s="128">
        <v>0</v>
      </c>
      <c r="K103" s="128">
        <v>124.221</v>
      </c>
      <c r="L103" s="128">
        <v>0</v>
      </c>
      <c r="M103" s="128">
        <v>0</v>
      </c>
      <c r="N103" s="128">
        <v>300.74700000000001</v>
      </c>
      <c r="O103" s="128">
        <v>249.19399999999999</v>
      </c>
      <c r="P103" s="128">
        <v>274.97199999999998</v>
      </c>
      <c r="Q103" s="128">
        <v>541.34500000000003</v>
      </c>
      <c r="R103" s="128">
        <v>0</v>
      </c>
      <c r="S103" s="128">
        <v>300.74700000000001</v>
      </c>
      <c r="T103" s="128">
        <v>1791.2260000000001</v>
      </c>
      <c r="U103" s="128" t="s">
        <v>4408</v>
      </c>
      <c r="W103" s="93" t="str">
        <f>_xlfn.XLOOKUP($C103,'Master list'!$C:$C,'Master list'!E:E)</f>
        <v>SGCC</v>
      </c>
      <c r="X103" s="93" t="str">
        <f>VLOOKUP($C103,'Master list'!$C:$Z,4,0)</f>
        <v>Z08</v>
      </c>
      <c r="Y103" s="104">
        <f>_xlfn.XLOOKUP($C103,'Master list'!$C:$C,'Master list'!O:O)</f>
        <v>1219</v>
      </c>
      <c r="Z103" s="93" t="str">
        <f>VLOOKUP($C103,'Master list'!$C:$Z,5,0)</f>
        <v>SGCC-ZSBX-Z08</v>
      </c>
      <c r="AA103" s="93">
        <f>VLOOKUP($C103,'Master list'!$C:$Z,6,0)</f>
        <v>1.6</v>
      </c>
      <c r="AB103" s="93">
        <f>VLOOKUP($C103,'Master list'!$C:$Z,7,0)</f>
        <v>321</v>
      </c>
      <c r="AC103" s="93">
        <f>VLOOKUP($C103,'Master list'!$C:$Z,8,0)</f>
        <v>1220</v>
      </c>
      <c r="AD103" s="105">
        <f>VLOOKUP($C103,'Master list'!$C:$Z,9,0)</f>
        <v>4.9187472000000003</v>
      </c>
      <c r="AF103" s="106">
        <f t="shared" si="11"/>
        <v>611.01169593120005</v>
      </c>
      <c r="AG103" s="106">
        <f t="shared" si="12"/>
        <v>1479.2984641584001</v>
      </c>
      <c r="AH103" s="106">
        <f t="shared" si="13"/>
        <v>1225.7222897567999</v>
      </c>
      <c r="AI103" s="106">
        <f t="shared" si="14"/>
        <v>1352.5177550783999</v>
      </c>
      <c r="AJ103" s="106">
        <f t="shared" si="15"/>
        <v>2662.7392029840003</v>
      </c>
      <c r="AK103" s="106">
        <f t="shared" si="16"/>
        <v>0</v>
      </c>
      <c r="AL103" s="106">
        <f t="shared" si="17"/>
        <v>1479.2984641584001</v>
      </c>
      <c r="AM103" s="106">
        <f t="shared" si="18"/>
        <v>8810.5878720672008</v>
      </c>
    </row>
    <row r="104" spans="2:39">
      <c r="B104" s="103" t="s">
        <v>5</v>
      </c>
      <c r="C104" s="103" t="s">
        <v>236</v>
      </c>
      <c r="D104" s="103" t="s">
        <v>235</v>
      </c>
      <c r="E104" s="128">
        <v>0</v>
      </c>
      <c r="F104" s="128">
        <v>0</v>
      </c>
      <c r="G104" s="128">
        <v>0</v>
      </c>
      <c r="H104" s="128">
        <v>0</v>
      </c>
      <c r="I104" s="128">
        <v>0</v>
      </c>
      <c r="J104" s="128">
        <v>0</v>
      </c>
      <c r="K104" s="128">
        <v>5.28</v>
      </c>
      <c r="L104" s="128">
        <v>77.988</v>
      </c>
      <c r="M104" s="128">
        <v>0</v>
      </c>
      <c r="N104" s="128">
        <v>229.94399999999999</v>
      </c>
      <c r="O104" s="128">
        <v>176.47800000000001</v>
      </c>
      <c r="P104" s="128">
        <v>73.164000000000001</v>
      </c>
      <c r="Q104" s="128">
        <v>385.92</v>
      </c>
      <c r="R104" s="128">
        <v>0</v>
      </c>
      <c r="S104" s="128">
        <v>207.834</v>
      </c>
      <c r="T104" s="128">
        <v>1156.6079999999999</v>
      </c>
      <c r="U104" s="128" t="s">
        <v>4408</v>
      </c>
      <c r="W104" s="93" t="str">
        <f>_xlfn.XLOOKUP($C104,'Master list'!$C:$C,'Master list'!E:E)</f>
        <v>SGCC</v>
      </c>
      <c r="X104" s="93" t="str">
        <f>VLOOKUP($C104,'Master list'!$C:$Z,4,0)</f>
        <v>Z08</v>
      </c>
      <c r="Y104" s="104">
        <f>_xlfn.XLOOKUP($C104,'Master list'!$C:$C,'Master list'!O:O)</f>
        <v>1219</v>
      </c>
      <c r="Z104" s="93" t="str">
        <f>VLOOKUP($C104,'Master list'!$C:$Z,5,0)</f>
        <v>SGCC-ZSBX-Z08</v>
      </c>
      <c r="AA104" s="93">
        <f>VLOOKUP($C104,'Master list'!$C:$Z,6,0)</f>
        <v>1.6</v>
      </c>
      <c r="AB104" s="93">
        <f>VLOOKUP($C104,'Master list'!$C:$Z,7,0)</f>
        <v>321</v>
      </c>
      <c r="AC104" s="93">
        <f>VLOOKUP($C104,'Master list'!$C:$Z,8,0)</f>
        <v>1220</v>
      </c>
      <c r="AD104" s="105">
        <f>VLOOKUP($C104,'Master list'!$C:$Z,9,0)</f>
        <v>4.9187472000000003</v>
      </c>
      <c r="AF104" s="106">
        <f t="shared" si="11"/>
        <v>409.57424184960001</v>
      </c>
      <c r="AG104" s="106">
        <f t="shared" si="12"/>
        <v>1131.0364061568</v>
      </c>
      <c r="AH104" s="106">
        <f t="shared" si="13"/>
        <v>868.05066836160006</v>
      </c>
      <c r="AI104" s="106">
        <f t="shared" si="14"/>
        <v>359.87522014080002</v>
      </c>
      <c r="AJ104" s="106">
        <f t="shared" si="15"/>
        <v>1898.2429194240001</v>
      </c>
      <c r="AK104" s="106">
        <f t="shared" si="16"/>
        <v>0</v>
      </c>
      <c r="AL104" s="106">
        <f t="shared" si="17"/>
        <v>1022.2829055648001</v>
      </c>
      <c r="AM104" s="106">
        <f t="shared" si="18"/>
        <v>5689.0623614976003</v>
      </c>
    </row>
    <row r="105" spans="2:39">
      <c r="B105" s="103" t="s">
        <v>5</v>
      </c>
      <c r="C105" s="103" t="s">
        <v>240</v>
      </c>
      <c r="D105" s="103" t="s">
        <v>241</v>
      </c>
      <c r="E105" s="128">
        <v>0</v>
      </c>
      <c r="F105" s="128">
        <v>0</v>
      </c>
      <c r="G105" s="128">
        <v>0</v>
      </c>
      <c r="H105" s="128">
        <v>0</v>
      </c>
      <c r="I105" s="128">
        <v>0</v>
      </c>
      <c r="J105" s="128">
        <v>41.66</v>
      </c>
      <c r="K105" s="128">
        <v>1125.5999999999999</v>
      </c>
      <c r="L105" s="128">
        <v>0</v>
      </c>
      <c r="M105" s="128">
        <v>0</v>
      </c>
      <c r="N105" s="128">
        <v>1346.7</v>
      </c>
      <c r="O105" s="128">
        <v>1296.45</v>
      </c>
      <c r="P105" s="128">
        <v>1497.45</v>
      </c>
      <c r="Q105" s="128">
        <v>1889.4</v>
      </c>
      <c r="R105" s="128">
        <v>0</v>
      </c>
      <c r="S105" s="128">
        <v>743.7</v>
      </c>
      <c r="T105" s="128">
        <v>7940.96</v>
      </c>
      <c r="U105" s="128" t="s">
        <v>4408</v>
      </c>
      <c r="W105" s="93" t="str">
        <f>_xlfn.XLOOKUP($C105,'Master list'!$C:$C,'Master list'!E:E)</f>
        <v>SGCC</v>
      </c>
      <c r="X105" s="93" t="str">
        <f>VLOOKUP($C105,'Master list'!$C:$Z,4,0)</f>
        <v>Z08</v>
      </c>
      <c r="Y105" s="104">
        <f>_xlfn.XLOOKUP($C105,'Master list'!$C:$C,'Master list'!O:O)</f>
        <v>1219</v>
      </c>
      <c r="Z105" s="93" t="str">
        <f>VLOOKUP($C105,'Master list'!$C:$Z,5,0)</f>
        <v>SGCC-ZSBX-Z08</v>
      </c>
      <c r="AA105" s="93">
        <f>VLOOKUP($C105,'Master list'!$C:$Z,6,0)</f>
        <v>1.6</v>
      </c>
      <c r="AB105" s="93">
        <f>VLOOKUP($C105,'Master list'!$C:$Z,7,0)</f>
        <v>178</v>
      </c>
      <c r="AC105" s="93">
        <f>VLOOKUP($C105,'Master list'!$C:$Z,8,0)</f>
        <v>550</v>
      </c>
      <c r="AD105" s="105">
        <f>VLOOKUP($C105,'Master list'!$C:$Z,9,0)</f>
        <v>1.2296240000000003</v>
      </c>
      <c r="AF105" s="106">
        <f t="shared" si="11"/>
        <v>1435.2909102400004</v>
      </c>
      <c r="AG105" s="106">
        <f t="shared" si="12"/>
        <v>1655.9346408000004</v>
      </c>
      <c r="AH105" s="106">
        <f t="shared" si="13"/>
        <v>1594.1460348000005</v>
      </c>
      <c r="AI105" s="106">
        <f t="shared" si="14"/>
        <v>1841.3004588000006</v>
      </c>
      <c r="AJ105" s="106">
        <f t="shared" si="15"/>
        <v>2323.2515856000005</v>
      </c>
      <c r="AK105" s="106">
        <f t="shared" si="16"/>
        <v>0</v>
      </c>
      <c r="AL105" s="106">
        <f t="shared" si="17"/>
        <v>914.47136880000028</v>
      </c>
      <c r="AM105" s="106">
        <f t="shared" si="18"/>
        <v>9764.3949990400015</v>
      </c>
    </row>
    <row r="106" spans="2:39">
      <c r="B106" s="103" t="s">
        <v>5</v>
      </c>
      <c r="C106" s="103" t="s">
        <v>242</v>
      </c>
      <c r="D106" s="103" t="s">
        <v>241</v>
      </c>
      <c r="E106" s="128">
        <v>0</v>
      </c>
      <c r="F106" s="128">
        <v>0</v>
      </c>
      <c r="G106" s="128">
        <v>0</v>
      </c>
      <c r="H106" s="128">
        <v>0</v>
      </c>
      <c r="I106" s="128">
        <v>0</v>
      </c>
      <c r="J106" s="128">
        <v>0</v>
      </c>
      <c r="K106" s="128">
        <v>381.495</v>
      </c>
      <c r="L106" s="128">
        <v>381.9</v>
      </c>
      <c r="M106" s="128">
        <v>0</v>
      </c>
      <c r="N106" s="128">
        <v>1040.175</v>
      </c>
      <c r="O106" s="128">
        <v>869.32500000000005</v>
      </c>
      <c r="P106" s="128">
        <v>482.4</v>
      </c>
      <c r="Q106" s="128">
        <v>2281.35</v>
      </c>
      <c r="R106" s="128">
        <v>0</v>
      </c>
      <c r="S106" s="128">
        <v>1135.6500000000001</v>
      </c>
      <c r="T106" s="128">
        <v>6572.2950000000001</v>
      </c>
      <c r="U106" s="128" t="s">
        <v>4408</v>
      </c>
      <c r="W106" s="93" t="str">
        <f>_xlfn.XLOOKUP($C106,'Master list'!$C:$C,'Master list'!E:E)</f>
        <v>SGCC</v>
      </c>
      <c r="X106" s="93" t="str">
        <f>VLOOKUP($C106,'Master list'!$C:$Z,4,0)</f>
        <v>Z08</v>
      </c>
      <c r="Y106" s="104">
        <f>_xlfn.XLOOKUP($C106,'Master list'!$C:$C,'Master list'!O:O)</f>
        <v>1219</v>
      </c>
      <c r="Z106" s="93" t="str">
        <f>VLOOKUP($C106,'Master list'!$C:$Z,5,0)</f>
        <v>SGCC-ZSBX-Z08</v>
      </c>
      <c r="AA106" s="93">
        <f>VLOOKUP($C106,'Master list'!$C:$Z,6,0)</f>
        <v>1.6</v>
      </c>
      <c r="AB106" s="93">
        <f>VLOOKUP($C106,'Master list'!$C:$Z,7,0)</f>
        <v>178</v>
      </c>
      <c r="AC106" s="93">
        <f>VLOOKUP($C106,'Master list'!$C:$Z,8,0)</f>
        <v>550</v>
      </c>
      <c r="AD106" s="105">
        <f>VLOOKUP($C106,'Master list'!$C:$Z,9,0)</f>
        <v>1.2296240000000003</v>
      </c>
      <c r="AF106" s="106">
        <f t="shared" si="11"/>
        <v>938.68881348000014</v>
      </c>
      <c r="AG106" s="106">
        <f t="shared" si="12"/>
        <v>1279.0241442000001</v>
      </c>
      <c r="AH106" s="106">
        <f t="shared" si="13"/>
        <v>1068.9428838000003</v>
      </c>
      <c r="AI106" s="106">
        <f t="shared" si="14"/>
        <v>593.17061760000013</v>
      </c>
      <c r="AJ106" s="106">
        <f t="shared" si="15"/>
        <v>2805.2027124000006</v>
      </c>
      <c r="AK106" s="106">
        <f t="shared" si="16"/>
        <v>0</v>
      </c>
      <c r="AL106" s="106">
        <f t="shared" si="17"/>
        <v>1396.4224956000005</v>
      </c>
      <c r="AM106" s="106">
        <f t="shared" si="18"/>
        <v>8081.4516670800022</v>
      </c>
    </row>
    <row r="107" spans="2:39">
      <c r="B107" s="103" t="s">
        <v>5</v>
      </c>
      <c r="C107" s="103" t="s">
        <v>243</v>
      </c>
      <c r="D107" s="103" t="s">
        <v>244</v>
      </c>
      <c r="E107" s="128">
        <v>0</v>
      </c>
      <c r="F107" s="128">
        <v>0</v>
      </c>
      <c r="G107" s="128">
        <v>0</v>
      </c>
      <c r="H107" s="128">
        <v>0</v>
      </c>
      <c r="I107" s="128">
        <v>0</v>
      </c>
      <c r="J107" s="128">
        <v>134.09</v>
      </c>
      <c r="K107" s="128">
        <v>773.85</v>
      </c>
      <c r="L107" s="128">
        <v>0</v>
      </c>
      <c r="M107" s="128">
        <v>0</v>
      </c>
      <c r="N107" s="128">
        <v>1085.4000000000001</v>
      </c>
      <c r="O107" s="128">
        <v>834.15</v>
      </c>
      <c r="P107" s="128">
        <v>1135.6500000000001</v>
      </c>
      <c r="Q107" s="128">
        <v>1648.2</v>
      </c>
      <c r="R107" s="128">
        <v>0</v>
      </c>
      <c r="S107" s="128">
        <v>884.4</v>
      </c>
      <c r="T107" s="128">
        <v>6495.74</v>
      </c>
      <c r="U107" s="128" t="s">
        <v>4408</v>
      </c>
      <c r="W107" s="93" t="str">
        <f>_xlfn.XLOOKUP($C107,'Master list'!$C:$C,'Master list'!E:E)</f>
        <v>SGCC</v>
      </c>
      <c r="X107" s="93" t="str">
        <f>VLOOKUP($C107,'Master list'!$C:$Z,4,0)</f>
        <v>Z08</v>
      </c>
      <c r="Y107" s="104">
        <f>_xlfn.XLOOKUP($C107,'Master list'!$C:$C,'Master list'!O:O)</f>
        <v>1219</v>
      </c>
      <c r="Z107" s="93" t="str">
        <f>VLOOKUP($C107,'Master list'!$C:$Z,5,0)</f>
        <v>SGCC-ZSBX-Z08</v>
      </c>
      <c r="AA107" s="93">
        <f>VLOOKUP($C107,'Master list'!$C:$Z,6,0)</f>
        <v>1.6</v>
      </c>
      <c r="AB107" s="93">
        <f>VLOOKUP($C107,'Master list'!$C:$Z,7,0)</f>
        <v>180</v>
      </c>
      <c r="AC107" s="93">
        <f>VLOOKUP($C107,'Master list'!$C:$Z,8,0)</f>
        <v>570</v>
      </c>
      <c r="AD107" s="105">
        <f>VLOOKUP($C107,'Master list'!$C:$Z,9,0)</f>
        <v>1.288656</v>
      </c>
      <c r="AF107" s="106">
        <f t="shared" si="11"/>
        <v>1170.0223286400001</v>
      </c>
      <c r="AG107" s="106">
        <f t="shared" si="12"/>
        <v>1398.7072224000001</v>
      </c>
      <c r="AH107" s="106">
        <f t="shared" si="13"/>
        <v>1074.9324024</v>
      </c>
      <c r="AI107" s="106">
        <f t="shared" si="14"/>
        <v>1463.4621864000001</v>
      </c>
      <c r="AJ107" s="106">
        <f t="shared" si="15"/>
        <v>2123.9628192</v>
      </c>
      <c r="AK107" s="106">
        <f t="shared" si="16"/>
        <v>0</v>
      </c>
      <c r="AL107" s="106">
        <f t="shared" si="17"/>
        <v>1139.6873664</v>
      </c>
      <c r="AM107" s="106">
        <f t="shared" si="18"/>
        <v>8370.7743254399993</v>
      </c>
    </row>
    <row r="108" spans="2:39">
      <c r="B108" s="103" t="s">
        <v>5</v>
      </c>
      <c r="C108" s="103" t="s">
        <v>245</v>
      </c>
      <c r="D108" s="103" t="s">
        <v>244</v>
      </c>
      <c r="E108" s="128">
        <v>0</v>
      </c>
      <c r="F108" s="128">
        <v>0</v>
      </c>
      <c r="G108" s="128">
        <v>0</v>
      </c>
      <c r="H108" s="128">
        <v>0</v>
      </c>
      <c r="I108" s="128">
        <v>0</v>
      </c>
      <c r="J108" s="128">
        <v>0</v>
      </c>
      <c r="K108" s="128">
        <v>455.83499999999998</v>
      </c>
      <c r="L108" s="128">
        <v>616.06500000000005</v>
      </c>
      <c r="M108" s="128">
        <v>0</v>
      </c>
      <c r="N108" s="128">
        <v>1574.835</v>
      </c>
      <c r="O108" s="128">
        <v>1239.165</v>
      </c>
      <c r="P108" s="128">
        <v>542.70000000000005</v>
      </c>
      <c r="Q108" s="128">
        <v>2613</v>
      </c>
      <c r="R108" s="128">
        <v>0</v>
      </c>
      <c r="S108" s="128">
        <v>1319.5650000000001</v>
      </c>
      <c r="T108" s="128">
        <v>8361.1650000000009</v>
      </c>
      <c r="U108" s="128" t="s">
        <v>4408</v>
      </c>
      <c r="W108" s="93" t="str">
        <f>_xlfn.XLOOKUP($C108,'Master list'!$C:$C,'Master list'!E:E)</f>
        <v>SGCC</v>
      </c>
      <c r="X108" s="93" t="str">
        <f>VLOOKUP($C108,'Master list'!$C:$Z,4,0)</f>
        <v>Z08</v>
      </c>
      <c r="Y108" s="104">
        <f>_xlfn.XLOOKUP($C108,'Master list'!$C:$C,'Master list'!O:O)</f>
        <v>1219</v>
      </c>
      <c r="Z108" s="93" t="str">
        <f>VLOOKUP($C108,'Master list'!$C:$Z,5,0)</f>
        <v>SGCC-ZSBX-Z08</v>
      </c>
      <c r="AA108" s="93">
        <f>VLOOKUP($C108,'Master list'!$C:$Z,6,0)</f>
        <v>1.6</v>
      </c>
      <c r="AB108" s="93">
        <f>VLOOKUP($C108,'Master list'!$C:$Z,7,0)</f>
        <v>180</v>
      </c>
      <c r="AC108" s="93">
        <f>VLOOKUP($C108,'Master list'!$C:$Z,8,0)</f>
        <v>570</v>
      </c>
      <c r="AD108" s="105">
        <f>VLOOKUP($C108,'Master list'!$C:$Z,9,0)</f>
        <v>1.288656</v>
      </c>
      <c r="AF108" s="106">
        <f t="shared" si="11"/>
        <v>1381.3103664000002</v>
      </c>
      <c r="AG108" s="106">
        <f t="shared" si="12"/>
        <v>2029.42057176</v>
      </c>
      <c r="AH108" s="106">
        <f t="shared" si="13"/>
        <v>1596.85741224</v>
      </c>
      <c r="AI108" s="106">
        <f t="shared" si="14"/>
        <v>699.35361120000005</v>
      </c>
      <c r="AJ108" s="106">
        <f t="shared" si="15"/>
        <v>3367.2581279999999</v>
      </c>
      <c r="AK108" s="106">
        <f t="shared" si="16"/>
        <v>0</v>
      </c>
      <c r="AL108" s="106">
        <f t="shared" si="17"/>
        <v>1700.4653546400002</v>
      </c>
      <c r="AM108" s="106">
        <f t="shared" si="18"/>
        <v>10774.665444240001</v>
      </c>
    </row>
    <row r="109" spans="2:39">
      <c r="B109" s="103" t="s">
        <v>5</v>
      </c>
      <c r="C109" s="103" t="s">
        <v>246</v>
      </c>
      <c r="D109" s="103" t="s">
        <v>247</v>
      </c>
      <c r="E109" s="128">
        <v>0</v>
      </c>
      <c r="F109" s="128">
        <v>0</v>
      </c>
      <c r="G109" s="128">
        <v>0</v>
      </c>
      <c r="H109" s="128">
        <v>0</v>
      </c>
      <c r="I109" s="128">
        <v>0</v>
      </c>
      <c r="J109" s="128">
        <v>0</v>
      </c>
      <c r="K109" s="128">
        <v>0</v>
      </c>
      <c r="L109" s="128">
        <v>20.100000000000001</v>
      </c>
      <c r="M109" s="128">
        <v>0</v>
      </c>
      <c r="N109" s="128">
        <v>100.5</v>
      </c>
      <c r="O109" s="128">
        <v>100.5</v>
      </c>
      <c r="P109" s="128">
        <v>40.200000000000003</v>
      </c>
      <c r="Q109" s="128">
        <v>281.39999999999998</v>
      </c>
      <c r="R109" s="128">
        <v>0</v>
      </c>
      <c r="S109" s="128">
        <v>100.5</v>
      </c>
      <c r="T109" s="128">
        <v>643.20000000000005</v>
      </c>
      <c r="U109" s="128" t="s">
        <v>4408</v>
      </c>
      <c r="W109" s="93" t="str">
        <f>_xlfn.XLOOKUP($C109,'Master list'!$C:$C,'Master list'!E:E)</f>
        <v>SGCC</v>
      </c>
      <c r="X109" s="93" t="str">
        <f>VLOOKUP($C109,'Master list'!$C:$Z,4,0)</f>
        <v>Z08</v>
      </c>
      <c r="Y109" s="104">
        <f>_xlfn.XLOOKUP($C109,'Master list'!$C:$C,'Master list'!O:O)</f>
        <v>1219</v>
      </c>
      <c r="Z109" s="93" t="str">
        <f>VLOOKUP($C109,'Master list'!$C:$Z,5,0)</f>
        <v>SGCC-ZSBX-Z08</v>
      </c>
      <c r="AA109" s="93">
        <f>VLOOKUP($C109,'Master list'!$C:$Z,6,0)</f>
        <v>1.2</v>
      </c>
      <c r="AB109" s="93">
        <f>VLOOKUP($C109,'Master list'!$C:$Z,7,0)</f>
        <v>156</v>
      </c>
      <c r="AC109" s="93">
        <f>VLOOKUP($C109,'Master list'!$C:$Z,8,0)</f>
        <v>364</v>
      </c>
      <c r="AD109" s="105">
        <f>VLOOKUP($C109,'Master list'!$C:$Z,9,0)</f>
        <v>0.53490528000000004</v>
      </c>
      <c r="AF109" s="106">
        <f t="shared" si="11"/>
        <v>10.751596128000001</v>
      </c>
      <c r="AG109" s="106">
        <f t="shared" si="12"/>
        <v>53.757980640000007</v>
      </c>
      <c r="AH109" s="106">
        <f t="shared" si="13"/>
        <v>53.757980640000007</v>
      </c>
      <c r="AI109" s="106">
        <f t="shared" si="14"/>
        <v>21.503192256000002</v>
      </c>
      <c r="AJ109" s="106">
        <f t="shared" si="15"/>
        <v>150.52234579200001</v>
      </c>
      <c r="AK109" s="106">
        <f t="shared" si="16"/>
        <v>0</v>
      </c>
      <c r="AL109" s="106">
        <f t="shared" si="17"/>
        <v>53.757980640000007</v>
      </c>
      <c r="AM109" s="106">
        <f t="shared" si="18"/>
        <v>344.05107609600003</v>
      </c>
    </row>
    <row r="110" spans="2:39">
      <c r="B110" s="103" t="s">
        <v>5</v>
      </c>
      <c r="C110" s="103" t="s">
        <v>248</v>
      </c>
      <c r="D110" s="103" t="s">
        <v>249</v>
      </c>
      <c r="E110" s="128">
        <v>0</v>
      </c>
      <c r="F110" s="128">
        <v>0</v>
      </c>
      <c r="G110" s="128">
        <v>0</v>
      </c>
      <c r="H110" s="128">
        <v>0</v>
      </c>
      <c r="I110" s="128">
        <v>0</v>
      </c>
      <c r="J110" s="128">
        <v>0</v>
      </c>
      <c r="K110" s="128">
        <v>88.6</v>
      </c>
      <c r="L110" s="128">
        <v>804</v>
      </c>
      <c r="M110" s="128">
        <v>0</v>
      </c>
      <c r="N110" s="128">
        <v>1045.2</v>
      </c>
      <c r="O110" s="128">
        <v>844.2</v>
      </c>
      <c r="P110" s="128">
        <v>160.80000000000001</v>
      </c>
      <c r="Q110" s="128">
        <v>1005</v>
      </c>
      <c r="R110" s="128">
        <v>0</v>
      </c>
      <c r="S110" s="128">
        <v>442.2</v>
      </c>
      <c r="T110" s="128">
        <v>4390</v>
      </c>
      <c r="U110" s="128" t="s">
        <v>4408</v>
      </c>
      <c r="W110" s="93" t="str">
        <f>_xlfn.XLOOKUP($C110,'Master list'!$C:$C,'Master list'!E:E)</f>
        <v>SGCC</v>
      </c>
      <c r="X110" s="93" t="str">
        <f>VLOOKUP($C110,'Master list'!$C:$Z,4,0)</f>
        <v>Z08</v>
      </c>
      <c r="Y110" s="104">
        <f>_xlfn.XLOOKUP($C110,'Master list'!$C:$C,'Master list'!O:O)</f>
        <v>1219</v>
      </c>
      <c r="Z110" s="93" t="str">
        <f>VLOOKUP($C110,'Master list'!$C:$Z,5,0)</f>
        <v>SGCC-ZSBX-Z08</v>
      </c>
      <c r="AA110" s="93">
        <f>VLOOKUP($C110,'Master list'!$C:$Z,6,0)</f>
        <v>1</v>
      </c>
      <c r="AB110" s="93">
        <f>VLOOKUP($C110,'Master list'!$C:$Z,7,0)</f>
        <v>83</v>
      </c>
      <c r="AC110" s="93">
        <f>VLOOKUP($C110,'Master list'!$C:$Z,8,0)</f>
        <v>206</v>
      </c>
      <c r="AD110" s="105">
        <f>VLOOKUP($C110,'Master list'!$C:$Z,9,0)</f>
        <v>0.13421929999999999</v>
      </c>
      <c r="AF110" s="106">
        <f t="shared" si="11"/>
        <v>119.80414717999999</v>
      </c>
      <c r="AG110" s="106">
        <f t="shared" si="12"/>
        <v>140.28601236</v>
      </c>
      <c r="AH110" s="106">
        <f t="shared" si="13"/>
        <v>113.30793306</v>
      </c>
      <c r="AI110" s="106">
        <f t="shared" si="14"/>
        <v>21.582463439999998</v>
      </c>
      <c r="AJ110" s="106">
        <f t="shared" si="15"/>
        <v>134.89039649999998</v>
      </c>
      <c r="AK110" s="106">
        <f t="shared" si="16"/>
        <v>0</v>
      </c>
      <c r="AL110" s="106">
        <f t="shared" si="17"/>
        <v>59.351774459999994</v>
      </c>
      <c r="AM110" s="106">
        <f t="shared" si="18"/>
        <v>589.22272699999996</v>
      </c>
    </row>
    <row r="111" spans="2:39">
      <c r="B111" s="103" t="s">
        <v>5</v>
      </c>
      <c r="C111" s="103" t="s">
        <v>250</v>
      </c>
      <c r="D111" s="103" t="s">
        <v>251</v>
      </c>
      <c r="E111" s="128">
        <v>0</v>
      </c>
      <c r="F111" s="128">
        <v>0</v>
      </c>
      <c r="G111" s="128">
        <v>0</v>
      </c>
      <c r="H111" s="128">
        <v>0</v>
      </c>
      <c r="I111" s="128">
        <v>0</v>
      </c>
      <c r="J111" s="128">
        <v>90.45</v>
      </c>
      <c r="K111" s="128">
        <v>150.75</v>
      </c>
      <c r="L111" s="128">
        <v>814.05</v>
      </c>
      <c r="M111" s="128">
        <v>0</v>
      </c>
      <c r="N111" s="128">
        <v>914.55</v>
      </c>
      <c r="O111" s="128">
        <v>703.5</v>
      </c>
      <c r="P111" s="128">
        <v>100.5</v>
      </c>
      <c r="Q111" s="128">
        <v>753.75</v>
      </c>
      <c r="R111" s="128">
        <v>0</v>
      </c>
      <c r="S111" s="128">
        <v>311.55</v>
      </c>
      <c r="T111" s="128">
        <v>3839.1</v>
      </c>
      <c r="U111" s="128" t="s">
        <v>4408</v>
      </c>
      <c r="W111" s="93" t="str">
        <f>_xlfn.XLOOKUP($C111,'Master list'!$C:$C,'Master list'!E:E)</f>
        <v>SGCC</v>
      </c>
      <c r="X111" s="93" t="str">
        <f>VLOOKUP($C111,'Master list'!$C:$Z,4,0)</f>
        <v>Z08</v>
      </c>
      <c r="Y111" s="104">
        <f>_xlfn.XLOOKUP($C111,'Master list'!$C:$C,'Master list'!O:O)</f>
        <v>1219</v>
      </c>
      <c r="Z111" s="93" t="str">
        <f>VLOOKUP($C111,'Master list'!$C:$Z,5,0)</f>
        <v>SGCC-ZSBX-Z08</v>
      </c>
      <c r="AA111" s="93">
        <f>VLOOKUP($C111,'Master list'!$C:$Z,6,0)</f>
        <v>1.2</v>
      </c>
      <c r="AB111" s="93">
        <f>VLOOKUP($C111,'Master list'!$C:$Z,7,0)</f>
        <v>156.5</v>
      </c>
      <c r="AC111" s="93">
        <f>VLOOKUP($C111,'Master list'!$C:$Z,8,0)</f>
        <v>520</v>
      </c>
      <c r="AD111" s="105">
        <f>VLOOKUP($C111,'Master list'!$C:$Z,9,0)</f>
        <v>0.76659959999999994</v>
      </c>
      <c r="AF111" s="106">
        <f t="shared" si="11"/>
        <v>808.95422789999998</v>
      </c>
      <c r="AG111" s="106">
        <f t="shared" si="12"/>
        <v>701.09366417999991</v>
      </c>
      <c r="AH111" s="106">
        <f t="shared" si="13"/>
        <v>539.30281859999991</v>
      </c>
      <c r="AI111" s="106">
        <f t="shared" si="14"/>
        <v>77.043259799999987</v>
      </c>
      <c r="AJ111" s="106">
        <f t="shared" si="15"/>
        <v>577.8244484999999</v>
      </c>
      <c r="AK111" s="106">
        <f t="shared" si="16"/>
        <v>0</v>
      </c>
      <c r="AL111" s="106">
        <f t="shared" si="17"/>
        <v>238.83410537999998</v>
      </c>
      <c r="AM111" s="106">
        <f t="shared" si="18"/>
        <v>2943.0525243599996</v>
      </c>
    </row>
    <row r="112" spans="2:39">
      <c r="B112" s="103" t="s">
        <v>5</v>
      </c>
      <c r="C112" s="103" t="s">
        <v>252</v>
      </c>
      <c r="D112" s="103" t="s">
        <v>253</v>
      </c>
      <c r="E112" s="128">
        <v>0</v>
      </c>
      <c r="F112" s="128">
        <v>0</v>
      </c>
      <c r="G112" s="128">
        <v>0</v>
      </c>
      <c r="H112" s="128">
        <v>0</v>
      </c>
      <c r="I112" s="128">
        <v>0</v>
      </c>
      <c r="J112" s="128">
        <v>2010</v>
      </c>
      <c r="K112" s="128">
        <v>0</v>
      </c>
      <c r="L112" s="128">
        <v>80.400000000000006</v>
      </c>
      <c r="M112" s="128">
        <v>0</v>
      </c>
      <c r="N112" s="128">
        <v>2130.6</v>
      </c>
      <c r="O112" s="128">
        <v>1708.5</v>
      </c>
      <c r="P112" s="128">
        <v>1708.5</v>
      </c>
      <c r="Q112" s="128">
        <v>763.8</v>
      </c>
      <c r="R112" s="128">
        <v>0</v>
      </c>
      <c r="S112" s="128">
        <v>824.1</v>
      </c>
      <c r="T112" s="128">
        <v>9225.9</v>
      </c>
      <c r="U112" s="128" t="s">
        <v>4408</v>
      </c>
      <c r="W112" s="93" t="str">
        <f>_xlfn.XLOOKUP($C112,'Master list'!$C:$C,'Master list'!E:E)</f>
        <v>SGCC</v>
      </c>
      <c r="X112" s="93" t="str">
        <f>VLOOKUP($C112,'Master list'!$C:$Z,4,0)</f>
        <v>Z08</v>
      </c>
      <c r="Y112" s="104">
        <f>_xlfn.XLOOKUP($C112,'Master list'!$C:$C,'Master list'!O:O)</f>
        <v>1219</v>
      </c>
      <c r="Z112" s="93" t="str">
        <f>VLOOKUP($C112,'Master list'!$C:$Z,5,0)</f>
        <v>SGCC-ZSBX-Z08</v>
      </c>
      <c r="AA112" s="93">
        <f>VLOOKUP($C112,'Master list'!$C:$Z,6,0)</f>
        <v>0.8</v>
      </c>
      <c r="AB112" s="93">
        <f>VLOOKUP($C112,'Master list'!$C:$Z,7,0)</f>
        <v>88.5</v>
      </c>
      <c r="AC112" s="93">
        <f>VLOOKUP($C112,'Master list'!$C:$Z,8,0)</f>
        <v>745</v>
      </c>
      <c r="AD112" s="105">
        <f>VLOOKUP($C112,'Master list'!$C:$Z,9,0)</f>
        <v>0.41405609999999998</v>
      </c>
      <c r="AF112" s="106">
        <f t="shared" si="11"/>
        <v>865.54287144</v>
      </c>
      <c r="AG112" s="106">
        <f t="shared" si="12"/>
        <v>882.1879266599999</v>
      </c>
      <c r="AH112" s="106">
        <f t="shared" si="13"/>
        <v>707.41484685</v>
      </c>
      <c r="AI112" s="106">
        <f t="shared" si="14"/>
        <v>707.41484685</v>
      </c>
      <c r="AJ112" s="106">
        <f t="shared" si="15"/>
        <v>316.25604917999999</v>
      </c>
      <c r="AK112" s="106">
        <f t="shared" si="16"/>
        <v>0</v>
      </c>
      <c r="AL112" s="106">
        <f t="shared" si="17"/>
        <v>341.22363201000002</v>
      </c>
      <c r="AM112" s="106">
        <f t="shared" si="18"/>
        <v>3820.0401729899995</v>
      </c>
    </row>
    <row r="113" spans="2:39">
      <c r="B113" s="103" t="s">
        <v>5</v>
      </c>
      <c r="C113" s="103" t="s">
        <v>254</v>
      </c>
      <c r="D113" s="103" t="s">
        <v>255</v>
      </c>
      <c r="E113" s="128">
        <v>0</v>
      </c>
      <c r="F113" s="128">
        <v>0</v>
      </c>
      <c r="G113" s="128">
        <v>0</v>
      </c>
      <c r="H113" s="128">
        <v>0</v>
      </c>
      <c r="I113" s="128">
        <v>0</v>
      </c>
      <c r="J113" s="128">
        <v>2050.1999999999998</v>
      </c>
      <c r="K113" s="128">
        <v>0</v>
      </c>
      <c r="L113" s="128">
        <v>80.400000000000006</v>
      </c>
      <c r="M113" s="128">
        <v>0</v>
      </c>
      <c r="N113" s="128">
        <v>2130.6</v>
      </c>
      <c r="O113" s="128">
        <v>1728.6</v>
      </c>
      <c r="P113" s="128">
        <v>1728.6</v>
      </c>
      <c r="Q113" s="128">
        <v>723.6</v>
      </c>
      <c r="R113" s="128">
        <v>0</v>
      </c>
      <c r="S113" s="128">
        <v>844.2</v>
      </c>
      <c r="T113" s="128">
        <v>9286.2000000000007</v>
      </c>
      <c r="U113" s="128" t="s">
        <v>4408</v>
      </c>
      <c r="W113" s="93" t="str">
        <f>_xlfn.XLOOKUP($C113,'Master list'!$C:$C,'Master list'!E:E)</f>
        <v>SGCC</v>
      </c>
      <c r="X113" s="93" t="str">
        <f>VLOOKUP($C113,'Master list'!$C:$Z,4,0)</f>
        <v>Z08</v>
      </c>
      <c r="Y113" s="104">
        <f>_xlfn.XLOOKUP($C113,'Master list'!$C:$C,'Master list'!O:O)</f>
        <v>1219</v>
      </c>
      <c r="Z113" s="93" t="str">
        <f>VLOOKUP($C113,'Master list'!$C:$Z,5,0)</f>
        <v>SGCC-ZSBX-Z08</v>
      </c>
      <c r="AA113" s="93">
        <f>VLOOKUP($C113,'Master list'!$C:$Z,6,0)</f>
        <v>0.8</v>
      </c>
      <c r="AB113" s="93">
        <f>VLOOKUP($C113,'Master list'!$C:$Z,7,0)</f>
        <v>76</v>
      </c>
      <c r="AC113" s="93">
        <f>VLOOKUP($C113,'Master list'!$C:$Z,8,0)</f>
        <v>723</v>
      </c>
      <c r="AD113" s="105">
        <f>VLOOKUP($C113,'Master list'!$C:$Z,9,0)</f>
        <v>0.34507344000000001</v>
      </c>
      <c r="AF113" s="106">
        <f t="shared" si="11"/>
        <v>735.21347126399996</v>
      </c>
      <c r="AG113" s="106">
        <f t="shared" si="12"/>
        <v>735.21347126399996</v>
      </c>
      <c r="AH113" s="106">
        <f t="shared" si="13"/>
        <v>596.49394838399996</v>
      </c>
      <c r="AI113" s="106">
        <f t="shared" si="14"/>
        <v>596.49394838399996</v>
      </c>
      <c r="AJ113" s="106">
        <f t="shared" si="15"/>
        <v>249.69514118400002</v>
      </c>
      <c r="AK113" s="106">
        <f t="shared" si="16"/>
        <v>0</v>
      </c>
      <c r="AL113" s="106">
        <f t="shared" si="17"/>
        <v>291.31099804800004</v>
      </c>
      <c r="AM113" s="106">
        <f t="shared" si="18"/>
        <v>3204.4209785280004</v>
      </c>
    </row>
    <row r="114" spans="2:39">
      <c r="B114" s="103" t="s">
        <v>5</v>
      </c>
      <c r="C114" s="103" t="s">
        <v>256</v>
      </c>
      <c r="D114" s="103" t="s">
        <v>257</v>
      </c>
      <c r="E114" s="128">
        <v>0</v>
      </c>
      <c r="F114" s="128">
        <v>0</v>
      </c>
      <c r="G114" s="128">
        <v>0</v>
      </c>
      <c r="H114" s="128">
        <v>0</v>
      </c>
      <c r="I114" s="128">
        <v>0</v>
      </c>
      <c r="J114" s="128">
        <v>1045.2</v>
      </c>
      <c r="K114" s="128">
        <v>0</v>
      </c>
      <c r="L114" s="128">
        <v>80.400000000000006</v>
      </c>
      <c r="M114" s="128">
        <v>0</v>
      </c>
      <c r="N114" s="128">
        <v>1085.4000000000001</v>
      </c>
      <c r="O114" s="128">
        <v>1165.8</v>
      </c>
      <c r="P114" s="128">
        <v>1286.4000000000001</v>
      </c>
      <c r="Q114" s="128">
        <v>603</v>
      </c>
      <c r="R114" s="128">
        <v>0</v>
      </c>
      <c r="S114" s="128">
        <v>522.6</v>
      </c>
      <c r="T114" s="128">
        <v>5788.8</v>
      </c>
      <c r="U114" s="128" t="s">
        <v>4408</v>
      </c>
      <c r="W114" s="93" t="str">
        <f>_xlfn.XLOOKUP($C114,'Master list'!$C:$C,'Master list'!E:E)</f>
        <v>SGCC</v>
      </c>
      <c r="X114" s="93" t="str">
        <f>VLOOKUP($C114,'Master list'!$C:$Z,4,0)</f>
        <v>Z08</v>
      </c>
      <c r="Y114" s="104">
        <f>_xlfn.XLOOKUP($C114,'Master list'!$C:$C,'Master list'!O:O)</f>
        <v>1219</v>
      </c>
      <c r="Z114" s="93" t="str">
        <f>VLOOKUP($C114,'Master list'!$C:$Z,5,0)</f>
        <v>SGCC-ZSBX-Z08</v>
      </c>
      <c r="AA114" s="93">
        <f>VLOOKUP($C114,'Master list'!$C:$Z,6,0)</f>
        <v>0.8</v>
      </c>
      <c r="AB114" s="93">
        <f>VLOOKUP($C114,'Master list'!$C:$Z,7,0)</f>
        <v>74</v>
      </c>
      <c r="AC114" s="93">
        <f>VLOOKUP($C114,'Master list'!$C:$Z,8,0)</f>
        <v>724</v>
      </c>
      <c r="AD114" s="105">
        <f>VLOOKUP($C114,'Master list'!$C:$Z,9,0)</f>
        <v>0.33645728000000003</v>
      </c>
      <c r="AF114" s="106">
        <f t="shared" si="11"/>
        <v>378.7163143680001</v>
      </c>
      <c r="AG114" s="106">
        <f t="shared" si="12"/>
        <v>365.19073171200006</v>
      </c>
      <c r="AH114" s="106">
        <f t="shared" si="13"/>
        <v>392.24189702400002</v>
      </c>
      <c r="AI114" s="106">
        <f t="shared" si="14"/>
        <v>432.81864499200009</v>
      </c>
      <c r="AJ114" s="106">
        <f t="shared" si="15"/>
        <v>202.88373984</v>
      </c>
      <c r="AK114" s="106">
        <f t="shared" si="16"/>
        <v>0</v>
      </c>
      <c r="AL114" s="106">
        <f t="shared" si="17"/>
        <v>175.83257452800001</v>
      </c>
      <c r="AM114" s="106">
        <f t="shared" si="18"/>
        <v>1947.6839024640003</v>
      </c>
    </row>
    <row r="115" spans="2:39">
      <c r="B115" s="103" t="s">
        <v>5</v>
      </c>
      <c r="C115" s="103" t="s">
        <v>258</v>
      </c>
      <c r="D115" s="103" t="s">
        <v>259</v>
      </c>
      <c r="E115" s="128">
        <v>0</v>
      </c>
      <c r="F115" s="128">
        <v>0</v>
      </c>
      <c r="G115" s="128">
        <v>0</v>
      </c>
      <c r="H115" s="128">
        <v>0</v>
      </c>
      <c r="I115" s="128">
        <v>0</v>
      </c>
      <c r="J115" s="128">
        <v>0</v>
      </c>
      <c r="K115" s="128">
        <v>0</v>
      </c>
      <c r="L115" s="128">
        <v>11.5</v>
      </c>
      <c r="M115" s="128">
        <v>0</v>
      </c>
      <c r="N115" s="128">
        <v>120.6</v>
      </c>
      <c r="O115" s="128">
        <v>120.6</v>
      </c>
      <c r="P115" s="128">
        <v>60.3</v>
      </c>
      <c r="Q115" s="128">
        <v>316.57499999999999</v>
      </c>
      <c r="R115" s="128">
        <v>0</v>
      </c>
      <c r="S115" s="128">
        <v>90.45</v>
      </c>
      <c r="T115" s="128">
        <v>720.02499999999998</v>
      </c>
      <c r="U115" s="128" t="s">
        <v>4408</v>
      </c>
      <c r="W115" s="93" t="str">
        <f>_xlfn.XLOOKUP($C115,'Master list'!$C:$C,'Master list'!E:E)</f>
        <v>SGCC</v>
      </c>
      <c r="X115" s="93" t="str">
        <f>VLOOKUP($C115,'Master list'!$C:$Z,4,0)</f>
        <v>Z08</v>
      </c>
      <c r="Y115" s="104">
        <f>_xlfn.XLOOKUP($C115,'Master list'!$C:$C,'Master list'!O:O)</f>
        <v>1219</v>
      </c>
      <c r="Z115" s="93" t="str">
        <f>VLOOKUP($C115,'Master list'!$C:$Z,5,0)</f>
        <v>SGCC-ZSBX-Z08</v>
      </c>
      <c r="AA115" s="93">
        <f>VLOOKUP($C115,'Master list'!$C:$Z,6,0)</f>
        <v>0.7</v>
      </c>
      <c r="AB115" s="93">
        <f>VLOOKUP($C115,'Master list'!$C:$Z,7,0)</f>
        <v>171.5</v>
      </c>
      <c r="AC115" s="93">
        <f>VLOOKUP($C115,'Master list'!$C:$Z,8,0)</f>
        <v>611</v>
      </c>
      <c r="AD115" s="105">
        <f>VLOOKUP($C115,'Master list'!$C:$Z,9,0)</f>
        <v>0.57580181749999992</v>
      </c>
      <c r="AF115" s="106">
        <f t="shared" si="11"/>
        <v>6.6217209012499989</v>
      </c>
      <c r="AG115" s="106">
        <f t="shared" si="12"/>
        <v>69.441699190499989</v>
      </c>
      <c r="AH115" s="106">
        <f t="shared" si="13"/>
        <v>69.441699190499989</v>
      </c>
      <c r="AI115" s="106">
        <f t="shared" si="14"/>
        <v>34.720849595249994</v>
      </c>
      <c r="AJ115" s="106">
        <f t="shared" si="15"/>
        <v>182.28446037506248</v>
      </c>
      <c r="AK115" s="106">
        <f t="shared" si="16"/>
        <v>0</v>
      </c>
      <c r="AL115" s="106">
        <f t="shared" si="17"/>
        <v>52.081274392874995</v>
      </c>
      <c r="AM115" s="106">
        <f t="shared" si="18"/>
        <v>414.59170364543741</v>
      </c>
    </row>
    <row r="116" spans="2:39">
      <c r="B116" s="103" t="s">
        <v>5</v>
      </c>
      <c r="C116" s="103" t="s">
        <v>260</v>
      </c>
      <c r="D116" s="103" t="s">
        <v>261</v>
      </c>
      <c r="E116" s="128">
        <v>0</v>
      </c>
      <c r="F116" s="128">
        <v>0</v>
      </c>
      <c r="G116" s="128">
        <v>0</v>
      </c>
      <c r="H116" s="128">
        <v>0</v>
      </c>
      <c r="I116" s="128">
        <v>0</v>
      </c>
      <c r="J116" s="128">
        <v>0</v>
      </c>
      <c r="K116" s="128">
        <v>0</v>
      </c>
      <c r="L116" s="128">
        <v>0</v>
      </c>
      <c r="M116" s="128">
        <v>229.005</v>
      </c>
      <c r="N116" s="128">
        <v>301.5</v>
      </c>
      <c r="O116" s="128">
        <v>301.5</v>
      </c>
      <c r="P116" s="128">
        <v>603</v>
      </c>
      <c r="Q116" s="128">
        <v>0</v>
      </c>
      <c r="R116" s="128">
        <v>301.5</v>
      </c>
      <c r="S116" s="128">
        <v>0</v>
      </c>
      <c r="T116" s="128">
        <v>1736.5050000000001</v>
      </c>
      <c r="U116" s="128" t="s">
        <v>4408</v>
      </c>
      <c r="W116" s="93" t="str">
        <f>_xlfn.XLOOKUP($C116,'Master list'!$C:$C,'Master list'!E:E)</f>
        <v>SGCC</v>
      </c>
      <c r="X116" s="93" t="str">
        <f>VLOOKUP($C116,'Master list'!$C:$Z,4,0)</f>
        <v>Z18</v>
      </c>
      <c r="Y116" s="104">
        <f>_xlfn.XLOOKUP($C116,'Master list'!$C:$C,'Master list'!O:O)</f>
        <v>1219</v>
      </c>
      <c r="Z116" s="93" t="str">
        <f>VLOOKUP($C116,'Master list'!$C:$Z,5,0)</f>
        <v>SGCC-ZSBX-Z18</v>
      </c>
      <c r="AA116" s="93">
        <f>VLOOKUP($C116,'Master list'!$C:$Z,6,0)</f>
        <v>1.2</v>
      </c>
      <c r="AB116" s="93">
        <f>VLOOKUP($C116,'Master list'!$C:$Z,7,0)</f>
        <v>91.4</v>
      </c>
      <c r="AC116" s="93">
        <f>VLOOKUP($C116,'Master list'!$C:$Z,8,0)</f>
        <v>1478</v>
      </c>
      <c r="AD116" s="105">
        <f>VLOOKUP($C116,'Master list'!$C:$Z,9,0)</f>
        <v>1.2725402640000003</v>
      </c>
      <c r="AF116" s="106">
        <f t="shared" si="11"/>
        <v>291.41808315732004</v>
      </c>
      <c r="AG116" s="106">
        <f t="shared" si="12"/>
        <v>383.67088959600011</v>
      </c>
      <c r="AH116" s="106">
        <f t="shared" si="13"/>
        <v>383.67088959600011</v>
      </c>
      <c r="AI116" s="106">
        <f t="shared" si="14"/>
        <v>767.34177919200022</v>
      </c>
      <c r="AJ116" s="106">
        <f t="shared" si="15"/>
        <v>0</v>
      </c>
      <c r="AK116" s="106">
        <f t="shared" si="16"/>
        <v>383.67088959600011</v>
      </c>
      <c r="AL116" s="106">
        <f t="shared" si="17"/>
        <v>0</v>
      </c>
      <c r="AM116" s="106">
        <f t="shared" si="18"/>
        <v>2209.7725311373206</v>
      </c>
    </row>
    <row r="117" spans="2:39">
      <c r="B117" s="103" t="s">
        <v>5</v>
      </c>
      <c r="C117" s="103" t="s">
        <v>262</v>
      </c>
      <c r="D117" s="103" t="s">
        <v>263</v>
      </c>
      <c r="E117" s="128">
        <v>0</v>
      </c>
      <c r="F117" s="128">
        <v>0</v>
      </c>
      <c r="G117" s="128">
        <v>0</v>
      </c>
      <c r="H117" s="128">
        <v>0</v>
      </c>
      <c r="I117" s="128">
        <v>0</v>
      </c>
      <c r="J117" s="128">
        <v>0</v>
      </c>
      <c r="K117" s="128">
        <v>0</v>
      </c>
      <c r="L117" s="128">
        <v>0</v>
      </c>
      <c r="M117" s="128">
        <v>0</v>
      </c>
      <c r="N117" s="128">
        <v>253.36</v>
      </c>
      <c r="O117" s="128">
        <v>422.1</v>
      </c>
      <c r="P117" s="128">
        <v>60.3</v>
      </c>
      <c r="Q117" s="128">
        <v>542.70000000000005</v>
      </c>
      <c r="R117" s="128">
        <v>0</v>
      </c>
      <c r="S117" s="128">
        <v>140.69999999999999</v>
      </c>
      <c r="T117" s="128">
        <v>1419.16</v>
      </c>
      <c r="U117" s="128" t="s">
        <v>4408</v>
      </c>
      <c r="W117" s="93" t="str">
        <f>_xlfn.XLOOKUP($C117,'Master list'!$C:$C,'Master list'!E:E)</f>
        <v>SGCC</v>
      </c>
      <c r="X117" s="93" t="str">
        <f>VLOOKUP($C117,'Master list'!$C:$Z,4,0)</f>
        <v>Z08</v>
      </c>
      <c r="Y117" s="104">
        <f>_xlfn.XLOOKUP($C117,'Master list'!$C:$C,'Master list'!O:O)</f>
        <v>1219</v>
      </c>
      <c r="Z117" s="93" t="str">
        <f>VLOOKUP($C117,'Master list'!$C:$Z,5,0)</f>
        <v>SGCC-ZSBX-Z08</v>
      </c>
      <c r="AA117" s="93">
        <f>VLOOKUP($C117,'Master list'!$C:$Z,6,0)</f>
        <v>0.7</v>
      </c>
      <c r="AB117" s="93">
        <f>VLOOKUP($C117,'Master list'!$C:$Z,7,0)</f>
        <v>184.8</v>
      </c>
      <c r="AC117" s="93">
        <f>VLOOKUP($C117,'Master list'!$C:$Z,8,0)</f>
        <v>235</v>
      </c>
      <c r="AD117" s="105">
        <f>VLOOKUP($C117,'Master list'!$C:$Z,9,0)</f>
        <v>0.23863685999999998</v>
      </c>
      <c r="AF117" s="106">
        <f t="shared" si="11"/>
        <v>0</v>
      </c>
      <c r="AG117" s="106">
        <f t="shared" si="12"/>
        <v>60.461034849599997</v>
      </c>
      <c r="AH117" s="106">
        <f t="shared" si="13"/>
        <v>100.728618606</v>
      </c>
      <c r="AI117" s="106">
        <f t="shared" si="14"/>
        <v>14.389802657999997</v>
      </c>
      <c r="AJ117" s="106">
        <f t="shared" si="15"/>
        <v>129.50822392200001</v>
      </c>
      <c r="AK117" s="106">
        <f t="shared" si="16"/>
        <v>0</v>
      </c>
      <c r="AL117" s="106">
        <f t="shared" si="17"/>
        <v>33.576206201999995</v>
      </c>
      <c r="AM117" s="106">
        <f t="shared" si="18"/>
        <v>338.66388623759997</v>
      </c>
    </row>
    <row r="118" spans="2:39">
      <c r="B118" s="103" t="s">
        <v>5</v>
      </c>
      <c r="C118" s="103" t="s">
        <v>264</v>
      </c>
      <c r="D118" s="103" t="s">
        <v>265</v>
      </c>
      <c r="E118" s="128">
        <v>0</v>
      </c>
      <c r="F118" s="128">
        <v>0</v>
      </c>
      <c r="G118" s="128">
        <v>0</v>
      </c>
      <c r="H118" s="128">
        <v>0</v>
      </c>
      <c r="I118" s="128">
        <v>0</v>
      </c>
      <c r="J118" s="128">
        <v>0</v>
      </c>
      <c r="K118" s="128">
        <v>0</v>
      </c>
      <c r="L118" s="128">
        <v>0</v>
      </c>
      <c r="M118" s="128">
        <v>0</v>
      </c>
      <c r="N118" s="128">
        <v>92</v>
      </c>
      <c r="O118" s="128">
        <v>120.6</v>
      </c>
      <c r="P118" s="128">
        <v>60.3</v>
      </c>
      <c r="Q118" s="128">
        <v>321.60000000000002</v>
      </c>
      <c r="R118" s="128">
        <v>0</v>
      </c>
      <c r="S118" s="128">
        <v>100.5</v>
      </c>
      <c r="T118" s="128">
        <v>695</v>
      </c>
      <c r="U118" s="128" t="s">
        <v>4408</v>
      </c>
      <c r="W118" s="93" t="str">
        <f>_xlfn.XLOOKUP($C118,'Master list'!$C:$C,'Master list'!E:E)</f>
        <v>SGCC</v>
      </c>
      <c r="X118" s="93" t="str">
        <f>VLOOKUP($C118,'Master list'!$C:$Z,4,0)</f>
        <v>Z08</v>
      </c>
      <c r="Y118" s="104">
        <f>_xlfn.XLOOKUP($C118,'Master list'!$C:$C,'Master list'!O:O)</f>
        <v>1219</v>
      </c>
      <c r="Z118" s="93" t="str">
        <f>VLOOKUP($C118,'Master list'!$C:$Z,5,0)</f>
        <v>SGCC-ZSBX-Z08</v>
      </c>
      <c r="AA118" s="93">
        <f>VLOOKUP($C118,'Master list'!$C:$Z,6,0)</f>
        <v>0.7</v>
      </c>
      <c r="AB118" s="93">
        <f>VLOOKUP($C118,'Master list'!$C:$Z,7,0)</f>
        <v>202</v>
      </c>
      <c r="AC118" s="93">
        <f>VLOOKUP($C118,'Master list'!$C:$Z,8,0)</f>
        <v>247</v>
      </c>
      <c r="AD118" s="105">
        <f>VLOOKUP($C118,'Master list'!$C:$Z,9,0)</f>
        <v>0.27416752999999999</v>
      </c>
      <c r="AF118" s="106">
        <f t="shared" si="11"/>
        <v>0</v>
      </c>
      <c r="AG118" s="106">
        <f t="shared" si="12"/>
        <v>25.223412759999999</v>
      </c>
      <c r="AH118" s="106">
        <f t="shared" si="13"/>
        <v>33.064604117999998</v>
      </c>
      <c r="AI118" s="106">
        <f t="shared" si="14"/>
        <v>16.532302058999999</v>
      </c>
      <c r="AJ118" s="106">
        <f t="shared" si="15"/>
        <v>88.172277648000005</v>
      </c>
      <c r="AK118" s="106">
        <f t="shared" si="16"/>
        <v>0</v>
      </c>
      <c r="AL118" s="106">
        <f t="shared" si="17"/>
        <v>27.553836765</v>
      </c>
      <c r="AM118" s="106">
        <f t="shared" si="18"/>
        <v>190.54643335</v>
      </c>
    </row>
    <row r="119" spans="2:39">
      <c r="B119" s="103" t="s">
        <v>5</v>
      </c>
      <c r="C119" s="103" t="s">
        <v>266</v>
      </c>
      <c r="D119" s="103" t="s">
        <v>267</v>
      </c>
      <c r="E119" s="128">
        <v>0</v>
      </c>
      <c r="F119" s="128">
        <v>0</v>
      </c>
      <c r="G119" s="128">
        <v>0</v>
      </c>
      <c r="H119" s="128">
        <v>0</v>
      </c>
      <c r="I119" s="128">
        <v>0</v>
      </c>
      <c r="J119" s="128">
        <v>0</v>
      </c>
      <c r="K119" s="128">
        <v>0</v>
      </c>
      <c r="L119" s="128">
        <v>0</v>
      </c>
      <c r="M119" s="128">
        <v>0</v>
      </c>
      <c r="N119" s="128">
        <v>0</v>
      </c>
      <c r="O119" s="128">
        <v>194.02500000000001</v>
      </c>
      <c r="P119" s="128">
        <v>160.80000000000001</v>
      </c>
      <c r="Q119" s="128">
        <v>683.4</v>
      </c>
      <c r="R119" s="128">
        <v>0</v>
      </c>
      <c r="S119" s="128">
        <v>201</v>
      </c>
      <c r="T119" s="128">
        <v>1239.2249999999999</v>
      </c>
      <c r="U119" s="128" t="s">
        <v>4408</v>
      </c>
      <c r="W119" s="93" t="str">
        <f>_xlfn.XLOOKUP($C119,'Master list'!$C:$C,'Master list'!E:E)</f>
        <v>SGCC</v>
      </c>
      <c r="X119" s="93" t="str">
        <f>VLOOKUP($C119,'Master list'!$C:$Z,4,0)</f>
        <v>Z12</v>
      </c>
      <c r="Y119" s="104">
        <f>_xlfn.XLOOKUP($C119,'Master list'!$C:$C,'Master list'!O:O)</f>
        <v>1219</v>
      </c>
      <c r="Z119" s="93" t="str">
        <f>VLOOKUP($C119,'Master list'!$C:$Z,5,0)</f>
        <v>SGCC-ZSBX-Z12</v>
      </c>
      <c r="AA119" s="93">
        <f>VLOOKUP($C119,'Master list'!$C:$Z,6,0)</f>
        <v>1.2</v>
      </c>
      <c r="AB119" s="93">
        <f>VLOOKUP($C119,'Master list'!$C:$Z,7,0)</f>
        <v>56</v>
      </c>
      <c r="AC119" s="93">
        <f>VLOOKUP($C119,'Master list'!$C:$Z,8,0)</f>
        <v>648</v>
      </c>
      <c r="AD119" s="105">
        <f>VLOOKUP($C119,'Master list'!$C:$Z,9,0)</f>
        <v>0.34183295999999996</v>
      </c>
      <c r="AF119" s="106">
        <f t="shared" si="11"/>
        <v>0</v>
      </c>
      <c r="AG119" s="106">
        <f t="shared" si="12"/>
        <v>0</v>
      </c>
      <c r="AH119" s="106">
        <f t="shared" si="13"/>
        <v>66.324140063999991</v>
      </c>
      <c r="AI119" s="106">
        <f t="shared" si="14"/>
        <v>54.966739967999999</v>
      </c>
      <c r="AJ119" s="106">
        <f t="shared" si="15"/>
        <v>233.60864486399996</v>
      </c>
      <c r="AK119" s="106">
        <f t="shared" si="16"/>
        <v>0</v>
      </c>
      <c r="AL119" s="106">
        <f t="shared" si="17"/>
        <v>68.708424959999988</v>
      </c>
      <c r="AM119" s="106">
        <f t="shared" si="18"/>
        <v>423.60794985599995</v>
      </c>
    </row>
    <row r="120" spans="2:39">
      <c r="B120" s="103" t="s">
        <v>5</v>
      </c>
      <c r="C120" s="103" t="s">
        <v>270</v>
      </c>
      <c r="D120" s="103" t="s">
        <v>271</v>
      </c>
      <c r="E120" s="128">
        <v>0</v>
      </c>
      <c r="F120" s="128">
        <v>0</v>
      </c>
      <c r="G120" s="128">
        <v>0</v>
      </c>
      <c r="H120" s="128">
        <v>0</v>
      </c>
      <c r="I120" s="128">
        <v>0</v>
      </c>
      <c r="J120" s="128">
        <v>0</v>
      </c>
      <c r="K120" s="128">
        <v>140.69999999999999</v>
      </c>
      <c r="L120" s="128">
        <v>422.1</v>
      </c>
      <c r="M120" s="128">
        <v>0</v>
      </c>
      <c r="N120" s="128">
        <v>703.5</v>
      </c>
      <c r="O120" s="128">
        <v>422.1</v>
      </c>
      <c r="P120" s="128">
        <v>140.69999999999999</v>
      </c>
      <c r="Q120" s="128">
        <v>562.79999999999995</v>
      </c>
      <c r="R120" s="128">
        <v>0</v>
      </c>
      <c r="S120" s="128">
        <v>281.39999999999998</v>
      </c>
      <c r="T120" s="128">
        <v>2673.3</v>
      </c>
      <c r="U120" s="128" t="s">
        <v>4408</v>
      </c>
      <c r="W120" s="93" t="str">
        <f>_xlfn.XLOOKUP($C120,'Master list'!$C:$C,'Master list'!E:E)</f>
        <v>SGCC</v>
      </c>
      <c r="X120" s="93" t="str">
        <f>VLOOKUP($C120,'Master list'!$C:$Z,4,0)</f>
        <v>Z08</v>
      </c>
      <c r="Y120" s="104">
        <f>_xlfn.XLOOKUP($C120,'Master list'!$C:$C,'Master list'!O:O)</f>
        <v>1219</v>
      </c>
      <c r="Z120" s="93" t="str">
        <f>VLOOKUP($C120,'Master list'!$C:$Z,5,0)</f>
        <v>SGCC-ZSBX-Z08</v>
      </c>
      <c r="AA120" s="93">
        <f>VLOOKUP($C120,'Master list'!$C:$Z,6,0)</f>
        <v>0.7</v>
      </c>
      <c r="AB120" s="93">
        <f>VLOOKUP($C120,'Master list'!$C:$Z,7,0)</f>
        <v>270</v>
      </c>
      <c r="AC120" s="93">
        <f>VLOOKUP($C120,'Master list'!$C:$Z,8,0)</f>
        <v>270</v>
      </c>
      <c r="AD120" s="105">
        <f>VLOOKUP($C120,'Master list'!$C:$Z,9,0)</f>
        <v>0.40058549999999993</v>
      </c>
      <c r="AF120" s="106">
        <f t="shared" si="11"/>
        <v>225.44951939999993</v>
      </c>
      <c r="AG120" s="106">
        <f t="shared" si="12"/>
        <v>281.81189924999995</v>
      </c>
      <c r="AH120" s="106">
        <f t="shared" si="13"/>
        <v>169.08713954999999</v>
      </c>
      <c r="AI120" s="106">
        <f t="shared" si="14"/>
        <v>56.362379849999982</v>
      </c>
      <c r="AJ120" s="106">
        <f t="shared" si="15"/>
        <v>225.44951939999993</v>
      </c>
      <c r="AK120" s="106">
        <f t="shared" si="16"/>
        <v>0</v>
      </c>
      <c r="AL120" s="106">
        <f t="shared" si="17"/>
        <v>112.72475969999996</v>
      </c>
      <c r="AM120" s="106">
        <f t="shared" si="18"/>
        <v>1070.8852171499998</v>
      </c>
    </row>
    <row r="121" spans="2:39">
      <c r="B121" s="103" t="s">
        <v>5</v>
      </c>
      <c r="C121" s="103" t="s">
        <v>272</v>
      </c>
      <c r="D121" s="103" t="s">
        <v>273</v>
      </c>
      <c r="E121" s="128">
        <v>0</v>
      </c>
      <c r="F121" s="128">
        <v>0</v>
      </c>
      <c r="G121" s="128">
        <v>0</v>
      </c>
      <c r="H121" s="128">
        <v>0</v>
      </c>
      <c r="I121" s="128">
        <v>0</v>
      </c>
      <c r="J121" s="128">
        <v>0</v>
      </c>
      <c r="K121" s="128">
        <v>72.36</v>
      </c>
      <c r="L121" s="128">
        <v>506.52</v>
      </c>
      <c r="M121" s="128">
        <v>0</v>
      </c>
      <c r="N121" s="128">
        <v>506.52</v>
      </c>
      <c r="O121" s="128">
        <v>506.52</v>
      </c>
      <c r="P121" s="128">
        <v>72.36</v>
      </c>
      <c r="Q121" s="128">
        <v>578.88</v>
      </c>
      <c r="R121" s="128">
        <v>0</v>
      </c>
      <c r="S121" s="128">
        <v>217.08</v>
      </c>
      <c r="T121" s="128">
        <v>2460.2399999999998</v>
      </c>
      <c r="U121" s="128" t="s">
        <v>4408</v>
      </c>
      <c r="W121" s="93" t="str">
        <f>_xlfn.XLOOKUP($C121,'Master list'!$C:$C,'Master list'!E:E)</f>
        <v>SGCC</v>
      </c>
      <c r="X121" s="93" t="str">
        <f>VLOOKUP($C121,'Master list'!$C:$Z,4,0)</f>
        <v>Z08</v>
      </c>
      <c r="Y121" s="104">
        <f>_xlfn.XLOOKUP($C121,'Master list'!$C:$C,'Master list'!O:O)</f>
        <v>1219</v>
      </c>
      <c r="Z121" s="93" t="str">
        <f>VLOOKUP($C121,'Master list'!$C:$Z,5,0)</f>
        <v>SGCC-ZSBX-Z08</v>
      </c>
      <c r="AA121" s="93">
        <f>VLOOKUP($C121,'Master list'!$C:$Z,6,0)</f>
        <v>0.8</v>
      </c>
      <c r="AB121" s="93">
        <f>VLOOKUP($C121,'Master list'!$C:$Z,7,0)</f>
        <v>355</v>
      </c>
      <c r="AC121" s="93">
        <f>VLOOKUP($C121,'Master list'!$C:$Z,8,0)</f>
        <v>730</v>
      </c>
      <c r="AD121" s="105">
        <f>VLOOKUP($C121,'Master list'!$C:$Z,9,0)</f>
        <v>1.627462</v>
      </c>
      <c r="AF121" s="106">
        <f t="shared" si="11"/>
        <v>942.10520255999995</v>
      </c>
      <c r="AG121" s="106">
        <f t="shared" si="12"/>
        <v>824.34205223999993</v>
      </c>
      <c r="AH121" s="106">
        <f t="shared" si="13"/>
        <v>824.34205223999993</v>
      </c>
      <c r="AI121" s="106">
        <f t="shared" si="14"/>
        <v>117.76315031999999</v>
      </c>
      <c r="AJ121" s="106">
        <f t="shared" si="15"/>
        <v>942.10520255999995</v>
      </c>
      <c r="AK121" s="106">
        <f t="shared" si="16"/>
        <v>0</v>
      </c>
      <c r="AL121" s="106">
        <f t="shared" si="17"/>
        <v>353.28945096000001</v>
      </c>
      <c r="AM121" s="106">
        <f t="shared" si="18"/>
        <v>4003.9471108799994</v>
      </c>
    </row>
    <row r="122" spans="2:39">
      <c r="B122" s="103" t="s">
        <v>5</v>
      </c>
      <c r="C122" s="103" t="s">
        <v>274</v>
      </c>
      <c r="D122" s="103" t="s">
        <v>275</v>
      </c>
      <c r="E122" s="128">
        <v>0</v>
      </c>
      <c r="F122" s="128">
        <v>0</v>
      </c>
      <c r="G122" s="128">
        <v>0</v>
      </c>
      <c r="H122" s="128">
        <v>0</v>
      </c>
      <c r="I122" s="128">
        <v>0</v>
      </c>
      <c r="J122" s="128">
        <v>0</v>
      </c>
      <c r="K122" s="128">
        <v>0</v>
      </c>
      <c r="L122" s="128">
        <v>0</v>
      </c>
      <c r="M122" s="128">
        <v>0</v>
      </c>
      <c r="N122" s="128">
        <v>42.28</v>
      </c>
      <c r="O122" s="128">
        <v>152.76</v>
      </c>
      <c r="P122" s="128">
        <v>38.19</v>
      </c>
      <c r="Q122" s="128">
        <v>381.9</v>
      </c>
      <c r="R122" s="128">
        <v>0</v>
      </c>
      <c r="S122" s="128">
        <v>76.38</v>
      </c>
      <c r="T122" s="128">
        <v>691.51</v>
      </c>
      <c r="U122" s="128" t="s">
        <v>4408</v>
      </c>
      <c r="W122" s="93" t="str">
        <f>_xlfn.XLOOKUP($C122,'Master list'!$C:$C,'Master list'!E:E)</f>
        <v>SGCC</v>
      </c>
      <c r="X122" s="93" t="str">
        <f>VLOOKUP($C122,'Master list'!$C:$Z,4,0)</f>
        <v>Z08</v>
      </c>
      <c r="Y122" s="104">
        <f>_xlfn.XLOOKUP($C122,'Master list'!$C:$C,'Master list'!O:O)</f>
        <v>1219</v>
      </c>
      <c r="Z122" s="93" t="str">
        <f>VLOOKUP($C122,'Master list'!$C:$Z,5,0)</f>
        <v>SGCC-ZSBX-Z08</v>
      </c>
      <c r="AA122" s="93">
        <f>VLOOKUP($C122,'Master list'!$C:$Z,6,0)</f>
        <v>0.7</v>
      </c>
      <c r="AB122" s="93">
        <f>VLOOKUP($C122,'Master list'!$C:$Z,7,0)</f>
        <v>406</v>
      </c>
      <c r="AC122" s="93">
        <f>VLOOKUP($C122,'Master list'!$C:$Z,8,0)</f>
        <v>700</v>
      </c>
      <c r="AD122" s="105">
        <f>VLOOKUP($C122,'Master list'!$C:$Z,9,0)</f>
        <v>1.5616789999999998</v>
      </c>
      <c r="AF122" s="106">
        <f t="shared" si="11"/>
        <v>0</v>
      </c>
      <c r="AG122" s="106">
        <f t="shared" si="12"/>
        <v>66.027788119999997</v>
      </c>
      <c r="AH122" s="106">
        <f t="shared" si="13"/>
        <v>238.56208403999995</v>
      </c>
      <c r="AI122" s="106">
        <f t="shared" si="14"/>
        <v>59.640521009999986</v>
      </c>
      <c r="AJ122" s="106">
        <f t="shared" si="15"/>
        <v>596.40521009999986</v>
      </c>
      <c r="AK122" s="106">
        <f t="shared" si="16"/>
        <v>0</v>
      </c>
      <c r="AL122" s="106">
        <f t="shared" si="17"/>
        <v>119.28104201999997</v>
      </c>
      <c r="AM122" s="106">
        <f t="shared" si="18"/>
        <v>1079.9166452899999</v>
      </c>
    </row>
    <row r="123" spans="2:39">
      <c r="B123" s="103" t="s">
        <v>5</v>
      </c>
      <c r="C123" s="103" t="s">
        <v>276</v>
      </c>
      <c r="D123" s="103" t="s">
        <v>277</v>
      </c>
      <c r="E123" s="128">
        <v>0</v>
      </c>
      <c r="F123" s="128">
        <v>0</v>
      </c>
      <c r="G123" s="128">
        <v>0</v>
      </c>
      <c r="H123" s="128">
        <v>0</v>
      </c>
      <c r="I123" s="128">
        <v>0</v>
      </c>
      <c r="J123" s="128">
        <v>0</v>
      </c>
      <c r="K123" s="128">
        <v>0</v>
      </c>
      <c r="L123" s="128">
        <v>0</v>
      </c>
      <c r="M123" s="128">
        <v>0</v>
      </c>
      <c r="N123" s="128">
        <v>0</v>
      </c>
      <c r="O123" s="128">
        <v>90.59</v>
      </c>
      <c r="P123" s="128">
        <v>60.3</v>
      </c>
      <c r="Q123" s="128">
        <v>311.55</v>
      </c>
      <c r="R123" s="128">
        <v>0</v>
      </c>
      <c r="S123" s="128">
        <v>100.5</v>
      </c>
      <c r="T123" s="128">
        <v>562.94000000000005</v>
      </c>
      <c r="U123" s="128" t="s">
        <v>4408</v>
      </c>
      <c r="W123" s="93" t="str">
        <f>_xlfn.XLOOKUP($C123,'Master list'!$C:$C,'Master list'!E:E)</f>
        <v>SGCC</v>
      </c>
      <c r="X123" s="93" t="str">
        <f>VLOOKUP($C123,'Master list'!$C:$Z,4,0)</f>
        <v>Z08</v>
      </c>
      <c r="Y123" s="104">
        <f>_xlfn.XLOOKUP($C123,'Master list'!$C:$C,'Master list'!O:O)</f>
        <v>1219</v>
      </c>
      <c r="Z123" s="93" t="str">
        <f>VLOOKUP($C123,'Master list'!$C:$Z,5,0)</f>
        <v>SGCC-ZSBX-Z08</v>
      </c>
      <c r="AA123" s="93">
        <f>VLOOKUP($C123,'Master list'!$C:$Z,6,0)</f>
        <v>0.7</v>
      </c>
      <c r="AB123" s="93">
        <f>VLOOKUP($C123,'Master list'!$C:$Z,7,0)</f>
        <v>253</v>
      </c>
      <c r="AC123" s="93">
        <f>VLOOKUP($C123,'Master list'!$C:$Z,8,0)</f>
        <v>541</v>
      </c>
      <c r="AD123" s="105">
        <f>VLOOKUP($C123,'Master list'!$C:$Z,9,0)</f>
        <v>0.75211713499999988</v>
      </c>
      <c r="AF123" s="106">
        <f t="shared" si="11"/>
        <v>0</v>
      </c>
      <c r="AG123" s="106">
        <f t="shared" si="12"/>
        <v>0</v>
      </c>
      <c r="AH123" s="106">
        <f t="shared" si="13"/>
        <v>68.134291259649999</v>
      </c>
      <c r="AI123" s="106">
        <f t="shared" si="14"/>
        <v>45.352663240499993</v>
      </c>
      <c r="AJ123" s="106">
        <f t="shared" si="15"/>
        <v>234.32209340924996</v>
      </c>
      <c r="AK123" s="106">
        <f t="shared" si="16"/>
        <v>0</v>
      </c>
      <c r="AL123" s="106">
        <f t="shared" si="17"/>
        <v>75.587772067499984</v>
      </c>
      <c r="AM123" s="106">
        <f t="shared" si="18"/>
        <v>423.39681997689996</v>
      </c>
    </row>
    <row r="124" spans="2:39">
      <c r="B124" s="103" t="s">
        <v>5</v>
      </c>
      <c r="C124" s="103" t="s">
        <v>278</v>
      </c>
      <c r="D124" s="103" t="s">
        <v>279</v>
      </c>
      <c r="E124" s="128">
        <v>0</v>
      </c>
      <c r="F124" s="128">
        <v>0</v>
      </c>
      <c r="G124" s="128">
        <v>0</v>
      </c>
      <c r="H124" s="128">
        <v>0</v>
      </c>
      <c r="I124" s="128">
        <v>0</v>
      </c>
      <c r="J124" s="128">
        <v>0</v>
      </c>
      <c r="K124" s="128">
        <v>0</v>
      </c>
      <c r="L124" s="128">
        <v>0</v>
      </c>
      <c r="M124" s="128">
        <v>0</v>
      </c>
      <c r="N124" s="128">
        <v>83.745000000000005</v>
      </c>
      <c r="O124" s="128">
        <v>180.9</v>
      </c>
      <c r="P124" s="128">
        <v>180.9</v>
      </c>
      <c r="Q124" s="128">
        <v>361.8</v>
      </c>
      <c r="R124" s="128">
        <v>0</v>
      </c>
      <c r="S124" s="128">
        <v>0</v>
      </c>
      <c r="T124" s="128">
        <v>807.34500000000003</v>
      </c>
      <c r="U124" s="128" t="s">
        <v>4408</v>
      </c>
      <c r="W124" s="93" t="str">
        <f>_xlfn.XLOOKUP($C124,'Master list'!$C:$C,'Master list'!E:E)</f>
        <v>SGCC</v>
      </c>
      <c r="X124" s="93" t="str">
        <f>VLOOKUP($C124,'Master list'!$C:$Z,4,0)</f>
        <v>Z08</v>
      </c>
      <c r="Y124" s="104">
        <f>_xlfn.XLOOKUP($C124,'Master list'!$C:$C,'Master list'!O:O)</f>
        <v>1219</v>
      </c>
      <c r="Z124" s="93" t="str">
        <f>VLOOKUP($C124,'Master list'!$C:$Z,5,0)</f>
        <v>SGCC-ZSBX-Z08</v>
      </c>
      <c r="AA124" s="93">
        <f>VLOOKUP($C124,'Master list'!$C:$Z,6,0)</f>
        <v>1.2</v>
      </c>
      <c r="AB124" s="93">
        <f>VLOOKUP($C124,'Master list'!$C:$Z,7,0)</f>
        <v>310</v>
      </c>
      <c r="AC124" s="93">
        <f>VLOOKUP($C124,'Master list'!$C:$Z,8,0)</f>
        <v>858</v>
      </c>
      <c r="AD124" s="105">
        <f>VLOOKUP($C124,'Master list'!$C:$Z,9,0)</f>
        <v>2.5055315999999994</v>
      </c>
      <c r="AF124" s="106">
        <f t="shared" si="11"/>
        <v>0</v>
      </c>
      <c r="AG124" s="106">
        <f t="shared" si="12"/>
        <v>209.82574384199995</v>
      </c>
      <c r="AH124" s="106">
        <f t="shared" si="13"/>
        <v>453.25066643999992</v>
      </c>
      <c r="AI124" s="106">
        <f t="shared" si="14"/>
        <v>453.25066643999992</v>
      </c>
      <c r="AJ124" s="106">
        <f t="shared" si="15"/>
        <v>906.50133287999984</v>
      </c>
      <c r="AK124" s="106">
        <f t="shared" si="16"/>
        <v>0</v>
      </c>
      <c r="AL124" s="106">
        <f t="shared" si="17"/>
        <v>0</v>
      </c>
      <c r="AM124" s="106">
        <f t="shared" si="18"/>
        <v>2022.8284096019995</v>
      </c>
    </row>
    <row r="125" spans="2:39">
      <c r="B125" s="103" t="s">
        <v>5</v>
      </c>
      <c r="C125" s="103" t="s">
        <v>280</v>
      </c>
      <c r="D125" s="103" t="s">
        <v>281</v>
      </c>
      <c r="E125" s="128">
        <v>0</v>
      </c>
      <c r="F125" s="128">
        <v>0</v>
      </c>
      <c r="G125" s="128">
        <v>0</v>
      </c>
      <c r="H125" s="128">
        <v>0</v>
      </c>
      <c r="I125" s="128">
        <v>0</v>
      </c>
      <c r="J125" s="128">
        <v>0</v>
      </c>
      <c r="K125" s="128">
        <v>0</v>
      </c>
      <c r="L125" s="128">
        <v>228.905</v>
      </c>
      <c r="M125" s="128">
        <v>0</v>
      </c>
      <c r="N125" s="128">
        <v>534.66</v>
      </c>
      <c r="O125" s="128">
        <v>572.85</v>
      </c>
      <c r="P125" s="128">
        <v>114.57</v>
      </c>
      <c r="Q125" s="128">
        <v>878.37</v>
      </c>
      <c r="R125" s="128">
        <v>0</v>
      </c>
      <c r="S125" s="128">
        <v>267.33</v>
      </c>
      <c r="T125" s="128">
        <v>2596.6849999999999</v>
      </c>
      <c r="U125" s="128" t="s">
        <v>4408</v>
      </c>
      <c r="W125" s="93" t="str">
        <f>_xlfn.XLOOKUP($C125,'Master list'!$C:$C,'Master list'!E:E)</f>
        <v>SGCC</v>
      </c>
      <c r="X125" s="93" t="str">
        <f>VLOOKUP($C125,'Master list'!$C:$Z,4,0)</f>
        <v>Z08</v>
      </c>
      <c r="Y125" s="104">
        <f>_xlfn.XLOOKUP($C125,'Master list'!$C:$C,'Master list'!O:O)</f>
        <v>1219</v>
      </c>
      <c r="Z125" s="93" t="str">
        <f>VLOOKUP($C125,'Master list'!$C:$Z,5,0)</f>
        <v>SGCC-ZSBX-Z08</v>
      </c>
      <c r="AA125" s="93">
        <f>VLOOKUP($C125,'Master list'!$C:$Z,6,0)</f>
        <v>0.7</v>
      </c>
      <c r="AB125" s="93">
        <f>VLOOKUP($C125,'Master list'!$C:$Z,7,0)</f>
        <v>580</v>
      </c>
      <c r="AC125" s="93">
        <f>VLOOKUP($C125,'Master list'!$C:$Z,8,0)</f>
        <v>642</v>
      </c>
      <c r="AD125" s="105">
        <f>VLOOKUP($C125,'Master list'!$C:$Z,9,0)</f>
        <v>2.0461181999999996</v>
      </c>
      <c r="AF125" s="106">
        <f t="shared" si="11"/>
        <v>468.36668657099989</v>
      </c>
      <c r="AG125" s="106">
        <f t="shared" si="12"/>
        <v>1093.9775568119996</v>
      </c>
      <c r="AH125" s="106">
        <f t="shared" si="13"/>
        <v>1172.1188108699998</v>
      </c>
      <c r="AI125" s="106">
        <f t="shared" si="14"/>
        <v>234.42376217399993</v>
      </c>
      <c r="AJ125" s="106">
        <f t="shared" si="15"/>
        <v>1797.2488433339997</v>
      </c>
      <c r="AK125" s="106">
        <f t="shared" si="16"/>
        <v>0</v>
      </c>
      <c r="AL125" s="106">
        <f t="shared" si="17"/>
        <v>546.98877840599982</v>
      </c>
      <c r="AM125" s="106">
        <f t="shared" si="18"/>
        <v>5313.1244381669985</v>
      </c>
    </row>
    <row r="126" spans="2:39">
      <c r="B126" s="103" t="s">
        <v>5</v>
      </c>
      <c r="C126" s="103" t="s">
        <v>282</v>
      </c>
      <c r="D126" s="103" t="s">
        <v>283</v>
      </c>
      <c r="E126" s="128">
        <v>0</v>
      </c>
      <c r="F126" s="128">
        <v>0</v>
      </c>
      <c r="G126" s="128">
        <v>0</v>
      </c>
      <c r="H126" s="128">
        <v>0</v>
      </c>
      <c r="I126" s="128">
        <v>0</v>
      </c>
      <c r="J126" s="128">
        <v>2010</v>
      </c>
      <c r="K126" s="128">
        <v>0</v>
      </c>
      <c r="L126" s="128">
        <v>80.400000000000006</v>
      </c>
      <c r="M126" s="128">
        <v>0</v>
      </c>
      <c r="N126" s="128">
        <v>2110.5</v>
      </c>
      <c r="O126" s="128">
        <v>1728.6</v>
      </c>
      <c r="P126" s="128">
        <v>1708.5</v>
      </c>
      <c r="Q126" s="128">
        <v>763.8</v>
      </c>
      <c r="R126" s="128">
        <v>0</v>
      </c>
      <c r="S126" s="128">
        <v>824.1</v>
      </c>
      <c r="T126" s="128">
        <v>9225.9</v>
      </c>
      <c r="U126" s="128" t="s">
        <v>4408</v>
      </c>
      <c r="W126" s="93" t="str">
        <f>_xlfn.XLOOKUP($C126,'Master list'!$C:$C,'Master list'!E:E)</f>
        <v>SGCC</v>
      </c>
      <c r="X126" s="93" t="str">
        <f>VLOOKUP($C126,'Master list'!$C:$Z,4,0)</f>
        <v>Z08</v>
      </c>
      <c r="Y126" s="104">
        <f>_xlfn.XLOOKUP($C126,'Master list'!$C:$C,'Master list'!O:O)</f>
        <v>1219</v>
      </c>
      <c r="Z126" s="93" t="str">
        <f>VLOOKUP($C126,'Master list'!$C:$Z,5,0)</f>
        <v>SGCC-ZSBX-Z08</v>
      </c>
      <c r="AA126" s="93">
        <f>VLOOKUP($C126,'Master list'!$C:$Z,6,0)</f>
        <v>0.8</v>
      </c>
      <c r="AB126" s="93">
        <f>VLOOKUP($C126,'Master list'!$C:$Z,7,0)</f>
        <v>106</v>
      </c>
      <c r="AC126" s="93">
        <f>VLOOKUP($C126,'Master list'!$C:$Z,8,0)</f>
        <v>767</v>
      </c>
      <c r="AD126" s="105">
        <f>VLOOKUP($C126,'Master list'!$C:$Z,9,0)</f>
        <v>0.51057656000000007</v>
      </c>
      <c r="AF126" s="106">
        <f t="shared" si="11"/>
        <v>1067.3092410240001</v>
      </c>
      <c r="AG126" s="106">
        <f t="shared" si="12"/>
        <v>1077.5718298800002</v>
      </c>
      <c r="AH126" s="106">
        <f t="shared" si="13"/>
        <v>882.58264161600005</v>
      </c>
      <c r="AI126" s="106">
        <f t="shared" si="14"/>
        <v>872.32005276000007</v>
      </c>
      <c r="AJ126" s="106">
        <f t="shared" si="15"/>
        <v>389.97837652800001</v>
      </c>
      <c r="AK126" s="106">
        <f t="shared" si="16"/>
        <v>0</v>
      </c>
      <c r="AL126" s="106">
        <f t="shared" si="17"/>
        <v>420.76614309600006</v>
      </c>
      <c r="AM126" s="106">
        <f t="shared" si="18"/>
        <v>4710.5282849040004</v>
      </c>
    </row>
    <row r="127" spans="2:39">
      <c r="B127" s="103" t="s">
        <v>5</v>
      </c>
      <c r="C127" s="103" t="s">
        <v>284</v>
      </c>
      <c r="D127" s="103" t="s">
        <v>285</v>
      </c>
      <c r="E127" s="128">
        <v>0</v>
      </c>
      <c r="F127" s="128">
        <v>0</v>
      </c>
      <c r="G127" s="128">
        <v>0</v>
      </c>
      <c r="H127" s="128">
        <v>0</v>
      </c>
      <c r="I127" s="128">
        <v>0</v>
      </c>
      <c r="J127" s="128">
        <v>0</v>
      </c>
      <c r="K127" s="128">
        <v>0</v>
      </c>
      <c r="L127" s="128">
        <v>0</v>
      </c>
      <c r="M127" s="128">
        <v>0</v>
      </c>
      <c r="N127" s="128">
        <v>0</v>
      </c>
      <c r="O127" s="128">
        <v>19.425000000000001</v>
      </c>
      <c r="P127" s="128">
        <v>95.474999999999994</v>
      </c>
      <c r="Q127" s="128">
        <v>582.9</v>
      </c>
      <c r="R127" s="128">
        <v>0</v>
      </c>
      <c r="S127" s="128">
        <v>407.02499999999998</v>
      </c>
      <c r="T127" s="128">
        <v>1104.825</v>
      </c>
      <c r="U127" s="128" t="s">
        <v>4408</v>
      </c>
      <c r="W127" s="93" t="str">
        <f>_xlfn.XLOOKUP($C127,'Master list'!$C:$C,'Master list'!E:E)</f>
        <v>SGCC</v>
      </c>
      <c r="X127" s="93" t="str">
        <f>VLOOKUP($C127,'Master list'!$C:$Z,4,0)</f>
        <v>Z08</v>
      </c>
      <c r="Y127" s="104">
        <f>_xlfn.XLOOKUP($C127,'Master list'!$C:$C,'Master list'!O:O)</f>
        <v>1219</v>
      </c>
      <c r="Z127" s="93" t="str">
        <f>VLOOKUP($C127,'Master list'!$C:$Z,5,0)</f>
        <v>SGCC-ZSBX-Z08</v>
      </c>
      <c r="AA127" s="93">
        <f>VLOOKUP($C127,'Master list'!$C:$Z,6,0)</f>
        <v>0.8</v>
      </c>
      <c r="AB127" s="93">
        <f>VLOOKUP($C127,'Master list'!$C:$Z,7,0)</f>
        <v>336</v>
      </c>
      <c r="AC127" s="93">
        <f>VLOOKUP($C127,'Master list'!$C:$Z,8,0)</f>
        <v>875.5</v>
      </c>
      <c r="AD127" s="105">
        <f>VLOOKUP($C127,'Master list'!$C:$Z,9,0)</f>
        <v>1.84737504</v>
      </c>
      <c r="AF127" s="106">
        <f t="shared" si="11"/>
        <v>0</v>
      </c>
      <c r="AG127" s="106">
        <f t="shared" si="12"/>
        <v>0</v>
      </c>
      <c r="AH127" s="106">
        <f t="shared" si="13"/>
        <v>35.885260152000001</v>
      </c>
      <c r="AI127" s="106">
        <f t="shared" si="14"/>
        <v>176.37813194399999</v>
      </c>
      <c r="AJ127" s="106">
        <f t="shared" si="15"/>
        <v>1076.834910816</v>
      </c>
      <c r="AK127" s="106">
        <f t="shared" si="16"/>
        <v>0</v>
      </c>
      <c r="AL127" s="106">
        <f t="shared" si="17"/>
        <v>751.92782565599998</v>
      </c>
      <c r="AM127" s="106">
        <f t="shared" si="18"/>
        <v>2041.0261285680001</v>
      </c>
    </row>
    <row r="128" spans="2:39">
      <c r="B128" s="103" t="s">
        <v>5</v>
      </c>
      <c r="C128" s="103" t="s">
        <v>286</v>
      </c>
      <c r="D128" s="103" t="s">
        <v>285</v>
      </c>
      <c r="E128" s="128">
        <v>0</v>
      </c>
      <c r="F128" s="128">
        <v>0</v>
      </c>
      <c r="G128" s="128">
        <v>0</v>
      </c>
      <c r="H128" s="128">
        <v>0</v>
      </c>
      <c r="I128" s="128">
        <v>0</v>
      </c>
      <c r="J128" s="128">
        <v>0</v>
      </c>
      <c r="K128" s="128">
        <v>0</v>
      </c>
      <c r="L128" s="128">
        <v>0</v>
      </c>
      <c r="M128" s="128">
        <v>0</v>
      </c>
      <c r="N128" s="128">
        <v>1078.3599999999999</v>
      </c>
      <c r="O128" s="128">
        <v>959.77499999999998</v>
      </c>
      <c r="P128" s="128">
        <v>120.6</v>
      </c>
      <c r="Q128" s="128">
        <v>1583.88</v>
      </c>
      <c r="R128" s="128">
        <v>0</v>
      </c>
      <c r="S128" s="128">
        <v>786.91499999999996</v>
      </c>
      <c r="T128" s="128">
        <v>4529.53</v>
      </c>
      <c r="U128" s="128" t="s">
        <v>4408</v>
      </c>
      <c r="W128" s="93" t="str">
        <f>_xlfn.XLOOKUP($C128,'Master list'!$C:$C,'Master list'!E:E)</f>
        <v>SGCC</v>
      </c>
      <c r="X128" s="93" t="str">
        <f>VLOOKUP($C128,'Master list'!$C:$Z,4,0)</f>
        <v>Z08</v>
      </c>
      <c r="Y128" s="104">
        <f>_xlfn.XLOOKUP($C128,'Master list'!$C:$C,'Master list'!O:O)</f>
        <v>1219</v>
      </c>
      <c r="Z128" s="93" t="str">
        <f>VLOOKUP($C128,'Master list'!$C:$Z,5,0)</f>
        <v>SGCC-ZSBX-Z08</v>
      </c>
      <c r="AA128" s="93">
        <f>VLOOKUP($C128,'Master list'!$C:$Z,6,0)</f>
        <v>0.8</v>
      </c>
      <c r="AB128" s="93">
        <f>VLOOKUP($C128,'Master list'!$C:$Z,7,0)</f>
        <v>336</v>
      </c>
      <c r="AC128" s="93">
        <f>VLOOKUP($C128,'Master list'!$C:$Z,8,0)</f>
        <v>875.5</v>
      </c>
      <c r="AD128" s="105">
        <f>VLOOKUP($C128,'Master list'!$C:$Z,9,0)</f>
        <v>1.84737504</v>
      </c>
      <c r="AF128" s="106">
        <f t="shared" si="11"/>
        <v>0</v>
      </c>
      <c r="AG128" s="106">
        <f t="shared" si="12"/>
        <v>1992.1353481343997</v>
      </c>
      <c r="AH128" s="106">
        <f t="shared" si="13"/>
        <v>1773.064379016</v>
      </c>
      <c r="AI128" s="106">
        <f t="shared" si="14"/>
        <v>222.79342982399999</v>
      </c>
      <c r="AJ128" s="106">
        <f t="shared" si="15"/>
        <v>2926.0203783552001</v>
      </c>
      <c r="AK128" s="106">
        <f t="shared" si="16"/>
        <v>0</v>
      </c>
      <c r="AL128" s="106">
        <f t="shared" si="17"/>
        <v>1453.7271296015999</v>
      </c>
      <c r="AM128" s="106">
        <f t="shared" si="18"/>
        <v>8367.7406649311997</v>
      </c>
    </row>
    <row r="129" spans="2:39">
      <c r="B129" s="103" t="s">
        <v>5</v>
      </c>
      <c r="C129" s="103" t="s">
        <v>287</v>
      </c>
      <c r="D129" s="103" t="s">
        <v>288</v>
      </c>
      <c r="E129" s="128">
        <v>0</v>
      </c>
      <c r="F129" s="128">
        <v>0</v>
      </c>
      <c r="G129" s="128">
        <v>0</v>
      </c>
      <c r="H129" s="128">
        <v>0</v>
      </c>
      <c r="I129" s="128">
        <v>0</v>
      </c>
      <c r="J129" s="128">
        <v>0</v>
      </c>
      <c r="K129" s="128">
        <v>0</v>
      </c>
      <c r="L129" s="128">
        <v>0</v>
      </c>
      <c r="M129" s="128">
        <v>0</v>
      </c>
      <c r="N129" s="128">
        <v>20.65</v>
      </c>
      <c r="O129" s="128">
        <v>60.3</v>
      </c>
      <c r="P129" s="128">
        <v>90.45</v>
      </c>
      <c r="Q129" s="128">
        <v>592.95000000000005</v>
      </c>
      <c r="R129" s="128">
        <v>0</v>
      </c>
      <c r="S129" s="128">
        <v>402</v>
      </c>
      <c r="T129" s="128">
        <v>1166.3499999999999</v>
      </c>
      <c r="U129" s="128" t="s">
        <v>4408</v>
      </c>
      <c r="W129" s="93" t="str">
        <f>_xlfn.XLOOKUP($C129,'Master list'!$C:$C,'Master list'!E:E)</f>
        <v>SGCC</v>
      </c>
      <c r="X129" s="93" t="str">
        <f>VLOOKUP($C129,'Master list'!$C:$Z,4,0)</f>
        <v>Z08</v>
      </c>
      <c r="Y129" s="104">
        <f>_xlfn.XLOOKUP($C129,'Master list'!$C:$C,'Master list'!O:O)</f>
        <v>1219</v>
      </c>
      <c r="Z129" s="93" t="str">
        <f>VLOOKUP($C129,'Master list'!$C:$Z,5,0)</f>
        <v>SGCC-ZSBX-Z08</v>
      </c>
      <c r="AA129" s="93">
        <f>VLOOKUP($C129,'Master list'!$C:$Z,6,0)</f>
        <v>0.7</v>
      </c>
      <c r="AB129" s="93">
        <f>VLOOKUP($C129,'Master list'!$C:$Z,7,0)</f>
        <v>275</v>
      </c>
      <c r="AC129" s="93">
        <f>VLOOKUP($C129,'Master list'!$C:$Z,8,0)</f>
        <v>393</v>
      </c>
      <c r="AD129" s="105">
        <f>VLOOKUP($C129,'Master list'!$C:$Z,9,0)</f>
        <v>0.59387212499999986</v>
      </c>
      <c r="AF129" s="106">
        <f t="shared" si="11"/>
        <v>0</v>
      </c>
      <c r="AG129" s="106">
        <f t="shared" si="12"/>
        <v>12.263459381249996</v>
      </c>
      <c r="AH129" s="106">
        <f t="shared" si="13"/>
        <v>35.810489137499992</v>
      </c>
      <c r="AI129" s="106">
        <f t="shared" si="14"/>
        <v>53.715733706249992</v>
      </c>
      <c r="AJ129" s="106">
        <f t="shared" si="15"/>
        <v>352.13647651874993</v>
      </c>
      <c r="AK129" s="106">
        <f t="shared" si="16"/>
        <v>0</v>
      </c>
      <c r="AL129" s="106">
        <f t="shared" si="17"/>
        <v>238.73659424999994</v>
      </c>
      <c r="AM129" s="106">
        <f t="shared" si="18"/>
        <v>692.66275299374979</v>
      </c>
    </row>
    <row r="130" spans="2:39">
      <c r="B130" s="103" t="s">
        <v>5</v>
      </c>
      <c r="C130" s="103" t="s">
        <v>289</v>
      </c>
      <c r="D130" s="103" t="s">
        <v>288</v>
      </c>
      <c r="E130" s="128">
        <v>0</v>
      </c>
      <c r="F130" s="128">
        <v>0</v>
      </c>
      <c r="G130" s="128">
        <v>0</v>
      </c>
      <c r="H130" s="128">
        <v>0</v>
      </c>
      <c r="I130" s="128">
        <v>0</v>
      </c>
      <c r="J130" s="128">
        <v>0</v>
      </c>
      <c r="K130" s="128">
        <v>0</v>
      </c>
      <c r="L130" s="128">
        <v>0</v>
      </c>
      <c r="M130" s="128">
        <v>0</v>
      </c>
      <c r="N130" s="128">
        <v>1107.9949999999999</v>
      </c>
      <c r="O130" s="128">
        <v>959.77499999999998</v>
      </c>
      <c r="P130" s="128">
        <v>120.6</v>
      </c>
      <c r="Q130" s="128">
        <v>1583.88</v>
      </c>
      <c r="R130" s="128">
        <v>0</v>
      </c>
      <c r="S130" s="128">
        <v>786.91499999999996</v>
      </c>
      <c r="T130" s="128">
        <v>4559.165</v>
      </c>
      <c r="U130" s="128" t="s">
        <v>4408</v>
      </c>
      <c r="W130" s="93" t="str">
        <f>_xlfn.XLOOKUP($C130,'Master list'!$C:$C,'Master list'!E:E)</f>
        <v>SGCC</v>
      </c>
      <c r="X130" s="93" t="str">
        <f>VLOOKUP($C130,'Master list'!$C:$Z,4,0)</f>
        <v>Z08</v>
      </c>
      <c r="Y130" s="104">
        <f>_xlfn.XLOOKUP($C130,'Master list'!$C:$C,'Master list'!O:O)</f>
        <v>1219</v>
      </c>
      <c r="Z130" s="93" t="str">
        <f>VLOOKUP($C130,'Master list'!$C:$Z,5,0)</f>
        <v>SGCC-ZSBX-Z08</v>
      </c>
      <c r="AA130" s="93">
        <f>VLOOKUP($C130,'Master list'!$C:$Z,6,0)</f>
        <v>0.7</v>
      </c>
      <c r="AB130" s="93">
        <f>VLOOKUP($C130,'Master list'!$C:$Z,7,0)</f>
        <v>275</v>
      </c>
      <c r="AC130" s="93">
        <f>VLOOKUP($C130,'Master list'!$C:$Z,8,0)</f>
        <v>393</v>
      </c>
      <c r="AD130" s="105">
        <f>VLOOKUP($C130,'Master list'!$C:$Z,9,0)</f>
        <v>0.59387212499999986</v>
      </c>
      <c r="AF130" s="106">
        <f t="shared" si="11"/>
        <v>0</v>
      </c>
      <c r="AG130" s="106">
        <f t="shared" si="12"/>
        <v>658.00734513937482</v>
      </c>
      <c r="AH130" s="106">
        <f t="shared" si="13"/>
        <v>569.98361877187483</v>
      </c>
      <c r="AI130" s="106">
        <f t="shared" si="14"/>
        <v>71.620978274999985</v>
      </c>
      <c r="AJ130" s="106">
        <f t="shared" si="15"/>
        <v>940.62218134499983</v>
      </c>
      <c r="AK130" s="106">
        <f t="shared" si="16"/>
        <v>0</v>
      </c>
      <c r="AL130" s="106">
        <f t="shared" si="17"/>
        <v>467.32688324437487</v>
      </c>
      <c r="AM130" s="106">
        <f t="shared" si="18"/>
        <v>2707.5610067756243</v>
      </c>
    </row>
    <row r="131" spans="2:39">
      <c r="B131" s="103" t="s">
        <v>5</v>
      </c>
      <c r="C131" s="103" t="s">
        <v>290</v>
      </c>
      <c r="D131" s="103" t="s">
        <v>291</v>
      </c>
      <c r="E131" s="128">
        <v>0</v>
      </c>
      <c r="F131" s="128">
        <v>0</v>
      </c>
      <c r="G131" s="128">
        <v>0</v>
      </c>
      <c r="H131" s="128">
        <v>0</v>
      </c>
      <c r="I131" s="128">
        <v>0</v>
      </c>
      <c r="J131" s="128">
        <v>0</v>
      </c>
      <c r="K131" s="128">
        <v>0</v>
      </c>
      <c r="L131" s="128">
        <v>0</v>
      </c>
      <c r="M131" s="128">
        <v>0</v>
      </c>
      <c r="N131" s="128">
        <v>262.64499999999998</v>
      </c>
      <c r="O131" s="128">
        <v>434.16</v>
      </c>
      <c r="P131" s="128">
        <v>331.65</v>
      </c>
      <c r="Q131" s="128">
        <v>898.47</v>
      </c>
      <c r="R131" s="128">
        <v>0</v>
      </c>
      <c r="S131" s="128">
        <v>657.27</v>
      </c>
      <c r="T131" s="128">
        <v>2584.1950000000002</v>
      </c>
      <c r="U131" s="128" t="s">
        <v>4408</v>
      </c>
      <c r="W131" s="93" t="str">
        <f>_xlfn.XLOOKUP($C131,'Master list'!$C:$C,'Master list'!E:E)</f>
        <v>SGCC</v>
      </c>
      <c r="X131" s="93" t="str">
        <f>VLOOKUP($C131,'Master list'!$C:$Z,4,0)</f>
        <v>Z08</v>
      </c>
      <c r="Y131" s="104">
        <f>_xlfn.XLOOKUP($C131,'Master list'!$C:$C,'Master list'!O:O)</f>
        <v>1219</v>
      </c>
      <c r="Z131" s="93" t="str">
        <f>VLOOKUP($C131,'Master list'!$C:$Z,5,0)</f>
        <v>SGCC-ZSBX-Z08</v>
      </c>
      <c r="AA131" s="93">
        <f>VLOOKUP($C131,'Master list'!$C:$Z,6,0)</f>
        <v>0.7</v>
      </c>
      <c r="AB131" s="93">
        <f>VLOOKUP($C131,'Master list'!$C:$Z,7,0)</f>
        <v>436</v>
      </c>
      <c r="AC131" s="93">
        <f>VLOOKUP($C131,'Master list'!$C:$Z,8,0)</f>
        <v>489</v>
      </c>
      <c r="AD131" s="105">
        <f>VLOOKUP($C131,'Master list'!$C:$Z,9,0)</f>
        <v>1.1715559799999997</v>
      </c>
      <c r="AF131" s="106">
        <f t="shared" si="11"/>
        <v>0</v>
      </c>
      <c r="AG131" s="106">
        <f t="shared" si="12"/>
        <v>307.70332036709988</v>
      </c>
      <c r="AH131" s="106">
        <f t="shared" si="13"/>
        <v>508.64274427679993</v>
      </c>
      <c r="AI131" s="106">
        <f t="shared" si="14"/>
        <v>388.5465407669999</v>
      </c>
      <c r="AJ131" s="106">
        <f t="shared" si="15"/>
        <v>1052.6079013505998</v>
      </c>
      <c r="AK131" s="106">
        <f t="shared" si="16"/>
        <v>0</v>
      </c>
      <c r="AL131" s="106">
        <f t="shared" si="17"/>
        <v>770.02859897459984</v>
      </c>
      <c r="AM131" s="106">
        <f t="shared" si="18"/>
        <v>3027.5291057360996</v>
      </c>
    </row>
    <row r="132" spans="2:39">
      <c r="B132" s="103" t="s">
        <v>5</v>
      </c>
      <c r="C132" s="103" t="s">
        <v>292</v>
      </c>
      <c r="D132" s="103" t="s">
        <v>291</v>
      </c>
      <c r="E132" s="128">
        <v>0</v>
      </c>
      <c r="F132" s="128">
        <v>0</v>
      </c>
      <c r="G132" s="128">
        <v>0</v>
      </c>
      <c r="H132" s="128">
        <v>0</v>
      </c>
      <c r="I132" s="128">
        <v>0</v>
      </c>
      <c r="J132" s="128">
        <v>0</v>
      </c>
      <c r="K132" s="128">
        <v>0</v>
      </c>
      <c r="L132" s="128">
        <v>160.69999999999999</v>
      </c>
      <c r="M132" s="128">
        <v>0</v>
      </c>
      <c r="N132" s="128">
        <v>1311.5250000000001</v>
      </c>
      <c r="O132" s="128">
        <v>1060.2750000000001</v>
      </c>
      <c r="P132" s="128">
        <v>201</v>
      </c>
      <c r="Q132" s="128">
        <v>1885.38</v>
      </c>
      <c r="R132" s="128">
        <v>0</v>
      </c>
      <c r="S132" s="128">
        <v>927.61500000000001</v>
      </c>
      <c r="T132" s="128">
        <v>5546.4949999999999</v>
      </c>
      <c r="U132" s="128" t="s">
        <v>4408</v>
      </c>
      <c r="W132" s="93" t="str">
        <f>_xlfn.XLOOKUP($C132,'Master list'!$C:$C,'Master list'!E:E)</f>
        <v>SGCC</v>
      </c>
      <c r="X132" s="93" t="str">
        <f>VLOOKUP($C132,'Master list'!$C:$Z,4,0)</f>
        <v>Z08</v>
      </c>
      <c r="Y132" s="104">
        <f>_xlfn.XLOOKUP($C132,'Master list'!$C:$C,'Master list'!O:O)</f>
        <v>1219</v>
      </c>
      <c r="Z132" s="93" t="str">
        <f>VLOOKUP($C132,'Master list'!$C:$Z,5,0)</f>
        <v>SGCC-ZSBX-Z08</v>
      </c>
      <c r="AA132" s="93">
        <f>VLOOKUP($C132,'Master list'!$C:$Z,6,0)</f>
        <v>0.7</v>
      </c>
      <c r="AB132" s="93">
        <f>VLOOKUP($C132,'Master list'!$C:$Z,7,0)</f>
        <v>436</v>
      </c>
      <c r="AC132" s="93">
        <f>VLOOKUP($C132,'Master list'!$C:$Z,8,0)</f>
        <v>489</v>
      </c>
      <c r="AD132" s="105">
        <f>VLOOKUP($C132,'Master list'!$C:$Z,9,0)</f>
        <v>1.1715559799999997</v>
      </c>
      <c r="AF132" s="106">
        <f t="shared" si="11"/>
        <v>188.26904598599995</v>
      </c>
      <c r="AG132" s="106">
        <f t="shared" si="12"/>
        <v>1536.5249566694997</v>
      </c>
      <c r="AH132" s="106">
        <f t="shared" si="13"/>
        <v>1242.1715166944998</v>
      </c>
      <c r="AI132" s="106">
        <f t="shared" si="14"/>
        <v>235.48275197999993</v>
      </c>
      <c r="AJ132" s="106">
        <f t="shared" si="15"/>
        <v>2208.8282135723998</v>
      </c>
      <c r="AK132" s="106">
        <f t="shared" si="16"/>
        <v>0</v>
      </c>
      <c r="AL132" s="106">
        <f t="shared" si="17"/>
        <v>1086.7529003876998</v>
      </c>
      <c r="AM132" s="106">
        <f t="shared" si="18"/>
        <v>6498.0293852900986</v>
      </c>
    </row>
    <row r="133" spans="2:39">
      <c r="B133" s="103" t="s">
        <v>5</v>
      </c>
      <c r="C133" s="103" t="s">
        <v>293</v>
      </c>
      <c r="D133" s="103" t="s">
        <v>294</v>
      </c>
      <c r="E133" s="128">
        <v>0</v>
      </c>
      <c r="F133" s="128">
        <v>0</v>
      </c>
      <c r="G133" s="128">
        <v>0</v>
      </c>
      <c r="H133" s="128">
        <v>0</v>
      </c>
      <c r="I133" s="128">
        <v>0</v>
      </c>
      <c r="J133" s="128">
        <v>0</v>
      </c>
      <c r="K133" s="128">
        <v>0</v>
      </c>
      <c r="L133" s="128">
        <v>618.07500000000005</v>
      </c>
      <c r="M133" s="128">
        <v>0</v>
      </c>
      <c r="N133" s="128">
        <v>850.23</v>
      </c>
      <c r="O133" s="128">
        <v>1133.6400000000001</v>
      </c>
      <c r="P133" s="128">
        <v>0</v>
      </c>
      <c r="Q133" s="128">
        <v>1133.6400000000001</v>
      </c>
      <c r="R133" s="128">
        <v>0</v>
      </c>
      <c r="S133" s="128">
        <v>283.41000000000003</v>
      </c>
      <c r="T133" s="128">
        <v>4018.9949999999999</v>
      </c>
      <c r="U133" s="128" t="s">
        <v>4408</v>
      </c>
      <c r="W133" s="93" t="str">
        <f>_xlfn.XLOOKUP($C133,'Master list'!$C:$C,'Master list'!E:E)</f>
        <v>SGCC</v>
      </c>
      <c r="X133" s="93" t="str">
        <f>VLOOKUP($C133,'Master list'!$C:$Z,4,0)</f>
        <v>Z08</v>
      </c>
      <c r="Y133" s="104">
        <f>_xlfn.XLOOKUP($C133,'Master list'!$C:$C,'Master list'!O:O)</f>
        <v>1219</v>
      </c>
      <c r="Z133" s="93" t="str">
        <f>VLOOKUP($C133,'Master list'!$C:$Z,5,0)</f>
        <v>SGCC-ZSBX-Z08</v>
      </c>
      <c r="AA133" s="93">
        <f>VLOOKUP($C133,'Master list'!$C:$Z,6,0)</f>
        <v>1.2</v>
      </c>
      <c r="AB133" s="93">
        <f>VLOOKUP($C133,'Master list'!$C:$Z,7,0)</f>
        <v>210</v>
      </c>
      <c r="AC133" s="93">
        <f>VLOOKUP($C133,'Master list'!$C:$Z,8,0)</f>
        <v>815</v>
      </c>
      <c r="AD133" s="105">
        <f>VLOOKUP($C133,'Master list'!$C:$Z,9,0)</f>
        <v>1.612233</v>
      </c>
      <c r="AF133" s="106">
        <f t="shared" si="11"/>
        <v>996.48091147500008</v>
      </c>
      <c r="AG133" s="106">
        <f t="shared" si="12"/>
        <v>1370.7688635900001</v>
      </c>
      <c r="AH133" s="106">
        <f t="shared" si="13"/>
        <v>1827.6918181200001</v>
      </c>
      <c r="AI133" s="106">
        <f t="shared" si="14"/>
        <v>0</v>
      </c>
      <c r="AJ133" s="106">
        <f t="shared" si="15"/>
        <v>1827.6918181200001</v>
      </c>
      <c r="AK133" s="106">
        <f t="shared" si="16"/>
        <v>0</v>
      </c>
      <c r="AL133" s="106">
        <f t="shared" si="17"/>
        <v>456.92295453000003</v>
      </c>
      <c r="AM133" s="106">
        <f t="shared" si="18"/>
        <v>6479.5563658350002</v>
      </c>
    </row>
    <row r="134" spans="2:39">
      <c r="B134" s="103" t="s">
        <v>5</v>
      </c>
      <c r="C134" s="103" t="s">
        <v>295</v>
      </c>
      <c r="D134" s="103" t="s">
        <v>296</v>
      </c>
      <c r="E134" s="128">
        <v>0</v>
      </c>
      <c r="F134" s="128">
        <v>0</v>
      </c>
      <c r="G134" s="128">
        <v>0</v>
      </c>
      <c r="H134" s="128">
        <v>0</v>
      </c>
      <c r="I134" s="128">
        <v>0</v>
      </c>
      <c r="J134" s="128">
        <v>0</v>
      </c>
      <c r="K134" s="128">
        <v>0</v>
      </c>
      <c r="L134" s="128">
        <v>0</v>
      </c>
      <c r="M134" s="128">
        <v>0</v>
      </c>
      <c r="N134" s="128">
        <v>212.333</v>
      </c>
      <c r="O134" s="128">
        <v>265.32100000000003</v>
      </c>
      <c r="P134" s="128">
        <v>64.319999999999993</v>
      </c>
      <c r="Q134" s="128">
        <v>437.17500000000001</v>
      </c>
      <c r="R134" s="128">
        <v>0</v>
      </c>
      <c r="S134" s="128">
        <v>131.15299999999999</v>
      </c>
      <c r="T134" s="128">
        <v>1110.3019999999999</v>
      </c>
      <c r="U134" s="128" t="s">
        <v>4408</v>
      </c>
      <c r="W134" s="93" t="str">
        <f>_xlfn.XLOOKUP($C134,'Master list'!$C:$C,'Master list'!E:E)</f>
        <v>SGCC</v>
      </c>
      <c r="X134" s="93" t="str">
        <f>VLOOKUP($C134,'Master list'!$C:$Z,4,0)</f>
        <v>Z08</v>
      </c>
      <c r="Y134" s="104">
        <f>_xlfn.XLOOKUP($C134,'Master list'!$C:$C,'Master list'!O:O)</f>
        <v>1219</v>
      </c>
      <c r="Z134" s="93" t="str">
        <f>VLOOKUP($C134,'Master list'!$C:$Z,5,0)</f>
        <v>SGCC-ZSBX-Z08</v>
      </c>
      <c r="AA134" s="93">
        <f>VLOOKUP($C134,'Master list'!$C:$Z,6,0)</f>
        <v>0.7</v>
      </c>
      <c r="AB134" s="93">
        <f>VLOOKUP($C134,'Master list'!$C:$Z,7,0)</f>
        <v>163</v>
      </c>
      <c r="AC134" s="93">
        <f>VLOOKUP($C134,'Master list'!$C:$Z,8,0)</f>
        <v>600</v>
      </c>
      <c r="AD134" s="105">
        <f>VLOOKUP($C134,'Master list'!$C:$Z,9,0)</f>
        <v>0.53741099999999986</v>
      </c>
      <c r="AF134" s="106">
        <f t="shared" si="11"/>
        <v>0</v>
      </c>
      <c r="AG134" s="106">
        <f t="shared" si="12"/>
        <v>114.11008986299997</v>
      </c>
      <c r="AH134" s="106">
        <f t="shared" si="13"/>
        <v>142.58642393099998</v>
      </c>
      <c r="AI134" s="106">
        <f t="shared" si="14"/>
        <v>34.566275519999991</v>
      </c>
      <c r="AJ134" s="106">
        <f t="shared" si="15"/>
        <v>234.94265392499995</v>
      </c>
      <c r="AK134" s="106">
        <f t="shared" si="16"/>
        <v>0</v>
      </c>
      <c r="AL134" s="106">
        <f t="shared" si="17"/>
        <v>70.483064882999983</v>
      </c>
      <c r="AM134" s="106">
        <f t="shared" si="18"/>
        <v>596.6885081219998</v>
      </c>
    </row>
    <row r="135" spans="2:39">
      <c r="B135" s="103" t="s">
        <v>5</v>
      </c>
      <c r="C135" s="103" t="s">
        <v>297</v>
      </c>
      <c r="D135" s="103" t="s">
        <v>298</v>
      </c>
      <c r="E135" s="128">
        <v>0</v>
      </c>
      <c r="F135" s="128">
        <v>0</v>
      </c>
      <c r="G135" s="128">
        <v>0</v>
      </c>
      <c r="H135" s="128">
        <v>0</v>
      </c>
      <c r="I135" s="128">
        <v>0</v>
      </c>
      <c r="J135" s="128">
        <v>0</v>
      </c>
      <c r="K135" s="128">
        <v>0</v>
      </c>
      <c r="L135" s="128">
        <v>0</v>
      </c>
      <c r="M135" s="128">
        <v>0</v>
      </c>
      <c r="N135" s="128">
        <v>621.07500000000005</v>
      </c>
      <c r="O135" s="128">
        <v>316.57499999999999</v>
      </c>
      <c r="P135" s="128">
        <v>0</v>
      </c>
      <c r="Q135" s="128">
        <v>0</v>
      </c>
      <c r="R135" s="128">
        <v>0</v>
      </c>
      <c r="S135" s="128">
        <v>316.57499999999999</v>
      </c>
      <c r="T135" s="128">
        <v>1254.2249999999999</v>
      </c>
      <c r="U135" s="128" t="s">
        <v>4408</v>
      </c>
      <c r="W135" s="93" t="str">
        <f>_xlfn.XLOOKUP($C135,'Master list'!$C:$C,'Master list'!E:E)</f>
        <v>SGCC</v>
      </c>
      <c r="X135" s="93" t="str">
        <f>VLOOKUP($C135,'Master list'!$C:$Z,4,0)</f>
        <v>Z08</v>
      </c>
      <c r="Y135" s="104">
        <f>_xlfn.XLOOKUP($C135,'Master list'!$C:$C,'Master list'!O:O)</f>
        <v>1219</v>
      </c>
      <c r="Z135" s="93" t="str">
        <f>VLOOKUP($C135,'Master list'!$C:$Z,5,0)</f>
        <v>SGCC-ZSBX-Z08</v>
      </c>
      <c r="AA135" s="93">
        <f>VLOOKUP($C135,'Master list'!$C:$Z,6,0)</f>
        <v>0.7</v>
      </c>
      <c r="AB135" s="93">
        <f>VLOOKUP($C135,'Master list'!$C:$Z,7,0)</f>
        <v>163</v>
      </c>
      <c r="AC135" s="93">
        <f>VLOOKUP($C135,'Master list'!$C:$Z,8,0)</f>
        <v>420</v>
      </c>
      <c r="AD135" s="105">
        <f>VLOOKUP($C135,'Master list'!$C:$Z,9,0)</f>
        <v>0.37618769999999996</v>
      </c>
      <c r="AF135" s="106">
        <f t="shared" si="11"/>
        <v>0</v>
      </c>
      <c r="AG135" s="106">
        <f t="shared" si="12"/>
        <v>233.64077577749998</v>
      </c>
      <c r="AH135" s="106">
        <f t="shared" si="13"/>
        <v>119.09162112749998</v>
      </c>
      <c r="AI135" s="106">
        <f t="shared" si="14"/>
        <v>0</v>
      </c>
      <c r="AJ135" s="106">
        <f t="shared" si="15"/>
        <v>0</v>
      </c>
      <c r="AK135" s="106">
        <f t="shared" si="16"/>
        <v>0</v>
      </c>
      <c r="AL135" s="106">
        <f t="shared" si="17"/>
        <v>119.09162112749998</v>
      </c>
      <c r="AM135" s="106">
        <f t="shared" si="18"/>
        <v>471.82401803249991</v>
      </c>
    </row>
    <row r="136" spans="2:39">
      <c r="B136" s="103" t="s">
        <v>5</v>
      </c>
      <c r="C136" s="103" t="s">
        <v>299</v>
      </c>
      <c r="D136" s="103" t="s">
        <v>300</v>
      </c>
      <c r="E136" s="128">
        <v>0</v>
      </c>
      <c r="F136" s="128">
        <v>0</v>
      </c>
      <c r="G136" s="128">
        <v>0</v>
      </c>
      <c r="H136" s="128">
        <v>0</v>
      </c>
      <c r="I136" s="128">
        <v>0</v>
      </c>
      <c r="J136" s="128">
        <v>0</v>
      </c>
      <c r="K136" s="128">
        <v>0</v>
      </c>
      <c r="L136" s="128">
        <v>126.199</v>
      </c>
      <c r="M136" s="128">
        <v>0</v>
      </c>
      <c r="N136" s="128">
        <v>301.5</v>
      </c>
      <c r="O136" s="128">
        <v>251.25</v>
      </c>
      <c r="P136" s="128">
        <v>100.5</v>
      </c>
      <c r="Q136" s="128">
        <v>402</v>
      </c>
      <c r="R136" s="128">
        <v>0</v>
      </c>
      <c r="S136" s="128">
        <v>150.75</v>
      </c>
      <c r="T136" s="128">
        <v>1332.1990000000001</v>
      </c>
      <c r="U136" s="128" t="s">
        <v>4408</v>
      </c>
      <c r="W136" s="93" t="str">
        <f>_xlfn.XLOOKUP($C136,'Master list'!$C:$C,'Master list'!E:E)</f>
        <v>SGCC</v>
      </c>
      <c r="X136" s="93" t="str">
        <f>VLOOKUP($C136,'Master list'!$C:$Z,4,0)</f>
        <v>Z08</v>
      </c>
      <c r="Y136" s="104">
        <f>_xlfn.XLOOKUP($C136,'Master list'!$C:$C,'Master list'!O:O)</f>
        <v>1219</v>
      </c>
      <c r="Z136" s="93" t="str">
        <f>VLOOKUP($C136,'Master list'!$C:$Z,5,0)</f>
        <v>SGCC-ZSBX-Z08</v>
      </c>
      <c r="AA136" s="93">
        <f>VLOOKUP($C136,'Master list'!$C:$Z,6,0)</f>
        <v>0.7</v>
      </c>
      <c r="AB136" s="93">
        <f>VLOOKUP($C136,'Master list'!$C:$Z,7,0)</f>
        <v>160</v>
      </c>
      <c r="AC136" s="93">
        <f>VLOOKUP($C136,'Master list'!$C:$Z,8,0)</f>
        <v>495</v>
      </c>
      <c r="AD136" s="105">
        <f>VLOOKUP($C136,'Master list'!$C:$Z,9,0)</f>
        <v>0.43520399999999987</v>
      </c>
      <c r="AF136" s="106">
        <f t="shared" si="11"/>
        <v>54.922309595999984</v>
      </c>
      <c r="AG136" s="106">
        <f t="shared" si="12"/>
        <v>131.21400599999996</v>
      </c>
      <c r="AH136" s="106">
        <f t="shared" si="13"/>
        <v>109.34500499999997</v>
      </c>
      <c r="AI136" s="106">
        <f t="shared" si="14"/>
        <v>43.738001999999987</v>
      </c>
      <c r="AJ136" s="106">
        <f t="shared" si="15"/>
        <v>174.95200799999995</v>
      </c>
      <c r="AK136" s="106">
        <f t="shared" si="16"/>
        <v>0</v>
      </c>
      <c r="AL136" s="106">
        <f t="shared" si="17"/>
        <v>65.607002999999978</v>
      </c>
      <c r="AM136" s="106">
        <f t="shared" si="18"/>
        <v>579.77833359599981</v>
      </c>
    </row>
    <row r="137" spans="2:39">
      <c r="B137" s="103" t="s">
        <v>5</v>
      </c>
      <c r="C137" s="103" t="s">
        <v>301</v>
      </c>
      <c r="D137" s="103" t="s">
        <v>302</v>
      </c>
      <c r="E137" s="128">
        <v>0</v>
      </c>
      <c r="F137" s="128">
        <v>0</v>
      </c>
      <c r="G137" s="128">
        <v>0</v>
      </c>
      <c r="H137" s="128">
        <v>0</v>
      </c>
      <c r="I137" s="128">
        <v>0</v>
      </c>
      <c r="J137" s="128">
        <v>0</v>
      </c>
      <c r="K137" s="128">
        <v>12.486000000000001</v>
      </c>
      <c r="L137" s="128">
        <v>70.349999999999994</v>
      </c>
      <c r="M137" s="128">
        <v>0</v>
      </c>
      <c r="N137" s="128">
        <v>216.07499999999999</v>
      </c>
      <c r="O137" s="128">
        <v>148.74</v>
      </c>
      <c r="P137" s="128">
        <v>70.349999999999994</v>
      </c>
      <c r="Q137" s="128">
        <v>140.69999999999999</v>
      </c>
      <c r="R137" s="128">
        <v>0</v>
      </c>
      <c r="S137" s="128">
        <v>70.349999999999994</v>
      </c>
      <c r="T137" s="128">
        <v>729.05100000000004</v>
      </c>
      <c r="U137" s="128" t="s">
        <v>4408</v>
      </c>
      <c r="W137" s="93" t="str">
        <f>_xlfn.XLOOKUP($C137,'Master list'!$C:$C,'Master list'!E:E)</f>
        <v>SGCC</v>
      </c>
      <c r="X137" s="93" t="str">
        <f>VLOOKUP($C137,'Master list'!$C:$Z,4,0)</f>
        <v>Z08</v>
      </c>
      <c r="Y137" s="104">
        <f>_xlfn.XLOOKUP($C137,'Master list'!$C:$C,'Master list'!O:O)</f>
        <v>1219</v>
      </c>
      <c r="Z137" s="93" t="str">
        <f>VLOOKUP($C137,'Master list'!$C:$Z,5,0)</f>
        <v>SGCC-ZSBX-Z08</v>
      </c>
      <c r="AA137" s="93">
        <f>VLOOKUP($C137,'Master list'!$C:$Z,6,0)</f>
        <v>0.7</v>
      </c>
      <c r="AB137" s="93">
        <f>VLOOKUP($C137,'Master list'!$C:$Z,7,0)</f>
        <v>160</v>
      </c>
      <c r="AC137" s="93">
        <f>VLOOKUP($C137,'Master list'!$C:$Z,8,0)</f>
        <v>315</v>
      </c>
      <c r="AD137" s="105">
        <f>VLOOKUP($C137,'Master list'!$C:$Z,9,0)</f>
        <v>0.27694799999999992</v>
      </c>
      <c r="AF137" s="106">
        <f t="shared" si="11"/>
        <v>22.941264527999994</v>
      </c>
      <c r="AG137" s="106">
        <f t="shared" si="12"/>
        <v>59.841539099999977</v>
      </c>
      <c r="AH137" s="106">
        <f t="shared" si="13"/>
        <v>41.193245519999991</v>
      </c>
      <c r="AI137" s="106">
        <f t="shared" si="14"/>
        <v>19.483291799999993</v>
      </c>
      <c r="AJ137" s="106">
        <f t="shared" si="15"/>
        <v>38.966583599999986</v>
      </c>
      <c r="AK137" s="106">
        <f t="shared" si="16"/>
        <v>0</v>
      </c>
      <c r="AL137" s="106">
        <f t="shared" si="17"/>
        <v>19.483291799999993</v>
      </c>
      <c r="AM137" s="106">
        <f t="shared" si="18"/>
        <v>201.90921634799994</v>
      </c>
    </row>
    <row r="138" spans="2:39">
      <c r="B138" s="103" t="s">
        <v>5</v>
      </c>
      <c r="C138" s="103" t="s">
        <v>303</v>
      </c>
      <c r="D138" s="103" t="s">
        <v>304</v>
      </c>
      <c r="E138" s="128">
        <v>0</v>
      </c>
      <c r="F138" s="128">
        <v>0</v>
      </c>
      <c r="G138" s="128">
        <v>0</v>
      </c>
      <c r="H138" s="128">
        <v>0</v>
      </c>
      <c r="I138" s="128">
        <v>0</v>
      </c>
      <c r="J138" s="128">
        <v>35.174999999999997</v>
      </c>
      <c r="K138" s="128">
        <v>0</v>
      </c>
      <c r="L138" s="128">
        <v>259.79300000000001</v>
      </c>
      <c r="M138" s="128">
        <v>0</v>
      </c>
      <c r="N138" s="128">
        <v>267.33100000000002</v>
      </c>
      <c r="O138" s="128">
        <v>265.32100000000003</v>
      </c>
      <c r="P138" s="128">
        <v>64.319999999999993</v>
      </c>
      <c r="Q138" s="128">
        <v>437.17500000000001</v>
      </c>
      <c r="R138" s="128">
        <v>0</v>
      </c>
      <c r="S138" s="128">
        <v>131.15299999999999</v>
      </c>
      <c r="T138" s="128">
        <v>1460.268</v>
      </c>
      <c r="U138" s="128" t="s">
        <v>4408</v>
      </c>
      <c r="W138" s="93" t="str">
        <f>_xlfn.XLOOKUP($C138,'Master list'!$C:$C,'Master list'!E:E)</f>
        <v>SGCC</v>
      </c>
      <c r="X138" s="93" t="str">
        <f>VLOOKUP($C138,'Master list'!$C:$Z,4,0)</f>
        <v>Z08</v>
      </c>
      <c r="Y138" s="104">
        <f>_xlfn.XLOOKUP($C138,'Master list'!$C:$C,'Master list'!O:O)</f>
        <v>1219</v>
      </c>
      <c r="Z138" s="93" t="str">
        <f>VLOOKUP($C138,'Master list'!$C:$Z,5,0)</f>
        <v>SGCC-ZSBX-Z08</v>
      </c>
      <c r="AA138" s="93">
        <f>VLOOKUP($C138,'Master list'!$C:$Z,6,0)</f>
        <v>0.7</v>
      </c>
      <c r="AB138" s="93">
        <f>VLOOKUP($C138,'Master list'!$C:$Z,7,0)</f>
        <v>242</v>
      </c>
      <c r="AC138" s="93">
        <f>VLOOKUP($C138,'Master list'!$C:$Z,8,0)</f>
        <v>645</v>
      </c>
      <c r="AD138" s="105">
        <f>VLOOKUP($C138,'Master list'!$C:$Z,9,0)</f>
        <v>0.85771454999999985</v>
      </c>
      <c r="AF138" s="106">
        <f t="shared" ref="AF138:AF201" si="19">SUM(J138:M138)*AD138</f>
        <v>252.99834538439998</v>
      </c>
      <c r="AG138" s="106">
        <f t="shared" ref="AG138:AG201" si="20">$AD138*N138</f>
        <v>229.29368836604996</v>
      </c>
      <c r="AH138" s="106">
        <f t="shared" ref="AH138:AH201" si="21">$AD138*O138</f>
        <v>227.56968212054997</v>
      </c>
      <c r="AI138" s="106">
        <f t="shared" ref="AI138:AI201" si="22">$AD138*P138</f>
        <v>55.168199855999987</v>
      </c>
      <c r="AJ138" s="106">
        <f t="shared" ref="AJ138:AJ201" si="23">$AD138*Q138</f>
        <v>374.97135839624997</v>
      </c>
      <c r="AK138" s="106">
        <f t="shared" ref="AK138:AK201" si="24">$AD138*R138</f>
        <v>0</v>
      </c>
      <c r="AL138" s="106">
        <f t="shared" ref="AL138:AL201" si="25">$AD138*S138</f>
        <v>112.49183637614998</v>
      </c>
      <c r="AM138" s="106">
        <f t="shared" ref="AM138:AM201" si="26">$AD138*T138</f>
        <v>1252.4931104993998</v>
      </c>
    </row>
    <row r="139" spans="2:39">
      <c r="B139" s="103" t="s">
        <v>5</v>
      </c>
      <c r="C139" s="103" t="s">
        <v>305</v>
      </c>
      <c r="D139" s="103" t="s">
        <v>306</v>
      </c>
      <c r="E139" s="128">
        <v>0</v>
      </c>
      <c r="F139" s="128">
        <v>0</v>
      </c>
      <c r="G139" s="128">
        <v>0</v>
      </c>
      <c r="H139" s="128">
        <v>0</v>
      </c>
      <c r="I139" s="128">
        <v>0</v>
      </c>
      <c r="J139" s="128">
        <v>0</v>
      </c>
      <c r="K139" s="128">
        <v>158.79</v>
      </c>
      <c r="L139" s="128">
        <v>158.79</v>
      </c>
      <c r="M139" s="128">
        <v>0</v>
      </c>
      <c r="N139" s="128">
        <v>317.58</v>
      </c>
      <c r="O139" s="128">
        <v>158.79</v>
      </c>
      <c r="P139" s="128">
        <v>0</v>
      </c>
      <c r="Q139" s="128">
        <v>158.79</v>
      </c>
      <c r="R139" s="128">
        <v>0</v>
      </c>
      <c r="S139" s="128">
        <v>0</v>
      </c>
      <c r="T139" s="128">
        <v>952.74</v>
      </c>
      <c r="U139" s="128" t="s">
        <v>4408</v>
      </c>
      <c r="W139" s="93" t="str">
        <f>_xlfn.XLOOKUP($C139,'Master list'!$C:$C,'Master list'!E:E)</f>
        <v>SGCC</v>
      </c>
      <c r="X139" s="93" t="str">
        <f>VLOOKUP($C139,'Master list'!$C:$Z,4,0)</f>
        <v>Z08</v>
      </c>
      <c r="Y139" s="104">
        <f>_xlfn.XLOOKUP($C139,'Master list'!$C:$C,'Master list'!O:O)</f>
        <v>1219</v>
      </c>
      <c r="Z139" s="93" t="str">
        <f>VLOOKUP($C139,'Master list'!$C:$Z,5,0)</f>
        <v>SGCC-ZSBX-Z08</v>
      </c>
      <c r="AA139" s="93">
        <f>VLOOKUP($C139,'Master list'!$C:$Z,6,0)</f>
        <v>0.7</v>
      </c>
      <c r="AB139" s="93">
        <f>VLOOKUP($C139,'Master list'!$C:$Z,7,0)</f>
        <v>242</v>
      </c>
      <c r="AC139" s="93">
        <f>VLOOKUP($C139,'Master list'!$C:$Z,8,0)</f>
        <v>450</v>
      </c>
      <c r="AD139" s="105">
        <f>VLOOKUP($C139,'Master list'!$C:$Z,9,0)</f>
        <v>0.59840549999999992</v>
      </c>
      <c r="AF139" s="106">
        <f t="shared" si="19"/>
        <v>190.04161868999998</v>
      </c>
      <c r="AG139" s="106">
        <f t="shared" si="20"/>
        <v>190.04161868999998</v>
      </c>
      <c r="AH139" s="106">
        <f t="shared" si="21"/>
        <v>95.020809344999989</v>
      </c>
      <c r="AI139" s="106">
        <f t="shared" si="22"/>
        <v>0</v>
      </c>
      <c r="AJ139" s="106">
        <f t="shared" si="23"/>
        <v>95.020809344999989</v>
      </c>
      <c r="AK139" s="106">
        <f t="shared" si="24"/>
        <v>0</v>
      </c>
      <c r="AL139" s="106">
        <f t="shared" si="25"/>
        <v>0</v>
      </c>
      <c r="AM139" s="106">
        <f t="shared" si="26"/>
        <v>570.12485606999996</v>
      </c>
    </row>
    <row r="140" spans="2:39">
      <c r="B140" s="103" t="s">
        <v>5</v>
      </c>
      <c r="C140" s="103" t="s">
        <v>307</v>
      </c>
      <c r="D140" s="103" t="s">
        <v>308</v>
      </c>
      <c r="E140" s="128">
        <v>0</v>
      </c>
      <c r="F140" s="128">
        <v>0</v>
      </c>
      <c r="G140" s="128">
        <v>0</v>
      </c>
      <c r="H140" s="128">
        <v>0</v>
      </c>
      <c r="I140" s="128">
        <v>0</v>
      </c>
      <c r="J140" s="128">
        <v>0</v>
      </c>
      <c r="K140" s="128">
        <v>0</v>
      </c>
      <c r="L140" s="128">
        <v>0</v>
      </c>
      <c r="M140" s="128">
        <v>0</v>
      </c>
      <c r="N140" s="128">
        <v>132.9</v>
      </c>
      <c r="O140" s="128">
        <v>175.875</v>
      </c>
      <c r="P140" s="128">
        <v>35.174999999999997</v>
      </c>
      <c r="Q140" s="128">
        <v>105.52500000000001</v>
      </c>
      <c r="R140" s="128">
        <v>0</v>
      </c>
      <c r="S140" s="128">
        <v>70.349999999999994</v>
      </c>
      <c r="T140" s="128">
        <v>519.82500000000005</v>
      </c>
      <c r="U140" s="128" t="s">
        <v>4408</v>
      </c>
      <c r="W140" s="93" t="str">
        <f>_xlfn.XLOOKUP($C140,'Master list'!$C:$C,'Master list'!E:E)</f>
        <v>SGCC</v>
      </c>
      <c r="X140" s="93" t="str">
        <f>VLOOKUP($C140,'Master list'!$C:$Z,4,0)</f>
        <v>Z08</v>
      </c>
      <c r="Y140" s="104">
        <f>_xlfn.XLOOKUP($C140,'Master list'!$C:$C,'Master list'!O:O)</f>
        <v>1219</v>
      </c>
      <c r="Z140" s="93" t="str">
        <f>VLOOKUP($C140,'Master list'!$C:$Z,5,0)</f>
        <v>SGCC-ZSBX-Z08</v>
      </c>
      <c r="AA140" s="93">
        <f>VLOOKUP($C140,'Master list'!$C:$Z,6,0)</f>
        <v>0.8</v>
      </c>
      <c r="AB140" s="93">
        <f>VLOOKUP($C140,'Master list'!$C:$Z,7,0)</f>
        <v>220</v>
      </c>
      <c r="AC140" s="93">
        <f>VLOOKUP($C140,'Master list'!$C:$Z,8,0)</f>
        <v>338</v>
      </c>
      <c r="AD140" s="105">
        <f>VLOOKUP($C140,'Master list'!$C:$Z,9,0)</f>
        <v>0.46698080000000003</v>
      </c>
      <c r="AF140" s="106">
        <f t="shared" si="19"/>
        <v>0</v>
      </c>
      <c r="AG140" s="106">
        <f t="shared" si="20"/>
        <v>62.061748320000007</v>
      </c>
      <c r="AH140" s="106">
        <f t="shared" si="21"/>
        <v>82.130248200000011</v>
      </c>
      <c r="AI140" s="106">
        <f t="shared" si="22"/>
        <v>16.426049639999999</v>
      </c>
      <c r="AJ140" s="106">
        <f t="shared" si="23"/>
        <v>49.278148920000007</v>
      </c>
      <c r="AK140" s="106">
        <f t="shared" si="24"/>
        <v>0</v>
      </c>
      <c r="AL140" s="106">
        <f t="shared" si="25"/>
        <v>32.852099279999997</v>
      </c>
      <c r="AM140" s="106">
        <f t="shared" si="26"/>
        <v>242.74829436000005</v>
      </c>
    </row>
    <row r="141" spans="2:39">
      <c r="B141" s="103" t="s">
        <v>5</v>
      </c>
      <c r="C141" s="103" t="s">
        <v>309</v>
      </c>
      <c r="D141" s="103" t="s">
        <v>310</v>
      </c>
      <c r="E141" s="128">
        <v>0</v>
      </c>
      <c r="F141" s="128">
        <v>0</v>
      </c>
      <c r="G141" s="128">
        <v>0</v>
      </c>
      <c r="H141" s="128">
        <v>0</v>
      </c>
      <c r="I141" s="128">
        <v>0</v>
      </c>
      <c r="J141" s="128">
        <v>0</v>
      </c>
      <c r="K141" s="128">
        <v>0</v>
      </c>
      <c r="L141" s="128">
        <v>252.05500000000001</v>
      </c>
      <c r="M141" s="128">
        <v>0</v>
      </c>
      <c r="N141" s="128">
        <v>253.26</v>
      </c>
      <c r="O141" s="128">
        <v>253.26</v>
      </c>
      <c r="P141" s="128">
        <v>0</v>
      </c>
      <c r="Q141" s="128">
        <v>506.52</v>
      </c>
      <c r="R141" s="128">
        <v>0</v>
      </c>
      <c r="S141" s="128">
        <v>253.26</v>
      </c>
      <c r="T141" s="128">
        <v>1518.355</v>
      </c>
      <c r="U141" s="128" t="s">
        <v>4408</v>
      </c>
      <c r="W141" s="93" t="str">
        <f>_xlfn.XLOOKUP($C141,'Master list'!$C:$C,'Master list'!E:E)</f>
        <v>SGCC</v>
      </c>
      <c r="X141" s="93" t="str">
        <f>VLOOKUP($C141,'Master list'!$C:$Z,4,0)</f>
        <v>Z08</v>
      </c>
      <c r="Y141" s="104">
        <f>_xlfn.XLOOKUP($C141,'Master list'!$C:$C,'Master list'!O:O)</f>
        <v>1219</v>
      </c>
      <c r="Z141" s="93" t="str">
        <f>VLOOKUP($C141,'Master list'!$C:$Z,5,0)</f>
        <v>SGCC-ZSBX-Z08</v>
      </c>
      <c r="AA141" s="93">
        <f>VLOOKUP($C141,'Master list'!$C:$Z,6,0)</f>
        <v>0.8</v>
      </c>
      <c r="AB141" s="93">
        <f>VLOOKUP($C141,'Master list'!$C:$Z,7,0)</f>
        <v>225</v>
      </c>
      <c r="AC141" s="93">
        <f>VLOOKUP($C141,'Master list'!$C:$Z,8,0)</f>
        <v>534</v>
      </c>
      <c r="AD141" s="105">
        <f>VLOOKUP($C141,'Master list'!$C:$Z,9,0)</f>
        <v>0.75454200000000005</v>
      </c>
      <c r="AF141" s="106">
        <f t="shared" si="19"/>
        <v>190.18608381000001</v>
      </c>
      <c r="AG141" s="106">
        <f t="shared" si="20"/>
        <v>191.09530692000001</v>
      </c>
      <c r="AH141" s="106">
        <f t="shared" si="21"/>
        <v>191.09530692000001</v>
      </c>
      <c r="AI141" s="106">
        <f t="shared" si="22"/>
        <v>0</v>
      </c>
      <c r="AJ141" s="106">
        <f t="shared" si="23"/>
        <v>382.19061384000003</v>
      </c>
      <c r="AK141" s="106">
        <f t="shared" si="24"/>
        <v>0</v>
      </c>
      <c r="AL141" s="106">
        <f t="shared" si="25"/>
        <v>191.09530692000001</v>
      </c>
      <c r="AM141" s="106">
        <f t="shared" si="26"/>
        <v>1145.6626184100001</v>
      </c>
    </row>
    <row r="142" spans="2:39">
      <c r="B142" s="103" t="s">
        <v>5</v>
      </c>
      <c r="C142" s="103" t="s">
        <v>311</v>
      </c>
      <c r="D142" s="103" t="s">
        <v>312</v>
      </c>
      <c r="E142" s="128">
        <v>0</v>
      </c>
      <c r="F142" s="128">
        <v>0</v>
      </c>
      <c r="G142" s="128">
        <v>0</v>
      </c>
      <c r="H142" s="128">
        <v>0</v>
      </c>
      <c r="I142" s="128">
        <v>0</v>
      </c>
      <c r="J142" s="128">
        <v>87.435000000000002</v>
      </c>
      <c r="K142" s="128">
        <v>174.87</v>
      </c>
      <c r="L142" s="128">
        <v>262.30500000000001</v>
      </c>
      <c r="M142" s="128">
        <v>0</v>
      </c>
      <c r="N142" s="128">
        <v>437.17500000000001</v>
      </c>
      <c r="O142" s="128">
        <v>349.74</v>
      </c>
      <c r="P142" s="128">
        <v>262.30500000000001</v>
      </c>
      <c r="Q142" s="128">
        <v>1398.96</v>
      </c>
      <c r="R142" s="128">
        <v>0</v>
      </c>
      <c r="S142" s="128">
        <v>524.61</v>
      </c>
      <c r="T142" s="128">
        <v>3497.4</v>
      </c>
      <c r="U142" s="128" t="s">
        <v>4408</v>
      </c>
      <c r="W142" s="93" t="str">
        <f>_xlfn.XLOOKUP($C142,'Master list'!$C:$C,'Master list'!E:E)</f>
        <v>SGCC</v>
      </c>
      <c r="X142" s="93" t="str">
        <f>VLOOKUP($C142,'Master list'!$C:$Z,4,0)</f>
        <v>Z18</v>
      </c>
      <c r="Y142" s="104">
        <f>_xlfn.XLOOKUP($C142,'Master list'!$C:$C,'Master list'!O:O)</f>
        <v>1219</v>
      </c>
      <c r="Z142" s="93" t="str">
        <f>VLOOKUP($C142,'Master list'!$C:$Z,5,0)</f>
        <v>SGCC-ZSBX-Z18</v>
      </c>
      <c r="AA142" s="93">
        <f>VLOOKUP($C142,'Master list'!$C:$Z,6,0)</f>
        <v>0.6</v>
      </c>
      <c r="AB142" s="93">
        <f>VLOOKUP($C142,'Master list'!$C:$Z,7,0)</f>
        <v>400</v>
      </c>
      <c r="AC142" s="93">
        <f>VLOOKUP($C142,'Master list'!$C:$Z,8,0)</f>
        <v>618</v>
      </c>
      <c r="AD142" s="105">
        <f>VLOOKUP($C142,'Master list'!$C:$Z,9,0)</f>
        <v>1.164312</v>
      </c>
      <c r="AF142" s="106">
        <f t="shared" si="19"/>
        <v>610.80971832</v>
      </c>
      <c r="AG142" s="106">
        <f t="shared" si="20"/>
        <v>509.00809860000004</v>
      </c>
      <c r="AH142" s="106">
        <f t="shared" si="21"/>
        <v>407.20647888000002</v>
      </c>
      <c r="AI142" s="106">
        <f t="shared" si="22"/>
        <v>305.40485916</v>
      </c>
      <c r="AJ142" s="106">
        <f t="shared" si="23"/>
        <v>1628.8259155200001</v>
      </c>
      <c r="AK142" s="106">
        <f t="shared" si="24"/>
        <v>0</v>
      </c>
      <c r="AL142" s="106">
        <f t="shared" si="25"/>
        <v>610.80971832</v>
      </c>
      <c r="AM142" s="106">
        <f t="shared" si="26"/>
        <v>4072.0647888000003</v>
      </c>
    </row>
    <row r="143" spans="2:39">
      <c r="B143" s="103" t="s">
        <v>5</v>
      </c>
      <c r="C143" s="103" t="s">
        <v>313</v>
      </c>
      <c r="D143" s="103" t="s">
        <v>314</v>
      </c>
      <c r="E143" s="128">
        <v>0</v>
      </c>
      <c r="F143" s="128">
        <v>0</v>
      </c>
      <c r="G143" s="128">
        <v>0</v>
      </c>
      <c r="H143" s="128">
        <v>0</v>
      </c>
      <c r="I143" s="128">
        <v>0</v>
      </c>
      <c r="J143" s="128">
        <v>66.33</v>
      </c>
      <c r="K143" s="128">
        <v>0</v>
      </c>
      <c r="L143" s="128">
        <v>132.66</v>
      </c>
      <c r="M143" s="128">
        <v>0</v>
      </c>
      <c r="N143" s="128">
        <v>132.66</v>
      </c>
      <c r="O143" s="128">
        <v>198.99</v>
      </c>
      <c r="P143" s="128">
        <v>132.66</v>
      </c>
      <c r="Q143" s="128">
        <v>862.29</v>
      </c>
      <c r="R143" s="128">
        <v>0</v>
      </c>
      <c r="S143" s="128">
        <v>265.32</v>
      </c>
      <c r="T143" s="128">
        <v>1790.91</v>
      </c>
      <c r="U143" s="128" t="s">
        <v>4408</v>
      </c>
      <c r="W143" s="93" t="str">
        <f>_xlfn.XLOOKUP($C143,'Master list'!$C:$C,'Master list'!E:E)</f>
        <v>SGCC</v>
      </c>
      <c r="X143" s="93" t="str">
        <f>VLOOKUP($C143,'Master list'!$C:$Z,4,0)</f>
        <v>Z08</v>
      </c>
      <c r="Y143" s="104">
        <f>_xlfn.XLOOKUP($C143,'Master list'!$C:$C,'Master list'!O:O)</f>
        <v>1219</v>
      </c>
      <c r="Z143" s="93" t="str">
        <f>VLOOKUP($C143,'Master list'!$C:$Z,5,0)</f>
        <v>SGCC-ZSBX-Z08</v>
      </c>
      <c r="AA143" s="93">
        <f>VLOOKUP($C143,'Master list'!$C:$Z,6,0)</f>
        <v>0.6</v>
      </c>
      <c r="AB143" s="93">
        <f>VLOOKUP($C143,'Master list'!$C:$Z,7,0)</f>
        <v>415</v>
      </c>
      <c r="AC143" s="93">
        <f>VLOOKUP($C143,'Master list'!$C:$Z,8,0)</f>
        <v>455</v>
      </c>
      <c r="AD143" s="105">
        <f>VLOOKUP($C143,'Master list'!$C:$Z,9,0)</f>
        <v>0.88936574999999995</v>
      </c>
      <c r="AF143" s="106">
        <f t="shared" si="19"/>
        <v>176.9748905925</v>
      </c>
      <c r="AG143" s="106">
        <f t="shared" si="20"/>
        <v>117.98326039499999</v>
      </c>
      <c r="AH143" s="106">
        <f t="shared" si="21"/>
        <v>176.9748905925</v>
      </c>
      <c r="AI143" s="106">
        <f t="shared" si="22"/>
        <v>117.98326039499999</v>
      </c>
      <c r="AJ143" s="106">
        <f t="shared" si="23"/>
        <v>766.89119256749996</v>
      </c>
      <c r="AK143" s="106">
        <f t="shared" si="24"/>
        <v>0</v>
      </c>
      <c r="AL143" s="106">
        <f t="shared" si="25"/>
        <v>235.96652078999998</v>
      </c>
      <c r="AM143" s="106">
        <f t="shared" si="26"/>
        <v>1592.7740153325001</v>
      </c>
    </row>
    <row r="144" spans="2:39">
      <c r="B144" s="103" t="s">
        <v>5</v>
      </c>
      <c r="C144" s="103" t="s">
        <v>315</v>
      </c>
      <c r="D144" s="103" t="s">
        <v>316</v>
      </c>
      <c r="E144" s="128">
        <v>0</v>
      </c>
      <c r="F144" s="128">
        <v>0</v>
      </c>
      <c r="G144" s="128">
        <v>0</v>
      </c>
      <c r="H144" s="128">
        <v>0</v>
      </c>
      <c r="I144" s="128">
        <v>0</v>
      </c>
      <c r="J144" s="128">
        <v>0</v>
      </c>
      <c r="K144" s="128">
        <v>0</v>
      </c>
      <c r="L144" s="128">
        <v>0</v>
      </c>
      <c r="M144" s="128">
        <v>0</v>
      </c>
      <c r="N144" s="128">
        <v>0</v>
      </c>
      <c r="O144" s="128">
        <v>0</v>
      </c>
      <c r="P144" s="128">
        <v>7.45</v>
      </c>
      <c r="Q144" s="128">
        <v>291.45</v>
      </c>
      <c r="R144" s="128">
        <v>0</v>
      </c>
      <c r="S144" s="128">
        <v>100.5</v>
      </c>
      <c r="T144" s="128">
        <v>399.4</v>
      </c>
      <c r="U144" s="128" t="s">
        <v>4408</v>
      </c>
      <c r="W144" s="93" t="str">
        <f>_xlfn.XLOOKUP($C144,'Master list'!$C:$C,'Master list'!E:E)</f>
        <v>SGCC</v>
      </c>
      <c r="X144" s="93" t="str">
        <f>VLOOKUP($C144,'Master list'!$C:$Z,4,0)</f>
        <v>Z08</v>
      </c>
      <c r="Y144" s="104">
        <f>_xlfn.XLOOKUP($C144,'Master list'!$C:$C,'Master list'!O:O)</f>
        <v>1219</v>
      </c>
      <c r="Z144" s="93" t="str">
        <f>VLOOKUP($C144,'Master list'!$C:$Z,5,0)</f>
        <v>SGCC-ZSBX-Z08</v>
      </c>
      <c r="AA144" s="93">
        <f>VLOOKUP($C144,'Master list'!$C:$Z,6,0)</f>
        <v>0.7</v>
      </c>
      <c r="AB144" s="93">
        <f>VLOOKUP($C144,'Master list'!$C:$Z,7,0)</f>
        <v>385</v>
      </c>
      <c r="AC144" s="93">
        <f>VLOOKUP($C144,'Master list'!$C:$Z,8,0)</f>
        <v>432.5</v>
      </c>
      <c r="AD144" s="105">
        <f>VLOOKUP($C144,'Master list'!$C:$Z,9,0)</f>
        <v>0.91498618749999994</v>
      </c>
      <c r="AF144" s="106">
        <f t="shared" si="19"/>
        <v>0</v>
      </c>
      <c r="AG144" s="106">
        <f t="shared" si="20"/>
        <v>0</v>
      </c>
      <c r="AH144" s="106">
        <f t="shared" si="21"/>
        <v>0</v>
      </c>
      <c r="AI144" s="106">
        <f t="shared" si="22"/>
        <v>6.8166470968749993</v>
      </c>
      <c r="AJ144" s="106">
        <f t="shared" si="23"/>
        <v>266.67272434687499</v>
      </c>
      <c r="AK144" s="106">
        <f t="shared" si="24"/>
        <v>0</v>
      </c>
      <c r="AL144" s="106">
        <f t="shared" si="25"/>
        <v>91.956111843749994</v>
      </c>
      <c r="AM144" s="106">
        <f t="shared" si="26"/>
        <v>365.44548328749994</v>
      </c>
    </row>
    <row r="145" spans="2:39">
      <c r="B145" s="103" t="s">
        <v>5</v>
      </c>
      <c r="C145" s="103" t="s">
        <v>317</v>
      </c>
      <c r="D145" s="103" t="s">
        <v>318</v>
      </c>
      <c r="E145" s="128">
        <v>0</v>
      </c>
      <c r="F145" s="128">
        <v>0</v>
      </c>
      <c r="G145" s="128">
        <v>0</v>
      </c>
      <c r="H145" s="128">
        <v>0</v>
      </c>
      <c r="I145" s="128">
        <v>0</v>
      </c>
      <c r="J145" s="128">
        <v>0</v>
      </c>
      <c r="K145" s="128">
        <v>0</v>
      </c>
      <c r="L145" s="128">
        <v>0</v>
      </c>
      <c r="M145" s="128">
        <v>0</v>
      </c>
      <c r="N145" s="128">
        <v>0</v>
      </c>
      <c r="O145" s="128">
        <v>83.45</v>
      </c>
      <c r="P145" s="128">
        <v>90.45</v>
      </c>
      <c r="Q145" s="128">
        <v>261.3</v>
      </c>
      <c r="R145" s="128">
        <v>0</v>
      </c>
      <c r="S145" s="128">
        <v>100.5</v>
      </c>
      <c r="T145" s="128">
        <v>535.70000000000005</v>
      </c>
      <c r="U145" s="128" t="s">
        <v>4408</v>
      </c>
      <c r="W145" s="93" t="str">
        <f>_xlfn.XLOOKUP($C145,'Master list'!$C:$C,'Master list'!E:E)</f>
        <v>SGCC</v>
      </c>
      <c r="X145" s="93" t="str">
        <f>VLOOKUP($C145,'Master list'!$C:$Z,4,0)</f>
        <v>Z08</v>
      </c>
      <c r="Y145" s="104">
        <f>_xlfn.XLOOKUP($C145,'Master list'!$C:$C,'Master list'!O:O)</f>
        <v>1219</v>
      </c>
      <c r="Z145" s="93" t="str">
        <f>VLOOKUP($C145,'Master list'!$C:$Z,5,0)</f>
        <v>SGCC-ZSBX-Z08</v>
      </c>
      <c r="AA145" s="93">
        <f>VLOOKUP($C145,'Master list'!$C:$Z,6,0)</f>
        <v>0.7</v>
      </c>
      <c r="AB145" s="93">
        <f>VLOOKUP($C145,'Master list'!$C:$Z,7,0)</f>
        <v>309</v>
      </c>
      <c r="AC145" s="93">
        <f>VLOOKUP($C145,'Master list'!$C:$Z,8,0)</f>
        <v>330</v>
      </c>
      <c r="AD145" s="105">
        <f>VLOOKUP($C145,'Master list'!$C:$Z,9,0)</f>
        <v>0.56032514999999994</v>
      </c>
      <c r="AF145" s="106">
        <f t="shared" si="19"/>
        <v>0</v>
      </c>
      <c r="AG145" s="106">
        <f t="shared" si="20"/>
        <v>0</v>
      </c>
      <c r="AH145" s="106">
        <f t="shared" si="21"/>
        <v>46.759133767499996</v>
      </c>
      <c r="AI145" s="106">
        <f t="shared" si="22"/>
        <v>50.681409817499997</v>
      </c>
      <c r="AJ145" s="106">
        <f t="shared" si="23"/>
        <v>146.41296169499998</v>
      </c>
      <c r="AK145" s="106">
        <f t="shared" si="24"/>
        <v>0</v>
      </c>
      <c r="AL145" s="106">
        <f t="shared" si="25"/>
        <v>56.312677574999995</v>
      </c>
      <c r="AM145" s="106">
        <f t="shared" si="26"/>
        <v>300.16618285499999</v>
      </c>
    </row>
    <row r="146" spans="2:39">
      <c r="B146" s="103" t="s">
        <v>5</v>
      </c>
      <c r="C146" s="103" t="s">
        <v>319</v>
      </c>
      <c r="D146" s="103" t="s">
        <v>320</v>
      </c>
      <c r="E146" s="128">
        <v>0</v>
      </c>
      <c r="F146" s="128">
        <v>0</v>
      </c>
      <c r="G146" s="128">
        <v>0</v>
      </c>
      <c r="H146" s="128">
        <v>0</v>
      </c>
      <c r="I146" s="128">
        <v>0</v>
      </c>
      <c r="J146" s="128">
        <v>0</v>
      </c>
      <c r="K146" s="128">
        <v>50.65</v>
      </c>
      <c r="L146" s="128">
        <v>30.15</v>
      </c>
      <c r="M146" s="128">
        <v>0</v>
      </c>
      <c r="N146" s="128">
        <v>120.6</v>
      </c>
      <c r="O146" s="128">
        <v>100.5</v>
      </c>
      <c r="P146" s="128">
        <v>120.6</v>
      </c>
      <c r="Q146" s="128">
        <v>281.39999999999998</v>
      </c>
      <c r="R146" s="128">
        <v>0</v>
      </c>
      <c r="S146" s="128">
        <v>100.5</v>
      </c>
      <c r="T146" s="128">
        <v>804.4</v>
      </c>
      <c r="U146" s="128" t="s">
        <v>4408</v>
      </c>
      <c r="W146" s="93" t="str">
        <f>_xlfn.XLOOKUP($C146,'Master list'!$C:$C,'Master list'!E:E)</f>
        <v>SGCC</v>
      </c>
      <c r="X146" s="93" t="str">
        <f>VLOOKUP($C146,'Master list'!$C:$Z,4,0)</f>
        <v>Z08</v>
      </c>
      <c r="Y146" s="104">
        <f>_xlfn.XLOOKUP($C146,'Master list'!$C:$C,'Master list'!O:O)</f>
        <v>1219</v>
      </c>
      <c r="Z146" s="93" t="str">
        <f>VLOOKUP($C146,'Master list'!$C:$Z,5,0)</f>
        <v>SGCC-ZSBX-Z08</v>
      </c>
      <c r="AA146" s="93">
        <f>VLOOKUP($C146,'Master list'!$C:$Z,6,0)</f>
        <v>0.7</v>
      </c>
      <c r="AB146" s="93">
        <f>VLOOKUP($C146,'Master list'!$C:$Z,7,0)</f>
        <v>189</v>
      </c>
      <c r="AC146" s="93">
        <f>VLOOKUP($C146,'Master list'!$C:$Z,8,0)</f>
        <v>411</v>
      </c>
      <c r="AD146" s="105">
        <f>VLOOKUP($C146,'Master list'!$C:$Z,9,0)</f>
        <v>0.42684610499999992</v>
      </c>
      <c r="AF146" s="106">
        <f t="shared" si="19"/>
        <v>34.489165283999995</v>
      </c>
      <c r="AG146" s="106">
        <f t="shared" si="20"/>
        <v>51.477640262999991</v>
      </c>
      <c r="AH146" s="106">
        <f t="shared" si="21"/>
        <v>42.898033552499989</v>
      </c>
      <c r="AI146" s="106">
        <f t="shared" si="22"/>
        <v>51.477640262999991</v>
      </c>
      <c r="AJ146" s="106">
        <f t="shared" si="23"/>
        <v>120.11449394699997</v>
      </c>
      <c r="AK146" s="106">
        <f t="shared" si="24"/>
        <v>0</v>
      </c>
      <c r="AL146" s="106">
        <f t="shared" si="25"/>
        <v>42.898033552499989</v>
      </c>
      <c r="AM146" s="106">
        <f t="shared" si="26"/>
        <v>343.35500686199993</v>
      </c>
    </row>
    <row r="147" spans="2:39">
      <c r="B147" s="103" t="s">
        <v>5</v>
      </c>
      <c r="C147" s="103" t="s">
        <v>321</v>
      </c>
      <c r="D147" s="103" t="s">
        <v>322</v>
      </c>
      <c r="E147" s="128">
        <v>0</v>
      </c>
      <c r="F147" s="128">
        <v>0</v>
      </c>
      <c r="G147" s="128">
        <v>0</v>
      </c>
      <c r="H147" s="128">
        <v>0</v>
      </c>
      <c r="I147" s="128">
        <v>0</v>
      </c>
      <c r="J147" s="128">
        <v>0</v>
      </c>
      <c r="K147" s="128">
        <v>0</v>
      </c>
      <c r="L147" s="128">
        <v>0</v>
      </c>
      <c r="M147" s="128">
        <v>0</v>
      </c>
      <c r="N147" s="128">
        <v>0</v>
      </c>
      <c r="O147" s="128">
        <v>0</v>
      </c>
      <c r="P147" s="128">
        <v>0</v>
      </c>
      <c r="Q147" s="128">
        <v>2.9020000000000001</v>
      </c>
      <c r="R147" s="128">
        <v>0</v>
      </c>
      <c r="S147" s="128">
        <v>3.3170000000000002</v>
      </c>
      <c r="T147" s="128">
        <v>6.2190000000000003</v>
      </c>
      <c r="U147" s="128" t="s">
        <v>4408</v>
      </c>
      <c r="W147" s="93" t="str">
        <f>_xlfn.XLOOKUP($C147,'Master list'!$C:$C,'Master list'!E:E)</f>
        <v>SGCC</v>
      </c>
      <c r="X147" s="93" t="str">
        <f>VLOOKUP($C147,'Master list'!$C:$Z,4,0)</f>
        <v>Z08</v>
      </c>
      <c r="Y147" s="104">
        <f>_xlfn.XLOOKUP($C147,'Master list'!$C:$C,'Master list'!O:O)</f>
        <v>1219</v>
      </c>
      <c r="Z147" s="93" t="str">
        <f>VLOOKUP($C147,'Master list'!$C:$Z,5,0)</f>
        <v>SGCC-ZSBX-Z08</v>
      </c>
      <c r="AA147" s="93">
        <f>VLOOKUP($C147,'Master list'!$C:$Z,6,0)</f>
        <v>0.7</v>
      </c>
      <c r="AB147" s="93">
        <f>VLOOKUP($C147,'Master list'!$C:$Z,7,0)</f>
        <v>152</v>
      </c>
      <c r="AC147" s="93">
        <f>VLOOKUP($C147,'Master list'!$C:$Z,8,0)</f>
        <v>855</v>
      </c>
      <c r="AD147" s="105">
        <f>VLOOKUP($C147,'Master list'!$C:$Z,9,0)</f>
        <v>0.71413019999999994</v>
      </c>
      <c r="AF147" s="106">
        <f t="shared" si="19"/>
        <v>0</v>
      </c>
      <c r="AG147" s="106">
        <f t="shared" si="20"/>
        <v>0</v>
      </c>
      <c r="AH147" s="106">
        <f t="shared" si="21"/>
        <v>0</v>
      </c>
      <c r="AI147" s="106">
        <f t="shared" si="22"/>
        <v>0</v>
      </c>
      <c r="AJ147" s="106">
        <f t="shared" si="23"/>
        <v>2.0724058404000001</v>
      </c>
      <c r="AK147" s="106">
        <f t="shared" si="24"/>
        <v>0</v>
      </c>
      <c r="AL147" s="106">
        <f t="shared" si="25"/>
        <v>2.3687698733999998</v>
      </c>
      <c r="AM147" s="106">
        <f t="shared" si="26"/>
        <v>4.4411757137999999</v>
      </c>
    </row>
    <row r="148" spans="2:39">
      <c r="B148" s="103" t="s">
        <v>5</v>
      </c>
      <c r="C148" s="103" t="s">
        <v>323</v>
      </c>
      <c r="D148" s="103" t="s">
        <v>322</v>
      </c>
      <c r="E148" s="128">
        <v>0</v>
      </c>
      <c r="F148" s="128">
        <v>0</v>
      </c>
      <c r="G148" s="128">
        <v>0</v>
      </c>
      <c r="H148" s="128">
        <v>0</v>
      </c>
      <c r="I148" s="128">
        <v>0</v>
      </c>
      <c r="J148" s="128">
        <v>0</v>
      </c>
      <c r="K148" s="128">
        <v>0</v>
      </c>
      <c r="L148" s="128">
        <v>0</v>
      </c>
      <c r="M148" s="128">
        <v>0</v>
      </c>
      <c r="N148" s="128">
        <v>25.763999999999999</v>
      </c>
      <c r="O148" s="128">
        <v>66.331000000000003</v>
      </c>
      <c r="P148" s="128">
        <v>16.582999999999998</v>
      </c>
      <c r="Q148" s="128">
        <v>139.29300000000001</v>
      </c>
      <c r="R148" s="128">
        <v>0</v>
      </c>
      <c r="S148" s="128">
        <v>86.228999999999999</v>
      </c>
      <c r="T148" s="128">
        <v>334.2</v>
      </c>
      <c r="U148" s="128" t="s">
        <v>4408</v>
      </c>
      <c r="W148" s="93" t="str">
        <f>_xlfn.XLOOKUP($C148,'Master list'!$C:$C,'Master list'!E:E)</f>
        <v>SGCC</v>
      </c>
      <c r="X148" s="93" t="str">
        <f>VLOOKUP($C148,'Master list'!$C:$Z,4,0)</f>
        <v>Z08</v>
      </c>
      <c r="Y148" s="104">
        <f>_xlfn.XLOOKUP($C148,'Master list'!$C:$C,'Master list'!O:O)</f>
        <v>1219</v>
      </c>
      <c r="Z148" s="93" t="str">
        <f>VLOOKUP($C148,'Master list'!$C:$Z,5,0)</f>
        <v>SGCC-ZSBX-Z08</v>
      </c>
      <c r="AA148" s="93">
        <f>VLOOKUP($C148,'Master list'!$C:$Z,6,0)</f>
        <v>0.7</v>
      </c>
      <c r="AB148" s="93">
        <f>VLOOKUP($C148,'Master list'!$C:$Z,7,0)</f>
        <v>152</v>
      </c>
      <c r="AC148" s="93">
        <f>VLOOKUP($C148,'Master list'!$C:$Z,8,0)</f>
        <v>855</v>
      </c>
      <c r="AD148" s="105">
        <f>VLOOKUP($C148,'Master list'!$C:$Z,9,0)</f>
        <v>0.71413019999999994</v>
      </c>
      <c r="AF148" s="106">
        <f t="shared" si="19"/>
        <v>0</v>
      </c>
      <c r="AG148" s="106">
        <f t="shared" si="20"/>
        <v>18.3988504728</v>
      </c>
      <c r="AH148" s="106">
        <f t="shared" si="21"/>
        <v>47.368970296199997</v>
      </c>
      <c r="AI148" s="106">
        <f t="shared" si="22"/>
        <v>11.842421106599998</v>
      </c>
      <c r="AJ148" s="106">
        <f t="shared" si="23"/>
        <v>99.47333794859999</v>
      </c>
      <c r="AK148" s="106">
        <f t="shared" si="24"/>
        <v>0</v>
      </c>
      <c r="AL148" s="106">
        <f t="shared" si="25"/>
        <v>61.578733015799997</v>
      </c>
      <c r="AM148" s="106">
        <f t="shared" si="26"/>
        <v>238.66231283999997</v>
      </c>
    </row>
    <row r="149" spans="2:39">
      <c r="B149" s="103" t="s">
        <v>5</v>
      </c>
      <c r="C149" s="103" t="s">
        <v>324</v>
      </c>
      <c r="D149" s="103" t="s">
        <v>325</v>
      </c>
      <c r="E149" s="128">
        <v>0</v>
      </c>
      <c r="F149" s="128">
        <v>0</v>
      </c>
      <c r="G149" s="128">
        <v>0</v>
      </c>
      <c r="H149" s="128">
        <v>0</v>
      </c>
      <c r="I149" s="128">
        <v>0</v>
      </c>
      <c r="J149" s="128">
        <v>0</v>
      </c>
      <c r="K149" s="128">
        <v>0</v>
      </c>
      <c r="L149" s="128">
        <v>0</v>
      </c>
      <c r="M149" s="128">
        <v>0</v>
      </c>
      <c r="N149" s="128">
        <v>0</v>
      </c>
      <c r="O149" s="128">
        <v>0</v>
      </c>
      <c r="P149" s="128">
        <v>0</v>
      </c>
      <c r="Q149" s="128">
        <v>153.5</v>
      </c>
      <c r="R149" s="128">
        <v>0</v>
      </c>
      <c r="S149" s="128">
        <v>150.75</v>
      </c>
      <c r="T149" s="128">
        <v>304.25</v>
      </c>
      <c r="U149" s="128" t="s">
        <v>4408</v>
      </c>
      <c r="W149" s="93" t="str">
        <f>_xlfn.XLOOKUP($C149,'Master list'!$C:$C,'Master list'!E:E)</f>
        <v>SGCC</v>
      </c>
      <c r="X149" s="93" t="str">
        <f>VLOOKUP($C149,'Master list'!$C:$Z,4,0)</f>
        <v>Z08</v>
      </c>
      <c r="Y149" s="104">
        <f>_xlfn.XLOOKUP($C149,'Master list'!$C:$C,'Master list'!O:O)</f>
        <v>1219</v>
      </c>
      <c r="Z149" s="93" t="str">
        <f>VLOOKUP($C149,'Master list'!$C:$Z,5,0)</f>
        <v>SGCC-ZSBX-Z08</v>
      </c>
      <c r="AA149" s="93">
        <f>VLOOKUP($C149,'Master list'!$C:$Z,6,0)</f>
        <v>1.2</v>
      </c>
      <c r="AB149" s="93">
        <f>VLOOKUP($C149,'Master list'!$C:$Z,7,0)</f>
        <v>271</v>
      </c>
      <c r="AC149" s="93">
        <f>VLOOKUP($C149,'Master list'!$C:$Z,8,0)</f>
        <v>190</v>
      </c>
      <c r="AD149" s="105">
        <f>VLOOKUP($C149,'Master list'!$C:$Z,9,0)</f>
        <v>0.48503580000000007</v>
      </c>
      <c r="AF149" s="106">
        <f t="shared" si="19"/>
        <v>0</v>
      </c>
      <c r="AG149" s="106">
        <f t="shared" si="20"/>
        <v>0</v>
      </c>
      <c r="AH149" s="106">
        <f t="shared" si="21"/>
        <v>0</v>
      </c>
      <c r="AI149" s="106">
        <f t="shared" si="22"/>
        <v>0</v>
      </c>
      <c r="AJ149" s="106">
        <f t="shared" si="23"/>
        <v>74.452995300000012</v>
      </c>
      <c r="AK149" s="106">
        <f t="shared" si="24"/>
        <v>0</v>
      </c>
      <c r="AL149" s="106">
        <f t="shared" si="25"/>
        <v>73.119146850000007</v>
      </c>
      <c r="AM149" s="106">
        <f t="shared" si="26"/>
        <v>147.57214215000002</v>
      </c>
    </row>
    <row r="150" spans="2:39">
      <c r="B150" s="103" t="s">
        <v>5</v>
      </c>
      <c r="C150" s="103" t="s">
        <v>326</v>
      </c>
      <c r="D150" s="103" t="s">
        <v>325</v>
      </c>
      <c r="E150" s="128">
        <v>0</v>
      </c>
      <c r="F150" s="128">
        <v>0</v>
      </c>
      <c r="G150" s="128">
        <v>0</v>
      </c>
      <c r="H150" s="128">
        <v>0</v>
      </c>
      <c r="I150" s="128">
        <v>0</v>
      </c>
      <c r="J150" s="128">
        <v>0</v>
      </c>
      <c r="K150" s="128">
        <v>703.5</v>
      </c>
      <c r="L150" s="128">
        <v>703.5</v>
      </c>
      <c r="M150" s="128">
        <v>0</v>
      </c>
      <c r="N150" s="128">
        <v>2336.625</v>
      </c>
      <c r="O150" s="128">
        <v>1984.875</v>
      </c>
      <c r="P150" s="128">
        <v>1356.75</v>
      </c>
      <c r="Q150" s="128">
        <v>4623</v>
      </c>
      <c r="R150" s="128">
        <v>0</v>
      </c>
      <c r="S150" s="128">
        <v>2336.625</v>
      </c>
      <c r="T150" s="128">
        <v>14044.875</v>
      </c>
      <c r="U150" s="128" t="s">
        <v>4408</v>
      </c>
      <c r="W150" s="93" t="str">
        <f>_xlfn.XLOOKUP($C150,'Master list'!$C:$C,'Master list'!E:E)</f>
        <v>SGCC</v>
      </c>
      <c r="X150" s="93" t="str">
        <f>VLOOKUP($C150,'Master list'!$C:$Z,4,0)</f>
        <v>Z08</v>
      </c>
      <c r="Y150" s="104">
        <f>_xlfn.XLOOKUP($C150,'Master list'!$C:$C,'Master list'!O:O)</f>
        <v>1219</v>
      </c>
      <c r="Z150" s="93" t="str">
        <f>VLOOKUP($C150,'Master list'!$C:$Z,5,0)</f>
        <v>SGCC-ZSBX-Z08</v>
      </c>
      <c r="AA150" s="93">
        <f>VLOOKUP($C150,'Master list'!$C:$Z,6,0)</f>
        <v>1.2</v>
      </c>
      <c r="AB150" s="93">
        <f>VLOOKUP($C150,'Master list'!$C:$Z,7,0)</f>
        <v>271</v>
      </c>
      <c r="AC150" s="93">
        <f>VLOOKUP($C150,'Master list'!$C:$Z,8,0)</f>
        <v>190</v>
      </c>
      <c r="AD150" s="105">
        <f>VLOOKUP($C150,'Master list'!$C:$Z,9,0)</f>
        <v>0.48503580000000007</v>
      </c>
      <c r="AF150" s="106">
        <f t="shared" si="19"/>
        <v>682.44537060000005</v>
      </c>
      <c r="AG150" s="106">
        <f t="shared" si="20"/>
        <v>1133.3467761750001</v>
      </c>
      <c r="AH150" s="106">
        <f t="shared" si="21"/>
        <v>962.73543352500019</v>
      </c>
      <c r="AI150" s="106">
        <f t="shared" si="22"/>
        <v>658.07232165000005</v>
      </c>
      <c r="AJ150" s="106">
        <f t="shared" si="23"/>
        <v>2242.3205034000002</v>
      </c>
      <c r="AK150" s="106">
        <f t="shared" si="24"/>
        <v>0</v>
      </c>
      <c r="AL150" s="106">
        <f t="shared" si="25"/>
        <v>1133.3467761750001</v>
      </c>
      <c r="AM150" s="106">
        <f t="shared" si="26"/>
        <v>6812.2671815250014</v>
      </c>
    </row>
    <row r="151" spans="2:39">
      <c r="B151" s="103" t="s">
        <v>5</v>
      </c>
      <c r="C151" s="103" t="s">
        <v>327</v>
      </c>
      <c r="D151" s="103" t="s">
        <v>328</v>
      </c>
      <c r="E151" s="128">
        <v>0</v>
      </c>
      <c r="F151" s="128">
        <v>0</v>
      </c>
      <c r="G151" s="128">
        <v>0</v>
      </c>
      <c r="H151" s="128">
        <v>0</v>
      </c>
      <c r="I151" s="128">
        <v>0</v>
      </c>
      <c r="J151" s="128">
        <v>0</v>
      </c>
      <c r="K151" s="128">
        <v>0</v>
      </c>
      <c r="L151" s="128">
        <v>0</v>
      </c>
      <c r="M151" s="128">
        <v>1206</v>
      </c>
      <c r="N151" s="128">
        <v>0</v>
      </c>
      <c r="O151" s="128">
        <v>1206</v>
      </c>
      <c r="P151" s="128">
        <v>1206</v>
      </c>
      <c r="Q151" s="128">
        <v>0</v>
      </c>
      <c r="R151" s="128">
        <v>1206</v>
      </c>
      <c r="S151" s="128">
        <v>0</v>
      </c>
      <c r="T151" s="128">
        <v>4824</v>
      </c>
      <c r="U151" s="128" t="s">
        <v>4408</v>
      </c>
      <c r="W151" s="93" t="str">
        <f>_xlfn.XLOOKUP($C151,'Master list'!$C:$C,'Master list'!E:E)</f>
        <v>SGCC</v>
      </c>
      <c r="X151" s="93" t="str">
        <f>VLOOKUP($C151,'Master list'!$C:$Z,4,0)</f>
        <v>Z08</v>
      </c>
      <c r="Y151" s="104">
        <f>_xlfn.XLOOKUP($C151,'Master list'!$C:$C,'Master list'!O:O)</f>
        <v>1219</v>
      </c>
      <c r="Z151" s="93" t="str">
        <f>VLOOKUP($C151,'Master list'!$C:$Z,5,0)</f>
        <v>SGCC-ZSBX-Z08</v>
      </c>
      <c r="AA151" s="93">
        <f>VLOOKUP($C151,'Master list'!$C:$Z,6,0)</f>
        <v>1</v>
      </c>
      <c r="AB151" s="93">
        <f>VLOOKUP($C151,'Master list'!$C:$Z,7,0)</f>
        <v>230</v>
      </c>
      <c r="AC151" s="93">
        <f>VLOOKUP($C151,'Master list'!$C:$Z,8,0)</f>
        <v>310</v>
      </c>
      <c r="AD151" s="105">
        <f>VLOOKUP($C151,'Master list'!$C:$Z,9,0)</f>
        <v>0.55970500000000001</v>
      </c>
      <c r="AF151" s="106">
        <f t="shared" si="19"/>
        <v>675.00423000000001</v>
      </c>
      <c r="AG151" s="106">
        <f t="shared" si="20"/>
        <v>0</v>
      </c>
      <c r="AH151" s="106">
        <f t="shared" si="21"/>
        <v>675.00423000000001</v>
      </c>
      <c r="AI151" s="106">
        <f t="shared" si="22"/>
        <v>675.00423000000001</v>
      </c>
      <c r="AJ151" s="106">
        <f t="shared" si="23"/>
        <v>0</v>
      </c>
      <c r="AK151" s="106">
        <f t="shared" si="24"/>
        <v>675.00423000000001</v>
      </c>
      <c r="AL151" s="106">
        <f t="shared" si="25"/>
        <v>0</v>
      </c>
      <c r="AM151" s="106">
        <f t="shared" si="26"/>
        <v>2700.01692</v>
      </c>
    </row>
    <row r="152" spans="2:39">
      <c r="B152" s="103" t="s">
        <v>5</v>
      </c>
      <c r="C152" s="103" t="s">
        <v>329</v>
      </c>
      <c r="D152" s="103" t="s">
        <v>330</v>
      </c>
      <c r="E152" s="128">
        <v>0</v>
      </c>
      <c r="F152" s="128">
        <v>0</v>
      </c>
      <c r="G152" s="128">
        <v>0</v>
      </c>
      <c r="H152" s="128">
        <v>0</v>
      </c>
      <c r="I152" s="128">
        <v>0</v>
      </c>
      <c r="J152" s="128">
        <v>70.349999999999994</v>
      </c>
      <c r="K152" s="128">
        <v>0</v>
      </c>
      <c r="L152" s="128">
        <v>537.67499999999995</v>
      </c>
      <c r="M152" s="128">
        <v>0</v>
      </c>
      <c r="N152" s="128">
        <v>552.75</v>
      </c>
      <c r="O152" s="128">
        <v>537.67499999999995</v>
      </c>
      <c r="P152" s="128">
        <v>130.65</v>
      </c>
      <c r="Q152" s="128">
        <v>874.35</v>
      </c>
      <c r="R152" s="128">
        <v>0</v>
      </c>
      <c r="S152" s="128">
        <v>261.3</v>
      </c>
      <c r="T152" s="128">
        <v>2964.75</v>
      </c>
      <c r="U152" s="128" t="s">
        <v>4408</v>
      </c>
      <c r="W152" s="93" t="str">
        <f>_xlfn.XLOOKUP($C152,'Master list'!$C:$C,'Master list'!E:E)</f>
        <v>SGCC</v>
      </c>
      <c r="X152" s="93" t="str">
        <f>VLOOKUP($C152,'Master list'!$C:$Z,4,0)</f>
        <v>Z08</v>
      </c>
      <c r="Y152" s="104">
        <f>_xlfn.XLOOKUP($C152,'Master list'!$C:$C,'Master list'!O:O)</f>
        <v>1219</v>
      </c>
      <c r="Z152" s="93" t="str">
        <f>VLOOKUP($C152,'Master list'!$C:$Z,5,0)</f>
        <v>SGCC-ZSBX-Z08</v>
      </c>
      <c r="AA152" s="93">
        <f>VLOOKUP($C152,'Master list'!$C:$Z,6,0)</f>
        <v>1.2</v>
      </c>
      <c r="AB152" s="93">
        <f>VLOOKUP($C152,'Master list'!$C:$Z,7,0)</f>
        <v>65</v>
      </c>
      <c r="AC152" s="93">
        <f>VLOOKUP($C152,'Master list'!$C:$Z,8,0)</f>
        <v>792</v>
      </c>
      <c r="AD152" s="105">
        <f>VLOOKUP($C152,'Master list'!$C:$Z,9,0)</f>
        <v>0.48494159999999997</v>
      </c>
      <c r="AF152" s="106">
        <f t="shared" si="19"/>
        <v>294.85661633999996</v>
      </c>
      <c r="AG152" s="106">
        <f t="shared" si="20"/>
        <v>268.05146939999997</v>
      </c>
      <c r="AH152" s="106">
        <f t="shared" si="21"/>
        <v>260.74097477999999</v>
      </c>
      <c r="AI152" s="106">
        <f t="shared" si="22"/>
        <v>63.35762004</v>
      </c>
      <c r="AJ152" s="106">
        <f t="shared" si="23"/>
        <v>424.00868795999997</v>
      </c>
      <c r="AK152" s="106">
        <f t="shared" si="24"/>
        <v>0</v>
      </c>
      <c r="AL152" s="106">
        <f t="shared" si="25"/>
        <v>126.71524008</v>
      </c>
      <c r="AM152" s="106">
        <f t="shared" si="26"/>
        <v>1437.7306085999999</v>
      </c>
    </row>
    <row r="153" spans="2:39">
      <c r="B153" s="103" t="s">
        <v>5</v>
      </c>
      <c r="C153" s="103" t="s">
        <v>331</v>
      </c>
      <c r="D153" s="103" t="s">
        <v>332</v>
      </c>
      <c r="E153" s="128">
        <v>0</v>
      </c>
      <c r="F153" s="128">
        <v>0</v>
      </c>
      <c r="G153" s="128">
        <v>0</v>
      </c>
      <c r="H153" s="128">
        <v>0</v>
      </c>
      <c r="I153" s="128">
        <v>0</v>
      </c>
      <c r="J153" s="128">
        <v>0</v>
      </c>
      <c r="K153" s="128">
        <v>0</v>
      </c>
      <c r="L153" s="128">
        <v>502.5</v>
      </c>
      <c r="M153" s="128">
        <v>0</v>
      </c>
      <c r="N153" s="128">
        <v>1407</v>
      </c>
      <c r="O153" s="128">
        <v>954.75</v>
      </c>
      <c r="P153" s="128">
        <v>0</v>
      </c>
      <c r="Q153" s="128">
        <v>1708.5</v>
      </c>
      <c r="R153" s="128">
        <v>0</v>
      </c>
      <c r="S153" s="128">
        <v>1356.75</v>
      </c>
      <c r="T153" s="128">
        <v>5929.5</v>
      </c>
      <c r="U153" s="128" t="s">
        <v>4408</v>
      </c>
      <c r="W153" s="93" t="str">
        <f>_xlfn.XLOOKUP($C153,'Master list'!$C:$C,'Master list'!E:E)</f>
        <v>SGCC</v>
      </c>
      <c r="X153" s="93" t="str">
        <f>VLOOKUP($C153,'Master list'!$C:$Z,4,0)</f>
        <v>Z08</v>
      </c>
      <c r="Y153" s="104">
        <f>_xlfn.XLOOKUP($C153,'Master list'!$C:$C,'Master list'!O:O)</f>
        <v>1219</v>
      </c>
      <c r="Z153" s="93" t="str">
        <f>VLOOKUP($C153,'Master list'!$C:$Z,5,0)</f>
        <v>SGCC-ZSBX-Z08</v>
      </c>
      <c r="AA153" s="93">
        <f>VLOOKUP($C153,'Master list'!$C:$Z,6,0)</f>
        <v>0.5</v>
      </c>
      <c r="AB153" s="93">
        <f>VLOOKUP($C153,'Master list'!$C:$Z,7,0)</f>
        <v>100</v>
      </c>
      <c r="AC153" s="93">
        <f>VLOOKUP($C153,'Master list'!$C:$Z,8,0)</f>
        <v>421</v>
      </c>
      <c r="AD153" s="105">
        <f>VLOOKUP($C153,'Master list'!$C:$Z,9,0)</f>
        <v>0.16524249999999999</v>
      </c>
      <c r="AF153" s="106">
        <f t="shared" si="19"/>
        <v>83.034356249999988</v>
      </c>
      <c r="AG153" s="106">
        <f t="shared" si="20"/>
        <v>232.49619749999999</v>
      </c>
      <c r="AH153" s="106">
        <f t="shared" si="21"/>
        <v>157.76527687499998</v>
      </c>
      <c r="AI153" s="106">
        <f t="shared" si="22"/>
        <v>0</v>
      </c>
      <c r="AJ153" s="106">
        <f t="shared" si="23"/>
        <v>282.31681125</v>
      </c>
      <c r="AK153" s="106">
        <f t="shared" si="24"/>
        <v>0</v>
      </c>
      <c r="AL153" s="106">
        <f t="shared" si="25"/>
        <v>224.19276187499997</v>
      </c>
      <c r="AM153" s="106">
        <f t="shared" si="26"/>
        <v>979.80540374999987</v>
      </c>
    </row>
    <row r="154" spans="2:39">
      <c r="B154" s="103" t="s">
        <v>5</v>
      </c>
      <c r="C154" s="103" t="s">
        <v>333</v>
      </c>
      <c r="D154" s="103" t="s">
        <v>334</v>
      </c>
      <c r="E154" s="128">
        <v>0</v>
      </c>
      <c r="F154" s="128">
        <v>0</v>
      </c>
      <c r="G154" s="128">
        <v>0</v>
      </c>
      <c r="H154" s="128">
        <v>0</v>
      </c>
      <c r="I154" s="128">
        <v>0</v>
      </c>
      <c r="J154" s="128">
        <v>286</v>
      </c>
      <c r="K154" s="128">
        <v>0</v>
      </c>
      <c r="L154" s="128">
        <v>288.39999999999998</v>
      </c>
      <c r="M154" s="128">
        <v>0</v>
      </c>
      <c r="N154" s="128">
        <v>515</v>
      </c>
      <c r="O154" s="128">
        <v>638.6</v>
      </c>
      <c r="P154" s="128">
        <v>1091.8</v>
      </c>
      <c r="Q154" s="128">
        <v>947.6</v>
      </c>
      <c r="R154" s="128">
        <v>0</v>
      </c>
      <c r="S154" s="128">
        <v>844.6</v>
      </c>
      <c r="T154" s="128">
        <v>4612</v>
      </c>
      <c r="U154" s="128" t="s">
        <v>4408</v>
      </c>
      <c r="W154" s="93" t="str">
        <f>_xlfn.XLOOKUP($C154,'Master list'!$C:$C,'Master list'!E:E)</f>
        <v>SGCC</v>
      </c>
      <c r="X154" s="93" t="str">
        <f>VLOOKUP($C154,'Master list'!$C:$Z,4,0)</f>
        <v>Z08</v>
      </c>
      <c r="Y154" s="104">
        <f>_xlfn.XLOOKUP($C154,'Master list'!$C:$C,'Master list'!O:O)</f>
        <v>1219</v>
      </c>
      <c r="Z154" s="93" t="str">
        <f>VLOOKUP($C154,'Master list'!$C:$Z,5,0)</f>
        <v>SGCC-ZSBX-Z08</v>
      </c>
      <c r="AA154" s="93">
        <f>VLOOKUP($C154,'Master list'!$C:$Z,6,0)</f>
        <v>0.8</v>
      </c>
      <c r="AB154" s="93">
        <f>VLOOKUP($C154,'Master list'!$C:$Z,7,0)</f>
        <v>1048</v>
      </c>
      <c r="AC154" s="93">
        <f>VLOOKUP($C154,'Master list'!$C:$Z,8,0)</f>
        <v>1477</v>
      </c>
      <c r="AD154" s="105">
        <f>VLOOKUP($C154,'Master list'!$C:$Z,9,0)</f>
        <v>9.7207868800000004</v>
      </c>
      <c r="AF154" s="106">
        <f t="shared" si="19"/>
        <v>5583.6199838720004</v>
      </c>
      <c r="AG154" s="106">
        <f t="shared" si="20"/>
        <v>5006.2052432</v>
      </c>
      <c r="AH154" s="106">
        <f t="shared" si="21"/>
        <v>6207.6945015680003</v>
      </c>
      <c r="AI154" s="106">
        <f t="shared" si="22"/>
        <v>10613.155115584001</v>
      </c>
      <c r="AJ154" s="106">
        <f t="shared" si="23"/>
        <v>9211.4176474880005</v>
      </c>
      <c r="AK154" s="106">
        <f t="shared" si="24"/>
        <v>0</v>
      </c>
      <c r="AL154" s="106">
        <f t="shared" si="25"/>
        <v>8210.1765988480001</v>
      </c>
      <c r="AM154" s="106">
        <f t="shared" si="26"/>
        <v>44832.269090560003</v>
      </c>
    </row>
    <row r="155" spans="2:39">
      <c r="B155" s="103" t="s">
        <v>5</v>
      </c>
      <c r="C155" s="103" t="s">
        <v>335</v>
      </c>
      <c r="D155" s="103" t="s">
        <v>334</v>
      </c>
      <c r="E155" s="128">
        <v>0</v>
      </c>
      <c r="F155" s="128">
        <v>0</v>
      </c>
      <c r="G155" s="128">
        <v>0</v>
      </c>
      <c r="H155" s="128">
        <v>0</v>
      </c>
      <c r="I155" s="128">
        <v>0</v>
      </c>
      <c r="J155" s="128">
        <v>0</v>
      </c>
      <c r="K155" s="128">
        <v>0</v>
      </c>
      <c r="L155" s="128">
        <v>0</v>
      </c>
      <c r="M155" s="128">
        <v>0</v>
      </c>
      <c r="N155" s="128">
        <v>0</v>
      </c>
      <c r="O155" s="128">
        <v>21.4</v>
      </c>
      <c r="P155" s="128">
        <v>24.72</v>
      </c>
      <c r="Q155" s="128">
        <v>24.72</v>
      </c>
      <c r="R155" s="128">
        <v>0</v>
      </c>
      <c r="S155" s="128">
        <v>24.72</v>
      </c>
      <c r="T155" s="128">
        <v>95.56</v>
      </c>
      <c r="U155" s="128" t="s">
        <v>4408</v>
      </c>
      <c r="W155" s="93" t="str">
        <f>_xlfn.XLOOKUP($C155,'Master list'!$C:$C,'Master list'!E:E)</f>
        <v>SGCC</v>
      </c>
      <c r="X155" s="93" t="str">
        <f>VLOOKUP($C155,'Master list'!$C:$Z,4,0)</f>
        <v>Z08</v>
      </c>
      <c r="Y155" s="104">
        <f>_xlfn.XLOOKUP($C155,'Master list'!$C:$C,'Master list'!O:O)</f>
        <v>1219</v>
      </c>
      <c r="Z155" s="93" t="str">
        <f>VLOOKUP($C155,'Master list'!$C:$Z,5,0)</f>
        <v>SGCC-ZSBX-Z08</v>
      </c>
      <c r="AA155" s="93">
        <f>VLOOKUP($C155,'Master list'!$C:$Z,6,0)</f>
        <v>0.8</v>
      </c>
      <c r="AB155" s="93">
        <f>VLOOKUP($C155,'Master list'!$C:$Z,7,0)</f>
        <v>1048</v>
      </c>
      <c r="AC155" s="93">
        <f>VLOOKUP($C155,'Master list'!$C:$Z,8,0)</f>
        <v>1477</v>
      </c>
      <c r="AD155" s="105">
        <f>VLOOKUP($C155,'Master list'!$C:$Z,9,0)</f>
        <v>9.7207868800000004</v>
      </c>
      <c r="AF155" s="106">
        <f t="shared" si="19"/>
        <v>0</v>
      </c>
      <c r="AG155" s="106">
        <f t="shared" si="20"/>
        <v>0</v>
      </c>
      <c r="AH155" s="106">
        <f t="shared" si="21"/>
        <v>208.02483923200001</v>
      </c>
      <c r="AI155" s="106">
        <f t="shared" si="22"/>
        <v>240.29785167360001</v>
      </c>
      <c r="AJ155" s="106">
        <f t="shared" si="23"/>
        <v>240.29785167360001</v>
      </c>
      <c r="AK155" s="106">
        <f t="shared" si="24"/>
        <v>0</v>
      </c>
      <c r="AL155" s="106">
        <f t="shared" si="25"/>
        <v>240.29785167360001</v>
      </c>
      <c r="AM155" s="106">
        <f t="shared" si="26"/>
        <v>928.9183942528</v>
      </c>
    </row>
    <row r="156" spans="2:39">
      <c r="B156" s="103" t="s">
        <v>5</v>
      </c>
      <c r="C156" s="103" t="s">
        <v>336</v>
      </c>
      <c r="D156" s="103" t="s">
        <v>337</v>
      </c>
      <c r="E156" s="128">
        <v>0</v>
      </c>
      <c r="F156" s="128">
        <v>0</v>
      </c>
      <c r="G156" s="128">
        <v>0</v>
      </c>
      <c r="H156" s="128">
        <v>0</v>
      </c>
      <c r="I156" s="128">
        <v>0</v>
      </c>
      <c r="J156" s="128">
        <v>0</v>
      </c>
      <c r="K156" s="128">
        <v>0</v>
      </c>
      <c r="L156" s="128">
        <v>0</v>
      </c>
      <c r="M156" s="128">
        <v>0</v>
      </c>
      <c r="N156" s="128">
        <v>48.59</v>
      </c>
      <c r="O156" s="128">
        <v>60.18</v>
      </c>
      <c r="P156" s="128">
        <v>45.134999999999998</v>
      </c>
      <c r="Q156" s="128">
        <v>170.51</v>
      </c>
      <c r="R156" s="128">
        <v>0</v>
      </c>
      <c r="S156" s="128">
        <v>80.239999999999995</v>
      </c>
      <c r="T156" s="128">
        <v>404.65499999999997</v>
      </c>
      <c r="U156" s="128" t="s">
        <v>4408</v>
      </c>
      <c r="W156" s="93" t="str">
        <f>_xlfn.XLOOKUP($C156,'Master list'!$C:$C,'Master list'!E:E)</f>
        <v>SGCC</v>
      </c>
      <c r="X156" s="93" t="str">
        <f>VLOOKUP($C156,'Master list'!$C:$Z,4,0)</f>
        <v>Z08</v>
      </c>
      <c r="Y156" s="104">
        <f>_xlfn.XLOOKUP($C156,'Master list'!$C:$C,'Master list'!O:O)</f>
        <v>1219</v>
      </c>
      <c r="Z156" s="93" t="str">
        <f>VLOOKUP($C156,'Master list'!$C:$Z,5,0)</f>
        <v>SGCC-ZSBX-Z08</v>
      </c>
      <c r="AA156" s="93">
        <f>VLOOKUP($C156,'Master list'!$C:$Z,6,0)</f>
        <v>0.5</v>
      </c>
      <c r="AB156" s="93">
        <f>VLOOKUP($C156,'Master list'!$C:$Z,7,0)</f>
        <v>1219</v>
      </c>
      <c r="AC156" s="93">
        <f>VLOOKUP($C156,'Master list'!$C:$Z,8,0)</f>
        <v>900</v>
      </c>
      <c r="AD156" s="105">
        <f>VLOOKUP($C156,'Master list'!$C:$Z,9,0)</f>
        <v>4.3061175</v>
      </c>
      <c r="AF156" s="106">
        <f t="shared" si="19"/>
        <v>0</v>
      </c>
      <c r="AG156" s="106">
        <f t="shared" si="20"/>
        <v>209.23424932500001</v>
      </c>
      <c r="AH156" s="106">
        <f t="shared" si="21"/>
        <v>259.14215115000002</v>
      </c>
      <c r="AI156" s="106">
        <f t="shared" si="22"/>
        <v>194.35661336249998</v>
      </c>
      <c r="AJ156" s="106">
        <f t="shared" si="23"/>
        <v>734.23609492499997</v>
      </c>
      <c r="AK156" s="106">
        <f t="shared" si="24"/>
        <v>0</v>
      </c>
      <c r="AL156" s="106">
        <f t="shared" si="25"/>
        <v>345.5228682</v>
      </c>
      <c r="AM156" s="106">
        <f t="shared" si="26"/>
        <v>1742.4919769624998</v>
      </c>
    </row>
    <row r="157" spans="2:39">
      <c r="B157" s="103" t="s">
        <v>5</v>
      </c>
      <c r="C157" s="103" t="s">
        <v>338</v>
      </c>
      <c r="D157" s="103" t="s">
        <v>339</v>
      </c>
      <c r="E157" s="128">
        <v>0</v>
      </c>
      <c r="F157" s="128">
        <v>0</v>
      </c>
      <c r="G157" s="128">
        <v>0</v>
      </c>
      <c r="H157" s="128">
        <v>0</v>
      </c>
      <c r="I157" s="128">
        <v>0</v>
      </c>
      <c r="J157" s="128">
        <v>0</v>
      </c>
      <c r="K157" s="128">
        <v>0</v>
      </c>
      <c r="L157" s="128">
        <v>0</v>
      </c>
      <c r="M157" s="128">
        <v>0</v>
      </c>
      <c r="N157" s="128">
        <v>26.030999999999999</v>
      </c>
      <c r="O157" s="128">
        <v>28.888000000000002</v>
      </c>
      <c r="P157" s="128">
        <v>21.184999999999999</v>
      </c>
      <c r="Q157" s="128">
        <v>80.882999999999996</v>
      </c>
      <c r="R157" s="128">
        <v>0</v>
      </c>
      <c r="S157" s="128">
        <v>38.515999999999998</v>
      </c>
      <c r="T157" s="128">
        <v>195.50299999999999</v>
      </c>
      <c r="U157" s="128" t="s">
        <v>4408</v>
      </c>
      <c r="W157" s="93" t="str">
        <f>_xlfn.XLOOKUP($C157,'Master list'!$C:$C,'Master list'!E:E)</f>
        <v>SGCC</v>
      </c>
      <c r="X157" s="93" t="str">
        <f>VLOOKUP($C157,'Master list'!$C:$Z,4,0)</f>
        <v>Z08</v>
      </c>
      <c r="Y157" s="104">
        <f>_xlfn.XLOOKUP($C157,'Master list'!$C:$C,'Master list'!O:O)</f>
        <v>1219</v>
      </c>
      <c r="Z157" s="93" t="str">
        <f>VLOOKUP($C157,'Master list'!$C:$Z,5,0)</f>
        <v>SGCC-ZSBX-Z08</v>
      </c>
      <c r="AA157" s="93">
        <f>VLOOKUP($C157,'Master list'!$C:$Z,6,0)</f>
        <v>0.8</v>
      </c>
      <c r="AB157" s="93">
        <f>VLOOKUP($C157,'Master list'!$C:$Z,7,0)</f>
        <v>1085</v>
      </c>
      <c r="AC157" s="93">
        <f>VLOOKUP($C157,'Master list'!$C:$Z,8,0)</f>
        <v>1219</v>
      </c>
      <c r="AD157" s="105">
        <f>VLOOKUP($C157,'Master list'!$C:$Z,9,0)</f>
        <v>8.306022200000001</v>
      </c>
      <c r="AF157" s="106">
        <f t="shared" si="19"/>
        <v>0</v>
      </c>
      <c r="AG157" s="106">
        <f t="shared" si="20"/>
        <v>216.21406388820003</v>
      </c>
      <c r="AH157" s="106">
        <f t="shared" si="21"/>
        <v>239.94436931360005</v>
      </c>
      <c r="AI157" s="106">
        <f t="shared" si="22"/>
        <v>175.96308030700001</v>
      </c>
      <c r="AJ157" s="106">
        <f t="shared" si="23"/>
        <v>671.81599360260009</v>
      </c>
      <c r="AK157" s="106">
        <f t="shared" si="24"/>
        <v>0</v>
      </c>
      <c r="AL157" s="106">
        <f t="shared" si="25"/>
        <v>319.91475105520004</v>
      </c>
      <c r="AM157" s="106">
        <f t="shared" si="26"/>
        <v>1623.8522581666</v>
      </c>
    </row>
    <row r="158" spans="2:39">
      <c r="B158" s="103" t="s">
        <v>5</v>
      </c>
      <c r="C158" s="103" t="s">
        <v>340</v>
      </c>
      <c r="D158" s="103" t="s">
        <v>339</v>
      </c>
      <c r="E158" s="128">
        <v>0</v>
      </c>
      <c r="F158" s="128">
        <v>0</v>
      </c>
      <c r="G158" s="128">
        <v>0</v>
      </c>
      <c r="H158" s="128">
        <v>0</v>
      </c>
      <c r="I158" s="128">
        <v>0</v>
      </c>
      <c r="J158" s="128">
        <v>0</v>
      </c>
      <c r="K158" s="128">
        <v>0</v>
      </c>
      <c r="L158" s="128">
        <v>1.556</v>
      </c>
      <c r="M158" s="128">
        <v>0</v>
      </c>
      <c r="N158" s="128">
        <v>1.9259999999999999</v>
      </c>
      <c r="O158" s="128">
        <v>1.9259999999999999</v>
      </c>
      <c r="P158" s="128">
        <v>0</v>
      </c>
      <c r="Q158" s="128">
        <v>1.9259999999999999</v>
      </c>
      <c r="R158" s="128">
        <v>0</v>
      </c>
      <c r="S158" s="128">
        <v>0</v>
      </c>
      <c r="T158" s="128">
        <v>7.3339999999999996</v>
      </c>
      <c r="U158" s="128" t="s">
        <v>4408</v>
      </c>
      <c r="W158" s="93" t="str">
        <f>_xlfn.XLOOKUP($C158,'Master list'!$C:$C,'Master list'!E:E)</f>
        <v>SGCC</v>
      </c>
      <c r="X158" s="93" t="str">
        <f>VLOOKUP($C158,'Master list'!$C:$Z,4,0)</f>
        <v>Z08</v>
      </c>
      <c r="Y158" s="104">
        <f>_xlfn.XLOOKUP($C158,'Master list'!$C:$C,'Master list'!O:O)</f>
        <v>1219</v>
      </c>
      <c r="Z158" s="93" t="str">
        <f>VLOOKUP($C158,'Master list'!$C:$Z,5,0)</f>
        <v>SGCC-ZSBX-Z08</v>
      </c>
      <c r="AA158" s="93">
        <f>VLOOKUP($C158,'Master list'!$C:$Z,6,0)</f>
        <v>0.8</v>
      </c>
      <c r="AB158" s="93">
        <f>VLOOKUP($C158,'Master list'!$C:$Z,7,0)</f>
        <v>1085</v>
      </c>
      <c r="AC158" s="93">
        <f>VLOOKUP($C158,'Master list'!$C:$Z,8,0)</f>
        <v>1219</v>
      </c>
      <c r="AD158" s="105">
        <f>VLOOKUP($C158,'Master list'!$C:$Z,9,0)</f>
        <v>8.306022200000001</v>
      </c>
      <c r="AF158" s="106">
        <f t="shared" si="19"/>
        <v>12.924170543200002</v>
      </c>
      <c r="AG158" s="106">
        <f t="shared" si="20"/>
        <v>15.997398757200001</v>
      </c>
      <c r="AH158" s="106">
        <f t="shared" si="21"/>
        <v>15.997398757200001</v>
      </c>
      <c r="AI158" s="106">
        <f t="shared" si="22"/>
        <v>0</v>
      </c>
      <c r="AJ158" s="106">
        <f t="shared" si="23"/>
        <v>15.997398757200001</v>
      </c>
      <c r="AK158" s="106">
        <f t="shared" si="24"/>
        <v>0</v>
      </c>
      <c r="AL158" s="106">
        <f t="shared" si="25"/>
        <v>0</v>
      </c>
      <c r="AM158" s="106">
        <f t="shared" si="26"/>
        <v>60.916366814800007</v>
      </c>
    </row>
    <row r="159" spans="2:39">
      <c r="B159" s="103" t="s">
        <v>5</v>
      </c>
      <c r="C159" s="103" t="s">
        <v>341</v>
      </c>
      <c r="D159" s="103" t="s">
        <v>342</v>
      </c>
      <c r="E159" s="128">
        <v>0</v>
      </c>
      <c r="F159" s="128">
        <v>0</v>
      </c>
      <c r="G159" s="128">
        <v>0</v>
      </c>
      <c r="H159" s="128">
        <v>0</v>
      </c>
      <c r="I159" s="128">
        <v>0</v>
      </c>
      <c r="J159" s="128">
        <v>0</v>
      </c>
      <c r="K159" s="128">
        <v>0</v>
      </c>
      <c r="L159" s="128">
        <v>3.6739999999999999</v>
      </c>
      <c r="M159" s="128">
        <v>0</v>
      </c>
      <c r="N159" s="128">
        <v>223.631</v>
      </c>
      <c r="O159" s="128">
        <v>202.708</v>
      </c>
      <c r="P159" s="128">
        <v>157.77600000000001</v>
      </c>
      <c r="Q159" s="128">
        <v>571.423</v>
      </c>
      <c r="R159" s="128">
        <v>0</v>
      </c>
      <c r="S159" s="128">
        <v>280.90899999999999</v>
      </c>
      <c r="T159" s="128">
        <v>1440.1210000000001</v>
      </c>
      <c r="U159" s="128" t="s">
        <v>4408</v>
      </c>
      <c r="W159" s="93" t="str">
        <f>_xlfn.XLOOKUP($C159,'Master list'!$C:$C,'Master list'!E:E)</f>
        <v>SGCC</v>
      </c>
      <c r="X159" s="93" t="str">
        <f>VLOOKUP($C159,'Master list'!$C:$Z,4,0)</f>
        <v>Z08</v>
      </c>
      <c r="Y159" s="104">
        <f>_xlfn.XLOOKUP($C159,'Master list'!$C:$C,'Master list'!O:O)</f>
        <v>1219</v>
      </c>
      <c r="Z159" s="93" t="str">
        <f>VLOOKUP($C159,'Master list'!$C:$Z,5,0)</f>
        <v>SGCC-ZSBX-Z08</v>
      </c>
      <c r="AA159" s="93">
        <f>VLOOKUP($C159,'Master list'!$C:$Z,6,0)</f>
        <v>0.8</v>
      </c>
      <c r="AB159" s="93">
        <f>VLOOKUP($C159,'Master list'!$C:$Z,7,0)</f>
        <v>1420</v>
      </c>
      <c r="AC159" s="93">
        <f>VLOOKUP($C159,'Master list'!$C:$Z,8,0)</f>
        <v>250</v>
      </c>
      <c r="AD159" s="105">
        <f>VLOOKUP($C159,'Master list'!$C:$Z,9,0)</f>
        <v>2.2294</v>
      </c>
      <c r="AF159" s="106">
        <f t="shared" si="19"/>
        <v>8.1908156000000005</v>
      </c>
      <c r="AG159" s="106">
        <f t="shared" si="20"/>
        <v>498.56295140000003</v>
      </c>
      <c r="AH159" s="106">
        <f t="shared" si="21"/>
        <v>451.91721519999999</v>
      </c>
      <c r="AI159" s="106">
        <f t="shared" si="22"/>
        <v>351.74581440000003</v>
      </c>
      <c r="AJ159" s="106">
        <f t="shared" si="23"/>
        <v>1273.9304362</v>
      </c>
      <c r="AK159" s="106">
        <f t="shared" si="24"/>
        <v>0</v>
      </c>
      <c r="AL159" s="106">
        <f t="shared" si="25"/>
        <v>626.25852459999999</v>
      </c>
      <c r="AM159" s="106">
        <f t="shared" si="26"/>
        <v>3210.6057574000001</v>
      </c>
    </row>
    <row r="160" spans="2:39">
      <c r="B160" s="103" t="s">
        <v>5</v>
      </c>
      <c r="C160" s="103" t="s">
        <v>343</v>
      </c>
      <c r="D160" s="103" t="s">
        <v>342</v>
      </c>
      <c r="E160" s="128">
        <v>0</v>
      </c>
      <c r="F160" s="128">
        <v>0</v>
      </c>
      <c r="G160" s="128">
        <v>0</v>
      </c>
      <c r="H160" s="128">
        <v>0</v>
      </c>
      <c r="I160" s="128">
        <v>0</v>
      </c>
      <c r="J160" s="128">
        <v>0</v>
      </c>
      <c r="K160" s="128">
        <v>0</v>
      </c>
      <c r="L160" s="128">
        <v>0</v>
      </c>
      <c r="M160" s="128">
        <v>0</v>
      </c>
      <c r="N160" s="128">
        <v>0</v>
      </c>
      <c r="O160" s="128">
        <v>0</v>
      </c>
      <c r="P160" s="128">
        <v>0</v>
      </c>
      <c r="Q160" s="128">
        <v>0</v>
      </c>
      <c r="R160" s="128">
        <v>0</v>
      </c>
      <c r="S160" s="128">
        <v>0.48</v>
      </c>
      <c r="T160" s="128">
        <v>0.48</v>
      </c>
      <c r="U160" s="128" t="s">
        <v>4408</v>
      </c>
      <c r="W160" s="93" t="str">
        <f>_xlfn.XLOOKUP($C160,'Master list'!$C:$C,'Master list'!E:E)</f>
        <v>SGCC</v>
      </c>
      <c r="X160" s="93" t="str">
        <f>VLOOKUP($C160,'Master list'!$C:$Z,4,0)</f>
        <v>Z08</v>
      </c>
      <c r="Y160" s="104">
        <f>_xlfn.XLOOKUP($C160,'Master list'!$C:$C,'Master list'!O:O)</f>
        <v>1219</v>
      </c>
      <c r="Z160" s="93" t="str">
        <f>VLOOKUP($C160,'Master list'!$C:$Z,5,0)</f>
        <v>SGCC-ZSBX-Z08</v>
      </c>
      <c r="AA160" s="93">
        <f>VLOOKUP($C160,'Master list'!$C:$Z,6,0)</f>
        <v>0.8</v>
      </c>
      <c r="AB160" s="93">
        <f>VLOOKUP($C160,'Master list'!$C:$Z,7,0)</f>
        <v>1420</v>
      </c>
      <c r="AC160" s="93">
        <f>VLOOKUP($C160,'Master list'!$C:$Z,8,0)</f>
        <v>250</v>
      </c>
      <c r="AD160" s="105">
        <f>VLOOKUP($C160,'Master list'!$C:$Z,9,0)</f>
        <v>2.2294</v>
      </c>
      <c r="AF160" s="106">
        <f t="shared" si="19"/>
        <v>0</v>
      </c>
      <c r="AG160" s="106">
        <f t="shared" si="20"/>
        <v>0</v>
      </c>
      <c r="AH160" s="106">
        <f t="shared" si="21"/>
        <v>0</v>
      </c>
      <c r="AI160" s="106">
        <f t="shared" si="22"/>
        <v>0</v>
      </c>
      <c r="AJ160" s="106">
        <f t="shared" si="23"/>
        <v>0</v>
      </c>
      <c r="AK160" s="106">
        <f t="shared" si="24"/>
        <v>0</v>
      </c>
      <c r="AL160" s="106">
        <f t="shared" si="25"/>
        <v>1.070112</v>
      </c>
      <c r="AM160" s="106">
        <f t="shared" si="26"/>
        <v>1.070112</v>
      </c>
    </row>
    <row r="161" spans="2:39">
      <c r="B161" s="103" t="s">
        <v>5</v>
      </c>
      <c r="C161" s="103" t="s">
        <v>346</v>
      </c>
      <c r="D161" s="103" t="s">
        <v>345</v>
      </c>
      <c r="E161" s="128">
        <v>0</v>
      </c>
      <c r="F161" s="128">
        <v>0</v>
      </c>
      <c r="G161" s="128">
        <v>0</v>
      </c>
      <c r="H161" s="128">
        <v>0</v>
      </c>
      <c r="I161" s="128">
        <v>0</v>
      </c>
      <c r="J161" s="128">
        <v>0</v>
      </c>
      <c r="K161" s="128">
        <v>0</v>
      </c>
      <c r="L161" s="128">
        <v>0</v>
      </c>
      <c r="M161" s="128">
        <v>0</v>
      </c>
      <c r="N161" s="128">
        <v>0</v>
      </c>
      <c r="O161" s="128">
        <v>20.8</v>
      </c>
      <c r="P161" s="128">
        <v>0</v>
      </c>
      <c r="Q161" s="128">
        <v>103</v>
      </c>
      <c r="R161" s="128">
        <v>0</v>
      </c>
      <c r="S161" s="128">
        <v>41.2</v>
      </c>
      <c r="T161" s="128">
        <v>165</v>
      </c>
      <c r="U161" s="128" t="s">
        <v>4408</v>
      </c>
      <c r="W161" s="93" t="str">
        <f>_xlfn.XLOOKUP($C161,'Master list'!$C:$C,'Master list'!E:E)</f>
        <v>SGCC</v>
      </c>
      <c r="X161" s="93" t="str">
        <f>VLOOKUP($C161,'Master list'!$C:$Z,4,0)</f>
        <v>Z08</v>
      </c>
      <c r="Y161" s="104">
        <f>_xlfn.XLOOKUP($C161,'Master list'!$C:$C,'Master list'!O:O)</f>
        <v>1219</v>
      </c>
      <c r="Z161" s="93" t="str">
        <f>VLOOKUP($C161,'Master list'!$C:$Z,5,0)</f>
        <v>SGCC-ZSBX-Z08</v>
      </c>
      <c r="AA161" s="93">
        <f>VLOOKUP($C161,'Master list'!$C:$Z,6,0)</f>
        <v>1.6</v>
      </c>
      <c r="AB161" s="93">
        <f>VLOOKUP($C161,'Master list'!$C:$Z,7,0)</f>
        <v>1950</v>
      </c>
      <c r="AC161" s="93">
        <f>VLOOKUP($C161,'Master list'!$C:$Z,8,0)</f>
        <v>280</v>
      </c>
      <c r="AD161" s="105">
        <f>VLOOKUP($C161,'Master list'!$C:$Z,9,0)</f>
        <v>6.8577599999999999</v>
      </c>
      <c r="AF161" s="106">
        <f t="shared" si="19"/>
        <v>0</v>
      </c>
      <c r="AG161" s="106">
        <f t="shared" si="20"/>
        <v>0</v>
      </c>
      <c r="AH161" s="106">
        <f t="shared" si="21"/>
        <v>142.64140800000001</v>
      </c>
      <c r="AI161" s="106">
        <f t="shared" si="22"/>
        <v>0</v>
      </c>
      <c r="AJ161" s="106">
        <f t="shared" si="23"/>
        <v>706.34928000000002</v>
      </c>
      <c r="AK161" s="106">
        <f t="shared" si="24"/>
        <v>0</v>
      </c>
      <c r="AL161" s="106">
        <f t="shared" si="25"/>
        <v>282.53971200000001</v>
      </c>
      <c r="AM161" s="106">
        <f t="shared" si="26"/>
        <v>1131.5303999999999</v>
      </c>
    </row>
    <row r="162" spans="2:39">
      <c r="B162" s="103" t="s">
        <v>5</v>
      </c>
      <c r="C162" s="103" t="s">
        <v>347</v>
      </c>
      <c r="D162" s="103" t="s">
        <v>348</v>
      </c>
      <c r="E162" s="128">
        <v>0</v>
      </c>
      <c r="F162" s="128">
        <v>0</v>
      </c>
      <c r="G162" s="128">
        <v>0</v>
      </c>
      <c r="H162" s="128">
        <v>0</v>
      </c>
      <c r="I162" s="128">
        <v>0</v>
      </c>
      <c r="J162" s="128">
        <v>0</v>
      </c>
      <c r="K162" s="128">
        <v>32.520000000000003</v>
      </c>
      <c r="L162" s="128">
        <v>226.6</v>
      </c>
      <c r="M162" s="128">
        <v>0</v>
      </c>
      <c r="N162" s="128">
        <v>671.56</v>
      </c>
      <c r="O162" s="128">
        <v>608.73</v>
      </c>
      <c r="P162" s="128">
        <v>473.8</v>
      </c>
      <c r="Q162" s="128">
        <v>1715.98</v>
      </c>
      <c r="R162" s="128">
        <v>0</v>
      </c>
      <c r="S162" s="128">
        <v>843.57</v>
      </c>
      <c r="T162" s="128">
        <v>4572.76</v>
      </c>
      <c r="U162" s="128" t="s">
        <v>4408</v>
      </c>
      <c r="W162" s="93" t="str">
        <f>_xlfn.XLOOKUP($C162,'Master list'!$C:$C,'Master list'!E:E)</f>
        <v>SGCC</v>
      </c>
      <c r="X162" s="93" t="str">
        <f>VLOOKUP($C162,'Master list'!$C:$Z,4,0)</f>
        <v>Z08</v>
      </c>
      <c r="Y162" s="104">
        <f>_xlfn.XLOOKUP($C162,'Master list'!$C:$C,'Master list'!O:O)</f>
        <v>1219</v>
      </c>
      <c r="Z162" s="93" t="str">
        <f>VLOOKUP($C162,'Master list'!$C:$Z,5,0)</f>
        <v>SGCC-ZSBX-Z08</v>
      </c>
      <c r="AA162" s="93">
        <f>VLOOKUP($C162,'Master list'!$C:$Z,6,0)</f>
        <v>1.6</v>
      </c>
      <c r="AB162" s="93">
        <f>VLOOKUP($C162,'Master list'!$C:$Z,7,0)</f>
        <v>1460</v>
      </c>
      <c r="AC162" s="93">
        <f>VLOOKUP($C162,'Master list'!$C:$Z,8,0)</f>
        <v>520</v>
      </c>
      <c r="AD162" s="105">
        <f>VLOOKUP($C162,'Master list'!$C:$Z,9,0)</f>
        <v>9.5355520000000027</v>
      </c>
      <c r="AF162" s="106">
        <f t="shared" si="19"/>
        <v>2470.8522342400006</v>
      </c>
      <c r="AG162" s="106">
        <f t="shared" si="20"/>
        <v>6403.6953011200012</v>
      </c>
      <c r="AH162" s="106">
        <f t="shared" si="21"/>
        <v>5804.5765689600021</v>
      </c>
      <c r="AI162" s="106">
        <f t="shared" si="22"/>
        <v>4517.9445376000012</v>
      </c>
      <c r="AJ162" s="106">
        <f t="shared" si="23"/>
        <v>16362.816520960005</v>
      </c>
      <c r="AK162" s="106">
        <f t="shared" si="24"/>
        <v>0</v>
      </c>
      <c r="AL162" s="106">
        <f t="shared" si="25"/>
        <v>8043.9056006400024</v>
      </c>
      <c r="AM162" s="106">
        <f t="shared" si="26"/>
        <v>43603.790763520017</v>
      </c>
    </row>
    <row r="163" spans="2:39">
      <c r="B163" s="103" t="s">
        <v>5</v>
      </c>
      <c r="C163" s="103" t="s">
        <v>349</v>
      </c>
      <c r="D163" s="103" t="s">
        <v>348</v>
      </c>
      <c r="E163" s="128">
        <v>0</v>
      </c>
      <c r="F163" s="128">
        <v>0</v>
      </c>
      <c r="G163" s="128">
        <v>0</v>
      </c>
      <c r="H163" s="128">
        <v>0</v>
      </c>
      <c r="I163" s="128">
        <v>0</v>
      </c>
      <c r="J163" s="128">
        <v>0</v>
      </c>
      <c r="K163" s="128">
        <v>0</v>
      </c>
      <c r="L163" s="128">
        <v>0</v>
      </c>
      <c r="M163" s="128">
        <v>0</v>
      </c>
      <c r="N163" s="128">
        <v>0</v>
      </c>
      <c r="O163" s="128">
        <v>8.4</v>
      </c>
      <c r="P163" s="128">
        <v>0</v>
      </c>
      <c r="Q163" s="128">
        <v>61.8</v>
      </c>
      <c r="R163" s="128">
        <v>0</v>
      </c>
      <c r="S163" s="128">
        <v>20.6</v>
      </c>
      <c r="T163" s="128">
        <v>90.8</v>
      </c>
      <c r="U163" s="128" t="s">
        <v>4408</v>
      </c>
      <c r="W163" s="93" t="str">
        <f>_xlfn.XLOOKUP($C163,'Master list'!$C:$C,'Master list'!E:E)</f>
        <v>SGCC</v>
      </c>
      <c r="X163" s="93" t="str">
        <f>VLOOKUP($C163,'Master list'!$C:$Z,4,0)</f>
        <v>Z08</v>
      </c>
      <c r="Y163" s="104">
        <f>_xlfn.XLOOKUP($C163,'Master list'!$C:$C,'Master list'!O:O)</f>
        <v>1219</v>
      </c>
      <c r="Z163" s="93" t="str">
        <f>VLOOKUP($C163,'Master list'!$C:$Z,5,0)</f>
        <v>SGCC-ZSBX-Z08</v>
      </c>
      <c r="AA163" s="93">
        <f>VLOOKUP($C163,'Master list'!$C:$Z,6,0)</f>
        <v>1.6</v>
      </c>
      <c r="AB163" s="93">
        <f>VLOOKUP($C163,'Master list'!$C:$Z,7,0)</f>
        <v>1460</v>
      </c>
      <c r="AC163" s="93">
        <f>VLOOKUP($C163,'Master list'!$C:$Z,8,0)</f>
        <v>520</v>
      </c>
      <c r="AD163" s="105">
        <f>VLOOKUP($C163,'Master list'!$C:$Z,9,0)</f>
        <v>9.5355520000000027</v>
      </c>
      <c r="AF163" s="106">
        <f t="shared" si="19"/>
        <v>0</v>
      </c>
      <c r="AG163" s="106">
        <f t="shared" si="20"/>
        <v>0</v>
      </c>
      <c r="AH163" s="106">
        <f t="shared" si="21"/>
        <v>80.098636800000023</v>
      </c>
      <c r="AI163" s="106">
        <f t="shared" si="22"/>
        <v>0</v>
      </c>
      <c r="AJ163" s="106">
        <f t="shared" si="23"/>
        <v>589.2971136000001</v>
      </c>
      <c r="AK163" s="106">
        <f t="shared" si="24"/>
        <v>0</v>
      </c>
      <c r="AL163" s="106">
        <f t="shared" si="25"/>
        <v>196.43237120000006</v>
      </c>
      <c r="AM163" s="106">
        <f t="shared" si="26"/>
        <v>865.82812160000026</v>
      </c>
    </row>
    <row r="164" spans="2:39">
      <c r="B164" s="103" t="s">
        <v>5</v>
      </c>
      <c r="C164" s="103" t="s">
        <v>350</v>
      </c>
      <c r="D164" s="103" t="s">
        <v>351</v>
      </c>
      <c r="E164" s="128">
        <v>0</v>
      </c>
      <c r="F164" s="128">
        <v>0</v>
      </c>
      <c r="G164" s="128">
        <v>0</v>
      </c>
      <c r="H164" s="128">
        <v>0</v>
      </c>
      <c r="I164" s="128">
        <v>0</v>
      </c>
      <c r="J164" s="128">
        <v>0</v>
      </c>
      <c r="K164" s="128">
        <v>79.364999999999995</v>
      </c>
      <c r="L164" s="128">
        <v>241.2</v>
      </c>
      <c r="M164" s="128">
        <v>0</v>
      </c>
      <c r="N164" s="128">
        <v>663.3</v>
      </c>
      <c r="O164" s="128">
        <v>542.70000000000005</v>
      </c>
      <c r="P164" s="128">
        <v>482.4</v>
      </c>
      <c r="Q164" s="128">
        <v>1688.4</v>
      </c>
      <c r="R164" s="128">
        <v>0</v>
      </c>
      <c r="S164" s="128">
        <v>844.2</v>
      </c>
      <c r="T164" s="128">
        <v>4541.5649999999996</v>
      </c>
      <c r="U164" s="128" t="s">
        <v>4408</v>
      </c>
      <c r="W164" s="93" t="str">
        <f>_xlfn.XLOOKUP($C164,'Master list'!$C:$C,'Master list'!E:E)</f>
        <v>SGCC</v>
      </c>
      <c r="X164" s="93" t="str">
        <f>VLOOKUP($C164,'Master list'!$C:$Z,4,0)</f>
        <v>Z08</v>
      </c>
      <c r="Y164" s="104">
        <f>_xlfn.XLOOKUP($C164,'Master list'!$C:$C,'Master list'!O:O)</f>
        <v>1219</v>
      </c>
      <c r="Z164" s="93" t="str">
        <f>VLOOKUP($C164,'Master list'!$C:$Z,5,0)</f>
        <v>SGCC-ZSBX-Z08</v>
      </c>
      <c r="AA164" s="93">
        <f>VLOOKUP($C164,'Master list'!$C:$Z,6,0)</f>
        <v>0.8</v>
      </c>
      <c r="AB164" s="93">
        <f>VLOOKUP($C164,'Master list'!$C:$Z,7,0)</f>
        <v>487</v>
      </c>
      <c r="AC164" s="93">
        <f>VLOOKUP($C164,'Master list'!$C:$Z,8,0)</f>
        <v>940</v>
      </c>
      <c r="AD164" s="105">
        <f>VLOOKUP($C164,'Master list'!$C:$Z,9,0)</f>
        <v>2.8748583999999999</v>
      </c>
      <c r="AF164" s="106">
        <f t="shared" si="19"/>
        <v>921.57898299599992</v>
      </c>
      <c r="AG164" s="106">
        <f t="shared" si="20"/>
        <v>1906.8935767199998</v>
      </c>
      <c r="AH164" s="106">
        <f t="shared" si="21"/>
        <v>1560.1856536800001</v>
      </c>
      <c r="AI164" s="106">
        <f t="shared" si="22"/>
        <v>1386.8316921599999</v>
      </c>
      <c r="AJ164" s="106">
        <f t="shared" si="23"/>
        <v>4853.9109225600005</v>
      </c>
      <c r="AK164" s="106">
        <f t="shared" si="24"/>
        <v>0</v>
      </c>
      <c r="AL164" s="106">
        <f t="shared" si="25"/>
        <v>2426.9554612800002</v>
      </c>
      <c r="AM164" s="106">
        <f t="shared" si="26"/>
        <v>13056.356289395999</v>
      </c>
    </row>
    <row r="165" spans="2:39">
      <c r="B165" s="103" t="s">
        <v>5</v>
      </c>
      <c r="C165" s="103" t="s">
        <v>352</v>
      </c>
      <c r="D165" s="103" t="s">
        <v>351</v>
      </c>
      <c r="E165" s="128">
        <v>0</v>
      </c>
      <c r="F165" s="128">
        <v>0</v>
      </c>
      <c r="G165" s="128">
        <v>0</v>
      </c>
      <c r="H165" s="128">
        <v>0</v>
      </c>
      <c r="I165" s="128">
        <v>0</v>
      </c>
      <c r="J165" s="128">
        <v>0</v>
      </c>
      <c r="K165" s="128">
        <v>0</v>
      </c>
      <c r="L165" s="128">
        <v>0</v>
      </c>
      <c r="M165" s="128">
        <v>0</v>
      </c>
      <c r="N165" s="128">
        <v>0</v>
      </c>
      <c r="O165" s="128">
        <v>0</v>
      </c>
      <c r="P165" s="128">
        <v>0</v>
      </c>
      <c r="Q165" s="128">
        <v>55.77</v>
      </c>
      <c r="R165" s="128">
        <v>0</v>
      </c>
      <c r="S165" s="128">
        <v>60.3</v>
      </c>
      <c r="T165" s="128">
        <v>116.07</v>
      </c>
      <c r="U165" s="128" t="s">
        <v>4408</v>
      </c>
      <c r="W165" s="93" t="str">
        <f>_xlfn.XLOOKUP($C165,'Master list'!$C:$C,'Master list'!E:E)</f>
        <v>SGCC</v>
      </c>
      <c r="X165" s="93" t="str">
        <f>VLOOKUP($C165,'Master list'!$C:$Z,4,0)</f>
        <v>Z08</v>
      </c>
      <c r="Y165" s="104">
        <f>_xlfn.XLOOKUP($C165,'Master list'!$C:$C,'Master list'!O:O)</f>
        <v>1219</v>
      </c>
      <c r="Z165" s="93" t="str">
        <f>VLOOKUP($C165,'Master list'!$C:$Z,5,0)</f>
        <v>SGCC-ZSBX-Z08</v>
      </c>
      <c r="AA165" s="93">
        <f>VLOOKUP($C165,'Master list'!$C:$Z,6,0)</f>
        <v>0.8</v>
      </c>
      <c r="AB165" s="93">
        <f>VLOOKUP($C165,'Master list'!$C:$Z,7,0)</f>
        <v>487</v>
      </c>
      <c r="AC165" s="93">
        <f>VLOOKUP($C165,'Master list'!$C:$Z,8,0)</f>
        <v>940</v>
      </c>
      <c r="AD165" s="105">
        <f>VLOOKUP($C165,'Master list'!$C:$Z,9,0)</f>
        <v>2.8748583999999999</v>
      </c>
      <c r="AF165" s="106">
        <f t="shared" si="19"/>
        <v>0</v>
      </c>
      <c r="AG165" s="106">
        <f t="shared" si="20"/>
        <v>0</v>
      </c>
      <c r="AH165" s="106">
        <f t="shared" si="21"/>
        <v>0</v>
      </c>
      <c r="AI165" s="106">
        <f t="shared" si="22"/>
        <v>0</v>
      </c>
      <c r="AJ165" s="106">
        <f t="shared" si="23"/>
        <v>160.33085296800002</v>
      </c>
      <c r="AK165" s="106">
        <f t="shared" si="24"/>
        <v>0</v>
      </c>
      <c r="AL165" s="106">
        <f t="shared" si="25"/>
        <v>173.35396151999998</v>
      </c>
      <c r="AM165" s="106">
        <f t="shared" si="26"/>
        <v>333.68481448799997</v>
      </c>
    </row>
    <row r="166" spans="2:39">
      <c r="B166" s="103" t="s">
        <v>5</v>
      </c>
      <c r="C166" s="103" t="s">
        <v>353</v>
      </c>
      <c r="D166" s="103" t="s">
        <v>354</v>
      </c>
      <c r="E166" s="128">
        <v>0</v>
      </c>
      <c r="F166" s="128">
        <v>0</v>
      </c>
      <c r="G166" s="128">
        <v>0</v>
      </c>
      <c r="H166" s="128">
        <v>0</v>
      </c>
      <c r="I166" s="128">
        <v>0</v>
      </c>
      <c r="J166" s="128">
        <v>0</v>
      </c>
      <c r="K166" s="128">
        <v>227.45</v>
      </c>
      <c r="L166" s="128">
        <v>0</v>
      </c>
      <c r="M166" s="128">
        <v>0</v>
      </c>
      <c r="N166" s="128">
        <v>683.4</v>
      </c>
      <c r="O166" s="128">
        <v>582.9</v>
      </c>
      <c r="P166" s="128">
        <v>462.3</v>
      </c>
      <c r="Q166" s="128">
        <v>1668.3</v>
      </c>
      <c r="R166" s="128">
        <v>0</v>
      </c>
      <c r="S166" s="128">
        <v>824.1</v>
      </c>
      <c r="T166" s="128">
        <v>4448.45</v>
      </c>
      <c r="U166" s="128" t="s">
        <v>4408</v>
      </c>
      <c r="W166" s="93" t="str">
        <f>_xlfn.XLOOKUP($C166,'Master list'!$C:$C,'Master list'!E:E)</f>
        <v>SGCC</v>
      </c>
      <c r="X166" s="93" t="str">
        <f>VLOOKUP($C166,'Master list'!$C:$Z,4,0)</f>
        <v>Z08</v>
      </c>
      <c r="Y166" s="104">
        <f>_xlfn.XLOOKUP($C166,'Master list'!$C:$C,'Master list'!O:O)</f>
        <v>1219</v>
      </c>
      <c r="Z166" s="93" t="str">
        <f>VLOOKUP($C166,'Master list'!$C:$Z,5,0)</f>
        <v>SGCC-ZSBX-Z08</v>
      </c>
      <c r="AA166" s="93">
        <f>VLOOKUP($C166,'Master list'!$C:$Z,6,0)</f>
        <v>0.8</v>
      </c>
      <c r="AB166" s="93">
        <f>VLOOKUP($C166,'Master list'!$C:$Z,7,0)</f>
        <v>150</v>
      </c>
      <c r="AC166" s="93">
        <f>VLOOKUP($C166,'Master list'!$C:$Z,8,0)</f>
        <v>491</v>
      </c>
      <c r="AD166" s="105">
        <f>VLOOKUP($C166,'Master list'!$C:$Z,9,0)</f>
        <v>0.46252199999999999</v>
      </c>
      <c r="AF166" s="106">
        <f t="shared" si="19"/>
        <v>105.2006289</v>
      </c>
      <c r="AG166" s="106">
        <f t="shared" si="20"/>
        <v>316.08753479999996</v>
      </c>
      <c r="AH166" s="106">
        <f t="shared" si="21"/>
        <v>269.60407379999998</v>
      </c>
      <c r="AI166" s="106">
        <f t="shared" si="22"/>
        <v>213.82392060000001</v>
      </c>
      <c r="AJ166" s="106">
        <f t="shared" si="23"/>
        <v>771.62545260000002</v>
      </c>
      <c r="AK166" s="106">
        <f t="shared" si="24"/>
        <v>0</v>
      </c>
      <c r="AL166" s="106">
        <f t="shared" si="25"/>
        <v>381.16438019999998</v>
      </c>
      <c r="AM166" s="106">
        <f t="shared" si="26"/>
        <v>2057.5059908999997</v>
      </c>
    </row>
    <row r="167" spans="2:39">
      <c r="B167" s="103" t="s">
        <v>5</v>
      </c>
      <c r="C167" s="103" t="s">
        <v>355</v>
      </c>
      <c r="D167" s="103" t="s">
        <v>354</v>
      </c>
      <c r="E167" s="128">
        <v>0</v>
      </c>
      <c r="F167" s="128">
        <v>0</v>
      </c>
      <c r="G167" s="128">
        <v>0</v>
      </c>
      <c r="H167" s="128">
        <v>0</v>
      </c>
      <c r="I167" s="128">
        <v>0</v>
      </c>
      <c r="J167" s="128">
        <v>0</v>
      </c>
      <c r="K167" s="128">
        <v>0</v>
      </c>
      <c r="L167" s="128">
        <v>0</v>
      </c>
      <c r="M167" s="128">
        <v>0</v>
      </c>
      <c r="N167" s="128">
        <v>0</v>
      </c>
      <c r="O167" s="128">
        <v>0</v>
      </c>
      <c r="P167" s="128">
        <v>0</v>
      </c>
      <c r="Q167" s="128">
        <v>30.65</v>
      </c>
      <c r="R167" s="128">
        <v>0</v>
      </c>
      <c r="S167" s="128">
        <v>20.100000000000001</v>
      </c>
      <c r="T167" s="128">
        <v>50.75</v>
      </c>
      <c r="U167" s="128" t="s">
        <v>4408</v>
      </c>
      <c r="W167" s="93" t="str">
        <f>_xlfn.XLOOKUP($C167,'Master list'!$C:$C,'Master list'!E:E)</f>
        <v>SGCC</v>
      </c>
      <c r="X167" s="93" t="str">
        <f>VLOOKUP($C167,'Master list'!$C:$Z,4,0)</f>
        <v>Z08</v>
      </c>
      <c r="Y167" s="104">
        <f>_xlfn.XLOOKUP($C167,'Master list'!$C:$C,'Master list'!O:O)</f>
        <v>1219</v>
      </c>
      <c r="Z167" s="93" t="str">
        <f>VLOOKUP($C167,'Master list'!$C:$Z,5,0)</f>
        <v>SGCC-ZSBX-Z08</v>
      </c>
      <c r="AA167" s="93">
        <f>VLOOKUP($C167,'Master list'!$C:$Z,6,0)</f>
        <v>0.8</v>
      </c>
      <c r="AB167" s="93">
        <f>VLOOKUP($C167,'Master list'!$C:$Z,7,0)</f>
        <v>150</v>
      </c>
      <c r="AC167" s="93">
        <f>VLOOKUP($C167,'Master list'!$C:$Z,8,0)</f>
        <v>491</v>
      </c>
      <c r="AD167" s="105">
        <f>VLOOKUP($C167,'Master list'!$C:$Z,9,0)</f>
        <v>0.46252199999999999</v>
      </c>
      <c r="AF167" s="106">
        <f t="shared" si="19"/>
        <v>0</v>
      </c>
      <c r="AG167" s="106">
        <f t="shared" si="20"/>
        <v>0</v>
      </c>
      <c r="AH167" s="106">
        <f t="shared" si="21"/>
        <v>0</v>
      </c>
      <c r="AI167" s="106">
        <f t="shared" si="22"/>
        <v>0</v>
      </c>
      <c r="AJ167" s="106">
        <f t="shared" si="23"/>
        <v>14.176299299999998</v>
      </c>
      <c r="AK167" s="106">
        <f t="shared" si="24"/>
        <v>0</v>
      </c>
      <c r="AL167" s="106">
        <f t="shared" si="25"/>
        <v>9.2966922000000007</v>
      </c>
      <c r="AM167" s="106">
        <f t="shared" si="26"/>
        <v>23.472991499999999</v>
      </c>
    </row>
    <row r="168" spans="2:39">
      <c r="B168" s="103" t="s">
        <v>5</v>
      </c>
      <c r="C168" s="103" t="s">
        <v>356</v>
      </c>
      <c r="D168" s="103" t="s">
        <v>357</v>
      </c>
      <c r="E168" s="128">
        <v>0</v>
      </c>
      <c r="F168" s="128">
        <v>0</v>
      </c>
      <c r="G168" s="128">
        <v>0</v>
      </c>
      <c r="H168" s="128">
        <v>0</v>
      </c>
      <c r="I168" s="128">
        <v>0</v>
      </c>
      <c r="J168" s="128">
        <v>0</v>
      </c>
      <c r="K168" s="128">
        <v>325.05</v>
      </c>
      <c r="L168" s="128">
        <v>0</v>
      </c>
      <c r="M168" s="128">
        <v>0</v>
      </c>
      <c r="N168" s="128">
        <v>663.3</v>
      </c>
      <c r="O168" s="128">
        <v>592.95000000000005</v>
      </c>
      <c r="P168" s="128">
        <v>462.3</v>
      </c>
      <c r="Q168" s="128">
        <v>1668.3</v>
      </c>
      <c r="R168" s="128">
        <v>0</v>
      </c>
      <c r="S168" s="128">
        <v>824.1</v>
      </c>
      <c r="T168" s="128">
        <v>4536</v>
      </c>
      <c r="U168" s="128" t="s">
        <v>4408</v>
      </c>
      <c r="W168" s="93" t="str">
        <f>_xlfn.XLOOKUP($C168,'Master list'!$C:$C,'Master list'!E:E)</f>
        <v>SGCC</v>
      </c>
      <c r="X168" s="93" t="str">
        <f>VLOOKUP($C168,'Master list'!$C:$Z,4,0)</f>
        <v>Z08</v>
      </c>
      <c r="Y168" s="104">
        <f>_xlfn.XLOOKUP($C168,'Master list'!$C:$C,'Master list'!O:O)</f>
        <v>1219</v>
      </c>
      <c r="Z168" s="93" t="str">
        <f>VLOOKUP($C168,'Master list'!$C:$Z,5,0)</f>
        <v>SGCC-ZSBX-Z08</v>
      </c>
      <c r="AA168" s="93">
        <f>VLOOKUP($C168,'Master list'!$C:$Z,6,0)</f>
        <v>0.8</v>
      </c>
      <c r="AB168" s="93">
        <f>VLOOKUP($C168,'Master list'!$C:$Z,7,0)</f>
        <v>377</v>
      </c>
      <c r="AC168" s="93">
        <f>VLOOKUP($C168,'Master list'!$C:$Z,8,0)</f>
        <v>460</v>
      </c>
      <c r="AD168" s="105">
        <f>VLOOKUP($C168,'Master list'!$C:$Z,9,0)</f>
        <v>1.0890775999999998</v>
      </c>
      <c r="AF168" s="106">
        <f t="shared" si="19"/>
        <v>354.00467387999993</v>
      </c>
      <c r="AG168" s="106">
        <f t="shared" si="20"/>
        <v>722.38517207999973</v>
      </c>
      <c r="AH168" s="106">
        <f t="shared" si="21"/>
        <v>645.76856291999991</v>
      </c>
      <c r="AI168" s="106">
        <f t="shared" si="22"/>
        <v>503.48057447999992</v>
      </c>
      <c r="AJ168" s="106">
        <f t="shared" si="23"/>
        <v>1816.9081600799996</v>
      </c>
      <c r="AK168" s="106">
        <f t="shared" si="24"/>
        <v>0</v>
      </c>
      <c r="AL168" s="106">
        <f t="shared" si="25"/>
        <v>897.50885015999984</v>
      </c>
      <c r="AM168" s="106">
        <f t="shared" si="26"/>
        <v>4940.0559935999991</v>
      </c>
    </row>
    <row r="169" spans="2:39">
      <c r="B169" s="103" t="s">
        <v>5</v>
      </c>
      <c r="C169" s="103" t="s">
        <v>359</v>
      </c>
      <c r="D169" s="103" t="s">
        <v>360</v>
      </c>
      <c r="E169" s="128">
        <v>0</v>
      </c>
      <c r="F169" s="128">
        <v>0</v>
      </c>
      <c r="G169" s="128">
        <v>0</v>
      </c>
      <c r="H169" s="128">
        <v>0</v>
      </c>
      <c r="I169" s="128">
        <v>0</v>
      </c>
      <c r="J169" s="128">
        <v>0</v>
      </c>
      <c r="K169" s="128">
        <v>0</v>
      </c>
      <c r="L169" s="128">
        <v>0</v>
      </c>
      <c r="M169" s="128">
        <v>0</v>
      </c>
      <c r="N169" s="128">
        <v>134.09399999999999</v>
      </c>
      <c r="O169" s="128">
        <v>118.188</v>
      </c>
      <c r="P169" s="128">
        <v>90.048000000000002</v>
      </c>
      <c r="Q169" s="128">
        <v>337.68</v>
      </c>
      <c r="R169" s="128">
        <v>0</v>
      </c>
      <c r="S169" s="128">
        <v>163.21199999999999</v>
      </c>
      <c r="T169" s="128">
        <v>843.22199999999998</v>
      </c>
      <c r="U169" s="128" t="s">
        <v>4408</v>
      </c>
      <c r="W169" s="93" t="str">
        <f>_xlfn.XLOOKUP($C169,'Master list'!$C:$C,'Master list'!E:E)</f>
        <v>SGCC</v>
      </c>
      <c r="X169" s="93" t="str">
        <f>VLOOKUP($C169,'Master list'!$C:$Z,4,0)</f>
        <v>Z08</v>
      </c>
      <c r="Y169" s="104">
        <f>_xlfn.XLOOKUP($C169,'Master list'!$C:$C,'Master list'!O:O)</f>
        <v>1219</v>
      </c>
      <c r="Z169" s="93" t="str">
        <f>VLOOKUP($C169,'Master list'!$C:$Z,5,0)</f>
        <v>SGCC-ZSBX-Z08</v>
      </c>
      <c r="AA169" s="93">
        <f>VLOOKUP($C169,'Master list'!$C:$Z,6,0)</f>
        <v>0.8</v>
      </c>
      <c r="AB169" s="93">
        <f>VLOOKUP($C169,'Master list'!$C:$Z,7,0)</f>
        <v>482</v>
      </c>
      <c r="AC169" s="93">
        <f>VLOOKUP($C169,'Master list'!$C:$Z,8,0)</f>
        <v>612</v>
      </c>
      <c r="AD169" s="105">
        <f>VLOOKUP($C169,'Master list'!$C:$Z,9,0)</f>
        <v>1.8524995200000001</v>
      </c>
      <c r="AF169" s="106">
        <f t="shared" si="19"/>
        <v>0</v>
      </c>
      <c r="AG169" s="106">
        <f t="shared" si="20"/>
        <v>248.40907063488001</v>
      </c>
      <c r="AH169" s="106">
        <f t="shared" si="21"/>
        <v>218.94321326976001</v>
      </c>
      <c r="AI169" s="106">
        <f t="shared" si="22"/>
        <v>166.81387677696</v>
      </c>
      <c r="AJ169" s="106">
        <f t="shared" si="23"/>
        <v>625.55203791360009</v>
      </c>
      <c r="AK169" s="106">
        <f t="shared" si="24"/>
        <v>0</v>
      </c>
      <c r="AL169" s="106">
        <f t="shared" si="25"/>
        <v>302.35015165824001</v>
      </c>
      <c r="AM169" s="106">
        <f t="shared" si="26"/>
        <v>1562.06835025344</v>
      </c>
    </row>
    <row r="170" spans="2:39">
      <c r="B170" s="103" t="s">
        <v>5</v>
      </c>
      <c r="C170" s="103" t="s">
        <v>361</v>
      </c>
      <c r="D170" s="103" t="s">
        <v>360</v>
      </c>
      <c r="E170" s="128">
        <v>0</v>
      </c>
      <c r="F170" s="128">
        <v>0</v>
      </c>
      <c r="G170" s="128">
        <v>0</v>
      </c>
      <c r="H170" s="128">
        <v>0</v>
      </c>
      <c r="I170" s="128">
        <v>0</v>
      </c>
      <c r="J170" s="128">
        <v>0</v>
      </c>
      <c r="K170" s="128">
        <v>0</v>
      </c>
      <c r="L170" s="128">
        <v>0</v>
      </c>
      <c r="M170" s="128">
        <v>0</v>
      </c>
      <c r="N170" s="128">
        <v>6.4710000000000001</v>
      </c>
      <c r="O170" s="128">
        <v>5.6280000000000001</v>
      </c>
      <c r="P170" s="128">
        <v>0</v>
      </c>
      <c r="Q170" s="128">
        <v>11.256</v>
      </c>
      <c r="R170" s="128">
        <v>0</v>
      </c>
      <c r="S170" s="128">
        <v>0</v>
      </c>
      <c r="T170" s="128">
        <v>23.355</v>
      </c>
      <c r="U170" s="128" t="s">
        <v>4408</v>
      </c>
      <c r="W170" s="93" t="str">
        <f>_xlfn.XLOOKUP($C170,'Master list'!$C:$C,'Master list'!E:E)</f>
        <v>SGCC</v>
      </c>
      <c r="X170" s="93" t="str">
        <f>VLOOKUP($C170,'Master list'!$C:$Z,4,0)</f>
        <v>Z08</v>
      </c>
      <c r="Y170" s="104">
        <f>_xlfn.XLOOKUP($C170,'Master list'!$C:$C,'Master list'!O:O)</f>
        <v>1219</v>
      </c>
      <c r="Z170" s="93" t="str">
        <f>VLOOKUP($C170,'Master list'!$C:$Z,5,0)</f>
        <v>SGCC-ZSBX-Z08</v>
      </c>
      <c r="AA170" s="93">
        <f>VLOOKUP($C170,'Master list'!$C:$Z,6,0)</f>
        <v>0.8</v>
      </c>
      <c r="AB170" s="93">
        <f>VLOOKUP($C170,'Master list'!$C:$Z,7,0)</f>
        <v>482</v>
      </c>
      <c r="AC170" s="93">
        <f>VLOOKUP($C170,'Master list'!$C:$Z,8,0)</f>
        <v>612</v>
      </c>
      <c r="AD170" s="105">
        <f>VLOOKUP($C170,'Master list'!$C:$Z,9,0)</f>
        <v>1.8524995200000001</v>
      </c>
      <c r="AF170" s="106">
        <f t="shared" si="19"/>
        <v>0</v>
      </c>
      <c r="AG170" s="106">
        <f t="shared" si="20"/>
        <v>11.987524393920001</v>
      </c>
      <c r="AH170" s="106">
        <f t="shared" si="21"/>
        <v>10.42586729856</v>
      </c>
      <c r="AI170" s="106">
        <f t="shared" si="22"/>
        <v>0</v>
      </c>
      <c r="AJ170" s="106">
        <f t="shared" si="23"/>
        <v>20.85173459712</v>
      </c>
      <c r="AK170" s="106">
        <f t="shared" si="24"/>
        <v>0</v>
      </c>
      <c r="AL170" s="106">
        <f t="shared" si="25"/>
        <v>0</v>
      </c>
      <c r="AM170" s="106">
        <f t="shared" si="26"/>
        <v>43.265126289600005</v>
      </c>
    </row>
    <row r="171" spans="2:39">
      <c r="B171" s="103" t="s">
        <v>5</v>
      </c>
      <c r="C171" s="103" t="s">
        <v>362</v>
      </c>
      <c r="D171" s="103" t="s">
        <v>363</v>
      </c>
      <c r="E171" s="128">
        <v>0</v>
      </c>
      <c r="F171" s="128">
        <v>0</v>
      </c>
      <c r="G171" s="128">
        <v>0</v>
      </c>
      <c r="H171" s="128">
        <v>0</v>
      </c>
      <c r="I171" s="128">
        <v>0</v>
      </c>
      <c r="J171" s="128">
        <v>0</v>
      </c>
      <c r="K171" s="128">
        <v>0</v>
      </c>
      <c r="L171" s="128">
        <v>0</v>
      </c>
      <c r="M171" s="128">
        <v>0</v>
      </c>
      <c r="N171" s="128">
        <v>455.57499999999999</v>
      </c>
      <c r="O171" s="128">
        <v>723.6</v>
      </c>
      <c r="P171" s="128">
        <v>693.45</v>
      </c>
      <c r="Q171" s="128">
        <v>1839.15</v>
      </c>
      <c r="R171" s="128">
        <v>994.95</v>
      </c>
      <c r="S171" s="128">
        <v>3015</v>
      </c>
      <c r="T171" s="128">
        <v>7721.7250000000004</v>
      </c>
      <c r="U171" s="128" t="s">
        <v>4408</v>
      </c>
      <c r="W171" s="93" t="str">
        <f>_xlfn.XLOOKUP($C171,'Master list'!$C:$C,'Master list'!E:E)</f>
        <v>SGCC</v>
      </c>
      <c r="X171" s="93" t="str">
        <f>VLOOKUP($C171,'Master list'!$C:$Z,4,0)</f>
        <v>Z08</v>
      </c>
      <c r="Y171" s="104">
        <f>_xlfn.XLOOKUP($C171,'Master list'!$C:$C,'Master list'!O:O)</f>
        <v>1219</v>
      </c>
      <c r="Z171" s="93" t="str">
        <f>VLOOKUP($C171,'Master list'!$C:$Z,5,0)</f>
        <v>SGCC-ZSBX-Z08</v>
      </c>
      <c r="AA171" s="93">
        <f>VLOOKUP($C171,'Master list'!$C:$Z,6,0)</f>
        <v>0.8</v>
      </c>
      <c r="AB171" s="93">
        <f>VLOOKUP($C171,'Master list'!$C:$Z,7,0)</f>
        <v>590</v>
      </c>
      <c r="AC171" s="93">
        <f>VLOOKUP($C171,'Master list'!$C:$Z,8,0)</f>
        <v>645</v>
      </c>
      <c r="AD171" s="105">
        <f>VLOOKUP($C171,'Master list'!$C:$Z,9,0)</f>
        <v>2.3898540000000001</v>
      </c>
      <c r="AF171" s="106">
        <f t="shared" si="19"/>
        <v>0</v>
      </c>
      <c r="AG171" s="106">
        <f t="shared" si="20"/>
        <v>1088.7577360499999</v>
      </c>
      <c r="AH171" s="106">
        <f t="shared" si="21"/>
        <v>1729.2983544000001</v>
      </c>
      <c r="AI171" s="106">
        <f t="shared" si="22"/>
        <v>1657.2442563000002</v>
      </c>
      <c r="AJ171" s="106">
        <f t="shared" si="23"/>
        <v>4395.2999841000001</v>
      </c>
      <c r="AK171" s="106">
        <f t="shared" si="24"/>
        <v>2377.7852373000001</v>
      </c>
      <c r="AL171" s="106">
        <f t="shared" si="25"/>
        <v>7205.4098100000001</v>
      </c>
      <c r="AM171" s="106">
        <f t="shared" si="26"/>
        <v>18453.795378150004</v>
      </c>
    </row>
    <row r="172" spans="2:39">
      <c r="B172" s="103" t="s">
        <v>5</v>
      </c>
      <c r="C172" s="103" t="s">
        <v>364</v>
      </c>
      <c r="D172" s="103" t="s">
        <v>363</v>
      </c>
      <c r="E172" s="128">
        <v>0</v>
      </c>
      <c r="F172" s="128">
        <v>0</v>
      </c>
      <c r="G172" s="128">
        <v>0</v>
      </c>
      <c r="H172" s="128">
        <v>0</v>
      </c>
      <c r="I172" s="128">
        <v>0</v>
      </c>
      <c r="J172" s="128">
        <v>0</v>
      </c>
      <c r="K172" s="128">
        <v>0</v>
      </c>
      <c r="L172" s="128">
        <v>20.094999999999999</v>
      </c>
      <c r="M172" s="128">
        <v>0</v>
      </c>
      <c r="N172" s="128">
        <v>40.200000000000003</v>
      </c>
      <c r="O172" s="128">
        <v>30.15</v>
      </c>
      <c r="P172" s="128">
        <v>0</v>
      </c>
      <c r="Q172" s="128">
        <v>40.200000000000003</v>
      </c>
      <c r="R172" s="128">
        <v>0</v>
      </c>
      <c r="S172" s="128">
        <v>30.15</v>
      </c>
      <c r="T172" s="128">
        <v>160.79499999999999</v>
      </c>
      <c r="U172" s="128" t="s">
        <v>4408</v>
      </c>
      <c r="W172" s="93" t="str">
        <f>_xlfn.XLOOKUP($C172,'Master list'!$C:$C,'Master list'!E:E)</f>
        <v>SGCC</v>
      </c>
      <c r="X172" s="93" t="str">
        <f>VLOOKUP($C172,'Master list'!$C:$Z,4,0)</f>
        <v>Z08</v>
      </c>
      <c r="Y172" s="104">
        <f>_xlfn.XLOOKUP($C172,'Master list'!$C:$C,'Master list'!O:O)</f>
        <v>1219</v>
      </c>
      <c r="Z172" s="93" t="str">
        <f>VLOOKUP($C172,'Master list'!$C:$Z,5,0)</f>
        <v>SGCC-ZSBX-Z08</v>
      </c>
      <c r="AA172" s="93">
        <f>VLOOKUP($C172,'Master list'!$C:$Z,6,0)</f>
        <v>0.8</v>
      </c>
      <c r="AB172" s="93">
        <f>VLOOKUP($C172,'Master list'!$C:$Z,7,0)</f>
        <v>590</v>
      </c>
      <c r="AC172" s="93">
        <f>VLOOKUP($C172,'Master list'!$C:$Z,8,0)</f>
        <v>645</v>
      </c>
      <c r="AD172" s="105">
        <f>VLOOKUP($C172,'Master list'!$C:$Z,9,0)</f>
        <v>2.3898540000000001</v>
      </c>
      <c r="AF172" s="106">
        <f t="shared" si="19"/>
        <v>48.024116130000003</v>
      </c>
      <c r="AG172" s="106">
        <f t="shared" si="20"/>
        <v>96.072130800000011</v>
      </c>
      <c r="AH172" s="106">
        <f t="shared" si="21"/>
        <v>72.054098100000004</v>
      </c>
      <c r="AI172" s="106">
        <f t="shared" si="22"/>
        <v>0</v>
      </c>
      <c r="AJ172" s="106">
        <f t="shared" si="23"/>
        <v>96.072130800000011</v>
      </c>
      <c r="AK172" s="106">
        <f t="shared" si="24"/>
        <v>0</v>
      </c>
      <c r="AL172" s="106">
        <f t="shared" si="25"/>
        <v>72.054098100000004</v>
      </c>
      <c r="AM172" s="106">
        <f t="shared" si="26"/>
        <v>384.27657392999998</v>
      </c>
    </row>
    <row r="173" spans="2:39">
      <c r="B173" s="103" t="s">
        <v>5</v>
      </c>
      <c r="C173" s="103" t="s">
        <v>365</v>
      </c>
      <c r="D173" s="103" t="s">
        <v>366</v>
      </c>
      <c r="E173" s="128">
        <v>0</v>
      </c>
      <c r="F173" s="128">
        <v>0</v>
      </c>
      <c r="G173" s="128">
        <v>0</v>
      </c>
      <c r="H173" s="128">
        <v>0</v>
      </c>
      <c r="I173" s="128">
        <v>0</v>
      </c>
      <c r="J173" s="128">
        <v>0</v>
      </c>
      <c r="K173" s="128">
        <v>60.475999999999999</v>
      </c>
      <c r="L173" s="128">
        <v>170.85</v>
      </c>
      <c r="M173" s="128">
        <v>0</v>
      </c>
      <c r="N173" s="128">
        <v>400.995</v>
      </c>
      <c r="O173" s="128">
        <v>355.77</v>
      </c>
      <c r="P173" s="128">
        <v>351.75</v>
      </c>
      <c r="Q173" s="128">
        <v>963.79499999999996</v>
      </c>
      <c r="R173" s="128">
        <v>502.5</v>
      </c>
      <c r="S173" s="128">
        <v>1514.5350000000001</v>
      </c>
      <c r="T173" s="128">
        <v>4320.6710000000003</v>
      </c>
      <c r="U173" s="128" t="s">
        <v>4408</v>
      </c>
      <c r="W173" s="93" t="str">
        <f>_xlfn.XLOOKUP($C173,'Master list'!$C:$C,'Master list'!E:E)</f>
        <v>SGCC</v>
      </c>
      <c r="X173" s="93" t="str">
        <f>VLOOKUP($C173,'Master list'!$C:$Z,4,0)</f>
        <v>Z08</v>
      </c>
      <c r="Y173" s="104">
        <f>_xlfn.XLOOKUP($C173,'Master list'!$C:$C,'Master list'!O:O)</f>
        <v>1219</v>
      </c>
      <c r="Z173" s="93" t="str">
        <f>VLOOKUP($C173,'Master list'!$C:$Z,5,0)</f>
        <v>SGCC-ZSBX-Z08</v>
      </c>
      <c r="AA173" s="93">
        <f>VLOOKUP($C173,'Master list'!$C:$Z,6,0)</f>
        <v>1</v>
      </c>
      <c r="AB173" s="93">
        <f>VLOOKUP($C173,'Master list'!$C:$Z,7,0)</f>
        <v>535</v>
      </c>
      <c r="AC173" s="93">
        <f>VLOOKUP($C173,'Master list'!$C:$Z,8,0)</f>
        <v>320</v>
      </c>
      <c r="AD173" s="105">
        <f>VLOOKUP($C173,'Master list'!$C:$Z,9,0)</f>
        <v>1.34392</v>
      </c>
      <c r="AF173" s="106">
        <f t="shared" si="19"/>
        <v>310.88363792000001</v>
      </c>
      <c r="AG173" s="106">
        <f t="shared" si="20"/>
        <v>538.90520040000001</v>
      </c>
      <c r="AH173" s="106">
        <f t="shared" si="21"/>
        <v>478.12641839999998</v>
      </c>
      <c r="AI173" s="106">
        <f t="shared" si="22"/>
        <v>472.72386</v>
      </c>
      <c r="AJ173" s="106">
        <f t="shared" si="23"/>
        <v>1295.2633764</v>
      </c>
      <c r="AK173" s="106">
        <f t="shared" si="24"/>
        <v>675.31979999999999</v>
      </c>
      <c r="AL173" s="106">
        <f t="shared" si="25"/>
        <v>2035.4138772000001</v>
      </c>
      <c r="AM173" s="106">
        <f t="shared" si="26"/>
        <v>5806.63617032</v>
      </c>
    </row>
    <row r="174" spans="2:39">
      <c r="B174" s="103" t="s">
        <v>5</v>
      </c>
      <c r="C174" s="103" t="s">
        <v>1419</v>
      </c>
      <c r="D174" s="103" t="s">
        <v>366</v>
      </c>
      <c r="E174" s="128">
        <v>0</v>
      </c>
      <c r="F174" s="128">
        <v>0</v>
      </c>
      <c r="G174" s="128">
        <v>0</v>
      </c>
      <c r="H174" s="128">
        <v>0</v>
      </c>
      <c r="I174" s="128">
        <v>0</v>
      </c>
      <c r="J174" s="128">
        <v>0</v>
      </c>
      <c r="K174" s="128">
        <v>0</v>
      </c>
      <c r="L174" s="128">
        <v>5.0389999999999997</v>
      </c>
      <c r="M174" s="128">
        <v>0</v>
      </c>
      <c r="N174" s="128">
        <v>20.100000000000001</v>
      </c>
      <c r="O174" s="128">
        <v>15.074999999999999</v>
      </c>
      <c r="P174" s="128">
        <v>0</v>
      </c>
      <c r="Q174" s="128">
        <v>20.100000000000001</v>
      </c>
      <c r="R174" s="128">
        <v>0</v>
      </c>
      <c r="S174" s="128">
        <v>15.074999999999999</v>
      </c>
      <c r="T174" s="128">
        <v>75.388999999999996</v>
      </c>
      <c r="U174" s="128" t="s">
        <v>4408</v>
      </c>
      <c r="W174" s="93" t="str">
        <f>_xlfn.XLOOKUP($C174,'Master list'!$C:$C,'Master list'!E:E)</f>
        <v>SGCC</v>
      </c>
      <c r="X174" s="93" t="str">
        <f>VLOOKUP($C174,'Master list'!$C:$Z,4,0)</f>
        <v>Z08</v>
      </c>
      <c r="Y174" s="104">
        <f>_xlfn.XLOOKUP($C174,'Master list'!$C:$C,'Master list'!O:O)</f>
        <v>1219</v>
      </c>
      <c r="Z174" s="93" t="str">
        <f>VLOOKUP($C174,'Master list'!$C:$Z,5,0)</f>
        <v>SGCC-ZSBX-Z08</v>
      </c>
      <c r="AA174" s="93">
        <f>VLOOKUP($C174,'Master list'!$C:$Z,6,0)</f>
        <v>1</v>
      </c>
      <c r="AB174" s="93">
        <f>VLOOKUP($C174,'Master list'!$C:$Z,7,0)</f>
        <v>535</v>
      </c>
      <c r="AC174" s="93">
        <f>VLOOKUP($C174,'Master list'!$C:$Z,8,0)</f>
        <v>320</v>
      </c>
      <c r="AD174" s="105">
        <f>VLOOKUP($C174,'Master list'!$C:$Z,9,0)</f>
        <v>1.34392</v>
      </c>
      <c r="AF174" s="106">
        <f t="shared" si="19"/>
        <v>6.7720128799999992</v>
      </c>
      <c r="AG174" s="106">
        <f t="shared" si="20"/>
        <v>27.012792000000001</v>
      </c>
      <c r="AH174" s="106">
        <f t="shared" si="21"/>
        <v>20.259594</v>
      </c>
      <c r="AI174" s="106">
        <f t="shared" si="22"/>
        <v>0</v>
      </c>
      <c r="AJ174" s="106">
        <f t="shared" si="23"/>
        <v>27.012792000000001</v>
      </c>
      <c r="AK174" s="106">
        <f t="shared" si="24"/>
        <v>0</v>
      </c>
      <c r="AL174" s="106">
        <f t="shared" si="25"/>
        <v>20.259594</v>
      </c>
      <c r="AM174" s="106">
        <f t="shared" si="26"/>
        <v>101.31678488</v>
      </c>
    </row>
    <row r="175" spans="2:39">
      <c r="B175" s="103" t="s">
        <v>5</v>
      </c>
      <c r="C175" s="103" t="s">
        <v>367</v>
      </c>
      <c r="D175" s="103" t="s">
        <v>368</v>
      </c>
      <c r="E175" s="128">
        <v>0</v>
      </c>
      <c r="F175" s="128">
        <v>0</v>
      </c>
      <c r="G175" s="128">
        <v>0</v>
      </c>
      <c r="H175" s="128">
        <v>0</v>
      </c>
      <c r="I175" s="128">
        <v>0</v>
      </c>
      <c r="J175" s="128">
        <v>0</v>
      </c>
      <c r="K175" s="128">
        <v>0</v>
      </c>
      <c r="L175" s="128">
        <v>0</v>
      </c>
      <c r="M175" s="128">
        <v>0</v>
      </c>
      <c r="N175" s="128">
        <v>523.55999999999995</v>
      </c>
      <c r="O175" s="128">
        <v>594.96</v>
      </c>
      <c r="P175" s="128">
        <v>450.24</v>
      </c>
      <c r="Q175" s="128">
        <v>1688.4</v>
      </c>
      <c r="R175" s="128">
        <v>0</v>
      </c>
      <c r="S175" s="128">
        <v>820.08</v>
      </c>
      <c r="T175" s="128">
        <v>4077.24</v>
      </c>
      <c r="U175" s="128" t="s">
        <v>4408</v>
      </c>
      <c r="W175" s="93" t="str">
        <f>_xlfn.XLOOKUP($C175,'Master list'!$C:$C,'Master list'!E:E)</f>
        <v>SGCC</v>
      </c>
      <c r="X175" s="93" t="str">
        <f>VLOOKUP($C175,'Master list'!$C:$Z,4,0)</f>
        <v>Z08</v>
      </c>
      <c r="Y175" s="104">
        <f>_xlfn.XLOOKUP($C175,'Master list'!$C:$C,'Master list'!O:O)</f>
        <v>1219</v>
      </c>
      <c r="Z175" s="93" t="str">
        <f>VLOOKUP($C175,'Master list'!$C:$Z,5,0)</f>
        <v>SGCC-ZSBX-Z08</v>
      </c>
      <c r="AA175" s="93">
        <f>VLOOKUP($C175,'Master list'!$C:$Z,6,0)</f>
        <v>0.8</v>
      </c>
      <c r="AB175" s="93">
        <f>VLOOKUP($C175,'Master list'!$C:$Z,7,0)</f>
        <v>267</v>
      </c>
      <c r="AC175" s="93">
        <f>VLOOKUP($C175,'Master list'!$C:$Z,8,0)</f>
        <v>318</v>
      </c>
      <c r="AD175" s="105">
        <f>VLOOKUP($C175,'Master list'!$C:$Z,9,0)</f>
        <v>0.53320968000000002</v>
      </c>
      <c r="AF175" s="106">
        <f t="shared" si="19"/>
        <v>0</v>
      </c>
      <c r="AG175" s="106">
        <f t="shared" si="20"/>
        <v>279.1672600608</v>
      </c>
      <c r="AH175" s="106">
        <f t="shared" si="21"/>
        <v>317.23843121280004</v>
      </c>
      <c r="AI175" s="106">
        <f t="shared" si="22"/>
        <v>240.0723263232</v>
      </c>
      <c r="AJ175" s="106">
        <f t="shared" si="23"/>
        <v>900.27122371200005</v>
      </c>
      <c r="AK175" s="106">
        <f t="shared" si="24"/>
        <v>0</v>
      </c>
      <c r="AL175" s="106">
        <f t="shared" si="25"/>
        <v>437.27459437440001</v>
      </c>
      <c r="AM175" s="106">
        <f t="shared" si="26"/>
        <v>2174.0238356832001</v>
      </c>
    </row>
    <row r="176" spans="2:39">
      <c r="B176" s="103" t="s">
        <v>5</v>
      </c>
      <c r="C176" s="103" t="s">
        <v>369</v>
      </c>
      <c r="D176" s="103" t="s">
        <v>368</v>
      </c>
      <c r="E176" s="128">
        <v>0</v>
      </c>
      <c r="F176" s="128">
        <v>0</v>
      </c>
      <c r="G176" s="128">
        <v>0</v>
      </c>
      <c r="H176" s="128">
        <v>0</v>
      </c>
      <c r="I176" s="128">
        <v>0</v>
      </c>
      <c r="J176" s="128">
        <v>0</v>
      </c>
      <c r="K176" s="128">
        <v>0</v>
      </c>
      <c r="L176" s="128">
        <v>0</v>
      </c>
      <c r="M176" s="128">
        <v>0</v>
      </c>
      <c r="N176" s="128">
        <v>0</v>
      </c>
      <c r="O176" s="128">
        <v>17.504999999999999</v>
      </c>
      <c r="P176" s="128">
        <v>0</v>
      </c>
      <c r="Q176" s="128">
        <v>32.159999999999997</v>
      </c>
      <c r="R176" s="128">
        <v>0</v>
      </c>
      <c r="S176" s="128">
        <v>32.159999999999997</v>
      </c>
      <c r="T176" s="128">
        <v>81.825000000000003</v>
      </c>
      <c r="U176" s="128" t="s">
        <v>4408</v>
      </c>
      <c r="W176" s="93" t="str">
        <f>_xlfn.XLOOKUP($C176,'Master list'!$C:$C,'Master list'!E:E)</f>
        <v>SGCC</v>
      </c>
      <c r="X176" s="93" t="str">
        <f>VLOOKUP($C176,'Master list'!$C:$Z,4,0)</f>
        <v>Z08</v>
      </c>
      <c r="Y176" s="104">
        <f>_xlfn.XLOOKUP($C176,'Master list'!$C:$C,'Master list'!O:O)</f>
        <v>1219</v>
      </c>
      <c r="Z176" s="93" t="str">
        <f>VLOOKUP($C176,'Master list'!$C:$Z,5,0)</f>
        <v>SGCC-ZSBX-Z08</v>
      </c>
      <c r="AA176" s="93">
        <f>VLOOKUP($C176,'Master list'!$C:$Z,6,0)</f>
        <v>0.8</v>
      </c>
      <c r="AB176" s="93">
        <f>VLOOKUP($C176,'Master list'!$C:$Z,7,0)</f>
        <v>267</v>
      </c>
      <c r="AC176" s="93">
        <f>VLOOKUP($C176,'Master list'!$C:$Z,8,0)</f>
        <v>318</v>
      </c>
      <c r="AD176" s="105">
        <f>VLOOKUP($C176,'Master list'!$C:$Z,9,0)</f>
        <v>0.53320968000000002</v>
      </c>
      <c r="AF176" s="106">
        <f t="shared" si="19"/>
        <v>0</v>
      </c>
      <c r="AG176" s="106">
        <f t="shared" si="20"/>
        <v>0</v>
      </c>
      <c r="AH176" s="106">
        <f t="shared" si="21"/>
        <v>9.3338354484000003</v>
      </c>
      <c r="AI176" s="106">
        <f t="shared" si="22"/>
        <v>0</v>
      </c>
      <c r="AJ176" s="106">
        <f t="shared" si="23"/>
        <v>17.148023308799999</v>
      </c>
      <c r="AK176" s="106">
        <f t="shared" si="24"/>
        <v>0</v>
      </c>
      <c r="AL176" s="106">
        <f t="shared" si="25"/>
        <v>17.148023308799999</v>
      </c>
      <c r="AM176" s="106">
        <f t="shared" si="26"/>
        <v>43.629882066</v>
      </c>
    </row>
    <row r="177" spans="2:39">
      <c r="B177" s="103" t="s">
        <v>5</v>
      </c>
      <c r="C177" s="103" t="s">
        <v>370</v>
      </c>
      <c r="D177" s="103" t="s">
        <v>371</v>
      </c>
      <c r="E177" s="128">
        <v>0</v>
      </c>
      <c r="F177" s="128">
        <v>0</v>
      </c>
      <c r="G177" s="128">
        <v>0</v>
      </c>
      <c r="H177" s="128">
        <v>0</v>
      </c>
      <c r="I177" s="128">
        <v>0</v>
      </c>
      <c r="J177" s="128">
        <v>0</v>
      </c>
      <c r="K177" s="128">
        <v>0</v>
      </c>
      <c r="L177" s="128">
        <v>0</v>
      </c>
      <c r="M177" s="128">
        <v>0</v>
      </c>
      <c r="N177" s="128">
        <v>0</v>
      </c>
      <c r="O177" s="128">
        <v>72.203999999999994</v>
      </c>
      <c r="P177" s="128">
        <v>0</v>
      </c>
      <c r="Q177" s="128">
        <v>0</v>
      </c>
      <c r="R177" s="128">
        <v>5.6280000000000001</v>
      </c>
      <c r="S177" s="128">
        <v>0</v>
      </c>
      <c r="T177" s="128">
        <v>77.831999999999994</v>
      </c>
      <c r="U177" s="128" t="s">
        <v>4408</v>
      </c>
      <c r="W177" s="93" t="str">
        <f>_xlfn.XLOOKUP($C177,'Master list'!$C:$C,'Master list'!E:E)</f>
        <v>SGCC</v>
      </c>
      <c r="X177" s="93" t="str">
        <f>VLOOKUP($C177,'Master list'!$C:$Z,4,0)</f>
        <v>Z08</v>
      </c>
      <c r="Y177" s="104">
        <f>_xlfn.XLOOKUP($C177,'Master list'!$C:$C,'Master list'!O:O)</f>
        <v>1219</v>
      </c>
      <c r="Z177" s="93" t="str">
        <f>VLOOKUP($C177,'Master list'!$C:$Z,5,0)</f>
        <v>SGCC-ZSBX-Z08</v>
      </c>
      <c r="AA177" s="93">
        <f>VLOOKUP($C177,'Master list'!$C:$Z,6,0)</f>
        <v>0.5</v>
      </c>
      <c r="AB177" s="93">
        <f>VLOOKUP($C177,'Master list'!$C:$Z,7,0)</f>
        <v>160</v>
      </c>
      <c r="AC177" s="93">
        <f>VLOOKUP($C177,'Master list'!$C:$Z,8,0)</f>
        <v>800</v>
      </c>
      <c r="AD177" s="105">
        <f>VLOOKUP($C177,'Master list'!$C:$Z,9,0)</f>
        <v>0.50239999999999996</v>
      </c>
      <c r="AF177" s="106">
        <f t="shared" si="19"/>
        <v>0</v>
      </c>
      <c r="AG177" s="106">
        <f t="shared" si="20"/>
        <v>0</v>
      </c>
      <c r="AH177" s="106">
        <f t="shared" si="21"/>
        <v>36.275289599999994</v>
      </c>
      <c r="AI177" s="106">
        <f t="shared" si="22"/>
        <v>0</v>
      </c>
      <c r="AJ177" s="106">
        <f t="shared" si="23"/>
        <v>0</v>
      </c>
      <c r="AK177" s="106">
        <f t="shared" si="24"/>
        <v>2.8275071999999999</v>
      </c>
      <c r="AL177" s="106">
        <f t="shared" si="25"/>
        <v>0</v>
      </c>
      <c r="AM177" s="106">
        <f t="shared" si="26"/>
        <v>39.102796799999993</v>
      </c>
    </row>
    <row r="178" spans="2:39">
      <c r="B178" s="103" t="s">
        <v>5</v>
      </c>
      <c r="C178" s="103" t="s">
        <v>372</v>
      </c>
      <c r="D178" s="103" t="s">
        <v>373</v>
      </c>
      <c r="E178" s="128">
        <v>0</v>
      </c>
      <c r="F178" s="128">
        <v>0</v>
      </c>
      <c r="G178" s="128">
        <v>0</v>
      </c>
      <c r="H178" s="128">
        <v>0</v>
      </c>
      <c r="I178" s="128">
        <v>0</v>
      </c>
      <c r="J178" s="128">
        <v>0</v>
      </c>
      <c r="K178" s="128">
        <v>0</v>
      </c>
      <c r="L178" s="128">
        <v>0</v>
      </c>
      <c r="M178" s="128">
        <v>0</v>
      </c>
      <c r="N178" s="128">
        <v>3.29</v>
      </c>
      <c r="O178" s="128">
        <v>104.47</v>
      </c>
      <c r="P178" s="128">
        <v>0</v>
      </c>
      <c r="Q178" s="128">
        <v>11.608000000000001</v>
      </c>
      <c r="R178" s="128">
        <v>0</v>
      </c>
      <c r="S178" s="128">
        <v>0</v>
      </c>
      <c r="T178" s="128">
        <v>119.36799999999999</v>
      </c>
      <c r="U178" s="128" t="s">
        <v>4408</v>
      </c>
      <c r="W178" s="93" t="str">
        <f>_xlfn.XLOOKUP($C178,'Master list'!$C:$C,'Master list'!E:E)</f>
        <v>SGCC</v>
      </c>
      <c r="X178" s="93" t="str">
        <f>VLOOKUP($C178,'Master list'!$C:$Z,4,0)</f>
        <v>Z08</v>
      </c>
      <c r="Y178" s="104">
        <f>_xlfn.XLOOKUP($C178,'Master list'!$C:$C,'Master list'!O:O)</f>
        <v>1219</v>
      </c>
      <c r="Z178" s="93" t="str">
        <f>VLOOKUP($C178,'Master list'!$C:$Z,5,0)</f>
        <v>SGCC-ZSBX-Z08</v>
      </c>
      <c r="AA178" s="93">
        <f>VLOOKUP($C178,'Master list'!$C:$Z,6,0)</f>
        <v>0.5</v>
      </c>
      <c r="AB178" s="93">
        <f>VLOOKUP($C178,'Master list'!$C:$Z,7,0)</f>
        <v>116</v>
      </c>
      <c r="AC178" s="93">
        <f>VLOOKUP($C178,'Master list'!$C:$Z,8,0)</f>
        <v>800</v>
      </c>
      <c r="AD178" s="105">
        <f>VLOOKUP($C178,'Master list'!$C:$Z,9,0)</f>
        <v>0.36423999999999995</v>
      </c>
      <c r="AF178" s="106">
        <f t="shared" si="19"/>
        <v>0</v>
      </c>
      <c r="AG178" s="106">
        <f t="shared" si="20"/>
        <v>1.1983495999999998</v>
      </c>
      <c r="AH178" s="106">
        <f t="shared" si="21"/>
        <v>38.052152799999995</v>
      </c>
      <c r="AI178" s="106">
        <f t="shared" si="22"/>
        <v>0</v>
      </c>
      <c r="AJ178" s="106">
        <f t="shared" si="23"/>
        <v>4.2280979199999997</v>
      </c>
      <c r="AK178" s="106">
        <f t="shared" si="24"/>
        <v>0</v>
      </c>
      <c r="AL178" s="106">
        <f t="shared" si="25"/>
        <v>0</v>
      </c>
      <c r="AM178" s="106">
        <f t="shared" si="26"/>
        <v>43.478600319999991</v>
      </c>
    </row>
    <row r="179" spans="2:39">
      <c r="B179" s="103" t="s">
        <v>5</v>
      </c>
      <c r="C179" s="103" t="s">
        <v>374</v>
      </c>
      <c r="D179" s="103" t="s">
        <v>375</v>
      </c>
      <c r="E179" s="128">
        <v>0</v>
      </c>
      <c r="F179" s="128">
        <v>0</v>
      </c>
      <c r="G179" s="128">
        <v>0</v>
      </c>
      <c r="H179" s="128">
        <v>0</v>
      </c>
      <c r="I179" s="128">
        <v>0</v>
      </c>
      <c r="J179" s="128">
        <v>443.8</v>
      </c>
      <c r="K179" s="128">
        <v>0</v>
      </c>
      <c r="L179" s="128">
        <v>0</v>
      </c>
      <c r="M179" s="128">
        <v>0</v>
      </c>
      <c r="N179" s="128">
        <v>603</v>
      </c>
      <c r="O179" s="128">
        <v>603</v>
      </c>
      <c r="P179" s="128">
        <v>0</v>
      </c>
      <c r="Q179" s="128">
        <v>0</v>
      </c>
      <c r="R179" s="128">
        <v>0</v>
      </c>
      <c r="S179" s="128">
        <v>0</v>
      </c>
      <c r="T179" s="128">
        <v>1649.8</v>
      </c>
      <c r="U179" s="128" t="s">
        <v>4408</v>
      </c>
      <c r="W179" s="93" t="str">
        <f>_xlfn.XLOOKUP($C179,'Master list'!$C:$C,'Master list'!E:E)</f>
        <v>SGCC</v>
      </c>
      <c r="X179" s="93" t="str">
        <f>VLOOKUP($C179,'Master list'!$C:$Z,4,0)</f>
        <v>Z08</v>
      </c>
      <c r="Y179" s="104">
        <f>_xlfn.XLOOKUP($C179,'Master list'!$C:$C,'Master list'!O:O)</f>
        <v>1219</v>
      </c>
      <c r="Z179" s="93" t="str">
        <f>VLOOKUP($C179,'Master list'!$C:$Z,5,0)</f>
        <v>SGCC-ZSBX-Z08</v>
      </c>
      <c r="AA179" s="93">
        <f>VLOOKUP($C179,'Master list'!$C:$Z,6,0)</f>
        <v>0.5</v>
      </c>
      <c r="AB179" s="93">
        <f>VLOOKUP($C179,'Master list'!$C:$Z,7,0)</f>
        <v>63</v>
      </c>
      <c r="AC179" s="93">
        <f>VLOOKUP($C179,'Master list'!$C:$Z,8,0)</f>
        <v>533</v>
      </c>
      <c r="AD179" s="105">
        <f>VLOOKUP($C179,'Master list'!$C:$Z,9,0)</f>
        <v>0.13179757499999997</v>
      </c>
      <c r="AF179" s="106">
        <f t="shared" si="19"/>
        <v>58.491763784999989</v>
      </c>
      <c r="AG179" s="106">
        <f t="shared" si="20"/>
        <v>79.473937724999985</v>
      </c>
      <c r="AH179" s="106">
        <f t="shared" si="21"/>
        <v>79.473937724999985</v>
      </c>
      <c r="AI179" s="106">
        <f t="shared" si="22"/>
        <v>0</v>
      </c>
      <c r="AJ179" s="106">
        <f t="shared" si="23"/>
        <v>0</v>
      </c>
      <c r="AK179" s="106">
        <f t="shared" si="24"/>
        <v>0</v>
      </c>
      <c r="AL179" s="106">
        <f t="shared" si="25"/>
        <v>0</v>
      </c>
      <c r="AM179" s="106">
        <f t="shared" si="26"/>
        <v>217.43963923499996</v>
      </c>
    </row>
    <row r="180" spans="2:39">
      <c r="B180" s="103" t="s">
        <v>5</v>
      </c>
      <c r="C180" s="103" t="s">
        <v>376</v>
      </c>
      <c r="D180" s="103" t="s">
        <v>377</v>
      </c>
      <c r="E180" s="128">
        <v>0</v>
      </c>
      <c r="F180" s="128">
        <v>0</v>
      </c>
      <c r="G180" s="128">
        <v>0</v>
      </c>
      <c r="H180" s="128">
        <v>0</v>
      </c>
      <c r="I180" s="128">
        <v>0</v>
      </c>
      <c r="J180" s="128">
        <v>0</v>
      </c>
      <c r="K180" s="128">
        <v>0</v>
      </c>
      <c r="L180" s="128">
        <v>0</v>
      </c>
      <c r="M180" s="128">
        <v>0</v>
      </c>
      <c r="N180" s="128">
        <v>0</v>
      </c>
      <c r="O180" s="128">
        <v>0</v>
      </c>
      <c r="P180" s="128">
        <v>0</v>
      </c>
      <c r="Q180" s="128">
        <v>194.6</v>
      </c>
      <c r="R180" s="128">
        <v>0</v>
      </c>
      <c r="S180" s="128">
        <v>120.6</v>
      </c>
      <c r="T180" s="128">
        <v>315.2</v>
      </c>
      <c r="U180" s="128" t="s">
        <v>4408</v>
      </c>
      <c r="W180" s="93" t="str">
        <f>_xlfn.XLOOKUP($C180,'Master list'!$C:$C,'Master list'!E:E)</f>
        <v>SGCC</v>
      </c>
      <c r="X180" s="93" t="str">
        <f>VLOOKUP($C180,'Master list'!$C:$Z,4,0)</f>
        <v>Z08</v>
      </c>
      <c r="Y180" s="104">
        <f>_xlfn.XLOOKUP($C180,'Master list'!$C:$C,'Master list'!O:O)</f>
        <v>1219</v>
      </c>
      <c r="Z180" s="93" t="str">
        <f>VLOOKUP($C180,'Master list'!$C:$Z,5,0)</f>
        <v>SGCC-ZSBX-Z08</v>
      </c>
      <c r="AA180" s="93">
        <f>VLOOKUP($C180,'Master list'!$C:$Z,6,0)</f>
        <v>0.8</v>
      </c>
      <c r="AB180" s="93">
        <f>VLOOKUP($C180,'Master list'!$C:$Z,7,0)</f>
        <v>444</v>
      </c>
      <c r="AC180" s="93">
        <f>VLOOKUP($C180,'Master list'!$C:$Z,8,0)</f>
        <v>641</v>
      </c>
      <c r="AD180" s="105">
        <f>VLOOKUP($C180,'Master list'!$C:$Z,9,0)</f>
        <v>1.7873131200000001</v>
      </c>
      <c r="AF180" s="106">
        <f t="shared" si="19"/>
        <v>0</v>
      </c>
      <c r="AG180" s="106">
        <f t="shared" si="20"/>
        <v>0</v>
      </c>
      <c r="AH180" s="106">
        <f t="shared" si="21"/>
        <v>0</v>
      </c>
      <c r="AI180" s="106">
        <f t="shared" si="22"/>
        <v>0</v>
      </c>
      <c r="AJ180" s="106">
        <f t="shared" si="23"/>
        <v>347.81113315200002</v>
      </c>
      <c r="AK180" s="106">
        <f t="shared" si="24"/>
        <v>0</v>
      </c>
      <c r="AL180" s="106">
        <f t="shared" si="25"/>
        <v>215.54996227199999</v>
      </c>
      <c r="AM180" s="106">
        <f t="shared" si="26"/>
        <v>563.36109542400004</v>
      </c>
    </row>
    <row r="181" spans="2:39">
      <c r="B181" s="103" t="s">
        <v>5</v>
      </c>
      <c r="C181" s="103" t="s">
        <v>378</v>
      </c>
      <c r="D181" s="103" t="s">
        <v>377</v>
      </c>
      <c r="E181" s="128">
        <v>0</v>
      </c>
      <c r="F181" s="128">
        <v>0</v>
      </c>
      <c r="G181" s="128">
        <v>0</v>
      </c>
      <c r="H181" s="128">
        <v>0</v>
      </c>
      <c r="I181" s="128">
        <v>0</v>
      </c>
      <c r="J181" s="128">
        <v>0</v>
      </c>
      <c r="K181" s="128">
        <v>140.69999999999999</v>
      </c>
      <c r="L181" s="128">
        <v>100.5</v>
      </c>
      <c r="M181" s="128">
        <v>0</v>
      </c>
      <c r="N181" s="128">
        <v>643.20000000000005</v>
      </c>
      <c r="O181" s="128">
        <v>582.9</v>
      </c>
      <c r="P181" s="128">
        <v>301.5</v>
      </c>
      <c r="Q181" s="128">
        <v>1236.1500000000001</v>
      </c>
      <c r="R181" s="128">
        <v>0</v>
      </c>
      <c r="S181" s="128">
        <v>613.04999999999995</v>
      </c>
      <c r="T181" s="128">
        <v>3618</v>
      </c>
      <c r="U181" s="128" t="s">
        <v>4408</v>
      </c>
      <c r="W181" s="93" t="str">
        <f>_xlfn.XLOOKUP($C181,'Master list'!$C:$C,'Master list'!E:E)</f>
        <v>SGCC</v>
      </c>
      <c r="X181" s="93" t="str">
        <f>VLOOKUP($C181,'Master list'!$C:$Z,4,0)</f>
        <v>Z08</v>
      </c>
      <c r="Y181" s="104">
        <f>_xlfn.XLOOKUP($C181,'Master list'!$C:$C,'Master list'!O:O)</f>
        <v>1219</v>
      </c>
      <c r="Z181" s="93" t="str">
        <f>VLOOKUP($C181,'Master list'!$C:$Z,5,0)</f>
        <v>SGCC-ZSBX-Z08</v>
      </c>
      <c r="AA181" s="93">
        <f>VLOOKUP($C181,'Master list'!$C:$Z,6,0)</f>
        <v>0.8</v>
      </c>
      <c r="AB181" s="93">
        <f>VLOOKUP($C181,'Master list'!$C:$Z,7,0)</f>
        <v>444</v>
      </c>
      <c r="AC181" s="93">
        <f>VLOOKUP($C181,'Master list'!$C:$Z,8,0)</f>
        <v>641</v>
      </c>
      <c r="AD181" s="105">
        <f>VLOOKUP($C181,'Master list'!$C:$Z,9,0)</f>
        <v>1.7873131200000001</v>
      </c>
      <c r="AF181" s="106">
        <f t="shared" si="19"/>
        <v>431.09992454399998</v>
      </c>
      <c r="AG181" s="106">
        <f t="shared" si="20"/>
        <v>1149.5997987840001</v>
      </c>
      <c r="AH181" s="106">
        <f t="shared" si="21"/>
        <v>1041.8248176479999</v>
      </c>
      <c r="AI181" s="106">
        <f t="shared" si="22"/>
        <v>538.87490567999998</v>
      </c>
      <c r="AJ181" s="106">
        <f t="shared" si="23"/>
        <v>2209.3871132880004</v>
      </c>
      <c r="AK181" s="106">
        <f t="shared" si="24"/>
        <v>0</v>
      </c>
      <c r="AL181" s="106">
        <f t="shared" si="25"/>
        <v>1095.7123082159999</v>
      </c>
      <c r="AM181" s="106">
        <f t="shared" si="26"/>
        <v>6466.4988681600007</v>
      </c>
    </row>
    <row r="182" spans="2:39">
      <c r="B182" s="103" t="s">
        <v>5</v>
      </c>
      <c r="C182" s="103" t="s">
        <v>384</v>
      </c>
      <c r="D182" s="103" t="s">
        <v>383</v>
      </c>
      <c r="E182" s="128">
        <v>0</v>
      </c>
      <c r="F182" s="128">
        <v>0</v>
      </c>
      <c r="G182" s="128">
        <v>0</v>
      </c>
      <c r="H182" s="128">
        <v>0</v>
      </c>
      <c r="I182" s="128">
        <v>0</v>
      </c>
      <c r="J182" s="128">
        <v>0</v>
      </c>
      <c r="K182" s="128">
        <v>0</v>
      </c>
      <c r="L182" s="128">
        <v>0</v>
      </c>
      <c r="M182" s="128">
        <v>0</v>
      </c>
      <c r="N182" s="128">
        <v>624.17499999999995</v>
      </c>
      <c r="O182" s="128">
        <v>582.9</v>
      </c>
      <c r="P182" s="128">
        <v>301.5</v>
      </c>
      <c r="Q182" s="128">
        <v>1236.1500000000001</v>
      </c>
      <c r="R182" s="128">
        <v>0</v>
      </c>
      <c r="S182" s="128">
        <v>613.04999999999995</v>
      </c>
      <c r="T182" s="128">
        <v>3357.7750000000001</v>
      </c>
      <c r="U182" s="128" t="s">
        <v>4408</v>
      </c>
      <c r="W182" s="93" t="str">
        <f>_xlfn.XLOOKUP($C182,'Master list'!$C:$C,'Master list'!E:E)</f>
        <v>SGCC</v>
      </c>
      <c r="X182" s="93" t="str">
        <f>VLOOKUP($C182,'Master list'!$C:$Z,4,0)</f>
        <v>Z08</v>
      </c>
      <c r="Y182" s="104">
        <f>_xlfn.XLOOKUP($C182,'Master list'!$C:$C,'Master list'!O:O)</f>
        <v>1219</v>
      </c>
      <c r="Z182" s="93" t="str">
        <f>VLOOKUP($C182,'Master list'!$C:$Z,5,0)</f>
        <v>SGCC-ZSBX-Z08</v>
      </c>
      <c r="AA182" s="93">
        <f>VLOOKUP($C182,'Master list'!$C:$Z,6,0)</f>
        <v>0.6</v>
      </c>
      <c r="AB182" s="93">
        <f>VLOOKUP($C182,'Master list'!$C:$Z,7,0)</f>
        <v>172</v>
      </c>
      <c r="AC182" s="93">
        <f>VLOOKUP($C182,'Master list'!$C:$Z,8,0)</f>
        <v>470</v>
      </c>
      <c r="AD182" s="105">
        <f>VLOOKUP($C182,'Master list'!$C:$Z,9,0)</f>
        <v>0.38075640000000005</v>
      </c>
      <c r="AF182" s="106">
        <f t="shared" si="19"/>
        <v>0</v>
      </c>
      <c r="AG182" s="106">
        <f t="shared" si="20"/>
        <v>237.65862597</v>
      </c>
      <c r="AH182" s="106">
        <f t="shared" si="21"/>
        <v>221.94290556000001</v>
      </c>
      <c r="AI182" s="106">
        <f t="shared" si="22"/>
        <v>114.79805460000001</v>
      </c>
      <c r="AJ182" s="106">
        <f t="shared" si="23"/>
        <v>470.67202386000008</v>
      </c>
      <c r="AK182" s="106">
        <f t="shared" si="24"/>
        <v>0</v>
      </c>
      <c r="AL182" s="106">
        <f t="shared" si="25"/>
        <v>233.42271102000001</v>
      </c>
      <c r="AM182" s="106">
        <f t="shared" si="26"/>
        <v>1278.4943210100002</v>
      </c>
    </row>
    <row r="183" spans="2:39">
      <c r="B183" s="103" t="s">
        <v>5</v>
      </c>
      <c r="C183" s="103" t="s">
        <v>385</v>
      </c>
      <c r="D183" s="103" t="s">
        <v>386</v>
      </c>
      <c r="E183" s="128">
        <v>0</v>
      </c>
      <c r="F183" s="128">
        <v>0</v>
      </c>
      <c r="G183" s="128">
        <v>0</v>
      </c>
      <c r="H183" s="128">
        <v>0</v>
      </c>
      <c r="I183" s="128">
        <v>0</v>
      </c>
      <c r="J183" s="128">
        <v>0</v>
      </c>
      <c r="K183" s="128">
        <v>19.05</v>
      </c>
      <c r="L183" s="128">
        <v>0</v>
      </c>
      <c r="M183" s="128">
        <v>0</v>
      </c>
      <c r="N183" s="128">
        <v>17.149999999999999</v>
      </c>
      <c r="O183" s="128">
        <v>3.43</v>
      </c>
      <c r="P183" s="128">
        <v>0</v>
      </c>
      <c r="Q183" s="128">
        <v>30.87</v>
      </c>
      <c r="R183" s="128">
        <v>0</v>
      </c>
      <c r="S183" s="128">
        <v>6.86</v>
      </c>
      <c r="T183" s="128">
        <v>77.36</v>
      </c>
      <c r="U183" s="128" t="s">
        <v>4408</v>
      </c>
      <c r="W183" s="93" t="str">
        <f>_xlfn.XLOOKUP($C183,'Master list'!$C:$C,'Master list'!E:E)</f>
        <v>SGCC</v>
      </c>
      <c r="X183" s="93" t="str">
        <f>VLOOKUP($C183,'Master list'!$C:$Z,4,0)</f>
        <v>Z08</v>
      </c>
      <c r="Y183" s="104">
        <f>_xlfn.XLOOKUP($C183,'Master list'!$C:$C,'Master list'!O:O)</f>
        <v>1219</v>
      </c>
      <c r="Z183" s="93" t="str">
        <f>VLOOKUP($C183,'Master list'!$C:$Z,5,0)</f>
        <v>SGCC-ZSBX-Z08</v>
      </c>
      <c r="AA183" s="93">
        <f>VLOOKUP($C183,'Master list'!$C:$Z,6,0)</f>
        <v>1.2</v>
      </c>
      <c r="AB183" s="93">
        <f>VLOOKUP($C183,'Master list'!$C:$Z,7,0)</f>
        <v>800</v>
      </c>
      <c r="AC183" s="93">
        <f>VLOOKUP($C183,'Master list'!$C:$Z,8,0)</f>
        <v>2000</v>
      </c>
      <c r="AD183" s="105">
        <f>VLOOKUP($C183,'Master list'!$C:$Z,9,0)</f>
        <v>15.071999999999999</v>
      </c>
      <c r="AF183" s="106">
        <f t="shared" si="19"/>
        <v>287.1216</v>
      </c>
      <c r="AG183" s="106">
        <f t="shared" si="20"/>
        <v>258.48479999999995</v>
      </c>
      <c r="AH183" s="106">
        <f t="shared" si="21"/>
        <v>51.696959999999997</v>
      </c>
      <c r="AI183" s="106">
        <f t="shared" si="22"/>
        <v>0</v>
      </c>
      <c r="AJ183" s="106">
        <f t="shared" si="23"/>
        <v>465.27263999999997</v>
      </c>
      <c r="AK183" s="106">
        <f t="shared" si="24"/>
        <v>0</v>
      </c>
      <c r="AL183" s="106">
        <f t="shared" si="25"/>
        <v>103.39391999999999</v>
      </c>
      <c r="AM183" s="106">
        <f t="shared" si="26"/>
        <v>1165.96992</v>
      </c>
    </row>
    <row r="184" spans="2:39">
      <c r="B184" s="103" t="s">
        <v>5</v>
      </c>
      <c r="C184" s="103" t="s">
        <v>387</v>
      </c>
      <c r="D184" s="103" t="s">
        <v>388</v>
      </c>
      <c r="E184" s="128">
        <v>0</v>
      </c>
      <c r="F184" s="128">
        <v>0</v>
      </c>
      <c r="G184" s="128">
        <v>0</v>
      </c>
      <c r="H184" s="128">
        <v>0</v>
      </c>
      <c r="I184" s="128">
        <v>0</v>
      </c>
      <c r="J184" s="128">
        <v>0</v>
      </c>
      <c r="K184" s="128">
        <v>0</v>
      </c>
      <c r="L184" s="128">
        <v>0</v>
      </c>
      <c r="M184" s="128">
        <v>0</v>
      </c>
      <c r="N184" s="128">
        <v>0.64300000000000002</v>
      </c>
      <c r="O184" s="128">
        <v>1.288</v>
      </c>
      <c r="P184" s="128">
        <v>0</v>
      </c>
      <c r="Q184" s="128">
        <v>9.0129999999999999</v>
      </c>
      <c r="R184" s="128">
        <v>0</v>
      </c>
      <c r="S184" s="128">
        <v>1.288</v>
      </c>
      <c r="T184" s="128">
        <v>12.231999999999999</v>
      </c>
      <c r="U184" s="128" t="s">
        <v>4408</v>
      </c>
      <c r="W184" s="93" t="str">
        <f>_xlfn.XLOOKUP($C184,'Master list'!$C:$C,'Master list'!E:E)</f>
        <v>SGCC</v>
      </c>
      <c r="X184" s="93" t="str">
        <f>VLOOKUP($C184,'Master list'!$C:$Z,4,0)</f>
        <v>Z08</v>
      </c>
      <c r="Y184" s="104">
        <f>_xlfn.XLOOKUP($C184,'Master list'!$C:$C,'Master list'!O:O)</f>
        <v>1219</v>
      </c>
      <c r="Z184" s="93" t="str">
        <f>VLOOKUP($C184,'Master list'!$C:$Z,5,0)</f>
        <v>SGCC-ZSBX-Z08</v>
      </c>
      <c r="AA184" s="93">
        <f>VLOOKUP($C184,'Master list'!$C:$Z,6,0)</f>
        <v>1.2</v>
      </c>
      <c r="AB184" s="93">
        <f>VLOOKUP($C184,'Master list'!$C:$Z,7,0)</f>
        <v>1100</v>
      </c>
      <c r="AC184" s="93">
        <f>VLOOKUP($C184,'Master list'!$C:$Z,8,0)</f>
        <v>1800</v>
      </c>
      <c r="AD184" s="105">
        <f>VLOOKUP($C184,'Master list'!$C:$Z,9,0)</f>
        <v>18.651599999999998</v>
      </c>
      <c r="AF184" s="106">
        <f t="shared" si="19"/>
        <v>0</v>
      </c>
      <c r="AG184" s="106">
        <f t="shared" si="20"/>
        <v>11.992978799999999</v>
      </c>
      <c r="AH184" s="106">
        <f t="shared" si="21"/>
        <v>24.023260799999999</v>
      </c>
      <c r="AI184" s="106">
        <f t="shared" si="22"/>
        <v>0</v>
      </c>
      <c r="AJ184" s="106">
        <f t="shared" si="23"/>
        <v>168.1068708</v>
      </c>
      <c r="AK184" s="106">
        <f t="shared" si="24"/>
        <v>0</v>
      </c>
      <c r="AL184" s="106">
        <f t="shared" si="25"/>
        <v>24.023260799999999</v>
      </c>
      <c r="AM184" s="106">
        <f t="shared" si="26"/>
        <v>228.14637119999998</v>
      </c>
    </row>
    <row r="185" spans="2:39">
      <c r="B185" s="103" t="s">
        <v>5</v>
      </c>
      <c r="C185" s="103" t="s">
        <v>389</v>
      </c>
      <c r="D185" s="103" t="s">
        <v>390</v>
      </c>
      <c r="E185" s="128">
        <v>0</v>
      </c>
      <c r="F185" s="128">
        <v>0</v>
      </c>
      <c r="G185" s="128">
        <v>0</v>
      </c>
      <c r="H185" s="128">
        <v>0</v>
      </c>
      <c r="I185" s="128">
        <v>0</v>
      </c>
      <c r="J185" s="128">
        <v>0</v>
      </c>
      <c r="K185" s="128">
        <v>0</v>
      </c>
      <c r="L185" s="128">
        <v>0</v>
      </c>
      <c r="M185" s="128">
        <v>0</v>
      </c>
      <c r="N185" s="128">
        <v>0</v>
      </c>
      <c r="O185" s="128">
        <v>0</v>
      </c>
      <c r="P185" s="128">
        <v>0</v>
      </c>
      <c r="Q185" s="128">
        <v>107.81</v>
      </c>
      <c r="R185" s="128">
        <v>0</v>
      </c>
      <c r="S185" s="128">
        <v>241.92400000000001</v>
      </c>
      <c r="T185" s="128">
        <v>349.73399999999998</v>
      </c>
      <c r="U185" s="128" t="s">
        <v>4408</v>
      </c>
      <c r="W185" s="93" t="str">
        <f>_xlfn.XLOOKUP($C185,'Master list'!$C:$C,'Master list'!E:E)</f>
        <v>SGCC</v>
      </c>
      <c r="X185" s="93" t="str">
        <f>VLOOKUP($C185,'Master list'!$C:$Z,4,0)</f>
        <v>Z08</v>
      </c>
      <c r="Y185" s="104">
        <f>_xlfn.XLOOKUP($C185,'Master list'!$C:$C,'Master list'!O:O)</f>
        <v>1219</v>
      </c>
      <c r="Z185" s="93" t="str">
        <f>VLOOKUP($C185,'Master list'!$C:$Z,5,0)</f>
        <v>SGCC-ZSBX-Z08</v>
      </c>
      <c r="AA185" s="93">
        <f>VLOOKUP($C185,'Master list'!$C:$Z,6,0)</f>
        <v>0.6</v>
      </c>
      <c r="AB185" s="93">
        <f>VLOOKUP($C185,'Master list'!$C:$Z,7,0)</f>
        <v>171</v>
      </c>
      <c r="AC185" s="93">
        <f>VLOOKUP($C185,'Master list'!$C:$Z,8,0)</f>
        <v>250.5</v>
      </c>
      <c r="AD185" s="105">
        <f>VLOOKUP($C185,'Master list'!$C:$Z,9,0)</f>
        <v>0.20175520499999999</v>
      </c>
      <c r="AF185" s="106">
        <f t="shared" si="19"/>
        <v>0</v>
      </c>
      <c r="AG185" s="106">
        <f t="shared" si="20"/>
        <v>0</v>
      </c>
      <c r="AH185" s="106">
        <f t="shared" si="21"/>
        <v>0</v>
      </c>
      <c r="AI185" s="106">
        <f t="shared" si="22"/>
        <v>0</v>
      </c>
      <c r="AJ185" s="106">
        <f t="shared" si="23"/>
        <v>21.751228651049999</v>
      </c>
      <c r="AK185" s="106">
        <f t="shared" si="24"/>
        <v>0</v>
      </c>
      <c r="AL185" s="106">
        <f t="shared" si="25"/>
        <v>48.80942621442</v>
      </c>
      <c r="AM185" s="106">
        <f t="shared" si="26"/>
        <v>70.560654865469999</v>
      </c>
    </row>
    <row r="186" spans="2:39">
      <c r="B186" s="103" t="s">
        <v>5</v>
      </c>
      <c r="C186" s="103" t="s">
        <v>391</v>
      </c>
      <c r="D186" s="103" t="s">
        <v>390</v>
      </c>
      <c r="E186" s="128">
        <v>0</v>
      </c>
      <c r="F186" s="128">
        <v>0</v>
      </c>
      <c r="G186" s="128">
        <v>0</v>
      </c>
      <c r="H186" s="128">
        <v>0</v>
      </c>
      <c r="I186" s="128">
        <v>0</v>
      </c>
      <c r="J186" s="128">
        <v>0</v>
      </c>
      <c r="K186" s="128">
        <v>31.568000000000001</v>
      </c>
      <c r="L186" s="128">
        <v>241.92400000000001</v>
      </c>
      <c r="M186" s="128">
        <v>0</v>
      </c>
      <c r="N186" s="128">
        <v>1088.6579999999999</v>
      </c>
      <c r="O186" s="128">
        <v>967.69600000000003</v>
      </c>
      <c r="P186" s="128">
        <v>725.77200000000005</v>
      </c>
      <c r="Q186" s="128">
        <v>2298.2750000000001</v>
      </c>
      <c r="R186" s="128">
        <v>0</v>
      </c>
      <c r="S186" s="128">
        <v>1088.6569999999999</v>
      </c>
      <c r="T186" s="128">
        <v>6442.55</v>
      </c>
      <c r="U186" s="128" t="s">
        <v>4408</v>
      </c>
      <c r="W186" s="93" t="str">
        <f>_xlfn.XLOOKUP($C186,'Master list'!$C:$C,'Master list'!E:E)</f>
        <v>SGCC</v>
      </c>
      <c r="X186" s="93" t="str">
        <f>VLOOKUP($C186,'Master list'!$C:$Z,4,0)</f>
        <v>Z08</v>
      </c>
      <c r="Y186" s="104">
        <f>_xlfn.XLOOKUP($C186,'Master list'!$C:$C,'Master list'!O:O)</f>
        <v>1219</v>
      </c>
      <c r="Z186" s="93" t="str">
        <f>VLOOKUP($C186,'Master list'!$C:$Z,5,0)</f>
        <v>SGCC-ZSBX-Z08</v>
      </c>
      <c r="AA186" s="93">
        <f>VLOOKUP($C186,'Master list'!$C:$Z,6,0)</f>
        <v>0.6</v>
      </c>
      <c r="AB186" s="93">
        <f>VLOOKUP($C186,'Master list'!$C:$Z,7,0)</f>
        <v>171</v>
      </c>
      <c r="AC186" s="93">
        <f>VLOOKUP($C186,'Master list'!$C:$Z,8,0)</f>
        <v>250.5</v>
      </c>
      <c r="AD186" s="105">
        <f>VLOOKUP($C186,'Master list'!$C:$Z,9,0)</f>
        <v>0.20175520499999999</v>
      </c>
      <c r="AF186" s="106">
        <f t="shared" si="19"/>
        <v>55.178434525859998</v>
      </c>
      <c r="AG186" s="106">
        <f t="shared" si="20"/>
        <v>219.64241796488997</v>
      </c>
      <c r="AH186" s="106">
        <f t="shared" si="21"/>
        <v>195.23770485768</v>
      </c>
      <c r="AI186" s="106">
        <f t="shared" si="22"/>
        <v>146.42827864326</v>
      </c>
      <c r="AJ186" s="106">
        <f t="shared" si="23"/>
        <v>463.68894377137502</v>
      </c>
      <c r="AK186" s="106">
        <f t="shared" si="24"/>
        <v>0</v>
      </c>
      <c r="AL186" s="106">
        <f t="shared" si="25"/>
        <v>219.64221620968499</v>
      </c>
      <c r="AM186" s="106">
        <f t="shared" si="26"/>
        <v>1299.8179959727499</v>
      </c>
    </row>
    <row r="187" spans="2:39">
      <c r="B187" s="103" t="s">
        <v>5</v>
      </c>
      <c r="C187" s="103" t="s">
        <v>392</v>
      </c>
      <c r="D187" s="103" t="s">
        <v>393</v>
      </c>
      <c r="E187" s="128">
        <v>0</v>
      </c>
      <c r="F187" s="128">
        <v>0</v>
      </c>
      <c r="G187" s="128">
        <v>0</v>
      </c>
      <c r="H187" s="128">
        <v>0</v>
      </c>
      <c r="I187" s="128">
        <v>0</v>
      </c>
      <c r="J187" s="128">
        <v>200</v>
      </c>
      <c r="K187" s="128">
        <v>400</v>
      </c>
      <c r="L187" s="128">
        <v>200</v>
      </c>
      <c r="M187" s="128">
        <v>0</v>
      </c>
      <c r="N187" s="128">
        <v>1000</v>
      </c>
      <c r="O187" s="128">
        <v>600</v>
      </c>
      <c r="P187" s="128">
        <v>1000</v>
      </c>
      <c r="Q187" s="128">
        <v>600</v>
      </c>
      <c r="R187" s="128">
        <v>1000</v>
      </c>
      <c r="S187" s="128">
        <v>800</v>
      </c>
      <c r="T187" s="128">
        <v>5800</v>
      </c>
      <c r="U187" s="128" t="s">
        <v>4408</v>
      </c>
      <c r="W187" s="93" t="str">
        <f>_xlfn.XLOOKUP($C187,'Master list'!$C:$C,'Master list'!E:E)</f>
        <v>SGCD</v>
      </c>
      <c r="X187" s="93" t="str">
        <f>VLOOKUP($C187,'Master list'!$C:$Z,4,0)</f>
        <v>Z22</v>
      </c>
      <c r="Y187" s="104">
        <f>_xlfn.XLOOKUP($C187,'Master list'!$C:$C,'Master list'!O:O)</f>
        <v>935</v>
      </c>
      <c r="Z187" s="93" t="str">
        <f>VLOOKUP($C187,'Master list'!$C:$Z,5,0)</f>
        <v>SGCD2-Z22</v>
      </c>
      <c r="AA187" s="93">
        <f>VLOOKUP($C187,'Master list'!$C:$Z,6,0)</f>
        <v>0.8</v>
      </c>
      <c r="AB187" s="93">
        <f>VLOOKUP($C187,'Master list'!$C:$Z,7,0)</f>
        <v>930</v>
      </c>
      <c r="AC187" s="93">
        <f>VLOOKUP($C187,'Master list'!$C:$Z,8,0)</f>
        <v>1585</v>
      </c>
      <c r="AD187" s="105">
        <f>VLOOKUP($C187,'Master list'!$C:$Z,9,0)</f>
        <v>9.2570340000000009</v>
      </c>
      <c r="AF187" s="106">
        <f t="shared" si="19"/>
        <v>7405.6272000000008</v>
      </c>
      <c r="AG187" s="106">
        <f t="shared" si="20"/>
        <v>9257.0340000000015</v>
      </c>
      <c r="AH187" s="106">
        <f t="shared" si="21"/>
        <v>5554.2204000000002</v>
      </c>
      <c r="AI187" s="106">
        <f t="shared" si="22"/>
        <v>9257.0340000000015</v>
      </c>
      <c r="AJ187" s="106">
        <f t="shared" si="23"/>
        <v>5554.2204000000002</v>
      </c>
      <c r="AK187" s="106">
        <f t="shared" si="24"/>
        <v>9257.0340000000015</v>
      </c>
      <c r="AL187" s="106">
        <f t="shared" si="25"/>
        <v>7405.6272000000008</v>
      </c>
      <c r="AM187" s="106">
        <f t="shared" si="26"/>
        <v>53690.797200000008</v>
      </c>
    </row>
    <row r="188" spans="2:39">
      <c r="B188" s="103" t="s">
        <v>5</v>
      </c>
      <c r="C188" s="103" t="s">
        <v>394</v>
      </c>
      <c r="D188" s="103" t="s">
        <v>393</v>
      </c>
      <c r="E188" s="128">
        <v>0</v>
      </c>
      <c r="F188" s="128">
        <v>0</v>
      </c>
      <c r="G188" s="128">
        <v>0</v>
      </c>
      <c r="H188" s="128">
        <v>0</v>
      </c>
      <c r="I188" s="128">
        <v>0</v>
      </c>
      <c r="J188" s="128">
        <v>200</v>
      </c>
      <c r="K188" s="128">
        <v>200</v>
      </c>
      <c r="L188" s="128">
        <v>400</v>
      </c>
      <c r="M188" s="128">
        <v>0</v>
      </c>
      <c r="N188" s="128">
        <v>2200</v>
      </c>
      <c r="O188" s="128">
        <v>1200</v>
      </c>
      <c r="P188" s="128">
        <v>600</v>
      </c>
      <c r="Q188" s="128">
        <v>1400</v>
      </c>
      <c r="R188" s="128">
        <v>1200</v>
      </c>
      <c r="S188" s="128">
        <v>1400</v>
      </c>
      <c r="T188" s="128">
        <v>8800</v>
      </c>
      <c r="U188" s="128" t="s">
        <v>4408</v>
      </c>
      <c r="W188" s="93" t="str">
        <f>_xlfn.XLOOKUP($C188,'Master list'!$C:$C,'Master list'!E:E)</f>
        <v>SGCD</v>
      </c>
      <c r="X188" s="93" t="str">
        <f>VLOOKUP($C188,'Master list'!$C:$Z,4,0)</f>
        <v>Z22</v>
      </c>
      <c r="Y188" s="104">
        <f>_xlfn.XLOOKUP($C188,'Master list'!$C:$C,'Master list'!O:O)</f>
        <v>935</v>
      </c>
      <c r="Z188" s="93" t="str">
        <f>VLOOKUP($C188,'Master list'!$C:$Z,5,0)</f>
        <v>SGCD2-Z22</v>
      </c>
      <c r="AA188" s="93">
        <f>VLOOKUP($C188,'Master list'!$C:$Z,6,0)</f>
        <v>0.8</v>
      </c>
      <c r="AB188" s="93">
        <f>VLOOKUP($C188,'Master list'!$C:$Z,7,0)</f>
        <v>930</v>
      </c>
      <c r="AC188" s="93">
        <f>VLOOKUP($C188,'Master list'!$C:$Z,8,0)</f>
        <v>1585</v>
      </c>
      <c r="AD188" s="105">
        <f>VLOOKUP($C188,'Master list'!$C:$Z,9,0)</f>
        <v>9.2570340000000009</v>
      </c>
      <c r="AF188" s="106">
        <f t="shared" si="19"/>
        <v>7405.6272000000008</v>
      </c>
      <c r="AG188" s="106">
        <f t="shared" si="20"/>
        <v>20365.474800000004</v>
      </c>
      <c r="AH188" s="106">
        <f t="shared" si="21"/>
        <v>11108.4408</v>
      </c>
      <c r="AI188" s="106">
        <f t="shared" si="22"/>
        <v>5554.2204000000002</v>
      </c>
      <c r="AJ188" s="106">
        <f t="shared" si="23"/>
        <v>12959.847600000001</v>
      </c>
      <c r="AK188" s="106">
        <f t="shared" si="24"/>
        <v>11108.4408</v>
      </c>
      <c r="AL188" s="106">
        <f t="shared" si="25"/>
        <v>12959.847600000001</v>
      </c>
      <c r="AM188" s="106">
        <f t="shared" si="26"/>
        <v>81461.899200000014</v>
      </c>
    </row>
    <row r="189" spans="2:39">
      <c r="B189" s="103" t="s">
        <v>5</v>
      </c>
      <c r="C189" s="103" t="s">
        <v>395</v>
      </c>
      <c r="D189" s="103" t="s">
        <v>396</v>
      </c>
      <c r="E189" s="128">
        <v>0</v>
      </c>
      <c r="F189" s="128">
        <v>0</v>
      </c>
      <c r="G189" s="128">
        <v>0</v>
      </c>
      <c r="H189" s="128">
        <v>0</v>
      </c>
      <c r="I189" s="128">
        <v>0</v>
      </c>
      <c r="J189" s="128">
        <v>812.5</v>
      </c>
      <c r="K189" s="128">
        <v>0</v>
      </c>
      <c r="L189" s="128">
        <v>512.54999999999995</v>
      </c>
      <c r="M189" s="128">
        <v>0</v>
      </c>
      <c r="N189" s="128">
        <v>1326.6</v>
      </c>
      <c r="O189" s="128">
        <v>1477.35</v>
      </c>
      <c r="P189" s="128">
        <v>1447.2</v>
      </c>
      <c r="Q189" s="128">
        <v>1537.65</v>
      </c>
      <c r="R189" s="128">
        <v>0</v>
      </c>
      <c r="S189" s="128">
        <v>1055.25</v>
      </c>
      <c r="T189" s="128">
        <v>8169.1</v>
      </c>
      <c r="U189" s="128" t="s">
        <v>4408</v>
      </c>
      <c r="W189" s="93" t="str">
        <f>_xlfn.XLOOKUP($C189,'Master list'!$C:$C,'Master list'!E:E)</f>
        <v>SGCC</v>
      </c>
      <c r="X189" s="93" t="str">
        <f>VLOOKUP($C189,'Master list'!$C:$Z,4,0)</f>
        <v>Z08</v>
      </c>
      <c r="Y189" s="104">
        <f>_xlfn.XLOOKUP($C189,'Master list'!$C:$C,'Master list'!O:O)</f>
        <v>1219</v>
      </c>
      <c r="Z189" s="93" t="str">
        <f>VLOOKUP($C189,'Master list'!$C:$Z,5,0)</f>
        <v>SGCC-ZSBX-Z08</v>
      </c>
      <c r="AA189" s="93">
        <f>VLOOKUP($C189,'Master list'!$C:$Z,6,0)</f>
        <v>1.2</v>
      </c>
      <c r="AB189" s="93">
        <f>VLOOKUP($C189,'Master list'!$C:$Z,7,0)</f>
        <v>158</v>
      </c>
      <c r="AC189" s="93">
        <f>VLOOKUP($C189,'Master list'!$C:$Z,8,0)</f>
        <v>355</v>
      </c>
      <c r="AD189" s="105">
        <f>VLOOKUP($C189,'Master list'!$C:$Z,9,0)</f>
        <v>0.52836779999999994</v>
      </c>
      <c r="AF189" s="106">
        <f t="shared" si="19"/>
        <v>700.11375338999994</v>
      </c>
      <c r="AG189" s="106">
        <f t="shared" si="20"/>
        <v>700.93272347999982</v>
      </c>
      <c r="AH189" s="106">
        <f t="shared" si="21"/>
        <v>780.5841693299999</v>
      </c>
      <c r="AI189" s="106">
        <f t="shared" si="22"/>
        <v>764.65388015999997</v>
      </c>
      <c r="AJ189" s="106">
        <f t="shared" si="23"/>
        <v>812.44474766999997</v>
      </c>
      <c r="AK189" s="106">
        <f t="shared" si="24"/>
        <v>0</v>
      </c>
      <c r="AL189" s="106">
        <f t="shared" si="25"/>
        <v>557.56012094999994</v>
      </c>
      <c r="AM189" s="106">
        <f t="shared" si="26"/>
        <v>4316.28939498</v>
      </c>
    </row>
    <row r="190" spans="2:39">
      <c r="B190" s="103" t="s">
        <v>5</v>
      </c>
      <c r="C190" s="103" t="s">
        <v>397</v>
      </c>
      <c r="D190" s="103" t="s">
        <v>396</v>
      </c>
      <c r="E190" s="128">
        <v>0</v>
      </c>
      <c r="F190" s="128">
        <v>0</v>
      </c>
      <c r="G190" s="128">
        <v>0</v>
      </c>
      <c r="H190" s="128">
        <v>0</v>
      </c>
      <c r="I190" s="128">
        <v>0</v>
      </c>
      <c r="J190" s="128">
        <v>204.82499999999999</v>
      </c>
      <c r="K190" s="128">
        <v>753.75</v>
      </c>
      <c r="L190" s="128">
        <v>241.2</v>
      </c>
      <c r="M190" s="128">
        <v>0</v>
      </c>
      <c r="N190" s="128">
        <v>2321.5500000000002</v>
      </c>
      <c r="O190" s="128">
        <v>1567.8</v>
      </c>
      <c r="P190" s="128">
        <v>1869.3</v>
      </c>
      <c r="Q190" s="128">
        <v>1718.55</v>
      </c>
      <c r="R190" s="128">
        <v>0</v>
      </c>
      <c r="S190" s="128">
        <v>1748.7</v>
      </c>
      <c r="T190" s="128">
        <v>10425.674999999999</v>
      </c>
      <c r="U190" s="128" t="s">
        <v>4408</v>
      </c>
      <c r="W190" s="93" t="str">
        <f>_xlfn.XLOOKUP($C190,'Master list'!$C:$C,'Master list'!E:E)</f>
        <v>SGCC</v>
      </c>
      <c r="X190" s="93" t="str">
        <f>VLOOKUP($C190,'Master list'!$C:$Z,4,0)</f>
        <v>Z08</v>
      </c>
      <c r="Y190" s="104">
        <f>_xlfn.XLOOKUP($C190,'Master list'!$C:$C,'Master list'!O:O)</f>
        <v>1219</v>
      </c>
      <c r="Z190" s="93" t="str">
        <f>VLOOKUP($C190,'Master list'!$C:$Z,5,0)</f>
        <v>SGCC-ZSBX-Z08</v>
      </c>
      <c r="AA190" s="93">
        <f>VLOOKUP($C190,'Master list'!$C:$Z,6,0)</f>
        <v>1.2</v>
      </c>
      <c r="AB190" s="93">
        <f>VLOOKUP($C190,'Master list'!$C:$Z,7,0)</f>
        <v>158</v>
      </c>
      <c r="AC190" s="93">
        <f>VLOOKUP($C190,'Master list'!$C:$Z,8,0)</f>
        <v>355</v>
      </c>
      <c r="AD190" s="105">
        <f>VLOOKUP($C190,'Master list'!$C:$Z,9,0)</f>
        <v>0.52836779999999994</v>
      </c>
      <c r="AF190" s="106">
        <f t="shared" si="19"/>
        <v>633.92247724499998</v>
      </c>
      <c r="AG190" s="106">
        <f t="shared" si="20"/>
        <v>1226.63226609</v>
      </c>
      <c r="AH190" s="106">
        <f t="shared" si="21"/>
        <v>828.37503683999989</v>
      </c>
      <c r="AI190" s="106">
        <f t="shared" si="22"/>
        <v>987.67792853999993</v>
      </c>
      <c r="AJ190" s="106">
        <f t="shared" si="23"/>
        <v>908.02648268999985</v>
      </c>
      <c r="AK190" s="106">
        <f t="shared" si="24"/>
        <v>0</v>
      </c>
      <c r="AL190" s="106">
        <f t="shared" si="25"/>
        <v>923.95677185999989</v>
      </c>
      <c r="AM190" s="106">
        <f t="shared" si="26"/>
        <v>5508.5909632649991</v>
      </c>
    </row>
    <row r="191" spans="2:39">
      <c r="B191" s="103" t="s">
        <v>5</v>
      </c>
      <c r="C191" s="103" t="s">
        <v>398</v>
      </c>
      <c r="D191" s="103" t="s">
        <v>399</v>
      </c>
      <c r="E191" s="128">
        <v>0</v>
      </c>
      <c r="F191" s="128">
        <v>0</v>
      </c>
      <c r="G191" s="128">
        <v>0</v>
      </c>
      <c r="H191" s="128">
        <v>0</v>
      </c>
      <c r="I191" s="128">
        <v>0</v>
      </c>
      <c r="J191" s="128">
        <v>0</v>
      </c>
      <c r="K191" s="128">
        <v>0</v>
      </c>
      <c r="L191" s="128">
        <v>8.0009999999999994</v>
      </c>
      <c r="M191" s="128">
        <v>0</v>
      </c>
      <c r="N191" s="128">
        <v>73.265000000000001</v>
      </c>
      <c r="O191" s="128">
        <v>81.405000000000001</v>
      </c>
      <c r="P191" s="128">
        <v>75.978999999999999</v>
      </c>
      <c r="Q191" s="128">
        <v>84.119</v>
      </c>
      <c r="R191" s="128">
        <v>0</v>
      </c>
      <c r="S191" s="128">
        <v>56.984000000000002</v>
      </c>
      <c r="T191" s="128">
        <v>379.75299999999999</v>
      </c>
      <c r="U191" s="128" t="s">
        <v>4408</v>
      </c>
      <c r="W191" s="93" t="str">
        <f>_xlfn.XLOOKUP($C191,'Master list'!$C:$C,'Master list'!E:E)</f>
        <v>SGCC</v>
      </c>
      <c r="X191" s="93" t="str">
        <f>VLOOKUP($C191,'Master list'!$C:$Z,4,0)</f>
        <v>Z08</v>
      </c>
      <c r="Y191" s="104">
        <f>_xlfn.XLOOKUP($C191,'Master list'!$C:$C,'Master list'!O:O)</f>
        <v>1219</v>
      </c>
      <c r="Z191" s="93" t="str">
        <f>VLOOKUP($C191,'Master list'!$C:$Z,5,0)</f>
        <v>SGCC-ZSBX-Z08</v>
      </c>
      <c r="AA191" s="93">
        <f>VLOOKUP($C191,'Master list'!$C:$Z,6,0)</f>
        <v>0.8</v>
      </c>
      <c r="AB191" s="93">
        <f>VLOOKUP($C191,'Master list'!$C:$Z,7,0)</f>
        <v>87</v>
      </c>
      <c r="AC191" s="93" t="str">
        <f>VLOOKUP($C191,'Master list'!$C:$Z,8,0)</f>
        <v>COIL</v>
      </c>
      <c r="AD191" s="105">
        <f>VLOOKUP($C191,'Master list'!$C:$Z,9,0)</f>
        <v>1</v>
      </c>
      <c r="AF191" s="106">
        <f t="shared" si="19"/>
        <v>8.0009999999999994</v>
      </c>
      <c r="AG191" s="106">
        <f t="shared" si="20"/>
        <v>73.265000000000001</v>
      </c>
      <c r="AH191" s="106">
        <f t="shared" si="21"/>
        <v>81.405000000000001</v>
      </c>
      <c r="AI191" s="106">
        <f t="shared" si="22"/>
        <v>75.978999999999999</v>
      </c>
      <c r="AJ191" s="106">
        <f t="shared" si="23"/>
        <v>84.119</v>
      </c>
      <c r="AK191" s="106">
        <f t="shared" si="24"/>
        <v>0</v>
      </c>
      <c r="AL191" s="106">
        <f t="shared" si="25"/>
        <v>56.984000000000002</v>
      </c>
      <c r="AM191" s="106">
        <f t="shared" si="26"/>
        <v>379.75299999999999</v>
      </c>
    </row>
    <row r="192" spans="2:39">
      <c r="B192" s="103" t="s">
        <v>5</v>
      </c>
      <c r="C192" s="103" t="s">
        <v>400</v>
      </c>
      <c r="D192" s="103" t="s">
        <v>399</v>
      </c>
      <c r="E192" s="128">
        <v>0</v>
      </c>
      <c r="F192" s="128">
        <v>0</v>
      </c>
      <c r="G192" s="128">
        <v>0</v>
      </c>
      <c r="H192" s="128">
        <v>0</v>
      </c>
      <c r="I192" s="128">
        <v>0</v>
      </c>
      <c r="J192" s="128">
        <v>0</v>
      </c>
      <c r="K192" s="128">
        <v>0</v>
      </c>
      <c r="L192" s="128">
        <v>0.89500000000000002</v>
      </c>
      <c r="M192" s="128">
        <v>0</v>
      </c>
      <c r="N192" s="128">
        <v>124.822</v>
      </c>
      <c r="O192" s="128">
        <v>84.119</v>
      </c>
      <c r="P192" s="128">
        <v>103.114</v>
      </c>
      <c r="Q192" s="128">
        <v>92.259</v>
      </c>
      <c r="R192" s="128">
        <v>0</v>
      </c>
      <c r="S192" s="128">
        <v>94.972999999999999</v>
      </c>
      <c r="T192" s="128">
        <v>500.18200000000002</v>
      </c>
      <c r="U192" s="128" t="s">
        <v>4408</v>
      </c>
      <c r="W192" s="93" t="str">
        <f>_xlfn.XLOOKUP($C192,'Master list'!$C:$C,'Master list'!E:E)</f>
        <v>SGCC</v>
      </c>
      <c r="X192" s="93" t="str">
        <f>VLOOKUP($C192,'Master list'!$C:$Z,4,0)</f>
        <v>Z08</v>
      </c>
      <c r="Y192" s="104">
        <f>_xlfn.XLOOKUP($C192,'Master list'!$C:$C,'Master list'!O:O)</f>
        <v>1219</v>
      </c>
      <c r="Z192" s="93" t="str">
        <f>VLOOKUP($C192,'Master list'!$C:$Z,5,0)</f>
        <v>SGCC-ZSBX-Z08</v>
      </c>
      <c r="AA192" s="93">
        <f>VLOOKUP($C192,'Master list'!$C:$Z,6,0)</f>
        <v>0.8</v>
      </c>
      <c r="AB192" s="93">
        <f>VLOOKUP($C192,'Master list'!$C:$Z,7,0)</f>
        <v>87</v>
      </c>
      <c r="AC192" s="93" t="str">
        <f>VLOOKUP($C192,'Master list'!$C:$Z,8,0)</f>
        <v>COIL</v>
      </c>
      <c r="AD192" s="105">
        <f>VLOOKUP($C192,'Master list'!$C:$Z,9,0)</f>
        <v>1</v>
      </c>
      <c r="AF192" s="106">
        <f t="shared" si="19"/>
        <v>0.89500000000000002</v>
      </c>
      <c r="AG192" s="106">
        <f t="shared" si="20"/>
        <v>124.822</v>
      </c>
      <c r="AH192" s="106">
        <f t="shared" si="21"/>
        <v>84.119</v>
      </c>
      <c r="AI192" s="106">
        <f t="shared" si="22"/>
        <v>103.114</v>
      </c>
      <c r="AJ192" s="106">
        <f t="shared" si="23"/>
        <v>92.259</v>
      </c>
      <c r="AK192" s="106">
        <f t="shared" si="24"/>
        <v>0</v>
      </c>
      <c r="AL192" s="106">
        <f t="shared" si="25"/>
        <v>94.972999999999999</v>
      </c>
      <c r="AM192" s="106">
        <f t="shared" si="26"/>
        <v>500.18200000000002</v>
      </c>
    </row>
    <row r="193" spans="2:39">
      <c r="B193" s="103" t="s">
        <v>5</v>
      </c>
      <c r="C193" s="103" t="s">
        <v>401</v>
      </c>
      <c r="D193" s="103" t="s">
        <v>402</v>
      </c>
      <c r="E193" s="128">
        <v>0</v>
      </c>
      <c r="F193" s="128">
        <v>0</v>
      </c>
      <c r="G193" s="128">
        <v>0</v>
      </c>
      <c r="H193" s="128">
        <v>0</v>
      </c>
      <c r="I193" s="128">
        <v>0</v>
      </c>
      <c r="J193" s="128">
        <v>0</v>
      </c>
      <c r="K193" s="128">
        <v>0</v>
      </c>
      <c r="L193" s="128">
        <v>0</v>
      </c>
      <c r="M193" s="128">
        <v>0</v>
      </c>
      <c r="N193" s="128">
        <v>209.67500000000001</v>
      </c>
      <c r="O193" s="128">
        <v>462.3</v>
      </c>
      <c r="P193" s="128">
        <v>336.67500000000001</v>
      </c>
      <c r="Q193" s="128">
        <v>577.875</v>
      </c>
      <c r="R193" s="128">
        <v>0</v>
      </c>
      <c r="S193" s="128">
        <v>341.7</v>
      </c>
      <c r="T193" s="128">
        <v>1928.2249999999999</v>
      </c>
      <c r="U193" s="128" t="s">
        <v>4408</v>
      </c>
      <c r="W193" s="93" t="str">
        <f>_xlfn.XLOOKUP($C193,'Master list'!$C:$C,'Master list'!E:E)</f>
        <v>SGCC</v>
      </c>
      <c r="X193" s="93" t="str">
        <f>VLOOKUP($C193,'Master list'!$C:$Z,4,0)</f>
        <v>Z08</v>
      </c>
      <c r="Y193" s="104">
        <f>_xlfn.XLOOKUP($C193,'Master list'!$C:$C,'Master list'!O:O)</f>
        <v>1219</v>
      </c>
      <c r="Z193" s="93" t="str">
        <f>VLOOKUP($C193,'Master list'!$C:$Z,5,0)</f>
        <v>SGCC-ZSBX-Z08</v>
      </c>
      <c r="AA193" s="93">
        <f>VLOOKUP($C193,'Master list'!$C:$Z,6,0)</f>
        <v>0.8</v>
      </c>
      <c r="AB193" s="93">
        <f>VLOOKUP($C193,'Master list'!$C:$Z,7,0)</f>
        <v>322</v>
      </c>
      <c r="AC193" s="93">
        <f>VLOOKUP($C193,'Master list'!$C:$Z,8,0)</f>
        <v>1017</v>
      </c>
      <c r="AD193" s="105">
        <f>VLOOKUP($C193,'Master list'!$C:$Z,9,0)</f>
        <v>2.05653672</v>
      </c>
      <c r="AF193" s="106">
        <f t="shared" si="19"/>
        <v>0</v>
      </c>
      <c r="AG193" s="106">
        <f t="shared" si="20"/>
        <v>431.20433676600004</v>
      </c>
      <c r="AH193" s="106">
        <f t="shared" si="21"/>
        <v>950.73692565600004</v>
      </c>
      <c r="AI193" s="106">
        <f t="shared" si="22"/>
        <v>692.38450020599998</v>
      </c>
      <c r="AJ193" s="106">
        <f t="shared" si="23"/>
        <v>1188.4211570699999</v>
      </c>
      <c r="AK193" s="106">
        <f t="shared" si="24"/>
        <v>0</v>
      </c>
      <c r="AL193" s="106">
        <f t="shared" si="25"/>
        <v>702.71859722399995</v>
      </c>
      <c r="AM193" s="106">
        <f t="shared" si="26"/>
        <v>3965.465516922</v>
      </c>
    </row>
    <row r="194" spans="2:39">
      <c r="B194" s="103" t="s">
        <v>5</v>
      </c>
      <c r="C194" s="103" t="s">
        <v>403</v>
      </c>
      <c r="D194" s="103" t="s">
        <v>402</v>
      </c>
      <c r="E194" s="128">
        <v>0</v>
      </c>
      <c r="F194" s="128">
        <v>0</v>
      </c>
      <c r="G194" s="128">
        <v>0</v>
      </c>
      <c r="H194" s="128">
        <v>0</v>
      </c>
      <c r="I194" s="128">
        <v>0</v>
      </c>
      <c r="J194" s="128">
        <v>0</v>
      </c>
      <c r="K194" s="128">
        <v>27.4</v>
      </c>
      <c r="L194" s="128">
        <v>105.52500000000001</v>
      </c>
      <c r="M194" s="128">
        <v>0</v>
      </c>
      <c r="N194" s="128">
        <v>467.32499999999999</v>
      </c>
      <c r="O194" s="128">
        <v>381.9</v>
      </c>
      <c r="P194" s="128">
        <v>321.60000000000002</v>
      </c>
      <c r="Q194" s="128">
        <v>954.75</v>
      </c>
      <c r="R194" s="128">
        <v>0</v>
      </c>
      <c r="S194" s="128">
        <v>487.42500000000001</v>
      </c>
      <c r="T194" s="128">
        <v>2745.9250000000002</v>
      </c>
      <c r="U194" s="128" t="s">
        <v>4408</v>
      </c>
      <c r="W194" s="93" t="str">
        <f>_xlfn.XLOOKUP($C194,'Master list'!$C:$C,'Master list'!E:E)</f>
        <v>SGCC</v>
      </c>
      <c r="X194" s="93" t="str">
        <f>VLOOKUP($C194,'Master list'!$C:$Z,4,0)</f>
        <v>Z08</v>
      </c>
      <c r="Y194" s="104">
        <f>_xlfn.XLOOKUP($C194,'Master list'!$C:$C,'Master list'!O:O)</f>
        <v>1219</v>
      </c>
      <c r="Z194" s="93" t="str">
        <f>VLOOKUP($C194,'Master list'!$C:$Z,5,0)</f>
        <v>SGCC-ZSBX-Z08</v>
      </c>
      <c r="AA194" s="93">
        <f>VLOOKUP($C194,'Master list'!$C:$Z,6,0)</f>
        <v>0.8</v>
      </c>
      <c r="AB194" s="93">
        <f>VLOOKUP($C194,'Master list'!$C:$Z,7,0)</f>
        <v>322</v>
      </c>
      <c r="AC194" s="93">
        <f>VLOOKUP($C194,'Master list'!$C:$Z,8,0)</f>
        <v>1017</v>
      </c>
      <c r="AD194" s="105">
        <f>VLOOKUP($C194,'Master list'!$C:$Z,9,0)</f>
        <v>2.05653672</v>
      </c>
      <c r="AF194" s="106">
        <f t="shared" si="19"/>
        <v>273.36514350600004</v>
      </c>
      <c r="AG194" s="106">
        <f t="shared" si="20"/>
        <v>961.07102267400001</v>
      </c>
      <c r="AH194" s="106">
        <f t="shared" si="21"/>
        <v>785.3913733679999</v>
      </c>
      <c r="AI194" s="106">
        <f t="shared" si="22"/>
        <v>661.38220915200009</v>
      </c>
      <c r="AJ194" s="106">
        <f t="shared" si="23"/>
        <v>1963.4784334199999</v>
      </c>
      <c r="AK194" s="106">
        <f t="shared" si="24"/>
        <v>0</v>
      </c>
      <c r="AL194" s="106">
        <f t="shared" si="25"/>
        <v>1002.407410746</v>
      </c>
      <c r="AM194" s="106">
        <f t="shared" si="26"/>
        <v>5647.0955928660005</v>
      </c>
    </row>
    <row r="195" spans="2:39">
      <c r="B195" s="103" t="s">
        <v>5</v>
      </c>
      <c r="C195" s="103" t="s">
        <v>404</v>
      </c>
      <c r="D195" s="103" t="s">
        <v>405</v>
      </c>
      <c r="E195" s="128">
        <v>0</v>
      </c>
      <c r="F195" s="128">
        <v>0</v>
      </c>
      <c r="G195" s="128">
        <v>0</v>
      </c>
      <c r="H195" s="128">
        <v>0</v>
      </c>
      <c r="I195" s="128">
        <v>0</v>
      </c>
      <c r="J195" s="128">
        <v>0</v>
      </c>
      <c r="K195" s="128">
        <v>0</v>
      </c>
      <c r="L195" s="128">
        <v>0</v>
      </c>
      <c r="M195" s="128">
        <v>0</v>
      </c>
      <c r="N195" s="128">
        <v>32.799999999999997</v>
      </c>
      <c r="O195" s="128">
        <v>462.3</v>
      </c>
      <c r="P195" s="128">
        <v>341.7</v>
      </c>
      <c r="Q195" s="128">
        <v>572.85</v>
      </c>
      <c r="R195" s="128">
        <v>0</v>
      </c>
      <c r="S195" s="128">
        <v>341.7</v>
      </c>
      <c r="T195" s="128">
        <v>1751.35</v>
      </c>
      <c r="U195" s="128" t="s">
        <v>4408</v>
      </c>
      <c r="W195" s="93" t="str">
        <f>_xlfn.XLOOKUP($C195,'Master list'!$C:$C,'Master list'!E:E)</f>
        <v>SGCC</v>
      </c>
      <c r="X195" s="93" t="str">
        <f>VLOOKUP($C195,'Master list'!$C:$Z,4,0)</f>
        <v>Z08</v>
      </c>
      <c r="Y195" s="104">
        <f>_xlfn.XLOOKUP($C195,'Master list'!$C:$C,'Master list'!O:O)</f>
        <v>1219</v>
      </c>
      <c r="Z195" s="93" t="str">
        <f>VLOOKUP($C195,'Master list'!$C:$Z,5,0)</f>
        <v>SGCC-ZSBX-Z08</v>
      </c>
      <c r="AA195" s="93">
        <f>VLOOKUP($C195,'Master list'!$C:$Z,6,0)</f>
        <v>1.2</v>
      </c>
      <c r="AB195" s="93">
        <f>VLOOKUP($C195,'Master list'!$C:$Z,7,0)</f>
        <v>235.2</v>
      </c>
      <c r="AC195" s="93">
        <f>VLOOKUP($C195,'Master list'!$C:$Z,8,0)</f>
        <v>1558.4</v>
      </c>
      <c r="AD195" s="105">
        <f>VLOOKUP($C195,'Master list'!$C:$Z,9,0)</f>
        <v>3.4527661055999999</v>
      </c>
      <c r="AF195" s="106">
        <f t="shared" si="19"/>
        <v>0</v>
      </c>
      <c r="AG195" s="106">
        <f t="shared" si="20"/>
        <v>113.25072826367999</v>
      </c>
      <c r="AH195" s="106">
        <f t="shared" si="21"/>
        <v>1596.2137706188801</v>
      </c>
      <c r="AI195" s="106">
        <f t="shared" si="22"/>
        <v>1179.8101782835199</v>
      </c>
      <c r="AJ195" s="106">
        <f t="shared" si="23"/>
        <v>1977.9170635929599</v>
      </c>
      <c r="AK195" s="106">
        <f t="shared" si="24"/>
        <v>0</v>
      </c>
      <c r="AL195" s="106">
        <f t="shared" si="25"/>
        <v>1179.8101782835199</v>
      </c>
      <c r="AM195" s="106">
        <f t="shared" si="26"/>
        <v>6047.0019190425592</v>
      </c>
    </row>
    <row r="196" spans="2:39">
      <c r="B196" s="103" t="s">
        <v>5</v>
      </c>
      <c r="C196" s="103" t="s">
        <v>406</v>
      </c>
      <c r="D196" s="103" t="s">
        <v>405</v>
      </c>
      <c r="E196" s="128">
        <v>0</v>
      </c>
      <c r="F196" s="128">
        <v>0</v>
      </c>
      <c r="G196" s="128">
        <v>0</v>
      </c>
      <c r="H196" s="128">
        <v>0</v>
      </c>
      <c r="I196" s="128">
        <v>0</v>
      </c>
      <c r="J196" s="128">
        <v>0</v>
      </c>
      <c r="K196" s="128">
        <v>40.57</v>
      </c>
      <c r="L196" s="128">
        <v>100.5</v>
      </c>
      <c r="M196" s="128">
        <v>0</v>
      </c>
      <c r="N196" s="128">
        <v>492.45</v>
      </c>
      <c r="O196" s="128">
        <v>361.8</v>
      </c>
      <c r="P196" s="128">
        <v>311.55</v>
      </c>
      <c r="Q196" s="128">
        <v>954.75</v>
      </c>
      <c r="R196" s="128">
        <v>0</v>
      </c>
      <c r="S196" s="128">
        <v>482.4</v>
      </c>
      <c r="T196" s="128">
        <v>2744.02</v>
      </c>
      <c r="U196" s="128" t="s">
        <v>4408</v>
      </c>
      <c r="W196" s="93" t="str">
        <f>_xlfn.XLOOKUP($C196,'Master list'!$C:$C,'Master list'!E:E)</f>
        <v>SGCC</v>
      </c>
      <c r="X196" s="93" t="str">
        <f>VLOOKUP($C196,'Master list'!$C:$Z,4,0)</f>
        <v>Z08</v>
      </c>
      <c r="Y196" s="104">
        <f>_xlfn.XLOOKUP($C196,'Master list'!$C:$C,'Master list'!O:O)</f>
        <v>1219</v>
      </c>
      <c r="Z196" s="93" t="str">
        <f>VLOOKUP($C196,'Master list'!$C:$Z,5,0)</f>
        <v>SGCC-ZSBX-Z08</v>
      </c>
      <c r="AA196" s="93">
        <f>VLOOKUP($C196,'Master list'!$C:$Z,6,0)</f>
        <v>1.2</v>
      </c>
      <c r="AB196" s="93">
        <f>VLOOKUP($C196,'Master list'!$C:$Z,7,0)</f>
        <v>235.2</v>
      </c>
      <c r="AC196" s="93">
        <f>VLOOKUP($C196,'Master list'!$C:$Z,8,0)</f>
        <v>1558.4</v>
      </c>
      <c r="AD196" s="105">
        <f>VLOOKUP($C196,'Master list'!$C:$Z,9,0)</f>
        <v>3.4527661055999999</v>
      </c>
      <c r="AF196" s="106">
        <f t="shared" si="19"/>
        <v>487.08171451699195</v>
      </c>
      <c r="AG196" s="106">
        <f t="shared" si="20"/>
        <v>1700.3146687027199</v>
      </c>
      <c r="AH196" s="106">
        <f t="shared" si="21"/>
        <v>1249.21077700608</v>
      </c>
      <c r="AI196" s="106">
        <f t="shared" si="22"/>
        <v>1075.7092801996801</v>
      </c>
      <c r="AJ196" s="106">
        <f t="shared" si="23"/>
        <v>3296.5284393215998</v>
      </c>
      <c r="AK196" s="106">
        <f t="shared" si="24"/>
        <v>0</v>
      </c>
      <c r="AL196" s="106">
        <f t="shared" si="25"/>
        <v>1665.6143693414399</v>
      </c>
      <c r="AM196" s="106">
        <f t="shared" si="26"/>
        <v>9474.4592490885116</v>
      </c>
    </row>
    <row r="197" spans="2:39">
      <c r="B197" s="103" t="s">
        <v>5</v>
      </c>
      <c r="C197" s="103" t="s">
        <v>407</v>
      </c>
      <c r="D197" s="103" t="s">
        <v>408</v>
      </c>
      <c r="E197" s="128">
        <v>0</v>
      </c>
      <c r="F197" s="128">
        <v>0</v>
      </c>
      <c r="G197" s="128">
        <v>0</v>
      </c>
      <c r="H197" s="128">
        <v>0</v>
      </c>
      <c r="I197" s="128">
        <v>0</v>
      </c>
      <c r="J197" s="128">
        <v>0</v>
      </c>
      <c r="K197" s="128">
        <v>0</v>
      </c>
      <c r="L197" s="128">
        <v>332.4</v>
      </c>
      <c r="M197" s="128">
        <v>0</v>
      </c>
      <c r="N197" s="128">
        <v>844.2</v>
      </c>
      <c r="O197" s="128">
        <v>1809</v>
      </c>
      <c r="P197" s="128">
        <v>1145.7</v>
      </c>
      <c r="Q197" s="128">
        <v>924.6</v>
      </c>
      <c r="R197" s="128">
        <v>0</v>
      </c>
      <c r="S197" s="128">
        <v>1005</v>
      </c>
      <c r="T197" s="128">
        <v>6060.9</v>
      </c>
      <c r="U197" s="128" t="s">
        <v>4408</v>
      </c>
      <c r="W197" s="93" t="str">
        <f>_xlfn.XLOOKUP($C197,'Master list'!$C:$C,'Master list'!E:E)</f>
        <v>SGCC</v>
      </c>
      <c r="X197" s="93" t="str">
        <f>VLOOKUP($C197,'Master list'!$C:$Z,4,0)</f>
        <v>Z08</v>
      </c>
      <c r="Y197" s="104">
        <f>_xlfn.XLOOKUP($C197,'Master list'!$C:$C,'Master list'!O:O)</f>
        <v>1219</v>
      </c>
      <c r="Z197" s="93" t="str">
        <f>VLOOKUP($C197,'Master list'!$C:$Z,5,0)</f>
        <v>SGCC-ZSBX-Z08</v>
      </c>
      <c r="AA197" s="93">
        <f>VLOOKUP($C197,'Master list'!$C:$Z,6,0)</f>
        <v>0.6</v>
      </c>
      <c r="AB197" s="93">
        <f>VLOOKUP($C197,'Master list'!$C:$Z,7,0)</f>
        <v>71</v>
      </c>
      <c r="AC197" s="93">
        <f>VLOOKUP($C197,'Master list'!$C:$Z,8,0)</f>
        <v>702</v>
      </c>
      <c r="AD197" s="105">
        <f>VLOOKUP($C197,'Master list'!$C:$Z,9,0)</f>
        <v>0.23475582</v>
      </c>
      <c r="AF197" s="106">
        <f t="shared" si="19"/>
        <v>78.032834567999998</v>
      </c>
      <c r="AG197" s="106">
        <f t="shared" si="20"/>
        <v>198.18086324400002</v>
      </c>
      <c r="AH197" s="106">
        <f t="shared" si="21"/>
        <v>424.67327838</v>
      </c>
      <c r="AI197" s="106">
        <f t="shared" si="22"/>
        <v>268.95974297399999</v>
      </c>
      <c r="AJ197" s="106">
        <f t="shared" si="23"/>
        <v>217.05523117200002</v>
      </c>
      <c r="AK197" s="106">
        <f t="shared" si="24"/>
        <v>0</v>
      </c>
      <c r="AL197" s="106">
        <f t="shared" si="25"/>
        <v>235.92959909999999</v>
      </c>
      <c r="AM197" s="106">
        <f t="shared" si="26"/>
        <v>1422.8315494379999</v>
      </c>
    </row>
    <row r="198" spans="2:39">
      <c r="B198" s="103" t="s">
        <v>5</v>
      </c>
      <c r="C198" s="103" t="s">
        <v>409</v>
      </c>
      <c r="D198" s="103" t="s">
        <v>410</v>
      </c>
      <c r="E198" s="128">
        <v>0</v>
      </c>
      <c r="F198" s="128">
        <v>0</v>
      </c>
      <c r="G198" s="128">
        <v>0</v>
      </c>
      <c r="H198" s="128">
        <v>0</v>
      </c>
      <c r="I198" s="128">
        <v>0</v>
      </c>
      <c r="J198" s="128">
        <v>181.57499999999999</v>
      </c>
      <c r="K198" s="128">
        <v>100.5</v>
      </c>
      <c r="L198" s="128">
        <v>462.3</v>
      </c>
      <c r="M198" s="128">
        <v>0</v>
      </c>
      <c r="N198" s="128">
        <v>864.3</v>
      </c>
      <c r="O198" s="128">
        <v>1809</v>
      </c>
      <c r="P198" s="128">
        <v>1145.7</v>
      </c>
      <c r="Q198" s="128">
        <v>924.6</v>
      </c>
      <c r="R198" s="128">
        <v>0</v>
      </c>
      <c r="S198" s="128">
        <v>984.9</v>
      </c>
      <c r="T198" s="128">
        <v>6472.875</v>
      </c>
      <c r="U198" s="128" t="s">
        <v>4408</v>
      </c>
      <c r="W198" s="93" t="str">
        <f>_xlfn.XLOOKUP($C198,'Master list'!$C:$C,'Master list'!E:E)</f>
        <v>SGCC</v>
      </c>
      <c r="X198" s="93" t="str">
        <f>VLOOKUP($C198,'Master list'!$C:$Z,4,0)</f>
        <v>Z08</v>
      </c>
      <c r="Y198" s="104">
        <f>_xlfn.XLOOKUP($C198,'Master list'!$C:$C,'Master list'!O:O)</f>
        <v>1219</v>
      </c>
      <c r="Z198" s="93" t="str">
        <f>VLOOKUP($C198,'Master list'!$C:$Z,5,0)</f>
        <v>SGCC-ZSBX-Z08</v>
      </c>
      <c r="AA198" s="93">
        <f>VLOOKUP($C198,'Master list'!$C:$Z,6,0)</f>
        <v>0.6</v>
      </c>
      <c r="AB198" s="93">
        <f>VLOOKUP($C198,'Master list'!$C:$Z,7,0)</f>
        <v>68</v>
      </c>
      <c r="AC198" s="93">
        <f>VLOOKUP($C198,'Master list'!$C:$Z,8,0)</f>
        <v>683.5</v>
      </c>
      <c r="AD198" s="105">
        <f>VLOOKUP($C198,'Master list'!$C:$Z,9,0)</f>
        <v>0.21891137999999999</v>
      </c>
      <c r="AF198" s="106">
        <f t="shared" si="19"/>
        <v>162.95215848749999</v>
      </c>
      <c r="AG198" s="106">
        <f t="shared" si="20"/>
        <v>189.20510573399997</v>
      </c>
      <c r="AH198" s="106">
        <f t="shared" si="21"/>
        <v>396.01068641999996</v>
      </c>
      <c r="AI198" s="106">
        <f t="shared" si="22"/>
        <v>250.80676806599999</v>
      </c>
      <c r="AJ198" s="106">
        <f t="shared" si="23"/>
        <v>202.40546194799998</v>
      </c>
      <c r="AK198" s="106">
        <f t="shared" si="24"/>
        <v>0</v>
      </c>
      <c r="AL198" s="106">
        <f t="shared" si="25"/>
        <v>215.60581816199999</v>
      </c>
      <c r="AM198" s="106">
        <f t="shared" si="26"/>
        <v>1416.9859988174999</v>
      </c>
    </row>
    <row r="199" spans="2:39">
      <c r="B199" s="103" t="s">
        <v>5</v>
      </c>
      <c r="C199" s="103" t="s">
        <v>413</v>
      </c>
      <c r="D199" s="103" t="s">
        <v>412</v>
      </c>
      <c r="E199" s="128">
        <v>0</v>
      </c>
      <c r="F199" s="128">
        <v>0</v>
      </c>
      <c r="G199" s="128">
        <v>0</v>
      </c>
      <c r="H199" s="128">
        <v>0</v>
      </c>
      <c r="I199" s="128">
        <v>0</v>
      </c>
      <c r="J199" s="128">
        <v>0</v>
      </c>
      <c r="K199" s="128">
        <v>0</v>
      </c>
      <c r="L199" s="128">
        <v>0</v>
      </c>
      <c r="M199" s="128">
        <v>0</v>
      </c>
      <c r="N199" s="128">
        <v>0</v>
      </c>
      <c r="O199" s="128">
        <v>30.501000000000001</v>
      </c>
      <c r="P199" s="128">
        <v>9.516</v>
      </c>
      <c r="Q199" s="128">
        <v>95.158000000000001</v>
      </c>
      <c r="R199" s="128">
        <v>0</v>
      </c>
      <c r="S199" s="128">
        <v>47.579000000000001</v>
      </c>
      <c r="T199" s="128">
        <v>182.75399999999999</v>
      </c>
      <c r="U199" s="128" t="s">
        <v>4408</v>
      </c>
      <c r="W199" s="93" t="str">
        <f>_xlfn.XLOOKUP($C199,'Master list'!$C:$C,'Master list'!E:E)</f>
        <v>SGCC</v>
      </c>
      <c r="X199" s="93" t="str">
        <f>VLOOKUP($C199,'Master list'!$C:$Z,4,0)</f>
        <v>Z08</v>
      </c>
      <c r="Y199" s="104">
        <f>_xlfn.XLOOKUP($C199,'Master list'!$C:$C,'Master list'!O:O)</f>
        <v>1219</v>
      </c>
      <c r="Z199" s="93" t="str">
        <f>VLOOKUP($C199,'Master list'!$C:$Z,5,0)</f>
        <v>SGCC-ZSBX-Z08</v>
      </c>
      <c r="AA199" s="93">
        <f>VLOOKUP($C199,'Master list'!$C:$Z,6,0)</f>
        <v>0.7</v>
      </c>
      <c r="AB199" s="93">
        <f>VLOOKUP($C199,'Master list'!$C:$Z,7,0)</f>
        <v>265</v>
      </c>
      <c r="AC199" s="93">
        <f>VLOOKUP($C199,'Master list'!$C:$Z,8,0)</f>
        <v>1220</v>
      </c>
      <c r="AD199" s="105">
        <f>VLOOKUP($C199,'Master list'!$C:$Z,9,0)</f>
        <v>1.7765334999999998</v>
      </c>
      <c r="AF199" s="106">
        <f t="shared" si="19"/>
        <v>0</v>
      </c>
      <c r="AG199" s="106">
        <f t="shared" si="20"/>
        <v>0</v>
      </c>
      <c r="AH199" s="106">
        <f t="shared" si="21"/>
        <v>54.186048283499993</v>
      </c>
      <c r="AI199" s="106">
        <f t="shared" si="22"/>
        <v>16.905492785999996</v>
      </c>
      <c r="AJ199" s="106">
        <f t="shared" si="23"/>
        <v>169.05137479299998</v>
      </c>
      <c r="AK199" s="106">
        <f t="shared" si="24"/>
        <v>0</v>
      </c>
      <c r="AL199" s="106">
        <f t="shared" si="25"/>
        <v>84.52568739649999</v>
      </c>
      <c r="AM199" s="106">
        <f t="shared" si="26"/>
        <v>324.66860325899995</v>
      </c>
    </row>
    <row r="200" spans="2:39">
      <c r="B200" s="103" t="s">
        <v>5</v>
      </c>
      <c r="C200" s="103" t="s">
        <v>414</v>
      </c>
      <c r="D200" s="103" t="s">
        <v>415</v>
      </c>
      <c r="E200" s="128">
        <v>0</v>
      </c>
      <c r="F200" s="128">
        <v>0</v>
      </c>
      <c r="G200" s="128">
        <v>0</v>
      </c>
      <c r="H200" s="128">
        <v>0</v>
      </c>
      <c r="I200" s="128">
        <v>0</v>
      </c>
      <c r="J200" s="128">
        <v>0</v>
      </c>
      <c r="K200" s="128">
        <v>0</v>
      </c>
      <c r="L200" s="128">
        <v>0</v>
      </c>
      <c r="M200" s="128">
        <v>0</v>
      </c>
      <c r="N200" s="128">
        <v>0</v>
      </c>
      <c r="O200" s="128">
        <v>0</v>
      </c>
      <c r="P200" s="128">
        <v>0</v>
      </c>
      <c r="Q200" s="128">
        <v>0</v>
      </c>
      <c r="R200" s="128">
        <v>0</v>
      </c>
      <c r="S200" s="128">
        <v>9.4410000000000007</v>
      </c>
      <c r="T200" s="128">
        <v>9.4410000000000007</v>
      </c>
      <c r="U200" s="128" t="s">
        <v>4408</v>
      </c>
      <c r="W200" s="93" t="str">
        <f>_xlfn.XLOOKUP($C200,'Master list'!$C:$C,'Master list'!E:E)</f>
        <v>SGCC</v>
      </c>
      <c r="X200" s="93" t="str">
        <f>VLOOKUP($C200,'Master list'!$C:$Z,4,0)</f>
        <v>Z08</v>
      </c>
      <c r="Y200" s="104">
        <f>_xlfn.XLOOKUP($C200,'Master list'!$C:$C,'Master list'!O:O)</f>
        <v>1219</v>
      </c>
      <c r="Z200" s="93" t="str">
        <f>VLOOKUP($C200,'Master list'!$C:$Z,5,0)</f>
        <v>SGCC-ZSBX-Z08</v>
      </c>
      <c r="AA200" s="93">
        <f>VLOOKUP($C200,'Master list'!$C:$Z,6,0)</f>
        <v>1</v>
      </c>
      <c r="AB200" s="93">
        <f>VLOOKUP($C200,'Master list'!$C:$Z,7,0)</f>
        <v>250</v>
      </c>
      <c r="AC200" s="93">
        <f>VLOOKUP($C200,'Master list'!$C:$Z,8,0)</f>
        <v>1220</v>
      </c>
      <c r="AD200" s="105">
        <f>VLOOKUP($C200,'Master list'!$C:$Z,9,0)</f>
        <v>2.39425</v>
      </c>
      <c r="AF200" s="106">
        <f t="shared" si="19"/>
        <v>0</v>
      </c>
      <c r="AG200" s="106">
        <f t="shared" si="20"/>
        <v>0</v>
      </c>
      <c r="AH200" s="106">
        <f t="shared" si="21"/>
        <v>0</v>
      </c>
      <c r="AI200" s="106">
        <f t="shared" si="22"/>
        <v>0</v>
      </c>
      <c r="AJ200" s="106">
        <f t="shared" si="23"/>
        <v>0</v>
      </c>
      <c r="AK200" s="106">
        <f t="shared" si="24"/>
        <v>0</v>
      </c>
      <c r="AL200" s="106">
        <f t="shared" si="25"/>
        <v>22.604114250000002</v>
      </c>
      <c r="AM200" s="106">
        <f t="shared" si="26"/>
        <v>22.604114250000002</v>
      </c>
    </row>
    <row r="201" spans="2:39">
      <c r="B201" s="103" t="s">
        <v>5</v>
      </c>
      <c r="C201" s="103" t="s">
        <v>416</v>
      </c>
      <c r="D201" s="103" t="s">
        <v>415</v>
      </c>
      <c r="E201" s="128">
        <v>0</v>
      </c>
      <c r="F201" s="128">
        <v>0</v>
      </c>
      <c r="G201" s="128">
        <v>0</v>
      </c>
      <c r="H201" s="128">
        <v>0</v>
      </c>
      <c r="I201" s="128">
        <v>0</v>
      </c>
      <c r="J201" s="128">
        <v>0</v>
      </c>
      <c r="K201" s="128">
        <v>0</v>
      </c>
      <c r="L201" s="128">
        <v>0</v>
      </c>
      <c r="M201" s="128">
        <v>0</v>
      </c>
      <c r="N201" s="128">
        <v>45.546999999999997</v>
      </c>
      <c r="O201" s="128">
        <v>39.997</v>
      </c>
      <c r="P201" s="128">
        <v>8</v>
      </c>
      <c r="Q201" s="128">
        <v>71.992999999999995</v>
      </c>
      <c r="R201" s="128">
        <v>0</v>
      </c>
      <c r="S201" s="128">
        <v>31.997</v>
      </c>
      <c r="T201" s="128">
        <v>197.53399999999999</v>
      </c>
      <c r="U201" s="128" t="s">
        <v>4408</v>
      </c>
      <c r="W201" s="93" t="str">
        <f>_xlfn.XLOOKUP($C201,'Master list'!$C:$C,'Master list'!E:E)</f>
        <v>SGCC</v>
      </c>
      <c r="X201" s="93" t="str">
        <f>VLOOKUP($C201,'Master list'!$C:$Z,4,0)</f>
        <v>Z08</v>
      </c>
      <c r="Y201" s="104">
        <f>_xlfn.XLOOKUP($C201,'Master list'!$C:$C,'Master list'!O:O)</f>
        <v>1219</v>
      </c>
      <c r="Z201" s="93" t="str">
        <f>VLOOKUP($C201,'Master list'!$C:$Z,5,0)</f>
        <v>SGCC-ZSBX-Z08</v>
      </c>
      <c r="AA201" s="93">
        <f>VLOOKUP($C201,'Master list'!$C:$Z,6,0)</f>
        <v>1</v>
      </c>
      <c r="AB201" s="93">
        <f>VLOOKUP($C201,'Master list'!$C:$Z,7,0)</f>
        <v>250</v>
      </c>
      <c r="AC201" s="93">
        <f>VLOOKUP($C201,'Master list'!$C:$Z,8,0)</f>
        <v>1220</v>
      </c>
      <c r="AD201" s="105">
        <f>VLOOKUP($C201,'Master list'!$C:$Z,9,0)</f>
        <v>2.39425</v>
      </c>
      <c r="AF201" s="106">
        <f t="shared" si="19"/>
        <v>0</v>
      </c>
      <c r="AG201" s="106">
        <f t="shared" si="20"/>
        <v>109.05090474999999</v>
      </c>
      <c r="AH201" s="106">
        <f t="shared" si="21"/>
        <v>95.762817249999998</v>
      </c>
      <c r="AI201" s="106">
        <f t="shared" si="22"/>
        <v>19.154</v>
      </c>
      <c r="AJ201" s="106">
        <f t="shared" si="23"/>
        <v>172.36924024999999</v>
      </c>
      <c r="AK201" s="106">
        <f t="shared" si="24"/>
        <v>0</v>
      </c>
      <c r="AL201" s="106">
        <f t="shared" si="25"/>
        <v>76.608817250000001</v>
      </c>
      <c r="AM201" s="106">
        <f t="shared" si="26"/>
        <v>472.94577949999996</v>
      </c>
    </row>
    <row r="202" spans="2:39">
      <c r="B202" s="103" t="s">
        <v>5</v>
      </c>
      <c r="C202" s="103" t="s">
        <v>417</v>
      </c>
      <c r="D202" s="103" t="s">
        <v>418</v>
      </c>
      <c r="E202" s="128">
        <v>0</v>
      </c>
      <c r="F202" s="128">
        <v>0</v>
      </c>
      <c r="G202" s="128">
        <v>0</v>
      </c>
      <c r="H202" s="128">
        <v>0</v>
      </c>
      <c r="I202" s="128">
        <v>0</v>
      </c>
      <c r="J202" s="128">
        <v>0</v>
      </c>
      <c r="K202" s="128">
        <v>0</v>
      </c>
      <c r="L202" s="128">
        <v>0</v>
      </c>
      <c r="M202" s="128">
        <v>0</v>
      </c>
      <c r="N202" s="128">
        <v>388.5</v>
      </c>
      <c r="O202" s="128">
        <v>301.5</v>
      </c>
      <c r="P202" s="128">
        <v>301.5</v>
      </c>
      <c r="Q202" s="128">
        <v>603</v>
      </c>
      <c r="R202" s="128">
        <v>0</v>
      </c>
      <c r="S202" s="128">
        <v>603</v>
      </c>
      <c r="T202" s="128">
        <v>2197.5</v>
      </c>
      <c r="U202" s="128" t="s">
        <v>4408</v>
      </c>
      <c r="W202" s="93" t="str">
        <f>_xlfn.XLOOKUP($C202,'Master list'!$C:$C,'Master list'!E:E)</f>
        <v>SGCC</v>
      </c>
      <c r="X202" s="93" t="str">
        <f>VLOOKUP($C202,'Master list'!$C:$Z,4,0)</f>
        <v>Z18</v>
      </c>
      <c r="Y202" s="104">
        <f>_xlfn.XLOOKUP($C202,'Master list'!$C:$C,'Master list'!O:O)</f>
        <v>1219</v>
      </c>
      <c r="Z202" s="93" t="str">
        <f>VLOOKUP($C202,'Master list'!$C:$Z,5,0)</f>
        <v>SGCC-ZSBX-Z18</v>
      </c>
      <c r="AA202" s="93">
        <f>VLOOKUP($C202,'Master list'!$C:$Z,6,0)</f>
        <v>0.8</v>
      </c>
      <c r="AB202" s="93">
        <f>VLOOKUP($C202,'Master list'!$C:$Z,7,0)</f>
        <v>330</v>
      </c>
      <c r="AC202" s="93">
        <f>VLOOKUP($C202,'Master list'!$C:$Z,8,0)</f>
        <v>340</v>
      </c>
      <c r="AD202" s="105">
        <f>VLOOKUP($C202,'Master list'!$C:$Z,9,0)</f>
        <v>0.70461600000000002</v>
      </c>
      <c r="AF202" s="106">
        <f t="shared" ref="AF202:AF265" si="27">SUM(J202:M202)*AD202</f>
        <v>0</v>
      </c>
      <c r="AG202" s="106">
        <f t="shared" ref="AG202:AG265" si="28">$AD202*N202</f>
        <v>273.74331599999999</v>
      </c>
      <c r="AH202" s="106">
        <f t="shared" ref="AH202:AH265" si="29">$AD202*O202</f>
        <v>212.44172399999999</v>
      </c>
      <c r="AI202" s="106">
        <f t="shared" ref="AI202:AI265" si="30">$AD202*P202</f>
        <v>212.44172399999999</v>
      </c>
      <c r="AJ202" s="106">
        <f t="shared" ref="AJ202:AJ265" si="31">$AD202*Q202</f>
        <v>424.88344799999999</v>
      </c>
      <c r="AK202" s="106">
        <f t="shared" ref="AK202:AK265" si="32">$AD202*R202</f>
        <v>0</v>
      </c>
      <c r="AL202" s="106">
        <f t="shared" ref="AL202:AL265" si="33">$AD202*S202</f>
        <v>424.88344799999999</v>
      </c>
      <c r="AM202" s="106">
        <f t="shared" ref="AM202:AM265" si="34">$AD202*T202</f>
        <v>1548.39366</v>
      </c>
    </row>
    <row r="203" spans="2:39">
      <c r="B203" s="103" t="s">
        <v>5</v>
      </c>
      <c r="C203" s="103" t="s">
        <v>419</v>
      </c>
      <c r="D203" s="103" t="s">
        <v>418</v>
      </c>
      <c r="E203" s="128">
        <v>0</v>
      </c>
      <c r="F203" s="128">
        <v>0</v>
      </c>
      <c r="G203" s="128">
        <v>0</v>
      </c>
      <c r="H203" s="128">
        <v>0</v>
      </c>
      <c r="I203" s="128">
        <v>0</v>
      </c>
      <c r="J203" s="128">
        <v>0</v>
      </c>
      <c r="K203" s="128">
        <v>0</v>
      </c>
      <c r="L203" s="128">
        <v>0</v>
      </c>
      <c r="M203" s="128">
        <v>0</v>
      </c>
      <c r="N203" s="128">
        <v>358.49</v>
      </c>
      <c r="O203" s="128">
        <v>301.5</v>
      </c>
      <c r="P203" s="128">
        <v>301.5</v>
      </c>
      <c r="Q203" s="128">
        <v>904.5</v>
      </c>
      <c r="R203" s="128">
        <v>0</v>
      </c>
      <c r="S203" s="128">
        <v>603</v>
      </c>
      <c r="T203" s="128">
        <v>2468.9899999999998</v>
      </c>
      <c r="U203" s="128" t="s">
        <v>4408</v>
      </c>
      <c r="W203" s="93" t="str">
        <f>_xlfn.XLOOKUP($C203,'Master list'!$C:$C,'Master list'!E:E)</f>
        <v>SGCC</v>
      </c>
      <c r="X203" s="93" t="str">
        <f>VLOOKUP($C203,'Master list'!$C:$Z,4,0)</f>
        <v>Z18</v>
      </c>
      <c r="Y203" s="104">
        <f>_xlfn.XLOOKUP($C203,'Master list'!$C:$C,'Master list'!O:O)</f>
        <v>1219</v>
      </c>
      <c r="Z203" s="93" t="str">
        <f>VLOOKUP($C203,'Master list'!$C:$Z,5,0)</f>
        <v>SGCC-ZSBX-Z18</v>
      </c>
      <c r="AA203" s="93">
        <f>VLOOKUP($C203,'Master list'!$C:$Z,6,0)</f>
        <v>0.8</v>
      </c>
      <c r="AB203" s="93">
        <f>VLOOKUP($C203,'Master list'!$C:$Z,7,0)</f>
        <v>330</v>
      </c>
      <c r="AC203" s="93">
        <f>VLOOKUP($C203,'Master list'!$C:$Z,8,0)</f>
        <v>340</v>
      </c>
      <c r="AD203" s="105">
        <f>VLOOKUP($C203,'Master list'!$C:$Z,9,0)</f>
        <v>0.70461600000000002</v>
      </c>
      <c r="AF203" s="106">
        <f t="shared" si="27"/>
        <v>0</v>
      </c>
      <c r="AG203" s="106">
        <f t="shared" si="28"/>
        <v>252.59778984000002</v>
      </c>
      <c r="AH203" s="106">
        <f t="shared" si="29"/>
        <v>212.44172399999999</v>
      </c>
      <c r="AI203" s="106">
        <f t="shared" si="30"/>
        <v>212.44172399999999</v>
      </c>
      <c r="AJ203" s="106">
        <f t="shared" si="31"/>
        <v>637.32517200000007</v>
      </c>
      <c r="AK203" s="106">
        <f t="shared" si="32"/>
        <v>0</v>
      </c>
      <c r="AL203" s="106">
        <f t="shared" si="33"/>
        <v>424.88344799999999</v>
      </c>
      <c r="AM203" s="106">
        <f t="shared" si="34"/>
        <v>1739.6898578399998</v>
      </c>
    </row>
    <row r="204" spans="2:39">
      <c r="B204" s="103" t="s">
        <v>5</v>
      </c>
      <c r="C204" s="103" t="s">
        <v>420</v>
      </c>
      <c r="D204" s="103" t="s">
        <v>421</v>
      </c>
      <c r="E204" s="128">
        <v>0</v>
      </c>
      <c r="F204" s="128">
        <v>0</v>
      </c>
      <c r="G204" s="128">
        <v>0</v>
      </c>
      <c r="H204" s="128">
        <v>0</v>
      </c>
      <c r="I204" s="128">
        <v>0</v>
      </c>
      <c r="J204" s="128">
        <v>0</v>
      </c>
      <c r="K204" s="128">
        <v>0</v>
      </c>
      <c r="L204" s="128">
        <v>0</v>
      </c>
      <c r="M204" s="128">
        <v>0</v>
      </c>
      <c r="N204" s="128">
        <v>296.52</v>
      </c>
      <c r="O204" s="128">
        <v>482.4</v>
      </c>
      <c r="P204" s="128">
        <v>321.60000000000002</v>
      </c>
      <c r="Q204" s="128">
        <v>603</v>
      </c>
      <c r="R204" s="128">
        <v>0</v>
      </c>
      <c r="S204" s="128">
        <v>321.60000000000002</v>
      </c>
      <c r="T204" s="128">
        <v>2025.12</v>
      </c>
      <c r="U204" s="128" t="s">
        <v>4408</v>
      </c>
      <c r="W204" s="93" t="str">
        <f>_xlfn.XLOOKUP($C204,'Master list'!$C:$C,'Master list'!E:E)</f>
        <v>SGCC</v>
      </c>
      <c r="X204" s="93" t="str">
        <f>VLOOKUP($C204,'Master list'!$C:$Z,4,0)</f>
        <v>Z18</v>
      </c>
      <c r="Y204" s="104">
        <f>_xlfn.XLOOKUP($C204,'Master list'!$C:$C,'Master list'!O:O)</f>
        <v>1219</v>
      </c>
      <c r="Z204" s="93" t="str">
        <f>VLOOKUP($C204,'Master list'!$C:$Z,5,0)</f>
        <v>SGCC-ZSBX-Z18</v>
      </c>
      <c r="AA204" s="93">
        <f>VLOOKUP($C204,'Master list'!$C:$Z,6,0)</f>
        <v>1.2</v>
      </c>
      <c r="AB204" s="93">
        <f>VLOOKUP($C204,'Master list'!$C:$Z,7,0)</f>
        <v>242</v>
      </c>
      <c r="AC204" s="93">
        <f>VLOOKUP($C204,'Master list'!$C:$Z,8,0)</f>
        <v>235</v>
      </c>
      <c r="AD204" s="105">
        <f>VLOOKUP($C204,'Master list'!$C:$Z,9,0)</f>
        <v>0.53571540000000006</v>
      </c>
      <c r="AF204" s="106">
        <f t="shared" si="27"/>
        <v>0</v>
      </c>
      <c r="AG204" s="106">
        <f t="shared" si="28"/>
        <v>158.85033040800002</v>
      </c>
      <c r="AH204" s="106">
        <f t="shared" si="29"/>
        <v>258.42910896000001</v>
      </c>
      <c r="AI204" s="106">
        <f t="shared" si="30"/>
        <v>172.28607264000004</v>
      </c>
      <c r="AJ204" s="106">
        <f t="shared" si="31"/>
        <v>323.03638620000004</v>
      </c>
      <c r="AK204" s="106">
        <f t="shared" si="32"/>
        <v>0</v>
      </c>
      <c r="AL204" s="106">
        <f t="shared" si="33"/>
        <v>172.28607264000004</v>
      </c>
      <c r="AM204" s="106">
        <f t="shared" si="34"/>
        <v>1084.8879708480001</v>
      </c>
    </row>
    <row r="205" spans="2:39">
      <c r="B205" s="103" t="s">
        <v>5</v>
      </c>
      <c r="C205" s="103" t="s">
        <v>422</v>
      </c>
      <c r="D205" s="103" t="s">
        <v>421</v>
      </c>
      <c r="E205" s="128">
        <v>0</v>
      </c>
      <c r="F205" s="128">
        <v>0</v>
      </c>
      <c r="G205" s="128">
        <v>0</v>
      </c>
      <c r="H205" s="128">
        <v>0</v>
      </c>
      <c r="I205" s="128">
        <v>0</v>
      </c>
      <c r="J205" s="128">
        <v>0</v>
      </c>
      <c r="K205" s="128">
        <v>0</v>
      </c>
      <c r="L205" s="128">
        <v>60</v>
      </c>
      <c r="M205" s="128">
        <v>0</v>
      </c>
      <c r="N205" s="128">
        <v>120</v>
      </c>
      <c r="O205" s="128">
        <v>120</v>
      </c>
      <c r="P205" s="128">
        <v>80</v>
      </c>
      <c r="Q205" s="128">
        <v>280</v>
      </c>
      <c r="R205" s="128">
        <v>0</v>
      </c>
      <c r="S205" s="128">
        <v>170</v>
      </c>
      <c r="T205" s="128">
        <v>830</v>
      </c>
      <c r="U205" s="128" t="s">
        <v>4408</v>
      </c>
      <c r="W205" s="93" t="str">
        <f>_xlfn.XLOOKUP($C205,'Master list'!$C:$C,'Master list'!E:E)</f>
        <v>SGCC</v>
      </c>
      <c r="X205" s="93" t="str">
        <f>VLOOKUP($C205,'Master list'!$C:$Z,4,0)</f>
        <v>Z18</v>
      </c>
      <c r="Y205" s="104">
        <f>_xlfn.XLOOKUP($C205,'Master list'!$C:$C,'Master list'!O:O)</f>
        <v>1219</v>
      </c>
      <c r="Z205" s="93" t="str">
        <f>VLOOKUP($C205,'Master list'!$C:$Z,5,0)</f>
        <v>SGCC-ZSBX-Z18</v>
      </c>
      <c r="AA205" s="93">
        <f>VLOOKUP($C205,'Master list'!$C:$Z,6,0)</f>
        <v>1.2</v>
      </c>
      <c r="AB205" s="93">
        <f>VLOOKUP($C205,'Master list'!$C:$Z,7,0)</f>
        <v>242</v>
      </c>
      <c r="AC205" s="93">
        <f>VLOOKUP($C205,'Master list'!$C:$Z,8,0)</f>
        <v>235</v>
      </c>
      <c r="AD205" s="105">
        <f>VLOOKUP($C205,'Master list'!$C:$Z,9,0)</f>
        <v>0.53571540000000006</v>
      </c>
      <c r="AF205" s="106">
        <f t="shared" si="27"/>
        <v>32.142924000000001</v>
      </c>
      <c r="AG205" s="106">
        <f t="shared" si="28"/>
        <v>64.285848000000001</v>
      </c>
      <c r="AH205" s="106">
        <f t="shared" si="29"/>
        <v>64.285848000000001</v>
      </c>
      <c r="AI205" s="106">
        <f t="shared" si="30"/>
        <v>42.857232000000003</v>
      </c>
      <c r="AJ205" s="106">
        <f t="shared" si="31"/>
        <v>150.00031200000001</v>
      </c>
      <c r="AK205" s="106">
        <f t="shared" si="32"/>
        <v>0</v>
      </c>
      <c r="AL205" s="106">
        <f t="shared" si="33"/>
        <v>91.071618000000015</v>
      </c>
      <c r="AM205" s="106">
        <f t="shared" si="34"/>
        <v>444.64378200000004</v>
      </c>
    </row>
    <row r="206" spans="2:39">
      <c r="B206" s="103" t="s">
        <v>5</v>
      </c>
      <c r="C206" s="103" t="s">
        <v>427</v>
      </c>
      <c r="D206" s="103" t="s">
        <v>428</v>
      </c>
      <c r="E206" s="128">
        <v>0</v>
      </c>
      <c r="F206" s="128">
        <v>0</v>
      </c>
      <c r="G206" s="128">
        <v>0</v>
      </c>
      <c r="H206" s="128">
        <v>0</v>
      </c>
      <c r="I206" s="128">
        <v>0</v>
      </c>
      <c r="J206" s="128">
        <v>155.66999999999999</v>
      </c>
      <c r="K206" s="128">
        <v>884.4</v>
      </c>
      <c r="L206" s="128">
        <v>0</v>
      </c>
      <c r="M206" s="128">
        <v>0</v>
      </c>
      <c r="N206" s="128">
        <v>1396.95</v>
      </c>
      <c r="O206" s="128">
        <v>1095.45</v>
      </c>
      <c r="P206" s="128">
        <v>1668.3</v>
      </c>
      <c r="Q206" s="128">
        <v>2452.1999999999998</v>
      </c>
      <c r="R206" s="128">
        <v>0</v>
      </c>
      <c r="S206" s="128">
        <v>1557.75</v>
      </c>
      <c r="T206" s="128">
        <v>9210.7199999999993</v>
      </c>
      <c r="U206" s="128" t="s">
        <v>4408</v>
      </c>
      <c r="W206" s="93" t="str">
        <f>_xlfn.XLOOKUP($C206,'Master list'!$C:$C,'Master list'!E:E)</f>
        <v>SGCC</v>
      </c>
      <c r="X206" s="93" t="str">
        <f>VLOOKUP($C206,'Master list'!$C:$Z,4,0)</f>
        <v>Z08</v>
      </c>
      <c r="Y206" s="104">
        <f>_xlfn.XLOOKUP($C206,'Master list'!$C:$C,'Master list'!O:O)</f>
        <v>1219</v>
      </c>
      <c r="Z206" s="93" t="str">
        <f>VLOOKUP($C206,'Master list'!$C:$Z,5,0)</f>
        <v>SGCC-ZSBX-Z08</v>
      </c>
      <c r="AA206" s="93">
        <f>VLOOKUP($C206,'Master list'!$C:$Z,6,0)</f>
        <v>0.5</v>
      </c>
      <c r="AB206" s="93">
        <f>VLOOKUP($C206,'Master list'!$C:$Z,7,0)</f>
        <v>260</v>
      </c>
      <c r="AC206" s="93">
        <f>VLOOKUP($C206,'Master list'!$C:$Z,8,0)</f>
        <v>406</v>
      </c>
      <c r="AD206" s="105">
        <f>VLOOKUP($C206,'Master list'!$C:$Z,9,0)</f>
        <v>0.414323</v>
      </c>
      <c r="AF206" s="106">
        <f t="shared" si="27"/>
        <v>430.92492260999995</v>
      </c>
      <c r="AG206" s="106">
        <f t="shared" si="28"/>
        <v>578.78851485000007</v>
      </c>
      <c r="AH206" s="106">
        <f t="shared" si="29"/>
        <v>453.87013035000001</v>
      </c>
      <c r="AI206" s="106">
        <f t="shared" si="30"/>
        <v>691.21506090000003</v>
      </c>
      <c r="AJ206" s="106">
        <f t="shared" si="31"/>
        <v>1016.0028606</v>
      </c>
      <c r="AK206" s="106">
        <f t="shared" si="32"/>
        <v>0</v>
      </c>
      <c r="AL206" s="106">
        <f t="shared" si="33"/>
        <v>645.41165324999997</v>
      </c>
      <c r="AM206" s="106">
        <f t="shared" si="34"/>
        <v>3816.2131425599996</v>
      </c>
    </row>
    <row r="207" spans="2:39">
      <c r="B207" s="103" t="s">
        <v>5</v>
      </c>
      <c r="C207" s="103" t="s">
        <v>429</v>
      </c>
      <c r="D207" s="103" t="s">
        <v>428</v>
      </c>
      <c r="E207" s="128">
        <v>0</v>
      </c>
      <c r="F207" s="128">
        <v>0</v>
      </c>
      <c r="G207" s="128">
        <v>0</v>
      </c>
      <c r="H207" s="128">
        <v>0</v>
      </c>
      <c r="I207" s="128">
        <v>0</v>
      </c>
      <c r="J207" s="128">
        <v>0</v>
      </c>
      <c r="K207" s="128">
        <v>627.15499999999997</v>
      </c>
      <c r="L207" s="128">
        <v>1044.1949999999999</v>
      </c>
      <c r="M207" s="128">
        <v>0</v>
      </c>
      <c r="N207" s="128">
        <v>2667.27</v>
      </c>
      <c r="O207" s="128">
        <v>2159.7449999999999</v>
      </c>
      <c r="P207" s="128">
        <v>1025.0999999999999</v>
      </c>
      <c r="Q207" s="128">
        <v>4995.8549999999996</v>
      </c>
      <c r="R207" s="128">
        <v>0</v>
      </c>
      <c r="S207" s="128">
        <v>2504.46</v>
      </c>
      <c r="T207" s="128">
        <v>15023.78</v>
      </c>
      <c r="U207" s="128" t="s">
        <v>4408</v>
      </c>
      <c r="W207" s="93" t="str">
        <f>_xlfn.XLOOKUP($C207,'Master list'!$C:$C,'Master list'!E:E)</f>
        <v>SGCC</v>
      </c>
      <c r="X207" s="93" t="str">
        <f>VLOOKUP($C207,'Master list'!$C:$Z,4,0)</f>
        <v>Z08</v>
      </c>
      <c r="Y207" s="104">
        <f>_xlfn.XLOOKUP($C207,'Master list'!$C:$C,'Master list'!O:O)</f>
        <v>1219</v>
      </c>
      <c r="Z207" s="93" t="str">
        <f>VLOOKUP($C207,'Master list'!$C:$Z,5,0)</f>
        <v>SGCC-ZSBX-Z08</v>
      </c>
      <c r="AA207" s="93">
        <f>VLOOKUP($C207,'Master list'!$C:$Z,6,0)</f>
        <v>0.5</v>
      </c>
      <c r="AB207" s="93">
        <f>VLOOKUP($C207,'Master list'!$C:$Z,7,0)</f>
        <v>260</v>
      </c>
      <c r="AC207" s="93">
        <f>VLOOKUP($C207,'Master list'!$C:$Z,8,0)</f>
        <v>406</v>
      </c>
      <c r="AD207" s="105">
        <f>VLOOKUP($C207,'Master list'!$C:$Z,9,0)</f>
        <v>0.414323</v>
      </c>
      <c r="AF207" s="106">
        <f t="shared" si="27"/>
        <v>692.47874604999993</v>
      </c>
      <c r="AG207" s="106">
        <f t="shared" si="28"/>
        <v>1105.1113082100001</v>
      </c>
      <c r="AH207" s="106">
        <f t="shared" si="29"/>
        <v>894.83202763499992</v>
      </c>
      <c r="AI207" s="106">
        <f t="shared" si="30"/>
        <v>424.72250729999996</v>
      </c>
      <c r="AJ207" s="106">
        <f t="shared" si="31"/>
        <v>2069.8976311649999</v>
      </c>
      <c r="AK207" s="106">
        <f t="shared" si="32"/>
        <v>0</v>
      </c>
      <c r="AL207" s="106">
        <f t="shared" si="33"/>
        <v>1037.6553805799999</v>
      </c>
      <c r="AM207" s="106">
        <f t="shared" si="34"/>
        <v>6224.6976009400005</v>
      </c>
    </row>
    <row r="208" spans="2:39">
      <c r="B208" s="103" t="s">
        <v>5</v>
      </c>
      <c r="C208" s="103" t="s">
        <v>430</v>
      </c>
      <c r="D208" s="103" t="s">
        <v>431</v>
      </c>
      <c r="E208" s="128">
        <v>0</v>
      </c>
      <c r="F208" s="128">
        <v>0</v>
      </c>
      <c r="G208" s="128">
        <v>0</v>
      </c>
      <c r="H208" s="128">
        <v>0</v>
      </c>
      <c r="I208" s="128">
        <v>0</v>
      </c>
      <c r="J208" s="128">
        <v>0</v>
      </c>
      <c r="K208" s="128">
        <v>258.42700000000002</v>
      </c>
      <c r="L208" s="128">
        <v>0</v>
      </c>
      <c r="M208" s="128">
        <v>0</v>
      </c>
      <c r="N208" s="128">
        <v>733.31</v>
      </c>
      <c r="O208" s="128">
        <v>823.76</v>
      </c>
      <c r="P208" s="128">
        <v>602.36</v>
      </c>
      <c r="Q208" s="128">
        <v>1527.42</v>
      </c>
      <c r="R208" s="128">
        <v>0</v>
      </c>
      <c r="S208" s="128">
        <v>673.17</v>
      </c>
      <c r="T208" s="128">
        <v>4618.4470000000001</v>
      </c>
      <c r="U208" s="128" t="s">
        <v>4408</v>
      </c>
      <c r="W208" s="93" t="str">
        <f>_xlfn.XLOOKUP($C208,'Master list'!$C:$C,'Master list'!E:E)</f>
        <v>SGCC</v>
      </c>
      <c r="X208" s="93" t="str">
        <f>VLOOKUP($C208,'Master list'!$C:$Z,4,0)</f>
        <v>Z08</v>
      </c>
      <c r="Y208" s="104">
        <f>_xlfn.XLOOKUP($C208,'Master list'!$C:$C,'Master list'!O:O)</f>
        <v>1219</v>
      </c>
      <c r="Z208" s="93" t="str">
        <f>VLOOKUP($C208,'Master list'!$C:$Z,5,0)</f>
        <v>SGCC-ZSBX-Z08</v>
      </c>
      <c r="AA208" s="93">
        <f>VLOOKUP($C208,'Master list'!$C:$Z,6,0)</f>
        <v>0.6</v>
      </c>
      <c r="AB208" s="93">
        <f>VLOOKUP($C208,'Master list'!$C:$Z,7,0)</f>
        <v>392</v>
      </c>
      <c r="AC208" s="93">
        <f>VLOOKUP($C208,'Master list'!$C:$Z,8,0)</f>
        <v>303</v>
      </c>
      <c r="AD208" s="105">
        <f>VLOOKUP($C208,'Master list'!$C:$Z,9,0)</f>
        <v>0.55943495999999993</v>
      </c>
      <c r="AF208" s="106">
        <f t="shared" si="27"/>
        <v>144.57309840791999</v>
      </c>
      <c r="AG208" s="106">
        <f t="shared" si="28"/>
        <v>410.23925051759994</v>
      </c>
      <c r="AH208" s="106">
        <f t="shared" si="29"/>
        <v>460.84014264959995</v>
      </c>
      <c r="AI208" s="106">
        <f t="shared" si="30"/>
        <v>336.98124250559994</v>
      </c>
      <c r="AJ208" s="106">
        <f t="shared" si="31"/>
        <v>854.4921466031999</v>
      </c>
      <c r="AK208" s="106">
        <f t="shared" si="32"/>
        <v>0</v>
      </c>
      <c r="AL208" s="106">
        <f t="shared" si="33"/>
        <v>376.5948320231999</v>
      </c>
      <c r="AM208" s="106">
        <f t="shared" si="34"/>
        <v>2583.7207127071197</v>
      </c>
    </row>
    <row r="209" spans="2:39">
      <c r="B209" s="103" t="s">
        <v>5</v>
      </c>
      <c r="C209" s="103" t="s">
        <v>434</v>
      </c>
      <c r="D209" s="103" t="s">
        <v>435</v>
      </c>
      <c r="E209" s="128">
        <v>0</v>
      </c>
      <c r="F209" s="128">
        <v>0</v>
      </c>
      <c r="G209" s="128">
        <v>0</v>
      </c>
      <c r="H209" s="128">
        <v>0</v>
      </c>
      <c r="I209" s="128">
        <v>0</v>
      </c>
      <c r="J209" s="128">
        <v>0</v>
      </c>
      <c r="K209" s="128">
        <v>443.82799999999997</v>
      </c>
      <c r="L209" s="128">
        <v>0</v>
      </c>
      <c r="M209" s="128">
        <v>0</v>
      </c>
      <c r="N209" s="128">
        <v>997.93700000000001</v>
      </c>
      <c r="O209" s="128">
        <v>1088.6590000000001</v>
      </c>
      <c r="P209" s="128">
        <v>1451.5429999999999</v>
      </c>
      <c r="Q209" s="128">
        <v>1632.9849999999999</v>
      </c>
      <c r="R209" s="128">
        <v>0</v>
      </c>
      <c r="S209" s="128">
        <v>1088.6569999999999</v>
      </c>
      <c r="T209" s="128">
        <v>6703.6090000000004</v>
      </c>
      <c r="U209" s="128" t="s">
        <v>4408</v>
      </c>
      <c r="W209" s="93" t="str">
        <f>_xlfn.XLOOKUP($C209,'Master list'!$C:$C,'Master list'!E:E)</f>
        <v>SGCC</v>
      </c>
      <c r="X209" s="93" t="str">
        <f>VLOOKUP($C209,'Master list'!$C:$Z,4,0)</f>
        <v>Z08</v>
      </c>
      <c r="Y209" s="104">
        <f>_xlfn.XLOOKUP($C209,'Master list'!$C:$C,'Master list'!O:O)</f>
        <v>1219</v>
      </c>
      <c r="Z209" s="93" t="str">
        <f>VLOOKUP($C209,'Master list'!$C:$Z,5,0)</f>
        <v>SGCC-ZSBX-Z08</v>
      </c>
      <c r="AA209" s="93">
        <f>VLOOKUP($C209,'Master list'!$C:$Z,6,0)</f>
        <v>0.8</v>
      </c>
      <c r="AB209" s="93">
        <f>VLOOKUP($C209,'Master list'!$C:$Z,7,0)</f>
        <v>156</v>
      </c>
      <c r="AC209" s="93">
        <f>VLOOKUP($C209,'Master list'!$C:$Z,8,0)</f>
        <v>284</v>
      </c>
      <c r="AD209" s="105">
        <f>VLOOKUP($C209,'Master list'!$C:$Z,9,0)</f>
        <v>0.27822912</v>
      </c>
      <c r="AF209" s="106">
        <f t="shared" si="27"/>
        <v>123.48587387135998</v>
      </c>
      <c r="AG209" s="106">
        <f t="shared" si="28"/>
        <v>277.65513332543998</v>
      </c>
      <c r="AH209" s="106">
        <f t="shared" si="29"/>
        <v>302.89663555008002</v>
      </c>
      <c r="AI209" s="106">
        <f t="shared" si="30"/>
        <v>403.86153153215997</v>
      </c>
      <c r="AJ209" s="106">
        <f t="shared" si="31"/>
        <v>454.34397952319995</v>
      </c>
      <c r="AK209" s="106">
        <f t="shared" si="32"/>
        <v>0</v>
      </c>
      <c r="AL209" s="106">
        <f t="shared" si="33"/>
        <v>302.89607909183997</v>
      </c>
      <c r="AM209" s="106">
        <f t="shared" si="34"/>
        <v>1865.1392328940801</v>
      </c>
    </row>
    <row r="210" spans="2:39">
      <c r="B210" s="103" t="s">
        <v>5</v>
      </c>
      <c r="C210" s="103" t="s">
        <v>436</v>
      </c>
      <c r="D210" s="103" t="s">
        <v>437</v>
      </c>
      <c r="E210" s="128">
        <v>0</v>
      </c>
      <c r="F210" s="128">
        <v>0</v>
      </c>
      <c r="G210" s="128">
        <v>0</v>
      </c>
      <c r="H210" s="128">
        <v>0</v>
      </c>
      <c r="I210" s="128">
        <v>0</v>
      </c>
      <c r="J210" s="128">
        <v>0</v>
      </c>
      <c r="K210" s="128">
        <v>0</v>
      </c>
      <c r="L210" s="128">
        <v>0</v>
      </c>
      <c r="M210" s="128">
        <v>0</v>
      </c>
      <c r="N210" s="128">
        <v>0.183</v>
      </c>
      <c r="O210" s="128">
        <v>105.316</v>
      </c>
      <c r="P210" s="128">
        <v>140.42099999999999</v>
      </c>
      <c r="Q210" s="128">
        <v>164.994</v>
      </c>
      <c r="R210" s="128">
        <v>0</v>
      </c>
      <c r="S210" s="128">
        <v>108.82599999999999</v>
      </c>
      <c r="T210" s="128">
        <v>519.74</v>
      </c>
      <c r="U210" s="128" t="s">
        <v>4408</v>
      </c>
      <c r="W210" s="93" t="str">
        <f>_xlfn.XLOOKUP($C210,'Master list'!$C:$C,'Master list'!E:E)</f>
        <v>SGCC</v>
      </c>
      <c r="X210" s="93" t="str">
        <f>VLOOKUP($C210,'Master list'!$C:$Z,4,0)</f>
        <v>Z08</v>
      </c>
      <c r="Y210" s="104">
        <f>_xlfn.XLOOKUP($C210,'Master list'!$C:$C,'Master list'!O:O)</f>
        <v>1219</v>
      </c>
      <c r="Z210" s="93" t="str">
        <f>VLOOKUP($C210,'Master list'!$C:$Z,5,0)</f>
        <v>SGCC-ZSBX-Z08</v>
      </c>
      <c r="AA210" s="93">
        <f>VLOOKUP($C210,'Master list'!$C:$Z,6,0)</f>
        <v>0.5</v>
      </c>
      <c r="AB210" s="93">
        <f>VLOOKUP($C210,'Master list'!$C:$Z,7,0)</f>
        <v>195</v>
      </c>
      <c r="AC210" s="93">
        <f>VLOOKUP($C210,'Master list'!$C:$Z,8,0)</f>
        <v>1219</v>
      </c>
      <c r="AD210" s="105">
        <f>VLOOKUP($C210,'Master list'!$C:$Z,9,0)</f>
        <v>0.93299212499999995</v>
      </c>
      <c r="AF210" s="106">
        <f t="shared" si="27"/>
        <v>0</v>
      </c>
      <c r="AG210" s="106">
        <f t="shared" si="28"/>
        <v>0.170737558875</v>
      </c>
      <c r="AH210" s="106">
        <f t="shared" si="29"/>
        <v>98.258998636499996</v>
      </c>
      <c r="AI210" s="106">
        <f t="shared" si="30"/>
        <v>131.01168718462498</v>
      </c>
      <c r="AJ210" s="106">
        <f t="shared" si="31"/>
        <v>153.93810267224998</v>
      </c>
      <c r="AK210" s="106">
        <f t="shared" si="32"/>
        <v>0</v>
      </c>
      <c r="AL210" s="106">
        <f t="shared" si="33"/>
        <v>101.53380099524999</v>
      </c>
      <c r="AM210" s="106">
        <f t="shared" si="34"/>
        <v>484.91332704749999</v>
      </c>
    </row>
    <row r="211" spans="2:39">
      <c r="B211" s="103" t="s">
        <v>5</v>
      </c>
      <c r="C211" s="103" t="s">
        <v>438</v>
      </c>
      <c r="D211" s="103" t="s">
        <v>439</v>
      </c>
      <c r="E211" s="128">
        <v>0</v>
      </c>
      <c r="F211" s="128">
        <v>0</v>
      </c>
      <c r="G211" s="128">
        <v>0</v>
      </c>
      <c r="H211" s="128">
        <v>0</v>
      </c>
      <c r="I211" s="128">
        <v>0</v>
      </c>
      <c r="J211" s="128">
        <v>0</v>
      </c>
      <c r="K211" s="128">
        <v>36.378</v>
      </c>
      <c r="L211" s="128">
        <v>0</v>
      </c>
      <c r="M211" s="128">
        <v>0</v>
      </c>
      <c r="N211" s="128">
        <v>101.80500000000001</v>
      </c>
      <c r="O211" s="128">
        <v>105.316</v>
      </c>
      <c r="P211" s="128">
        <v>140.42099999999999</v>
      </c>
      <c r="Q211" s="128">
        <v>164.994</v>
      </c>
      <c r="R211" s="128">
        <v>0</v>
      </c>
      <c r="S211" s="128">
        <v>108.82599999999999</v>
      </c>
      <c r="T211" s="128">
        <v>657.74</v>
      </c>
      <c r="U211" s="128" t="s">
        <v>4408</v>
      </c>
      <c r="W211" s="93" t="str">
        <f>_xlfn.XLOOKUP($C211,'Master list'!$C:$C,'Master list'!E:E)</f>
        <v>SGCC</v>
      </c>
      <c r="X211" s="93" t="str">
        <f>VLOOKUP($C211,'Master list'!$C:$Z,4,0)</f>
        <v>Z08</v>
      </c>
      <c r="Y211" s="104">
        <f>_xlfn.XLOOKUP($C211,'Master list'!$C:$C,'Master list'!O:O)</f>
        <v>1219</v>
      </c>
      <c r="Z211" s="93" t="str">
        <f>VLOOKUP($C211,'Master list'!$C:$Z,5,0)</f>
        <v>SGCC-ZSBX-Z08</v>
      </c>
      <c r="AA211" s="93">
        <f>VLOOKUP($C211,'Master list'!$C:$Z,6,0)</f>
        <v>0.5</v>
      </c>
      <c r="AB211" s="93">
        <f>VLOOKUP($C211,'Master list'!$C:$Z,7,0)</f>
        <v>108</v>
      </c>
      <c r="AC211" s="93">
        <f>VLOOKUP($C211,'Master list'!$C:$Z,8,0)</f>
        <v>1219</v>
      </c>
      <c r="AD211" s="105">
        <f>VLOOKUP($C211,'Master list'!$C:$Z,9,0)</f>
        <v>0.51673409999999997</v>
      </c>
      <c r="AF211" s="106">
        <f t="shared" si="27"/>
        <v>18.7977530898</v>
      </c>
      <c r="AG211" s="106">
        <f t="shared" si="28"/>
        <v>52.606115050500001</v>
      </c>
      <c r="AH211" s="106">
        <f t="shared" si="29"/>
        <v>54.4203684756</v>
      </c>
      <c r="AI211" s="106">
        <f t="shared" si="30"/>
        <v>72.560319056099999</v>
      </c>
      <c r="AJ211" s="106">
        <f t="shared" si="31"/>
        <v>85.258026095399998</v>
      </c>
      <c r="AK211" s="106">
        <f t="shared" si="32"/>
        <v>0</v>
      </c>
      <c r="AL211" s="106">
        <f t="shared" si="33"/>
        <v>56.234105166599996</v>
      </c>
      <c r="AM211" s="106">
        <f t="shared" si="34"/>
        <v>339.87668693399996</v>
      </c>
    </row>
    <row r="212" spans="2:39">
      <c r="B212" s="103" t="s">
        <v>5</v>
      </c>
      <c r="C212" s="103" t="s">
        <v>440</v>
      </c>
      <c r="D212" s="103" t="s">
        <v>441</v>
      </c>
      <c r="E212" s="128">
        <v>0</v>
      </c>
      <c r="F212" s="128">
        <v>0</v>
      </c>
      <c r="G212" s="128">
        <v>0</v>
      </c>
      <c r="H212" s="128">
        <v>0</v>
      </c>
      <c r="I212" s="128">
        <v>0</v>
      </c>
      <c r="J212" s="128">
        <v>0</v>
      </c>
      <c r="K212" s="128">
        <v>0</v>
      </c>
      <c r="L212" s="128">
        <v>0</v>
      </c>
      <c r="M212" s="128">
        <v>0</v>
      </c>
      <c r="N212" s="128">
        <v>0</v>
      </c>
      <c r="O212" s="128">
        <v>0</v>
      </c>
      <c r="P212" s="128">
        <v>58.15</v>
      </c>
      <c r="Q212" s="128">
        <v>1095.45</v>
      </c>
      <c r="R212" s="128">
        <v>0</v>
      </c>
      <c r="S212" s="128">
        <v>592.95000000000005</v>
      </c>
      <c r="T212" s="128">
        <v>1746.55</v>
      </c>
      <c r="U212" s="128" t="s">
        <v>4408</v>
      </c>
      <c r="W212" s="93" t="str">
        <f>_xlfn.XLOOKUP($C212,'Master list'!$C:$C,'Master list'!E:E)</f>
        <v>SGCC</v>
      </c>
      <c r="X212" s="93" t="str">
        <f>VLOOKUP($C212,'Master list'!$C:$Z,4,0)</f>
        <v>Z08</v>
      </c>
      <c r="Y212" s="104">
        <f>_xlfn.XLOOKUP($C212,'Master list'!$C:$C,'Master list'!O:O)</f>
        <v>1219</v>
      </c>
      <c r="Z212" s="93" t="str">
        <f>VLOOKUP($C212,'Master list'!$C:$Z,5,0)</f>
        <v>SGCC-ZSBX-Z08</v>
      </c>
      <c r="AA212" s="93">
        <f>VLOOKUP($C212,'Master list'!$C:$Z,6,0)</f>
        <v>0.5</v>
      </c>
      <c r="AB212" s="93">
        <f>VLOOKUP($C212,'Master list'!$C:$Z,7,0)</f>
        <v>210</v>
      </c>
      <c r="AC212" s="93">
        <f>VLOOKUP($C212,'Master list'!$C:$Z,8,0)</f>
        <v>330</v>
      </c>
      <c r="AD212" s="105">
        <f>VLOOKUP($C212,'Master list'!$C:$Z,9,0)</f>
        <v>0.27200249999999998</v>
      </c>
      <c r="AF212" s="106">
        <f t="shared" si="27"/>
        <v>0</v>
      </c>
      <c r="AG212" s="106">
        <f t="shared" si="28"/>
        <v>0</v>
      </c>
      <c r="AH212" s="106">
        <f t="shared" si="29"/>
        <v>0</v>
      </c>
      <c r="AI212" s="106">
        <f t="shared" si="30"/>
        <v>15.816945374999998</v>
      </c>
      <c r="AJ212" s="106">
        <f t="shared" si="31"/>
        <v>297.96513862500001</v>
      </c>
      <c r="AK212" s="106">
        <f t="shared" si="32"/>
        <v>0</v>
      </c>
      <c r="AL212" s="106">
        <f t="shared" si="33"/>
        <v>161.28388237499999</v>
      </c>
      <c r="AM212" s="106">
        <f t="shared" si="34"/>
        <v>475.06596637499996</v>
      </c>
    </row>
    <row r="213" spans="2:39">
      <c r="B213" s="103" t="s">
        <v>5</v>
      </c>
      <c r="C213" s="103" t="s">
        <v>442</v>
      </c>
      <c r="D213" s="103" t="s">
        <v>441</v>
      </c>
      <c r="E213" s="128">
        <v>0</v>
      </c>
      <c r="F213" s="128">
        <v>0</v>
      </c>
      <c r="G213" s="128">
        <v>0</v>
      </c>
      <c r="H213" s="128">
        <v>0</v>
      </c>
      <c r="I213" s="128">
        <v>0</v>
      </c>
      <c r="J213" s="128">
        <v>0</v>
      </c>
      <c r="K213" s="128">
        <v>0</v>
      </c>
      <c r="L213" s="128">
        <v>210.23</v>
      </c>
      <c r="M213" s="128">
        <v>0</v>
      </c>
      <c r="N213" s="128">
        <v>964.8</v>
      </c>
      <c r="O213" s="128">
        <v>482.4</v>
      </c>
      <c r="P213" s="128">
        <v>120.6</v>
      </c>
      <c r="Q213" s="128">
        <v>1085.4000000000001</v>
      </c>
      <c r="R213" s="128">
        <v>0</v>
      </c>
      <c r="S213" s="128">
        <v>542.70000000000005</v>
      </c>
      <c r="T213" s="128">
        <v>3406.13</v>
      </c>
      <c r="U213" s="128" t="s">
        <v>4408</v>
      </c>
      <c r="W213" s="93" t="str">
        <f>_xlfn.XLOOKUP($C213,'Master list'!$C:$C,'Master list'!E:E)</f>
        <v>SGCC</v>
      </c>
      <c r="X213" s="93" t="str">
        <f>VLOOKUP($C213,'Master list'!$C:$Z,4,0)</f>
        <v>Z08</v>
      </c>
      <c r="Y213" s="104">
        <f>_xlfn.XLOOKUP($C213,'Master list'!$C:$C,'Master list'!O:O)</f>
        <v>1219</v>
      </c>
      <c r="Z213" s="93" t="str">
        <f>VLOOKUP($C213,'Master list'!$C:$Z,5,0)</f>
        <v>SGCC-ZSBX-Z08</v>
      </c>
      <c r="AA213" s="93">
        <f>VLOOKUP($C213,'Master list'!$C:$Z,6,0)</f>
        <v>0.8</v>
      </c>
      <c r="AB213" s="93">
        <f>VLOOKUP($C213,'Master list'!$C:$Z,7,0)</f>
        <v>210</v>
      </c>
      <c r="AC213" s="93">
        <f>VLOOKUP($C213,'Master list'!$C:$Z,8,0)</f>
        <v>330</v>
      </c>
      <c r="AD213" s="105">
        <f>VLOOKUP($C213,'Master list'!$C:$Z,9,0)</f>
        <v>0.43520399999999998</v>
      </c>
      <c r="AF213" s="106">
        <f t="shared" si="27"/>
        <v>91.492936919999991</v>
      </c>
      <c r="AG213" s="106">
        <f t="shared" si="28"/>
        <v>419.88481919999998</v>
      </c>
      <c r="AH213" s="106">
        <f t="shared" si="29"/>
        <v>209.94240959999999</v>
      </c>
      <c r="AI213" s="106">
        <f t="shared" si="30"/>
        <v>52.485602399999998</v>
      </c>
      <c r="AJ213" s="106">
        <f t="shared" si="31"/>
        <v>472.37042160000004</v>
      </c>
      <c r="AK213" s="106">
        <f t="shared" si="32"/>
        <v>0</v>
      </c>
      <c r="AL213" s="106">
        <f t="shared" si="33"/>
        <v>236.18521080000002</v>
      </c>
      <c r="AM213" s="106">
        <f t="shared" si="34"/>
        <v>1482.36140052</v>
      </c>
    </row>
    <row r="214" spans="2:39">
      <c r="B214" s="103" t="s">
        <v>5</v>
      </c>
      <c r="C214" s="103" t="s">
        <v>448</v>
      </c>
      <c r="D214" s="103" t="s">
        <v>449</v>
      </c>
      <c r="E214" s="128">
        <v>0</v>
      </c>
      <c r="F214" s="128">
        <v>0</v>
      </c>
      <c r="G214" s="128">
        <v>0</v>
      </c>
      <c r="H214" s="128">
        <v>0</v>
      </c>
      <c r="I214" s="128">
        <v>0</v>
      </c>
      <c r="J214" s="128">
        <v>0</v>
      </c>
      <c r="K214" s="128">
        <v>241.2</v>
      </c>
      <c r="L214" s="128">
        <v>361.8</v>
      </c>
      <c r="M214" s="128">
        <v>0</v>
      </c>
      <c r="N214" s="128">
        <v>964.8</v>
      </c>
      <c r="O214" s="128">
        <v>844.2</v>
      </c>
      <c r="P214" s="128">
        <v>361.8</v>
      </c>
      <c r="Q214" s="128">
        <v>1688.4</v>
      </c>
      <c r="R214" s="128">
        <v>0</v>
      </c>
      <c r="S214" s="128">
        <v>844.2</v>
      </c>
      <c r="T214" s="128">
        <v>5306.4</v>
      </c>
      <c r="U214" s="128" t="s">
        <v>4408</v>
      </c>
      <c r="W214" s="93" t="str">
        <f>_xlfn.XLOOKUP($C214,'Master list'!$C:$C,'Master list'!E:E)</f>
        <v>SGCC</v>
      </c>
      <c r="X214" s="93" t="str">
        <f>VLOOKUP($C214,'Master list'!$C:$Z,4,0)</f>
        <v>Z08</v>
      </c>
      <c r="Y214" s="104">
        <f>_xlfn.XLOOKUP($C214,'Master list'!$C:$C,'Master list'!O:O)</f>
        <v>1219</v>
      </c>
      <c r="Z214" s="93" t="str">
        <f>VLOOKUP($C214,'Master list'!$C:$Z,5,0)</f>
        <v>SGCC-ZSBX-Z08</v>
      </c>
      <c r="AA214" s="93">
        <f>VLOOKUP($C214,'Master list'!$C:$Z,6,0)</f>
        <v>0.6</v>
      </c>
      <c r="AB214" s="93">
        <f>VLOOKUP($C214,'Master list'!$C:$Z,7,0)</f>
        <v>144</v>
      </c>
      <c r="AC214" s="93">
        <f>VLOOKUP($C214,'Master list'!$C:$Z,8,0)</f>
        <v>164.5</v>
      </c>
      <c r="AD214" s="105">
        <f>VLOOKUP($C214,'Master list'!$C:$Z,9,0)</f>
        <v>0.11157048</v>
      </c>
      <c r="AF214" s="106">
        <f t="shared" si="27"/>
        <v>67.276999439999997</v>
      </c>
      <c r="AG214" s="106">
        <f t="shared" si="28"/>
        <v>107.64319910399999</v>
      </c>
      <c r="AH214" s="106">
        <f t="shared" si="29"/>
        <v>94.187799216000002</v>
      </c>
      <c r="AI214" s="106">
        <f t="shared" si="30"/>
        <v>40.366199664</v>
      </c>
      <c r="AJ214" s="106">
        <f t="shared" si="31"/>
        <v>188.375598432</v>
      </c>
      <c r="AK214" s="106">
        <f t="shared" si="32"/>
        <v>0</v>
      </c>
      <c r="AL214" s="106">
        <f t="shared" si="33"/>
        <v>94.187799216000002</v>
      </c>
      <c r="AM214" s="106">
        <f t="shared" si="34"/>
        <v>592.03759507199993</v>
      </c>
    </row>
    <row r="215" spans="2:39">
      <c r="B215" s="103" t="s">
        <v>5</v>
      </c>
      <c r="C215" s="103" t="s">
        <v>450</v>
      </c>
      <c r="D215" s="103" t="s">
        <v>451</v>
      </c>
      <c r="E215" s="128">
        <v>0</v>
      </c>
      <c r="F215" s="128">
        <v>0</v>
      </c>
      <c r="G215" s="128">
        <v>0</v>
      </c>
      <c r="H215" s="128">
        <v>0</v>
      </c>
      <c r="I215" s="128">
        <v>0</v>
      </c>
      <c r="J215" s="128">
        <v>0</v>
      </c>
      <c r="K215" s="128">
        <v>24.824999999999999</v>
      </c>
      <c r="L215" s="128">
        <v>0</v>
      </c>
      <c r="M215" s="128">
        <v>0</v>
      </c>
      <c r="N215" s="128">
        <v>0</v>
      </c>
      <c r="O215" s="128">
        <v>50.25</v>
      </c>
      <c r="P215" s="128">
        <v>351.75</v>
      </c>
      <c r="Q215" s="128">
        <v>301.5</v>
      </c>
      <c r="R215" s="128">
        <v>301.5</v>
      </c>
      <c r="S215" s="128">
        <v>100.5</v>
      </c>
      <c r="T215" s="128">
        <v>1130.325</v>
      </c>
      <c r="U215" s="128" t="s">
        <v>4408</v>
      </c>
      <c r="W215" s="93" t="str">
        <f>_xlfn.XLOOKUP($C215,'Master list'!$C:$C,'Master list'!E:E)</f>
        <v>SGCC</v>
      </c>
      <c r="X215" s="93" t="str">
        <f>VLOOKUP($C215,'Master list'!$C:$Z,4,0)</f>
        <v>Z08</v>
      </c>
      <c r="Y215" s="104">
        <f>_xlfn.XLOOKUP($C215,'Master list'!$C:$C,'Master list'!O:O)</f>
        <v>1219</v>
      </c>
      <c r="Z215" s="93" t="str">
        <f>VLOOKUP($C215,'Master list'!$C:$Z,5,0)</f>
        <v>SGCC-ZSBX-Z08</v>
      </c>
      <c r="AA215" s="93">
        <f>VLOOKUP($C215,'Master list'!$C:$Z,6,0)</f>
        <v>0.5</v>
      </c>
      <c r="AB215" s="93">
        <f>VLOOKUP($C215,'Master list'!$C:$Z,7,0)</f>
        <v>280</v>
      </c>
      <c r="AC215" s="93">
        <f>VLOOKUP($C215,'Master list'!$C:$Z,8,0)</f>
        <v>347</v>
      </c>
      <c r="AD215" s="105">
        <f>VLOOKUP($C215,'Master list'!$C:$Z,9,0)</f>
        <v>0.381353</v>
      </c>
      <c r="AF215" s="106">
        <f t="shared" si="27"/>
        <v>9.4670882249999995</v>
      </c>
      <c r="AG215" s="106">
        <f t="shared" si="28"/>
        <v>0</v>
      </c>
      <c r="AH215" s="106">
        <f t="shared" si="29"/>
        <v>19.162988250000001</v>
      </c>
      <c r="AI215" s="106">
        <f t="shared" si="30"/>
        <v>134.14091775</v>
      </c>
      <c r="AJ215" s="106">
        <f t="shared" si="31"/>
        <v>114.9779295</v>
      </c>
      <c r="AK215" s="106">
        <f t="shared" si="32"/>
        <v>114.9779295</v>
      </c>
      <c r="AL215" s="106">
        <f t="shared" si="33"/>
        <v>38.325976500000003</v>
      </c>
      <c r="AM215" s="106">
        <f t="shared" si="34"/>
        <v>431.05282972500004</v>
      </c>
    </row>
    <row r="216" spans="2:39">
      <c r="B216" s="103" t="s">
        <v>5</v>
      </c>
      <c r="C216" s="103" t="s">
        <v>452</v>
      </c>
      <c r="D216" s="103" t="s">
        <v>451</v>
      </c>
      <c r="E216" s="128">
        <v>0</v>
      </c>
      <c r="F216" s="128">
        <v>0</v>
      </c>
      <c r="G216" s="128">
        <v>0</v>
      </c>
      <c r="H216" s="128">
        <v>0</v>
      </c>
      <c r="I216" s="128">
        <v>0</v>
      </c>
      <c r="J216" s="128">
        <v>0</v>
      </c>
      <c r="K216" s="128">
        <v>0</v>
      </c>
      <c r="L216" s="128">
        <v>0</v>
      </c>
      <c r="M216" s="128">
        <v>0</v>
      </c>
      <c r="N216" s="128">
        <v>987.25</v>
      </c>
      <c r="O216" s="128">
        <v>804</v>
      </c>
      <c r="P216" s="128">
        <v>804</v>
      </c>
      <c r="Q216" s="128">
        <v>753.75</v>
      </c>
      <c r="R216" s="128">
        <v>804</v>
      </c>
      <c r="S216" s="128">
        <v>854.25</v>
      </c>
      <c r="T216" s="128">
        <v>5007.25</v>
      </c>
      <c r="U216" s="128" t="s">
        <v>4408</v>
      </c>
      <c r="W216" s="93" t="str">
        <f>_xlfn.XLOOKUP($C216,'Master list'!$C:$C,'Master list'!E:E)</f>
        <v>SGCC</v>
      </c>
      <c r="X216" s="93" t="str">
        <f>VLOOKUP($C216,'Master list'!$C:$Z,4,0)</f>
        <v>Z08</v>
      </c>
      <c r="Y216" s="104">
        <f>_xlfn.XLOOKUP($C216,'Master list'!$C:$C,'Master list'!O:O)</f>
        <v>1219</v>
      </c>
      <c r="Z216" s="93" t="str">
        <f>VLOOKUP($C216,'Master list'!$C:$Z,5,0)</f>
        <v>SGCC-ZSBX-Z08</v>
      </c>
      <c r="AA216" s="93">
        <f>VLOOKUP($C216,'Master list'!$C:$Z,6,0)</f>
        <v>0.5</v>
      </c>
      <c r="AB216" s="93">
        <f>VLOOKUP($C216,'Master list'!$C:$Z,7,0)</f>
        <v>280</v>
      </c>
      <c r="AC216" s="93">
        <f>VLOOKUP($C216,'Master list'!$C:$Z,8,0)</f>
        <v>347</v>
      </c>
      <c r="AD216" s="105">
        <f>VLOOKUP($C216,'Master list'!$C:$Z,9,0)</f>
        <v>0.381353</v>
      </c>
      <c r="AF216" s="106">
        <f t="shared" si="27"/>
        <v>0</v>
      </c>
      <c r="AG216" s="106">
        <f t="shared" si="28"/>
        <v>376.49074925000002</v>
      </c>
      <c r="AH216" s="106">
        <f t="shared" si="29"/>
        <v>306.60781200000002</v>
      </c>
      <c r="AI216" s="106">
        <f t="shared" si="30"/>
        <v>306.60781200000002</v>
      </c>
      <c r="AJ216" s="106">
        <f t="shared" si="31"/>
        <v>287.44482375000001</v>
      </c>
      <c r="AK216" s="106">
        <f t="shared" si="32"/>
        <v>306.60781200000002</v>
      </c>
      <c r="AL216" s="106">
        <f t="shared" si="33"/>
        <v>325.77080024999998</v>
      </c>
      <c r="AM216" s="106">
        <f t="shared" si="34"/>
        <v>1909.52980925</v>
      </c>
    </row>
    <row r="217" spans="2:39">
      <c r="B217" s="103" t="s">
        <v>5</v>
      </c>
      <c r="C217" s="103" t="s">
        <v>455</v>
      </c>
      <c r="D217" s="103" t="s">
        <v>454</v>
      </c>
      <c r="E217" s="128">
        <v>0</v>
      </c>
      <c r="F217" s="128">
        <v>0</v>
      </c>
      <c r="G217" s="128">
        <v>0</v>
      </c>
      <c r="H217" s="128">
        <v>0</v>
      </c>
      <c r="I217" s="128">
        <v>0</v>
      </c>
      <c r="J217" s="128">
        <v>0</v>
      </c>
      <c r="K217" s="128">
        <v>0</v>
      </c>
      <c r="L217" s="128">
        <v>0</v>
      </c>
      <c r="M217" s="128">
        <v>0</v>
      </c>
      <c r="N217" s="128">
        <v>9.0449999999999999</v>
      </c>
      <c r="O217" s="128">
        <v>9.0449999999999999</v>
      </c>
      <c r="P217" s="128">
        <v>0</v>
      </c>
      <c r="Q217" s="128">
        <v>0</v>
      </c>
      <c r="R217" s="128">
        <v>0</v>
      </c>
      <c r="S217" s="128">
        <v>9.0449999999999999</v>
      </c>
      <c r="T217" s="128">
        <v>27.135000000000002</v>
      </c>
      <c r="U217" s="128" t="s">
        <v>4408</v>
      </c>
      <c r="W217" s="93" t="str">
        <f>_xlfn.XLOOKUP($C217,'Master list'!$C:$C,'Master list'!E:E)</f>
        <v>SGCC</v>
      </c>
      <c r="X217" s="93" t="str">
        <f>VLOOKUP($C217,'Master list'!$C:$Z,4,0)</f>
        <v>Z08</v>
      </c>
      <c r="Y217" s="104">
        <f>_xlfn.XLOOKUP($C217,'Master list'!$C:$C,'Master list'!O:O)</f>
        <v>1219</v>
      </c>
      <c r="Z217" s="93" t="str">
        <f>VLOOKUP($C217,'Master list'!$C:$Z,5,0)</f>
        <v>SGCC-ZSBX-Z08</v>
      </c>
      <c r="AA217" s="93">
        <f>VLOOKUP($C217,'Master list'!$C:$Z,6,0)</f>
        <v>0.6</v>
      </c>
      <c r="AB217" s="93">
        <f>VLOOKUP($C217,'Master list'!$C:$Z,7,0)</f>
        <v>150</v>
      </c>
      <c r="AC217" s="93">
        <f>VLOOKUP($C217,'Master list'!$C:$Z,8,0)</f>
        <v>650</v>
      </c>
      <c r="AD217" s="105">
        <f>VLOOKUP($C217,'Master list'!$C:$Z,9,0)</f>
        <v>0.45922499999999999</v>
      </c>
      <c r="AF217" s="106">
        <f t="shared" si="27"/>
        <v>0</v>
      </c>
      <c r="AG217" s="106">
        <f t="shared" si="28"/>
        <v>4.1536901249999998</v>
      </c>
      <c r="AH217" s="106">
        <f t="shared" si="29"/>
        <v>4.1536901249999998</v>
      </c>
      <c r="AI217" s="106">
        <f t="shared" si="30"/>
        <v>0</v>
      </c>
      <c r="AJ217" s="106">
        <f t="shared" si="31"/>
        <v>0</v>
      </c>
      <c r="AK217" s="106">
        <f t="shared" si="32"/>
        <v>0</v>
      </c>
      <c r="AL217" s="106">
        <f t="shared" si="33"/>
        <v>4.1536901249999998</v>
      </c>
      <c r="AM217" s="106">
        <f t="shared" si="34"/>
        <v>12.461070375</v>
      </c>
    </row>
    <row r="218" spans="2:39">
      <c r="B218" s="103" t="s">
        <v>5</v>
      </c>
      <c r="C218" s="103" t="s">
        <v>456</v>
      </c>
      <c r="D218" s="103" t="s">
        <v>457</v>
      </c>
      <c r="E218" s="128">
        <v>0</v>
      </c>
      <c r="F218" s="128">
        <v>0</v>
      </c>
      <c r="G218" s="128">
        <v>0</v>
      </c>
      <c r="H218" s="128">
        <v>0</v>
      </c>
      <c r="I218" s="128">
        <v>0</v>
      </c>
      <c r="J218" s="128">
        <v>0</v>
      </c>
      <c r="K218" s="128">
        <v>0</v>
      </c>
      <c r="L218" s="128">
        <v>75.900000000000006</v>
      </c>
      <c r="M218" s="128">
        <v>0</v>
      </c>
      <c r="N218" s="128">
        <v>221.1</v>
      </c>
      <c r="O218" s="128">
        <v>160.80000000000001</v>
      </c>
      <c r="P218" s="128">
        <v>0</v>
      </c>
      <c r="Q218" s="128">
        <v>201</v>
      </c>
      <c r="R218" s="128">
        <v>0</v>
      </c>
      <c r="S218" s="128">
        <v>140.69999999999999</v>
      </c>
      <c r="T218" s="128">
        <v>799.5</v>
      </c>
      <c r="U218" s="128" t="s">
        <v>4408</v>
      </c>
      <c r="W218" s="93" t="str">
        <f>_xlfn.XLOOKUP($C218,'Master list'!$C:$C,'Master list'!E:E)</f>
        <v>SGCC</v>
      </c>
      <c r="X218" s="93" t="str">
        <f>VLOOKUP($C218,'Master list'!$C:$Z,4,0)</f>
        <v>Z08</v>
      </c>
      <c r="Y218" s="104">
        <f>_xlfn.XLOOKUP($C218,'Master list'!$C:$C,'Master list'!O:O)</f>
        <v>1219</v>
      </c>
      <c r="Z218" s="93" t="str">
        <f>VLOOKUP($C218,'Master list'!$C:$Z,5,0)</f>
        <v>SGCC-ZSBX-Z08</v>
      </c>
      <c r="AA218" s="93">
        <f>VLOOKUP($C218,'Master list'!$C:$Z,6,0)</f>
        <v>1.2</v>
      </c>
      <c r="AB218" s="93">
        <f>VLOOKUP($C218,'Master list'!$C:$Z,7,0)</f>
        <v>140</v>
      </c>
      <c r="AC218" s="93">
        <f>VLOOKUP($C218,'Master list'!$C:$Z,8,0)</f>
        <v>219</v>
      </c>
      <c r="AD218" s="105">
        <f>VLOOKUP($C218,'Master list'!$C:$Z,9,0)</f>
        <v>0.2888172</v>
      </c>
      <c r="AF218" s="106">
        <f t="shared" si="27"/>
        <v>21.92122548</v>
      </c>
      <c r="AG218" s="106">
        <f t="shared" si="28"/>
        <v>63.857482919999995</v>
      </c>
      <c r="AH218" s="106">
        <f t="shared" si="29"/>
        <v>46.441805760000001</v>
      </c>
      <c r="AI218" s="106">
        <f t="shared" si="30"/>
        <v>0</v>
      </c>
      <c r="AJ218" s="106">
        <f t="shared" si="31"/>
        <v>58.0522572</v>
      </c>
      <c r="AK218" s="106">
        <f t="shared" si="32"/>
        <v>0</v>
      </c>
      <c r="AL218" s="106">
        <f t="shared" si="33"/>
        <v>40.636580039999998</v>
      </c>
      <c r="AM218" s="106">
        <f t="shared" si="34"/>
        <v>230.90935139999999</v>
      </c>
    </row>
    <row r="219" spans="2:39">
      <c r="B219" s="103" t="s">
        <v>5</v>
      </c>
      <c r="C219" s="103" t="s">
        <v>1476</v>
      </c>
      <c r="D219" s="103" t="s">
        <v>1477</v>
      </c>
      <c r="E219" s="128">
        <v>0</v>
      </c>
      <c r="F219" s="128">
        <v>0</v>
      </c>
      <c r="G219" s="128">
        <v>0</v>
      </c>
      <c r="H219" s="128">
        <v>0</v>
      </c>
      <c r="I219" s="128">
        <v>0</v>
      </c>
      <c r="J219" s="128">
        <v>0</v>
      </c>
      <c r="K219" s="128">
        <v>0</v>
      </c>
      <c r="L219" s="128">
        <v>0</v>
      </c>
      <c r="M219" s="128">
        <v>0</v>
      </c>
      <c r="N219" s="128">
        <v>0</v>
      </c>
      <c r="O219" s="128">
        <v>0</v>
      </c>
      <c r="P219" s="128">
        <v>0</v>
      </c>
      <c r="Q219" s="128">
        <v>0</v>
      </c>
      <c r="R219" s="128">
        <v>0</v>
      </c>
      <c r="S219" s="128">
        <v>6.5410000000000004</v>
      </c>
      <c r="T219" s="128">
        <v>6.5410000000000004</v>
      </c>
      <c r="U219" s="128" t="s">
        <v>4408</v>
      </c>
      <c r="W219" s="93" t="str">
        <f>_xlfn.XLOOKUP($C219,'Master list'!$C:$C,'Master list'!E:E)</f>
        <v>SGCC</v>
      </c>
      <c r="X219" s="93" t="str">
        <f>VLOOKUP($C219,'Master list'!$C:$Z,4,0)</f>
        <v>Z08</v>
      </c>
      <c r="Y219" s="104">
        <f>_xlfn.XLOOKUP($C219,'Master list'!$C:$C,'Master list'!O:O)</f>
        <v>1219</v>
      </c>
      <c r="Z219" s="93" t="str">
        <f>VLOOKUP($C219,'Master list'!$C:$Z,5,0)</f>
        <v>SGCC-ZSBX-Z08</v>
      </c>
      <c r="AA219" s="93">
        <f>VLOOKUP($C219,'Master list'!$C:$Z,6,0)</f>
        <v>0.5</v>
      </c>
      <c r="AB219" s="93">
        <f>VLOOKUP($C219,'Master list'!$C:$Z,7,0)</f>
        <v>68</v>
      </c>
      <c r="AC219" s="93">
        <f>VLOOKUP($C219,'Master list'!$C:$Z,8,0)</f>
        <v>1220</v>
      </c>
      <c r="AD219" s="105">
        <f>VLOOKUP($C219,'Master list'!$C:$Z,9,0)</f>
        <v>0.32561800000000002</v>
      </c>
      <c r="AF219" s="106">
        <f t="shared" si="27"/>
        <v>0</v>
      </c>
      <c r="AG219" s="106">
        <f t="shared" si="28"/>
        <v>0</v>
      </c>
      <c r="AH219" s="106">
        <f t="shared" si="29"/>
        <v>0</v>
      </c>
      <c r="AI219" s="106">
        <f t="shared" si="30"/>
        <v>0</v>
      </c>
      <c r="AJ219" s="106">
        <f t="shared" si="31"/>
        <v>0</v>
      </c>
      <c r="AK219" s="106">
        <f t="shared" si="32"/>
        <v>0</v>
      </c>
      <c r="AL219" s="106">
        <f t="shared" si="33"/>
        <v>2.1298673380000004</v>
      </c>
      <c r="AM219" s="106">
        <f t="shared" si="34"/>
        <v>2.1298673380000004</v>
      </c>
    </row>
    <row r="220" spans="2:39">
      <c r="B220" s="103" t="s">
        <v>5</v>
      </c>
      <c r="C220" s="103" t="s">
        <v>458</v>
      </c>
      <c r="D220" s="103" t="s">
        <v>459</v>
      </c>
      <c r="E220" s="128">
        <v>0</v>
      </c>
      <c r="F220" s="128">
        <v>0</v>
      </c>
      <c r="G220" s="128">
        <v>0</v>
      </c>
      <c r="H220" s="128">
        <v>0</v>
      </c>
      <c r="I220" s="128">
        <v>0</v>
      </c>
      <c r="J220" s="128">
        <v>0</v>
      </c>
      <c r="K220" s="128">
        <v>0</v>
      </c>
      <c r="L220" s="128">
        <v>0</v>
      </c>
      <c r="M220" s="128">
        <v>0</v>
      </c>
      <c r="N220" s="128">
        <v>699</v>
      </c>
      <c r="O220" s="128">
        <v>1005</v>
      </c>
      <c r="P220" s="128">
        <v>1005</v>
      </c>
      <c r="Q220" s="128">
        <v>1105.5</v>
      </c>
      <c r="R220" s="128">
        <v>0</v>
      </c>
      <c r="S220" s="128">
        <v>804</v>
      </c>
      <c r="T220" s="128">
        <v>4618.5</v>
      </c>
      <c r="U220" s="128" t="s">
        <v>4408</v>
      </c>
      <c r="W220" s="93" t="str">
        <f>_xlfn.XLOOKUP($C220,'Master list'!$C:$C,'Master list'!E:E)</f>
        <v>SGCC</v>
      </c>
      <c r="X220" s="93" t="str">
        <f>VLOOKUP($C220,'Master list'!$C:$Z,4,0)</f>
        <v>Z08</v>
      </c>
      <c r="Y220" s="104">
        <f>_xlfn.XLOOKUP($C220,'Master list'!$C:$C,'Master list'!O:O)</f>
        <v>1219</v>
      </c>
      <c r="Z220" s="93" t="str">
        <f>VLOOKUP($C220,'Master list'!$C:$Z,5,0)</f>
        <v>SGCC-ZSBX-Z08</v>
      </c>
      <c r="AA220" s="93">
        <f>VLOOKUP($C220,'Master list'!$C:$Z,6,0)</f>
        <v>0.6</v>
      </c>
      <c r="AB220" s="93">
        <f>VLOOKUP($C220,'Master list'!$C:$Z,7,0)</f>
        <v>160</v>
      </c>
      <c r="AC220" s="93">
        <f>VLOOKUP($C220,'Master list'!$C:$Z,8,0)</f>
        <v>235</v>
      </c>
      <c r="AD220" s="105">
        <f>VLOOKUP($C220,'Master list'!$C:$Z,9,0)</f>
        <v>0.177096</v>
      </c>
      <c r="AF220" s="106">
        <f t="shared" si="27"/>
        <v>0</v>
      </c>
      <c r="AG220" s="106">
        <f t="shared" si="28"/>
        <v>123.790104</v>
      </c>
      <c r="AH220" s="106">
        <f t="shared" si="29"/>
        <v>177.98148</v>
      </c>
      <c r="AI220" s="106">
        <f t="shared" si="30"/>
        <v>177.98148</v>
      </c>
      <c r="AJ220" s="106">
        <f t="shared" si="31"/>
        <v>195.779628</v>
      </c>
      <c r="AK220" s="106">
        <f t="shared" si="32"/>
        <v>0</v>
      </c>
      <c r="AL220" s="106">
        <f t="shared" si="33"/>
        <v>142.38518400000001</v>
      </c>
      <c r="AM220" s="106">
        <f t="shared" si="34"/>
        <v>817.91787599999998</v>
      </c>
    </row>
    <row r="221" spans="2:39">
      <c r="B221" s="103" t="s">
        <v>5</v>
      </c>
      <c r="C221" s="103" t="s">
        <v>460</v>
      </c>
      <c r="D221" s="103" t="s">
        <v>459</v>
      </c>
      <c r="E221" s="128">
        <v>0</v>
      </c>
      <c r="F221" s="128">
        <v>0</v>
      </c>
      <c r="G221" s="128">
        <v>0</v>
      </c>
      <c r="H221" s="128">
        <v>0</v>
      </c>
      <c r="I221" s="128">
        <v>0</v>
      </c>
      <c r="J221" s="128">
        <v>0</v>
      </c>
      <c r="K221" s="128">
        <v>0</v>
      </c>
      <c r="L221" s="128">
        <v>0</v>
      </c>
      <c r="M221" s="128">
        <v>0</v>
      </c>
      <c r="N221" s="128">
        <v>0</v>
      </c>
      <c r="O221" s="128">
        <v>4</v>
      </c>
      <c r="P221" s="128">
        <v>0</v>
      </c>
      <c r="Q221" s="128">
        <v>0</v>
      </c>
      <c r="R221" s="128">
        <v>0</v>
      </c>
      <c r="S221" s="128">
        <v>100.5</v>
      </c>
      <c r="T221" s="128">
        <v>104.5</v>
      </c>
      <c r="U221" s="128" t="s">
        <v>4408</v>
      </c>
      <c r="W221" s="93" t="str">
        <f>_xlfn.XLOOKUP($C221,'Master list'!$C:$C,'Master list'!E:E)</f>
        <v>SGCC</v>
      </c>
      <c r="X221" s="93" t="str">
        <f>VLOOKUP($C221,'Master list'!$C:$Z,4,0)</f>
        <v>Z08</v>
      </c>
      <c r="Y221" s="104">
        <f>_xlfn.XLOOKUP($C221,'Master list'!$C:$C,'Master list'!O:O)</f>
        <v>1219</v>
      </c>
      <c r="Z221" s="93" t="str">
        <f>VLOOKUP($C221,'Master list'!$C:$Z,5,0)</f>
        <v>SGCC-ZSBX-Z08</v>
      </c>
      <c r="AA221" s="93">
        <f>VLOOKUP($C221,'Master list'!$C:$Z,6,0)</f>
        <v>0.6</v>
      </c>
      <c r="AB221" s="93">
        <f>VLOOKUP($C221,'Master list'!$C:$Z,7,0)</f>
        <v>160</v>
      </c>
      <c r="AC221" s="93">
        <f>VLOOKUP($C221,'Master list'!$C:$Z,8,0)</f>
        <v>235</v>
      </c>
      <c r="AD221" s="105">
        <f>VLOOKUP($C221,'Master list'!$C:$Z,9,0)</f>
        <v>0.177096</v>
      </c>
      <c r="AF221" s="106">
        <f t="shared" si="27"/>
        <v>0</v>
      </c>
      <c r="AG221" s="106">
        <f t="shared" si="28"/>
        <v>0</v>
      </c>
      <c r="AH221" s="106">
        <f t="shared" si="29"/>
        <v>0.70838400000000001</v>
      </c>
      <c r="AI221" s="106">
        <f t="shared" si="30"/>
        <v>0</v>
      </c>
      <c r="AJ221" s="106">
        <f t="shared" si="31"/>
        <v>0</v>
      </c>
      <c r="AK221" s="106">
        <f t="shared" si="32"/>
        <v>0</v>
      </c>
      <c r="AL221" s="106">
        <f t="shared" si="33"/>
        <v>17.798148000000001</v>
      </c>
      <c r="AM221" s="106">
        <f t="shared" si="34"/>
        <v>18.506532</v>
      </c>
    </row>
    <row r="222" spans="2:39">
      <c r="B222" s="103" t="s">
        <v>5</v>
      </c>
      <c r="C222" s="103" t="s">
        <v>461</v>
      </c>
      <c r="D222" s="103" t="s">
        <v>462</v>
      </c>
      <c r="E222" s="128">
        <v>0</v>
      </c>
      <c r="F222" s="128">
        <v>0</v>
      </c>
      <c r="G222" s="128">
        <v>0</v>
      </c>
      <c r="H222" s="128">
        <v>0</v>
      </c>
      <c r="I222" s="128">
        <v>0</v>
      </c>
      <c r="J222" s="128">
        <v>0</v>
      </c>
      <c r="K222" s="128">
        <v>0</v>
      </c>
      <c r="L222" s="128">
        <v>0</v>
      </c>
      <c r="M222" s="128">
        <v>0</v>
      </c>
      <c r="N222" s="128">
        <v>35</v>
      </c>
      <c r="O222" s="128">
        <v>24</v>
      </c>
      <c r="P222" s="128">
        <v>36</v>
      </c>
      <c r="Q222" s="128">
        <v>61</v>
      </c>
      <c r="R222" s="128">
        <v>0</v>
      </c>
      <c r="S222" s="128">
        <v>36</v>
      </c>
      <c r="T222" s="128">
        <v>192</v>
      </c>
      <c r="U222" s="128" t="s">
        <v>4408</v>
      </c>
      <c r="W222" s="93" t="str">
        <f>_xlfn.XLOOKUP($C222,'Master list'!$C:$C,'Master list'!E:E)</f>
        <v>SGCC</v>
      </c>
      <c r="X222" s="93" t="str">
        <f>VLOOKUP($C222,'Master list'!$C:$Z,4,0)</f>
        <v>Z08</v>
      </c>
      <c r="Y222" s="104">
        <f>_xlfn.XLOOKUP($C222,'Master list'!$C:$C,'Master list'!O:O)</f>
        <v>1219</v>
      </c>
      <c r="Z222" s="93" t="str">
        <f>VLOOKUP($C222,'Master list'!$C:$Z,5,0)</f>
        <v>SGCC-ZSBX-Z08</v>
      </c>
      <c r="AA222" s="93">
        <f>VLOOKUP($C222,'Master list'!$C:$Z,6,0)</f>
        <v>0.8</v>
      </c>
      <c r="AB222" s="93">
        <f>VLOOKUP($C222,'Master list'!$C:$Z,7,0)</f>
        <v>301</v>
      </c>
      <c r="AC222" s="93">
        <f>VLOOKUP($C222,'Master list'!$C:$Z,8,0)</f>
        <v>1220</v>
      </c>
      <c r="AD222" s="105">
        <f>VLOOKUP($C222,'Master list'!$C:$Z,9,0)</f>
        <v>2.3061416000000001</v>
      </c>
      <c r="AF222" s="106">
        <f t="shared" si="27"/>
        <v>0</v>
      </c>
      <c r="AG222" s="106">
        <f t="shared" si="28"/>
        <v>80.714956000000001</v>
      </c>
      <c r="AH222" s="106">
        <f t="shared" si="29"/>
        <v>55.347398400000003</v>
      </c>
      <c r="AI222" s="106">
        <f t="shared" si="30"/>
        <v>83.021097600000004</v>
      </c>
      <c r="AJ222" s="106">
        <f t="shared" si="31"/>
        <v>140.67463760000001</v>
      </c>
      <c r="AK222" s="106">
        <f t="shared" si="32"/>
        <v>0</v>
      </c>
      <c r="AL222" s="106">
        <f t="shared" si="33"/>
        <v>83.021097600000004</v>
      </c>
      <c r="AM222" s="106">
        <f t="shared" si="34"/>
        <v>442.77918720000002</v>
      </c>
    </row>
    <row r="223" spans="2:39">
      <c r="B223" s="103" t="s">
        <v>5</v>
      </c>
      <c r="C223" s="103" t="s">
        <v>463</v>
      </c>
      <c r="D223" s="103" t="s">
        <v>462</v>
      </c>
      <c r="E223" s="128">
        <v>0</v>
      </c>
      <c r="F223" s="128">
        <v>0</v>
      </c>
      <c r="G223" s="128">
        <v>0</v>
      </c>
      <c r="H223" s="128">
        <v>0</v>
      </c>
      <c r="I223" s="128">
        <v>0</v>
      </c>
      <c r="J223" s="128">
        <v>0</v>
      </c>
      <c r="K223" s="128">
        <v>20</v>
      </c>
      <c r="L223" s="128">
        <v>30</v>
      </c>
      <c r="M223" s="128">
        <v>0</v>
      </c>
      <c r="N223" s="128">
        <v>70</v>
      </c>
      <c r="O223" s="128">
        <v>60</v>
      </c>
      <c r="P223" s="128">
        <v>20</v>
      </c>
      <c r="Q223" s="128">
        <v>130</v>
      </c>
      <c r="R223" s="128">
        <v>0</v>
      </c>
      <c r="S223" s="128">
        <v>80</v>
      </c>
      <c r="T223" s="128">
        <v>410</v>
      </c>
      <c r="U223" s="128" t="s">
        <v>4408</v>
      </c>
      <c r="W223" s="93" t="str">
        <f>_xlfn.XLOOKUP($C223,'Master list'!$C:$C,'Master list'!E:E)</f>
        <v>SGCC</v>
      </c>
      <c r="X223" s="93" t="str">
        <f>VLOOKUP($C223,'Master list'!$C:$Z,4,0)</f>
        <v>Z08</v>
      </c>
      <c r="Y223" s="104">
        <f>_xlfn.XLOOKUP($C223,'Master list'!$C:$C,'Master list'!O:O)</f>
        <v>1219</v>
      </c>
      <c r="Z223" s="93" t="str">
        <f>VLOOKUP($C223,'Master list'!$C:$Z,5,0)</f>
        <v>SGCC-ZSBX-Z08</v>
      </c>
      <c r="AA223" s="93">
        <f>VLOOKUP($C223,'Master list'!$C:$Z,6,0)</f>
        <v>0.8</v>
      </c>
      <c r="AB223" s="93">
        <f>VLOOKUP($C223,'Master list'!$C:$Z,7,0)</f>
        <v>301</v>
      </c>
      <c r="AC223" s="93">
        <f>VLOOKUP($C223,'Master list'!$C:$Z,8,0)</f>
        <v>1220</v>
      </c>
      <c r="AD223" s="105">
        <f>VLOOKUP($C223,'Master list'!$C:$Z,9,0)</f>
        <v>2.3061416000000001</v>
      </c>
      <c r="AF223" s="106">
        <f t="shared" si="27"/>
        <v>115.30708000000001</v>
      </c>
      <c r="AG223" s="106">
        <f t="shared" si="28"/>
        <v>161.429912</v>
      </c>
      <c r="AH223" s="106">
        <f t="shared" si="29"/>
        <v>138.36849599999999</v>
      </c>
      <c r="AI223" s="106">
        <f t="shared" si="30"/>
        <v>46.122832000000002</v>
      </c>
      <c r="AJ223" s="106">
        <f t="shared" si="31"/>
        <v>299.79840799999999</v>
      </c>
      <c r="AK223" s="106">
        <f t="shared" si="32"/>
        <v>0</v>
      </c>
      <c r="AL223" s="106">
        <f t="shared" si="33"/>
        <v>184.49132800000001</v>
      </c>
      <c r="AM223" s="106">
        <f t="shared" si="34"/>
        <v>945.518056</v>
      </c>
    </row>
    <row r="224" spans="2:39">
      <c r="B224" s="103" t="s">
        <v>5</v>
      </c>
      <c r="C224" s="103" t="s">
        <v>464</v>
      </c>
      <c r="D224" s="103" t="s">
        <v>465</v>
      </c>
      <c r="E224" s="128">
        <v>0</v>
      </c>
      <c r="F224" s="128">
        <v>0</v>
      </c>
      <c r="G224" s="128">
        <v>0</v>
      </c>
      <c r="H224" s="128">
        <v>0</v>
      </c>
      <c r="I224" s="128">
        <v>0</v>
      </c>
      <c r="J224" s="128">
        <v>10</v>
      </c>
      <c r="K224" s="128">
        <v>70</v>
      </c>
      <c r="L224" s="128">
        <v>70</v>
      </c>
      <c r="M224" s="128">
        <v>0</v>
      </c>
      <c r="N224" s="128">
        <v>220</v>
      </c>
      <c r="O224" s="128">
        <v>150</v>
      </c>
      <c r="P224" s="128">
        <v>250</v>
      </c>
      <c r="Q224" s="128">
        <v>370</v>
      </c>
      <c r="R224" s="128">
        <v>0</v>
      </c>
      <c r="S224" s="128">
        <v>230</v>
      </c>
      <c r="T224" s="128">
        <v>1370</v>
      </c>
      <c r="U224" s="128" t="s">
        <v>4408</v>
      </c>
      <c r="W224" s="93" t="str">
        <f>_xlfn.XLOOKUP($C224,'Master list'!$C:$C,'Master list'!E:E)</f>
        <v>SGCC</v>
      </c>
      <c r="X224" s="93" t="str">
        <f>VLOOKUP($C224,'Master list'!$C:$Z,4,0)</f>
        <v>Z08</v>
      </c>
      <c r="Y224" s="104">
        <f>_xlfn.XLOOKUP($C224,'Master list'!$C:$C,'Master list'!O:O)</f>
        <v>1219</v>
      </c>
      <c r="Z224" s="93" t="str">
        <f>VLOOKUP($C224,'Master list'!$C:$Z,5,0)</f>
        <v>SGCC-ZSBX-Z08</v>
      </c>
      <c r="AA224" s="93">
        <f>VLOOKUP($C224,'Master list'!$C:$Z,6,0)</f>
        <v>0.8</v>
      </c>
      <c r="AB224" s="93">
        <f>VLOOKUP($C224,'Master list'!$C:$Z,7,0)</f>
        <v>304</v>
      </c>
      <c r="AC224" s="93">
        <f>VLOOKUP($C224,'Master list'!$C:$Z,8,0)</f>
        <v>1220</v>
      </c>
      <c r="AD224" s="105">
        <f>VLOOKUP($C224,'Master list'!$C:$Z,9,0)</f>
        <v>2.3291264000000003</v>
      </c>
      <c r="AF224" s="106">
        <f t="shared" si="27"/>
        <v>349.36896000000002</v>
      </c>
      <c r="AG224" s="106">
        <f t="shared" si="28"/>
        <v>512.40780800000005</v>
      </c>
      <c r="AH224" s="106">
        <f t="shared" si="29"/>
        <v>349.36896000000002</v>
      </c>
      <c r="AI224" s="106">
        <f t="shared" si="30"/>
        <v>582.28160000000003</v>
      </c>
      <c r="AJ224" s="106">
        <f t="shared" si="31"/>
        <v>861.77676800000006</v>
      </c>
      <c r="AK224" s="106">
        <f t="shared" si="32"/>
        <v>0</v>
      </c>
      <c r="AL224" s="106">
        <f t="shared" si="33"/>
        <v>535.69907200000011</v>
      </c>
      <c r="AM224" s="106">
        <f t="shared" si="34"/>
        <v>3190.9031680000003</v>
      </c>
    </row>
    <row r="225" spans="2:39">
      <c r="B225" s="103" t="s">
        <v>5</v>
      </c>
      <c r="C225" s="103" t="s">
        <v>466</v>
      </c>
      <c r="D225" s="103" t="s">
        <v>465</v>
      </c>
      <c r="E225" s="128">
        <v>0</v>
      </c>
      <c r="F225" s="128">
        <v>0</v>
      </c>
      <c r="G225" s="128">
        <v>0</v>
      </c>
      <c r="H225" s="128">
        <v>0</v>
      </c>
      <c r="I225" s="128">
        <v>0</v>
      </c>
      <c r="J225" s="128">
        <v>10</v>
      </c>
      <c r="K225" s="128">
        <v>130</v>
      </c>
      <c r="L225" s="128">
        <v>140</v>
      </c>
      <c r="M225" s="128">
        <v>0</v>
      </c>
      <c r="N225" s="128">
        <v>380</v>
      </c>
      <c r="O225" s="128">
        <v>300</v>
      </c>
      <c r="P225" s="128">
        <v>150</v>
      </c>
      <c r="Q225" s="128">
        <v>700</v>
      </c>
      <c r="R225" s="128">
        <v>0</v>
      </c>
      <c r="S225" s="128">
        <v>350</v>
      </c>
      <c r="T225" s="128">
        <v>2160</v>
      </c>
      <c r="U225" s="128" t="s">
        <v>4408</v>
      </c>
      <c r="W225" s="93" t="str">
        <f>_xlfn.XLOOKUP($C225,'Master list'!$C:$C,'Master list'!E:E)</f>
        <v>SGCC</v>
      </c>
      <c r="X225" s="93" t="str">
        <f>VLOOKUP($C225,'Master list'!$C:$Z,4,0)</f>
        <v>Z08</v>
      </c>
      <c r="Y225" s="104">
        <f>_xlfn.XLOOKUP($C225,'Master list'!$C:$C,'Master list'!O:O)</f>
        <v>1219</v>
      </c>
      <c r="Z225" s="93" t="str">
        <f>VLOOKUP($C225,'Master list'!$C:$Z,5,0)</f>
        <v>SGCC-ZSBX-Z08</v>
      </c>
      <c r="AA225" s="93">
        <f>VLOOKUP($C225,'Master list'!$C:$Z,6,0)</f>
        <v>0.8</v>
      </c>
      <c r="AB225" s="93">
        <f>VLOOKUP($C225,'Master list'!$C:$Z,7,0)</f>
        <v>304</v>
      </c>
      <c r="AC225" s="93">
        <f>VLOOKUP($C225,'Master list'!$C:$Z,8,0)</f>
        <v>1220</v>
      </c>
      <c r="AD225" s="105">
        <f>VLOOKUP($C225,'Master list'!$C:$Z,9,0)</f>
        <v>2.3291264000000003</v>
      </c>
      <c r="AF225" s="106">
        <f t="shared" si="27"/>
        <v>652.15539200000012</v>
      </c>
      <c r="AG225" s="106">
        <f t="shared" si="28"/>
        <v>885.06803200000013</v>
      </c>
      <c r="AH225" s="106">
        <f t="shared" si="29"/>
        <v>698.73792000000003</v>
      </c>
      <c r="AI225" s="106">
        <f t="shared" si="30"/>
        <v>349.36896000000002</v>
      </c>
      <c r="AJ225" s="106">
        <f t="shared" si="31"/>
        <v>1630.3884800000001</v>
      </c>
      <c r="AK225" s="106">
        <f t="shared" si="32"/>
        <v>0</v>
      </c>
      <c r="AL225" s="106">
        <f t="shared" si="33"/>
        <v>815.19424000000004</v>
      </c>
      <c r="AM225" s="106">
        <f t="shared" si="34"/>
        <v>5030.9130240000004</v>
      </c>
    </row>
    <row r="226" spans="2:39">
      <c r="B226" s="103" t="s">
        <v>5</v>
      </c>
      <c r="C226" s="103" t="s">
        <v>473</v>
      </c>
      <c r="D226" s="103" t="s">
        <v>474</v>
      </c>
      <c r="E226" s="128">
        <v>0</v>
      </c>
      <c r="F226" s="128">
        <v>0</v>
      </c>
      <c r="G226" s="128">
        <v>0</v>
      </c>
      <c r="H226" s="128">
        <v>0</v>
      </c>
      <c r="I226" s="128">
        <v>0</v>
      </c>
      <c r="J226" s="128">
        <v>0</v>
      </c>
      <c r="K226" s="128">
        <v>0</v>
      </c>
      <c r="L226" s="128">
        <v>250.15</v>
      </c>
      <c r="M226" s="128">
        <v>0</v>
      </c>
      <c r="N226" s="128">
        <v>508.75</v>
      </c>
      <c r="O226" s="128">
        <v>630.85</v>
      </c>
      <c r="P226" s="128">
        <v>1078.55</v>
      </c>
      <c r="Q226" s="128">
        <v>936.1</v>
      </c>
      <c r="R226" s="128">
        <v>0</v>
      </c>
      <c r="S226" s="128">
        <v>834.35</v>
      </c>
      <c r="T226" s="128">
        <v>4238.75</v>
      </c>
      <c r="U226" s="128" t="s">
        <v>4408</v>
      </c>
      <c r="W226" s="93" t="str">
        <f>_xlfn.XLOOKUP($C226,'Master list'!$C:$C,'Master list'!E:E)</f>
        <v>SGCC</v>
      </c>
      <c r="X226" s="93" t="str">
        <f>VLOOKUP($C226,'Master list'!$C:$Z,4,0)</f>
        <v>Z08</v>
      </c>
      <c r="Y226" s="104">
        <f>_xlfn.XLOOKUP($C226,'Master list'!$C:$C,'Master list'!O:O)</f>
        <v>1219</v>
      </c>
      <c r="Z226" s="93" t="str">
        <f>VLOOKUP($C226,'Master list'!$C:$Z,5,0)</f>
        <v>SGCC-ZSBX-Z08</v>
      </c>
      <c r="AA226" s="93">
        <f>VLOOKUP($C226,'Master list'!$C:$Z,6,0)</f>
        <v>0.8</v>
      </c>
      <c r="AB226" s="93">
        <f>VLOOKUP($C226,'Master list'!$C:$Z,7,0)</f>
        <v>394</v>
      </c>
      <c r="AC226" s="93">
        <f>VLOOKUP($C226,'Master list'!$C:$Z,8,0)</f>
        <v>1415</v>
      </c>
      <c r="AD226" s="105">
        <f>VLOOKUP($C226,'Master list'!$C:$Z,9,0)</f>
        <v>3.5011628000000004</v>
      </c>
      <c r="AF226" s="106">
        <f t="shared" si="27"/>
        <v>875.81587442000011</v>
      </c>
      <c r="AG226" s="106">
        <f t="shared" si="28"/>
        <v>1781.2165745000002</v>
      </c>
      <c r="AH226" s="106">
        <f t="shared" si="29"/>
        <v>2208.7085523800001</v>
      </c>
      <c r="AI226" s="106">
        <f t="shared" si="30"/>
        <v>3776.1791379400001</v>
      </c>
      <c r="AJ226" s="106">
        <f t="shared" si="31"/>
        <v>3277.4384970800006</v>
      </c>
      <c r="AK226" s="106">
        <f t="shared" si="32"/>
        <v>0</v>
      </c>
      <c r="AL226" s="106">
        <f t="shared" si="33"/>
        <v>2921.1951821800003</v>
      </c>
      <c r="AM226" s="106">
        <f t="shared" si="34"/>
        <v>14840.553818500002</v>
      </c>
    </row>
    <row r="227" spans="2:39">
      <c r="B227" s="103" t="s">
        <v>5</v>
      </c>
      <c r="C227" s="103" t="s">
        <v>475</v>
      </c>
      <c r="D227" s="103" t="s">
        <v>474</v>
      </c>
      <c r="E227" s="128">
        <v>0</v>
      </c>
      <c r="F227" s="128">
        <v>0</v>
      </c>
      <c r="G227" s="128">
        <v>0</v>
      </c>
      <c r="H227" s="128">
        <v>0</v>
      </c>
      <c r="I227" s="128">
        <v>0</v>
      </c>
      <c r="J227" s="128">
        <v>0</v>
      </c>
      <c r="K227" s="128">
        <v>0</v>
      </c>
      <c r="L227" s="128">
        <v>0</v>
      </c>
      <c r="M227" s="128">
        <v>0</v>
      </c>
      <c r="N227" s="128">
        <v>0</v>
      </c>
      <c r="O227" s="128">
        <v>8.9060000000000006</v>
      </c>
      <c r="P227" s="128">
        <v>24.42</v>
      </c>
      <c r="Q227" s="128">
        <v>24.42</v>
      </c>
      <c r="R227" s="128">
        <v>0</v>
      </c>
      <c r="S227" s="128">
        <v>24.42</v>
      </c>
      <c r="T227" s="128">
        <v>82.165999999999997</v>
      </c>
      <c r="U227" s="128" t="s">
        <v>4408</v>
      </c>
      <c r="W227" s="93" t="str">
        <f>_xlfn.XLOOKUP($C227,'Master list'!$C:$C,'Master list'!E:E)</f>
        <v>SGCC</v>
      </c>
      <c r="X227" s="93" t="str">
        <f>VLOOKUP($C227,'Master list'!$C:$Z,4,0)</f>
        <v>Z08</v>
      </c>
      <c r="Y227" s="104">
        <f>_xlfn.XLOOKUP($C227,'Master list'!$C:$C,'Master list'!O:O)</f>
        <v>1219</v>
      </c>
      <c r="Z227" s="93" t="str">
        <f>VLOOKUP($C227,'Master list'!$C:$Z,5,0)</f>
        <v>SGCC-ZSBX-Z08</v>
      </c>
      <c r="AA227" s="93">
        <f>VLOOKUP($C227,'Master list'!$C:$Z,6,0)</f>
        <v>0.8</v>
      </c>
      <c r="AB227" s="93">
        <f>VLOOKUP($C227,'Master list'!$C:$Z,7,0)</f>
        <v>394</v>
      </c>
      <c r="AC227" s="93">
        <f>VLOOKUP($C227,'Master list'!$C:$Z,8,0)</f>
        <v>1415</v>
      </c>
      <c r="AD227" s="105">
        <f>VLOOKUP($C227,'Master list'!$C:$Z,9,0)</f>
        <v>3.5011628000000004</v>
      </c>
      <c r="AF227" s="106">
        <f t="shared" si="27"/>
        <v>0</v>
      </c>
      <c r="AG227" s="106">
        <f t="shared" si="28"/>
        <v>0</v>
      </c>
      <c r="AH227" s="106">
        <f t="shared" si="29"/>
        <v>31.181355896800007</v>
      </c>
      <c r="AI227" s="106">
        <f t="shared" si="30"/>
        <v>85.498395576000021</v>
      </c>
      <c r="AJ227" s="106">
        <f t="shared" si="31"/>
        <v>85.498395576000021</v>
      </c>
      <c r="AK227" s="106">
        <f t="shared" si="32"/>
        <v>0</v>
      </c>
      <c r="AL227" s="106">
        <f t="shared" si="33"/>
        <v>85.498395576000021</v>
      </c>
      <c r="AM227" s="106">
        <f t="shared" si="34"/>
        <v>287.67654262479999</v>
      </c>
    </row>
    <row r="228" spans="2:39">
      <c r="B228" s="103" t="s">
        <v>5</v>
      </c>
      <c r="C228" s="103" t="s">
        <v>476</v>
      </c>
      <c r="D228" s="103" t="s">
        <v>477</v>
      </c>
      <c r="E228" s="128">
        <v>0</v>
      </c>
      <c r="F228" s="128">
        <v>0</v>
      </c>
      <c r="G228" s="128">
        <v>0</v>
      </c>
      <c r="H228" s="128">
        <v>0</v>
      </c>
      <c r="I228" s="128">
        <v>0</v>
      </c>
      <c r="J228" s="128">
        <v>0</v>
      </c>
      <c r="K228" s="128">
        <v>20.2</v>
      </c>
      <c r="L228" s="128">
        <v>57.68</v>
      </c>
      <c r="M228" s="128">
        <v>0</v>
      </c>
      <c r="N228" s="128">
        <v>103</v>
      </c>
      <c r="O228" s="128">
        <v>127.72</v>
      </c>
      <c r="P228" s="128">
        <v>218.36</v>
      </c>
      <c r="Q228" s="128">
        <v>189.52</v>
      </c>
      <c r="R228" s="128">
        <v>0</v>
      </c>
      <c r="S228" s="128">
        <v>168.92</v>
      </c>
      <c r="T228" s="128">
        <v>885.4</v>
      </c>
      <c r="U228" s="128" t="s">
        <v>4408</v>
      </c>
      <c r="W228" s="93" t="str">
        <f>_xlfn.XLOOKUP($C228,'Master list'!$C:$C,'Master list'!E:E)</f>
        <v>SGCC</v>
      </c>
      <c r="X228" s="93" t="str">
        <f>VLOOKUP($C228,'Master list'!$C:$Z,4,0)</f>
        <v>Z08</v>
      </c>
      <c r="Y228" s="104">
        <f>_xlfn.XLOOKUP($C228,'Master list'!$C:$C,'Master list'!O:O)</f>
        <v>1219</v>
      </c>
      <c r="Z228" s="93" t="str">
        <f>VLOOKUP($C228,'Master list'!$C:$Z,5,0)</f>
        <v>SGCC-ZSBX-Z08</v>
      </c>
      <c r="AA228" s="93">
        <f>VLOOKUP($C228,'Master list'!$C:$Z,6,0)</f>
        <v>1</v>
      </c>
      <c r="AB228" s="93">
        <f>VLOOKUP($C228,'Master list'!$C:$Z,7,0)</f>
        <v>210</v>
      </c>
      <c r="AC228" s="93">
        <f>VLOOKUP($C228,'Master list'!$C:$Z,8,0)</f>
        <v>255</v>
      </c>
      <c r="AD228" s="105">
        <f>VLOOKUP($C228,'Master list'!$C:$Z,9,0)</f>
        <v>0.42036750000000001</v>
      </c>
      <c r="AF228" s="106">
        <f t="shared" si="27"/>
        <v>32.738220900000002</v>
      </c>
      <c r="AG228" s="106">
        <f t="shared" si="28"/>
        <v>43.297852499999998</v>
      </c>
      <c r="AH228" s="106">
        <f t="shared" si="29"/>
        <v>53.689337100000003</v>
      </c>
      <c r="AI228" s="106">
        <f t="shared" si="30"/>
        <v>91.791447300000002</v>
      </c>
      <c r="AJ228" s="106">
        <f t="shared" si="31"/>
        <v>79.668048600000006</v>
      </c>
      <c r="AK228" s="106">
        <f t="shared" si="32"/>
        <v>0</v>
      </c>
      <c r="AL228" s="106">
        <f t="shared" si="33"/>
        <v>71.008478099999991</v>
      </c>
      <c r="AM228" s="106">
        <f t="shared" si="34"/>
        <v>372.19338449999998</v>
      </c>
    </row>
    <row r="229" spans="2:39">
      <c r="B229" s="103" t="s">
        <v>5</v>
      </c>
      <c r="C229" s="103" t="s">
        <v>479</v>
      </c>
      <c r="D229" s="103" t="s">
        <v>480</v>
      </c>
      <c r="E229" s="128">
        <v>0</v>
      </c>
      <c r="F229" s="128">
        <v>0</v>
      </c>
      <c r="G229" s="128">
        <v>0</v>
      </c>
      <c r="H229" s="128">
        <v>0</v>
      </c>
      <c r="I229" s="128">
        <v>0</v>
      </c>
      <c r="J229" s="128">
        <v>0</v>
      </c>
      <c r="K229" s="128">
        <v>0</v>
      </c>
      <c r="L229" s="128">
        <v>120.85</v>
      </c>
      <c r="M229" s="128">
        <v>0</v>
      </c>
      <c r="N229" s="128">
        <v>688.1</v>
      </c>
      <c r="O229" s="128">
        <v>605.45000000000005</v>
      </c>
      <c r="P229" s="128">
        <v>482.6</v>
      </c>
      <c r="Q229" s="128">
        <v>1694.75</v>
      </c>
      <c r="R229" s="128">
        <v>0</v>
      </c>
      <c r="S229" s="128">
        <v>843.35</v>
      </c>
      <c r="T229" s="128">
        <v>4435.1000000000004</v>
      </c>
      <c r="U229" s="128" t="s">
        <v>4408</v>
      </c>
      <c r="W229" s="93" t="str">
        <f>_xlfn.XLOOKUP($C229,'Master list'!$C:$C,'Master list'!E:E)</f>
        <v>SGCC</v>
      </c>
      <c r="X229" s="93" t="str">
        <f>VLOOKUP($C229,'Master list'!$C:$Z,4,0)</f>
        <v>Z08</v>
      </c>
      <c r="Y229" s="104">
        <f>_xlfn.XLOOKUP($C229,'Master list'!$C:$C,'Master list'!O:O)</f>
        <v>1219</v>
      </c>
      <c r="Z229" s="93" t="str">
        <f>VLOOKUP($C229,'Master list'!$C:$Z,5,0)</f>
        <v>SGCC-ZSBX-Z08</v>
      </c>
      <c r="AA229" s="93">
        <f>VLOOKUP($C229,'Master list'!$C:$Z,6,0)</f>
        <v>0.8</v>
      </c>
      <c r="AB229" s="93">
        <f>VLOOKUP($C229,'Master list'!$C:$Z,7,0)</f>
        <v>430</v>
      </c>
      <c r="AC229" s="93">
        <f>VLOOKUP($C229,'Master list'!$C:$Z,8,0)</f>
        <v>473</v>
      </c>
      <c r="AD229" s="105">
        <f>VLOOKUP($C229,'Master list'!$C:$Z,9,0)</f>
        <v>1.2772892</v>
      </c>
      <c r="AF229" s="106">
        <f t="shared" si="27"/>
        <v>154.36039982</v>
      </c>
      <c r="AG229" s="106">
        <f t="shared" si="28"/>
        <v>878.90269852000006</v>
      </c>
      <c r="AH229" s="106">
        <f t="shared" si="29"/>
        <v>773.33474614000011</v>
      </c>
      <c r="AI229" s="106">
        <f t="shared" si="30"/>
        <v>616.41976792000003</v>
      </c>
      <c r="AJ229" s="106">
        <f t="shared" si="31"/>
        <v>2164.6858717</v>
      </c>
      <c r="AK229" s="106">
        <f t="shared" si="32"/>
        <v>0</v>
      </c>
      <c r="AL229" s="106">
        <f t="shared" si="33"/>
        <v>1077.2018468200001</v>
      </c>
      <c r="AM229" s="106">
        <f t="shared" si="34"/>
        <v>5664.9053309200008</v>
      </c>
    </row>
    <row r="230" spans="2:39">
      <c r="B230" s="103" t="s">
        <v>5</v>
      </c>
      <c r="C230" s="103" t="s">
        <v>481</v>
      </c>
      <c r="D230" s="103" t="s">
        <v>480</v>
      </c>
      <c r="E230" s="128">
        <v>0</v>
      </c>
      <c r="F230" s="128">
        <v>0</v>
      </c>
      <c r="G230" s="128">
        <v>0</v>
      </c>
      <c r="H230" s="128">
        <v>0</v>
      </c>
      <c r="I230" s="128">
        <v>0</v>
      </c>
      <c r="J230" s="128">
        <v>0</v>
      </c>
      <c r="K230" s="128">
        <v>0</v>
      </c>
      <c r="L230" s="128">
        <v>0</v>
      </c>
      <c r="M230" s="128">
        <v>0</v>
      </c>
      <c r="N230" s="128">
        <v>15.55</v>
      </c>
      <c r="O230" s="128">
        <v>20.6</v>
      </c>
      <c r="P230" s="128">
        <v>0</v>
      </c>
      <c r="Q230" s="128">
        <v>51.25</v>
      </c>
      <c r="R230" s="128">
        <v>0</v>
      </c>
      <c r="S230" s="128">
        <v>20.6</v>
      </c>
      <c r="T230" s="128">
        <v>108</v>
      </c>
      <c r="U230" s="128" t="s">
        <v>4408</v>
      </c>
      <c r="W230" s="93" t="str">
        <f>_xlfn.XLOOKUP($C230,'Master list'!$C:$C,'Master list'!E:E)</f>
        <v>SGCC</v>
      </c>
      <c r="X230" s="93" t="str">
        <f>VLOOKUP($C230,'Master list'!$C:$Z,4,0)</f>
        <v>Z08</v>
      </c>
      <c r="Y230" s="104">
        <f>_xlfn.XLOOKUP($C230,'Master list'!$C:$C,'Master list'!O:O)</f>
        <v>1219</v>
      </c>
      <c r="Z230" s="93" t="str">
        <f>VLOOKUP($C230,'Master list'!$C:$Z,5,0)</f>
        <v>SGCC-ZSBX-Z08</v>
      </c>
      <c r="AA230" s="93">
        <f>VLOOKUP($C230,'Master list'!$C:$Z,6,0)</f>
        <v>0.8</v>
      </c>
      <c r="AB230" s="93">
        <f>VLOOKUP($C230,'Master list'!$C:$Z,7,0)</f>
        <v>430</v>
      </c>
      <c r="AC230" s="93">
        <f>VLOOKUP($C230,'Master list'!$C:$Z,8,0)</f>
        <v>473</v>
      </c>
      <c r="AD230" s="105">
        <f>VLOOKUP($C230,'Master list'!$C:$Z,9,0)</f>
        <v>1.2772892</v>
      </c>
      <c r="AF230" s="106">
        <f t="shared" si="27"/>
        <v>0</v>
      </c>
      <c r="AG230" s="106">
        <f t="shared" si="28"/>
        <v>19.861847060000002</v>
      </c>
      <c r="AH230" s="106">
        <f t="shared" si="29"/>
        <v>26.312157520000003</v>
      </c>
      <c r="AI230" s="106">
        <f t="shared" si="30"/>
        <v>0</v>
      </c>
      <c r="AJ230" s="106">
        <f t="shared" si="31"/>
        <v>65.461071500000003</v>
      </c>
      <c r="AK230" s="106">
        <f t="shared" si="32"/>
        <v>0</v>
      </c>
      <c r="AL230" s="106">
        <f t="shared" si="33"/>
        <v>26.312157520000003</v>
      </c>
      <c r="AM230" s="106">
        <f t="shared" si="34"/>
        <v>137.9472336</v>
      </c>
    </row>
    <row r="231" spans="2:39">
      <c r="B231" s="103" t="s">
        <v>5</v>
      </c>
      <c r="C231" s="103" t="s">
        <v>482</v>
      </c>
      <c r="D231" s="103" t="s">
        <v>483</v>
      </c>
      <c r="E231" s="128">
        <v>0</v>
      </c>
      <c r="F231" s="128">
        <v>0</v>
      </c>
      <c r="G231" s="128">
        <v>0</v>
      </c>
      <c r="H231" s="128">
        <v>0</v>
      </c>
      <c r="I231" s="128">
        <v>0</v>
      </c>
      <c r="J231" s="128">
        <v>0</v>
      </c>
      <c r="K231" s="128">
        <v>0</v>
      </c>
      <c r="L231" s="128">
        <v>123.8</v>
      </c>
      <c r="M231" s="128">
        <v>0</v>
      </c>
      <c r="N231" s="128">
        <v>700.4</v>
      </c>
      <c r="O231" s="128">
        <v>597.4</v>
      </c>
      <c r="P231" s="128">
        <v>473.8</v>
      </c>
      <c r="Q231" s="128">
        <v>1709.8</v>
      </c>
      <c r="R231" s="128">
        <v>0</v>
      </c>
      <c r="S231" s="128">
        <v>844.6</v>
      </c>
      <c r="T231" s="128">
        <v>4449.8</v>
      </c>
      <c r="U231" s="128" t="s">
        <v>4408</v>
      </c>
      <c r="W231" s="93" t="str">
        <f>_xlfn.XLOOKUP($C231,'Master list'!$C:$C,'Master list'!E:E)</f>
        <v>SGCC</v>
      </c>
      <c r="X231" s="93" t="str">
        <f>VLOOKUP($C231,'Master list'!$C:$Z,4,0)</f>
        <v>Z08</v>
      </c>
      <c r="Y231" s="104">
        <f>_xlfn.XLOOKUP($C231,'Master list'!$C:$C,'Master list'!O:O)</f>
        <v>1219</v>
      </c>
      <c r="Z231" s="93" t="str">
        <f>VLOOKUP($C231,'Master list'!$C:$Z,5,0)</f>
        <v>SGCC-ZSBX-Z08</v>
      </c>
      <c r="AA231" s="93">
        <f>VLOOKUP($C231,'Master list'!$C:$Z,6,0)</f>
        <v>0.8</v>
      </c>
      <c r="AB231" s="93">
        <f>VLOOKUP($C231,'Master list'!$C:$Z,7,0)</f>
        <v>250</v>
      </c>
      <c r="AC231" s="93">
        <f>VLOOKUP($C231,'Master list'!$C:$Z,8,0)</f>
        <v>450</v>
      </c>
      <c r="AD231" s="105">
        <f>VLOOKUP($C231,'Master list'!$C:$Z,9,0)</f>
        <v>0.70650000000000002</v>
      </c>
      <c r="AF231" s="106">
        <f t="shared" si="27"/>
        <v>87.464699999999993</v>
      </c>
      <c r="AG231" s="106">
        <f t="shared" si="28"/>
        <v>494.83260000000001</v>
      </c>
      <c r="AH231" s="106">
        <f t="shared" si="29"/>
        <v>422.06310000000002</v>
      </c>
      <c r="AI231" s="106">
        <f t="shared" si="30"/>
        <v>334.73970000000003</v>
      </c>
      <c r="AJ231" s="106">
        <f t="shared" si="31"/>
        <v>1207.9737</v>
      </c>
      <c r="AK231" s="106">
        <f t="shared" si="32"/>
        <v>0</v>
      </c>
      <c r="AL231" s="106">
        <f t="shared" si="33"/>
        <v>596.70990000000006</v>
      </c>
      <c r="AM231" s="106">
        <f t="shared" si="34"/>
        <v>3143.7837000000004</v>
      </c>
    </row>
    <row r="232" spans="2:39">
      <c r="B232" s="103" t="s">
        <v>5</v>
      </c>
      <c r="C232" s="103" t="s">
        <v>484</v>
      </c>
      <c r="D232" s="103" t="s">
        <v>483</v>
      </c>
      <c r="E232" s="128">
        <v>0</v>
      </c>
      <c r="F232" s="128">
        <v>0</v>
      </c>
      <c r="G232" s="128">
        <v>0</v>
      </c>
      <c r="H232" s="128">
        <v>0</v>
      </c>
      <c r="I232" s="128">
        <v>0</v>
      </c>
      <c r="J232" s="128">
        <v>0</v>
      </c>
      <c r="K232" s="128">
        <v>0</v>
      </c>
      <c r="L232" s="128">
        <v>0</v>
      </c>
      <c r="M232" s="128">
        <v>0</v>
      </c>
      <c r="N232" s="128">
        <v>21.8</v>
      </c>
      <c r="O232" s="128">
        <v>20.6</v>
      </c>
      <c r="P232" s="128">
        <v>0</v>
      </c>
      <c r="Q232" s="128">
        <v>51.5</v>
      </c>
      <c r="R232" s="128">
        <v>0</v>
      </c>
      <c r="S232" s="128">
        <v>25.75</v>
      </c>
      <c r="T232" s="128">
        <v>119.65</v>
      </c>
      <c r="U232" s="128" t="s">
        <v>4408</v>
      </c>
      <c r="W232" s="93" t="str">
        <f>_xlfn.XLOOKUP($C232,'Master list'!$C:$C,'Master list'!E:E)</f>
        <v>SGCC</v>
      </c>
      <c r="X232" s="93" t="str">
        <f>VLOOKUP($C232,'Master list'!$C:$Z,4,0)</f>
        <v>Z08</v>
      </c>
      <c r="Y232" s="104">
        <f>_xlfn.XLOOKUP($C232,'Master list'!$C:$C,'Master list'!O:O)</f>
        <v>1219</v>
      </c>
      <c r="Z232" s="93" t="str">
        <f>VLOOKUP($C232,'Master list'!$C:$Z,5,0)</f>
        <v>SGCC-ZSBX-Z08</v>
      </c>
      <c r="AA232" s="93">
        <f>VLOOKUP($C232,'Master list'!$C:$Z,6,0)</f>
        <v>0.8</v>
      </c>
      <c r="AB232" s="93">
        <f>VLOOKUP($C232,'Master list'!$C:$Z,7,0)</f>
        <v>250</v>
      </c>
      <c r="AC232" s="93">
        <f>VLOOKUP($C232,'Master list'!$C:$Z,8,0)</f>
        <v>450</v>
      </c>
      <c r="AD232" s="105">
        <f>VLOOKUP($C232,'Master list'!$C:$Z,9,0)</f>
        <v>0.70650000000000002</v>
      </c>
      <c r="AF232" s="106">
        <f t="shared" si="27"/>
        <v>0</v>
      </c>
      <c r="AG232" s="106">
        <f t="shared" si="28"/>
        <v>15.401700000000002</v>
      </c>
      <c r="AH232" s="106">
        <f t="shared" si="29"/>
        <v>14.553900000000001</v>
      </c>
      <c r="AI232" s="106">
        <f t="shared" si="30"/>
        <v>0</v>
      </c>
      <c r="AJ232" s="106">
        <f t="shared" si="31"/>
        <v>36.384750000000004</v>
      </c>
      <c r="AK232" s="106">
        <f t="shared" si="32"/>
        <v>0</v>
      </c>
      <c r="AL232" s="106">
        <f t="shared" si="33"/>
        <v>18.192375000000002</v>
      </c>
      <c r="AM232" s="106">
        <f t="shared" si="34"/>
        <v>84.532724999999999</v>
      </c>
    </row>
    <row r="233" spans="2:39">
      <c r="B233" s="103" t="s">
        <v>5</v>
      </c>
      <c r="C233" s="103" t="s">
        <v>485</v>
      </c>
      <c r="D233" s="103" t="s">
        <v>486</v>
      </c>
      <c r="E233" s="128">
        <v>0</v>
      </c>
      <c r="F233" s="128">
        <v>0</v>
      </c>
      <c r="G233" s="128">
        <v>0</v>
      </c>
      <c r="H233" s="128">
        <v>0</v>
      </c>
      <c r="I233" s="128">
        <v>0</v>
      </c>
      <c r="J233" s="128">
        <v>0</v>
      </c>
      <c r="K233" s="128">
        <v>0</v>
      </c>
      <c r="L233" s="128">
        <v>0</v>
      </c>
      <c r="M233" s="128">
        <v>0</v>
      </c>
      <c r="N233" s="128">
        <v>100</v>
      </c>
      <c r="O233" s="128">
        <v>100</v>
      </c>
      <c r="P233" s="128">
        <v>100</v>
      </c>
      <c r="Q233" s="128">
        <v>250</v>
      </c>
      <c r="R233" s="128">
        <v>0</v>
      </c>
      <c r="S233" s="128">
        <v>100</v>
      </c>
      <c r="T233" s="128">
        <v>650</v>
      </c>
      <c r="U233" s="128" t="s">
        <v>4408</v>
      </c>
      <c r="W233" s="93" t="str">
        <f>_xlfn.XLOOKUP($C233,'Master list'!$C:$C,'Master list'!E:E)</f>
        <v>SGCC</v>
      </c>
      <c r="X233" s="93" t="str">
        <f>VLOOKUP($C233,'Master list'!$C:$Z,4,0)</f>
        <v>Z08</v>
      </c>
      <c r="Y233" s="104">
        <f>_xlfn.XLOOKUP($C233,'Master list'!$C:$C,'Master list'!O:O)</f>
        <v>1219</v>
      </c>
      <c r="Z233" s="93" t="str">
        <f>VLOOKUP($C233,'Master list'!$C:$Z,5,0)</f>
        <v>SGCC-ZSBX-Z08</v>
      </c>
      <c r="AA233" s="93">
        <f>VLOOKUP($C233,'Master list'!$C:$Z,6,0)</f>
        <v>0.5</v>
      </c>
      <c r="AB233" s="93">
        <f>VLOOKUP($C233,'Master list'!$C:$Z,7,0)</f>
        <v>136</v>
      </c>
      <c r="AC233" s="93">
        <f>VLOOKUP($C233,'Master list'!$C:$Z,8,0)</f>
        <v>297.5</v>
      </c>
      <c r="AD233" s="105">
        <f>VLOOKUP($C233,'Master list'!$C:$Z,9,0)</f>
        <v>0.15880549999999999</v>
      </c>
      <c r="AF233" s="106">
        <f t="shared" si="27"/>
        <v>0</v>
      </c>
      <c r="AG233" s="106">
        <f t="shared" si="28"/>
        <v>15.880549999999999</v>
      </c>
      <c r="AH233" s="106">
        <f t="shared" si="29"/>
        <v>15.880549999999999</v>
      </c>
      <c r="AI233" s="106">
        <f t="shared" si="30"/>
        <v>15.880549999999999</v>
      </c>
      <c r="AJ233" s="106">
        <f t="shared" si="31"/>
        <v>39.701374999999999</v>
      </c>
      <c r="AK233" s="106">
        <f t="shared" si="32"/>
        <v>0</v>
      </c>
      <c r="AL233" s="106">
        <f t="shared" si="33"/>
        <v>15.880549999999999</v>
      </c>
      <c r="AM233" s="106">
        <f t="shared" si="34"/>
        <v>103.223575</v>
      </c>
    </row>
    <row r="234" spans="2:39">
      <c r="B234" s="103" t="s">
        <v>5</v>
      </c>
      <c r="C234" s="103" t="s">
        <v>487</v>
      </c>
      <c r="D234" s="103" t="s">
        <v>488</v>
      </c>
      <c r="E234" s="128">
        <v>0</v>
      </c>
      <c r="F234" s="128">
        <v>0</v>
      </c>
      <c r="G234" s="128">
        <v>0</v>
      </c>
      <c r="H234" s="128">
        <v>0</v>
      </c>
      <c r="I234" s="128">
        <v>0</v>
      </c>
      <c r="J234" s="128">
        <v>0</v>
      </c>
      <c r="K234" s="128">
        <v>0</v>
      </c>
      <c r="L234" s="128">
        <v>0</v>
      </c>
      <c r="M234" s="128">
        <v>0</v>
      </c>
      <c r="N234" s="128">
        <v>400</v>
      </c>
      <c r="O234" s="128">
        <v>1000</v>
      </c>
      <c r="P234" s="128">
        <v>800</v>
      </c>
      <c r="Q234" s="128">
        <v>1600</v>
      </c>
      <c r="R234" s="128">
        <v>0</v>
      </c>
      <c r="S234" s="128">
        <v>1200</v>
      </c>
      <c r="T234" s="128">
        <v>5000</v>
      </c>
      <c r="U234" s="128" t="s">
        <v>4408</v>
      </c>
      <c r="W234" s="93" t="str">
        <f>_xlfn.XLOOKUP($C234,'Master list'!$C:$C,'Master list'!E:E)</f>
        <v>SGCC</v>
      </c>
      <c r="X234" s="93" t="str">
        <f>VLOOKUP($C234,'Master list'!$C:$Z,4,0)</f>
        <v>Z08</v>
      </c>
      <c r="Y234" s="104">
        <f>_xlfn.XLOOKUP($C234,'Master list'!$C:$C,'Master list'!O:O)</f>
        <v>1219</v>
      </c>
      <c r="Z234" s="93" t="str">
        <f>VLOOKUP($C234,'Master list'!$C:$Z,5,0)</f>
        <v>SGCC-ZSBX-Z08</v>
      </c>
      <c r="AA234" s="93">
        <f>VLOOKUP($C234,'Master list'!$C:$Z,6,0)</f>
        <v>1.6</v>
      </c>
      <c r="AB234" s="93">
        <f>VLOOKUP($C234,'Master list'!$C:$Z,7,0)</f>
        <v>79.599999999999994</v>
      </c>
      <c r="AC234" s="93">
        <f>VLOOKUP($C234,'Master list'!$C:$Z,8,0)</f>
        <v>339.5</v>
      </c>
      <c r="AD234" s="105">
        <f>VLOOKUP($C234,'Master list'!$C:$Z,9,0)</f>
        <v>0.33942395199999997</v>
      </c>
      <c r="AF234" s="106">
        <f t="shared" si="27"/>
        <v>0</v>
      </c>
      <c r="AG234" s="106">
        <f t="shared" si="28"/>
        <v>135.7695808</v>
      </c>
      <c r="AH234" s="106">
        <f t="shared" si="29"/>
        <v>339.42395199999999</v>
      </c>
      <c r="AI234" s="106">
        <f t="shared" si="30"/>
        <v>271.5391616</v>
      </c>
      <c r="AJ234" s="106">
        <f t="shared" si="31"/>
        <v>543.0783232</v>
      </c>
      <c r="AK234" s="106">
        <f t="shared" si="32"/>
        <v>0</v>
      </c>
      <c r="AL234" s="106">
        <f t="shared" si="33"/>
        <v>407.30874239999997</v>
      </c>
      <c r="AM234" s="106">
        <f t="shared" si="34"/>
        <v>1697.1197599999998</v>
      </c>
    </row>
    <row r="235" spans="2:39">
      <c r="B235" s="103" t="s">
        <v>5</v>
      </c>
      <c r="C235" s="103" t="s">
        <v>489</v>
      </c>
      <c r="D235" s="103" t="s">
        <v>488</v>
      </c>
      <c r="E235" s="128">
        <v>0</v>
      </c>
      <c r="F235" s="128">
        <v>0</v>
      </c>
      <c r="G235" s="128">
        <v>0</v>
      </c>
      <c r="H235" s="128">
        <v>0</v>
      </c>
      <c r="I235" s="128">
        <v>0</v>
      </c>
      <c r="J235" s="128">
        <v>0</v>
      </c>
      <c r="K235" s="128">
        <v>0</v>
      </c>
      <c r="L235" s="128">
        <v>0</v>
      </c>
      <c r="M235" s="128">
        <v>0</v>
      </c>
      <c r="N235" s="128">
        <v>1150</v>
      </c>
      <c r="O235" s="128">
        <v>1350</v>
      </c>
      <c r="P235" s="128">
        <v>550</v>
      </c>
      <c r="Q235" s="128">
        <v>2750</v>
      </c>
      <c r="R235" s="128">
        <v>0</v>
      </c>
      <c r="S235" s="128">
        <v>1350</v>
      </c>
      <c r="T235" s="128">
        <v>7150</v>
      </c>
      <c r="U235" s="128" t="s">
        <v>4408</v>
      </c>
      <c r="W235" s="93" t="str">
        <f>_xlfn.XLOOKUP($C235,'Master list'!$C:$C,'Master list'!E:E)</f>
        <v>SGCC</v>
      </c>
      <c r="X235" s="93" t="str">
        <f>VLOOKUP($C235,'Master list'!$C:$Z,4,0)</f>
        <v>Z08</v>
      </c>
      <c r="Y235" s="104">
        <f>_xlfn.XLOOKUP($C235,'Master list'!$C:$C,'Master list'!O:O)</f>
        <v>1219</v>
      </c>
      <c r="Z235" s="93" t="str">
        <f>VLOOKUP($C235,'Master list'!$C:$Z,5,0)</f>
        <v>SGCC-ZSBX-Z08</v>
      </c>
      <c r="AA235" s="93">
        <f>VLOOKUP($C235,'Master list'!$C:$Z,6,0)</f>
        <v>1.6</v>
      </c>
      <c r="AB235" s="93">
        <f>VLOOKUP($C235,'Master list'!$C:$Z,7,0)</f>
        <v>79.599999999999994</v>
      </c>
      <c r="AC235" s="93">
        <f>VLOOKUP($C235,'Master list'!$C:$Z,8,0)</f>
        <v>339.5</v>
      </c>
      <c r="AD235" s="105">
        <f>VLOOKUP($C235,'Master list'!$C:$Z,9,0)</f>
        <v>0.33942395199999997</v>
      </c>
      <c r="AF235" s="106">
        <f t="shared" si="27"/>
        <v>0</v>
      </c>
      <c r="AG235" s="106">
        <f t="shared" si="28"/>
        <v>390.33754479999999</v>
      </c>
      <c r="AH235" s="106">
        <f t="shared" si="29"/>
        <v>458.22233519999997</v>
      </c>
      <c r="AI235" s="106">
        <f t="shared" si="30"/>
        <v>186.68317359999998</v>
      </c>
      <c r="AJ235" s="106">
        <f t="shared" si="31"/>
        <v>933.41586799999993</v>
      </c>
      <c r="AK235" s="106">
        <f t="shared" si="32"/>
        <v>0</v>
      </c>
      <c r="AL235" s="106">
        <f t="shared" si="33"/>
        <v>458.22233519999997</v>
      </c>
      <c r="AM235" s="106">
        <f t="shared" si="34"/>
        <v>2426.8812567999998</v>
      </c>
    </row>
    <row r="236" spans="2:39">
      <c r="B236" s="103" t="s">
        <v>5</v>
      </c>
      <c r="C236" s="103" t="s">
        <v>490</v>
      </c>
      <c r="D236" s="103" t="s">
        <v>491</v>
      </c>
      <c r="E236" s="128">
        <v>0</v>
      </c>
      <c r="F236" s="128">
        <v>0</v>
      </c>
      <c r="G236" s="128">
        <v>0</v>
      </c>
      <c r="H236" s="128">
        <v>0</v>
      </c>
      <c r="I236" s="128">
        <v>0</v>
      </c>
      <c r="J236" s="128">
        <v>0</v>
      </c>
      <c r="K236" s="128">
        <v>0</v>
      </c>
      <c r="L236" s="128">
        <v>0</v>
      </c>
      <c r="M236" s="128">
        <v>0</v>
      </c>
      <c r="N236" s="128">
        <v>600</v>
      </c>
      <c r="O236" s="128">
        <v>850</v>
      </c>
      <c r="P236" s="128">
        <v>550</v>
      </c>
      <c r="Q236" s="128">
        <v>1550</v>
      </c>
      <c r="R236" s="128">
        <v>0</v>
      </c>
      <c r="S236" s="128">
        <v>700</v>
      </c>
      <c r="T236" s="128">
        <v>4250</v>
      </c>
      <c r="U236" s="128" t="s">
        <v>4408</v>
      </c>
      <c r="W236" s="93" t="str">
        <f>_xlfn.XLOOKUP($C236,'Master list'!$C:$C,'Master list'!E:E)</f>
        <v>SGCC</v>
      </c>
      <c r="X236" s="93" t="str">
        <f>VLOOKUP($C236,'Master list'!$C:$Z,4,0)</f>
        <v>Z08</v>
      </c>
      <c r="Y236" s="104">
        <f>_xlfn.XLOOKUP($C236,'Master list'!$C:$C,'Master list'!O:O)</f>
        <v>1219</v>
      </c>
      <c r="Z236" s="93" t="str">
        <f>VLOOKUP($C236,'Master list'!$C:$Z,5,0)</f>
        <v>SGCC-ZSBX-Z08</v>
      </c>
      <c r="AA236" s="93">
        <f>VLOOKUP($C236,'Master list'!$C:$Z,6,0)</f>
        <v>0.6</v>
      </c>
      <c r="AB236" s="93">
        <f>VLOOKUP($C236,'Master list'!$C:$Z,7,0)</f>
        <v>143</v>
      </c>
      <c r="AC236" s="93">
        <f>VLOOKUP($C236,'Master list'!$C:$Z,8,0)</f>
        <v>252</v>
      </c>
      <c r="AD236" s="105">
        <f>VLOOKUP($C236,'Master list'!$C:$Z,9,0)</f>
        <v>0.16972956</v>
      </c>
      <c r="AF236" s="106">
        <f t="shared" si="27"/>
        <v>0</v>
      </c>
      <c r="AG236" s="106">
        <f t="shared" si="28"/>
        <v>101.83773600000001</v>
      </c>
      <c r="AH236" s="106">
        <f t="shared" si="29"/>
        <v>144.270126</v>
      </c>
      <c r="AI236" s="106">
        <f t="shared" si="30"/>
        <v>93.351258000000001</v>
      </c>
      <c r="AJ236" s="106">
        <f t="shared" si="31"/>
        <v>263.08081800000002</v>
      </c>
      <c r="AK236" s="106">
        <f t="shared" si="32"/>
        <v>0</v>
      </c>
      <c r="AL236" s="106">
        <f t="shared" si="33"/>
        <v>118.810692</v>
      </c>
      <c r="AM236" s="106">
        <f t="shared" si="34"/>
        <v>721.35063000000002</v>
      </c>
    </row>
    <row r="237" spans="2:39">
      <c r="B237" s="103" t="s">
        <v>5</v>
      </c>
      <c r="C237" s="103" t="s">
        <v>492</v>
      </c>
      <c r="D237" s="103" t="s">
        <v>493</v>
      </c>
      <c r="E237" s="128">
        <v>0</v>
      </c>
      <c r="F237" s="128">
        <v>0</v>
      </c>
      <c r="G237" s="128">
        <v>0</v>
      </c>
      <c r="H237" s="128">
        <v>0</v>
      </c>
      <c r="I237" s="128">
        <v>0</v>
      </c>
      <c r="J237" s="128">
        <v>0</v>
      </c>
      <c r="K237" s="128">
        <v>184.733</v>
      </c>
      <c r="L237" s="128">
        <v>376.49900000000002</v>
      </c>
      <c r="M237" s="128">
        <v>0</v>
      </c>
      <c r="N237" s="128">
        <v>500.327</v>
      </c>
      <c r="O237" s="128">
        <v>403.27300000000002</v>
      </c>
      <c r="P237" s="128">
        <v>711.16499999999996</v>
      </c>
      <c r="Q237" s="128">
        <v>650.92499999999995</v>
      </c>
      <c r="R237" s="128">
        <v>0</v>
      </c>
      <c r="S237" s="128">
        <v>583.99099999999999</v>
      </c>
      <c r="T237" s="128">
        <v>3410.913</v>
      </c>
      <c r="U237" s="128" t="s">
        <v>4408</v>
      </c>
      <c r="W237" s="93" t="str">
        <f>_xlfn.XLOOKUP($C237,'Master list'!$C:$C,'Master list'!E:E)</f>
        <v>SGCC</v>
      </c>
      <c r="X237" s="93" t="str">
        <f>VLOOKUP($C237,'Master list'!$C:$Z,4,0)</f>
        <v>Z18</v>
      </c>
      <c r="Y237" s="104">
        <f>_xlfn.XLOOKUP($C237,'Master list'!$C:$C,'Master list'!O:O)</f>
        <v>1219</v>
      </c>
      <c r="Z237" s="93" t="str">
        <f>VLOOKUP($C237,'Master list'!$C:$Z,5,0)</f>
        <v>SGCC-ZS-EA-FB-Z18</v>
      </c>
      <c r="AA237" s="93">
        <f>VLOOKUP($C237,'Master list'!$C:$Z,6,0)</f>
        <v>0.5</v>
      </c>
      <c r="AB237" s="93">
        <f>VLOOKUP($C237,'Master list'!$C:$Z,7,0)</f>
        <v>310</v>
      </c>
      <c r="AC237" s="93">
        <f>VLOOKUP($C237,'Master list'!$C:$Z,8,0)</f>
        <v>404</v>
      </c>
      <c r="AD237" s="105">
        <f>VLOOKUP($C237,'Master list'!$C:$Z,9,0)</f>
        <v>0.49156699999999998</v>
      </c>
      <c r="AF237" s="106">
        <f t="shared" si="27"/>
        <v>275.88313054399998</v>
      </c>
      <c r="AG237" s="106">
        <f t="shared" si="28"/>
        <v>245.944242409</v>
      </c>
      <c r="AH237" s="106">
        <f t="shared" si="29"/>
        <v>198.235698791</v>
      </c>
      <c r="AI237" s="106">
        <f t="shared" si="30"/>
        <v>349.58524555499997</v>
      </c>
      <c r="AJ237" s="106">
        <f t="shared" si="31"/>
        <v>319.97324947499999</v>
      </c>
      <c r="AK237" s="106">
        <f t="shared" si="32"/>
        <v>0</v>
      </c>
      <c r="AL237" s="106">
        <f t="shared" si="33"/>
        <v>287.07070389699999</v>
      </c>
      <c r="AM237" s="106">
        <f t="shared" si="34"/>
        <v>1676.692270671</v>
      </c>
    </row>
    <row r="238" spans="2:39">
      <c r="B238" s="103" t="s">
        <v>5</v>
      </c>
      <c r="C238" s="103" t="s">
        <v>494</v>
      </c>
      <c r="D238" s="103" t="s">
        <v>493</v>
      </c>
      <c r="E238" s="128">
        <v>0</v>
      </c>
      <c r="F238" s="128">
        <v>0</v>
      </c>
      <c r="G238" s="128">
        <v>0</v>
      </c>
      <c r="H238" s="128">
        <v>0</v>
      </c>
      <c r="I238" s="128">
        <v>0</v>
      </c>
      <c r="J238" s="128">
        <v>0</v>
      </c>
      <c r="K238" s="128">
        <v>0</v>
      </c>
      <c r="L238" s="128">
        <v>0</v>
      </c>
      <c r="M238" s="128">
        <v>0</v>
      </c>
      <c r="N238" s="128">
        <v>0</v>
      </c>
      <c r="O238" s="128">
        <v>0</v>
      </c>
      <c r="P238" s="128">
        <v>0</v>
      </c>
      <c r="Q238" s="128">
        <v>100</v>
      </c>
      <c r="R238" s="128">
        <v>0</v>
      </c>
      <c r="S238" s="128">
        <v>0</v>
      </c>
      <c r="T238" s="128">
        <v>100</v>
      </c>
      <c r="U238" s="128" t="s">
        <v>4408</v>
      </c>
      <c r="W238" s="93" t="str">
        <f>_xlfn.XLOOKUP($C238,'Master list'!$C:$C,'Master list'!E:E)</f>
        <v>SGCC</v>
      </c>
      <c r="X238" s="93" t="str">
        <f>VLOOKUP($C238,'Master list'!$C:$Z,4,0)</f>
        <v>Z18</v>
      </c>
      <c r="Y238" s="104">
        <f>_xlfn.XLOOKUP($C238,'Master list'!$C:$C,'Master list'!O:O)</f>
        <v>1219</v>
      </c>
      <c r="Z238" s="93" t="str">
        <f>VLOOKUP($C238,'Master list'!$C:$Z,5,0)</f>
        <v>SGCC-ZS-EA-FB-Z18</v>
      </c>
      <c r="AA238" s="93">
        <f>VLOOKUP($C238,'Master list'!$C:$Z,6,0)</f>
        <v>0.5</v>
      </c>
      <c r="AB238" s="93">
        <f>VLOOKUP($C238,'Master list'!$C:$Z,7,0)</f>
        <v>310</v>
      </c>
      <c r="AC238" s="93">
        <f>VLOOKUP($C238,'Master list'!$C:$Z,8,0)</f>
        <v>404</v>
      </c>
      <c r="AD238" s="105">
        <f>VLOOKUP($C238,'Master list'!$C:$Z,9,0)</f>
        <v>0.49156699999999998</v>
      </c>
      <c r="AF238" s="106">
        <f t="shared" si="27"/>
        <v>0</v>
      </c>
      <c r="AG238" s="106">
        <f t="shared" si="28"/>
        <v>0</v>
      </c>
      <c r="AH238" s="106">
        <f t="shared" si="29"/>
        <v>0</v>
      </c>
      <c r="AI238" s="106">
        <f t="shared" si="30"/>
        <v>0</v>
      </c>
      <c r="AJ238" s="106">
        <f t="shared" si="31"/>
        <v>49.156700000000001</v>
      </c>
      <c r="AK238" s="106">
        <f t="shared" si="32"/>
        <v>0</v>
      </c>
      <c r="AL238" s="106">
        <f t="shared" si="33"/>
        <v>0</v>
      </c>
      <c r="AM238" s="106">
        <f t="shared" si="34"/>
        <v>49.156700000000001</v>
      </c>
    </row>
    <row r="239" spans="2:39">
      <c r="B239" s="103" t="s">
        <v>5</v>
      </c>
      <c r="C239" s="103" t="s">
        <v>495</v>
      </c>
      <c r="D239" s="103" t="s">
        <v>496</v>
      </c>
      <c r="E239" s="128">
        <v>0</v>
      </c>
      <c r="F239" s="128">
        <v>0</v>
      </c>
      <c r="G239" s="128">
        <v>0</v>
      </c>
      <c r="H239" s="128">
        <v>0</v>
      </c>
      <c r="I239" s="128">
        <v>0</v>
      </c>
      <c r="J239" s="128">
        <v>0</v>
      </c>
      <c r="K239" s="128">
        <v>152.30500000000001</v>
      </c>
      <c r="L239" s="128">
        <v>885.375</v>
      </c>
      <c r="M239" s="128">
        <v>0</v>
      </c>
      <c r="N239" s="128">
        <v>615.375</v>
      </c>
      <c r="O239" s="128">
        <v>615.375</v>
      </c>
      <c r="P239" s="128">
        <v>1155.375</v>
      </c>
      <c r="Q239" s="128">
        <v>1080</v>
      </c>
      <c r="R239" s="128">
        <v>0</v>
      </c>
      <c r="S239" s="128">
        <v>885.375</v>
      </c>
      <c r="T239" s="128">
        <v>5389.18</v>
      </c>
      <c r="U239" s="128" t="s">
        <v>4408</v>
      </c>
      <c r="W239" s="93" t="str">
        <f>_xlfn.XLOOKUP($C239,'Master list'!$C:$C,'Master list'!E:E)</f>
        <v>SGCC</v>
      </c>
      <c r="X239" s="93" t="str">
        <f>VLOOKUP($C239,'Master list'!$C:$Z,4,0)</f>
        <v>Z18</v>
      </c>
      <c r="Y239" s="104">
        <f>_xlfn.XLOOKUP($C239,'Master list'!$C:$C,'Master list'!O:O)</f>
        <v>1219</v>
      </c>
      <c r="Z239" s="93" t="str">
        <f>VLOOKUP($C239,'Master list'!$C:$Z,5,0)</f>
        <v>SGCC-ZS-EA-FB-Z18</v>
      </c>
      <c r="AA239" s="93">
        <f>VLOOKUP($C239,'Master list'!$C:$Z,6,0)</f>
        <v>1</v>
      </c>
      <c r="AB239" s="93">
        <f>VLOOKUP($C239,'Master list'!$C:$Z,7,0)</f>
        <v>152</v>
      </c>
      <c r="AC239" s="93">
        <f>VLOOKUP($C239,'Master list'!$C:$Z,8,0)</f>
        <v>638</v>
      </c>
      <c r="AD239" s="105">
        <f>VLOOKUP($C239,'Master list'!$C:$Z,9,0)</f>
        <v>0.76126159999999998</v>
      </c>
      <c r="AF239" s="106">
        <f t="shared" si="27"/>
        <v>789.94593708800005</v>
      </c>
      <c r="AG239" s="106">
        <f t="shared" si="28"/>
        <v>468.46135709999999</v>
      </c>
      <c r="AH239" s="106">
        <f t="shared" si="29"/>
        <v>468.46135709999999</v>
      </c>
      <c r="AI239" s="106">
        <f t="shared" si="30"/>
        <v>879.54262110000002</v>
      </c>
      <c r="AJ239" s="106">
        <f t="shared" si="31"/>
        <v>822.16252799999995</v>
      </c>
      <c r="AK239" s="106">
        <f t="shared" si="32"/>
        <v>0</v>
      </c>
      <c r="AL239" s="106">
        <f t="shared" si="33"/>
        <v>674.00198909999995</v>
      </c>
      <c r="AM239" s="106">
        <f t="shared" si="34"/>
        <v>4102.5757894879998</v>
      </c>
    </row>
    <row r="240" spans="2:39">
      <c r="B240" s="103" t="s">
        <v>5</v>
      </c>
      <c r="C240" s="103" t="s">
        <v>497</v>
      </c>
      <c r="D240" s="103" t="s">
        <v>498</v>
      </c>
      <c r="E240" s="128">
        <v>0</v>
      </c>
      <c r="F240" s="128">
        <v>0</v>
      </c>
      <c r="G240" s="128">
        <v>0</v>
      </c>
      <c r="H240" s="128">
        <v>0</v>
      </c>
      <c r="I240" s="128">
        <v>0</v>
      </c>
      <c r="J240" s="128">
        <v>0</v>
      </c>
      <c r="K240" s="128">
        <v>0</v>
      </c>
      <c r="L240" s="128">
        <v>0</v>
      </c>
      <c r="M240" s="128">
        <v>0</v>
      </c>
      <c r="N240" s="128">
        <v>54.137999999999998</v>
      </c>
      <c r="O240" s="128">
        <v>154.52000000000001</v>
      </c>
      <c r="P240" s="128">
        <v>290.19499999999999</v>
      </c>
      <c r="Q240" s="128">
        <v>271.35000000000002</v>
      </c>
      <c r="R240" s="128">
        <v>0</v>
      </c>
      <c r="S240" s="128">
        <v>222.357</v>
      </c>
      <c r="T240" s="128">
        <v>992.56</v>
      </c>
      <c r="U240" s="128" t="s">
        <v>4408</v>
      </c>
      <c r="W240" s="93" t="str">
        <f>_xlfn.XLOOKUP($C240,'Master list'!$C:$C,'Master list'!E:E)</f>
        <v>SGCC</v>
      </c>
      <c r="X240" s="93" t="str">
        <f>VLOOKUP($C240,'Master list'!$C:$Z,4,0)</f>
        <v>Z08</v>
      </c>
      <c r="Y240" s="104">
        <f>_xlfn.XLOOKUP($C240,'Master list'!$C:$C,'Master list'!O:O)</f>
        <v>1219</v>
      </c>
      <c r="Z240" s="93" t="str">
        <f>VLOOKUP($C240,'Master list'!$C:$Z,5,0)</f>
        <v>SGCC-ZS-EA-FB-Z08</v>
      </c>
      <c r="AA240" s="93">
        <f>VLOOKUP($C240,'Master list'!$C:$Z,6,0)</f>
        <v>1</v>
      </c>
      <c r="AB240" s="93">
        <f>VLOOKUP($C240,'Master list'!$C:$Z,7,0)</f>
        <v>102</v>
      </c>
      <c r="AC240" s="93">
        <f>VLOOKUP($C240,'Master list'!$C:$Z,8,0)</f>
        <v>680</v>
      </c>
      <c r="AD240" s="105">
        <f>VLOOKUP($C240,'Master list'!$C:$Z,9,0)</f>
        <v>0.54447599999999996</v>
      </c>
      <c r="AF240" s="106">
        <f t="shared" si="27"/>
        <v>0</v>
      </c>
      <c r="AG240" s="106">
        <f t="shared" si="28"/>
        <v>29.476841687999997</v>
      </c>
      <c r="AH240" s="106">
        <f t="shared" si="29"/>
        <v>84.132431519999997</v>
      </c>
      <c r="AI240" s="106">
        <f t="shared" si="30"/>
        <v>158.00421281999999</v>
      </c>
      <c r="AJ240" s="106">
        <f t="shared" si="31"/>
        <v>147.74356259999999</v>
      </c>
      <c r="AK240" s="106">
        <f t="shared" si="32"/>
        <v>0</v>
      </c>
      <c r="AL240" s="106">
        <f t="shared" si="33"/>
        <v>121.06804993199999</v>
      </c>
      <c r="AM240" s="106">
        <f t="shared" si="34"/>
        <v>540.42509855999992</v>
      </c>
    </row>
    <row r="241" spans="2:39">
      <c r="B241" s="103" t="s">
        <v>5</v>
      </c>
      <c r="C241" s="103" t="s">
        <v>499</v>
      </c>
      <c r="D241" s="103" t="s">
        <v>500</v>
      </c>
      <c r="E241" s="128">
        <v>0</v>
      </c>
      <c r="F241" s="128">
        <v>0</v>
      </c>
      <c r="G241" s="128">
        <v>0</v>
      </c>
      <c r="H241" s="128">
        <v>0</v>
      </c>
      <c r="I241" s="128">
        <v>0</v>
      </c>
      <c r="J241" s="128">
        <v>0</v>
      </c>
      <c r="K241" s="128">
        <v>1681</v>
      </c>
      <c r="L241" s="128">
        <v>3316.5</v>
      </c>
      <c r="M241" s="128">
        <v>0</v>
      </c>
      <c r="N241" s="128">
        <v>4924.5</v>
      </c>
      <c r="O241" s="128">
        <v>6030</v>
      </c>
      <c r="P241" s="128">
        <v>5226</v>
      </c>
      <c r="Q241" s="128">
        <v>4120.5</v>
      </c>
      <c r="R241" s="128">
        <v>0</v>
      </c>
      <c r="S241" s="128">
        <v>5427</v>
      </c>
      <c r="T241" s="128">
        <v>30725.5</v>
      </c>
      <c r="U241" s="128" t="s">
        <v>4408</v>
      </c>
      <c r="W241" s="93" t="str">
        <f>_xlfn.XLOOKUP($C241,'Master list'!$C:$C,'Master list'!E:E)</f>
        <v>SGCC</v>
      </c>
      <c r="X241" s="93" t="str">
        <f>VLOOKUP($C241,'Master list'!$C:$Z,4,0)</f>
        <v>Z18</v>
      </c>
      <c r="Y241" s="104">
        <f>_xlfn.XLOOKUP($C241,'Master list'!$C:$C,'Master list'!O:O)</f>
        <v>1219</v>
      </c>
      <c r="Z241" s="93" t="str">
        <f>VLOOKUP($C241,'Master list'!$C:$Z,5,0)</f>
        <v>SGCC-ZS-EA-FB-Z18</v>
      </c>
      <c r="AA241" s="93">
        <f>VLOOKUP($C241,'Master list'!$C:$Z,6,0)</f>
        <v>0.5</v>
      </c>
      <c r="AB241" s="93">
        <f>VLOOKUP($C241,'Master list'!$C:$Z,7,0)</f>
        <v>190</v>
      </c>
      <c r="AC241" s="93">
        <f>VLOOKUP($C241,'Master list'!$C:$Z,8,0)</f>
        <v>255</v>
      </c>
      <c r="AD241" s="105">
        <f>VLOOKUP($C241,'Master list'!$C:$Z,9,0)</f>
        <v>0.19016625000000001</v>
      </c>
      <c r="AF241" s="106">
        <f t="shared" si="27"/>
        <v>950.35583437500009</v>
      </c>
      <c r="AG241" s="106">
        <f t="shared" si="28"/>
        <v>936.47369812500006</v>
      </c>
      <c r="AH241" s="106">
        <f t="shared" si="29"/>
        <v>1146.7024875</v>
      </c>
      <c r="AI241" s="106">
        <f t="shared" si="30"/>
        <v>993.80882250000002</v>
      </c>
      <c r="AJ241" s="106">
        <f t="shared" si="31"/>
        <v>783.580033125</v>
      </c>
      <c r="AK241" s="106">
        <f t="shared" si="32"/>
        <v>0</v>
      </c>
      <c r="AL241" s="106">
        <f t="shared" si="33"/>
        <v>1032.03223875</v>
      </c>
      <c r="AM241" s="106">
        <f t="shared" si="34"/>
        <v>5842.953114375</v>
      </c>
    </row>
    <row r="242" spans="2:39">
      <c r="B242" s="103" t="s">
        <v>5</v>
      </c>
      <c r="C242" s="103" t="s">
        <v>501</v>
      </c>
      <c r="D242" s="103" t="s">
        <v>500</v>
      </c>
      <c r="E242" s="128">
        <v>0</v>
      </c>
      <c r="F242" s="128">
        <v>0</v>
      </c>
      <c r="G242" s="128">
        <v>0</v>
      </c>
      <c r="H242" s="128">
        <v>0</v>
      </c>
      <c r="I242" s="128">
        <v>0</v>
      </c>
      <c r="J242" s="128">
        <v>0</v>
      </c>
      <c r="K242" s="128">
        <v>0</v>
      </c>
      <c r="L242" s="128">
        <v>0</v>
      </c>
      <c r="M242" s="128">
        <v>0</v>
      </c>
      <c r="N242" s="128">
        <v>100</v>
      </c>
      <c r="O242" s="128">
        <v>100</v>
      </c>
      <c r="P242" s="128">
        <v>0</v>
      </c>
      <c r="Q242" s="128">
        <v>100</v>
      </c>
      <c r="R242" s="128">
        <v>0</v>
      </c>
      <c r="S242" s="128">
        <v>100</v>
      </c>
      <c r="T242" s="128">
        <v>400</v>
      </c>
      <c r="U242" s="128" t="s">
        <v>4408</v>
      </c>
      <c r="W242" s="93" t="str">
        <f>_xlfn.XLOOKUP($C242,'Master list'!$C:$C,'Master list'!E:E)</f>
        <v>SGCC</v>
      </c>
      <c r="X242" s="93" t="str">
        <f>VLOOKUP($C242,'Master list'!$C:$Z,4,0)</f>
        <v>Z18</v>
      </c>
      <c r="Y242" s="104">
        <f>_xlfn.XLOOKUP($C242,'Master list'!$C:$C,'Master list'!O:O)</f>
        <v>1219</v>
      </c>
      <c r="Z242" s="93" t="str">
        <f>VLOOKUP($C242,'Master list'!$C:$Z,5,0)</f>
        <v>SGCC-ZS-EA-FB-Z18</v>
      </c>
      <c r="AA242" s="93">
        <f>VLOOKUP($C242,'Master list'!$C:$Z,6,0)</f>
        <v>0.5</v>
      </c>
      <c r="AB242" s="93">
        <f>VLOOKUP($C242,'Master list'!$C:$Z,7,0)</f>
        <v>190</v>
      </c>
      <c r="AC242" s="93">
        <f>VLOOKUP($C242,'Master list'!$C:$Z,8,0)</f>
        <v>255</v>
      </c>
      <c r="AD242" s="105">
        <f>VLOOKUP($C242,'Master list'!$C:$Z,9,0)</f>
        <v>0.19016625000000001</v>
      </c>
      <c r="AF242" s="106">
        <f t="shared" si="27"/>
        <v>0</v>
      </c>
      <c r="AG242" s="106">
        <f t="shared" si="28"/>
        <v>19.016625000000001</v>
      </c>
      <c r="AH242" s="106">
        <f t="shared" si="29"/>
        <v>19.016625000000001</v>
      </c>
      <c r="AI242" s="106">
        <f t="shared" si="30"/>
        <v>0</v>
      </c>
      <c r="AJ242" s="106">
        <f t="shared" si="31"/>
        <v>19.016625000000001</v>
      </c>
      <c r="AK242" s="106">
        <f t="shared" si="32"/>
        <v>0</v>
      </c>
      <c r="AL242" s="106">
        <f t="shared" si="33"/>
        <v>19.016625000000001</v>
      </c>
      <c r="AM242" s="106">
        <f t="shared" si="34"/>
        <v>76.066500000000005</v>
      </c>
    </row>
    <row r="243" spans="2:39">
      <c r="B243" s="103" t="s">
        <v>5</v>
      </c>
      <c r="C243" s="103" t="s">
        <v>502</v>
      </c>
      <c r="D243" s="103" t="s">
        <v>503</v>
      </c>
      <c r="E243" s="128">
        <v>0</v>
      </c>
      <c r="F243" s="128">
        <v>0</v>
      </c>
      <c r="G243" s="128">
        <v>0</v>
      </c>
      <c r="H243" s="128">
        <v>0</v>
      </c>
      <c r="I243" s="128">
        <v>0</v>
      </c>
      <c r="J243" s="128">
        <v>0</v>
      </c>
      <c r="K243" s="128">
        <v>603</v>
      </c>
      <c r="L243" s="128">
        <v>0</v>
      </c>
      <c r="M243" s="128">
        <v>0</v>
      </c>
      <c r="N243" s="128">
        <v>603</v>
      </c>
      <c r="O243" s="128">
        <v>301.5</v>
      </c>
      <c r="P243" s="128">
        <v>904.5</v>
      </c>
      <c r="Q243" s="128">
        <v>301.5</v>
      </c>
      <c r="R243" s="128">
        <v>0</v>
      </c>
      <c r="S243" s="128">
        <v>0</v>
      </c>
      <c r="T243" s="128">
        <v>2713.5</v>
      </c>
      <c r="U243" s="128" t="s">
        <v>4408</v>
      </c>
      <c r="W243" s="93" t="str">
        <f>_xlfn.XLOOKUP($C243,'Master list'!$C:$C,'Master list'!E:E)</f>
        <v>SGCC</v>
      </c>
      <c r="X243" s="93" t="str">
        <f>VLOOKUP($C243,'Master list'!$C:$Z,4,0)</f>
        <v>Z08</v>
      </c>
      <c r="Y243" s="104">
        <f>_xlfn.XLOOKUP($C243,'Master list'!$C:$C,'Master list'!O:O)</f>
        <v>1219</v>
      </c>
      <c r="Z243" s="93" t="str">
        <f>VLOOKUP($C243,'Master list'!$C:$Z,5,0)</f>
        <v>SGCC-ZSBX-Z08</v>
      </c>
      <c r="AA243" s="93">
        <f>VLOOKUP($C243,'Master list'!$C:$Z,6,0)</f>
        <v>1</v>
      </c>
      <c r="AB243" s="93">
        <f>VLOOKUP($C243,'Master list'!$C:$Z,7,0)</f>
        <v>173</v>
      </c>
      <c r="AC243" s="93">
        <f>VLOOKUP($C243,'Master list'!$C:$Z,8,0)</f>
        <v>765</v>
      </c>
      <c r="AD243" s="105">
        <f>VLOOKUP($C243,'Master list'!$C:$Z,9,0)</f>
        <v>1.03890825</v>
      </c>
      <c r="AF243" s="106">
        <f t="shared" si="27"/>
        <v>626.46167475000004</v>
      </c>
      <c r="AG243" s="106">
        <f t="shared" si="28"/>
        <v>626.46167475000004</v>
      </c>
      <c r="AH243" s="106">
        <f t="shared" si="29"/>
        <v>313.23083737500002</v>
      </c>
      <c r="AI243" s="106">
        <f t="shared" si="30"/>
        <v>939.69251212500001</v>
      </c>
      <c r="AJ243" s="106">
        <f t="shared" si="31"/>
        <v>313.23083737500002</v>
      </c>
      <c r="AK243" s="106">
        <f t="shared" si="32"/>
        <v>0</v>
      </c>
      <c r="AL243" s="106">
        <f t="shared" si="33"/>
        <v>0</v>
      </c>
      <c r="AM243" s="106">
        <f t="shared" si="34"/>
        <v>2819.0775363749999</v>
      </c>
    </row>
    <row r="244" spans="2:39">
      <c r="B244" s="103" t="s">
        <v>5</v>
      </c>
      <c r="C244" s="103" t="s">
        <v>506</v>
      </c>
      <c r="D244" s="103" t="s">
        <v>505</v>
      </c>
      <c r="E244" s="128">
        <v>0</v>
      </c>
      <c r="F244" s="128">
        <v>0</v>
      </c>
      <c r="G244" s="128">
        <v>0</v>
      </c>
      <c r="H244" s="128">
        <v>0</v>
      </c>
      <c r="I244" s="128">
        <v>0</v>
      </c>
      <c r="J244" s="128">
        <v>0</v>
      </c>
      <c r="K244" s="128">
        <v>0</v>
      </c>
      <c r="L244" s="128">
        <v>0</v>
      </c>
      <c r="M244" s="128">
        <v>0</v>
      </c>
      <c r="N244" s="128">
        <v>0</v>
      </c>
      <c r="O244" s="128">
        <v>0</v>
      </c>
      <c r="P244" s="128">
        <v>40</v>
      </c>
      <c r="Q244" s="128">
        <v>40</v>
      </c>
      <c r="R244" s="128">
        <v>0</v>
      </c>
      <c r="S244" s="128">
        <v>0</v>
      </c>
      <c r="T244" s="128">
        <v>80</v>
      </c>
      <c r="U244" s="128" t="s">
        <v>4408</v>
      </c>
      <c r="W244" s="93" t="str">
        <f>_xlfn.XLOOKUP($C244,'Master list'!$C:$C,'Master list'!E:E)</f>
        <v>SGCC</v>
      </c>
      <c r="X244" s="93" t="str">
        <f>VLOOKUP($C244,'Master list'!$C:$Z,4,0)</f>
        <v>Z08</v>
      </c>
      <c r="Y244" s="104">
        <f>_xlfn.XLOOKUP($C244,'Master list'!$C:$C,'Master list'!O:O)</f>
        <v>1219</v>
      </c>
      <c r="Z244" s="93" t="str">
        <f>VLOOKUP($C244,'Master list'!$C:$Z,5,0)</f>
        <v>SGCC-ZSBX-Z08</v>
      </c>
      <c r="AA244" s="93">
        <f>VLOOKUP($C244,'Master list'!$C:$Z,6,0)</f>
        <v>0.8</v>
      </c>
      <c r="AB244" s="93">
        <f>VLOOKUP($C244,'Master list'!$C:$Z,7,0)</f>
        <v>250</v>
      </c>
      <c r="AC244" s="93">
        <f>VLOOKUP($C244,'Master list'!$C:$Z,8,0)</f>
        <v>1356</v>
      </c>
      <c r="AD244" s="105">
        <f>VLOOKUP($C244,'Master list'!$C:$Z,9,0)</f>
        <v>2.1289199999999999</v>
      </c>
      <c r="AF244" s="106">
        <f t="shared" si="27"/>
        <v>0</v>
      </c>
      <c r="AG244" s="106">
        <f t="shared" si="28"/>
        <v>0</v>
      </c>
      <c r="AH244" s="106">
        <f t="shared" si="29"/>
        <v>0</v>
      </c>
      <c r="AI244" s="106">
        <f t="shared" si="30"/>
        <v>85.156800000000004</v>
      </c>
      <c r="AJ244" s="106">
        <f t="shared" si="31"/>
        <v>85.156800000000004</v>
      </c>
      <c r="AK244" s="106">
        <f t="shared" si="32"/>
        <v>0</v>
      </c>
      <c r="AL244" s="106">
        <f t="shared" si="33"/>
        <v>0</v>
      </c>
      <c r="AM244" s="106">
        <f t="shared" si="34"/>
        <v>170.31360000000001</v>
      </c>
    </row>
    <row r="245" spans="2:39">
      <c r="B245" s="103" t="s">
        <v>5</v>
      </c>
      <c r="C245" s="103" t="s">
        <v>509</v>
      </c>
      <c r="D245" s="103" t="s">
        <v>510</v>
      </c>
      <c r="E245" s="128">
        <v>0</v>
      </c>
      <c r="F245" s="128">
        <v>0</v>
      </c>
      <c r="G245" s="128">
        <v>0</v>
      </c>
      <c r="H245" s="128">
        <v>0</v>
      </c>
      <c r="I245" s="128">
        <v>0</v>
      </c>
      <c r="J245" s="128">
        <v>0</v>
      </c>
      <c r="K245" s="128">
        <v>200</v>
      </c>
      <c r="L245" s="128">
        <v>800</v>
      </c>
      <c r="M245" s="128">
        <v>0</v>
      </c>
      <c r="N245" s="128">
        <v>1200</v>
      </c>
      <c r="O245" s="128">
        <v>800</v>
      </c>
      <c r="P245" s="128">
        <v>200</v>
      </c>
      <c r="Q245" s="128">
        <v>1000</v>
      </c>
      <c r="R245" s="128">
        <v>0</v>
      </c>
      <c r="S245" s="128">
        <v>400</v>
      </c>
      <c r="T245" s="128">
        <v>4600</v>
      </c>
      <c r="U245" s="128" t="s">
        <v>4408</v>
      </c>
      <c r="W245" s="93" t="str">
        <f>_xlfn.XLOOKUP($C245,'Master list'!$C:$C,'Master list'!E:E)</f>
        <v>SGCC</v>
      </c>
      <c r="X245" s="93" t="str">
        <f>VLOOKUP($C245,'Master list'!$C:$Z,4,0)</f>
        <v>Z08</v>
      </c>
      <c r="Y245" s="104">
        <f>_xlfn.XLOOKUP($C245,'Master list'!$C:$C,'Master list'!O:O)</f>
        <v>1219</v>
      </c>
      <c r="Z245" s="93" t="str">
        <f>VLOOKUP($C245,'Master list'!$C:$Z,5,0)</f>
        <v>SGCC-ZSBX-Z08</v>
      </c>
      <c r="AA245" s="93">
        <f>VLOOKUP($C245,'Master list'!$C:$Z,6,0)</f>
        <v>0.6</v>
      </c>
      <c r="AB245" s="93">
        <f>VLOOKUP($C245,'Master list'!$C:$Z,7,0)</f>
        <v>113</v>
      </c>
      <c r="AC245" s="93">
        <f>VLOOKUP($C245,'Master list'!$C:$Z,8,0)</f>
        <v>174</v>
      </c>
      <c r="AD245" s="105">
        <f>VLOOKUP($C245,'Master list'!$C:$Z,9,0)</f>
        <v>9.2608019999999999E-2</v>
      </c>
      <c r="AF245" s="106">
        <f t="shared" si="27"/>
        <v>92.608019999999996</v>
      </c>
      <c r="AG245" s="106">
        <f t="shared" si="28"/>
        <v>111.12962399999999</v>
      </c>
      <c r="AH245" s="106">
        <f t="shared" si="29"/>
        <v>74.086416</v>
      </c>
      <c r="AI245" s="106">
        <f t="shared" si="30"/>
        <v>18.521604</v>
      </c>
      <c r="AJ245" s="106">
        <f t="shared" si="31"/>
        <v>92.608019999999996</v>
      </c>
      <c r="AK245" s="106">
        <f t="shared" si="32"/>
        <v>0</v>
      </c>
      <c r="AL245" s="106">
        <f t="shared" si="33"/>
        <v>37.043208</v>
      </c>
      <c r="AM245" s="106">
        <f t="shared" si="34"/>
        <v>425.996892</v>
      </c>
    </row>
    <row r="246" spans="2:39">
      <c r="B246" s="103" t="s">
        <v>5</v>
      </c>
      <c r="C246" s="103" t="s">
        <v>511</v>
      </c>
      <c r="D246" s="103" t="s">
        <v>512</v>
      </c>
      <c r="E246" s="128">
        <v>0</v>
      </c>
      <c r="F246" s="128">
        <v>0</v>
      </c>
      <c r="G246" s="128">
        <v>0</v>
      </c>
      <c r="H246" s="128">
        <v>0</v>
      </c>
      <c r="I246" s="128">
        <v>0</v>
      </c>
      <c r="J246" s="128">
        <v>0</v>
      </c>
      <c r="K246" s="128">
        <v>0</v>
      </c>
      <c r="L246" s="128">
        <v>400</v>
      </c>
      <c r="M246" s="128">
        <v>0</v>
      </c>
      <c r="N246" s="128">
        <v>2200</v>
      </c>
      <c r="O246" s="128">
        <v>1600</v>
      </c>
      <c r="P246" s="128">
        <v>400</v>
      </c>
      <c r="Q246" s="128">
        <v>2200</v>
      </c>
      <c r="R246" s="128">
        <v>0</v>
      </c>
      <c r="S246" s="128">
        <v>800</v>
      </c>
      <c r="T246" s="128">
        <v>7600</v>
      </c>
      <c r="U246" s="128" t="s">
        <v>4408</v>
      </c>
      <c r="W246" s="93" t="str">
        <f>_xlfn.XLOOKUP($C246,'Master list'!$C:$C,'Master list'!E:E)</f>
        <v>SGCC</v>
      </c>
      <c r="X246" s="93" t="str">
        <f>VLOOKUP($C246,'Master list'!$C:$Z,4,0)</f>
        <v>Z08</v>
      </c>
      <c r="Y246" s="104">
        <f>_xlfn.XLOOKUP($C246,'Master list'!$C:$C,'Master list'!O:O)</f>
        <v>1219</v>
      </c>
      <c r="Z246" s="93" t="str">
        <f>VLOOKUP($C246,'Master list'!$C:$Z,5,0)</f>
        <v>SGCC-ZSBX-Z08</v>
      </c>
      <c r="AA246" s="93">
        <f>VLOOKUP($C246,'Master list'!$C:$Z,6,0)</f>
        <v>1.2</v>
      </c>
      <c r="AB246" s="93">
        <f>VLOOKUP($C246,'Master list'!$C:$Z,7,0)</f>
        <v>110</v>
      </c>
      <c r="AC246" s="93">
        <f>VLOOKUP($C246,'Master list'!$C:$Z,8,0)</f>
        <v>851</v>
      </c>
      <c r="AD246" s="105">
        <f>VLOOKUP($C246,'Master list'!$C:$Z,9,0)</f>
        <v>0.8818062000000001</v>
      </c>
      <c r="AF246" s="106">
        <f t="shared" si="27"/>
        <v>352.72248000000002</v>
      </c>
      <c r="AG246" s="106">
        <f t="shared" si="28"/>
        <v>1939.9736400000002</v>
      </c>
      <c r="AH246" s="106">
        <f t="shared" si="29"/>
        <v>1410.8899200000001</v>
      </c>
      <c r="AI246" s="106">
        <f t="shared" si="30"/>
        <v>352.72248000000002</v>
      </c>
      <c r="AJ246" s="106">
        <f t="shared" si="31"/>
        <v>1939.9736400000002</v>
      </c>
      <c r="AK246" s="106">
        <f t="shared" si="32"/>
        <v>0</v>
      </c>
      <c r="AL246" s="106">
        <f t="shared" si="33"/>
        <v>705.44496000000004</v>
      </c>
      <c r="AM246" s="106">
        <f t="shared" si="34"/>
        <v>6701.7271200000005</v>
      </c>
    </row>
    <row r="247" spans="2:39">
      <c r="B247" s="103" t="s">
        <v>5</v>
      </c>
      <c r="C247" s="103" t="s">
        <v>513</v>
      </c>
      <c r="D247" s="103" t="s">
        <v>514</v>
      </c>
      <c r="E247" s="128">
        <v>0</v>
      </c>
      <c r="F247" s="128">
        <v>0</v>
      </c>
      <c r="G247" s="128">
        <v>0</v>
      </c>
      <c r="H247" s="128">
        <v>0</v>
      </c>
      <c r="I247" s="128">
        <v>0</v>
      </c>
      <c r="J247" s="128">
        <v>675.36</v>
      </c>
      <c r="K247" s="128">
        <v>0</v>
      </c>
      <c r="L247" s="128">
        <v>2026.08</v>
      </c>
      <c r="M247" s="128">
        <v>0</v>
      </c>
      <c r="N247" s="128">
        <v>2026.08</v>
      </c>
      <c r="O247" s="128">
        <v>2026.08</v>
      </c>
      <c r="P247" s="128">
        <v>0</v>
      </c>
      <c r="Q247" s="128">
        <v>2701.44</v>
      </c>
      <c r="R247" s="128">
        <v>0</v>
      </c>
      <c r="S247" s="128">
        <v>675.36</v>
      </c>
      <c r="T247" s="128">
        <v>10130.4</v>
      </c>
      <c r="U247" s="128" t="s">
        <v>4408</v>
      </c>
      <c r="W247" s="93" t="str">
        <f>_xlfn.XLOOKUP($C247,'Master list'!$C:$C,'Master list'!E:E)</f>
        <v>SGCC</v>
      </c>
      <c r="X247" s="93" t="str">
        <f>VLOOKUP($C247,'Master list'!$C:$Z,4,0)</f>
        <v>Z08</v>
      </c>
      <c r="Y247" s="104">
        <f>_xlfn.XLOOKUP($C247,'Master list'!$C:$C,'Master list'!O:O)</f>
        <v>1219</v>
      </c>
      <c r="Z247" s="93" t="str">
        <f>VLOOKUP($C247,'Master list'!$C:$Z,5,0)</f>
        <v>SGCC-ZSBX-Z08</v>
      </c>
      <c r="AA247" s="93">
        <f>VLOOKUP($C247,'Master list'!$C:$Z,6,0)</f>
        <v>1.2</v>
      </c>
      <c r="AB247" s="93">
        <f>VLOOKUP($C247,'Master list'!$C:$Z,7,0)</f>
        <v>104</v>
      </c>
      <c r="AC247" s="93">
        <f>VLOOKUP($C247,'Master list'!$C:$Z,8,0)</f>
        <v>890</v>
      </c>
      <c r="AD247" s="105">
        <f>VLOOKUP($C247,'Master list'!$C:$Z,9,0)</f>
        <v>0.8719152</v>
      </c>
      <c r="AF247" s="106">
        <f t="shared" si="27"/>
        <v>2355.4265978879998</v>
      </c>
      <c r="AG247" s="106">
        <f t="shared" si="28"/>
        <v>1766.569948416</v>
      </c>
      <c r="AH247" s="106">
        <f t="shared" si="29"/>
        <v>1766.569948416</v>
      </c>
      <c r="AI247" s="106">
        <f t="shared" si="30"/>
        <v>0</v>
      </c>
      <c r="AJ247" s="106">
        <f t="shared" si="31"/>
        <v>2355.4265978879998</v>
      </c>
      <c r="AK247" s="106">
        <f t="shared" si="32"/>
        <v>0</v>
      </c>
      <c r="AL247" s="106">
        <f t="shared" si="33"/>
        <v>588.85664947199996</v>
      </c>
      <c r="AM247" s="106">
        <f t="shared" si="34"/>
        <v>8832.8497420799995</v>
      </c>
    </row>
    <row r="248" spans="2:39">
      <c r="B248" s="103" t="s">
        <v>5</v>
      </c>
      <c r="C248" s="103" t="s">
        <v>519</v>
      </c>
      <c r="D248" s="103" t="s">
        <v>520</v>
      </c>
      <c r="E248" s="128">
        <v>0</v>
      </c>
      <c r="F248" s="128">
        <v>0</v>
      </c>
      <c r="G248" s="128">
        <v>0</v>
      </c>
      <c r="H248" s="128">
        <v>0</v>
      </c>
      <c r="I248" s="128">
        <v>0</v>
      </c>
      <c r="J248" s="128">
        <v>10</v>
      </c>
      <c r="K248" s="128">
        <v>0</v>
      </c>
      <c r="L248" s="128">
        <v>0</v>
      </c>
      <c r="M248" s="128">
        <v>0</v>
      </c>
      <c r="N248" s="128">
        <v>0</v>
      </c>
      <c r="O248" s="128">
        <v>0</v>
      </c>
      <c r="P248" s="128">
        <v>10</v>
      </c>
      <c r="Q248" s="128">
        <v>10</v>
      </c>
      <c r="R248" s="128">
        <v>0</v>
      </c>
      <c r="S248" s="128">
        <v>0</v>
      </c>
      <c r="T248" s="128">
        <v>30</v>
      </c>
      <c r="U248" s="128" t="s">
        <v>4408</v>
      </c>
      <c r="W248" s="93" t="str">
        <f>_xlfn.XLOOKUP($C248,'Master list'!$C:$C,'Master list'!E:E)</f>
        <v>SGCC</v>
      </c>
      <c r="X248" s="93" t="str">
        <f>VLOOKUP($C248,'Master list'!$C:$Z,4,0)</f>
        <v>Z08</v>
      </c>
      <c r="Y248" s="104">
        <f>_xlfn.XLOOKUP($C248,'Master list'!$C:$C,'Master list'!O:O)</f>
        <v>1219</v>
      </c>
      <c r="Z248" s="93" t="str">
        <f>VLOOKUP($C248,'Master list'!$C:$Z,5,0)</f>
        <v>SGCC-ZS-EA-FB-Z08</v>
      </c>
      <c r="AA248" s="93">
        <f>VLOOKUP($C248,'Master list'!$C:$Z,6,0)</f>
        <v>0.6</v>
      </c>
      <c r="AB248" s="93">
        <f>VLOOKUP($C248,'Master list'!$C:$Z,7,0)</f>
        <v>79</v>
      </c>
      <c r="AC248" s="93">
        <f>VLOOKUP($C248,'Master list'!$C:$Z,8,0)</f>
        <v>830</v>
      </c>
      <c r="AD248" s="105">
        <f>VLOOKUP($C248,'Master list'!$C:$Z,9,0)</f>
        <v>0.30883469999999996</v>
      </c>
      <c r="AF248" s="106">
        <f t="shared" si="27"/>
        <v>3.0883469999999997</v>
      </c>
      <c r="AG248" s="106">
        <f t="shared" si="28"/>
        <v>0</v>
      </c>
      <c r="AH248" s="106">
        <f t="shared" si="29"/>
        <v>0</v>
      </c>
      <c r="AI248" s="106">
        <f t="shared" si="30"/>
        <v>3.0883469999999997</v>
      </c>
      <c r="AJ248" s="106">
        <f t="shared" si="31"/>
        <v>3.0883469999999997</v>
      </c>
      <c r="AK248" s="106">
        <f t="shared" si="32"/>
        <v>0</v>
      </c>
      <c r="AL248" s="106">
        <f t="shared" si="33"/>
        <v>0</v>
      </c>
      <c r="AM248" s="106">
        <f t="shared" si="34"/>
        <v>9.2650409999999983</v>
      </c>
    </row>
    <row r="249" spans="2:39">
      <c r="B249" s="103" t="s">
        <v>5</v>
      </c>
      <c r="C249" s="103" t="s">
        <v>523</v>
      </c>
      <c r="D249" s="103" t="s">
        <v>524</v>
      </c>
      <c r="E249" s="128">
        <v>0</v>
      </c>
      <c r="F249" s="128">
        <v>0</v>
      </c>
      <c r="G249" s="128">
        <v>0</v>
      </c>
      <c r="H249" s="128">
        <v>0</v>
      </c>
      <c r="I249" s="128">
        <v>0</v>
      </c>
      <c r="J249" s="128">
        <v>0</v>
      </c>
      <c r="K249" s="128">
        <v>0</v>
      </c>
      <c r="L249" s="128">
        <v>0</v>
      </c>
      <c r="M249" s="128">
        <v>0</v>
      </c>
      <c r="N249" s="128">
        <v>0</v>
      </c>
      <c r="O249" s="128">
        <v>100</v>
      </c>
      <c r="P249" s="128">
        <v>0</v>
      </c>
      <c r="Q249" s="128">
        <v>0</v>
      </c>
      <c r="R249" s="128">
        <v>0</v>
      </c>
      <c r="S249" s="128">
        <v>0</v>
      </c>
      <c r="T249" s="128">
        <v>100</v>
      </c>
      <c r="U249" s="128" t="s">
        <v>4408</v>
      </c>
      <c r="W249" s="93" t="str">
        <f>_xlfn.XLOOKUP($C249,'Master list'!$C:$C,'Master list'!E:E)</f>
        <v>SGCC</v>
      </c>
      <c r="X249" s="93" t="str">
        <f>VLOOKUP($C249,'Master list'!$C:$Z,4,0)</f>
        <v>Z08</v>
      </c>
      <c r="Y249" s="104">
        <f>_xlfn.XLOOKUP($C249,'Master list'!$C:$C,'Master list'!O:O)</f>
        <v>1219</v>
      </c>
      <c r="Z249" s="93" t="str">
        <f>VLOOKUP($C249,'Master list'!$C:$Z,5,0)</f>
        <v>SGCC-ZSBX-Z08</v>
      </c>
      <c r="AA249" s="93">
        <f>VLOOKUP($C249,'Master list'!$C:$Z,6,0)</f>
        <v>1</v>
      </c>
      <c r="AB249" s="93">
        <f>VLOOKUP($C249,'Master list'!$C:$Z,7,0)</f>
        <v>115</v>
      </c>
      <c r="AC249" s="93">
        <f>VLOOKUP($C249,'Master list'!$C:$Z,8,0)</f>
        <v>1219</v>
      </c>
      <c r="AD249" s="105">
        <f>VLOOKUP($C249,'Master list'!$C:$Z,9,0)</f>
        <v>1.10045225</v>
      </c>
      <c r="AF249" s="106">
        <f t="shared" si="27"/>
        <v>0</v>
      </c>
      <c r="AG249" s="106">
        <f t="shared" si="28"/>
        <v>0</v>
      </c>
      <c r="AH249" s="106">
        <f t="shared" si="29"/>
        <v>110.045225</v>
      </c>
      <c r="AI249" s="106">
        <f t="shared" si="30"/>
        <v>0</v>
      </c>
      <c r="AJ249" s="106">
        <f t="shared" si="31"/>
        <v>0</v>
      </c>
      <c r="AK249" s="106">
        <f t="shared" si="32"/>
        <v>0</v>
      </c>
      <c r="AL249" s="106">
        <f t="shared" si="33"/>
        <v>0</v>
      </c>
      <c r="AM249" s="106">
        <f t="shared" si="34"/>
        <v>110.045225</v>
      </c>
    </row>
    <row r="250" spans="2:39">
      <c r="B250" s="103" t="s">
        <v>5</v>
      </c>
      <c r="C250" s="103" t="s">
        <v>536</v>
      </c>
      <c r="D250" s="103" t="s">
        <v>537</v>
      </c>
      <c r="E250" s="128">
        <v>0</v>
      </c>
      <c r="F250" s="128">
        <v>0</v>
      </c>
      <c r="G250" s="128">
        <v>0</v>
      </c>
      <c r="H250" s="128">
        <v>0</v>
      </c>
      <c r="I250" s="128">
        <v>0</v>
      </c>
      <c r="J250" s="128">
        <v>0</v>
      </c>
      <c r="K250" s="128">
        <v>0</v>
      </c>
      <c r="L250" s="128">
        <v>100</v>
      </c>
      <c r="M250" s="128">
        <v>0</v>
      </c>
      <c r="N250" s="128">
        <v>600</v>
      </c>
      <c r="O250" s="128">
        <v>400</v>
      </c>
      <c r="P250" s="128">
        <v>600</v>
      </c>
      <c r="Q250" s="128">
        <v>1000</v>
      </c>
      <c r="R250" s="128">
        <v>0</v>
      </c>
      <c r="S250" s="128">
        <v>700</v>
      </c>
      <c r="T250" s="128">
        <v>3400</v>
      </c>
      <c r="U250" s="128" t="s">
        <v>4408</v>
      </c>
      <c r="W250" s="93" t="str">
        <f>_xlfn.XLOOKUP($C250,'Master list'!$C:$C,'Master list'!E:E)</f>
        <v>SGCC</v>
      </c>
      <c r="X250" s="93" t="str">
        <f>VLOOKUP($C250,'Master list'!$C:$Z,4,0)</f>
        <v>Z08</v>
      </c>
      <c r="Y250" s="104">
        <f>_xlfn.XLOOKUP($C250,'Master list'!$C:$C,'Master list'!O:O)</f>
        <v>1219</v>
      </c>
      <c r="Z250" s="93" t="str">
        <f>VLOOKUP($C250,'Master list'!$C:$Z,5,0)</f>
        <v>SGCC-ZSBX-Z08</v>
      </c>
      <c r="AA250" s="93">
        <f>VLOOKUP($C250,'Master list'!$C:$Z,6,0)</f>
        <v>0.6</v>
      </c>
      <c r="AB250" s="93">
        <f>VLOOKUP($C250,'Master list'!$C:$Z,7,0)</f>
        <v>185</v>
      </c>
      <c r="AC250" s="93">
        <f>VLOOKUP($C250,'Master list'!$C:$Z,8,0)</f>
        <v>1220</v>
      </c>
      <c r="AD250" s="105">
        <f>VLOOKUP($C250,'Master list'!$C:$Z,9,0)</f>
        <v>1.0630470000000001</v>
      </c>
      <c r="AF250" s="106">
        <f t="shared" si="27"/>
        <v>106.30470000000001</v>
      </c>
      <c r="AG250" s="106">
        <f t="shared" si="28"/>
        <v>637.82820000000004</v>
      </c>
      <c r="AH250" s="106">
        <f t="shared" si="29"/>
        <v>425.21880000000004</v>
      </c>
      <c r="AI250" s="106">
        <f t="shared" si="30"/>
        <v>637.82820000000004</v>
      </c>
      <c r="AJ250" s="106">
        <f t="shared" si="31"/>
        <v>1063.047</v>
      </c>
      <c r="AK250" s="106">
        <f t="shared" si="32"/>
        <v>0</v>
      </c>
      <c r="AL250" s="106">
        <f t="shared" si="33"/>
        <v>744.13290000000006</v>
      </c>
      <c r="AM250" s="106">
        <f t="shared" si="34"/>
        <v>3614.3598000000002</v>
      </c>
    </row>
    <row r="251" spans="2:39">
      <c r="B251" s="103" t="s">
        <v>5</v>
      </c>
      <c r="C251" s="103" t="s">
        <v>538</v>
      </c>
      <c r="D251" s="103" t="s">
        <v>537</v>
      </c>
      <c r="E251" s="128">
        <v>0</v>
      </c>
      <c r="F251" s="128">
        <v>0</v>
      </c>
      <c r="G251" s="128">
        <v>0</v>
      </c>
      <c r="H251" s="128">
        <v>0</v>
      </c>
      <c r="I251" s="128">
        <v>0</v>
      </c>
      <c r="J251" s="128">
        <v>0</v>
      </c>
      <c r="K251" s="128">
        <v>0</v>
      </c>
      <c r="L251" s="128">
        <v>0</v>
      </c>
      <c r="M251" s="128">
        <v>0</v>
      </c>
      <c r="N251" s="128">
        <v>0</v>
      </c>
      <c r="O251" s="128">
        <v>100</v>
      </c>
      <c r="P251" s="128">
        <v>0</v>
      </c>
      <c r="Q251" s="128">
        <v>100</v>
      </c>
      <c r="R251" s="128">
        <v>0</v>
      </c>
      <c r="S251" s="128">
        <v>100</v>
      </c>
      <c r="T251" s="128">
        <v>300</v>
      </c>
      <c r="U251" s="128" t="s">
        <v>4408</v>
      </c>
      <c r="W251" s="93" t="str">
        <f>_xlfn.XLOOKUP($C251,'Master list'!$C:$C,'Master list'!E:E)</f>
        <v>SGCC</v>
      </c>
      <c r="X251" s="93" t="str">
        <f>VLOOKUP($C251,'Master list'!$C:$Z,4,0)</f>
        <v>Z08</v>
      </c>
      <c r="Y251" s="104">
        <f>_xlfn.XLOOKUP($C251,'Master list'!$C:$C,'Master list'!O:O)</f>
        <v>1219</v>
      </c>
      <c r="Z251" s="93" t="str">
        <f>VLOOKUP($C251,'Master list'!$C:$Z,5,0)</f>
        <v>SGCC-ZSBX-Z08</v>
      </c>
      <c r="AA251" s="93">
        <f>VLOOKUP($C251,'Master list'!$C:$Z,6,0)</f>
        <v>0.6</v>
      </c>
      <c r="AB251" s="93">
        <f>VLOOKUP($C251,'Master list'!$C:$Z,7,0)</f>
        <v>185</v>
      </c>
      <c r="AC251" s="93">
        <f>VLOOKUP($C251,'Master list'!$C:$Z,8,0)</f>
        <v>1220</v>
      </c>
      <c r="AD251" s="105">
        <f>VLOOKUP($C251,'Master list'!$C:$Z,9,0)</f>
        <v>1.0630470000000001</v>
      </c>
      <c r="AF251" s="106">
        <f t="shared" si="27"/>
        <v>0</v>
      </c>
      <c r="AG251" s="106">
        <f t="shared" si="28"/>
        <v>0</v>
      </c>
      <c r="AH251" s="106">
        <f t="shared" si="29"/>
        <v>106.30470000000001</v>
      </c>
      <c r="AI251" s="106">
        <f t="shared" si="30"/>
        <v>0</v>
      </c>
      <c r="AJ251" s="106">
        <f t="shared" si="31"/>
        <v>106.30470000000001</v>
      </c>
      <c r="AK251" s="106">
        <f t="shared" si="32"/>
        <v>0</v>
      </c>
      <c r="AL251" s="106">
        <f t="shared" si="33"/>
        <v>106.30470000000001</v>
      </c>
      <c r="AM251" s="106">
        <f t="shared" si="34"/>
        <v>318.91410000000002</v>
      </c>
    </row>
    <row r="252" spans="2:39">
      <c r="B252" s="103" t="s">
        <v>5</v>
      </c>
      <c r="C252" s="103" t="s">
        <v>544</v>
      </c>
      <c r="D252" s="103" t="s">
        <v>545</v>
      </c>
      <c r="E252" s="128">
        <v>0</v>
      </c>
      <c r="F252" s="128">
        <v>0</v>
      </c>
      <c r="G252" s="128">
        <v>0</v>
      </c>
      <c r="H252" s="128">
        <v>0</v>
      </c>
      <c r="I252" s="128">
        <v>0</v>
      </c>
      <c r="J252" s="128">
        <v>0</v>
      </c>
      <c r="K252" s="128">
        <v>0</v>
      </c>
      <c r="L252" s="128">
        <v>0</v>
      </c>
      <c r="M252" s="128">
        <v>0</v>
      </c>
      <c r="N252" s="128">
        <v>155.96</v>
      </c>
      <c r="O252" s="128">
        <v>0</v>
      </c>
      <c r="P252" s="128">
        <v>201</v>
      </c>
      <c r="Q252" s="128">
        <v>201</v>
      </c>
      <c r="R252" s="128">
        <v>0</v>
      </c>
      <c r="S252" s="128">
        <v>0</v>
      </c>
      <c r="T252" s="128">
        <v>557.96</v>
      </c>
      <c r="U252" s="128" t="s">
        <v>4408</v>
      </c>
      <c r="W252" s="93" t="str">
        <f>_xlfn.XLOOKUP($C252,'Master list'!$C:$C,'Master list'!E:E)</f>
        <v>SGCC</v>
      </c>
      <c r="X252" s="93" t="str">
        <f>VLOOKUP($C252,'Master list'!$C:$Z,4,0)</f>
        <v>Z08</v>
      </c>
      <c r="Y252" s="104">
        <f>_xlfn.XLOOKUP($C252,'Master list'!$C:$C,'Master list'!O:O)</f>
        <v>1219</v>
      </c>
      <c r="Z252" s="93" t="str">
        <f>VLOOKUP($C252,'Master list'!$C:$Z,5,0)</f>
        <v>SGCC-ZSBX-Z08</v>
      </c>
      <c r="AA252" s="93">
        <f>VLOOKUP($C252,'Master list'!$C:$Z,6,0)</f>
        <v>0.8</v>
      </c>
      <c r="AB252" s="93">
        <f>VLOOKUP($C252,'Master list'!$C:$Z,7,0)</f>
        <v>356</v>
      </c>
      <c r="AC252" s="93">
        <f>VLOOKUP($C252,'Master list'!$C:$Z,8,0)</f>
        <v>910</v>
      </c>
      <c r="AD252" s="105">
        <f>VLOOKUP($C252,'Master list'!$C:$Z,9,0)</f>
        <v>2.0344688000000004</v>
      </c>
      <c r="AF252" s="106">
        <f t="shared" si="27"/>
        <v>0</v>
      </c>
      <c r="AG252" s="106">
        <f t="shared" si="28"/>
        <v>317.29575404800011</v>
      </c>
      <c r="AH252" s="106">
        <f t="shared" si="29"/>
        <v>0</v>
      </c>
      <c r="AI252" s="106">
        <f t="shared" si="30"/>
        <v>408.92822880000006</v>
      </c>
      <c r="AJ252" s="106">
        <f t="shared" si="31"/>
        <v>408.92822880000006</v>
      </c>
      <c r="AK252" s="106">
        <f t="shared" si="32"/>
        <v>0</v>
      </c>
      <c r="AL252" s="106">
        <f t="shared" si="33"/>
        <v>0</v>
      </c>
      <c r="AM252" s="106">
        <f t="shared" si="34"/>
        <v>1135.1522116480003</v>
      </c>
    </row>
    <row r="253" spans="2:39">
      <c r="B253" s="103" t="s">
        <v>5</v>
      </c>
      <c r="C253" s="103" t="s">
        <v>547</v>
      </c>
      <c r="D253" s="103" t="s">
        <v>548</v>
      </c>
      <c r="E253" s="128">
        <v>0</v>
      </c>
      <c r="F253" s="128">
        <v>0</v>
      </c>
      <c r="G253" s="128">
        <v>0</v>
      </c>
      <c r="H253" s="128">
        <v>0</v>
      </c>
      <c r="I253" s="128">
        <v>0</v>
      </c>
      <c r="J253" s="128">
        <v>0</v>
      </c>
      <c r="K253" s="128">
        <v>0</v>
      </c>
      <c r="L253" s="128">
        <v>0</v>
      </c>
      <c r="M253" s="128">
        <v>0</v>
      </c>
      <c r="N253" s="128">
        <v>40.89</v>
      </c>
      <c r="O253" s="128">
        <v>160.80000000000001</v>
      </c>
      <c r="P253" s="128">
        <v>80.400000000000006</v>
      </c>
      <c r="Q253" s="128">
        <v>160.80000000000001</v>
      </c>
      <c r="R253" s="128">
        <v>0</v>
      </c>
      <c r="S253" s="128">
        <v>160.80000000000001</v>
      </c>
      <c r="T253" s="128">
        <v>603.69000000000005</v>
      </c>
      <c r="U253" s="128" t="s">
        <v>4408</v>
      </c>
      <c r="W253" s="93" t="str">
        <f>_xlfn.XLOOKUP($C253,'Master list'!$C:$C,'Master list'!E:E)</f>
        <v>SGCC</v>
      </c>
      <c r="X253" s="93" t="str">
        <f>VLOOKUP($C253,'Master list'!$C:$Z,4,0)</f>
        <v>Z08</v>
      </c>
      <c r="Y253" s="104">
        <f>_xlfn.XLOOKUP($C253,'Master list'!$C:$C,'Master list'!O:O)</f>
        <v>1219</v>
      </c>
      <c r="Z253" s="93" t="str">
        <f>VLOOKUP($C253,'Master list'!$C:$Z,5,0)</f>
        <v>SGCC-ZSBX-Z08</v>
      </c>
      <c r="AA253" s="93">
        <f>VLOOKUP($C253,'Master list'!$C:$Z,6,0)</f>
        <v>0.7</v>
      </c>
      <c r="AB253" s="93">
        <f>VLOOKUP($C253,'Master list'!$C:$Z,7,0)</f>
        <v>423</v>
      </c>
      <c r="AC253" s="93">
        <f>VLOOKUP($C253,'Master list'!$C:$Z,8,0)</f>
        <v>510</v>
      </c>
      <c r="AD253" s="105">
        <f>VLOOKUP($C253,'Master list'!$C:$Z,9,0)</f>
        <v>1.1854363499999998</v>
      </c>
      <c r="AF253" s="106">
        <f t="shared" si="27"/>
        <v>0</v>
      </c>
      <c r="AG253" s="106">
        <f t="shared" si="28"/>
        <v>48.472492351499994</v>
      </c>
      <c r="AH253" s="106">
        <f t="shared" si="29"/>
        <v>190.61816507999998</v>
      </c>
      <c r="AI253" s="106">
        <f t="shared" si="30"/>
        <v>95.309082539999991</v>
      </c>
      <c r="AJ253" s="106">
        <f t="shared" si="31"/>
        <v>190.61816507999998</v>
      </c>
      <c r="AK253" s="106">
        <f t="shared" si="32"/>
        <v>0</v>
      </c>
      <c r="AL253" s="106">
        <f t="shared" si="33"/>
        <v>190.61816507999998</v>
      </c>
      <c r="AM253" s="106">
        <f t="shared" si="34"/>
        <v>715.63607013149999</v>
      </c>
    </row>
    <row r="254" spans="2:39">
      <c r="B254" s="103" t="s">
        <v>5</v>
      </c>
      <c r="C254" s="103" t="s">
        <v>550</v>
      </c>
      <c r="D254" s="103" t="s">
        <v>551</v>
      </c>
      <c r="E254" s="128">
        <v>0</v>
      </c>
      <c r="F254" s="128">
        <v>0</v>
      </c>
      <c r="G254" s="128">
        <v>0</v>
      </c>
      <c r="H254" s="128">
        <v>0</v>
      </c>
      <c r="I254" s="128">
        <v>0</v>
      </c>
      <c r="J254" s="128">
        <v>0</v>
      </c>
      <c r="K254" s="128">
        <v>0</v>
      </c>
      <c r="L254" s="128">
        <v>8.4499999999999993</v>
      </c>
      <c r="M254" s="128">
        <v>0</v>
      </c>
      <c r="N254" s="128">
        <v>70.349999999999994</v>
      </c>
      <c r="O254" s="128">
        <v>170.85</v>
      </c>
      <c r="P254" s="128">
        <v>80.400000000000006</v>
      </c>
      <c r="Q254" s="128">
        <v>180.9</v>
      </c>
      <c r="R254" s="128">
        <v>0</v>
      </c>
      <c r="S254" s="128">
        <v>100.5</v>
      </c>
      <c r="T254" s="128">
        <v>611.45000000000005</v>
      </c>
      <c r="U254" s="128" t="s">
        <v>4408</v>
      </c>
      <c r="W254" s="93" t="str">
        <f>_xlfn.XLOOKUP($C254,'Master list'!$C:$C,'Master list'!E:E)</f>
        <v>SGCC</v>
      </c>
      <c r="X254" s="93" t="str">
        <f>VLOOKUP($C254,'Master list'!$C:$Z,4,0)</f>
        <v>Z08</v>
      </c>
      <c r="Y254" s="104">
        <f>_xlfn.XLOOKUP($C254,'Master list'!$C:$C,'Master list'!O:O)</f>
        <v>1219</v>
      </c>
      <c r="Z254" s="93" t="str">
        <f>VLOOKUP($C254,'Master list'!$C:$Z,5,0)</f>
        <v>SGCC-ZSBX-Z08</v>
      </c>
      <c r="AA254" s="93">
        <f>VLOOKUP($C254,'Master list'!$C:$Z,6,0)</f>
        <v>0.7</v>
      </c>
      <c r="AB254" s="93">
        <f>VLOOKUP($C254,'Master list'!$C:$Z,7,0)</f>
        <v>272</v>
      </c>
      <c r="AC254" s="93">
        <f>VLOOKUP($C254,'Master list'!$C:$Z,8,0)</f>
        <v>446</v>
      </c>
      <c r="AD254" s="105">
        <f>VLOOKUP($C254,'Master list'!$C:$Z,9,0)</f>
        <v>0.66660944</v>
      </c>
      <c r="AF254" s="106">
        <f t="shared" si="27"/>
        <v>5.6328497679999998</v>
      </c>
      <c r="AG254" s="106">
        <f t="shared" si="28"/>
        <v>46.895974103999997</v>
      </c>
      <c r="AH254" s="106">
        <f t="shared" si="29"/>
        <v>113.89022282399999</v>
      </c>
      <c r="AI254" s="106">
        <f t="shared" si="30"/>
        <v>53.595398976000006</v>
      </c>
      <c r="AJ254" s="106">
        <f t="shared" si="31"/>
        <v>120.589647696</v>
      </c>
      <c r="AK254" s="106">
        <f t="shared" si="32"/>
        <v>0</v>
      </c>
      <c r="AL254" s="106">
        <f t="shared" si="33"/>
        <v>66.994248720000002</v>
      </c>
      <c r="AM254" s="106">
        <f t="shared" si="34"/>
        <v>407.59834208800004</v>
      </c>
    </row>
    <row r="255" spans="2:39">
      <c r="B255" s="103" t="s">
        <v>5</v>
      </c>
      <c r="C255" s="103" t="s">
        <v>552</v>
      </c>
      <c r="D255" s="103" t="s">
        <v>553</v>
      </c>
      <c r="E255" s="128">
        <v>0</v>
      </c>
      <c r="F255" s="128">
        <v>0</v>
      </c>
      <c r="G255" s="128">
        <v>0</v>
      </c>
      <c r="H255" s="128">
        <v>0</v>
      </c>
      <c r="I255" s="128">
        <v>0</v>
      </c>
      <c r="J255" s="128">
        <v>0</v>
      </c>
      <c r="K255" s="128">
        <v>0</v>
      </c>
      <c r="L255" s="128">
        <v>0</v>
      </c>
      <c r="M255" s="128">
        <v>0</v>
      </c>
      <c r="N255" s="128">
        <v>0</v>
      </c>
      <c r="O255" s="128">
        <v>0</v>
      </c>
      <c r="P255" s="128">
        <v>9.06</v>
      </c>
      <c r="Q255" s="128">
        <v>26.13</v>
      </c>
      <c r="R255" s="128">
        <v>0</v>
      </c>
      <c r="S255" s="128">
        <v>26.13</v>
      </c>
      <c r="T255" s="128">
        <v>61.32</v>
      </c>
      <c r="U255" s="128" t="s">
        <v>4408</v>
      </c>
      <c r="W255" s="93" t="str">
        <f>_xlfn.XLOOKUP($C255,'Master list'!$C:$C,'Master list'!E:E)</f>
        <v>SGCC</v>
      </c>
      <c r="X255" s="93" t="str">
        <f>VLOOKUP($C255,'Master list'!$C:$Z,4,0)</f>
        <v>Z08</v>
      </c>
      <c r="Y255" s="104">
        <f>_xlfn.XLOOKUP($C255,'Master list'!$C:$C,'Master list'!O:O)</f>
        <v>1219</v>
      </c>
      <c r="Z255" s="93" t="str">
        <f>VLOOKUP($C255,'Master list'!$C:$Z,5,0)</f>
        <v>SGCC-ZSBX-Z08</v>
      </c>
      <c r="AA255" s="93">
        <f>VLOOKUP($C255,'Master list'!$C:$Z,6,0)</f>
        <v>0.7</v>
      </c>
      <c r="AB255" s="93">
        <f>VLOOKUP($C255,'Master list'!$C:$Z,7,0)</f>
        <v>200</v>
      </c>
      <c r="AC255" s="93">
        <f>VLOOKUP($C255,'Master list'!$C:$Z,8,0)</f>
        <v>688</v>
      </c>
      <c r="AD255" s="105">
        <f>VLOOKUP($C255,'Master list'!$C:$Z,9,0)</f>
        <v>0.7561119999999999</v>
      </c>
      <c r="AF255" s="106">
        <f t="shared" si="27"/>
        <v>0</v>
      </c>
      <c r="AG255" s="106">
        <f t="shared" si="28"/>
        <v>0</v>
      </c>
      <c r="AH255" s="106">
        <f t="shared" si="29"/>
        <v>0</v>
      </c>
      <c r="AI255" s="106">
        <f t="shared" si="30"/>
        <v>6.8503747199999996</v>
      </c>
      <c r="AJ255" s="106">
        <f t="shared" si="31"/>
        <v>19.757206559999997</v>
      </c>
      <c r="AK255" s="106">
        <f t="shared" si="32"/>
        <v>0</v>
      </c>
      <c r="AL255" s="106">
        <f t="shared" si="33"/>
        <v>19.757206559999997</v>
      </c>
      <c r="AM255" s="106">
        <f t="shared" si="34"/>
        <v>46.364787839999991</v>
      </c>
    </row>
    <row r="256" spans="2:39">
      <c r="B256" s="103" t="s">
        <v>5</v>
      </c>
      <c r="C256" s="103" t="s">
        <v>554</v>
      </c>
      <c r="D256" s="103" t="s">
        <v>555</v>
      </c>
      <c r="E256" s="128">
        <v>0</v>
      </c>
      <c r="F256" s="128">
        <v>0</v>
      </c>
      <c r="G256" s="128">
        <v>0</v>
      </c>
      <c r="H256" s="128">
        <v>0</v>
      </c>
      <c r="I256" s="128">
        <v>0</v>
      </c>
      <c r="J256" s="128">
        <v>0</v>
      </c>
      <c r="K256" s="128">
        <v>0</v>
      </c>
      <c r="L256" s="128">
        <v>0</v>
      </c>
      <c r="M256" s="128">
        <v>0</v>
      </c>
      <c r="N256" s="128">
        <v>83.75</v>
      </c>
      <c r="O256" s="128">
        <v>150.75</v>
      </c>
      <c r="P256" s="128">
        <v>100.5</v>
      </c>
      <c r="Q256" s="128">
        <v>150.75</v>
      </c>
      <c r="R256" s="128">
        <v>0</v>
      </c>
      <c r="S256" s="128">
        <v>100.5</v>
      </c>
      <c r="T256" s="128">
        <v>586.25</v>
      </c>
      <c r="U256" s="128" t="s">
        <v>4408</v>
      </c>
      <c r="W256" s="93" t="str">
        <f>_xlfn.XLOOKUP($C256,'Master list'!$C:$C,'Master list'!E:E)</f>
        <v>SGCC</v>
      </c>
      <c r="X256" s="93" t="str">
        <f>VLOOKUP($C256,'Master list'!$C:$Z,4,0)</f>
        <v>Z08</v>
      </c>
      <c r="Y256" s="104">
        <f>_xlfn.XLOOKUP($C256,'Master list'!$C:$C,'Master list'!O:O)</f>
        <v>1219</v>
      </c>
      <c r="Z256" s="93" t="str">
        <f>VLOOKUP($C256,'Master list'!$C:$Z,5,0)</f>
        <v>SGCC-ZSBX-Z08</v>
      </c>
      <c r="AA256" s="93">
        <f>VLOOKUP($C256,'Master list'!$C:$Z,6,0)</f>
        <v>0.7</v>
      </c>
      <c r="AB256" s="93">
        <f>VLOOKUP($C256,'Master list'!$C:$Z,7,0)</f>
        <v>52</v>
      </c>
      <c r="AC256" s="93">
        <f>VLOOKUP($C256,'Master list'!$C:$Z,8,0)</f>
        <v>233</v>
      </c>
      <c r="AD256" s="105">
        <f>VLOOKUP($C256,'Master list'!$C:$Z,9,0)</f>
        <v>6.6577419999999984E-2</v>
      </c>
      <c r="AF256" s="106">
        <f t="shared" si="27"/>
        <v>0</v>
      </c>
      <c r="AG256" s="106">
        <f t="shared" si="28"/>
        <v>5.5758589249999986</v>
      </c>
      <c r="AH256" s="106">
        <f t="shared" si="29"/>
        <v>10.036546064999998</v>
      </c>
      <c r="AI256" s="106">
        <f t="shared" si="30"/>
        <v>6.6910307099999988</v>
      </c>
      <c r="AJ256" s="106">
        <f t="shared" si="31"/>
        <v>10.036546064999998</v>
      </c>
      <c r="AK256" s="106">
        <f t="shared" si="32"/>
        <v>0</v>
      </c>
      <c r="AL256" s="106">
        <f t="shared" si="33"/>
        <v>6.6910307099999988</v>
      </c>
      <c r="AM256" s="106">
        <f t="shared" si="34"/>
        <v>39.03101247499999</v>
      </c>
    </row>
    <row r="257" spans="2:39">
      <c r="B257" s="103" t="s">
        <v>5</v>
      </c>
      <c r="C257" s="103" t="s">
        <v>556</v>
      </c>
      <c r="D257" s="103" t="s">
        <v>557</v>
      </c>
      <c r="E257" s="128">
        <v>0</v>
      </c>
      <c r="F257" s="128">
        <v>0</v>
      </c>
      <c r="G257" s="128">
        <v>0</v>
      </c>
      <c r="H257" s="128">
        <v>0</v>
      </c>
      <c r="I257" s="128">
        <v>0</v>
      </c>
      <c r="J257" s="128">
        <v>0</v>
      </c>
      <c r="K257" s="128">
        <v>0</v>
      </c>
      <c r="L257" s="128">
        <v>0</v>
      </c>
      <c r="M257" s="128">
        <v>0</v>
      </c>
      <c r="N257" s="128">
        <v>0</v>
      </c>
      <c r="O257" s="128">
        <v>33.04</v>
      </c>
      <c r="P257" s="128">
        <v>0</v>
      </c>
      <c r="Q257" s="128">
        <v>48.24</v>
      </c>
      <c r="R257" s="128">
        <v>0</v>
      </c>
      <c r="S257" s="128">
        <v>24.12</v>
      </c>
      <c r="T257" s="128">
        <v>105.4</v>
      </c>
      <c r="U257" s="128" t="s">
        <v>4408</v>
      </c>
      <c r="W257" s="93" t="str">
        <f>_xlfn.XLOOKUP($C257,'Master list'!$C:$C,'Master list'!E:E)</f>
        <v>SGCC</v>
      </c>
      <c r="X257" s="93" t="str">
        <f>VLOOKUP($C257,'Master list'!$C:$Z,4,0)</f>
        <v>Z08</v>
      </c>
      <c r="Y257" s="104">
        <f>_xlfn.XLOOKUP($C257,'Master list'!$C:$C,'Master list'!O:O)</f>
        <v>1219</v>
      </c>
      <c r="Z257" s="93" t="str">
        <f>VLOOKUP($C257,'Master list'!$C:$Z,5,0)</f>
        <v>SGCC-ZSBX-Z08</v>
      </c>
      <c r="AA257" s="93">
        <f>VLOOKUP($C257,'Master list'!$C:$Z,6,0)</f>
        <v>0.7</v>
      </c>
      <c r="AB257" s="93">
        <f>VLOOKUP($C257,'Master list'!$C:$Z,7,0)</f>
        <v>223</v>
      </c>
      <c r="AC257" s="93">
        <f>VLOOKUP($C257,'Master list'!$C:$Z,8,0)</f>
        <v>633</v>
      </c>
      <c r="AD257" s="105">
        <f>VLOOKUP($C257,'Master list'!$C:$Z,9,0)</f>
        <v>0.77566870499999985</v>
      </c>
      <c r="AF257" s="106">
        <f t="shared" si="27"/>
        <v>0</v>
      </c>
      <c r="AG257" s="106">
        <f t="shared" si="28"/>
        <v>0</v>
      </c>
      <c r="AH257" s="106">
        <f t="shared" si="29"/>
        <v>25.628094013199995</v>
      </c>
      <c r="AI257" s="106">
        <f t="shared" si="30"/>
        <v>0</v>
      </c>
      <c r="AJ257" s="106">
        <f t="shared" si="31"/>
        <v>37.418258329199993</v>
      </c>
      <c r="AK257" s="106">
        <f t="shared" si="32"/>
        <v>0</v>
      </c>
      <c r="AL257" s="106">
        <f t="shared" si="33"/>
        <v>18.709129164599997</v>
      </c>
      <c r="AM257" s="106">
        <f t="shared" si="34"/>
        <v>81.755481506999985</v>
      </c>
    </row>
    <row r="258" spans="2:39">
      <c r="B258" s="103" t="s">
        <v>5</v>
      </c>
      <c r="C258" s="103" t="s">
        <v>558</v>
      </c>
      <c r="D258" s="103" t="s">
        <v>559</v>
      </c>
      <c r="E258" s="128">
        <v>0</v>
      </c>
      <c r="F258" s="128">
        <v>0</v>
      </c>
      <c r="G258" s="128">
        <v>0</v>
      </c>
      <c r="H258" s="128">
        <v>0</v>
      </c>
      <c r="I258" s="128">
        <v>0</v>
      </c>
      <c r="J258" s="128">
        <v>0</v>
      </c>
      <c r="K258" s="128">
        <v>0</v>
      </c>
      <c r="L258" s="128">
        <v>4.45</v>
      </c>
      <c r="M258" s="128">
        <v>0</v>
      </c>
      <c r="N258" s="128">
        <v>80.400000000000006</v>
      </c>
      <c r="O258" s="128">
        <v>170.85</v>
      </c>
      <c r="P258" s="128">
        <v>80.400000000000006</v>
      </c>
      <c r="Q258" s="128">
        <v>180.9</v>
      </c>
      <c r="R258" s="128">
        <v>0</v>
      </c>
      <c r="S258" s="128">
        <v>100.5</v>
      </c>
      <c r="T258" s="128">
        <v>617.5</v>
      </c>
      <c r="U258" s="128" t="s">
        <v>4408</v>
      </c>
      <c r="W258" s="93" t="str">
        <f>_xlfn.XLOOKUP($C258,'Master list'!$C:$C,'Master list'!E:E)</f>
        <v>SGCC</v>
      </c>
      <c r="X258" s="93" t="str">
        <f>VLOOKUP($C258,'Master list'!$C:$Z,4,0)</f>
        <v>Z08</v>
      </c>
      <c r="Y258" s="104">
        <f>_xlfn.XLOOKUP($C258,'Master list'!$C:$C,'Master list'!O:O)</f>
        <v>1219</v>
      </c>
      <c r="Z258" s="93" t="str">
        <f>VLOOKUP($C258,'Master list'!$C:$Z,5,0)</f>
        <v>SGCC-ZSBX-Z08</v>
      </c>
      <c r="AA258" s="93">
        <f>VLOOKUP($C258,'Master list'!$C:$Z,6,0)</f>
        <v>0.7</v>
      </c>
      <c r="AB258" s="93">
        <f>VLOOKUP($C258,'Master list'!$C:$Z,7,0)</f>
        <v>95</v>
      </c>
      <c r="AC258" s="93">
        <f>VLOOKUP($C258,'Master list'!$C:$Z,8,0)</f>
        <v>433</v>
      </c>
      <c r="AD258" s="105">
        <f>VLOOKUP($C258,'Master list'!$C:$Z,9,0)</f>
        <v>0.22603682499999997</v>
      </c>
      <c r="AF258" s="106">
        <f t="shared" si="27"/>
        <v>1.0058638712499999</v>
      </c>
      <c r="AG258" s="106">
        <f t="shared" si="28"/>
        <v>18.173360729999999</v>
      </c>
      <c r="AH258" s="106">
        <f t="shared" si="29"/>
        <v>38.618391551249992</v>
      </c>
      <c r="AI258" s="106">
        <f t="shared" si="30"/>
        <v>18.173360729999999</v>
      </c>
      <c r="AJ258" s="106">
        <f t="shared" si="31"/>
        <v>40.890061642499994</v>
      </c>
      <c r="AK258" s="106">
        <f t="shared" si="32"/>
        <v>0</v>
      </c>
      <c r="AL258" s="106">
        <f t="shared" si="33"/>
        <v>22.716700912499999</v>
      </c>
      <c r="AM258" s="106">
        <f t="shared" si="34"/>
        <v>139.57773943749999</v>
      </c>
    </row>
    <row r="259" spans="2:39">
      <c r="B259" s="103" t="s">
        <v>5</v>
      </c>
      <c r="C259" s="103" t="s">
        <v>561</v>
      </c>
      <c r="D259" s="103" t="s">
        <v>562</v>
      </c>
      <c r="E259" s="128">
        <v>0</v>
      </c>
      <c r="F259" s="128">
        <v>0</v>
      </c>
      <c r="G259" s="128">
        <v>0</v>
      </c>
      <c r="H259" s="128">
        <v>0</v>
      </c>
      <c r="I259" s="128">
        <v>0</v>
      </c>
      <c r="J259" s="128">
        <v>0</v>
      </c>
      <c r="K259" s="128">
        <v>0</v>
      </c>
      <c r="L259" s="128">
        <v>100</v>
      </c>
      <c r="M259" s="128">
        <v>0</v>
      </c>
      <c r="N259" s="128">
        <v>100</v>
      </c>
      <c r="O259" s="128">
        <v>200</v>
      </c>
      <c r="P259" s="128">
        <v>0</v>
      </c>
      <c r="Q259" s="128">
        <v>200</v>
      </c>
      <c r="R259" s="128">
        <v>0</v>
      </c>
      <c r="S259" s="128">
        <v>100</v>
      </c>
      <c r="T259" s="128">
        <v>700</v>
      </c>
      <c r="U259" s="128" t="s">
        <v>4408</v>
      </c>
      <c r="W259" s="93" t="str">
        <f>_xlfn.XLOOKUP($C259,'Master list'!$C:$C,'Master list'!E:E)</f>
        <v>SGCC</v>
      </c>
      <c r="X259" s="93" t="str">
        <f>VLOOKUP($C259,'Master list'!$C:$Z,4,0)</f>
        <v>Z08</v>
      </c>
      <c r="Y259" s="104">
        <f>_xlfn.XLOOKUP($C259,'Master list'!$C:$C,'Master list'!O:O)</f>
        <v>1219</v>
      </c>
      <c r="Z259" s="93" t="str">
        <f>VLOOKUP($C259,'Master list'!$C:$Z,5,0)</f>
        <v>SGCC-ZSBX-Z08</v>
      </c>
      <c r="AA259" s="93">
        <f>VLOOKUP($C259,'Master list'!$C:$Z,6,0)</f>
        <v>0.7</v>
      </c>
      <c r="AB259" s="93">
        <f>VLOOKUP($C259,'Master list'!$C:$Z,7,0)</f>
        <v>388</v>
      </c>
      <c r="AC259" s="93">
        <f>VLOOKUP($C259,'Master list'!$C:$Z,8,0)</f>
        <v>465</v>
      </c>
      <c r="AD259" s="105">
        <f>VLOOKUP($C259,'Master list'!$C:$Z,9,0)</f>
        <v>0.99140789999999979</v>
      </c>
      <c r="AF259" s="106">
        <f t="shared" si="27"/>
        <v>99.140789999999981</v>
      </c>
      <c r="AG259" s="106">
        <f t="shared" si="28"/>
        <v>99.140789999999981</v>
      </c>
      <c r="AH259" s="106">
        <f t="shared" si="29"/>
        <v>198.28157999999996</v>
      </c>
      <c r="AI259" s="106">
        <f t="shared" si="30"/>
        <v>0</v>
      </c>
      <c r="AJ259" s="106">
        <f t="shared" si="31"/>
        <v>198.28157999999996</v>
      </c>
      <c r="AK259" s="106">
        <f t="shared" si="32"/>
        <v>0</v>
      </c>
      <c r="AL259" s="106">
        <f t="shared" si="33"/>
        <v>99.140789999999981</v>
      </c>
      <c r="AM259" s="106">
        <f t="shared" si="34"/>
        <v>693.98552999999981</v>
      </c>
    </row>
    <row r="260" spans="2:39">
      <c r="B260" s="103" t="s">
        <v>5</v>
      </c>
      <c r="C260" s="103" t="s">
        <v>564</v>
      </c>
      <c r="D260" s="103" t="s">
        <v>565</v>
      </c>
      <c r="E260" s="128">
        <v>0</v>
      </c>
      <c r="F260" s="128">
        <v>0</v>
      </c>
      <c r="G260" s="128">
        <v>0</v>
      </c>
      <c r="H260" s="128">
        <v>0</v>
      </c>
      <c r="I260" s="128">
        <v>0</v>
      </c>
      <c r="J260" s="128">
        <v>0</v>
      </c>
      <c r="K260" s="128">
        <v>0</v>
      </c>
      <c r="L260" s="128">
        <v>0</v>
      </c>
      <c r="M260" s="128">
        <v>0</v>
      </c>
      <c r="N260" s="128">
        <v>0</v>
      </c>
      <c r="O260" s="128">
        <v>3.1509999999999998</v>
      </c>
      <c r="P260" s="128">
        <v>30.15</v>
      </c>
      <c r="Q260" s="128">
        <v>30.15</v>
      </c>
      <c r="R260" s="128">
        <v>0</v>
      </c>
      <c r="S260" s="128">
        <v>30.15</v>
      </c>
      <c r="T260" s="128">
        <v>93.600999999999999</v>
      </c>
      <c r="U260" s="128" t="s">
        <v>4408</v>
      </c>
      <c r="W260" s="93" t="str">
        <f>_xlfn.XLOOKUP($C260,'Master list'!$C:$C,'Master list'!E:E)</f>
        <v>SGCC</v>
      </c>
      <c r="X260" s="93" t="str">
        <f>VLOOKUP($C260,'Master list'!$C:$Z,4,0)</f>
        <v>Z08</v>
      </c>
      <c r="Y260" s="104">
        <f>_xlfn.XLOOKUP($C260,'Master list'!$C:$C,'Master list'!O:O)</f>
        <v>1219</v>
      </c>
      <c r="Z260" s="93" t="str">
        <f>VLOOKUP($C260,'Master list'!$C:$Z,5,0)</f>
        <v>SGCC-ZSBX-Z08</v>
      </c>
      <c r="AA260" s="93">
        <f>VLOOKUP($C260,'Master list'!$C:$Z,6,0)</f>
        <v>0.7</v>
      </c>
      <c r="AB260" s="93">
        <f>VLOOKUP($C260,'Master list'!$C:$Z,7,0)</f>
        <v>200</v>
      </c>
      <c r="AC260" s="93">
        <f>VLOOKUP($C260,'Master list'!$C:$Z,8,0)</f>
        <v>653</v>
      </c>
      <c r="AD260" s="105">
        <f>VLOOKUP($C260,'Master list'!$C:$Z,9,0)</f>
        <v>0.71764699999999992</v>
      </c>
      <c r="AF260" s="106">
        <f t="shared" si="27"/>
        <v>0</v>
      </c>
      <c r="AG260" s="106">
        <f t="shared" si="28"/>
        <v>0</v>
      </c>
      <c r="AH260" s="106">
        <f t="shared" si="29"/>
        <v>2.2613056969999996</v>
      </c>
      <c r="AI260" s="106">
        <f t="shared" si="30"/>
        <v>21.637057049999996</v>
      </c>
      <c r="AJ260" s="106">
        <f t="shared" si="31"/>
        <v>21.637057049999996</v>
      </c>
      <c r="AK260" s="106">
        <f t="shared" si="32"/>
        <v>0</v>
      </c>
      <c r="AL260" s="106">
        <f t="shared" si="33"/>
        <v>21.637057049999996</v>
      </c>
      <c r="AM260" s="106">
        <f t="shared" si="34"/>
        <v>67.172476846999999</v>
      </c>
    </row>
    <row r="261" spans="2:39">
      <c r="B261" s="103" t="s">
        <v>5</v>
      </c>
      <c r="C261" s="103" t="s">
        <v>566</v>
      </c>
      <c r="D261" s="103" t="s">
        <v>567</v>
      </c>
      <c r="E261" s="128">
        <v>0</v>
      </c>
      <c r="F261" s="128">
        <v>0</v>
      </c>
      <c r="G261" s="128">
        <v>0</v>
      </c>
      <c r="H261" s="128">
        <v>0</v>
      </c>
      <c r="I261" s="128">
        <v>0</v>
      </c>
      <c r="J261" s="128">
        <v>0</v>
      </c>
      <c r="K261" s="128">
        <v>0</v>
      </c>
      <c r="L261" s="128">
        <v>0</v>
      </c>
      <c r="M261" s="128">
        <v>0</v>
      </c>
      <c r="N261" s="128">
        <v>151.82</v>
      </c>
      <c r="O261" s="128">
        <v>160.80000000000001</v>
      </c>
      <c r="P261" s="128">
        <v>0</v>
      </c>
      <c r="Q261" s="128">
        <v>160.80000000000001</v>
      </c>
      <c r="R261" s="128">
        <v>0</v>
      </c>
      <c r="S261" s="128">
        <v>160.80000000000001</v>
      </c>
      <c r="T261" s="128">
        <v>634.22</v>
      </c>
      <c r="U261" s="128" t="s">
        <v>4408</v>
      </c>
      <c r="W261" s="93" t="str">
        <f>_xlfn.XLOOKUP($C261,'Master list'!$C:$C,'Master list'!E:E)</f>
        <v>SGCC</v>
      </c>
      <c r="X261" s="93" t="str">
        <f>VLOOKUP($C261,'Master list'!$C:$Z,4,0)</f>
        <v>Z08</v>
      </c>
      <c r="Y261" s="104">
        <f>_xlfn.XLOOKUP($C261,'Master list'!$C:$C,'Master list'!O:O)</f>
        <v>1219</v>
      </c>
      <c r="Z261" s="93" t="str">
        <f>VLOOKUP($C261,'Master list'!$C:$Z,5,0)</f>
        <v>SGCC-ZSBX-Z08</v>
      </c>
      <c r="AA261" s="93">
        <f>VLOOKUP($C261,'Master list'!$C:$Z,6,0)</f>
        <v>0.7</v>
      </c>
      <c r="AB261" s="93">
        <f>VLOOKUP($C261,'Master list'!$C:$Z,7,0)</f>
        <v>316</v>
      </c>
      <c r="AC261" s="93">
        <f>VLOOKUP($C261,'Master list'!$C:$Z,8,0)</f>
        <v>334</v>
      </c>
      <c r="AD261" s="105">
        <f>VLOOKUP($C261,'Master list'!$C:$Z,9,0)</f>
        <v>0.57996427999999989</v>
      </c>
      <c r="AF261" s="106">
        <f t="shared" si="27"/>
        <v>0</v>
      </c>
      <c r="AG261" s="106">
        <f t="shared" si="28"/>
        <v>88.050176989599976</v>
      </c>
      <c r="AH261" s="106">
        <f t="shared" si="29"/>
        <v>93.258256223999993</v>
      </c>
      <c r="AI261" s="106">
        <f t="shared" si="30"/>
        <v>0</v>
      </c>
      <c r="AJ261" s="106">
        <f t="shared" si="31"/>
        <v>93.258256223999993</v>
      </c>
      <c r="AK261" s="106">
        <f t="shared" si="32"/>
        <v>0</v>
      </c>
      <c r="AL261" s="106">
        <f t="shared" si="33"/>
        <v>93.258256223999993</v>
      </c>
      <c r="AM261" s="106">
        <f t="shared" si="34"/>
        <v>367.82494566159994</v>
      </c>
    </row>
    <row r="262" spans="2:39">
      <c r="B262" s="103" t="s">
        <v>5</v>
      </c>
      <c r="C262" s="103" t="s">
        <v>568</v>
      </c>
      <c r="D262" s="103" t="s">
        <v>569</v>
      </c>
      <c r="E262" s="128">
        <v>0</v>
      </c>
      <c r="F262" s="128">
        <v>0</v>
      </c>
      <c r="G262" s="128">
        <v>0</v>
      </c>
      <c r="H262" s="128">
        <v>0</v>
      </c>
      <c r="I262" s="128">
        <v>0</v>
      </c>
      <c r="J262" s="128">
        <v>0</v>
      </c>
      <c r="K262" s="128">
        <v>0</v>
      </c>
      <c r="L262" s="128">
        <v>0</v>
      </c>
      <c r="M262" s="128">
        <v>0</v>
      </c>
      <c r="N262" s="128">
        <v>70.84</v>
      </c>
      <c r="O262" s="128">
        <v>168.84</v>
      </c>
      <c r="P262" s="128">
        <v>84.42</v>
      </c>
      <c r="Q262" s="128">
        <v>180.9</v>
      </c>
      <c r="R262" s="128">
        <v>0</v>
      </c>
      <c r="S262" s="128">
        <v>96.48</v>
      </c>
      <c r="T262" s="128">
        <v>601.48</v>
      </c>
      <c r="U262" s="128" t="s">
        <v>4408</v>
      </c>
      <c r="W262" s="93" t="str">
        <f>_xlfn.XLOOKUP($C262,'Master list'!$C:$C,'Master list'!E:E)</f>
        <v>SGCC</v>
      </c>
      <c r="X262" s="93" t="str">
        <f>VLOOKUP($C262,'Master list'!$C:$Z,4,0)</f>
        <v>Z08</v>
      </c>
      <c r="Y262" s="104">
        <f>_xlfn.XLOOKUP($C262,'Master list'!$C:$C,'Master list'!O:O)</f>
        <v>1219</v>
      </c>
      <c r="Z262" s="93" t="str">
        <f>VLOOKUP($C262,'Master list'!$C:$Z,5,0)</f>
        <v>SGCC-ZSBX-Z08</v>
      </c>
      <c r="AA262" s="93">
        <f>VLOOKUP($C262,'Master list'!$C:$Z,6,0)</f>
        <v>0.7</v>
      </c>
      <c r="AB262" s="93">
        <f>VLOOKUP($C262,'Master list'!$C:$Z,7,0)</f>
        <v>142</v>
      </c>
      <c r="AC262" s="93">
        <f>VLOOKUP($C262,'Master list'!$C:$Z,8,0)</f>
        <v>344</v>
      </c>
      <c r="AD262" s="105">
        <f>VLOOKUP($C262,'Master list'!$C:$Z,9,0)</f>
        <v>0.26841975999999995</v>
      </c>
      <c r="AF262" s="106">
        <f t="shared" si="27"/>
        <v>0</v>
      </c>
      <c r="AG262" s="106">
        <f t="shared" si="28"/>
        <v>19.014855798399996</v>
      </c>
      <c r="AH262" s="106">
        <f t="shared" si="29"/>
        <v>45.319992278399994</v>
      </c>
      <c r="AI262" s="106">
        <f t="shared" si="30"/>
        <v>22.659996139199997</v>
      </c>
      <c r="AJ262" s="106">
        <f t="shared" si="31"/>
        <v>48.557134583999989</v>
      </c>
      <c r="AK262" s="106">
        <f t="shared" si="32"/>
        <v>0</v>
      </c>
      <c r="AL262" s="106">
        <f t="shared" si="33"/>
        <v>25.897138444799996</v>
      </c>
      <c r="AM262" s="106">
        <f t="shared" si="34"/>
        <v>161.44911724479996</v>
      </c>
    </row>
    <row r="263" spans="2:39">
      <c r="B263" s="103" t="s">
        <v>5</v>
      </c>
      <c r="C263" s="103" t="s">
        <v>571</v>
      </c>
      <c r="D263" s="103" t="s">
        <v>572</v>
      </c>
      <c r="E263" s="128">
        <v>0</v>
      </c>
      <c r="F263" s="128">
        <v>0</v>
      </c>
      <c r="G263" s="128">
        <v>0</v>
      </c>
      <c r="H263" s="128">
        <v>0</v>
      </c>
      <c r="I263" s="128">
        <v>0</v>
      </c>
      <c r="J263" s="128">
        <v>0</v>
      </c>
      <c r="K263" s="128">
        <v>0</v>
      </c>
      <c r="L263" s="128">
        <v>0</v>
      </c>
      <c r="M263" s="128">
        <v>0</v>
      </c>
      <c r="N263" s="128">
        <v>62.825000000000003</v>
      </c>
      <c r="O263" s="128">
        <v>165.82499999999999</v>
      </c>
      <c r="P263" s="128">
        <v>90.45</v>
      </c>
      <c r="Q263" s="128">
        <v>180.9</v>
      </c>
      <c r="R263" s="128">
        <v>0</v>
      </c>
      <c r="S263" s="128">
        <v>90.45</v>
      </c>
      <c r="T263" s="128">
        <v>590.45000000000005</v>
      </c>
      <c r="U263" s="128" t="s">
        <v>4408</v>
      </c>
      <c r="W263" s="93" t="str">
        <f>_xlfn.XLOOKUP($C263,'Master list'!$C:$C,'Master list'!E:E)</f>
        <v>SGCC</v>
      </c>
      <c r="X263" s="93" t="str">
        <f>VLOOKUP($C263,'Master list'!$C:$Z,4,0)</f>
        <v>Z08</v>
      </c>
      <c r="Y263" s="104">
        <f>_xlfn.XLOOKUP($C263,'Master list'!$C:$C,'Master list'!O:O)</f>
        <v>1219</v>
      </c>
      <c r="Z263" s="93" t="str">
        <f>VLOOKUP($C263,'Master list'!$C:$Z,5,0)</f>
        <v>SGCC-ZSBX-Z08</v>
      </c>
      <c r="AA263" s="93">
        <f>VLOOKUP($C263,'Master list'!$C:$Z,6,0)</f>
        <v>0.7</v>
      </c>
      <c r="AB263" s="93">
        <f>VLOOKUP($C263,'Master list'!$C:$Z,7,0)</f>
        <v>264.7</v>
      </c>
      <c r="AC263" s="93">
        <f>VLOOKUP($C263,'Master list'!$C:$Z,8,0)</f>
        <v>237.7</v>
      </c>
      <c r="AD263" s="105">
        <f>VLOOKUP($C263,'Master list'!$C:$Z,9,0)</f>
        <v>0.34574094904999991</v>
      </c>
      <c r="AF263" s="106">
        <f t="shared" si="27"/>
        <v>0</v>
      </c>
      <c r="AG263" s="106">
        <f t="shared" si="28"/>
        <v>21.721175124066246</v>
      </c>
      <c r="AH263" s="106">
        <f t="shared" si="29"/>
        <v>57.332492876216229</v>
      </c>
      <c r="AI263" s="106">
        <f t="shared" si="30"/>
        <v>31.272268841572494</v>
      </c>
      <c r="AJ263" s="106">
        <f t="shared" si="31"/>
        <v>62.544537683144988</v>
      </c>
      <c r="AK263" s="106">
        <f t="shared" si="32"/>
        <v>0</v>
      </c>
      <c r="AL263" s="106">
        <f t="shared" si="33"/>
        <v>31.272268841572494</v>
      </c>
      <c r="AM263" s="106">
        <f t="shared" si="34"/>
        <v>204.14274336657246</v>
      </c>
    </row>
    <row r="264" spans="2:39">
      <c r="B264" s="103" t="s">
        <v>5</v>
      </c>
      <c r="C264" s="103" t="s">
        <v>574</v>
      </c>
      <c r="D264" s="103" t="s">
        <v>575</v>
      </c>
      <c r="E264" s="128">
        <v>0</v>
      </c>
      <c r="F264" s="128">
        <v>0</v>
      </c>
      <c r="G264" s="128">
        <v>0</v>
      </c>
      <c r="H264" s="128">
        <v>0</v>
      </c>
      <c r="I264" s="128">
        <v>0</v>
      </c>
      <c r="J264" s="128">
        <v>0</v>
      </c>
      <c r="K264" s="128">
        <v>0</v>
      </c>
      <c r="L264" s="128">
        <v>0</v>
      </c>
      <c r="M264" s="128">
        <v>0</v>
      </c>
      <c r="N264" s="128">
        <v>60.9</v>
      </c>
      <c r="O264" s="128">
        <v>160.80000000000001</v>
      </c>
      <c r="P264" s="128">
        <v>80.400000000000006</v>
      </c>
      <c r="Q264" s="128">
        <v>180.9</v>
      </c>
      <c r="R264" s="128">
        <v>0</v>
      </c>
      <c r="S264" s="128">
        <v>100.5</v>
      </c>
      <c r="T264" s="128">
        <v>583.5</v>
      </c>
      <c r="U264" s="128" t="s">
        <v>4408</v>
      </c>
      <c r="W264" s="93" t="str">
        <f>_xlfn.XLOOKUP($C264,'Master list'!$C:$C,'Master list'!E:E)</f>
        <v>SGCC</v>
      </c>
      <c r="X264" s="93" t="str">
        <f>VLOOKUP($C264,'Master list'!$C:$Z,4,0)</f>
        <v>Z08</v>
      </c>
      <c r="Y264" s="104">
        <f>_xlfn.XLOOKUP($C264,'Master list'!$C:$C,'Master list'!O:O)</f>
        <v>1219</v>
      </c>
      <c r="Z264" s="93" t="str">
        <f>VLOOKUP($C264,'Master list'!$C:$Z,5,0)</f>
        <v>SGCC-ZSBX-Z08</v>
      </c>
      <c r="AA264" s="93">
        <f>VLOOKUP($C264,'Master list'!$C:$Z,6,0)</f>
        <v>0.7</v>
      </c>
      <c r="AB264" s="93">
        <f>VLOOKUP($C264,'Master list'!$C:$Z,7,0)</f>
        <v>182</v>
      </c>
      <c r="AC264" s="93">
        <f>VLOOKUP($C264,'Master list'!$C:$Z,8,0)</f>
        <v>270</v>
      </c>
      <c r="AD264" s="105">
        <f>VLOOKUP($C264,'Master list'!$C:$Z,9,0)</f>
        <v>0.27002429999999994</v>
      </c>
      <c r="AF264" s="106">
        <f t="shared" si="27"/>
        <v>0</v>
      </c>
      <c r="AG264" s="106">
        <f t="shared" si="28"/>
        <v>16.444479869999995</v>
      </c>
      <c r="AH264" s="106">
        <f t="shared" si="29"/>
        <v>43.419907439999996</v>
      </c>
      <c r="AI264" s="106">
        <f t="shared" si="30"/>
        <v>21.709953719999998</v>
      </c>
      <c r="AJ264" s="106">
        <f t="shared" si="31"/>
        <v>48.847395869999993</v>
      </c>
      <c r="AK264" s="106">
        <f t="shared" si="32"/>
        <v>0</v>
      </c>
      <c r="AL264" s="106">
        <f t="shared" si="33"/>
        <v>27.137442149999995</v>
      </c>
      <c r="AM264" s="106">
        <f t="shared" si="34"/>
        <v>157.55917904999995</v>
      </c>
    </row>
    <row r="265" spans="2:39">
      <c r="B265" s="103" t="s">
        <v>5</v>
      </c>
      <c r="C265" s="103" t="s">
        <v>576</v>
      </c>
      <c r="D265" s="103" t="s">
        <v>577</v>
      </c>
      <c r="E265" s="128">
        <v>0</v>
      </c>
      <c r="F265" s="128">
        <v>0</v>
      </c>
      <c r="G265" s="128">
        <v>0</v>
      </c>
      <c r="H265" s="128">
        <v>0</v>
      </c>
      <c r="I265" s="128">
        <v>0</v>
      </c>
      <c r="J265" s="128">
        <v>0</v>
      </c>
      <c r="K265" s="128">
        <v>0</v>
      </c>
      <c r="L265" s="128">
        <v>0</v>
      </c>
      <c r="M265" s="128">
        <v>0</v>
      </c>
      <c r="N265" s="128">
        <v>77.900000000000006</v>
      </c>
      <c r="O265" s="128">
        <v>160.80000000000001</v>
      </c>
      <c r="P265" s="128">
        <v>80.400000000000006</v>
      </c>
      <c r="Q265" s="128">
        <v>180.9</v>
      </c>
      <c r="R265" s="128">
        <v>0</v>
      </c>
      <c r="S265" s="128">
        <v>100.5</v>
      </c>
      <c r="T265" s="128">
        <v>600.5</v>
      </c>
      <c r="U265" s="128" t="s">
        <v>4408</v>
      </c>
      <c r="W265" s="93" t="str">
        <f>_xlfn.XLOOKUP($C265,'Master list'!$C:$C,'Master list'!E:E)</f>
        <v>SGCC</v>
      </c>
      <c r="X265" s="93" t="str">
        <f>VLOOKUP($C265,'Master list'!$C:$Z,4,0)</f>
        <v>Z08</v>
      </c>
      <c r="Y265" s="104">
        <f>_xlfn.XLOOKUP($C265,'Master list'!$C:$C,'Master list'!O:O)</f>
        <v>1219</v>
      </c>
      <c r="Z265" s="93" t="str">
        <f>VLOOKUP($C265,'Master list'!$C:$Z,5,0)</f>
        <v>SGCC-ZSBX-Z08</v>
      </c>
      <c r="AA265" s="93">
        <f>VLOOKUP($C265,'Master list'!$C:$Z,6,0)</f>
        <v>0.7</v>
      </c>
      <c r="AB265" s="93">
        <f>VLOOKUP($C265,'Master list'!$C:$Z,7,0)</f>
        <v>207</v>
      </c>
      <c r="AC265" s="93">
        <f>VLOOKUP($C265,'Master list'!$C:$Z,8,0)</f>
        <v>246</v>
      </c>
      <c r="AD265" s="105">
        <f>VLOOKUP($C265,'Master list'!$C:$Z,9,0)</f>
        <v>0.27981638999999997</v>
      </c>
      <c r="AF265" s="106">
        <f t="shared" si="27"/>
        <v>0</v>
      </c>
      <c r="AG265" s="106">
        <f t="shared" si="28"/>
        <v>21.797696780999999</v>
      </c>
      <c r="AH265" s="106">
        <f t="shared" si="29"/>
        <v>44.994475512000001</v>
      </c>
      <c r="AI265" s="106">
        <f t="shared" si="30"/>
        <v>22.497237756000001</v>
      </c>
      <c r="AJ265" s="106">
        <f t="shared" si="31"/>
        <v>50.618784950999995</v>
      </c>
      <c r="AK265" s="106">
        <f t="shared" si="32"/>
        <v>0</v>
      </c>
      <c r="AL265" s="106">
        <f t="shared" si="33"/>
        <v>28.121547194999998</v>
      </c>
      <c r="AM265" s="106">
        <f t="shared" si="34"/>
        <v>168.02974219499998</v>
      </c>
    </row>
    <row r="266" spans="2:39">
      <c r="B266" s="103" t="s">
        <v>5</v>
      </c>
      <c r="C266" s="103" t="s">
        <v>578</v>
      </c>
      <c r="D266" s="103" t="s">
        <v>579</v>
      </c>
      <c r="E266" s="128">
        <v>0</v>
      </c>
      <c r="F266" s="128">
        <v>0</v>
      </c>
      <c r="G266" s="128">
        <v>0</v>
      </c>
      <c r="H266" s="128">
        <v>0</v>
      </c>
      <c r="I266" s="128">
        <v>0</v>
      </c>
      <c r="J266" s="128">
        <v>393.96</v>
      </c>
      <c r="K266" s="128">
        <v>787.92</v>
      </c>
      <c r="L266" s="128">
        <v>787.92</v>
      </c>
      <c r="M266" s="128">
        <v>0</v>
      </c>
      <c r="N266" s="128">
        <v>1575.84</v>
      </c>
      <c r="O266" s="128">
        <v>1181.8800000000001</v>
      </c>
      <c r="P266" s="128">
        <v>787.92</v>
      </c>
      <c r="Q266" s="128">
        <v>4333.5600000000004</v>
      </c>
      <c r="R266" s="128">
        <v>0</v>
      </c>
      <c r="S266" s="128">
        <v>1575.84</v>
      </c>
      <c r="T266" s="128">
        <v>11424.84</v>
      </c>
      <c r="U266" s="128" t="s">
        <v>4408</v>
      </c>
      <c r="W266" s="93" t="str">
        <f>_xlfn.XLOOKUP($C266,'Master list'!$C:$C,'Master list'!E:E)</f>
        <v>SGCC</v>
      </c>
      <c r="X266" s="93" t="str">
        <f>VLOOKUP($C266,'Master list'!$C:$Z,4,0)</f>
        <v>Z22</v>
      </c>
      <c r="Y266" s="104">
        <f>_xlfn.XLOOKUP($C266,'Master list'!$C:$C,'Master list'!O:O)</f>
        <v>1219</v>
      </c>
      <c r="Z266" s="93" t="str">
        <f>VLOOKUP($C266,'Master list'!$C:$Z,5,0)</f>
        <v>SGCC-ZSBX-Z22</v>
      </c>
      <c r="AA266" s="93">
        <f>VLOOKUP($C266,'Master list'!$C:$Z,6,0)</f>
        <v>2</v>
      </c>
      <c r="AB266" s="93">
        <f>VLOOKUP($C266,'Master list'!$C:$Z,7,0)</f>
        <v>114</v>
      </c>
      <c r="AC266" s="93">
        <f>VLOOKUP($C266,'Master list'!$C:$Z,8,0)</f>
        <v>726</v>
      </c>
      <c r="AD266" s="105">
        <f>VLOOKUP($C266,'Master list'!$C:$Z,9,0)</f>
        <v>1.2993948</v>
      </c>
      <c r="AF266" s="106">
        <f t="shared" ref="AF266:AF329" si="35">SUM(J266:M266)*AD266</f>
        <v>2559.5478770399995</v>
      </c>
      <c r="AG266" s="106">
        <f t="shared" ref="AG266:AG329" si="36">$AD266*N266</f>
        <v>2047.6383016319999</v>
      </c>
      <c r="AH266" s="106">
        <f t="shared" ref="AH266:AH329" si="37">$AD266*O266</f>
        <v>1535.7287262240002</v>
      </c>
      <c r="AI266" s="106">
        <f t="shared" ref="AI266:AI329" si="38">$AD266*P266</f>
        <v>1023.8191508159999</v>
      </c>
      <c r="AJ266" s="106">
        <f t="shared" ref="AJ266:AJ329" si="39">$AD266*Q266</f>
        <v>5631.0053294879999</v>
      </c>
      <c r="AK266" s="106">
        <f t="shared" ref="AK266:AK329" si="40">$AD266*R266</f>
        <v>0</v>
      </c>
      <c r="AL266" s="106">
        <f t="shared" ref="AL266:AL329" si="41">$AD266*S266</f>
        <v>2047.6383016319999</v>
      </c>
      <c r="AM266" s="106">
        <f t="shared" ref="AM266:AM329" si="42">$AD266*T266</f>
        <v>14845.377686832</v>
      </c>
    </row>
    <row r="267" spans="2:39">
      <c r="B267" s="103" t="s">
        <v>5</v>
      </c>
      <c r="C267" s="103" t="s">
        <v>580</v>
      </c>
      <c r="D267" s="103" t="s">
        <v>581</v>
      </c>
      <c r="E267" s="128">
        <v>0</v>
      </c>
      <c r="F267" s="128">
        <v>0</v>
      </c>
      <c r="G267" s="128">
        <v>0</v>
      </c>
      <c r="H267" s="128">
        <v>0</v>
      </c>
      <c r="I267" s="128">
        <v>0</v>
      </c>
      <c r="J267" s="128">
        <v>162.81</v>
      </c>
      <c r="K267" s="128">
        <v>108.54</v>
      </c>
      <c r="L267" s="128">
        <v>217.08</v>
      </c>
      <c r="M267" s="128">
        <v>0</v>
      </c>
      <c r="N267" s="128">
        <v>488.43</v>
      </c>
      <c r="O267" s="128">
        <v>325.62</v>
      </c>
      <c r="P267" s="128">
        <v>271.35000000000002</v>
      </c>
      <c r="Q267" s="128">
        <v>1411.02</v>
      </c>
      <c r="R267" s="128">
        <v>0</v>
      </c>
      <c r="S267" s="128">
        <v>542.70000000000005</v>
      </c>
      <c r="T267" s="128">
        <v>3527.55</v>
      </c>
      <c r="U267" s="128" t="s">
        <v>4408</v>
      </c>
      <c r="W267" s="93" t="str">
        <f>_xlfn.XLOOKUP($C267,'Master list'!$C:$C,'Master list'!E:E)</f>
        <v>SGCC</v>
      </c>
      <c r="X267" s="93" t="str">
        <f>VLOOKUP($C267,'Master list'!$C:$Z,4,0)</f>
        <v>Z22</v>
      </c>
      <c r="Y267" s="104">
        <f>_xlfn.XLOOKUP($C267,'Master list'!$C:$C,'Master list'!O:O)</f>
        <v>1219</v>
      </c>
      <c r="Z267" s="93" t="str">
        <f>VLOOKUP($C267,'Master list'!$C:$Z,5,0)</f>
        <v>SGCC-ZSBX-Z22</v>
      </c>
      <c r="AA267" s="93">
        <f>VLOOKUP($C267,'Master list'!$C:$Z,6,0)</f>
        <v>2</v>
      </c>
      <c r="AB267" s="93">
        <f>VLOOKUP($C267,'Master list'!$C:$Z,7,0)</f>
        <v>554</v>
      </c>
      <c r="AC267" s="93">
        <f>VLOOKUP($C267,'Master list'!$C:$Z,8,0)</f>
        <v>795</v>
      </c>
      <c r="AD267" s="105">
        <f>VLOOKUP($C267,'Master list'!$C:$Z,9,0)</f>
        <v>6.914750999999999</v>
      </c>
      <c r="AF267" s="106">
        <f t="shared" si="35"/>
        <v>3377.3718309299998</v>
      </c>
      <c r="AG267" s="106">
        <f t="shared" si="36"/>
        <v>3377.3718309299998</v>
      </c>
      <c r="AH267" s="106">
        <f t="shared" si="37"/>
        <v>2251.5812206199998</v>
      </c>
      <c r="AI267" s="106">
        <f t="shared" si="38"/>
        <v>1876.3176838499999</v>
      </c>
      <c r="AJ267" s="106">
        <f t="shared" si="39"/>
        <v>9756.8519560199984</v>
      </c>
      <c r="AK267" s="106">
        <f t="shared" si="40"/>
        <v>0</v>
      </c>
      <c r="AL267" s="106">
        <f t="shared" si="41"/>
        <v>3752.6353676999997</v>
      </c>
      <c r="AM267" s="106">
        <f t="shared" si="42"/>
        <v>24392.129890049997</v>
      </c>
    </row>
    <row r="268" spans="2:39">
      <c r="B268" s="103" t="s">
        <v>5</v>
      </c>
      <c r="C268" s="103" t="s">
        <v>582</v>
      </c>
      <c r="D268" s="103" t="s">
        <v>583</v>
      </c>
      <c r="E268" s="128">
        <v>0</v>
      </c>
      <c r="F268" s="128">
        <v>0</v>
      </c>
      <c r="G268" s="128">
        <v>0</v>
      </c>
      <c r="H268" s="128">
        <v>0</v>
      </c>
      <c r="I268" s="128">
        <v>0</v>
      </c>
      <c r="J268" s="128">
        <v>0</v>
      </c>
      <c r="K268" s="128">
        <v>0</v>
      </c>
      <c r="L268" s="128">
        <v>0</v>
      </c>
      <c r="M268" s="128">
        <v>0</v>
      </c>
      <c r="N268" s="128">
        <v>150</v>
      </c>
      <c r="O268" s="128">
        <v>100</v>
      </c>
      <c r="P268" s="128">
        <v>50</v>
      </c>
      <c r="Q268" s="128">
        <v>350</v>
      </c>
      <c r="R268" s="128">
        <v>0</v>
      </c>
      <c r="S268" s="128">
        <v>100</v>
      </c>
      <c r="T268" s="128">
        <v>750</v>
      </c>
      <c r="U268" s="128" t="s">
        <v>4408</v>
      </c>
      <c r="W268" s="93" t="str">
        <f>_xlfn.XLOOKUP($C268,'Master list'!$C:$C,'Master list'!E:E)</f>
        <v>SGCC</v>
      </c>
      <c r="X268" s="93" t="str">
        <f>VLOOKUP($C268,'Master list'!$C:$Z,4,0)</f>
        <v>Z22</v>
      </c>
      <c r="Y268" s="104">
        <f>_xlfn.XLOOKUP($C268,'Master list'!$C:$C,'Master list'!O:O)</f>
        <v>1219</v>
      </c>
      <c r="Z268" s="93" t="str">
        <f>VLOOKUP($C268,'Master list'!$C:$Z,5,0)</f>
        <v>SGCC-ZSBX-Z22</v>
      </c>
      <c r="AA268" s="93">
        <f>VLOOKUP($C268,'Master list'!$C:$Z,6,0)</f>
        <v>2</v>
      </c>
      <c r="AB268" s="93">
        <f>VLOOKUP($C268,'Master list'!$C:$Z,7,0)</f>
        <v>62</v>
      </c>
      <c r="AC268" s="93">
        <f>VLOOKUP($C268,'Master list'!$C:$Z,8,0)</f>
        <v>1468</v>
      </c>
      <c r="AD268" s="105">
        <f>VLOOKUP($C268,'Master list'!$C:$Z,9,0)</f>
        <v>1.4289512</v>
      </c>
      <c r="AF268" s="106">
        <f t="shared" si="35"/>
        <v>0</v>
      </c>
      <c r="AG268" s="106">
        <f t="shared" si="36"/>
        <v>214.34268</v>
      </c>
      <c r="AH268" s="106">
        <f t="shared" si="37"/>
        <v>142.89511999999999</v>
      </c>
      <c r="AI268" s="106">
        <f t="shared" si="38"/>
        <v>71.447559999999996</v>
      </c>
      <c r="AJ268" s="106">
        <f t="shared" si="39"/>
        <v>500.13292000000001</v>
      </c>
      <c r="AK268" s="106">
        <f t="shared" si="40"/>
        <v>0</v>
      </c>
      <c r="AL268" s="106">
        <f t="shared" si="41"/>
        <v>142.89511999999999</v>
      </c>
      <c r="AM268" s="106">
        <f t="shared" si="42"/>
        <v>1071.7134000000001</v>
      </c>
    </row>
    <row r="269" spans="2:39">
      <c r="B269" s="103" t="s">
        <v>5</v>
      </c>
      <c r="C269" s="103" t="s">
        <v>584</v>
      </c>
      <c r="D269" s="103" t="s">
        <v>585</v>
      </c>
      <c r="E269" s="128">
        <v>0</v>
      </c>
      <c r="F269" s="128">
        <v>0</v>
      </c>
      <c r="G269" s="128">
        <v>0</v>
      </c>
      <c r="H269" s="128">
        <v>0</v>
      </c>
      <c r="I269" s="128">
        <v>0</v>
      </c>
      <c r="J269" s="128">
        <v>100</v>
      </c>
      <c r="K269" s="128">
        <v>0</v>
      </c>
      <c r="L269" s="128">
        <v>500</v>
      </c>
      <c r="M269" s="128">
        <v>0</v>
      </c>
      <c r="N269" s="128">
        <v>500</v>
      </c>
      <c r="O269" s="128">
        <v>400</v>
      </c>
      <c r="P269" s="128">
        <v>100</v>
      </c>
      <c r="Q269" s="128">
        <v>500</v>
      </c>
      <c r="R269" s="128">
        <v>0</v>
      </c>
      <c r="S269" s="128">
        <v>100</v>
      </c>
      <c r="T269" s="128">
        <v>2200</v>
      </c>
      <c r="U269" s="128" t="s">
        <v>4408</v>
      </c>
      <c r="W269" s="93" t="str">
        <f>_xlfn.XLOOKUP($C269,'Master list'!$C:$C,'Master list'!E:E)</f>
        <v>SGCC</v>
      </c>
      <c r="X269" s="93" t="str">
        <f>VLOOKUP($C269,'Master list'!$C:$Z,4,0)</f>
        <v>Z22</v>
      </c>
      <c r="Y269" s="104">
        <f>_xlfn.XLOOKUP($C269,'Master list'!$C:$C,'Master list'!O:O)</f>
        <v>1219</v>
      </c>
      <c r="Z269" s="93" t="str">
        <f>VLOOKUP($C269,'Master list'!$C:$Z,5,0)</f>
        <v>SGCC-ZSBX-Z22</v>
      </c>
      <c r="AA269" s="93">
        <f>VLOOKUP($C269,'Master list'!$C:$Z,6,0)</f>
        <v>2</v>
      </c>
      <c r="AB269" s="93">
        <f>VLOOKUP($C269,'Master list'!$C:$Z,7,0)</f>
        <v>65</v>
      </c>
      <c r="AC269" s="93">
        <f>VLOOKUP($C269,'Master list'!$C:$Z,8,0)</f>
        <v>1078</v>
      </c>
      <c r="AD269" s="105">
        <f>VLOOKUP($C269,'Master list'!$C:$Z,9,0)</f>
        <v>1.1000989999999999</v>
      </c>
      <c r="AF269" s="106">
        <f t="shared" si="35"/>
        <v>660.05939999999998</v>
      </c>
      <c r="AG269" s="106">
        <f t="shared" si="36"/>
        <v>550.04949999999997</v>
      </c>
      <c r="AH269" s="106">
        <f t="shared" si="37"/>
        <v>440.03959999999995</v>
      </c>
      <c r="AI269" s="106">
        <f t="shared" si="38"/>
        <v>110.00989999999999</v>
      </c>
      <c r="AJ269" s="106">
        <f t="shared" si="39"/>
        <v>550.04949999999997</v>
      </c>
      <c r="AK269" s="106">
        <f t="shared" si="40"/>
        <v>0</v>
      </c>
      <c r="AL269" s="106">
        <f t="shared" si="41"/>
        <v>110.00989999999999</v>
      </c>
      <c r="AM269" s="106">
        <f t="shared" si="42"/>
        <v>2420.2177999999999</v>
      </c>
    </row>
    <row r="270" spans="2:39">
      <c r="B270" s="103" t="s">
        <v>5</v>
      </c>
      <c r="C270" s="103" t="s">
        <v>586</v>
      </c>
      <c r="D270" s="103" t="s">
        <v>587</v>
      </c>
      <c r="E270" s="128">
        <v>0</v>
      </c>
      <c r="F270" s="128">
        <v>0</v>
      </c>
      <c r="G270" s="128">
        <v>0</v>
      </c>
      <c r="H270" s="128">
        <v>0</v>
      </c>
      <c r="I270" s="128">
        <v>0</v>
      </c>
      <c r="J270" s="128">
        <v>0</v>
      </c>
      <c r="K270" s="128">
        <v>150</v>
      </c>
      <c r="L270" s="128">
        <v>300</v>
      </c>
      <c r="M270" s="128">
        <v>0</v>
      </c>
      <c r="N270" s="128">
        <v>600</v>
      </c>
      <c r="O270" s="128">
        <v>300</v>
      </c>
      <c r="P270" s="128">
        <v>100</v>
      </c>
      <c r="Q270" s="128">
        <v>200</v>
      </c>
      <c r="R270" s="128">
        <v>0</v>
      </c>
      <c r="S270" s="128">
        <v>150</v>
      </c>
      <c r="T270" s="128">
        <v>1800</v>
      </c>
      <c r="U270" s="128" t="s">
        <v>4408</v>
      </c>
      <c r="W270" s="93" t="str">
        <f>_xlfn.XLOOKUP($C270,'Master list'!$C:$C,'Master list'!E:E)</f>
        <v>SGCC</v>
      </c>
      <c r="X270" s="93" t="str">
        <f>VLOOKUP($C270,'Master list'!$C:$Z,4,0)</f>
        <v>Z22</v>
      </c>
      <c r="Y270" s="104">
        <f>_xlfn.XLOOKUP($C270,'Master list'!$C:$C,'Master list'!O:O)</f>
        <v>1219</v>
      </c>
      <c r="Z270" s="93" t="str">
        <f>VLOOKUP($C270,'Master list'!$C:$Z,5,0)</f>
        <v>SGCC-ZSBX-Z22</v>
      </c>
      <c r="AA270" s="93">
        <f>VLOOKUP($C270,'Master list'!$C:$Z,6,0)</f>
        <v>2</v>
      </c>
      <c r="AB270" s="93">
        <f>VLOOKUP($C270,'Master list'!$C:$Z,7,0)</f>
        <v>65</v>
      </c>
      <c r="AC270" s="93">
        <f>VLOOKUP($C270,'Master list'!$C:$Z,8,0)</f>
        <v>858</v>
      </c>
      <c r="AD270" s="105">
        <f>VLOOKUP($C270,'Master list'!$C:$Z,9,0)</f>
        <v>0.87558899999999995</v>
      </c>
      <c r="AF270" s="106">
        <f t="shared" si="35"/>
        <v>394.01504999999997</v>
      </c>
      <c r="AG270" s="106">
        <f t="shared" si="36"/>
        <v>525.35339999999997</v>
      </c>
      <c r="AH270" s="106">
        <f t="shared" si="37"/>
        <v>262.67669999999998</v>
      </c>
      <c r="AI270" s="106">
        <f t="shared" si="38"/>
        <v>87.558899999999994</v>
      </c>
      <c r="AJ270" s="106">
        <f t="shared" si="39"/>
        <v>175.11779999999999</v>
      </c>
      <c r="AK270" s="106">
        <f t="shared" si="40"/>
        <v>0</v>
      </c>
      <c r="AL270" s="106">
        <f t="shared" si="41"/>
        <v>131.33834999999999</v>
      </c>
      <c r="AM270" s="106">
        <f t="shared" si="42"/>
        <v>1576.0601999999999</v>
      </c>
    </row>
    <row r="271" spans="2:39">
      <c r="B271" s="103" t="s">
        <v>5</v>
      </c>
      <c r="C271" s="103" t="s">
        <v>588</v>
      </c>
      <c r="D271" s="103" t="s">
        <v>589</v>
      </c>
      <c r="E271" s="128">
        <v>0</v>
      </c>
      <c r="F271" s="128">
        <v>0</v>
      </c>
      <c r="G271" s="128">
        <v>0</v>
      </c>
      <c r="H271" s="128">
        <v>0</v>
      </c>
      <c r="I271" s="128">
        <v>0</v>
      </c>
      <c r="J271" s="128">
        <v>100</v>
      </c>
      <c r="K271" s="128">
        <v>0</v>
      </c>
      <c r="L271" s="128">
        <v>0</v>
      </c>
      <c r="M271" s="128">
        <v>0</v>
      </c>
      <c r="N271" s="128">
        <v>100</v>
      </c>
      <c r="O271" s="128">
        <v>100</v>
      </c>
      <c r="P271" s="128">
        <v>100</v>
      </c>
      <c r="Q271" s="128">
        <v>300</v>
      </c>
      <c r="R271" s="128">
        <v>0</v>
      </c>
      <c r="S271" s="128">
        <v>100</v>
      </c>
      <c r="T271" s="128">
        <v>800</v>
      </c>
      <c r="U271" s="128" t="s">
        <v>4408</v>
      </c>
      <c r="W271" s="93" t="str">
        <f>_xlfn.XLOOKUP($C271,'Master list'!$C:$C,'Master list'!E:E)</f>
        <v>SGCC</v>
      </c>
      <c r="X271" s="93" t="str">
        <f>VLOOKUP($C271,'Master list'!$C:$Z,4,0)</f>
        <v>Z22</v>
      </c>
      <c r="Y271" s="104">
        <f>_xlfn.XLOOKUP($C271,'Master list'!$C:$C,'Master list'!O:O)</f>
        <v>1219</v>
      </c>
      <c r="Z271" s="93" t="str">
        <f>VLOOKUP($C271,'Master list'!$C:$Z,5,0)</f>
        <v>SGCC-ZSBX-Z22</v>
      </c>
      <c r="AA271" s="93">
        <f>VLOOKUP($C271,'Master list'!$C:$Z,6,0)</f>
        <v>2</v>
      </c>
      <c r="AB271" s="93">
        <f>VLOOKUP($C271,'Master list'!$C:$Z,7,0)</f>
        <v>70</v>
      </c>
      <c r="AC271" s="93">
        <f>VLOOKUP($C271,'Master list'!$C:$Z,8,0)</f>
        <v>1580</v>
      </c>
      <c r="AD271" s="105">
        <f>VLOOKUP($C271,'Master list'!$C:$Z,9,0)</f>
        <v>1.7364200000000001</v>
      </c>
      <c r="AF271" s="106">
        <f t="shared" si="35"/>
        <v>173.642</v>
      </c>
      <c r="AG271" s="106">
        <f t="shared" si="36"/>
        <v>173.642</v>
      </c>
      <c r="AH271" s="106">
        <f t="shared" si="37"/>
        <v>173.642</v>
      </c>
      <c r="AI271" s="106">
        <f t="shared" si="38"/>
        <v>173.642</v>
      </c>
      <c r="AJ271" s="106">
        <f t="shared" si="39"/>
        <v>520.92600000000004</v>
      </c>
      <c r="AK271" s="106">
        <f t="shared" si="40"/>
        <v>0</v>
      </c>
      <c r="AL271" s="106">
        <f t="shared" si="41"/>
        <v>173.642</v>
      </c>
      <c r="AM271" s="106">
        <f t="shared" si="42"/>
        <v>1389.136</v>
      </c>
    </row>
    <row r="272" spans="2:39">
      <c r="B272" s="103" t="s">
        <v>5</v>
      </c>
      <c r="C272" s="103" t="s">
        <v>598</v>
      </c>
      <c r="D272" s="103" t="s">
        <v>599</v>
      </c>
      <c r="E272" s="128">
        <v>0</v>
      </c>
      <c r="F272" s="128">
        <v>0</v>
      </c>
      <c r="G272" s="128">
        <v>0</v>
      </c>
      <c r="H272" s="128">
        <v>0</v>
      </c>
      <c r="I272" s="128">
        <v>0</v>
      </c>
      <c r="J272" s="128">
        <v>0</v>
      </c>
      <c r="K272" s="128">
        <v>30</v>
      </c>
      <c r="L272" s="128">
        <v>60</v>
      </c>
      <c r="M272" s="128">
        <v>0</v>
      </c>
      <c r="N272" s="128">
        <v>160</v>
      </c>
      <c r="O272" s="128">
        <v>140</v>
      </c>
      <c r="P272" s="128">
        <v>130</v>
      </c>
      <c r="Q272" s="128">
        <v>400</v>
      </c>
      <c r="R272" s="128">
        <v>0</v>
      </c>
      <c r="S272" s="128">
        <v>200</v>
      </c>
      <c r="T272" s="128">
        <v>1120</v>
      </c>
      <c r="U272" s="128" t="s">
        <v>4408</v>
      </c>
      <c r="W272" s="93" t="str">
        <f>_xlfn.XLOOKUP($C272,'Master list'!$C:$C,'Master list'!E:E)</f>
        <v>SGCC</v>
      </c>
      <c r="X272" s="93" t="str">
        <f>VLOOKUP($C272,'Master list'!$C:$Z,4,0)</f>
        <v>Z08</v>
      </c>
      <c r="Y272" s="104">
        <f>_xlfn.XLOOKUP($C272,'Master list'!$C:$C,'Master list'!O:O)</f>
        <v>1219</v>
      </c>
      <c r="Z272" s="93" t="str">
        <f>VLOOKUP($C272,'Master list'!$C:$Z,5,0)</f>
        <v>SGCC-ZSBX-Z08</v>
      </c>
      <c r="AA272" s="93">
        <f>VLOOKUP($C272,'Master list'!$C:$Z,6,0)</f>
        <v>0.6</v>
      </c>
      <c r="AB272" s="93">
        <f>VLOOKUP($C272,'Master list'!$C:$Z,7,0)</f>
        <v>1219</v>
      </c>
      <c r="AC272" s="93">
        <f>VLOOKUP($C272,'Master list'!$C:$Z,8,0)</f>
        <v>1219</v>
      </c>
      <c r="AD272" s="105">
        <f>VLOOKUP($C272,'Master list'!$C:$Z,9,0)</f>
        <v>6.99887631</v>
      </c>
      <c r="AF272" s="106">
        <f t="shared" si="35"/>
        <v>629.89886790000003</v>
      </c>
      <c r="AG272" s="106">
        <f t="shared" si="36"/>
        <v>1119.8202096</v>
      </c>
      <c r="AH272" s="106">
        <f t="shared" si="37"/>
        <v>979.84268339999994</v>
      </c>
      <c r="AI272" s="106">
        <f t="shared" si="38"/>
        <v>909.85392030000003</v>
      </c>
      <c r="AJ272" s="106">
        <f t="shared" si="39"/>
        <v>2799.5505240000002</v>
      </c>
      <c r="AK272" s="106">
        <f t="shared" si="40"/>
        <v>0</v>
      </c>
      <c r="AL272" s="106">
        <f t="shared" si="41"/>
        <v>1399.7752620000001</v>
      </c>
      <c r="AM272" s="106">
        <f t="shared" si="42"/>
        <v>7838.7414671999995</v>
      </c>
    </row>
    <row r="273" spans="2:39">
      <c r="B273" s="103" t="s">
        <v>5</v>
      </c>
      <c r="C273" s="103" t="s">
        <v>1516</v>
      </c>
      <c r="D273" s="103" t="s">
        <v>599</v>
      </c>
      <c r="E273" s="128">
        <v>0</v>
      </c>
      <c r="F273" s="128">
        <v>0</v>
      </c>
      <c r="G273" s="128">
        <v>0</v>
      </c>
      <c r="H273" s="128">
        <v>0</v>
      </c>
      <c r="I273" s="128">
        <v>0</v>
      </c>
      <c r="J273" s="128">
        <v>0</v>
      </c>
      <c r="K273" s="128">
        <v>0</v>
      </c>
      <c r="L273" s="128">
        <v>10</v>
      </c>
      <c r="M273" s="128">
        <v>0</v>
      </c>
      <c r="N273" s="128">
        <v>10</v>
      </c>
      <c r="O273" s="128">
        <v>0</v>
      </c>
      <c r="P273" s="128">
        <v>0</v>
      </c>
      <c r="Q273" s="128">
        <v>20</v>
      </c>
      <c r="R273" s="128">
        <v>0</v>
      </c>
      <c r="S273" s="128">
        <v>0</v>
      </c>
      <c r="T273" s="128">
        <v>40</v>
      </c>
      <c r="U273" s="128" t="s">
        <v>4408</v>
      </c>
      <c r="W273" s="93" t="str">
        <f>_xlfn.XLOOKUP($C273,'Master list'!$C:$C,'Master list'!E:E)</f>
        <v>SGCC</v>
      </c>
      <c r="X273" s="93" t="str">
        <f>VLOOKUP($C273,'Master list'!$C:$Z,4,0)</f>
        <v>Z08</v>
      </c>
      <c r="Y273" s="104">
        <f>_xlfn.XLOOKUP($C273,'Master list'!$C:$C,'Master list'!O:O)</f>
        <v>1219</v>
      </c>
      <c r="Z273" s="93" t="str">
        <f>VLOOKUP($C273,'Master list'!$C:$Z,5,0)</f>
        <v>SGCC-ZSBX-Z08</v>
      </c>
      <c r="AA273" s="93">
        <f>VLOOKUP($C273,'Master list'!$C:$Z,6,0)</f>
        <v>0.6</v>
      </c>
      <c r="AB273" s="93">
        <f>VLOOKUP($C273,'Master list'!$C:$Z,7,0)</f>
        <v>1219</v>
      </c>
      <c r="AC273" s="93">
        <f>VLOOKUP($C273,'Master list'!$C:$Z,8,0)</f>
        <v>1219</v>
      </c>
      <c r="AD273" s="105">
        <f>VLOOKUP($C273,'Master list'!$C:$Z,9,0)</f>
        <v>6.99887631</v>
      </c>
      <c r="AF273" s="106">
        <f t="shared" si="35"/>
        <v>69.9887631</v>
      </c>
      <c r="AG273" s="106">
        <f t="shared" si="36"/>
        <v>69.9887631</v>
      </c>
      <c r="AH273" s="106">
        <f t="shared" si="37"/>
        <v>0</v>
      </c>
      <c r="AI273" s="106">
        <f t="shared" si="38"/>
        <v>0</v>
      </c>
      <c r="AJ273" s="106">
        <f t="shared" si="39"/>
        <v>139.9775262</v>
      </c>
      <c r="AK273" s="106">
        <f t="shared" si="40"/>
        <v>0</v>
      </c>
      <c r="AL273" s="106">
        <f t="shared" si="41"/>
        <v>0</v>
      </c>
      <c r="AM273" s="106">
        <f t="shared" si="42"/>
        <v>279.9550524</v>
      </c>
    </row>
    <row r="274" spans="2:39">
      <c r="B274" s="103" t="s">
        <v>5</v>
      </c>
      <c r="C274" s="103" t="s">
        <v>604</v>
      </c>
      <c r="D274" s="103" t="s">
        <v>605</v>
      </c>
      <c r="E274" s="128">
        <v>0</v>
      </c>
      <c r="F274" s="128">
        <v>0</v>
      </c>
      <c r="G274" s="128">
        <v>0</v>
      </c>
      <c r="H274" s="128">
        <v>0</v>
      </c>
      <c r="I274" s="128">
        <v>0</v>
      </c>
      <c r="J274" s="128">
        <v>0</v>
      </c>
      <c r="K274" s="128">
        <v>0</v>
      </c>
      <c r="L274" s="128">
        <v>0</v>
      </c>
      <c r="M274" s="128">
        <v>0</v>
      </c>
      <c r="N274" s="128">
        <v>0</v>
      </c>
      <c r="O274" s="128">
        <v>10</v>
      </c>
      <c r="P274" s="128">
        <v>0</v>
      </c>
      <c r="Q274" s="128">
        <v>0</v>
      </c>
      <c r="R274" s="128">
        <v>0</v>
      </c>
      <c r="S274" s="128">
        <v>10</v>
      </c>
      <c r="T274" s="128">
        <v>20</v>
      </c>
      <c r="U274" s="128" t="s">
        <v>4408</v>
      </c>
      <c r="W274" s="93" t="str">
        <f>_xlfn.XLOOKUP($C274,'Master list'!$C:$C,'Master list'!E:E)</f>
        <v>SGCC</v>
      </c>
      <c r="X274" s="93" t="str">
        <f>VLOOKUP($C274,'Master list'!$C:$Z,4,0)</f>
        <v>Z08</v>
      </c>
      <c r="Y274" s="104">
        <f>_xlfn.XLOOKUP($C274,'Master list'!$C:$C,'Master list'!O:O)</f>
        <v>1219</v>
      </c>
      <c r="Z274" s="93" t="str">
        <f>VLOOKUP($C274,'Master list'!$C:$Z,5,0)</f>
        <v>SGCC-ZSBX-Z08</v>
      </c>
      <c r="AA274" s="93">
        <f>VLOOKUP($C274,'Master list'!$C:$Z,6,0)</f>
        <v>1.2</v>
      </c>
      <c r="AB274" s="93">
        <f>VLOOKUP($C274,'Master list'!$C:$Z,7,0)</f>
        <v>1180</v>
      </c>
      <c r="AC274" s="93">
        <f>VLOOKUP($C274,'Master list'!$C:$Z,8,0)</f>
        <v>1219</v>
      </c>
      <c r="AD274" s="105">
        <f>VLOOKUP($C274,'Master list'!$C:$Z,9,0)</f>
        <v>13.549916400000001</v>
      </c>
      <c r="AF274" s="106">
        <f t="shared" si="35"/>
        <v>0</v>
      </c>
      <c r="AG274" s="106">
        <f t="shared" si="36"/>
        <v>0</v>
      </c>
      <c r="AH274" s="106">
        <f t="shared" si="37"/>
        <v>135.49916400000001</v>
      </c>
      <c r="AI274" s="106">
        <f t="shared" si="38"/>
        <v>0</v>
      </c>
      <c r="AJ274" s="106">
        <f t="shared" si="39"/>
        <v>0</v>
      </c>
      <c r="AK274" s="106">
        <f t="shared" si="40"/>
        <v>0</v>
      </c>
      <c r="AL274" s="106">
        <f t="shared" si="41"/>
        <v>135.49916400000001</v>
      </c>
      <c r="AM274" s="106">
        <f t="shared" si="42"/>
        <v>270.99832800000001</v>
      </c>
    </row>
    <row r="275" spans="2:39">
      <c r="B275" s="103" t="s">
        <v>5</v>
      </c>
      <c r="C275" s="103" t="s">
        <v>616</v>
      </c>
      <c r="D275" s="103" t="s">
        <v>617</v>
      </c>
      <c r="E275" s="128">
        <v>0</v>
      </c>
      <c r="F275" s="128">
        <v>0</v>
      </c>
      <c r="G275" s="128">
        <v>0</v>
      </c>
      <c r="H275" s="128">
        <v>0</v>
      </c>
      <c r="I275" s="128">
        <v>0</v>
      </c>
      <c r="J275" s="128">
        <v>0</v>
      </c>
      <c r="K275" s="128">
        <v>0</v>
      </c>
      <c r="L275" s="128">
        <v>0</v>
      </c>
      <c r="M275" s="128">
        <v>0</v>
      </c>
      <c r="N275" s="128">
        <v>130</v>
      </c>
      <c r="O275" s="128">
        <v>200</v>
      </c>
      <c r="P275" s="128">
        <v>190</v>
      </c>
      <c r="Q275" s="128">
        <v>240</v>
      </c>
      <c r="R275" s="128">
        <v>0</v>
      </c>
      <c r="S275" s="128">
        <v>150</v>
      </c>
      <c r="T275" s="128">
        <v>910</v>
      </c>
      <c r="U275" s="128" t="s">
        <v>4408</v>
      </c>
      <c r="W275" s="93" t="str">
        <f>_xlfn.XLOOKUP($C275,'Master list'!$C:$C,'Master list'!E:E)</f>
        <v>SGCC</v>
      </c>
      <c r="X275" s="93" t="str">
        <f>VLOOKUP($C275,'Master list'!$C:$Z,4,0)</f>
        <v>Z08</v>
      </c>
      <c r="Y275" s="104">
        <f>_xlfn.XLOOKUP($C275,'Master list'!$C:$C,'Master list'!O:O)</f>
        <v>1219</v>
      </c>
      <c r="Z275" s="93" t="str">
        <f>VLOOKUP($C275,'Master list'!$C:$Z,5,0)</f>
        <v>SGCC-ZSBX-Z08</v>
      </c>
      <c r="AA275" s="93">
        <f>VLOOKUP($C275,'Master list'!$C:$Z,6,0)</f>
        <v>1</v>
      </c>
      <c r="AB275" s="93">
        <f>VLOOKUP($C275,'Master list'!$C:$Z,7,0)</f>
        <v>222</v>
      </c>
      <c r="AC275" s="93">
        <f>VLOOKUP($C275,'Master list'!$C:$Z,8,0)</f>
        <v>1220</v>
      </c>
      <c r="AD275" s="105">
        <f>VLOOKUP($C275,'Master list'!$C:$Z,9,0)</f>
        <v>2.1260940000000002</v>
      </c>
      <c r="AF275" s="106">
        <f t="shared" si="35"/>
        <v>0</v>
      </c>
      <c r="AG275" s="106">
        <f t="shared" si="36"/>
        <v>276.39222000000001</v>
      </c>
      <c r="AH275" s="106">
        <f t="shared" si="37"/>
        <v>425.21880000000004</v>
      </c>
      <c r="AI275" s="106">
        <f t="shared" si="38"/>
        <v>403.95786000000004</v>
      </c>
      <c r="AJ275" s="106">
        <f t="shared" si="39"/>
        <v>510.26256000000001</v>
      </c>
      <c r="AK275" s="106">
        <f t="shared" si="40"/>
        <v>0</v>
      </c>
      <c r="AL275" s="106">
        <f t="shared" si="41"/>
        <v>318.91410000000002</v>
      </c>
      <c r="AM275" s="106">
        <f t="shared" si="42"/>
        <v>1934.7455400000001</v>
      </c>
    </row>
    <row r="276" spans="2:39">
      <c r="B276" s="103" t="s">
        <v>5</v>
      </c>
      <c r="C276" s="103" t="s">
        <v>618</v>
      </c>
      <c r="D276" s="103" t="s">
        <v>617</v>
      </c>
      <c r="E276" s="128">
        <v>0</v>
      </c>
      <c r="F276" s="128">
        <v>0</v>
      </c>
      <c r="G276" s="128">
        <v>0</v>
      </c>
      <c r="H276" s="128">
        <v>0</v>
      </c>
      <c r="I276" s="128">
        <v>0</v>
      </c>
      <c r="J276" s="128">
        <v>0</v>
      </c>
      <c r="K276" s="128">
        <v>0</v>
      </c>
      <c r="L276" s="128">
        <v>10</v>
      </c>
      <c r="M276" s="128">
        <v>0</v>
      </c>
      <c r="N276" s="128">
        <v>0</v>
      </c>
      <c r="O276" s="128">
        <v>10</v>
      </c>
      <c r="P276" s="128">
        <v>0</v>
      </c>
      <c r="Q276" s="128">
        <v>10</v>
      </c>
      <c r="R276" s="128">
        <v>0</v>
      </c>
      <c r="S276" s="128">
        <v>0</v>
      </c>
      <c r="T276" s="128">
        <v>30</v>
      </c>
      <c r="U276" s="128" t="s">
        <v>4408</v>
      </c>
      <c r="W276" s="93" t="str">
        <f>_xlfn.XLOOKUP($C276,'Master list'!$C:$C,'Master list'!E:E)</f>
        <v>SGCC</v>
      </c>
      <c r="X276" s="93" t="str">
        <f>VLOOKUP($C276,'Master list'!$C:$Z,4,0)</f>
        <v>Z08</v>
      </c>
      <c r="Y276" s="104">
        <f>_xlfn.XLOOKUP($C276,'Master list'!$C:$C,'Master list'!O:O)</f>
        <v>1219</v>
      </c>
      <c r="Z276" s="93" t="str">
        <f>VLOOKUP($C276,'Master list'!$C:$Z,5,0)</f>
        <v>SGCC-ZSBX-Z08</v>
      </c>
      <c r="AA276" s="93">
        <f>VLOOKUP($C276,'Master list'!$C:$Z,6,0)</f>
        <v>1</v>
      </c>
      <c r="AB276" s="93">
        <f>VLOOKUP($C276,'Master list'!$C:$Z,7,0)</f>
        <v>222</v>
      </c>
      <c r="AC276" s="93">
        <f>VLOOKUP($C276,'Master list'!$C:$Z,8,0)</f>
        <v>1220</v>
      </c>
      <c r="AD276" s="105">
        <f>VLOOKUP($C276,'Master list'!$C:$Z,9,0)</f>
        <v>2.1260940000000002</v>
      </c>
      <c r="AF276" s="106">
        <f t="shared" si="35"/>
        <v>21.260940000000002</v>
      </c>
      <c r="AG276" s="106">
        <f t="shared" si="36"/>
        <v>0</v>
      </c>
      <c r="AH276" s="106">
        <f t="shared" si="37"/>
        <v>21.260940000000002</v>
      </c>
      <c r="AI276" s="106">
        <f t="shared" si="38"/>
        <v>0</v>
      </c>
      <c r="AJ276" s="106">
        <f t="shared" si="39"/>
        <v>21.260940000000002</v>
      </c>
      <c r="AK276" s="106">
        <f t="shared" si="40"/>
        <v>0</v>
      </c>
      <c r="AL276" s="106">
        <f t="shared" si="41"/>
        <v>0</v>
      </c>
      <c r="AM276" s="106">
        <f t="shared" si="42"/>
        <v>63.782820000000001</v>
      </c>
    </row>
    <row r="277" spans="2:39">
      <c r="B277" s="103" t="s">
        <v>5</v>
      </c>
      <c r="C277" s="103" t="s">
        <v>1520</v>
      </c>
      <c r="D277" s="103" t="s">
        <v>1521</v>
      </c>
      <c r="E277" s="128">
        <v>0</v>
      </c>
      <c r="F277" s="128">
        <v>0</v>
      </c>
      <c r="G277" s="128">
        <v>0</v>
      </c>
      <c r="H277" s="128">
        <v>0</v>
      </c>
      <c r="I277" s="128">
        <v>0</v>
      </c>
      <c r="J277" s="128">
        <v>100</v>
      </c>
      <c r="K277" s="128">
        <v>0</v>
      </c>
      <c r="L277" s="128">
        <v>0</v>
      </c>
      <c r="M277" s="128">
        <v>0</v>
      </c>
      <c r="N277" s="128">
        <v>0</v>
      </c>
      <c r="O277" s="128">
        <v>0</v>
      </c>
      <c r="P277" s="128">
        <v>0</v>
      </c>
      <c r="Q277" s="128">
        <v>0</v>
      </c>
      <c r="R277" s="128">
        <v>0</v>
      </c>
      <c r="S277" s="128">
        <v>0</v>
      </c>
      <c r="T277" s="128">
        <v>100</v>
      </c>
      <c r="U277" s="128" t="s">
        <v>4408</v>
      </c>
      <c r="W277" s="93" t="str">
        <f>_xlfn.XLOOKUP($C277,'Master list'!$C:$C,'Master list'!E:E)</f>
        <v>SGCC</v>
      </c>
      <c r="X277" s="93" t="str">
        <f>VLOOKUP($C277,'Master list'!$C:$Z,4,0)</f>
        <v>Z08</v>
      </c>
      <c r="Y277" s="104">
        <f>_xlfn.XLOOKUP($C277,'Master list'!$C:$C,'Master list'!O:O)</f>
        <v>1219</v>
      </c>
      <c r="Z277" s="93" t="str">
        <f>VLOOKUP($C277,'Master list'!$C:$Z,5,0)</f>
        <v>SGCC-ZSBX-Z08</v>
      </c>
      <c r="AA277" s="93">
        <f>VLOOKUP($C277,'Master list'!$C:$Z,6,0)</f>
        <v>1.2</v>
      </c>
      <c r="AB277" s="93">
        <f>VLOOKUP($C277,'Master list'!$C:$Z,7,0)</f>
        <v>30</v>
      </c>
      <c r="AC277" s="93" t="str">
        <f>VLOOKUP($C277,'Master list'!$C:$Z,8,0)</f>
        <v>COIL</v>
      </c>
      <c r="AD277" s="105">
        <f>VLOOKUP($C277,'Master list'!$C:$Z,9,0)</f>
        <v>1</v>
      </c>
      <c r="AF277" s="106">
        <f t="shared" si="35"/>
        <v>100</v>
      </c>
      <c r="AG277" s="106">
        <f t="shared" si="36"/>
        <v>0</v>
      </c>
      <c r="AH277" s="106">
        <f t="shared" si="37"/>
        <v>0</v>
      </c>
      <c r="AI277" s="106">
        <f t="shared" si="38"/>
        <v>0</v>
      </c>
      <c r="AJ277" s="106">
        <f t="shared" si="39"/>
        <v>0</v>
      </c>
      <c r="AK277" s="106">
        <f t="shared" si="40"/>
        <v>0</v>
      </c>
      <c r="AL277" s="106">
        <f t="shared" si="41"/>
        <v>0</v>
      </c>
      <c r="AM277" s="106">
        <f t="shared" si="42"/>
        <v>100</v>
      </c>
    </row>
    <row r="278" spans="2:39">
      <c r="B278" s="103" t="s">
        <v>5</v>
      </c>
      <c r="C278" s="103" t="s">
        <v>619</v>
      </c>
      <c r="D278" s="103" t="s">
        <v>620</v>
      </c>
      <c r="E278" s="128">
        <v>0</v>
      </c>
      <c r="F278" s="128">
        <v>0</v>
      </c>
      <c r="G278" s="128">
        <v>0</v>
      </c>
      <c r="H278" s="128">
        <v>0</v>
      </c>
      <c r="I278" s="128">
        <v>0</v>
      </c>
      <c r="J278" s="128">
        <v>0</v>
      </c>
      <c r="K278" s="128">
        <v>0</v>
      </c>
      <c r="L278" s="128">
        <v>0</v>
      </c>
      <c r="M278" s="128">
        <v>0</v>
      </c>
      <c r="N278" s="128">
        <v>0</v>
      </c>
      <c r="O278" s="128">
        <v>0</v>
      </c>
      <c r="P278" s="128">
        <v>0</v>
      </c>
      <c r="Q278" s="128">
        <v>0</v>
      </c>
      <c r="R278" s="128">
        <v>0</v>
      </c>
      <c r="S278" s="128">
        <v>1</v>
      </c>
      <c r="T278" s="128">
        <v>1</v>
      </c>
      <c r="U278" s="128" t="s">
        <v>4408</v>
      </c>
      <c r="W278" s="93" t="str">
        <f>_xlfn.XLOOKUP($C278,'Master list'!$C:$C,'Master list'!E:E)</f>
        <v>SGCC</v>
      </c>
      <c r="X278" s="93" t="str">
        <f>VLOOKUP($C278,'Master list'!$C:$Z,4,0)</f>
        <v>Z08</v>
      </c>
      <c r="Y278" s="104">
        <f>_xlfn.XLOOKUP($C278,'Master list'!$C:$C,'Master list'!O:O)</f>
        <v>1219</v>
      </c>
      <c r="Z278" s="93" t="str">
        <f>VLOOKUP($C278,'Master list'!$C:$Z,5,0)</f>
        <v>SGCC-ZSBX-Z08</v>
      </c>
      <c r="AA278" s="93">
        <f>VLOOKUP($C278,'Master list'!$C:$Z,6,0)</f>
        <v>0.8</v>
      </c>
      <c r="AB278" s="93">
        <f>VLOOKUP($C278,'Master list'!$C:$Z,7,0)</f>
        <v>1210</v>
      </c>
      <c r="AC278" s="93">
        <f>VLOOKUP($C278,'Master list'!$C:$Z,8,0)</f>
        <v>1085</v>
      </c>
      <c r="AD278" s="105">
        <f>VLOOKUP($C278,'Master list'!$C:$Z,9,0)</f>
        <v>8.2446979999999996</v>
      </c>
      <c r="AF278" s="106">
        <f t="shared" si="35"/>
        <v>0</v>
      </c>
      <c r="AG278" s="106">
        <f t="shared" si="36"/>
        <v>0</v>
      </c>
      <c r="AH278" s="106">
        <f t="shared" si="37"/>
        <v>0</v>
      </c>
      <c r="AI278" s="106">
        <f t="shared" si="38"/>
        <v>0</v>
      </c>
      <c r="AJ278" s="106">
        <f t="shared" si="39"/>
        <v>0</v>
      </c>
      <c r="AK278" s="106">
        <f t="shared" si="40"/>
        <v>0</v>
      </c>
      <c r="AL278" s="106">
        <f t="shared" si="41"/>
        <v>8.2446979999999996</v>
      </c>
      <c r="AM278" s="106">
        <f t="shared" si="42"/>
        <v>8.2446979999999996</v>
      </c>
    </row>
    <row r="279" spans="2:39">
      <c r="B279" s="103" t="s">
        <v>5</v>
      </c>
      <c r="C279" s="103" t="s">
        <v>621</v>
      </c>
      <c r="D279" s="103" t="s">
        <v>622</v>
      </c>
      <c r="E279" s="128">
        <v>0</v>
      </c>
      <c r="F279" s="128">
        <v>0</v>
      </c>
      <c r="G279" s="128">
        <v>0</v>
      </c>
      <c r="H279" s="128">
        <v>0</v>
      </c>
      <c r="I279" s="128">
        <v>0</v>
      </c>
      <c r="J279" s="128">
        <v>0</v>
      </c>
      <c r="K279" s="128">
        <v>400</v>
      </c>
      <c r="L279" s="128">
        <v>0</v>
      </c>
      <c r="M279" s="128">
        <v>0</v>
      </c>
      <c r="N279" s="128">
        <v>100</v>
      </c>
      <c r="O279" s="128">
        <v>100</v>
      </c>
      <c r="P279" s="128">
        <v>200</v>
      </c>
      <c r="Q279" s="128">
        <v>600</v>
      </c>
      <c r="R279" s="128">
        <v>0</v>
      </c>
      <c r="S279" s="128">
        <v>300</v>
      </c>
      <c r="T279" s="128">
        <v>1700</v>
      </c>
      <c r="U279" s="128" t="s">
        <v>4408</v>
      </c>
      <c r="W279" s="93" t="str">
        <f>_xlfn.XLOOKUP($C279,'Master list'!$C:$C,'Master list'!E:E)</f>
        <v>SGCC</v>
      </c>
      <c r="X279" s="93" t="str">
        <f>VLOOKUP($C279,'Master list'!$C:$Z,4,0)</f>
        <v>Z08</v>
      </c>
      <c r="Y279" s="104">
        <f>_xlfn.XLOOKUP($C279,'Master list'!$C:$C,'Master list'!O:O)</f>
        <v>1219</v>
      </c>
      <c r="Z279" s="93" t="str">
        <f>VLOOKUP($C279,'Master list'!$C:$Z,5,0)</f>
        <v>SGCC-ZSBX-Z08</v>
      </c>
      <c r="AA279" s="93">
        <f>VLOOKUP($C279,'Master list'!$C:$Z,6,0)</f>
        <v>1.6</v>
      </c>
      <c r="AB279" s="93">
        <f>VLOOKUP($C279,'Master list'!$C:$Z,7,0)</f>
        <v>192</v>
      </c>
      <c r="AC279" s="93">
        <f>VLOOKUP($C279,'Master list'!$C:$Z,8,0)</f>
        <v>380</v>
      </c>
      <c r="AD279" s="105">
        <f>VLOOKUP($C279,'Master list'!$C:$Z,9,0)</f>
        <v>0.91637760000000001</v>
      </c>
      <c r="AF279" s="106">
        <f t="shared" si="35"/>
        <v>366.55104</v>
      </c>
      <c r="AG279" s="106">
        <f t="shared" si="36"/>
        <v>91.63776</v>
      </c>
      <c r="AH279" s="106">
        <f t="shared" si="37"/>
        <v>91.63776</v>
      </c>
      <c r="AI279" s="106">
        <f t="shared" si="38"/>
        <v>183.27552</v>
      </c>
      <c r="AJ279" s="106">
        <f t="shared" si="39"/>
        <v>549.82655999999997</v>
      </c>
      <c r="AK279" s="106">
        <f t="shared" si="40"/>
        <v>0</v>
      </c>
      <c r="AL279" s="106">
        <f t="shared" si="41"/>
        <v>274.91327999999999</v>
      </c>
      <c r="AM279" s="106">
        <f t="shared" si="42"/>
        <v>1557.8419200000001</v>
      </c>
    </row>
    <row r="280" spans="2:39">
      <c r="B280" s="103" t="s">
        <v>5</v>
      </c>
      <c r="C280" s="103" t="s">
        <v>623</v>
      </c>
      <c r="D280" s="103" t="s">
        <v>624</v>
      </c>
      <c r="E280" s="128">
        <v>0</v>
      </c>
      <c r="F280" s="128">
        <v>0</v>
      </c>
      <c r="G280" s="128">
        <v>0</v>
      </c>
      <c r="H280" s="128">
        <v>0</v>
      </c>
      <c r="I280" s="128">
        <v>0</v>
      </c>
      <c r="J280" s="128">
        <v>0</v>
      </c>
      <c r="K280" s="128">
        <v>600</v>
      </c>
      <c r="L280" s="128">
        <v>0</v>
      </c>
      <c r="M280" s="128">
        <v>0</v>
      </c>
      <c r="N280" s="128">
        <v>300</v>
      </c>
      <c r="O280" s="128">
        <v>300</v>
      </c>
      <c r="P280" s="128">
        <v>500</v>
      </c>
      <c r="Q280" s="128">
        <v>1200</v>
      </c>
      <c r="R280" s="128">
        <v>0</v>
      </c>
      <c r="S280" s="128">
        <v>800</v>
      </c>
      <c r="T280" s="128">
        <v>3700</v>
      </c>
      <c r="U280" s="128" t="s">
        <v>4408</v>
      </c>
      <c r="W280" s="93" t="str">
        <f>_xlfn.XLOOKUP($C280,'Master list'!$C:$C,'Master list'!E:E)</f>
        <v>SGCC</v>
      </c>
      <c r="X280" s="93" t="str">
        <f>VLOOKUP($C280,'Master list'!$C:$Z,4,0)</f>
        <v>Z08</v>
      </c>
      <c r="Y280" s="104">
        <f>_xlfn.XLOOKUP($C280,'Master list'!$C:$C,'Master list'!O:O)</f>
        <v>1219</v>
      </c>
      <c r="Z280" s="93" t="str">
        <f>VLOOKUP($C280,'Master list'!$C:$Z,5,0)</f>
        <v>SGCC-ZSBX-Z08</v>
      </c>
      <c r="AA280" s="93">
        <f>VLOOKUP($C280,'Master list'!$C:$Z,6,0)</f>
        <v>0.7</v>
      </c>
      <c r="AB280" s="93">
        <f>VLOOKUP($C280,'Master list'!$C:$Z,7,0)</f>
        <v>114</v>
      </c>
      <c r="AC280" s="93">
        <f>VLOOKUP($C280,'Master list'!$C:$Z,8,0)</f>
        <v>278</v>
      </c>
      <c r="AD280" s="105">
        <f>VLOOKUP($C280,'Master list'!$C:$Z,9,0)</f>
        <v>0.17414753999999999</v>
      </c>
      <c r="AF280" s="106">
        <f t="shared" si="35"/>
        <v>104.488524</v>
      </c>
      <c r="AG280" s="106">
        <f t="shared" si="36"/>
        <v>52.244261999999999</v>
      </c>
      <c r="AH280" s="106">
        <f t="shared" si="37"/>
        <v>52.244261999999999</v>
      </c>
      <c r="AI280" s="106">
        <f t="shared" si="38"/>
        <v>87.073769999999996</v>
      </c>
      <c r="AJ280" s="106">
        <f t="shared" si="39"/>
        <v>208.977048</v>
      </c>
      <c r="AK280" s="106">
        <f t="shared" si="40"/>
        <v>0</v>
      </c>
      <c r="AL280" s="106">
        <f t="shared" si="41"/>
        <v>139.31803199999999</v>
      </c>
      <c r="AM280" s="106">
        <f t="shared" si="42"/>
        <v>644.34589799999992</v>
      </c>
    </row>
    <row r="281" spans="2:39">
      <c r="B281" s="103" t="s">
        <v>5</v>
      </c>
      <c r="C281" s="103" t="s">
        <v>625</v>
      </c>
      <c r="D281" s="103" t="s">
        <v>626</v>
      </c>
      <c r="E281" s="128">
        <v>0</v>
      </c>
      <c r="F281" s="128">
        <v>0</v>
      </c>
      <c r="G281" s="128">
        <v>0</v>
      </c>
      <c r="H281" s="128">
        <v>0</v>
      </c>
      <c r="I281" s="128">
        <v>0</v>
      </c>
      <c r="J281" s="128">
        <v>100</v>
      </c>
      <c r="K281" s="128">
        <v>100</v>
      </c>
      <c r="L281" s="128">
        <v>0</v>
      </c>
      <c r="M281" s="128">
        <v>0</v>
      </c>
      <c r="N281" s="128">
        <v>400</v>
      </c>
      <c r="O281" s="128">
        <v>200</v>
      </c>
      <c r="P281" s="128">
        <v>300</v>
      </c>
      <c r="Q281" s="128">
        <v>300</v>
      </c>
      <c r="R281" s="128">
        <v>0</v>
      </c>
      <c r="S281" s="128">
        <v>300</v>
      </c>
      <c r="T281" s="128">
        <v>1700</v>
      </c>
      <c r="U281" s="128" t="s">
        <v>4408</v>
      </c>
      <c r="W281" s="93" t="str">
        <f>_xlfn.XLOOKUP($C281,'Master list'!$C:$C,'Master list'!E:E)</f>
        <v>SGCC</v>
      </c>
      <c r="X281" s="93" t="str">
        <f>VLOOKUP($C281,'Master list'!$C:$Z,4,0)</f>
        <v>Z08</v>
      </c>
      <c r="Y281" s="104">
        <f>_xlfn.XLOOKUP($C281,'Master list'!$C:$C,'Master list'!O:O)</f>
        <v>1219</v>
      </c>
      <c r="Z281" s="93" t="str">
        <f>VLOOKUP($C281,'Master list'!$C:$Z,5,0)</f>
        <v>SGCC-ZS-EA-FB-Z08</v>
      </c>
      <c r="AA281" s="93">
        <f>VLOOKUP($C281,'Master list'!$C:$Z,6,0)</f>
        <v>0.8</v>
      </c>
      <c r="AB281" s="93">
        <f>VLOOKUP($C281,'Master list'!$C:$Z,7,0)</f>
        <v>60</v>
      </c>
      <c r="AC281" s="93">
        <f>VLOOKUP($C281,'Master list'!$C:$Z,8,0)</f>
        <v>363</v>
      </c>
      <c r="AD281" s="105">
        <f>VLOOKUP($C281,'Master list'!$C:$Z,9,0)</f>
        <v>0.13677839999999999</v>
      </c>
      <c r="AF281" s="106">
        <f t="shared" si="35"/>
        <v>27.35568</v>
      </c>
      <c r="AG281" s="106">
        <f t="shared" si="36"/>
        <v>54.711359999999999</v>
      </c>
      <c r="AH281" s="106">
        <f t="shared" si="37"/>
        <v>27.35568</v>
      </c>
      <c r="AI281" s="106">
        <f t="shared" si="38"/>
        <v>41.033519999999996</v>
      </c>
      <c r="AJ281" s="106">
        <f t="shared" si="39"/>
        <v>41.033519999999996</v>
      </c>
      <c r="AK281" s="106">
        <f t="shared" si="40"/>
        <v>0</v>
      </c>
      <c r="AL281" s="106">
        <f t="shared" si="41"/>
        <v>41.033519999999996</v>
      </c>
      <c r="AM281" s="106">
        <f t="shared" si="42"/>
        <v>232.52328</v>
      </c>
    </row>
    <row r="282" spans="2:39">
      <c r="B282" s="103" t="s">
        <v>5</v>
      </c>
      <c r="C282" s="103" t="s">
        <v>627</v>
      </c>
      <c r="D282" s="103" t="s">
        <v>607</v>
      </c>
      <c r="E282" s="128">
        <v>0</v>
      </c>
      <c r="F282" s="128">
        <v>0</v>
      </c>
      <c r="G282" s="128">
        <v>0</v>
      </c>
      <c r="H282" s="128">
        <v>0</v>
      </c>
      <c r="I282" s="128">
        <v>0</v>
      </c>
      <c r="J282" s="128">
        <v>0</v>
      </c>
      <c r="K282" s="128">
        <v>0</v>
      </c>
      <c r="L282" s="128">
        <v>0</v>
      </c>
      <c r="M282" s="128">
        <v>0</v>
      </c>
      <c r="N282" s="128">
        <v>1</v>
      </c>
      <c r="O282" s="128">
        <v>1</v>
      </c>
      <c r="P282" s="128">
        <v>1</v>
      </c>
      <c r="Q282" s="128">
        <v>1</v>
      </c>
      <c r="R282" s="128">
        <v>0</v>
      </c>
      <c r="S282" s="128">
        <v>1</v>
      </c>
      <c r="T282" s="128">
        <v>5</v>
      </c>
      <c r="U282" s="128" t="s">
        <v>4408</v>
      </c>
      <c r="W282" s="93" t="str">
        <f>_xlfn.XLOOKUP($C282,'Master list'!$C:$C,'Master list'!E:E)</f>
        <v>SGCC</v>
      </c>
      <c r="X282" s="93" t="str">
        <f>VLOOKUP($C282,'Master list'!$C:$Z,4,0)</f>
        <v>Z08</v>
      </c>
      <c r="Y282" s="104">
        <f>_xlfn.XLOOKUP($C282,'Master list'!$C:$C,'Master list'!O:O)</f>
        <v>1219</v>
      </c>
      <c r="Z282" s="93" t="str">
        <f>VLOOKUP($C282,'Master list'!$C:$Z,5,0)</f>
        <v>SGCC-ZSBX-Z08</v>
      </c>
      <c r="AA282" s="93">
        <f>VLOOKUP($C282,'Master list'!$C:$Z,6,0)</f>
        <v>1</v>
      </c>
      <c r="AB282" s="93">
        <f>VLOOKUP($C282,'Master list'!$C:$Z,7,0)</f>
        <v>1085</v>
      </c>
      <c r="AC282" s="93">
        <f>VLOOKUP($C282,'Master list'!$C:$Z,8,0)</f>
        <v>1219</v>
      </c>
      <c r="AD282" s="105">
        <f>VLOOKUP($C282,'Master list'!$C:$Z,9,0)</f>
        <v>10.38252775</v>
      </c>
      <c r="AF282" s="106">
        <f t="shared" si="35"/>
        <v>0</v>
      </c>
      <c r="AG282" s="106">
        <f t="shared" si="36"/>
        <v>10.38252775</v>
      </c>
      <c r="AH282" s="106">
        <f t="shared" si="37"/>
        <v>10.38252775</v>
      </c>
      <c r="AI282" s="106">
        <f t="shared" si="38"/>
        <v>10.38252775</v>
      </c>
      <c r="AJ282" s="106">
        <f t="shared" si="39"/>
        <v>10.38252775</v>
      </c>
      <c r="AK282" s="106">
        <f t="shared" si="40"/>
        <v>0</v>
      </c>
      <c r="AL282" s="106">
        <f t="shared" si="41"/>
        <v>10.38252775</v>
      </c>
      <c r="AM282" s="106">
        <f t="shared" si="42"/>
        <v>51.912638749999999</v>
      </c>
    </row>
    <row r="283" spans="2:39">
      <c r="B283" s="103" t="s">
        <v>5</v>
      </c>
      <c r="C283" s="103" t="s">
        <v>628</v>
      </c>
      <c r="D283" s="103" t="s">
        <v>629</v>
      </c>
      <c r="E283" s="128">
        <v>0</v>
      </c>
      <c r="F283" s="128">
        <v>0</v>
      </c>
      <c r="G283" s="128">
        <v>0</v>
      </c>
      <c r="H283" s="128">
        <v>0</v>
      </c>
      <c r="I283" s="128">
        <v>0</v>
      </c>
      <c r="J283" s="128">
        <v>0</v>
      </c>
      <c r="K283" s="128">
        <v>100</v>
      </c>
      <c r="L283" s="128">
        <v>200</v>
      </c>
      <c r="M283" s="128">
        <v>0</v>
      </c>
      <c r="N283" s="128">
        <v>200</v>
      </c>
      <c r="O283" s="128">
        <v>200</v>
      </c>
      <c r="P283" s="128">
        <v>300</v>
      </c>
      <c r="Q283" s="128">
        <v>300</v>
      </c>
      <c r="R283" s="128">
        <v>0</v>
      </c>
      <c r="S283" s="128">
        <v>300</v>
      </c>
      <c r="T283" s="128">
        <v>1600</v>
      </c>
      <c r="U283" s="128" t="s">
        <v>4408</v>
      </c>
      <c r="W283" s="93" t="str">
        <f>_xlfn.XLOOKUP($C283,'Master list'!$C:$C,'Master list'!E:E)</f>
        <v>SGCC</v>
      </c>
      <c r="X283" s="93" t="str">
        <f>VLOOKUP($C283,'Master list'!$C:$Z,4,0)</f>
        <v>Z08</v>
      </c>
      <c r="Y283" s="104">
        <f>_xlfn.XLOOKUP($C283,'Master list'!$C:$C,'Master list'!O:O)</f>
        <v>1219</v>
      </c>
      <c r="Z283" s="93" t="str">
        <f>VLOOKUP($C283,'Master list'!$C:$Z,5,0)</f>
        <v>SGCC-ZSBX-Z08</v>
      </c>
      <c r="AA283" s="93">
        <f>VLOOKUP($C283,'Master list'!$C:$Z,6,0)</f>
        <v>0.6</v>
      </c>
      <c r="AB283" s="93">
        <f>VLOOKUP($C283,'Master list'!$C:$Z,7,0)</f>
        <v>56</v>
      </c>
      <c r="AC283" s="93">
        <f>VLOOKUP($C283,'Master list'!$C:$Z,8,0)</f>
        <v>425</v>
      </c>
      <c r="AD283" s="105">
        <f>VLOOKUP($C283,'Master list'!$C:$Z,9,0)</f>
        <v>0.112098</v>
      </c>
      <c r="AF283" s="106">
        <f t="shared" si="35"/>
        <v>33.629400000000004</v>
      </c>
      <c r="AG283" s="106">
        <f t="shared" si="36"/>
        <v>22.419599999999999</v>
      </c>
      <c r="AH283" s="106">
        <f t="shared" si="37"/>
        <v>22.419599999999999</v>
      </c>
      <c r="AI283" s="106">
        <f t="shared" si="38"/>
        <v>33.629400000000004</v>
      </c>
      <c r="AJ283" s="106">
        <f t="shared" si="39"/>
        <v>33.629400000000004</v>
      </c>
      <c r="AK283" s="106">
        <f t="shared" si="40"/>
        <v>0</v>
      </c>
      <c r="AL283" s="106">
        <f t="shared" si="41"/>
        <v>33.629400000000004</v>
      </c>
      <c r="AM283" s="106">
        <f t="shared" si="42"/>
        <v>179.35679999999999</v>
      </c>
    </row>
    <row r="284" spans="2:39">
      <c r="B284" s="103" t="s">
        <v>5</v>
      </c>
      <c r="C284" s="103" t="s">
        <v>630</v>
      </c>
      <c r="D284" s="103" t="s">
        <v>631</v>
      </c>
      <c r="E284" s="128">
        <v>0</v>
      </c>
      <c r="F284" s="128">
        <v>0</v>
      </c>
      <c r="G284" s="128">
        <v>0</v>
      </c>
      <c r="H284" s="128">
        <v>0</v>
      </c>
      <c r="I284" s="128">
        <v>0</v>
      </c>
      <c r="J284" s="128">
        <v>0</v>
      </c>
      <c r="K284" s="128">
        <v>200</v>
      </c>
      <c r="L284" s="128">
        <v>200</v>
      </c>
      <c r="M284" s="128">
        <v>0</v>
      </c>
      <c r="N284" s="128">
        <v>400</v>
      </c>
      <c r="O284" s="128">
        <v>400</v>
      </c>
      <c r="P284" s="128">
        <v>200</v>
      </c>
      <c r="Q284" s="128">
        <v>1000</v>
      </c>
      <c r="R284" s="128">
        <v>0</v>
      </c>
      <c r="S284" s="128">
        <v>400</v>
      </c>
      <c r="T284" s="128">
        <v>2800</v>
      </c>
      <c r="U284" s="128" t="s">
        <v>4408</v>
      </c>
      <c r="W284" s="93" t="str">
        <f>_xlfn.XLOOKUP($C284,'Master list'!$C:$C,'Master list'!E:E)</f>
        <v>SGCC</v>
      </c>
      <c r="X284" s="93" t="str">
        <f>VLOOKUP($C284,'Master list'!$C:$Z,4,0)</f>
        <v>Z22</v>
      </c>
      <c r="Y284" s="104">
        <f>_xlfn.XLOOKUP($C284,'Master list'!$C:$C,'Master list'!O:O)</f>
        <v>1219</v>
      </c>
      <c r="Z284" s="93" t="str">
        <f>VLOOKUP($C284,'Master list'!$C:$Z,5,0)</f>
        <v>SGCC-ZSBX-Z22</v>
      </c>
      <c r="AA284" s="93">
        <f>VLOOKUP($C284,'Master list'!$C:$Z,6,0)</f>
        <v>2</v>
      </c>
      <c r="AB284" s="93">
        <f>VLOOKUP($C284,'Master list'!$C:$Z,7,0)</f>
        <v>185</v>
      </c>
      <c r="AC284" s="93">
        <f>VLOOKUP($C284,'Master list'!$C:$Z,8,0)</f>
        <v>693</v>
      </c>
      <c r="AD284" s="105">
        <f>VLOOKUP($C284,'Master list'!$C:$Z,9,0)</f>
        <v>2.0128184999999998</v>
      </c>
      <c r="AF284" s="106">
        <f t="shared" si="35"/>
        <v>805.12739999999997</v>
      </c>
      <c r="AG284" s="106">
        <f t="shared" si="36"/>
        <v>805.12739999999997</v>
      </c>
      <c r="AH284" s="106">
        <f t="shared" si="37"/>
        <v>805.12739999999997</v>
      </c>
      <c r="AI284" s="106">
        <f t="shared" si="38"/>
        <v>402.56369999999998</v>
      </c>
      <c r="AJ284" s="106">
        <f t="shared" si="39"/>
        <v>2012.8184999999999</v>
      </c>
      <c r="AK284" s="106">
        <f t="shared" si="40"/>
        <v>0</v>
      </c>
      <c r="AL284" s="106">
        <f t="shared" si="41"/>
        <v>805.12739999999997</v>
      </c>
      <c r="AM284" s="106">
        <f t="shared" si="42"/>
        <v>5635.8917999999994</v>
      </c>
    </row>
    <row r="285" spans="2:39">
      <c r="B285" s="103" t="s">
        <v>5</v>
      </c>
      <c r="C285" s="103" t="s">
        <v>632</v>
      </c>
      <c r="D285" s="103" t="s">
        <v>633</v>
      </c>
      <c r="E285" s="128">
        <v>0</v>
      </c>
      <c r="F285" s="128">
        <v>0</v>
      </c>
      <c r="G285" s="128">
        <v>0</v>
      </c>
      <c r="H285" s="128">
        <v>0</v>
      </c>
      <c r="I285" s="128">
        <v>0</v>
      </c>
      <c r="J285" s="128">
        <v>1306.5</v>
      </c>
      <c r="K285" s="128">
        <v>0</v>
      </c>
      <c r="L285" s="128">
        <v>0</v>
      </c>
      <c r="M285" s="128">
        <v>1206</v>
      </c>
      <c r="N285" s="128">
        <v>0</v>
      </c>
      <c r="O285" s="128">
        <v>1306.5</v>
      </c>
      <c r="P285" s="128">
        <v>1206</v>
      </c>
      <c r="Q285" s="128">
        <v>0</v>
      </c>
      <c r="R285" s="128">
        <v>1206</v>
      </c>
      <c r="S285" s="128">
        <v>0</v>
      </c>
      <c r="T285" s="128">
        <v>6231</v>
      </c>
      <c r="U285" s="128" t="s">
        <v>4408</v>
      </c>
      <c r="W285" s="93" t="str">
        <f>_xlfn.XLOOKUP($C285,'Master list'!$C:$C,'Master list'!E:E)</f>
        <v>SGCC</v>
      </c>
      <c r="X285" s="93" t="str">
        <f>VLOOKUP($C285,'Master list'!$C:$Z,4,0)</f>
        <v>Z22</v>
      </c>
      <c r="Y285" s="104">
        <f>_xlfn.XLOOKUP($C285,'Master list'!$C:$C,'Master list'!O:O)</f>
        <v>1219</v>
      </c>
      <c r="Z285" s="93" t="str">
        <f>VLOOKUP($C285,'Master list'!$C:$Z,5,0)</f>
        <v>SGCC-ZSBX-Z22</v>
      </c>
      <c r="AA285" s="93">
        <f>VLOOKUP($C285,'Master list'!$C:$Z,6,0)</f>
        <v>2</v>
      </c>
      <c r="AB285" s="93">
        <f>VLOOKUP($C285,'Master list'!$C:$Z,7,0)</f>
        <v>65</v>
      </c>
      <c r="AC285" s="93">
        <f>VLOOKUP($C285,'Master list'!$C:$Z,8,0)</f>
        <v>315</v>
      </c>
      <c r="AD285" s="105">
        <f>VLOOKUP($C285,'Master list'!$C:$Z,9,0)</f>
        <v>0.32145750000000001</v>
      </c>
      <c r="AF285" s="106">
        <f t="shared" si="35"/>
        <v>807.66196875000003</v>
      </c>
      <c r="AG285" s="106">
        <f t="shared" si="36"/>
        <v>0</v>
      </c>
      <c r="AH285" s="106">
        <f t="shared" si="37"/>
        <v>419.98422375000001</v>
      </c>
      <c r="AI285" s="106">
        <f t="shared" si="38"/>
        <v>387.67774500000002</v>
      </c>
      <c r="AJ285" s="106">
        <f t="shared" si="39"/>
        <v>0</v>
      </c>
      <c r="AK285" s="106">
        <f t="shared" si="40"/>
        <v>387.67774500000002</v>
      </c>
      <c r="AL285" s="106">
        <f t="shared" si="41"/>
        <v>0</v>
      </c>
      <c r="AM285" s="106">
        <f t="shared" si="42"/>
        <v>2003.0016825</v>
      </c>
    </row>
    <row r="286" spans="2:39">
      <c r="B286" s="103" t="s">
        <v>5</v>
      </c>
      <c r="C286" s="103" t="s">
        <v>634</v>
      </c>
      <c r="D286" s="103" t="s">
        <v>635</v>
      </c>
      <c r="E286" s="128">
        <v>0</v>
      </c>
      <c r="F286" s="128">
        <v>0</v>
      </c>
      <c r="G286" s="128">
        <v>0</v>
      </c>
      <c r="H286" s="128">
        <v>0</v>
      </c>
      <c r="I286" s="128">
        <v>0</v>
      </c>
      <c r="J286" s="128">
        <v>0</v>
      </c>
      <c r="K286" s="128">
        <v>1700</v>
      </c>
      <c r="L286" s="128">
        <v>0</v>
      </c>
      <c r="M286" s="128">
        <v>0</v>
      </c>
      <c r="N286" s="128">
        <v>3000</v>
      </c>
      <c r="O286" s="128">
        <v>2600</v>
      </c>
      <c r="P286" s="128">
        <v>1800</v>
      </c>
      <c r="Q286" s="128">
        <v>7400</v>
      </c>
      <c r="R286" s="128">
        <v>0</v>
      </c>
      <c r="S286" s="128">
        <v>3600</v>
      </c>
      <c r="T286" s="128">
        <v>20100</v>
      </c>
      <c r="U286" s="128" t="s">
        <v>4408</v>
      </c>
      <c r="W286" s="93" t="str">
        <f>_xlfn.XLOOKUP($C286,'Master list'!$C:$C,'Master list'!E:E)</f>
        <v>SGCC</v>
      </c>
      <c r="X286" s="93" t="str">
        <f>VLOOKUP($C286,'Master list'!$C:$Z,4,0)</f>
        <v>Z08</v>
      </c>
      <c r="Y286" s="104">
        <f>_xlfn.XLOOKUP($C286,'Master list'!$C:$C,'Master list'!O:O)</f>
        <v>1219</v>
      </c>
      <c r="Z286" s="93" t="str">
        <f>VLOOKUP($C286,'Master list'!$C:$Z,5,0)</f>
        <v>SGCC-ZSBX-Z08</v>
      </c>
      <c r="AA286" s="93">
        <f>VLOOKUP($C286,'Master list'!$C:$Z,6,0)</f>
        <v>1.6</v>
      </c>
      <c r="AB286" s="93">
        <f>VLOOKUP($C286,'Master list'!$C:$Z,7,0)</f>
        <v>129</v>
      </c>
      <c r="AC286" s="93">
        <f>VLOOKUP($C286,'Master list'!$C:$Z,8,0)</f>
        <v>173</v>
      </c>
      <c r="AD286" s="105">
        <f>VLOOKUP($C286,'Master list'!$C:$Z,9,0)</f>
        <v>0.28030152000000003</v>
      </c>
      <c r="AF286" s="106">
        <f t="shared" si="35"/>
        <v>476.51258400000006</v>
      </c>
      <c r="AG286" s="106">
        <f t="shared" si="36"/>
        <v>840.90456000000006</v>
      </c>
      <c r="AH286" s="106">
        <f t="shared" si="37"/>
        <v>728.78395200000011</v>
      </c>
      <c r="AI286" s="106">
        <f t="shared" si="38"/>
        <v>504.54273600000005</v>
      </c>
      <c r="AJ286" s="106">
        <f t="shared" si="39"/>
        <v>2074.2312480000001</v>
      </c>
      <c r="AK286" s="106">
        <f t="shared" si="40"/>
        <v>0</v>
      </c>
      <c r="AL286" s="106">
        <f t="shared" si="41"/>
        <v>1009.0854720000001</v>
      </c>
      <c r="AM286" s="106">
        <f t="shared" si="42"/>
        <v>5634.0605520000008</v>
      </c>
    </row>
    <row r="287" spans="2:39">
      <c r="B287" s="103" t="s">
        <v>5</v>
      </c>
      <c r="C287" s="103" t="s">
        <v>636</v>
      </c>
      <c r="D287" s="103" t="s">
        <v>635</v>
      </c>
      <c r="E287" s="128">
        <v>0</v>
      </c>
      <c r="F287" s="128">
        <v>0</v>
      </c>
      <c r="G287" s="128">
        <v>0</v>
      </c>
      <c r="H287" s="128">
        <v>0</v>
      </c>
      <c r="I287" s="128">
        <v>0</v>
      </c>
      <c r="J287" s="128">
        <v>0</v>
      </c>
      <c r="K287" s="128">
        <v>0</v>
      </c>
      <c r="L287" s="128">
        <v>150</v>
      </c>
      <c r="M287" s="128">
        <v>0</v>
      </c>
      <c r="N287" s="128">
        <v>150</v>
      </c>
      <c r="O287" s="128">
        <v>150</v>
      </c>
      <c r="P287" s="128">
        <v>0</v>
      </c>
      <c r="Q287" s="128">
        <v>150</v>
      </c>
      <c r="R287" s="128">
        <v>0</v>
      </c>
      <c r="S287" s="128">
        <v>150</v>
      </c>
      <c r="T287" s="128">
        <v>750</v>
      </c>
      <c r="U287" s="128" t="s">
        <v>4408</v>
      </c>
      <c r="W287" s="93" t="str">
        <f>_xlfn.XLOOKUP($C287,'Master list'!$C:$C,'Master list'!E:E)</f>
        <v>SGCC</v>
      </c>
      <c r="X287" s="93" t="str">
        <f>VLOOKUP($C287,'Master list'!$C:$Z,4,0)</f>
        <v>Z08</v>
      </c>
      <c r="Y287" s="104">
        <f>_xlfn.XLOOKUP($C287,'Master list'!$C:$C,'Master list'!O:O)</f>
        <v>1219</v>
      </c>
      <c r="Z287" s="93" t="str">
        <f>VLOOKUP($C287,'Master list'!$C:$Z,5,0)</f>
        <v>SGCC-ZSBX-Z08</v>
      </c>
      <c r="AA287" s="93">
        <f>VLOOKUP($C287,'Master list'!$C:$Z,6,0)</f>
        <v>1.6</v>
      </c>
      <c r="AB287" s="93">
        <f>VLOOKUP($C287,'Master list'!$C:$Z,7,0)</f>
        <v>129</v>
      </c>
      <c r="AC287" s="93">
        <f>VLOOKUP($C287,'Master list'!$C:$Z,8,0)</f>
        <v>173</v>
      </c>
      <c r="AD287" s="105">
        <f>VLOOKUP($C287,'Master list'!$C:$Z,9,0)</f>
        <v>0.28030152000000003</v>
      </c>
      <c r="AF287" s="106">
        <f t="shared" si="35"/>
        <v>42.045228000000002</v>
      </c>
      <c r="AG287" s="106">
        <f t="shared" si="36"/>
        <v>42.045228000000002</v>
      </c>
      <c r="AH287" s="106">
        <f t="shared" si="37"/>
        <v>42.045228000000002</v>
      </c>
      <c r="AI287" s="106">
        <f t="shared" si="38"/>
        <v>0</v>
      </c>
      <c r="AJ287" s="106">
        <f t="shared" si="39"/>
        <v>42.045228000000002</v>
      </c>
      <c r="AK287" s="106">
        <f t="shared" si="40"/>
        <v>0</v>
      </c>
      <c r="AL287" s="106">
        <f t="shared" si="41"/>
        <v>42.045228000000002</v>
      </c>
      <c r="AM287" s="106">
        <f t="shared" si="42"/>
        <v>210.22614000000002</v>
      </c>
    </row>
    <row r="288" spans="2:39">
      <c r="B288" s="103" t="s">
        <v>5</v>
      </c>
      <c r="C288" s="103" t="s">
        <v>637</v>
      </c>
      <c r="D288" s="103" t="s">
        <v>638</v>
      </c>
      <c r="E288" s="128">
        <v>0</v>
      </c>
      <c r="F288" s="128">
        <v>0</v>
      </c>
      <c r="G288" s="128">
        <v>0</v>
      </c>
      <c r="H288" s="128">
        <v>0</v>
      </c>
      <c r="I288" s="128">
        <v>0</v>
      </c>
      <c r="J288" s="128">
        <v>0</v>
      </c>
      <c r="K288" s="128">
        <v>0</v>
      </c>
      <c r="L288" s="128">
        <v>0</v>
      </c>
      <c r="M288" s="128">
        <v>0</v>
      </c>
      <c r="N288" s="128">
        <v>0</v>
      </c>
      <c r="O288" s="128">
        <v>100</v>
      </c>
      <c r="P288" s="128">
        <v>100</v>
      </c>
      <c r="Q288" s="128">
        <v>250</v>
      </c>
      <c r="R288" s="128">
        <v>0</v>
      </c>
      <c r="S288" s="128">
        <v>100</v>
      </c>
      <c r="T288" s="128">
        <v>550</v>
      </c>
      <c r="U288" s="128" t="s">
        <v>4408</v>
      </c>
      <c r="W288" s="93" t="str">
        <f>_xlfn.XLOOKUP($C288,'Master list'!$C:$C,'Master list'!E:E)</f>
        <v>SGCC</v>
      </c>
      <c r="X288" s="93" t="str">
        <f>VLOOKUP($C288,'Master list'!$C:$Z,4,0)</f>
        <v>Z08</v>
      </c>
      <c r="Y288" s="104">
        <f>_xlfn.XLOOKUP($C288,'Master list'!$C:$C,'Master list'!O:O)</f>
        <v>1219</v>
      </c>
      <c r="Z288" s="93" t="str">
        <f>VLOOKUP($C288,'Master list'!$C:$Z,5,0)</f>
        <v>SGCC-ZSBX-Z08</v>
      </c>
      <c r="AA288" s="93">
        <f>VLOOKUP($C288,'Master list'!$C:$Z,6,0)</f>
        <v>0.7</v>
      </c>
      <c r="AB288" s="93">
        <f>VLOOKUP($C288,'Master list'!$C:$Z,7,0)</f>
        <v>131</v>
      </c>
      <c r="AC288" s="93">
        <f>VLOOKUP($C288,'Master list'!$C:$Z,8,0)</f>
        <v>341</v>
      </c>
      <c r="AD288" s="105">
        <f>VLOOKUP($C288,'Master list'!$C:$Z,9,0)</f>
        <v>0.24546714499999997</v>
      </c>
      <c r="AF288" s="106">
        <f t="shared" si="35"/>
        <v>0</v>
      </c>
      <c r="AG288" s="106">
        <f t="shared" si="36"/>
        <v>0</v>
      </c>
      <c r="AH288" s="106">
        <f t="shared" si="37"/>
        <v>24.546714499999997</v>
      </c>
      <c r="AI288" s="106">
        <f t="shared" si="38"/>
        <v>24.546714499999997</v>
      </c>
      <c r="AJ288" s="106">
        <f t="shared" si="39"/>
        <v>61.36678624999999</v>
      </c>
      <c r="AK288" s="106">
        <f t="shared" si="40"/>
        <v>0</v>
      </c>
      <c r="AL288" s="106">
        <f t="shared" si="41"/>
        <v>24.546714499999997</v>
      </c>
      <c r="AM288" s="106">
        <f t="shared" si="42"/>
        <v>135.00692974999998</v>
      </c>
    </row>
    <row r="289" spans="2:39">
      <c r="B289" s="103" t="s">
        <v>5</v>
      </c>
      <c r="C289" s="103" t="s">
        <v>639</v>
      </c>
      <c r="D289" s="103" t="s">
        <v>640</v>
      </c>
      <c r="E289" s="128">
        <v>0</v>
      </c>
      <c r="F289" s="128">
        <v>0</v>
      </c>
      <c r="G289" s="128">
        <v>0</v>
      </c>
      <c r="H289" s="128">
        <v>0</v>
      </c>
      <c r="I289" s="128">
        <v>0</v>
      </c>
      <c r="J289" s="128">
        <v>0</v>
      </c>
      <c r="K289" s="128">
        <v>0</v>
      </c>
      <c r="L289" s="128">
        <v>100</v>
      </c>
      <c r="M289" s="128">
        <v>0</v>
      </c>
      <c r="N289" s="128">
        <v>200</v>
      </c>
      <c r="O289" s="128">
        <v>200</v>
      </c>
      <c r="P289" s="128">
        <v>100</v>
      </c>
      <c r="Q289" s="128">
        <v>300</v>
      </c>
      <c r="R289" s="128">
        <v>0</v>
      </c>
      <c r="S289" s="128">
        <v>100</v>
      </c>
      <c r="T289" s="128">
        <v>1000</v>
      </c>
      <c r="U289" s="128" t="s">
        <v>4408</v>
      </c>
      <c r="W289" s="93" t="str">
        <f>_xlfn.XLOOKUP($C289,'Master list'!$C:$C,'Master list'!E:E)</f>
        <v>SGCC</v>
      </c>
      <c r="X289" s="93" t="str">
        <f>VLOOKUP($C289,'Master list'!$C:$Z,4,0)</f>
        <v>Z08</v>
      </c>
      <c r="Y289" s="104">
        <f>_xlfn.XLOOKUP($C289,'Master list'!$C:$C,'Master list'!O:O)</f>
        <v>1219</v>
      </c>
      <c r="Z289" s="93" t="str">
        <f>VLOOKUP($C289,'Master list'!$C:$Z,5,0)</f>
        <v>SGCC-ZS-EA-FB-Z08</v>
      </c>
      <c r="AA289" s="93">
        <f>VLOOKUP($C289,'Master list'!$C:$Z,6,0)</f>
        <v>0.8</v>
      </c>
      <c r="AB289" s="93">
        <f>VLOOKUP($C289,'Master list'!$C:$Z,7,0)</f>
        <v>340</v>
      </c>
      <c r="AC289" s="93">
        <f>VLOOKUP($C289,'Master list'!$C:$Z,8,0)</f>
        <v>1023</v>
      </c>
      <c r="AD289" s="105">
        <f>VLOOKUP($C289,'Master list'!$C:$Z,9,0)</f>
        <v>2.1843096000000002</v>
      </c>
      <c r="AF289" s="106">
        <f t="shared" si="35"/>
        <v>218.43096000000003</v>
      </c>
      <c r="AG289" s="106">
        <f t="shared" si="36"/>
        <v>436.86192000000005</v>
      </c>
      <c r="AH289" s="106">
        <f t="shared" si="37"/>
        <v>436.86192000000005</v>
      </c>
      <c r="AI289" s="106">
        <f t="shared" si="38"/>
        <v>218.43096000000003</v>
      </c>
      <c r="AJ289" s="106">
        <f t="shared" si="39"/>
        <v>655.29288000000008</v>
      </c>
      <c r="AK289" s="106">
        <f t="shared" si="40"/>
        <v>0</v>
      </c>
      <c r="AL289" s="106">
        <f t="shared" si="41"/>
        <v>218.43096000000003</v>
      </c>
      <c r="AM289" s="106">
        <f t="shared" si="42"/>
        <v>2184.3096</v>
      </c>
    </row>
    <row r="290" spans="2:39">
      <c r="B290" s="103" t="s">
        <v>5</v>
      </c>
      <c r="C290" s="103" t="s">
        <v>641</v>
      </c>
      <c r="D290" s="103" t="s">
        <v>642</v>
      </c>
      <c r="E290" s="128">
        <v>0</v>
      </c>
      <c r="F290" s="128">
        <v>0</v>
      </c>
      <c r="G290" s="128">
        <v>0</v>
      </c>
      <c r="H290" s="128">
        <v>0</v>
      </c>
      <c r="I290" s="128">
        <v>0</v>
      </c>
      <c r="J290" s="128">
        <v>502.5</v>
      </c>
      <c r="K290" s="128">
        <v>0</v>
      </c>
      <c r="L290" s="128">
        <v>904.5</v>
      </c>
      <c r="M290" s="128">
        <v>1306.5</v>
      </c>
      <c r="N290" s="128">
        <v>0</v>
      </c>
      <c r="O290" s="128">
        <v>1407</v>
      </c>
      <c r="P290" s="128">
        <v>1407</v>
      </c>
      <c r="Q290" s="128">
        <v>0</v>
      </c>
      <c r="R290" s="128">
        <v>0</v>
      </c>
      <c r="S290" s="128">
        <v>502.5</v>
      </c>
      <c r="T290" s="128">
        <v>6030</v>
      </c>
      <c r="U290" s="128" t="s">
        <v>4408</v>
      </c>
      <c r="W290" s="93" t="str">
        <f>_xlfn.XLOOKUP($C290,'Master list'!$C:$C,'Master list'!E:E)</f>
        <v>SGCC</v>
      </c>
      <c r="X290" s="93" t="str">
        <f>VLOOKUP($C290,'Master list'!$C:$Z,4,0)</f>
        <v>Z22</v>
      </c>
      <c r="Y290" s="104">
        <f>_xlfn.XLOOKUP($C290,'Master list'!$C:$C,'Master list'!O:O)</f>
        <v>1219</v>
      </c>
      <c r="Z290" s="93" t="str">
        <f>VLOOKUP($C290,'Master list'!$C:$Z,5,0)</f>
        <v>SGCC-ZSBX-Z22</v>
      </c>
      <c r="AA290" s="93">
        <f>VLOOKUP($C290,'Master list'!$C:$Z,6,0)</f>
        <v>2</v>
      </c>
      <c r="AB290" s="93">
        <f>VLOOKUP($C290,'Master list'!$C:$Z,7,0)</f>
        <v>122</v>
      </c>
      <c r="AC290" s="93">
        <f>VLOOKUP($C290,'Master list'!$C:$Z,8,0)</f>
        <v>325</v>
      </c>
      <c r="AD290" s="105">
        <f>VLOOKUP($C290,'Master list'!$C:$Z,9,0)</f>
        <v>0.62250499999999998</v>
      </c>
      <c r="AF290" s="106">
        <f t="shared" si="35"/>
        <v>1689.1673174999999</v>
      </c>
      <c r="AG290" s="106">
        <f t="shared" si="36"/>
        <v>0</v>
      </c>
      <c r="AH290" s="106">
        <f t="shared" si="37"/>
        <v>875.86453499999993</v>
      </c>
      <c r="AI290" s="106">
        <f t="shared" si="38"/>
        <v>875.86453499999993</v>
      </c>
      <c r="AJ290" s="106">
        <f t="shared" si="39"/>
        <v>0</v>
      </c>
      <c r="AK290" s="106">
        <f t="shared" si="40"/>
        <v>0</v>
      </c>
      <c r="AL290" s="106">
        <f t="shared" si="41"/>
        <v>312.8087625</v>
      </c>
      <c r="AM290" s="106">
        <f t="shared" si="42"/>
        <v>3753.7051499999998</v>
      </c>
    </row>
    <row r="291" spans="2:39">
      <c r="B291" s="103" t="s">
        <v>5</v>
      </c>
      <c r="C291" s="103" t="s">
        <v>645</v>
      </c>
      <c r="D291" s="103" t="s">
        <v>646</v>
      </c>
      <c r="E291" s="128">
        <v>0</v>
      </c>
      <c r="F291" s="128">
        <v>0</v>
      </c>
      <c r="G291" s="128">
        <v>0</v>
      </c>
      <c r="H291" s="128">
        <v>0</v>
      </c>
      <c r="I291" s="128">
        <v>0</v>
      </c>
      <c r="J291" s="128">
        <v>75.27</v>
      </c>
      <c r="K291" s="128">
        <v>3521.52</v>
      </c>
      <c r="L291" s="128">
        <v>0</v>
      </c>
      <c r="M291" s="128">
        <v>0</v>
      </c>
      <c r="N291" s="128">
        <v>3473.28</v>
      </c>
      <c r="O291" s="128">
        <v>2846.16</v>
      </c>
      <c r="P291" s="128">
        <v>4582.8</v>
      </c>
      <c r="Q291" s="128">
        <v>6343.56</v>
      </c>
      <c r="R291" s="128">
        <v>0</v>
      </c>
      <c r="S291" s="128">
        <v>5837.04</v>
      </c>
      <c r="T291" s="128">
        <v>26679.63</v>
      </c>
      <c r="U291" s="128" t="s">
        <v>4408</v>
      </c>
      <c r="W291" s="93" t="str">
        <f>_xlfn.XLOOKUP($C291,'Master list'!$C:$C,'Master list'!E:E)</f>
        <v>SGCC</v>
      </c>
      <c r="X291" s="93" t="str">
        <f>VLOOKUP($C291,'Master list'!$C:$Z,4,0)</f>
        <v>Z22</v>
      </c>
      <c r="Y291" s="104">
        <f>_xlfn.XLOOKUP($C291,'Master list'!$C:$C,'Master list'!O:O)</f>
        <v>1219</v>
      </c>
      <c r="Z291" s="93" t="str">
        <f>VLOOKUP($C291,'Master list'!$C:$Z,5,0)</f>
        <v>SGCC-ZSBX-Z22</v>
      </c>
      <c r="AA291" s="93">
        <f>VLOOKUP($C291,'Master list'!$C:$Z,6,0)</f>
        <v>2</v>
      </c>
      <c r="AB291" s="93">
        <f>VLOOKUP($C291,'Master list'!$C:$Z,7,0)</f>
        <v>216</v>
      </c>
      <c r="AC291" s="93" t="str">
        <f>VLOOKUP($C291,'Master list'!$C:$Z,8,0)</f>
        <v>COIL</v>
      </c>
      <c r="AD291" s="105">
        <f>VLOOKUP($C291,'Master list'!$C:$Z,9,0)</f>
        <v>1</v>
      </c>
      <c r="AF291" s="106">
        <f t="shared" si="35"/>
        <v>3596.79</v>
      </c>
      <c r="AG291" s="106">
        <f t="shared" si="36"/>
        <v>3473.28</v>
      </c>
      <c r="AH291" s="106">
        <f t="shared" si="37"/>
        <v>2846.16</v>
      </c>
      <c r="AI291" s="106">
        <f t="shared" si="38"/>
        <v>4582.8</v>
      </c>
      <c r="AJ291" s="106">
        <f t="shared" si="39"/>
        <v>6343.56</v>
      </c>
      <c r="AK291" s="106">
        <f t="shared" si="40"/>
        <v>0</v>
      </c>
      <c r="AL291" s="106">
        <f t="shared" si="41"/>
        <v>5837.04</v>
      </c>
      <c r="AM291" s="106">
        <f t="shared" si="42"/>
        <v>26679.63</v>
      </c>
    </row>
    <row r="292" spans="2:39">
      <c r="B292" s="103" t="s">
        <v>5</v>
      </c>
      <c r="C292" s="103" t="s">
        <v>647</v>
      </c>
      <c r="D292" s="103" t="s">
        <v>646</v>
      </c>
      <c r="E292" s="128">
        <v>0</v>
      </c>
      <c r="F292" s="128">
        <v>0</v>
      </c>
      <c r="G292" s="128">
        <v>0</v>
      </c>
      <c r="H292" s="128">
        <v>0</v>
      </c>
      <c r="I292" s="128">
        <v>0</v>
      </c>
      <c r="J292" s="128">
        <v>206.89</v>
      </c>
      <c r="K292" s="128">
        <v>554.76</v>
      </c>
      <c r="L292" s="128">
        <v>1061.28</v>
      </c>
      <c r="M292" s="128">
        <v>0</v>
      </c>
      <c r="N292" s="128">
        <v>2001.96</v>
      </c>
      <c r="O292" s="128">
        <v>1688.4</v>
      </c>
      <c r="P292" s="128">
        <v>265.32</v>
      </c>
      <c r="Q292" s="128">
        <v>3473.28</v>
      </c>
      <c r="R292" s="128">
        <v>0</v>
      </c>
      <c r="S292" s="128">
        <v>1736.64</v>
      </c>
      <c r="T292" s="128">
        <v>10988.53</v>
      </c>
      <c r="U292" s="128" t="s">
        <v>4408</v>
      </c>
      <c r="W292" s="93" t="str">
        <f>_xlfn.XLOOKUP($C292,'Master list'!$C:$C,'Master list'!E:E)</f>
        <v>SGCC</v>
      </c>
      <c r="X292" s="93" t="str">
        <f>VLOOKUP($C292,'Master list'!$C:$Z,4,0)</f>
        <v>Z22</v>
      </c>
      <c r="Y292" s="104">
        <f>_xlfn.XLOOKUP($C292,'Master list'!$C:$C,'Master list'!O:O)</f>
        <v>1219</v>
      </c>
      <c r="Z292" s="93" t="str">
        <f>VLOOKUP($C292,'Master list'!$C:$Z,5,0)</f>
        <v>SGCC-ZSBX-Z22</v>
      </c>
      <c r="AA292" s="93">
        <f>VLOOKUP($C292,'Master list'!$C:$Z,6,0)</f>
        <v>2</v>
      </c>
      <c r="AB292" s="93">
        <f>VLOOKUP($C292,'Master list'!$C:$Z,7,0)</f>
        <v>216</v>
      </c>
      <c r="AC292" s="93" t="str">
        <f>VLOOKUP($C292,'Master list'!$C:$Z,8,0)</f>
        <v>COIL</v>
      </c>
      <c r="AD292" s="105">
        <f>VLOOKUP($C292,'Master list'!$C:$Z,9,0)</f>
        <v>1</v>
      </c>
      <c r="AF292" s="106">
        <f t="shared" si="35"/>
        <v>1822.9299999999998</v>
      </c>
      <c r="AG292" s="106">
        <f t="shared" si="36"/>
        <v>2001.96</v>
      </c>
      <c r="AH292" s="106">
        <f t="shared" si="37"/>
        <v>1688.4</v>
      </c>
      <c r="AI292" s="106">
        <f t="shared" si="38"/>
        <v>265.32</v>
      </c>
      <c r="AJ292" s="106">
        <f t="shared" si="39"/>
        <v>3473.28</v>
      </c>
      <c r="AK292" s="106">
        <f t="shared" si="40"/>
        <v>0</v>
      </c>
      <c r="AL292" s="106">
        <f t="shared" si="41"/>
        <v>1736.64</v>
      </c>
      <c r="AM292" s="106">
        <f t="shared" si="42"/>
        <v>10988.53</v>
      </c>
    </row>
    <row r="293" spans="2:39">
      <c r="B293" s="103" t="s">
        <v>5</v>
      </c>
      <c r="C293" s="103" t="s">
        <v>648</v>
      </c>
      <c r="D293" s="103" t="s">
        <v>649</v>
      </c>
      <c r="E293" s="128">
        <v>0</v>
      </c>
      <c r="F293" s="128">
        <v>0</v>
      </c>
      <c r="G293" s="128">
        <v>0</v>
      </c>
      <c r="H293" s="128">
        <v>0</v>
      </c>
      <c r="I293" s="128">
        <v>0</v>
      </c>
      <c r="J293" s="128">
        <v>0</v>
      </c>
      <c r="K293" s="128">
        <v>0</v>
      </c>
      <c r="L293" s="128">
        <v>0</v>
      </c>
      <c r="M293" s="128">
        <v>0</v>
      </c>
      <c r="N293" s="128">
        <v>70</v>
      </c>
      <c r="O293" s="128">
        <v>120</v>
      </c>
      <c r="P293" s="128">
        <v>90</v>
      </c>
      <c r="Q293" s="128">
        <v>220</v>
      </c>
      <c r="R293" s="128">
        <v>0</v>
      </c>
      <c r="S293" s="128">
        <v>130</v>
      </c>
      <c r="T293" s="128">
        <v>630</v>
      </c>
      <c r="U293" s="128" t="s">
        <v>4408</v>
      </c>
      <c r="W293" s="93" t="str">
        <f>_xlfn.XLOOKUP($C293,'Master list'!$C:$C,'Master list'!E:E)</f>
        <v>SGCC</v>
      </c>
      <c r="X293" s="93" t="str">
        <f>VLOOKUP($C293,'Master list'!$C:$Z,4,0)</f>
        <v>Z22</v>
      </c>
      <c r="Y293" s="104">
        <f>_xlfn.XLOOKUP($C293,'Master list'!$C:$C,'Master list'!O:O)</f>
        <v>1219</v>
      </c>
      <c r="Z293" s="93" t="str">
        <f>VLOOKUP($C293,'Master list'!$C:$Z,5,0)</f>
        <v>SGCC-ZSBX-Z22</v>
      </c>
      <c r="AA293" s="93">
        <f>VLOOKUP($C293,'Master list'!$C:$Z,6,0)</f>
        <v>2</v>
      </c>
      <c r="AB293" s="93">
        <f>VLOOKUP($C293,'Master list'!$C:$Z,7,0)</f>
        <v>228</v>
      </c>
      <c r="AC293" s="93">
        <f>VLOOKUP($C293,'Master list'!$C:$Z,8,0)</f>
        <v>1220</v>
      </c>
      <c r="AD293" s="105">
        <f>VLOOKUP($C293,'Master list'!$C:$Z,9,0)</f>
        <v>4.3671119999999997</v>
      </c>
      <c r="AF293" s="106">
        <f t="shared" si="35"/>
        <v>0</v>
      </c>
      <c r="AG293" s="106">
        <f t="shared" si="36"/>
        <v>305.69783999999999</v>
      </c>
      <c r="AH293" s="106">
        <f t="shared" si="37"/>
        <v>524.05343999999991</v>
      </c>
      <c r="AI293" s="106">
        <f t="shared" si="38"/>
        <v>393.04007999999999</v>
      </c>
      <c r="AJ293" s="106">
        <f t="shared" si="39"/>
        <v>960.76463999999987</v>
      </c>
      <c r="AK293" s="106">
        <f t="shared" si="40"/>
        <v>0</v>
      </c>
      <c r="AL293" s="106">
        <f t="shared" si="41"/>
        <v>567.72456</v>
      </c>
      <c r="AM293" s="106">
        <f t="shared" si="42"/>
        <v>2751.2805599999997</v>
      </c>
    </row>
    <row r="294" spans="2:39">
      <c r="B294" s="103" t="s">
        <v>5</v>
      </c>
      <c r="C294" s="103" t="s">
        <v>650</v>
      </c>
      <c r="D294" s="103" t="s">
        <v>649</v>
      </c>
      <c r="E294" s="128">
        <v>0</v>
      </c>
      <c r="F294" s="128">
        <v>0</v>
      </c>
      <c r="G294" s="128">
        <v>0</v>
      </c>
      <c r="H294" s="128">
        <v>0</v>
      </c>
      <c r="I294" s="128">
        <v>0</v>
      </c>
      <c r="J294" s="128">
        <v>0</v>
      </c>
      <c r="K294" s="128">
        <v>0</v>
      </c>
      <c r="L294" s="128">
        <v>50</v>
      </c>
      <c r="M294" s="128">
        <v>0</v>
      </c>
      <c r="N294" s="128">
        <v>180</v>
      </c>
      <c r="O294" s="128">
        <v>150</v>
      </c>
      <c r="P294" s="128">
        <v>70</v>
      </c>
      <c r="Q294" s="128">
        <v>340</v>
      </c>
      <c r="R294" s="128">
        <v>0</v>
      </c>
      <c r="S294" s="128">
        <v>170</v>
      </c>
      <c r="T294" s="128">
        <v>960</v>
      </c>
      <c r="U294" s="128" t="s">
        <v>4408</v>
      </c>
      <c r="W294" s="93" t="str">
        <f>_xlfn.XLOOKUP($C294,'Master list'!$C:$C,'Master list'!E:E)</f>
        <v>SGCC</v>
      </c>
      <c r="X294" s="93" t="str">
        <f>VLOOKUP($C294,'Master list'!$C:$Z,4,0)</f>
        <v>Z22</v>
      </c>
      <c r="Y294" s="104">
        <f>_xlfn.XLOOKUP($C294,'Master list'!$C:$C,'Master list'!O:O)</f>
        <v>1219</v>
      </c>
      <c r="Z294" s="93" t="str">
        <f>VLOOKUP($C294,'Master list'!$C:$Z,5,0)</f>
        <v>SGCC-ZSBX-Z22</v>
      </c>
      <c r="AA294" s="93">
        <f>VLOOKUP($C294,'Master list'!$C:$Z,6,0)</f>
        <v>2</v>
      </c>
      <c r="AB294" s="93">
        <f>VLOOKUP($C294,'Master list'!$C:$Z,7,0)</f>
        <v>228</v>
      </c>
      <c r="AC294" s="93">
        <f>VLOOKUP($C294,'Master list'!$C:$Z,8,0)</f>
        <v>1220</v>
      </c>
      <c r="AD294" s="105">
        <f>VLOOKUP($C294,'Master list'!$C:$Z,9,0)</f>
        <v>4.3671119999999997</v>
      </c>
      <c r="AF294" s="106">
        <f t="shared" si="35"/>
        <v>218.35559999999998</v>
      </c>
      <c r="AG294" s="106">
        <f t="shared" si="36"/>
        <v>786.08015999999998</v>
      </c>
      <c r="AH294" s="106">
        <f t="shared" si="37"/>
        <v>655.06679999999994</v>
      </c>
      <c r="AI294" s="106">
        <f t="shared" si="38"/>
        <v>305.69783999999999</v>
      </c>
      <c r="AJ294" s="106">
        <f t="shared" si="39"/>
        <v>1484.8180799999998</v>
      </c>
      <c r="AK294" s="106">
        <f t="shared" si="40"/>
        <v>0</v>
      </c>
      <c r="AL294" s="106">
        <f t="shared" si="41"/>
        <v>742.40903999999989</v>
      </c>
      <c r="AM294" s="106">
        <f t="shared" si="42"/>
        <v>4192.4275199999993</v>
      </c>
    </row>
    <row r="295" spans="2:39">
      <c r="B295" s="103" t="s">
        <v>5</v>
      </c>
      <c r="C295" s="103" t="s">
        <v>651</v>
      </c>
      <c r="D295" s="103" t="s">
        <v>652</v>
      </c>
      <c r="E295" s="128">
        <v>0</v>
      </c>
      <c r="F295" s="128">
        <v>0</v>
      </c>
      <c r="G295" s="128">
        <v>0</v>
      </c>
      <c r="H295" s="128">
        <v>0</v>
      </c>
      <c r="I295" s="128">
        <v>0</v>
      </c>
      <c r="J295" s="128">
        <v>0</v>
      </c>
      <c r="K295" s="128">
        <v>0</v>
      </c>
      <c r="L295" s="128">
        <v>0</v>
      </c>
      <c r="M295" s="128">
        <v>0</v>
      </c>
      <c r="N295" s="128">
        <v>50</v>
      </c>
      <c r="O295" s="128">
        <v>370</v>
      </c>
      <c r="P295" s="128">
        <v>240</v>
      </c>
      <c r="Q295" s="128">
        <v>320</v>
      </c>
      <c r="R295" s="128">
        <v>0</v>
      </c>
      <c r="S295" s="128">
        <v>240</v>
      </c>
      <c r="T295" s="128">
        <v>1220</v>
      </c>
      <c r="U295" s="128" t="s">
        <v>4408</v>
      </c>
      <c r="W295" s="93" t="str">
        <f>_xlfn.XLOOKUP($C295,'Master list'!$C:$C,'Master list'!E:E)</f>
        <v>SGCC</v>
      </c>
      <c r="X295" s="93" t="str">
        <f>VLOOKUP($C295,'Master list'!$C:$Z,4,0)</f>
        <v>Z08</v>
      </c>
      <c r="Y295" s="104">
        <f>_xlfn.XLOOKUP($C295,'Master list'!$C:$C,'Master list'!O:O)</f>
        <v>1219</v>
      </c>
      <c r="Z295" s="93" t="str">
        <f>VLOOKUP($C295,'Master list'!$C:$Z,5,0)</f>
        <v>SGCC-ZSBX-Z08</v>
      </c>
      <c r="AA295" s="93">
        <f>VLOOKUP($C295,'Master list'!$C:$Z,6,0)</f>
        <v>0.8</v>
      </c>
      <c r="AB295" s="93">
        <f>VLOOKUP($C295,'Master list'!$C:$Z,7,0)</f>
        <v>130</v>
      </c>
      <c r="AC295" s="93">
        <f>VLOOKUP($C295,'Master list'!$C:$Z,8,0)</f>
        <v>132</v>
      </c>
      <c r="AD295" s="105">
        <f>VLOOKUP($C295,'Master list'!$C:$Z,9,0)</f>
        <v>0.10776480000000001</v>
      </c>
      <c r="AF295" s="106">
        <f t="shared" si="35"/>
        <v>0</v>
      </c>
      <c r="AG295" s="106">
        <f t="shared" si="36"/>
        <v>5.3882400000000006</v>
      </c>
      <c r="AH295" s="106">
        <f t="shared" si="37"/>
        <v>39.872976000000001</v>
      </c>
      <c r="AI295" s="106">
        <f t="shared" si="38"/>
        <v>25.863552000000002</v>
      </c>
      <c r="AJ295" s="106">
        <f t="shared" si="39"/>
        <v>34.484736000000005</v>
      </c>
      <c r="AK295" s="106">
        <f t="shared" si="40"/>
        <v>0</v>
      </c>
      <c r="AL295" s="106">
        <f t="shared" si="41"/>
        <v>25.863552000000002</v>
      </c>
      <c r="AM295" s="106">
        <f t="shared" si="42"/>
        <v>131.47305600000001</v>
      </c>
    </row>
    <row r="296" spans="2:39">
      <c r="B296" s="103" t="s">
        <v>5</v>
      </c>
      <c r="C296" s="103" t="s">
        <v>653</v>
      </c>
      <c r="D296" s="103" t="s">
        <v>652</v>
      </c>
      <c r="E296" s="128">
        <v>0</v>
      </c>
      <c r="F296" s="128">
        <v>0</v>
      </c>
      <c r="G296" s="128">
        <v>0</v>
      </c>
      <c r="H296" s="128">
        <v>0</v>
      </c>
      <c r="I296" s="128">
        <v>0</v>
      </c>
      <c r="J296" s="128">
        <v>0</v>
      </c>
      <c r="K296" s="128">
        <v>0</v>
      </c>
      <c r="L296" s="128">
        <v>0</v>
      </c>
      <c r="M296" s="128">
        <v>0</v>
      </c>
      <c r="N296" s="128">
        <v>0</v>
      </c>
      <c r="O296" s="128">
        <v>0</v>
      </c>
      <c r="P296" s="128">
        <v>0</v>
      </c>
      <c r="Q296" s="128">
        <v>290</v>
      </c>
      <c r="R296" s="128">
        <v>0</v>
      </c>
      <c r="S296" s="128">
        <v>170</v>
      </c>
      <c r="T296" s="128">
        <v>460</v>
      </c>
      <c r="U296" s="128" t="s">
        <v>4408</v>
      </c>
      <c r="W296" s="93" t="str">
        <f>_xlfn.XLOOKUP($C296,'Master list'!$C:$C,'Master list'!E:E)</f>
        <v>SGCC</v>
      </c>
      <c r="X296" s="93" t="str">
        <f>VLOOKUP($C296,'Master list'!$C:$Z,4,0)</f>
        <v>Z08</v>
      </c>
      <c r="Y296" s="104">
        <f>_xlfn.XLOOKUP($C296,'Master list'!$C:$C,'Master list'!O:O)</f>
        <v>1219</v>
      </c>
      <c r="Z296" s="93" t="str">
        <f>VLOOKUP($C296,'Master list'!$C:$Z,5,0)</f>
        <v>SGCC-ZSBX-Z08</v>
      </c>
      <c r="AA296" s="93">
        <f>VLOOKUP($C296,'Master list'!$C:$Z,6,0)</f>
        <v>0.8</v>
      </c>
      <c r="AB296" s="93">
        <f>VLOOKUP($C296,'Master list'!$C:$Z,7,0)</f>
        <v>130</v>
      </c>
      <c r="AC296" s="93">
        <f>VLOOKUP($C296,'Master list'!$C:$Z,8,0)</f>
        <v>132</v>
      </c>
      <c r="AD296" s="105">
        <f>VLOOKUP($C296,'Master list'!$C:$Z,9,0)</f>
        <v>0.10776480000000001</v>
      </c>
      <c r="AF296" s="106">
        <f t="shared" si="35"/>
        <v>0</v>
      </c>
      <c r="AG296" s="106">
        <f t="shared" si="36"/>
        <v>0</v>
      </c>
      <c r="AH296" s="106">
        <f t="shared" si="37"/>
        <v>0</v>
      </c>
      <c r="AI296" s="106">
        <f t="shared" si="38"/>
        <v>0</v>
      </c>
      <c r="AJ296" s="106">
        <f t="shared" si="39"/>
        <v>31.251792000000002</v>
      </c>
      <c r="AK296" s="106">
        <f t="shared" si="40"/>
        <v>0</v>
      </c>
      <c r="AL296" s="106">
        <f t="shared" si="41"/>
        <v>18.320016000000003</v>
      </c>
      <c r="AM296" s="106">
        <f t="shared" si="42"/>
        <v>49.571808000000004</v>
      </c>
    </row>
    <row r="297" spans="2:39">
      <c r="B297" s="103" t="s">
        <v>5</v>
      </c>
      <c r="C297" s="103" t="s">
        <v>654</v>
      </c>
      <c r="D297" s="103" t="s">
        <v>655</v>
      </c>
      <c r="E297" s="128">
        <v>0</v>
      </c>
      <c r="F297" s="128">
        <v>0</v>
      </c>
      <c r="G297" s="128">
        <v>0</v>
      </c>
      <c r="H297" s="128">
        <v>0</v>
      </c>
      <c r="I297" s="128">
        <v>0</v>
      </c>
      <c r="J297" s="128">
        <v>0</v>
      </c>
      <c r="K297" s="128">
        <v>0</v>
      </c>
      <c r="L297" s="128">
        <v>0</v>
      </c>
      <c r="M297" s="128">
        <v>0</v>
      </c>
      <c r="N297" s="128">
        <v>0</v>
      </c>
      <c r="O297" s="128">
        <v>250</v>
      </c>
      <c r="P297" s="128">
        <v>240</v>
      </c>
      <c r="Q297" s="128">
        <v>300</v>
      </c>
      <c r="R297" s="128">
        <v>0</v>
      </c>
      <c r="S297" s="128">
        <v>260</v>
      </c>
      <c r="T297" s="128">
        <v>1050</v>
      </c>
      <c r="U297" s="128" t="s">
        <v>4408</v>
      </c>
      <c r="W297" s="93" t="str">
        <f>_xlfn.XLOOKUP($C297,'Master list'!$C:$C,'Master list'!E:E)</f>
        <v>SGCC</v>
      </c>
      <c r="X297" s="93" t="str">
        <f>VLOOKUP($C297,'Master list'!$C:$Z,4,0)</f>
        <v>Z08</v>
      </c>
      <c r="Y297" s="104">
        <f>_xlfn.XLOOKUP($C297,'Master list'!$C:$C,'Master list'!O:O)</f>
        <v>1219</v>
      </c>
      <c r="Z297" s="93" t="str">
        <f>VLOOKUP($C297,'Master list'!$C:$Z,5,0)</f>
        <v>SGCC-ZSBX-Z08</v>
      </c>
      <c r="AA297" s="93">
        <f>VLOOKUP($C297,'Master list'!$C:$Z,6,0)</f>
        <v>0.7</v>
      </c>
      <c r="AB297" s="93">
        <f>VLOOKUP($C297,'Master list'!$C:$Z,7,0)</f>
        <v>207</v>
      </c>
      <c r="AC297" s="93">
        <f>VLOOKUP($C297,'Master list'!$C:$Z,8,0)</f>
        <v>277</v>
      </c>
      <c r="AD297" s="105">
        <f>VLOOKUP($C297,'Master list'!$C:$Z,9,0)</f>
        <v>0.31507780499999999</v>
      </c>
      <c r="AF297" s="106">
        <f t="shared" si="35"/>
        <v>0</v>
      </c>
      <c r="AG297" s="106">
        <f t="shared" si="36"/>
        <v>0</v>
      </c>
      <c r="AH297" s="106">
        <f t="shared" si="37"/>
        <v>78.769451250000003</v>
      </c>
      <c r="AI297" s="106">
        <f t="shared" si="38"/>
        <v>75.618673200000003</v>
      </c>
      <c r="AJ297" s="106">
        <f t="shared" si="39"/>
        <v>94.523341500000001</v>
      </c>
      <c r="AK297" s="106">
        <f t="shared" si="40"/>
        <v>0</v>
      </c>
      <c r="AL297" s="106">
        <f t="shared" si="41"/>
        <v>81.920229300000003</v>
      </c>
      <c r="AM297" s="106">
        <f t="shared" si="42"/>
        <v>330.83169525</v>
      </c>
    </row>
    <row r="298" spans="2:39">
      <c r="B298" s="103" t="s">
        <v>5</v>
      </c>
      <c r="C298" s="103" t="s">
        <v>656</v>
      </c>
      <c r="D298" s="103" t="s">
        <v>655</v>
      </c>
      <c r="E298" s="128">
        <v>0</v>
      </c>
      <c r="F298" s="128">
        <v>0</v>
      </c>
      <c r="G298" s="128">
        <v>0</v>
      </c>
      <c r="H298" s="128">
        <v>0</v>
      </c>
      <c r="I298" s="128">
        <v>0</v>
      </c>
      <c r="J298" s="128">
        <v>0</v>
      </c>
      <c r="K298" s="128">
        <v>0</v>
      </c>
      <c r="L298" s="128">
        <v>0</v>
      </c>
      <c r="M298" s="128">
        <v>0</v>
      </c>
      <c r="N298" s="128">
        <v>0</v>
      </c>
      <c r="O298" s="128">
        <v>0</v>
      </c>
      <c r="P298" s="128">
        <v>20</v>
      </c>
      <c r="Q298" s="128">
        <v>300</v>
      </c>
      <c r="R298" s="128">
        <v>0</v>
      </c>
      <c r="S298" s="128">
        <v>160</v>
      </c>
      <c r="T298" s="128">
        <v>480</v>
      </c>
      <c r="U298" s="128" t="s">
        <v>4408</v>
      </c>
      <c r="W298" s="93" t="str">
        <f>_xlfn.XLOOKUP($C298,'Master list'!$C:$C,'Master list'!E:E)</f>
        <v>SGCC</v>
      </c>
      <c r="X298" s="93" t="str">
        <f>VLOOKUP($C298,'Master list'!$C:$Z,4,0)</f>
        <v>Z08</v>
      </c>
      <c r="Y298" s="104">
        <f>_xlfn.XLOOKUP($C298,'Master list'!$C:$C,'Master list'!O:O)</f>
        <v>1219</v>
      </c>
      <c r="Z298" s="93" t="str">
        <f>VLOOKUP($C298,'Master list'!$C:$Z,5,0)</f>
        <v>SGCC-ZSBX-Z08</v>
      </c>
      <c r="AA298" s="93">
        <f>VLOOKUP($C298,'Master list'!$C:$Z,6,0)</f>
        <v>0.7</v>
      </c>
      <c r="AB298" s="93">
        <f>VLOOKUP($C298,'Master list'!$C:$Z,7,0)</f>
        <v>207</v>
      </c>
      <c r="AC298" s="93">
        <f>VLOOKUP($C298,'Master list'!$C:$Z,8,0)</f>
        <v>277</v>
      </c>
      <c r="AD298" s="105">
        <f>VLOOKUP($C298,'Master list'!$C:$Z,9,0)</f>
        <v>0.31507780499999999</v>
      </c>
      <c r="AF298" s="106">
        <f t="shared" si="35"/>
        <v>0</v>
      </c>
      <c r="AG298" s="106">
        <f t="shared" si="36"/>
        <v>0</v>
      </c>
      <c r="AH298" s="106">
        <f t="shared" si="37"/>
        <v>0</v>
      </c>
      <c r="AI298" s="106">
        <f t="shared" si="38"/>
        <v>6.3015561</v>
      </c>
      <c r="AJ298" s="106">
        <f t="shared" si="39"/>
        <v>94.523341500000001</v>
      </c>
      <c r="AK298" s="106">
        <f t="shared" si="40"/>
        <v>0</v>
      </c>
      <c r="AL298" s="106">
        <f t="shared" si="41"/>
        <v>50.4124488</v>
      </c>
      <c r="AM298" s="106">
        <f t="shared" si="42"/>
        <v>151.23734640000001</v>
      </c>
    </row>
    <row r="299" spans="2:39">
      <c r="B299" s="103" t="s">
        <v>5</v>
      </c>
      <c r="C299" s="103" t="s">
        <v>657</v>
      </c>
      <c r="D299" s="103" t="s">
        <v>658</v>
      </c>
      <c r="E299" s="128">
        <v>0</v>
      </c>
      <c r="F299" s="128">
        <v>0</v>
      </c>
      <c r="G299" s="128">
        <v>0</v>
      </c>
      <c r="H299" s="128">
        <v>0</v>
      </c>
      <c r="I299" s="128">
        <v>0</v>
      </c>
      <c r="J299" s="128">
        <v>0</v>
      </c>
      <c r="K299" s="128">
        <v>0</v>
      </c>
      <c r="L299" s="128">
        <v>0</v>
      </c>
      <c r="M299" s="128">
        <v>0</v>
      </c>
      <c r="N299" s="128">
        <v>70</v>
      </c>
      <c r="O299" s="128">
        <v>300</v>
      </c>
      <c r="P299" s="128">
        <v>300</v>
      </c>
      <c r="Q299" s="128">
        <v>300</v>
      </c>
      <c r="R299" s="128">
        <v>0</v>
      </c>
      <c r="S299" s="128">
        <v>200</v>
      </c>
      <c r="T299" s="128">
        <v>1170</v>
      </c>
      <c r="U299" s="128" t="s">
        <v>4408</v>
      </c>
      <c r="W299" s="93" t="str">
        <f>_xlfn.XLOOKUP($C299,'Master list'!$C:$C,'Master list'!E:E)</f>
        <v>SGCC</v>
      </c>
      <c r="X299" s="93" t="str">
        <f>VLOOKUP($C299,'Master list'!$C:$Z,4,0)</f>
        <v>Z08</v>
      </c>
      <c r="Y299" s="104">
        <f>_xlfn.XLOOKUP($C299,'Master list'!$C:$C,'Master list'!O:O)</f>
        <v>1219</v>
      </c>
      <c r="Z299" s="93" t="str">
        <f>VLOOKUP($C299,'Master list'!$C:$Z,5,0)</f>
        <v>SGCC-ZSBX-Z08</v>
      </c>
      <c r="AA299" s="93">
        <f>VLOOKUP($C299,'Master list'!$C:$Z,6,0)</f>
        <v>0.5</v>
      </c>
      <c r="AB299" s="93">
        <f>VLOOKUP($C299,'Master list'!$C:$Z,7,0)</f>
        <v>80</v>
      </c>
      <c r="AC299" s="93">
        <f>VLOOKUP($C299,'Master list'!$C:$Z,8,0)</f>
        <v>778</v>
      </c>
      <c r="AD299" s="105">
        <f>VLOOKUP($C299,'Master list'!$C:$Z,9,0)</f>
        <v>0.24429200000000001</v>
      </c>
      <c r="AF299" s="106">
        <f t="shared" si="35"/>
        <v>0</v>
      </c>
      <c r="AG299" s="106">
        <f t="shared" si="36"/>
        <v>17.100439999999999</v>
      </c>
      <c r="AH299" s="106">
        <f t="shared" si="37"/>
        <v>73.287599999999998</v>
      </c>
      <c r="AI299" s="106">
        <f t="shared" si="38"/>
        <v>73.287599999999998</v>
      </c>
      <c r="AJ299" s="106">
        <f t="shared" si="39"/>
        <v>73.287599999999998</v>
      </c>
      <c r="AK299" s="106">
        <f t="shared" si="40"/>
        <v>0</v>
      </c>
      <c r="AL299" s="106">
        <f t="shared" si="41"/>
        <v>48.858400000000003</v>
      </c>
      <c r="AM299" s="106">
        <f t="shared" si="42"/>
        <v>285.82164</v>
      </c>
    </row>
    <row r="300" spans="2:39">
      <c r="B300" s="103" t="s">
        <v>5</v>
      </c>
      <c r="C300" s="103" t="s">
        <v>659</v>
      </c>
      <c r="D300" s="103" t="s">
        <v>658</v>
      </c>
      <c r="E300" s="128">
        <v>0</v>
      </c>
      <c r="F300" s="128">
        <v>0</v>
      </c>
      <c r="G300" s="128">
        <v>0</v>
      </c>
      <c r="H300" s="128">
        <v>0</v>
      </c>
      <c r="I300" s="128">
        <v>0</v>
      </c>
      <c r="J300" s="128">
        <v>0</v>
      </c>
      <c r="K300" s="128">
        <v>40</v>
      </c>
      <c r="L300" s="128">
        <v>40</v>
      </c>
      <c r="M300" s="128">
        <v>0</v>
      </c>
      <c r="N300" s="128">
        <v>160</v>
      </c>
      <c r="O300" s="128">
        <v>100</v>
      </c>
      <c r="P300" s="128">
        <v>80</v>
      </c>
      <c r="Q300" s="128">
        <v>300</v>
      </c>
      <c r="R300" s="128">
        <v>0</v>
      </c>
      <c r="S300" s="128">
        <v>140</v>
      </c>
      <c r="T300" s="128">
        <v>860</v>
      </c>
      <c r="U300" s="128" t="s">
        <v>4408</v>
      </c>
      <c r="W300" s="93" t="str">
        <f>_xlfn.XLOOKUP($C300,'Master list'!$C:$C,'Master list'!E:E)</f>
        <v>SGCC</v>
      </c>
      <c r="X300" s="93" t="str">
        <f>VLOOKUP($C300,'Master list'!$C:$Z,4,0)</f>
        <v>Z08</v>
      </c>
      <c r="Y300" s="104">
        <f>_xlfn.XLOOKUP($C300,'Master list'!$C:$C,'Master list'!O:O)</f>
        <v>1219</v>
      </c>
      <c r="Z300" s="93" t="str">
        <f>VLOOKUP($C300,'Master list'!$C:$Z,5,0)</f>
        <v>SGCC-ZSBX-Z08</v>
      </c>
      <c r="AA300" s="93">
        <f>VLOOKUP($C300,'Master list'!$C:$Z,6,0)</f>
        <v>0.5</v>
      </c>
      <c r="AB300" s="93">
        <f>VLOOKUP($C300,'Master list'!$C:$Z,7,0)</f>
        <v>80</v>
      </c>
      <c r="AC300" s="93">
        <f>VLOOKUP($C300,'Master list'!$C:$Z,8,0)</f>
        <v>778</v>
      </c>
      <c r="AD300" s="105">
        <f>VLOOKUP($C300,'Master list'!$C:$Z,9,0)</f>
        <v>0.24429200000000001</v>
      </c>
      <c r="AF300" s="106">
        <f t="shared" si="35"/>
        <v>19.54336</v>
      </c>
      <c r="AG300" s="106">
        <f t="shared" si="36"/>
        <v>39.08672</v>
      </c>
      <c r="AH300" s="106">
        <f t="shared" si="37"/>
        <v>24.429200000000002</v>
      </c>
      <c r="AI300" s="106">
        <f t="shared" si="38"/>
        <v>19.54336</v>
      </c>
      <c r="AJ300" s="106">
        <f t="shared" si="39"/>
        <v>73.287599999999998</v>
      </c>
      <c r="AK300" s="106">
        <f t="shared" si="40"/>
        <v>0</v>
      </c>
      <c r="AL300" s="106">
        <f t="shared" si="41"/>
        <v>34.200879999999998</v>
      </c>
      <c r="AM300" s="106">
        <f t="shared" si="42"/>
        <v>210.09112000000002</v>
      </c>
    </row>
    <row r="301" spans="2:39">
      <c r="B301" s="103" t="s">
        <v>5</v>
      </c>
      <c r="C301" s="103" t="s">
        <v>660</v>
      </c>
      <c r="D301" s="103" t="s">
        <v>661</v>
      </c>
      <c r="E301" s="128">
        <v>0</v>
      </c>
      <c r="F301" s="128">
        <v>0</v>
      </c>
      <c r="G301" s="128">
        <v>0</v>
      </c>
      <c r="H301" s="128">
        <v>0</v>
      </c>
      <c r="I301" s="128">
        <v>0</v>
      </c>
      <c r="J301" s="128">
        <v>0</v>
      </c>
      <c r="K301" s="128">
        <v>0</v>
      </c>
      <c r="L301" s="128">
        <v>0</v>
      </c>
      <c r="M301" s="128">
        <v>0</v>
      </c>
      <c r="N301" s="128">
        <v>0</v>
      </c>
      <c r="O301" s="128">
        <v>340</v>
      </c>
      <c r="P301" s="128">
        <v>240</v>
      </c>
      <c r="Q301" s="128">
        <v>330</v>
      </c>
      <c r="R301" s="128">
        <v>0</v>
      </c>
      <c r="S301" s="128">
        <v>240</v>
      </c>
      <c r="T301" s="128">
        <v>1150</v>
      </c>
      <c r="U301" s="128" t="s">
        <v>4408</v>
      </c>
      <c r="W301" s="93" t="str">
        <f>_xlfn.XLOOKUP($C301,'Master list'!$C:$C,'Master list'!E:E)</f>
        <v>SGCC</v>
      </c>
      <c r="X301" s="93" t="str">
        <f>VLOOKUP($C301,'Master list'!$C:$Z,4,0)</f>
        <v>Z08</v>
      </c>
      <c r="Y301" s="104">
        <f>_xlfn.XLOOKUP($C301,'Master list'!$C:$C,'Master list'!O:O)</f>
        <v>1219</v>
      </c>
      <c r="Z301" s="93" t="str">
        <f>VLOOKUP($C301,'Master list'!$C:$Z,5,0)</f>
        <v>SGCC-ZSBX-Z08</v>
      </c>
      <c r="AA301" s="93">
        <f>VLOOKUP($C301,'Master list'!$C:$Z,6,0)</f>
        <v>0.7</v>
      </c>
      <c r="AB301" s="93">
        <f>VLOOKUP($C301,'Master list'!$C:$Z,7,0)</f>
        <v>248</v>
      </c>
      <c r="AC301" s="93">
        <f>VLOOKUP($C301,'Master list'!$C:$Z,8,0)</f>
        <v>260</v>
      </c>
      <c r="AD301" s="105">
        <f>VLOOKUP($C301,'Master list'!$C:$Z,9,0)</f>
        <v>0.3543175999999999</v>
      </c>
      <c r="AF301" s="106">
        <f t="shared" si="35"/>
        <v>0</v>
      </c>
      <c r="AG301" s="106">
        <f t="shared" si="36"/>
        <v>0</v>
      </c>
      <c r="AH301" s="106">
        <f t="shared" si="37"/>
        <v>120.46798399999997</v>
      </c>
      <c r="AI301" s="106">
        <f t="shared" si="38"/>
        <v>85.036223999999976</v>
      </c>
      <c r="AJ301" s="106">
        <f t="shared" si="39"/>
        <v>116.92480799999997</v>
      </c>
      <c r="AK301" s="106">
        <f t="shared" si="40"/>
        <v>0</v>
      </c>
      <c r="AL301" s="106">
        <f t="shared" si="41"/>
        <v>85.036223999999976</v>
      </c>
      <c r="AM301" s="106">
        <f t="shared" si="42"/>
        <v>407.46523999999988</v>
      </c>
    </row>
    <row r="302" spans="2:39">
      <c r="B302" s="103" t="s">
        <v>5</v>
      </c>
      <c r="C302" s="103" t="s">
        <v>662</v>
      </c>
      <c r="D302" s="103" t="s">
        <v>661</v>
      </c>
      <c r="E302" s="128">
        <v>0</v>
      </c>
      <c r="F302" s="128">
        <v>0</v>
      </c>
      <c r="G302" s="128">
        <v>0</v>
      </c>
      <c r="H302" s="128">
        <v>0</v>
      </c>
      <c r="I302" s="128">
        <v>0</v>
      </c>
      <c r="J302" s="128">
        <v>0</v>
      </c>
      <c r="K302" s="128">
        <v>40</v>
      </c>
      <c r="L302" s="128">
        <v>40</v>
      </c>
      <c r="M302" s="128">
        <v>0</v>
      </c>
      <c r="N302" s="128">
        <v>160</v>
      </c>
      <c r="O302" s="128">
        <v>100</v>
      </c>
      <c r="P302" s="128">
        <v>80</v>
      </c>
      <c r="Q302" s="128">
        <v>300</v>
      </c>
      <c r="R302" s="128">
        <v>0</v>
      </c>
      <c r="S302" s="128">
        <v>140</v>
      </c>
      <c r="T302" s="128">
        <v>860</v>
      </c>
      <c r="U302" s="128" t="s">
        <v>4408</v>
      </c>
      <c r="W302" s="93" t="str">
        <f>_xlfn.XLOOKUP($C302,'Master list'!$C:$C,'Master list'!E:E)</f>
        <v>SGCC</v>
      </c>
      <c r="X302" s="93" t="str">
        <f>VLOOKUP($C302,'Master list'!$C:$Z,4,0)</f>
        <v>Z08</v>
      </c>
      <c r="Y302" s="104">
        <f>_xlfn.XLOOKUP($C302,'Master list'!$C:$C,'Master list'!O:O)</f>
        <v>1219</v>
      </c>
      <c r="Z302" s="93" t="str">
        <f>VLOOKUP($C302,'Master list'!$C:$Z,5,0)</f>
        <v>SGCC-ZSBX-Z08</v>
      </c>
      <c r="AA302" s="93">
        <f>VLOOKUP($C302,'Master list'!$C:$Z,6,0)</f>
        <v>0.7</v>
      </c>
      <c r="AB302" s="93">
        <f>VLOOKUP($C302,'Master list'!$C:$Z,7,0)</f>
        <v>248</v>
      </c>
      <c r="AC302" s="93">
        <f>VLOOKUP($C302,'Master list'!$C:$Z,8,0)</f>
        <v>260</v>
      </c>
      <c r="AD302" s="105">
        <f>VLOOKUP($C302,'Master list'!$C:$Z,9,0)</f>
        <v>0.3543175999999999</v>
      </c>
      <c r="AF302" s="106">
        <f t="shared" si="35"/>
        <v>28.345407999999992</v>
      </c>
      <c r="AG302" s="106">
        <f t="shared" si="36"/>
        <v>56.690815999999984</v>
      </c>
      <c r="AH302" s="106">
        <f t="shared" si="37"/>
        <v>35.43175999999999</v>
      </c>
      <c r="AI302" s="106">
        <f t="shared" si="38"/>
        <v>28.345407999999992</v>
      </c>
      <c r="AJ302" s="106">
        <f t="shared" si="39"/>
        <v>106.29527999999996</v>
      </c>
      <c r="AK302" s="106">
        <f t="shared" si="40"/>
        <v>0</v>
      </c>
      <c r="AL302" s="106">
        <f t="shared" si="41"/>
        <v>49.604463999999986</v>
      </c>
      <c r="AM302" s="106">
        <f t="shared" si="42"/>
        <v>304.71313599999991</v>
      </c>
    </row>
    <row r="303" spans="2:39">
      <c r="B303" s="103" t="s">
        <v>5</v>
      </c>
      <c r="C303" s="103" t="s">
        <v>663</v>
      </c>
      <c r="D303" s="103" t="s">
        <v>664</v>
      </c>
      <c r="E303" s="128">
        <v>0</v>
      </c>
      <c r="F303" s="128">
        <v>0</v>
      </c>
      <c r="G303" s="128">
        <v>0</v>
      </c>
      <c r="H303" s="128">
        <v>0</v>
      </c>
      <c r="I303" s="128">
        <v>0</v>
      </c>
      <c r="J303" s="128">
        <v>0</v>
      </c>
      <c r="K303" s="128">
        <v>0</v>
      </c>
      <c r="L303" s="128">
        <v>0</v>
      </c>
      <c r="M303" s="128">
        <v>0</v>
      </c>
      <c r="N303" s="128">
        <v>200</v>
      </c>
      <c r="O303" s="128">
        <v>300</v>
      </c>
      <c r="P303" s="128">
        <v>300</v>
      </c>
      <c r="Q303" s="128">
        <v>300</v>
      </c>
      <c r="R303" s="128">
        <v>0</v>
      </c>
      <c r="S303" s="128">
        <v>300</v>
      </c>
      <c r="T303" s="128">
        <v>1400</v>
      </c>
      <c r="U303" s="128" t="s">
        <v>4408</v>
      </c>
      <c r="W303" s="93" t="str">
        <f>_xlfn.XLOOKUP($C303,'Master list'!$C:$C,'Master list'!E:E)</f>
        <v>SGCC</v>
      </c>
      <c r="X303" s="93" t="str">
        <f>VLOOKUP($C303,'Master list'!$C:$Z,4,0)</f>
        <v>Z08</v>
      </c>
      <c r="Y303" s="104">
        <f>_xlfn.XLOOKUP($C303,'Master list'!$C:$C,'Master list'!O:O)</f>
        <v>1219</v>
      </c>
      <c r="Z303" s="93" t="str">
        <f>VLOOKUP($C303,'Master list'!$C:$Z,5,0)</f>
        <v>SGCC-ZSBX-Z08</v>
      </c>
      <c r="AA303" s="93">
        <f>VLOOKUP($C303,'Master list'!$C:$Z,6,0)</f>
        <v>0.7</v>
      </c>
      <c r="AB303" s="93">
        <f>VLOOKUP($C303,'Master list'!$C:$Z,7,0)</f>
        <v>368</v>
      </c>
      <c r="AC303" s="93">
        <f>VLOOKUP($C303,'Master list'!$C:$Z,8,0)</f>
        <v>407</v>
      </c>
      <c r="AD303" s="105">
        <f>VLOOKUP($C303,'Master list'!$C:$Z,9,0)</f>
        <v>0.82301911999999988</v>
      </c>
      <c r="AF303" s="106">
        <f t="shared" si="35"/>
        <v>0</v>
      </c>
      <c r="AG303" s="106">
        <f t="shared" si="36"/>
        <v>164.60382399999997</v>
      </c>
      <c r="AH303" s="106">
        <f t="shared" si="37"/>
        <v>246.90573599999996</v>
      </c>
      <c r="AI303" s="106">
        <f t="shared" si="38"/>
        <v>246.90573599999996</v>
      </c>
      <c r="AJ303" s="106">
        <f t="shared" si="39"/>
        <v>246.90573599999996</v>
      </c>
      <c r="AK303" s="106">
        <f t="shared" si="40"/>
        <v>0</v>
      </c>
      <c r="AL303" s="106">
        <f t="shared" si="41"/>
        <v>246.90573599999996</v>
      </c>
      <c r="AM303" s="106">
        <f t="shared" si="42"/>
        <v>1152.2267679999998</v>
      </c>
    </row>
    <row r="304" spans="2:39">
      <c r="B304" s="103" t="s">
        <v>5</v>
      </c>
      <c r="C304" s="103" t="s">
        <v>665</v>
      </c>
      <c r="D304" s="103" t="s">
        <v>664</v>
      </c>
      <c r="E304" s="128">
        <v>0</v>
      </c>
      <c r="F304" s="128">
        <v>0</v>
      </c>
      <c r="G304" s="128">
        <v>0</v>
      </c>
      <c r="H304" s="128">
        <v>0</v>
      </c>
      <c r="I304" s="128">
        <v>0</v>
      </c>
      <c r="J304" s="128">
        <v>0</v>
      </c>
      <c r="K304" s="128">
        <v>0</v>
      </c>
      <c r="L304" s="128">
        <v>0</v>
      </c>
      <c r="M304" s="128">
        <v>0</v>
      </c>
      <c r="N304" s="128">
        <v>0</v>
      </c>
      <c r="O304" s="128">
        <v>100</v>
      </c>
      <c r="P304" s="128">
        <v>200</v>
      </c>
      <c r="Q304" s="128">
        <v>200</v>
      </c>
      <c r="R304" s="128">
        <v>0</v>
      </c>
      <c r="S304" s="128">
        <v>200</v>
      </c>
      <c r="T304" s="128">
        <v>700</v>
      </c>
      <c r="U304" s="128" t="s">
        <v>4408</v>
      </c>
      <c r="W304" s="93" t="str">
        <f>_xlfn.XLOOKUP($C304,'Master list'!$C:$C,'Master list'!E:E)</f>
        <v>SGCC</v>
      </c>
      <c r="X304" s="93" t="str">
        <f>VLOOKUP($C304,'Master list'!$C:$Z,4,0)</f>
        <v>Z08</v>
      </c>
      <c r="Y304" s="104">
        <f>_xlfn.XLOOKUP($C304,'Master list'!$C:$C,'Master list'!O:O)</f>
        <v>1219</v>
      </c>
      <c r="Z304" s="93" t="str">
        <f>VLOOKUP($C304,'Master list'!$C:$Z,5,0)</f>
        <v>SGCC-ZSBX-Z08</v>
      </c>
      <c r="AA304" s="93">
        <f>VLOOKUP($C304,'Master list'!$C:$Z,6,0)</f>
        <v>0.7</v>
      </c>
      <c r="AB304" s="93">
        <f>VLOOKUP($C304,'Master list'!$C:$Z,7,0)</f>
        <v>368</v>
      </c>
      <c r="AC304" s="93">
        <f>VLOOKUP($C304,'Master list'!$C:$Z,8,0)</f>
        <v>407</v>
      </c>
      <c r="AD304" s="105">
        <f>VLOOKUP($C304,'Master list'!$C:$Z,9,0)</f>
        <v>0.82301911999999988</v>
      </c>
      <c r="AF304" s="106">
        <f t="shared" si="35"/>
        <v>0</v>
      </c>
      <c r="AG304" s="106">
        <f t="shared" si="36"/>
        <v>0</v>
      </c>
      <c r="AH304" s="106">
        <f t="shared" si="37"/>
        <v>82.301911999999987</v>
      </c>
      <c r="AI304" s="106">
        <f t="shared" si="38"/>
        <v>164.60382399999997</v>
      </c>
      <c r="AJ304" s="106">
        <f t="shared" si="39"/>
        <v>164.60382399999997</v>
      </c>
      <c r="AK304" s="106">
        <f t="shared" si="40"/>
        <v>0</v>
      </c>
      <c r="AL304" s="106">
        <f t="shared" si="41"/>
        <v>164.60382399999997</v>
      </c>
      <c r="AM304" s="106">
        <f t="shared" si="42"/>
        <v>576.11338399999988</v>
      </c>
    </row>
    <row r="305" spans="2:39">
      <c r="B305" s="103" t="s">
        <v>5</v>
      </c>
      <c r="C305" s="103" t="s">
        <v>666</v>
      </c>
      <c r="D305" s="103" t="s">
        <v>667</v>
      </c>
      <c r="E305" s="128">
        <v>0</v>
      </c>
      <c r="F305" s="128">
        <v>0</v>
      </c>
      <c r="G305" s="128">
        <v>0</v>
      </c>
      <c r="H305" s="128">
        <v>0</v>
      </c>
      <c r="I305" s="128">
        <v>0</v>
      </c>
      <c r="J305" s="128">
        <v>0</v>
      </c>
      <c r="K305" s="128">
        <v>0</v>
      </c>
      <c r="L305" s="128">
        <v>0</v>
      </c>
      <c r="M305" s="128">
        <v>0</v>
      </c>
      <c r="N305" s="128">
        <v>200</v>
      </c>
      <c r="O305" s="128">
        <v>400</v>
      </c>
      <c r="P305" s="128">
        <v>200</v>
      </c>
      <c r="Q305" s="128">
        <v>300</v>
      </c>
      <c r="R305" s="128">
        <v>0</v>
      </c>
      <c r="S305" s="128">
        <v>300</v>
      </c>
      <c r="T305" s="128">
        <v>1400</v>
      </c>
      <c r="U305" s="128" t="s">
        <v>4408</v>
      </c>
      <c r="W305" s="93" t="str">
        <f>_xlfn.XLOOKUP($C305,'Master list'!$C:$C,'Master list'!E:E)</f>
        <v>SGCC</v>
      </c>
      <c r="X305" s="93" t="str">
        <f>VLOOKUP($C305,'Master list'!$C:$Z,4,0)</f>
        <v>Z08</v>
      </c>
      <c r="Y305" s="104">
        <f>_xlfn.XLOOKUP($C305,'Master list'!$C:$C,'Master list'!O:O)</f>
        <v>1219</v>
      </c>
      <c r="Z305" s="93" t="str">
        <f>VLOOKUP($C305,'Master list'!$C:$Z,5,0)</f>
        <v>SGCC-ZSBX-Z08</v>
      </c>
      <c r="AA305" s="93">
        <f>VLOOKUP($C305,'Master list'!$C:$Z,6,0)</f>
        <v>0.7</v>
      </c>
      <c r="AB305" s="93">
        <f>VLOOKUP($C305,'Master list'!$C:$Z,7,0)</f>
        <v>120</v>
      </c>
      <c r="AC305" s="93">
        <f>VLOOKUP($C305,'Master list'!$C:$Z,8,0)</f>
        <v>560</v>
      </c>
      <c r="AD305" s="105">
        <f>VLOOKUP($C305,'Master list'!$C:$Z,9,0)</f>
        <v>0.36926399999999993</v>
      </c>
      <c r="AF305" s="106">
        <f t="shared" si="35"/>
        <v>0</v>
      </c>
      <c r="AG305" s="106">
        <f t="shared" si="36"/>
        <v>73.852799999999988</v>
      </c>
      <c r="AH305" s="106">
        <f t="shared" si="37"/>
        <v>147.70559999999998</v>
      </c>
      <c r="AI305" s="106">
        <f t="shared" si="38"/>
        <v>73.852799999999988</v>
      </c>
      <c r="AJ305" s="106">
        <f t="shared" si="39"/>
        <v>110.77919999999997</v>
      </c>
      <c r="AK305" s="106">
        <f t="shared" si="40"/>
        <v>0</v>
      </c>
      <c r="AL305" s="106">
        <f t="shared" si="41"/>
        <v>110.77919999999997</v>
      </c>
      <c r="AM305" s="106">
        <f t="shared" si="42"/>
        <v>516.9695999999999</v>
      </c>
    </row>
    <row r="306" spans="2:39">
      <c r="B306" s="103" t="s">
        <v>5</v>
      </c>
      <c r="C306" s="103" t="s">
        <v>668</v>
      </c>
      <c r="D306" s="103" t="s">
        <v>667</v>
      </c>
      <c r="E306" s="128">
        <v>0</v>
      </c>
      <c r="F306" s="128">
        <v>0</v>
      </c>
      <c r="G306" s="128">
        <v>0</v>
      </c>
      <c r="H306" s="128">
        <v>0</v>
      </c>
      <c r="I306" s="128">
        <v>0</v>
      </c>
      <c r="J306" s="128">
        <v>0</v>
      </c>
      <c r="K306" s="128">
        <v>0</v>
      </c>
      <c r="L306" s="128">
        <v>0</v>
      </c>
      <c r="M306" s="128">
        <v>0</v>
      </c>
      <c r="N306" s="128">
        <v>100</v>
      </c>
      <c r="O306" s="128">
        <v>100</v>
      </c>
      <c r="P306" s="128">
        <v>100</v>
      </c>
      <c r="Q306" s="128">
        <v>300</v>
      </c>
      <c r="R306" s="128">
        <v>0</v>
      </c>
      <c r="S306" s="128">
        <v>200</v>
      </c>
      <c r="T306" s="128">
        <v>800</v>
      </c>
      <c r="U306" s="128" t="s">
        <v>4408</v>
      </c>
      <c r="W306" s="93" t="str">
        <f>_xlfn.XLOOKUP($C306,'Master list'!$C:$C,'Master list'!E:E)</f>
        <v>SGCC</v>
      </c>
      <c r="X306" s="93" t="str">
        <f>VLOOKUP($C306,'Master list'!$C:$Z,4,0)</f>
        <v>Z08</v>
      </c>
      <c r="Y306" s="104">
        <f>_xlfn.XLOOKUP($C306,'Master list'!$C:$C,'Master list'!O:O)</f>
        <v>1219</v>
      </c>
      <c r="Z306" s="93" t="str">
        <f>VLOOKUP($C306,'Master list'!$C:$Z,5,0)</f>
        <v>SGCC-ZSBX-Z08</v>
      </c>
      <c r="AA306" s="93">
        <f>VLOOKUP($C306,'Master list'!$C:$Z,6,0)</f>
        <v>0.7</v>
      </c>
      <c r="AB306" s="93">
        <f>VLOOKUP($C306,'Master list'!$C:$Z,7,0)</f>
        <v>120</v>
      </c>
      <c r="AC306" s="93">
        <f>VLOOKUP($C306,'Master list'!$C:$Z,8,0)</f>
        <v>560</v>
      </c>
      <c r="AD306" s="105">
        <f>VLOOKUP($C306,'Master list'!$C:$Z,9,0)</f>
        <v>0.36926399999999993</v>
      </c>
      <c r="AF306" s="106">
        <f t="shared" si="35"/>
        <v>0</v>
      </c>
      <c r="AG306" s="106">
        <f t="shared" si="36"/>
        <v>36.926399999999994</v>
      </c>
      <c r="AH306" s="106">
        <f t="shared" si="37"/>
        <v>36.926399999999994</v>
      </c>
      <c r="AI306" s="106">
        <f t="shared" si="38"/>
        <v>36.926399999999994</v>
      </c>
      <c r="AJ306" s="106">
        <f t="shared" si="39"/>
        <v>110.77919999999997</v>
      </c>
      <c r="AK306" s="106">
        <f t="shared" si="40"/>
        <v>0</v>
      </c>
      <c r="AL306" s="106">
        <f t="shared" si="41"/>
        <v>73.852799999999988</v>
      </c>
      <c r="AM306" s="106">
        <f t="shared" si="42"/>
        <v>295.41119999999995</v>
      </c>
    </row>
    <row r="307" spans="2:39">
      <c r="B307" s="103" t="s">
        <v>5</v>
      </c>
      <c r="C307" s="103" t="s">
        <v>669</v>
      </c>
      <c r="D307" s="103" t="s">
        <v>670</v>
      </c>
      <c r="E307" s="128">
        <v>0</v>
      </c>
      <c r="F307" s="128">
        <v>0</v>
      </c>
      <c r="G307" s="128">
        <v>0</v>
      </c>
      <c r="H307" s="128">
        <v>0</v>
      </c>
      <c r="I307" s="128">
        <v>0</v>
      </c>
      <c r="J307" s="128">
        <v>0</v>
      </c>
      <c r="K307" s="128">
        <v>0</v>
      </c>
      <c r="L307" s="128">
        <v>0</v>
      </c>
      <c r="M307" s="128">
        <v>0</v>
      </c>
      <c r="N307" s="128">
        <v>200</v>
      </c>
      <c r="O307" s="128">
        <v>400</v>
      </c>
      <c r="P307" s="128">
        <v>200</v>
      </c>
      <c r="Q307" s="128">
        <v>400</v>
      </c>
      <c r="R307" s="128">
        <v>0</v>
      </c>
      <c r="S307" s="128">
        <v>200</v>
      </c>
      <c r="T307" s="128">
        <v>1400</v>
      </c>
      <c r="U307" s="128" t="s">
        <v>4408</v>
      </c>
      <c r="W307" s="93" t="str">
        <f>_xlfn.XLOOKUP($C307,'Master list'!$C:$C,'Master list'!E:E)</f>
        <v>SGCC</v>
      </c>
      <c r="X307" s="93" t="str">
        <f>VLOOKUP($C307,'Master list'!$C:$Z,4,0)</f>
        <v>Z08</v>
      </c>
      <c r="Y307" s="104">
        <f>_xlfn.XLOOKUP($C307,'Master list'!$C:$C,'Master list'!O:O)</f>
        <v>1219</v>
      </c>
      <c r="Z307" s="93" t="str">
        <f>VLOOKUP($C307,'Master list'!$C:$Z,5,0)</f>
        <v>SGCC-ZSBX-Z08</v>
      </c>
      <c r="AA307" s="93">
        <f>VLOOKUP($C307,'Master list'!$C:$Z,6,0)</f>
        <v>0.7</v>
      </c>
      <c r="AB307" s="93">
        <f>VLOOKUP($C307,'Master list'!$C:$Z,7,0)</f>
        <v>350</v>
      </c>
      <c r="AC307" s="93">
        <f>VLOOKUP($C307,'Master list'!$C:$Z,8,0)</f>
        <v>438</v>
      </c>
      <c r="AD307" s="105">
        <f>VLOOKUP($C307,'Master list'!$C:$Z,9,0)</f>
        <v>0.84238349999999984</v>
      </c>
      <c r="AF307" s="106">
        <f t="shared" si="35"/>
        <v>0</v>
      </c>
      <c r="AG307" s="106">
        <f t="shared" si="36"/>
        <v>168.47669999999997</v>
      </c>
      <c r="AH307" s="106">
        <f t="shared" si="37"/>
        <v>336.95339999999993</v>
      </c>
      <c r="AI307" s="106">
        <f t="shared" si="38"/>
        <v>168.47669999999997</v>
      </c>
      <c r="AJ307" s="106">
        <f t="shared" si="39"/>
        <v>336.95339999999993</v>
      </c>
      <c r="AK307" s="106">
        <f t="shared" si="40"/>
        <v>0</v>
      </c>
      <c r="AL307" s="106">
        <f t="shared" si="41"/>
        <v>168.47669999999997</v>
      </c>
      <c r="AM307" s="106">
        <f t="shared" si="42"/>
        <v>1179.3368999999998</v>
      </c>
    </row>
    <row r="308" spans="2:39">
      <c r="B308" s="103" t="s">
        <v>5</v>
      </c>
      <c r="C308" s="103" t="s">
        <v>671</v>
      </c>
      <c r="D308" s="103" t="s">
        <v>670</v>
      </c>
      <c r="E308" s="128">
        <v>0</v>
      </c>
      <c r="F308" s="128">
        <v>0</v>
      </c>
      <c r="G308" s="128">
        <v>0</v>
      </c>
      <c r="H308" s="128">
        <v>0</v>
      </c>
      <c r="I308" s="128">
        <v>0</v>
      </c>
      <c r="J308" s="128">
        <v>0</v>
      </c>
      <c r="K308" s="128">
        <v>0</v>
      </c>
      <c r="L308" s="128">
        <v>0</v>
      </c>
      <c r="M308" s="128">
        <v>0</v>
      </c>
      <c r="N308" s="128">
        <v>0</v>
      </c>
      <c r="O308" s="128">
        <v>200</v>
      </c>
      <c r="P308" s="128">
        <v>0</v>
      </c>
      <c r="Q308" s="128">
        <v>400</v>
      </c>
      <c r="R308" s="128">
        <v>0</v>
      </c>
      <c r="S308" s="128">
        <v>200</v>
      </c>
      <c r="T308" s="128">
        <v>800</v>
      </c>
      <c r="U308" s="128" t="s">
        <v>4408</v>
      </c>
      <c r="W308" s="93" t="str">
        <f>_xlfn.XLOOKUP($C308,'Master list'!$C:$C,'Master list'!E:E)</f>
        <v>SGCC</v>
      </c>
      <c r="X308" s="93" t="str">
        <f>VLOOKUP($C308,'Master list'!$C:$Z,4,0)</f>
        <v>Z08</v>
      </c>
      <c r="Y308" s="104">
        <f>_xlfn.XLOOKUP($C308,'Master list'!$C:$C,'Master list'!O:O)</f>
        <v>1219</v>
      </c>
      <c r="Z308" s="93" t="str">
        <f>VLOOKUP($C308,'Master list'!$C:$Z,5,0)</f>
        <v>SGCC-ZSBX-Z08</v>
      </c>
      <c r="AA308" s="93">
        <f>VLOOKUP($C308,'Master list'!$C:$Z,6,0)</f>
        <v>0.7</v>
      </c>
      <c r="AB308" s="93">
        <f>VLOOKUP($C308,'Master list'!$C:$Z,7,0)</f>
        <v>350</v>
      </c>
      <c r="AC308" s="93">
        <f>VLOOKUP($C308,'Master list'!$C:$Z,8,0)</f>
        <v>438</v>
      </c>
      <c r="AD308" s="105">
        <f>VLOOKUP($C308,'Master list'!$C:$Z,9,0)</f>
        <v>0.84238349999999984</v>
      </c>
      <c r="AF308" s="106">
        <f t="shared" si="35"/>
        <v>0</v>
      </c>
      <c r="AG308" s="106">
        <f t="shared" si="36"/>
        <v>0</v>
      </c>
      <c r="AH308" s="106">
        <f t="shared" si="37"/>
        <v>168.47669999999997</v>
      </c>
      <c r="AI308" s="106">
        <f t="shared" si="38"/>
        <v>0</v>
      </c>
      <c r="AJ308" s="106">
        <f t="shared" si="39"/>
        <v>336.95339999999993</v>
      </c>
      <c r="AK308" s="106">
        <f t="shared" si="40"/>
        <v>0</v>
      </c>
      <c r="AL308" s="106">
        <f t="shared" si="41"/>
        <v>168.47669999999997</v>
      </c>
      <c r="AM308" s="106">
        <f t="shared" si="42"/>
        <v>673.90679999999986</v>
      </c>
    </row>
    <row r="309" spans="2:39">
      <c r="B309" s="103" t="s">
        <v>5</v>
      </c>
      <c r="C309" s="103" t="s">
        <v>672</v>
      </c>
      <c r="D309" s="103" t="s">
        <v>673</v>
      </c>
      <c r="E309" s="128">
        <v>0</v>
      </c>
      <c r="F309" s="128">
        <v>0</v>
      </c>
      <c r="G309" s="128">
        <v>0</v>
      </c>
      <c r="H309" s="128">
        <v>0</v>
      </c>
      <c r="I309" s="128">
        <v>0</v>
      </c>
      <c r="J309" s="128">
        <v>0</v>
      </c>
      <c r="K309" s="128">
        <v>2089.7600000000002</v>
      </c>
      <c r="L309" s="128">
        <v>0</v>
      </c>
      <c r="M309" s="128">
        <v>0</v>
      </c>
      <c r="N309" s="128">
        <v>2954.7</v>
      </c>
      <c r="O309" s="128">
        <v>2363.7600000000002</v>
      </c>
      <c r="P309" s="128">
        <v>3376.8</v>
      </c>
      <c r="Q309" s="128">
        <v>6458.13</v>
      </c>
      <c r="R309" s="128">
        <v>0</v>
      </c>
      <c r="S309" s="128">
        <v>4727.5200000000004</v>
      </c>
      <c r="T309" s="128">
        <v>21970.67</v>
      </c>
      <c r="U309" s="128" t="s">
        <v>4408</v>
      </c>
      <c r="W309" s="93" t="str">
        <f>_xlfn.XLOOKUP($C309,'Master list'!$C:$C,'Master list'!E:E)</f>
        <v>SGCD</v>
      </c>
      <c r="X309" s="93" t="str">
        <f>VLOOKUP($C309,'Master list'!$C:$Z,4,0)</f>
        <v>Z08</v>
      </c>
      <c r="Y309" s="104">
        <f>_xlfn.XLOOKUP($C309,'Master list'!$C:$C,'Master list'!O:O)</f>
        <v>915</v>
      </c>
      <c r="Z309" s="93" t="str">
        <f>VLOOKUP($C309,'Master list'!$C:$Z,5,0)</f>
        <v>SGCD2-ZSBX-Z08</v>
      </c>
      <c r="AA309" s="93">
        <f>VLOOKUP($C309,'Master list'!$C:$Z,6,0)</f>
        <v>0.6</v>
      </c>
      <c r="AB309" s="93">
        <f>VLOOKUP($C309,'Master list'!$C:$Z,7,0)</f>
        <v>900</v>
      </c>
      <c r="AC309" s="93">
        <f>VLOOKUP($C309,'Master list'!$C:$Z,8,0)</f>
        <v>900</v>
      </c>
      <c r="AD309" s="105">
        <f>VLOOKUP($C309,'Master list'!$C:$Z,9,0)</f>
        <v>3.8151000000000002</v>
      </c>
      <c r="AF309" s="106">
        <f t="shared" si="35"/>
        <v>7972.6433760000009</v>
      </c>
      <c r="AG309" s="106">
        <f t="shared" si="36"/>
        <v>11272.47597</v>
      </c>
      <c r="AH309" s="106">
        <f t="shared" si="37"/>
        <v>9017.9807760000003</v>
      </c>
      <c r="AI309" s="106">
        <f t="shared" si="38"/>
        <v>12882.829680000001</v>
      </c>
      <c r="AJ309" s="106">
        <f t="shared" si="39"/>
        <v>24638.411763</v>
      </c>
      <c r="AK309" s="106">
        <f t="shared" si="40"/>
        <v>0</v>
      </c>
      <c r="AL309" s="106">
        <f t="shared" si="41"/>
        <v>18035.961552000001</v>
      </c>
      <c r="AM309" s="106">
        <f t="shared" si="42"/>
        <v>83820.303117000003</v>
      </c>
    </row>
    <row r="310" spans="2:39">
      <c r="B310" s="103" t="s">
        <v>5</v>
      </c>
      <c r="C310" s="103" t="s">
        <v>674</v>
      </c>
      <c r="D310" s="103" t="s">
        <v>673</v>
      </c>
      <c r="E310" s="128">
        <v>0</v>
      </c>
      <c r="F310" s="128">
        <v>0</v>
      </c>
      <c r="G310" s="128">
        <v>0</v>
      </c>
      <c r="H310" s="128">
        <v>0</v>
      </c>
      <c r="I310" s="128">
        <v>0</v>
      </c>
      <c r="J310" s="128">
        <v>499.85</v>
      </c>
      <c r="K310" s="128">
        <v>675.36</v>
      </c>
      <c r="L310" s="128">
        <v>1308.51</v>
      </c>
      <c r="M310" s="128">
        <v>0</v>
      </c>
      <c r="N310" s="128">
        <v>2448.1799999999998</v>
      </c>
      <c r="O310" s="128">
        <v>2068.29</v>
      </c>
      <c r="P310" s="128">
        <v>337.68</v>
      </c>
      <c r="Q310" s="128">
        <v>4263.21</v>
      </c>
      <c r="R310" s="128">
        <v>0</v>
      </c>
      <c r="S310" s="128">
        <v>2152.71</v>
      </c>
      <c r="T310" s="128">
        <v>13753.79</v>
      </c>
      <c r="U310" s="128" t="s">
        <v>4408</v>
      </c>
      <c r="W310" s="93" t="str">
        <f>_xlfn.XLOOKUP($C310,'Master list'!$C:$C,'Master list'!E:E)</f>
        <v>SGCD</v>
      </c>
      <c r="X310" s="93" t="str">
        <f>VLOOKUP($C310,'Master list'!$C:$Z,4,0)</f>
        <v>Z08</v>
      </c>
      <c r="Y310" s="104">
        <f>_xlfn.XLOOKUP($C310,'Master list'!$C:$C,'Master list'!O:O)</f>
        <v>915</v>
      </c>
      <c r="Z310" s="93" t="str">
        <f>VLOOKUP($C310,'Master list'!$C:$Z,5,0)</f>
        <v>SGCD2-ZSBX-Z08</v>
      </c>
      <c r="AA310" s="93">
        <f>VLOOKUP($C310,'Master list'!$C:$Z,6,0)</f>
        <v>0.6</v>
      </c>
      <c r="AB310" s="93">
        <f>VLOOKUP($C310,'Master list'!$C:$Z,7,0)</f>
        <v>900</v>
      </c>
      <c r="AC310" s="93">
        <f>VLOOKUP($C310,'Master list'!$C:$Z,8,0)</f>
        <v>900</v>
      </c>
      <c r="AD310" s="105">
        <f>VLOOKUP($C310,'Master list'!$C:$Z,9,0)</f>
        <v>3.8151000000000002</v>
      </c>
      <c r="AF310" s="106">
        <f t="shared" si="35"/>
        <v>9475.6401720000013</v>
      </c>
      <c r="AG310" s="106">
        <f t="shared" si="36"/>
        <v>9340.0515180000002</v>
      </c>
      <c r="AH310" s="106">
        <f t="shared" si="37"/>
        <v>7890.7331789999998</v>
      </c>
      <c r="AI310" s="106">
        <f t="shared" si="38"/>
        <v>1288.282968</v>
      </c>
      <c r="AJ310" s="106">
        <f t="shared" si="39"/>
        <v>16264.572471000001</v>
      </c>
      <c r="AK310" s="106">
        <f t="shared" si="40"/>
        <v>0</v>
      </c>
      <c r="AL310" s="106">
        <f t="shared" si="41"/>
        <v>8212.8039210000006</v>
      </c>
      <c r="AM310" s="106">
        <f t="shared" si="42"/>
        <v>52472.084229000007</v>
      </c>
    </row>
    <row r="311" spans="2:39">
      <c r="B311" s="103" t="s">
        <v>5</v>
      </c>
      <c r="C311" s="103" t="s">
        <v>675</v>
      </c>
      <c r="D311" s="103" t="s">
        <v>676</v>
      </c>
      <c r="E311" s="128">
        <v>0</v>
      </c>
      <c r="F311" s="128">
        <v>0</v>
      </c>
      <c r="G311" s="128">
        <v>0</v>
      </c>
      <c r="H311" s="128">
        <v>0</v>
      </c>
      <c r="I311" s="128">
        <v>0</v>
      </c>
      <c r="J311" s="128">
        <v>0</v>
      </c>
      <c r="K311" s="128">
        <v>400</v>
      </c>
      <c r="L311" s="128">
        <v>0</v>
      </c>
      <c r="M311" s="128">
        <v>0</v>
      </c>
      <c r="N311" s="128">
        <v>800</v>
      </c>
      <c r="O311" s="128">
        <v>800</v>
      </c>
      <c r="P311" s="128">
        <v>800</v>
      </c>
      <c r="Q311" s="128">
        <v>1200</v>
      </c>
      <c r="R311" s="128">
        <v>0</v>
      </c>
      <c r="S311" s="128">
        <v>700</v>
      </c>
      <c r="T311" s="128">
        <v>4700</v>
      </c>
      <c r="U311" s="128" t="s">
        <v>4408</v>
      </c>
      <c r="W311" s="93" t="str">
        <f>_xlfn.XLOOKUP($C311,'Master list'!$C:$C,'Master list'!E:E)</f>
        <v>SGCC</v>
      </c>
      <c r="X311" s="93" t="str">
        <f>VLOOKUP($C311,'Master list'!$C:$Z,4,0)</f>
        <v>Z22</v>
      </c>
      <c r="Y311" s="104">
        <f>_xlfn.XLOOKUP($C311,'Master list'!$C:$C,'Master list'!O:O)</f>
        <v>1219</v>
      </c>
      <c r="Z311" s="93" t="str">
        <f>VLOOKUP($C311,'Master list'!$C:$Z,5,0)</f>
        <v>SGCC-ZSBX-Z22</v>
      </c>
      <c r="AA311" s="93">
        <f>VLOOKUP($C311,'Master list'!$C:$Z,6,0)</f>
        <v>0.6</v>
      </c>
      <c r="AB311" s="93">
        <f>VLOOKUP($C311,'Master list'!$C:$Z,7,0)</f>
        <v>92</v>
      </c>
      <c r="AC311" s="93">
        <f>VLOOKUP($C311,'Master list'!$C:$Z,8,0)</f>
        <v>250</v>
      </c>
      <c r="AD311" s="105">
        <f>VLOOKUP($C311,'Master list'!$C:$Z,9,0)</f>
        <v>0.10833</v>
      </c>
      <c r="AF311" s="106">
        <f t="shared" si="35"/>
        <v>43.332000000000001</v>
      </c>
      <c r="AG311" s="106">
        <f t="shared" si="36"/>
        <v>86.664000000000001</v>
      </c>
      <c r="AH311" s="106">
        <f t="shared" si="37"/>
        <v>86.664000000000001</v>
      </c>
      <c r="AI311" s="106">
        <f t="shared" si="38"/>
        <v>86.664000000000001</v>
      </c>
      <c r="AJ311" s="106">
        <f t="shared" si="39"/>
        <v>129.99599999999998</v>
      </c>
      <c r="AK311" s="106">
        <f t="shared" si="40"/>
        <v>0</v>
      </c>
      <c r="AL311" s="106">
        <f t="shared" si="41"/>
        <v>75.831000000000003</v>
      </c>
      <c r="AM311" s="106">
        <f t="shared" si="42"/>
        <v>509.15099999999995</v>
      </c>
    </row>
    <row r="312" spans="2:39">
      <c r="B312" s="103" t="s">
        <v>5</v>
      </c>
      <c r="C312" s="103" t="s">
        <v>677</v>
      </c>
      <c r="D312" s="103" t="s">
        <v>676</v>
      </c>
      <c r="E312" s="128">
        <v>0</v>
      </c>
      <c r="F312" s="128">
        <v>0</v>
      </c>
      <c r="G312" s="128">
        <v>0</v>
      </c>
      <c r="H312" s="128">
        <v>0</v>
      </c>
      <c r="I312" s="128">
        <v>0</v>
      </c>
      <c r="J312" s="128">
        <v>0</v>
      </c>
      <c r="K312" s="128">
        <v>0</v>
      </c>
      <c r="L312" s="128">
        <v>0</v>
      </c>
      <c r="M312" s="128">
        <v>0</v>
      </c>
      <c r="N312" s="128">
        <v>200</v>
      </c>
      <c r="O312" s="128">
        <v>200</v>
      </c>
      <c r="P312" s="128">
        <v>0</v>
      </c>
      <c r="Q312" s="128">
        <v>0</v>
      </c>
      <c r="R312" s="128">
        <v>0</v>
      </c>
      <c r="S312" s="128">
        <v>200</v>
      </c>
      <c r="T312" s="128">
        <v>600</v>
      </c>
      <c r="U312" s="128" t="s">
        <v>4408</v>
      </c>
      <c r="W312" s="93" t="str">
        <f>_xlfn.XLOOKUP($C312,'Master list'!$C:$C,'Master list'!E:E)</f>
        <v>SGCC</v>
      </c>
      <c r="X312" s="93" t="str">
        <f>VLOOKUP($C312,'Master list'!$C:$Z,4,0)</f>
        <v>Z22</v>
      </c>
      <c r="Y312" s="104">
        <f>_xlfn.XLOOKUP($C312,'Master list'!$C:$C,'Master list'!O:O)</f>
        <v>1219</v>
      </c>
      <c r="Z312" s="93" t="str">
        <f>VLOOKUP($C312,'Master list'!$C:$Z,5,0)</f>
        <v>SGCC-ZSBX-Z22</v>
      </c>
      <c r="AA312" s="93">
        <f>VLOOKUP($C312,'Master list'!$C:$Z,6,0)</f>
        <v>0.6</v>
      </c>
      <c r="AB312" s="93">
        <f>VLOOKUP($C312,'Master list'!$C:$Z,7,0)</f>
        <v>92</v>
      </c>
      <c r="AC312" s="93">
        <f>VLOOKUP($C312,'Master list'!$C:$Z,8,0)</f>
        <v>250</v>
      </c>
      <c r="AD312" s="105">
        <f>VLOOKUP($C312,'Master list'!$C:$Z,9,0)</f>
        <v>0.10833</v>
      </c>
      <c r="AF312" s="106">
        <f t="shared" si="35"/>
        <v>0</v>
      </c>
      <c r="AG312" s="106">
        <f t="shared" si="36"/>
        <v>21.666</v>
      </c>
      <c r="AH312" s="106">
        <f t="shared" si="37"/>
        <v>21.666</v>
      </c>
      <c r="AI312" s="106">
        <f t="shared" si="38"/>
        <v>0</v>
      </c>
      <c r="AJ312" s="106">
        <f t="shared" si="39"/>
        <v>0</v>
      </c>
      <c r="AK312" s="106">
        <f t="shared" si="40"/>
        <v>0</v>
      </c>
      <c r="AL312" s="106">
        <f t="shared" si="41"/>
        <v>21.666</v>
      </c>
      <c r="AM312" s="106">
        <f t="shared" si="42"/>
        <v>64.99799999999999</v>
      </c>
    </row>
    <row r="313" spans="2:39">
      <c r="B313" s="103" t="s">
        <v>5</v>
      </c>
      <c r="C313" s="103" t="s">
        <v>678</v>
      </c>
      <c r="D313" s="103" t="s">
        <v>679</v>
      </c>
      <c r="E313" s="128">
        <v>0</v>
      </c>
      <c r="F313" s="128">
        <v>0</v>
      </c>
      <c r="G313" s="128">
        <v>0</v>
      </c>
      <c r="H313" s="128">
        <v>0</v>
      </c>
      <c r="I313" s="128">
        <v>0</v>
      </c>
      <c r="J313" s="128">
        <v>0</v>
      </c>
      <c r="K313" s="128">
        <v>0</v>
      </c>
      <c r="L313" s="128">
        <v>0</v>
      </c>
      <c r="M313" s="128">
        <v>0</v>
      </c>
      <c r="N313" s="128">
        <v>100</v>
      </c>
      <c r="O313" s="128">
        <v>0</v>
      </c>
      <c r="P313" s="128">
        <v>0</v>
      </c>
      <c r="Q313" s="128">
        <v>0</v>
      </c>
      <c r="R313" s="128">
        <v>0</v>
      </c>
      <c r="S313" s="128">
        <v>100</v>
      </c>
      <c r="T313" s="128">
        <v>200</v>
      </c>
      <c r="U313" s="128" t="s">
        <v>4408</v>
      </c>
      <c r="W313" s="93" t="str">
        <f>_xlfn.XLOOKUP($C313,'Master list'!$C:$C,'Master list'!E:E)</f>
        <v>SGCC</v>
      </c>
      <c r="X313" s="93" t="str">
        <f>VLOOKUP($C313,'Master list'!$C:$Z,4,0)</f>
        <v>Z08</v>
      </c>
      <c r="Y313" s="104">
        <f>_xlfn.XLOOKUP($C313,'Master list'!$C:$C,'Master list'!O:O)</f>
        <v>1219</v>
      </c>
      <c r="Z313" s="93" t="str">
        <f>VLOOKUP($C313,'Master list'!$C:$Z,5,0)</f>
        <v>SGCC-ZS-EA-FB-Z08</v>
      </c>
      <c r="AA313" s="93">
        <f>VLOOKUP($C313,'Master list'!$C:$Z,6,0)</f>
        <v>1</v>
      </c>
      <c r="AB313" s="93">
        <f>VLOOKUP($C313,'Master list'!$C:$Z,7,0)</f>
        <v>125</v>
      </c>
      <c r="AC313" s="93" t="str">
        <f>VLOOKUP($C313,'Master list'!$C:$Z,8,0)</f>
        <v>COIL</v>
      </c>
      <c r="AD313" s="105">
        <f>VLOOKUP($C313,'Master list'!$C:$Z,9,0)</f>
        <v>1</v>
      </c>
      <c r="AF313" s="106">
        <f t="shared" si="35"/>
        <v>0</v>
      </c>
      <c r="AG313" s="106">
        <f t="shared" si="36"/>
        <v>100</v>
      </c>
      <c r="AH313" s="106">
        <f t="shared" si="37"/>
        <v>0</v>
      </c>
      <c r="AI313" s="106">
        <f t="shared" si="38"/>
        <v>0</v>
      </c>
      <c r="AJ313" s="106">
        <f t="shared" si="39"/>
        <v>0</v>
      </c>
      <c r="AK313" s="106">
        <f t="shared" si="40"/>
        <v>0</v>
      </c>
      <c r="AL313" s="106">
        <f t="shared" si="41"/>
        <v>100</v>
      </c>
      <c r="AM313" s="106">
        <f t="shared" si="42"/>
        <v>200</v>
      </c>
    </row>
    <row r="314" spans="2:39">
      <c r="B314" s="103" t="s">
        <v>5</v>
      </c>
      <c r="C314" s="103" t="s">
        <v>680</v>
      </c>
      <c r="D314" s="103" t="s">
        <v>681</v>
      </c>
      <c r="E314" s="128">
        <v>0</v>
      </c>
      <c r="F314" s="128">
        <v>0</v>
      </c>
      <c r="G314" s="128">
        <v>0</v>
      </c>
      <c r="H314" s="128">
        <v>0</v>
      </c>
      <c r="I314" s="128">
        <v>0</v>
      </c>
      <c r="J314" s="128">
        <v>0</v>
      </c>
      <c r="K314" s="128">
        <v>0</v>
      </c>
      <c r="L314" s="128">
        <v>0</v>
      </c>
      <c r="M314" s="128">
        <v>0</v>
      </c>
      <c r="N314" s="128">
        <v>0</v>
      </c>
      <c r="O314" s="128">
        <v>500</v>
      </c>
      <c r="P314" s="128">
        <v>0</v>
      </c>
      <c r="Q314" s="128">
        <v>0</v>
      </c>
      <c r="R314" s="128">
        <v>0</v>
      </c>
      <c r="S314" s="128">
        <v>0</v>
      </c>
      <c r="T314" s="128">
        <v>500</v>
      </c>
      <c r="U314" s="128" t="s">
        <v>4408</v>
      </c>
      <c r="W314" s="93" t="str">
        <f>_xlfn.XLOOKUP($C314,'Master list'!$C:$C,'Master list'!E:E)</f>
        <v>SGCC</v>
      </c>
      <c r="X314" s="93" t="str">
        <f>VLOOKUP($C314,'Master list'!$C:$Z,4,0)</f>
        <v>Z08</v>
      </c>
      <c r="Y314" s="104">
        <f>_xlfn.XLOOKUP($C314,'Master list'!$C:$C,'Master list'!O:O)</f>
        <v>1219</v>
      </c>
      <c r="Z314" s="93" t="str">
        <f>VLOOKUP($C314,'Master list'!$C:$Z,5,0)</f>
        <v>SGCC-ZSBX-Z08</v>
      </c>
      <c r="AA314" s="93">
        <f>VLOOKUP($C314,'Master list'!$C:$Z,6,0)</f>
        <v>0.8</v>
      </c>
      <c r="AB314" s="93">
        <f>VLOOKUP($C314,'Master list'!$C:$Z,7,0)</f>
        <v>185</v>
      </c>
      <c r="AC314" s="93" t="str">
        <f>VLOOKUP($C314,'Master list'!$C:$Z,8,0)</f>
        <v>COIL</v>
      </c>
      <c r="AD314" s="105">
        <f>VLOOKUP($C314,'Master list'!$C:$Z,9,0)</f>
        <v>1</v>
      </c>
      <c r="AF314" s="106">
        <f t="shared" si="35"/>
        <v>0</v>
      </c>
      <c r="AG314" s="106">
        <f t="shared" si="36"/>
        <v>0</v>
      </c>
      <c r="AH314" s="106">
        <f t="shared" si="37"/>
        <v>500</v>
      </c>
      <c r="AI314" s="106">
        <f t="shared" si="38"/>
        <v>0</v>
      </c>
      <c r="AJ314" s="106">
        <f t="shared" si="39"/>
        <v>0</v>
      </c>
      <c r="AK314" s="106">
        <f t="shared" si="40"/>
        <v>0</v>
      </c>
      <c r="AL314" s="106">
        <f t="shared" si="41"/>
        <v>0</v>
      </c>
      <c r="AM314" s="106">
        <f t="shared" si="42"/>
        <v>500</v>
      </c>
    </row>
    <row r="315" spans="2:39">
      <c r="B315" s="103" t="s">
        <v>5</v>
      </c>
      <c r="C315" s="103" t="s">
        <v>682</v>
      </c>
      <c r="D315" s="103" t="s">
        <v>683</v>
      </c>
      <c r="E315" s="128">
        <v>0</v>
      </c>
      <c r="F315" s="128">
        <v>0</v>
      </c>
      <c r="G315" s="128">
        <v>0</v>
      </c>
      <c r="H315" s="128">
        <v>0</v>
      </c>
      <c r="I315" s="128">
        <v>0</v>
      </c>
      <c r="J315" s="128">
        <v>0</v>
      </c>
      <c r="K315" s="128">
        <v>0</v>
      </c>
      <c r="L315" s="128">
        <v>1000</v>
      </c>
      <c r="M315" s="128">
        <v>0</v>
      </c>
      <c r="N315" s="128">
        <v>1000</v>
      </c>
      <c r="O315" s="128">
        <v>2000</v>
      </c>
      <c r="P315" s="128">
        <v>0</v>
      </c>
      <c r="Q315" s="128">
        <v>1000</v>
      </c>
      <c r="R315" s="128">
        <v>0</v>
      </c>
      <c r="S315" s="128">
        <v>0</v>
      </c>
      <c r="T315" s="128">
        <v>5000</v>
      </c>
      <c r="U315" s="128" t="s">
        <v>4408</v>
      </c>
      <c r="W315" s="93" t="str">
        <f>_xlfn.XLOOKUP($C315,'Master list'!$C:$C,'Master list'!E:E)</f>
        <v>SGCC</v>
      </c>
      <c r="X315" s="93" t="str">
        <f>VLOOKUP($C315,'Master list'!$C:$Z,4,0)</f>
        <v>Z08</v>
      </c>
      <c r="Y315" s="104">
        <f>_xlfn.XLOOKUP($C315,'Master list'!$C:$C,'Master list'!O:O)</f>
        <v>1219</v>
      </c>
      <c r="Z315" s="93" t="str">
        <f>VLOOKUP($C315,'Master list'!$C:$Z,5,0)</f>
        <v>SGCC-ZSBX-Z08</v>
      </c>
      <c r="AA315" s="93">
        <f>VLOOKUP($C315,'Master list'!$C:$Z,6,0)</f>
        <v>0.5</v>
      </c>
      <c r="AB315" s="93">
        <f>VLOOKUP($C315,'Master list'!$C:$Z,7,0)</f>
        <v>207</v>
      </c>
      <c r="AC315" s="93">
        <f>VLOOKUP($C315,'Master list'!$C:$Z,8,0)</f>
        <v>280</v>
      </c>
      <c r="AD315" s="105">
        <f>VLOOKUP($C315,'Master list'!$C:$Z,9,0)</f>
        <v>0.22749299999999997</v>
      </c>
      <c r="AF315" s="106">
        <f t="shared" si="35"/>
        <v>227.49299999999997</v>
      </c>
      <c r="AG315" s="106">
        <f t="shared" si="36"/>
        <v>227.49299999999997</v>
      </c>
      <c r="AH315" s="106">
        <f t="shared" si="37"/>
        <v>454.98599999999993</v>
      </c>
      <c r="AI315" s="106">
        <f t="shared" si="38"/>
        <v>0</v>
      </c>
      <c r="AJ315" s="106">
        <f t="shared" si="39"/>
        <v>227.49299999999997</v>
      </c>
      <c r="AK315" s="106">
        <f t="shared" si="40"/>
        <v>0</v>
      </c>
      <c r="AL315" s="106">
        <f t="shared" si="41"/>
        <v>0</v>
      </c>
      <c r="AM315" s="106">
        <f t="shared" si="42"/>
        <v>1137.4649999999999</v>
      </c>
    </row>
    <row r="316" spans="2:39">
      <c r="B316" s="103" t="s">
        <v>5</v>
      </c>
      <c r="C316" s="103" t="s">
        <v>684</v>
      </c>
      <c r="D316" s="103" t="s">
        <v>685</v>
      </c>
      <c r="E316" s="128">
        <v>0</v>
      </c>
      <c r="F316" s="128">
        <v>0</v>
      </c>
      <c r="G316" s="128">
        <v>0</v>
      </c>
      <c r="H316" s="128">
        <v>0</v>
      </c>
      <c r="I316" s="128">
        <v>0</v>
      </c>
      <c r="J316" s="128">
        <v>0</v>
      </c>
      <c r="K316" s="128">
        <v>0</v>
      </c>
      <c r="L316" s="128">
        <v>100</v>
      </c>
      <c r="M316" s="128">
        <v>0</v>
      </c>
      <c r="N316" s="128">
        <v>0</v>
      </c>
      <c r="O316" s="128">
        <v>0</v>
      </c>
      <c r="P316" s="128">
        <v>100</v>
      </c>
      <c r="Q316" s="128">
        <v>100</v>
      </c>
      <c r="R316" s="128">
        <v>0</v>
      </c>
      <c r="S316" s="128">
        <v>100</v>
      </c>
      <c r="T316" s="128">
        <v>400</v>
      </c>
      <c r="U316" s="128" t="s">
        <v>4408</v>
      </c>
      <c r="W316" s="93" t="str">
        <f>_xlfn.XLOOKUP($C316,'Master list'!$C:$C,'Master list'!E:E)</f>
        <v>SGCC</v>
      </c>
      <c r="X316" s="93" t="str">
        <f>VLOOKUP($C316,'Master list'!$C:$Z,4,0)</f>
        <v>Z08</v>
      </c>
      <c r="Y316" s="104">
        <f>_xlfn.XLOOKUP($C316,'Master list'!$C:$C,'Master list'!O:O)</f>
        <v>1219</v>
      </c>
      <c r="Z316" s="93" t="str">
        <f>VLOOKUP($C316,'Master list'!$C:$Z,5,0)</f>
        <v>SGCC-ZSBX-Z08</v>
      </c>
      <c r="AA316" s="93">
        <f>VLOOKUP($C316,'Master list'!$C:$Z,6,0)</f>
        <v>0.5</v>
      </c>
      <c r="AB316" s="93">
        <f>VLOOKUP($C316,'Master list'!$C:$Z,7,0)</f>
        <v>105</v>
      </c>
      <c r="AC316" s="93" t="str">
        <f>VLOOKUP($C316,'Master list'!$C:$Z,8,0)</f>
        <v>COIL</v>
      </c>
      <c r="AD316" s="105">
        <f>VLOOKUP($C316,'Master list'!$C:$Z,9,0)</f>
        <v>1</v>
      </c>
      <c r="AF316" s="106">
        <f t="shared" si="35"/>
        <v>100</v>
      </c>
      <c r="AG316" s="106">
        <f t="shared" si="36"/>
        <v>0</v>
      </c>
      <c r="AH316" s="106">
        <f t="shared" si="37"/>
        <v>0</v>
      </c>
      <c r="AI316" s="106">
        <f t="shared" si="38"/>
        <v>100</v>
      </c>
      <c r="AJ316" s="106">
        <f t="shared" si="39"/>
        <v>100</v>
      </c>
      <c r="AK316" s="106">
        <f t="shared" si="40"/>
        <v>0</v>
      </c>
      <c r="AL316" s="106">
        <f t="shared" si="41"/>
        <v>100</v>
      </c>
      <c r="AM316" s="106">
        <f t="shared" si="42"/>
        <v>400</v>
      </c>
    </row>
    <row r="317" spans="2:39">
      <c r="B317" s="103" t="s">
        <v>5</v>
      </c>
      <c r="C317" s="103" t="s">
        <v>1551</v>
      </c>
      <c r="D317" s="103" t="s">
        <v>685</v>
      </c>
      <c r="E317" s="128">
        <v>0</v>
      </c>
      <c r="F317" s="128">
        <v>0</v>
      </c>
      <c r="G317" s="128">
        <v>0</v>
      </c>
      <c r="H317" s="128">
        <v>0</v>
      </c>
      <c r="I317" s="128">
        <v>0</v>
      </c>
      <c r="J317" s="128">
        <v>0</v>
      </c>
      <c r="K317" s="128">
        <v>0</v>
      </c>
      <c r="L317" s="128">
        <v>0</v>
      </c>
      <c r="M317" s="128">
        <v>0</v>
      </c>
      <c r="N317" s="128">
        <v>0</v>
      </c>
      <c r="O317" s="128">
        <v>100</v>
      </c>
      <c r="P317" s="128">
        <v>0</v>
      </c>
      <c r="Q317" s="128">
        <v>0</v>
      </c>
      <c r="R317" s="128">
        <v>0</v>
      </c>
      <c r="S317" s="128">
        <v>0</v>
      </c>
      <c r="T317" s="128">
        <v>100</v>
      </c>
      <c r="U317" s="128" t="s">
        <v>4408</v>
      </c>
      <c r="W317" s="93" t="str">
        <f>_xlfn.XLOOKUP($C317,'Master list'!$C:$C,'Master list'!E:E)</f>
        <v>SGCC</v>
      </c>
      <c r="X317" s="93" t="str">
        <f>VLOOKUP($C317,'Master list'!$C:$Z,4,0)</f>
        <v>Z08</v>
      </c>
      <c r="Y317" s="104">
        <f>_xlfn.XLOOKUP($C317,'Master list'!$C:$C,'Master list'!O:O)</f>
        <v>1219</v>
      </c>
      <c r="Z317" s="93" t="str">
        <f>VLOOKUP($C317,'Master list'!$C:$Z,5,0)</f>
        <v>SGCC-ZSBX-Z08</v>
      </c>
      <c r="AA317" s="93">
        <f>VLOOKUP($C317,'Master list'!$C:$Z,6,0)</f>
        <v>0.5</v>
      </c>
      <c r="AB317" s="93">
        <f>VLOOKUP($C317,'Master list'!$C:$Z,7,0)</f>
        <v>105</v>
      </c>
      <c r="AC317" s="93" t="str">
        <f>VLOOKUP($C317,'Master list'!$C:$Z,8,0)</f>
        <v>COIL</v>
      </c>
      <c r="AD317" s="105">
        <f>VLOOKUP($C317,'Master list'!$C:$Z,9,0)</f>
        <v>1</v>
      </c>
      <c r="AF317" s="106">
        <f t="shared" si="35"/>
        <v>0</v>
      </c>
      <c r="AG317" s="106">
        <f t="shared" si="36"/>
        <v>0</v>
      </c>
      <c r="AH317" s="106">
        <f t="shared" si="37"/>
        <v>100</v>
      </c>
      <c r="AI317" s="106">
        <f t="shared" si="38"/>
        <v>0</v>
      </c>
      <c r="AJ317" s="106">
        <f t="shared" si="39"/>
        <v>0</v>
      </c>
      <c r="AK317" s="106">
        <f t="shared" si="40"/>
        <v>0</v>
      </c>
      <c r="AL317" s="106">
        <f t="shared" si="41"/>
        <v>0</v>
      </c>
      <c r="AM317" s="106">
        <f t="shared" si="42"/>
        <v>100</v>
      </c>
    </row>
    <row r="318" spans="2:39">
      <c r="B318" s="103" t="s">
        <v>5</v>
      </c>
      <c r="C318" s="103" t="s">
        <v>686</v>
      </c>
      <c r="D318" s="103" t="s">
        <v>687</v>
      </c>
      <c r="E318" s="128">
        <v>0</v>
      </c>
      <c r="F318" s="128">
        <v>0</v>
      </c>
      <c r="G318" s="128">
        <v>0</v>
      </c>
      <c r="H318" s="128">
        <v>0</v>
      </c>
      <c r="I318" s="128">
        <v>0</v>
      </c>
      <c r="J318" s="128">
        <v>0</v>
      </c>
      <c r="K318" s="128">
        <v>100</v>
      </c>
      <c r="L318" s="128">
        <v>0</v>
      </c>
      <c r="M318" s="128">
        <v>0</v>
      </c>
      <c r="N318" s="128">
        <v>100</v>
      </c>
      <c r="O318" s="128">
        <v>100</v>
      </c>
      <c r="P318" s="128">
        <v>100</v>
      </c>
      <c r="Q318" s="128">
        <v>300</v>
      </c>
      <c r="R318" s="128">
        <v>0</v>
      </c>
      <c r="S318" s="128">
        <v>100</v>
      </c>
      <c r="T318" s="128">
        <v>800</v>
      </c>
      <c r="U318" s="128" t="s">
        <v>4408</v>
      </c>
      <c r="W318" s="93" t="str">
        <f>_xlfn.XLOOKUP($C318,'Master list'!$C:$C,'Master list'!E:E)</f>
        <v>SGCC</v>
      </c>
      <c r="X318" s="93" t="str">
        <f>VLOOKUP($C318,'Master list'!$C:$Z,4,0)</f>
        <v>Z08</v>
      </c>
      <c r="Y318" s="104">
        <f>_xlfn.XLOOKUP($C318,'Master list'!$C:$C,'Master list'!O:O)</f>
        <v>1219</v>
      </c>
      <c r="Z318" s="93" t="str">
        <f>VLOOKUP($C318,'Master list'!$C:$Z,5,0)</f>
        <v>SGCC-ZSBX-Z08</v>
      </c>
      <c r="AA318" s="93">
        <f>VLOOKUP($C318,'Master list'!$C:$Z,6,0)</f>
        <v>0.7</v>
      </c>
      <c r="AB318" s="93">
        <f>VLOOKUP($C318,'Master list'!$C:$Z,7,0)</f>
        <v>125</v>
      </c>
      <c r="AC318" s="93">
        <f>VLOOKUP($C318,'Master list'!$C:$Z,8,0)</f>
        <v>194</v>
      </c>
      <c r="AD318" s="105">
        <f>VLOOKUP($C318,'Master list'!$C:$Z,9,0)</f>
        <v>0.13325374999999998</v>
      </c>
      <c r="AF318" s="106">
        <f t="shared" si="35"/>
        <v>13.325374999999998</v>
      </c>
      <c r="AG318" s="106">
        <f t="shared" si="36"/>
        <v>13.325374999999998</v>
      </c>
      <c r="AH318" s="106">
        <f t="shared" si="37"/>
        <v>13.325374999999998</v>
      </c>
      <c r="AI318" s="106">
        <f t="shared" si="38"/>
        <v>13.325374999999998</v>
      </c>
      <c r="AJ318" s="106">
        <f t="shared" si="39"/>
        <v>39.976124999999996</v>
      </c>
      <c r="AK318" s="106">
        <f t="shared" si="40"/>
        <v>0</v>
      </c>
      <c r="AL318" s="106">
        <f t="shared" si="41"/>
        <v>13.325374999999998</v>
      </c>
      <c r="AM318" s="106">
        <f t="shared" si="42"/>
        <v>106.60299999999998</v>
      </c>
    </row>
    <row r="319" spans="2:39">
      <c r="B319" s="103" t="s">
        <v>5</v>
      </c>
      <c r="C319" s="103" t="s">
        <v>688</v>
      </c>
      <c r="D319" s="103" t="s">
        <v>689</v>
      </c>
      <c r="E319" s="128">
        <v>0</v>
      </c>
      <c r="F319" s="128">
        <v>0</v>
      </c>
      <c r="G319" s="128">
        <v>0</v>
      </c>
      <c r="H319" s="128">
        <v>0</v>
      </c>
      <c r="I319" s="128">
        <v>0</v>
      </c>
      <c r="J319" s="128">
        <v>0</v>
      </c>
      <c r="K319" s="128">
        <v>500</v>
      </c>
      <c r="L319" s="128">
        <v>0</v>
      </c>
      <c r="M319" s="128">
        <v>0</v>
      </c>
      <c r="N319" s="128">
        <v>0</v>
      </c>
      <c r="O319" s="128">
        <v>0</v>
      </c>
      <c r="P319" s="128">
        <v>0</v>
      </c>
      <c r="Q319" s="128">
        <v>500</v>
      </c>
      <c r="R319" s="128">
        <v>0</v>
      </c>
      <c r="S319" s="128">
        <v>0</v>
      </c>
      <c r="T319" s="128">
        <v>1000</v>
      </c>
      <c r="U319" s="128" t="s">
        <v>4408</v>
      </c>
      <c r="W319" s="93" t="str">
        <f>_xlfn.XLOOKUP($C319,'Master list'!$C:$C,'Master list'!E:E)</f>
        <v>SGCC</v>
      </c>
      <c r="X319" s="93" t="str">
        <f>VLOOKUP($C319,'Master list'!$C:$Z,4,0)</f>
        <v>Z08</v>
      </c>
      <c r="Y319" s="104">
        <f>_xlfn.XLOOKUP($C319,'Master list'!$C:$C,'Master list'!O:O)</f>
        <v>1219</v>
      </c>
      <c r="Z319" s="93" t="str">
        <f>VLOOKUP($C319,'Master list'!$C:$Z,5,0)</f>
        <v>SGCC-ZSBX-Z08</v>
      </c>
      <c r="AA319" s="93">
        <f>VLOOKUP($C319,'Master list'!$C:$Z,6,0)</f>
        <v>0.7</v>
      </c>
      <c r="AB319" s="93">
        <f>VLOOKUP($C319,'Master list'!$C:$Z,7,0)</f>
        <v>340</v>
      </c>
      <c r="AC319" s="93">
        <f>VLOOKUP($C319,'Master list'!$C:$Z,8,0)</f>
        <v>445</v>
      </c>
      <c r="AD319" s="105">
        <f>VLOOKUP($C319,'Master list'!$C:$Z,9,0)</f>
        <v>0.8313934999999999</v>
      </c>
      <c r="AF319" s="106">
        <f t="shared" si="35"/>
        <v>415.69674999999995</v>
      </c>
      <c r="AG319" s="106">
        <f t="shared" si="36"/>
        <v>0</v>
      </c>
      <c r="AH319" s="106">
        <f t="shared" si="37"/>
        <v>0</v>
      </c>
      <c r="AI319" s="106">
        <f t="shared" si="38"/>
        <v>0</v>
      </c>
      <c r="AJ319" s="106">
        <f t="shared" si="39"/>
        <v>415.69674999999995</v>
      </c>
      <c r="AK319" s="106">
        <f t="shared" si="40"/>
        <v>0</v>
      </c>
      <c r="AL319" s="106">
        <f t="shared" si="41"/>
        <v>0</v>
      </c>
      <c r="AM319" s="106">
        <f t="shared" si="42"/>
        <v>831.3934999999999</v>
      </c>
    </row>
    <row r="320" spans="2:39">
      <c r="B320" s="103" t="s">
        <v>5</v>
      </c>
      <c r="C320" s="103" t="s">
        <v>690</v>
      </c>
      <c r="D320" s="103" t="s">
        <v>691</v>
      </c>
      <c r="E320" s="128">
        <v>0</v>
      </c>
      <c r="F320" s="128">
        <v>0</v>
      </c>
      <c r="G320" s="128">
        <v>0</v>
      </c>
      <c r="H320" s="128">
        <v>0</v>
      </c>
      <c r="I320" s="128">
        <v>0</v>
      </c>
      <c r="J320" s="128">
        <v>0</v>
      </c>
      <c r="K320" s="128">
        <v>0</v>
      </c>
      <c r="L320" s="128">
        <v>0</v>
      </c>
      <c r="M320" s="128">
        <v>0</v>
      </c>
      <c r="N320" s="128">
        <v>0</v>
      </c>
      <c r="O320" s="128">
        <v>0</v>
      </c>
      <c r="P320" s="128">
        <v>500</v>
      </c>
      <c r="Q320" s="128">
        <v>0</v>
      </c>
      <c r="R320" s="128">
        <v>0</v>
      </c>
      <c r="S320" s="128">
        <v>0</v>
      </c>
      <c r="T320" s="128">
        <v>500</v>
      </c>
      <c r="U320" s="128" t="s">
        <v>4408</v>
      </c>
      <c r="W320" s="93" t="str">
        <f>_xlfn.XLOOKUP($C320,'Master list'!$C:$C,'Master list'!E:E)</f>
        <v>SGCC</v>
      </c>
      <c r="X320" s="93" t="str">
        <f>VLOOKUP($C320,'Master list'!$C:$Z,4,0)</f>
        <v>Z08</v>
      </c>
      <c r="Y320" s="104">
        <f>_xlfn.XLOOKUP($C320,'Master list'!$C:$C,'Master list'!O:O)</f>
        <v>1219</v>
      </c>
      <c r="Z320" s="93" t="str">
        <f>VLOOKUP($C320,'Master list'!$C:$Z,5,0)</f>
        <v>SGCC-ZSBX-Z08</v>
      </c>
      <c r="AA320" s="93">
        <f>VLOOKUP($C320,'Master list'!$C:$Z,6,0)</f>
        <v>0.7</v>
      </c>
      <c r="AB320" s="93">
        <f>VLOOKUP($C320,'Master list'!$C:$Z,7,0)</f>
        <v>145</v>
      </c>
      <c r="AC320" s="93">
        <f>VLOOKUP($C320,'Master list'!$C:$Z,8,0)</f>
        <v>368</v>
      </c>
      <c r="AD320" s="105">
        <f>VLOOKUP($C320,'Master list'!$C:$Z,9,0)</f>
        <v>0.29321319999999995</v>
      </c>
      <c r="AF320" s="106">
        <f t="shared" si="35"/>
        <v>0</v>
      </c>
      <c r="AG320" s="106">
        <f t="shared" si="36"/>
        <v>0</v>
      </c>
      <c r="AH320" s="106">
        <f t="shared" si="37"/>
        <v>0</v>
      </c>
      <c r="AI320" s="106">
        <f t="shared" si="38"/>
        <v>146.60659999999999</v>
      </c>
      <c r="AJ320" s="106">
        <f t="shared" si="39"/>
        <v>0</v>
      </c>
      <c r="AK320" s="106">
        <f t="shared" si="40"/>
        <v>0</v>
      </c>
      <c r="AL320" s="106">
        <f t="shared" si="41"/>
        <v>0</v>
      </c>
      <c r="AM320" s="106">
        <f t="shared" si="42"/>
        <v>146.60659999999999</v>
      </c>
    </row>
    <row r="321" spans="2:39">
      <c r="B321" s="103" t="s">
        <v>5</v>
      </c>
      <c r="C321" s="103" t="s">
        <v>692</v>
      </c>
      <c r="D321" s="103" t="s">
        <v>693</v>
      </c>
      <c r="E321" s="128">
        <v>0</v>
      </c>
      <c r="F321" s="128">
        <v>0</v>
      </c>
      <c r="G321" s="128">
        <v>0</v>
      </c>
      <c r="H321" s="128">
        <v>0</v>
      </c>
      <c r="I321" s="128">
        <v>0</v>
      </c>
      <c r="J321" s="128">
        <v>0</v>
      </c>
      <c r="K321" s="128">
        <v>0</v>
      </c>
      <c r="L321" s="128">
        <v>100</v>
      </c>
      <c r="M321" s="128">
        <v>0</v>
      </c>
      <c r="N321" s="128">
        <v>0</v>
      </c>
      <c r="O321" s="128">
        <v>100</v>
      </c>
      <c r="P321" s="128">
        <v>0</v>
      </c>
      <c r="Q321" s="128">
        <v>100</v>
      </c>
      <c r="R321" s="128">
        <v>0</v>
      </c>
      <c r="S321" s="128">
        <v>100</v>
      </c>
      <c r="T321" s="128">
        <v>400</v>
      </c>
      <c r="U321" s="128" t="s">
        <v>4408</v>
      </c>
      <c r="W321" s="93" t="str">
        <f>_xlfn.XLOOKUP($C321,'Master list'!$C:$C,'Master list'!E:E)</f>
        <v>SGCC</v>
      </c>
      <c r="X321" s="93" t="str">
        <f>VLOOKUP($C321,'Master list'!$C:$Z,4,0)</f>
        <v>Z08</v>
      </c>
      <c r="Y321" s="104">
        <f>_xlfn.XLOOKUP($C321,'Master list'!$C:$C,'Master list'!O:O)</f>
        <v>1219</v>
      </c>
      <c r="Z321" s="93" t="str">
        <f>VLOOKUP($C321,'Master list'!$C:$Z,5,0)</f>
        <v>SGCC-ZSBX-Z08</v>
      </c>
      <c r="AA321" s="93">
        <f>VLOOKUP($C321,'Master list'!$C:$Z,6,0)</f>
        <v>0.8</v>
      </c>
      <c r="AB321" s="93">
        <f>VLOOKUP($C321,'Master list'!$C:$Z,7,0)</f>
        <v>334.5</v>
      </c>
      <c r="AC321" s="93">
        <f>VLOOKUP($C321,'Master list'!$C:$Z,8,0)</f>
        <v>1200</v>
      </c>
      <c r="AD321" s="105">
        <f>VLOOKUP($C321,'Master list'!$C:$Z,9,0)</f>
        <v>2.5207920000000006</v>
      </c>
      <c r="AF321" s="106">
        <f t="shared" si="35"/>
        <v>252.07920000000007</v>
      </c>
      <c r="AG321" s="106">
        <f t="shared" si="36"/>
        <v>0</v>
      </c>
      <c r="AH321" s="106">
        <f t="shared" si="37"/>
        <v>252.07920000000007</v>
      </c>
      <c r="AI321" s="106">
        <f t="shared" si="38"/>
        <v>0</v>
      </c>
      <c r="AJ321" s="106">
        <f t="shared" si="39"/>
        <v>252.07920000000007</v>
      </c>
      <c r="AK321" s="106">
        <f t="shared" si="40"/>
        <v>0</v>
      </c>
      <c r="AL321" s="106">
        <f t="shared" si="41"/>
        <v>252.07920000000007</v>
      </c>
      <c r="AM321" s="106">
        <f t="shared" si="42"/>
        <v>1008.3168000000003</v>
      </c>
    </row>
    <row r="322" spans="2:39">
      <c r="B322" s="103" t="s">
        <v>5</v>
      </c>
      <c r="C322" s="103" t="s">
        <v>694</v>
      </c>
      <c r="D322" s="103" t="s">
        <v>695</v>
      </c>
      <c r="E322" s="128">
        <v>0</v>
      </c>
      <c r="F322" s="128">
        <v>0</v>
      </c>
      <c r="G322" s="128">
        <v>0</v>
      </c>
      <c r="H322" s="128">
        <v>0</v>
      </c>
      <c r="I322" s="128">
        <v>0</v>
      </c>
      <c r="J322" s="128">
        <v>100</v>
      </c>
      <c r="K322" s="128">
        <v>0</v>
      </c>
      <c r="L322" s="128">
        <v>0</v>
      </c>
      <c r="M322" s="128">
        <v>0</v>
      </c>
      <c r="N322" s="128">
        <v>100</v>
      </c>
      <c r="O322" s="128">
        <v>100</v>
      </c>
      <c r="P322" s="128">
        <v>100</v>
      </c>
      <c r="Q322" s="128">
        <v>100</v>
      </c>
      <c r="R322" s="128">
        <v>0</v>
      </c>
      <c r="S322" s="128">
        <v>100</v>
      </c>
      <c r="T322" s="128">
        <v>600</v>
      </c>
      <c r="U322" s="128" t="s">
        <v>4408</v>
      </c>
      <c r="W322" s="93" t="str">
        <f>_xlfn.XLOOKUP($C322,'Master list'!$C:$C,'Master list'!E:E)</f>
        <v>SGCC</v>
      </c>
      <c r="X322" s="93" t="str">
        <f>VLOOKUP($C322,'Master list'!$C:$Z,4,0)</f>
        <v>Z08</v>
      </c>
      <c r="Y322" s="104">
        <f>_xlfn.XLOOKUP($C322,'Master list'!$C:$C,'Master list'!O:O)</f>
        <v>1219</v>
      </c>
      <c r="Z322" s="93" t="str">
        <f>VLOOKUP($C322,'Master list'!$C:$Z,5,0)</f>
        <v>SGCC-ZSBX-Z08</v>
      </c>
      <c r="AA322" s="93">
        <f>VLOOKUP($C322,'Master list'!$C:$Z,6,0)</f>
        <v>0.8</v>
      </c>
      <c r="AB322" s="93">
        <f>VLOOKUP($C322,'Master list'!$C:$Z,7,0)</f>
        <v>52</v>
      </c>
      <c r="AC322" s="93">
        <f>VLOOKUP($C322,'Master list'!$C:$Z,8,0)</f>
        <v>1200</v>
      </c>
      <c r="AD322" s="105">
        <f>VLOOKUP($C322,'Master list'!$C:$Z,9,0)</f>
        <v>0.391872</v>
      </c>
      <c r="AF322" s="106">
        <f t="shared" si="35"/>
        <v>39.187199999999997</v>
      </c>
      <c r="AG322" s="106">
        <f t="shared" si="36"/>
        <v>39.187199999999997</v>
      </c>
      <c r="AH322" s="106">
        <f t="shared" si="37"/>
        <v>39.187199999999997</v>
      </c>
      <c r="AI322" s="106">
        <f t="shared" si="38"/>
        <v>39.187199999999997</v>
      </c>
      <c r="AJ322" s="106">
        <f t="shared" si="39"/>
        <v>39.187199999999997</v>
      </c>
      <c r="AK322" s="106">
        <f t="shared" si="40"/>
        <v>0</v>
      </c>
      <c r="AL322" s="106">
        <f t="shared" si="41"/>
        <v>39.187199999999997</v>
      </c>
      <c r="AM322" s="106">
        <f t="shared" si="42"/>
        <v>235.1232</v>
      </c>
    </row>
    <row r="323" spans="2:39">
      <c r="B323" s="103" t="s">
        <v>5</v>
      </c>
      <c r="C323" s="103" t="s">
        <v>1559</v>
      </c>
      <c r="D323" s="103" t="s">
        <v>1558</v>
      </c>
      <c r="E323" s="128">
        <v>0</v>
      </c>
      <c r="F323" s="128">
        <v>0</v>
      </c>
      <c r="G323" s="128">
        <v>0</v>
      </c>
      <c r="H323" s="128">
        <v>0</v>
      </c>
      <c r="I323" s="128">
        <v>0</v>
      </c>
      <c r="J323" s="128">
        <v>0</v>
      </c>
      <c r="K323" s="128">
        <v>0</v>
      </c>
      <c r="L323" s="128">
        <v>0</v>
      </c>
      <c r="M323" s="128">
        <v>0</v>
      </c>
      <c r="N323" s="128">
        <v>100</v>
      </c>
      <c r="O323" s="128">
        <v>0</v>
      </c>
      <c r="P323" s="128">
        <v>0</v>
      </c>
      <c r="Q323" s="128">
        <v>0</v>
      </c>
      <c r="R323" s="128">
        <v>0</v>
      </c>
      <c r="S323" s="128">
        <v>0</v>
      </c>
      <c r="T323" s="128">
        <v>100</v>
      </c>
      <c r="U323" s="128" t="s">
        <v>4408</v>
      </c>
      <c r="W323" s="93" t="str">
        <f>_xlfn.XLOOKUP($C323,'Master list'!$C:$C,'Master list'!E:E)</f>
        <v>SGCC</v>
      </c>
      <c r="X323" s="93" t="str">
        <f>VLOOKUP($C323,'Master list'!$C:$Z,4,0)</f>
        <v>Z08</v>
      </c>
      <c r="Y323" s="104">
        <f>_xlfn.XLOOKUP($C323,'Master list'!$C:$C,'Master list'!O:O)</f>
        <v>1219</v>
      </c>
      <c r="Z323" s="93" t="str">
        <f>VLOOKUP($C323,'Master list'!$C:$Z,5,0)</f>
        <v>SGCC-ZSBX-Z08</v>
      </c>
      <c r="AA323" s="93">
        <f>VLOOKUP($C323,'Master list'!$C:$Z,6,0)</f>
        <v>0.5</v>
      </c>
      <c r="AB323" s="93">
        <f>VLOOKUP($C323,'Master list'!$C:$Z,7,0)</f>
        <v>334.2</v>
      </c>
      <c r="AC323" s="93">
        <f>VLOOKUP($C323,'Master list'!$C:$Z,8,0)</f>
        <v>1200</v>
      </c>
      <c r="AD323" s="105">
        <f>VLOOKUP($C323,'Master list'!$C:$Z,9,0)</f>
        <v>1.5740819999999998</v>
      </c>
      <c r="AF323" s="106">
        <f t="shared" si="35"/>
        <v>0</v>
      </c>
      <c r="AG323" s="106">
        <f t="shared" si="36"/>
        <v>157.40819999999997</v>
      </c>
      <c r="AH323" s="106">
        <f t="shared" si="37"/>
        <v>0</v>
      </c>
      <c r="AI323" s="106">
        <f t="shared" si="38"/>
        <v>0</v>
      </c>
      <c r="AJ323" s="106">
        <f t="shared" si="39"/>
        <v>0</v>
      </c>
      <c r="AK323" s="106">
        <f t="shared" si="40"/>
        <v>0</v>
      </c>
      <c r="AL323" s="106">
        <f t="shared" si="41"/>
        <v>0</v>
      </c>
      <c r="AM323" s="106">
        <f t="shared" si="42"/>
        <v>157.40819999999997</v>
      </c>
    </row>
    <row r="324" spans="2:39">
      <c r="B324" s="103" t="s">
        <v>5</v>
      </c>
      <c r="C324" s="103" t="s">
        <v>696</v>
      </c>
      <c r="D324" s="103" t="s">
        <v>697</v>
      </c>
      <c r="E324" s="128">
        <v>0</v>
      </c>
      <c r="F324" s="128">
        <v>0</v>
      </c>
      <c r="G324" s="128">
        <v>0</v>
      </c>
      <c r="H324" s="128">
        <v>0</v>
      </c>
      <c r="I324" s="128">
        <v>0</v>
      </c>
      <c r="J324" s="128">
        <v>0</v>
      </c>
      <c r="K324" s="128">
        <v>0</v>
      </c>
      <c r="L324" s="128">
        <v>0</v>
      </c>
      <c r="M324" s="128">
        <v>0</v>
      </c>
      <c r="N324" s="128">
        <v>0</v>
      </c>
      <c r="O324" s="128">
        <v>100</v>
      </c>
      <c r="P324" s="128">
        <v>20</v>
      </c>
      <c r="Q324" s="128">
        <v>110</v>
      </c>
      <c r="R324" s="128">
        <v>0</v>
      </c>
      <c r="S324" s="128">
        <v>50</v>
      </c>
      <c r="T324" s="128">
        <v>280</v>
      </c>
      <c r="U324" s="128" t="s">
        <v>4408</v>
      </c>
      <c r="W324" s="93" t="str">
        <f>_xlfn.XLOOKUP($C324,'Master list'!$C:$C,'Master list'!E:E)</f>
        <v>SGCC</v>
      </c>
      <c r="X324" s="93" t="str">
        <f>VLOOKUP($C324,'Master list'!$C:$Z,4,0)</f>
        <v>Z08</v>
      </c>
      <c r="Y324" s="104">
        <f>_xlfn.XLOOKUP($C324,'Master list'!$C:$C,'Master list'!O:O)</f>
        <v>1219</v>
      </c>
      <c r="Z324" s="93" t="str">
        <f>VLOOKUP($C324,'Master list'!$C:$Z,5,0)</f>
        <v>SGCC-ZSBX-Z08</v>
      </c>
      <c r="AA324" s="93">
        <f>VLOOKUP($C324,'Master list'!$C:$Z,6,0)</f>
        <v>1</v>
      </c>
      <c r="AB324" s="93">
        <f>VLOOKUP($C324,'Master list'!$C:$Z,7,0)</f>
        <v>58</v>
      </c>
      <c r="AC324" s="93" t="str">
        <f>VLOOKUP($C324,'Master list'!$C:$Z,8,0)</f>
        <v>COIL</v>
      </c>
      <c r="AD324" s="105">
        <f>VLOOKUP($C324,'Master list'!$C:$Z,9,0)</f>
        <v>1</v>
      </c>
      <c r="AF324" s="106">
        <f t="shared" si="35"/>
        <v>0</v>
      </c>
      <c r="AG324" s="106">
        <f t="shared" si="36"/>
        <v>0</v>
      </c>
      <c r="AH324" s="106">
        <f t="shared" si="37"/>
        <v>100</v>
      </c>
      <c r="AI324" s="106">
        <f t="shared" si="38"/>
        <v>20</v>
      </c>
      <c r="AJ324" s="106">
        <f t="shared" si="39"/>
        <v>110</v>
      </c>
      <c r="AK324" s="106">
        <f t="shared" si="40"/>
        <v>0</v>
      </c>
      <c r="AL324" s="106">
        <f t="shared" si="41"/>
        <v>50</v>
      </c>
      <c r="AM324" s="106">
        <f t="shared" si="42"/>
        <v>280</v>
      </c>
    </row>
    <row r="325" spans="2:39">
      <c r="B325" s="103" t="s">
        <v>5</v>
      </c>
      <c r="C325" s="103" t="s">
        <v>698</v>
      </c>
      <c r="D325" s="103" t="s">
        <v>699</v>
      </c>
      <c r="E325" s="128">
        <v>0</v>
      </c>
      <c r="F325" s="128">
        <v>0</v>
      </c>
      <c r="G325" s="128">
        <v>0</v>
      </c>
      <c r="H325" s="128">
        <v>0</v>
      </c>
      <c r="I325" s="128">
        <v>0</v>
      </c>
      <c r="J325" s="128">
        <v>0</v>
      </c>
      <c r="K325" s="128">
        <v>0</v>
      </c>
      <c r="L325" s="128">
        <v>0</v>
      </c>
      <c r="M325" s="128">
        <v>0</v>
      </c>
      <c r="N325" s="128">
        <v>0</v>
      </c>
      <c r="O325" s="128">
        <v>100</v>
      </c>
      <c r="P325" s="128">
        <v>0</v>
      </c>
      <c r="Q325" s="128">
        <v>100</v>
      </c>
      <c r="R325" s="128">
        <v>0</v>
      </c>
      <c r="S325" s="128">
        <v>0</v>
      </c>
      <c r="T325" s="128">
        <v>200</v>
      </c>
      <c r="U325" s="128" t="s">
        <v>4408</v>
      </c>
      <c r="W325" s="93" t="str">
        <f>_xlfn.XLOOKUP($C325,'Master list'!$C:$C,'Master list'!E:E)</f>
        <v>SGCC</v>
      </c>
      <c r="X325" s="93" t="str">
        <f>VLOOKUP($C325,'Master list'!$C:$Z,4,0)</f>
        <v>Z08</v>
      </c>
      <c r="Y325" s="104">
        <f>_xlfn.XLOOKUP($C325,'Master list'!$C:$C,'Master list'!O:O)</f>
        <v>1219</v>
      </c>
      <c r="Z325" s="93" t="str">
        <f>VLOOKUP($C325,'Master list'!$C:$Z,5,0)</f>
        <v>SGCC-ZSBX-Z08</v>
      </c>
      <c r="AA325" s="93">
        <f>VLOOKUP($C325,'Master list'!$C:$Z,6,0)</f>
        <v>0.8</v>
      </c>
      <c r="AB325" s="93">
        <f>VLOOKUP($C325,'Master list'!$C:$Z,7,0)</f>
        <v>105</v>
      </c>
      <c r="AC325" s="93" t="str">
        <f>VLOOKUP($C325,'Master list'!$C:$Z,8,0)</f>
        <v>Coil</v>
      </c>
      <c r="AD325" s="105">
        <f>VLOOKUP($C325,'Master list'!$C:$Z,9,0)</f>
        <v>1</v>
      </c>
      <c r="AF325" s="106">
        <f t="shared" si="35"/>
        <v>0</v>
      </c>
      <c r="AG325" s="106">
        <f t="shared" si="36"/>
        <v>0</v>
      </c>
      <c r="AH325" s="106">
        <f t="shared" si="37"/>
        <v>100</v>
      </c>
      <c r="AI325" s="106">
        <f t="shared" si="38"/>
        <v>0</v>
      </c>
      <c r="AJ325" s="106">
        <f t="shared" si="39"/>
        <v>100</v>
      </c>
      <c r="AK325" s="106">
        <f t="shared" si="40"/>
        <v>0</v>
      </c>
      <c r="AL325" s="106">
        <f t="shared" si="41"/>
        <v>0</v>
      </c>
      <c r="AM325" s="106">
        <f t="shared" si="42"/>
        <v>200</v>
      </c>
    </row>
    <row r="326" spans="2:39">
      <c r="B326" s="103" t="s">
        <v>5</v>
      </c>
      <c r="C326" s="103" t="s">
        <v>700</v>
      </c>
      <c r="D326" s="103" t="s">
        <v>699</v>
      </c>
      <c r="E326" s="128">
        <v>0</v>
      </c>
      <c r="F326" s="128">
        <v>0</v>
      </c>
      <c r="G326" s="128">
        <v>0</v>
      </c>
      <c r="H326" s="128">
        <v>0</v>
      </c>
      <c r="I326" s="128">
        <v>0</v>
      </c>
      <c r="J326" s="128">
        <v>0</v>
      </c>
      <c r="K326" s="128">
        <v>0</v>
      </c>
      <c r="L326" s="128">
        <v>0</v>
      </c>
      <c r="M326" s="128">
        <v>0</v>
      </c>
      <c r="N326" s="128">
        <v>100</v>
      </c>
      <c r="O326" s="128">
        <v>0</v>
      </c>
      <c r="P326" s="128">
        <v>100</v>
      </c>
      <c r="Q326" s="128">
        <v>100</v>
      </c>
      <c r="R326" s="128">
        <v>0</v>
      </c>
      <c r="S326" s="128">
        <v>100</v>
      </c>
      <c r="T326" s="128">
        <v>400</v>
      </c>
      <c r="U326" s="128" t="s">
        <v>4408</v>
      </c>
      <c r="W326" s="93" t="str">
        <f>_xlfn.XLOOKUP($C326,'Master list'!$C:$C,'Master list'!E:E)</f>
        <v>SGCC</v>
      </c>
      <c r="X326" s="93" t="str">
        <f>VLOOKUP($C326,'Master list'!$C:$Z,4,0)</f>
        <v>Z08</v>
      </c>
      <c r="Y326" s="104">
        <f>_xlfn.XLOOKUP($C326,'Master list'!$C:$C,'Master list'!O:O)</f>
        <v>1219</v>
      </c>
      <c r="Z326" s="93" t="str">
        <f>VLOOKUP($C326,'Master list'!$C:$Z,5,0)</f>
        <v>SGCC-ZSBX-Z08</v>
      </c>
      <c r="AA326" s="93">
        <f>VLOOKUP($C326,'Master list'!$C:$Z,6,0)</f>
        <v>0.8</v>
      </c>
      <c r="AB326" s="93">
        <f>VLOOKUP($C326,'Master list'!$C:$Z,7,0)</f>
        <v>105</v>
      </c>
      <c r="AC326" s="93" t="str">
        <f>VLOOKUP($C326,'Master list'!$C:$Z,8,0)</f>
        <v>Coil</v>
      </c>
      <c r="AD326" s="105">
        <f>VLOOKUP($C326,'Master list'!$C:$Z,9,0)</f>
        <v>1</v>
      </c>
      <c r="AF326" s="106">
        <f t="shared" si="35"/>
        <v>0</v>
      </c>
      <c r="AG326" s="106">
        <f t="shared" si="36"/>
        <v>100</v>
      </c>
      <c r="AH326" s="106">
        <f t="shared" si="37"/>
        <v>0</v>
      </c>
      <c r="AI326" s="106">
        <f t="shared" si="38"/>
        <v>100</v>
      </c>
      <c r="AJ326" s="106">
        <f t="shared" si="39"/>
        <v>100</v>
      </c>
      <c r="AK326" s="106">
        <f t="shared" si="40"/>
        <v>0</v>
      </c>
      <c r="AL326" s="106">
        <f t="shared" si="41"/>
        <v>100</v>
      </c>
      <c r="AM326" s="106">
        <f t="shared" si="42"/>
        <v>400</v>
      </c>
    </row>
    <row r="327" spans="2:39">
      <c r="B327" s="103" t="s">
        <v>5</v>
      </c>
      <c r="C327" s="103" t="s">
        <v>701</v>
      </c>
      <c r="D327" s="103" t="s">
        <v>702</v>
      </c>
      <c r="E327" s="128">
        <v>0</v>
      </c>
      <c r="F327" s="128">
        <v>0</v>
      </c>
      <c r="G327" s="128">
        <v>0</v>
      </c>
      <c r="H327" s="128">
        <v>0</v>
      </c>
      <c r="I327" s="128">
        <v>0</v>
      </c>
      <c r="J327" s="128">
        <v>0</v>
      </c>
      <c r="K327" s="128">
        <v>100</v>
      </c>
      <c r="L327" s="128">
        <v>0</v>
      </c>
      <c r="M327" s="128">
        <v>0</v>
      </c>
      <c r="N327" s="128">
        <v>0</v>
      </c>
      <c r="O327" s="128">
        <v>0</v>
      </c>
      <c r="P327" s="128">
        <v>100</v>
      </c>
      <c r="Q327" s="128">
        <v>0</v>
      </c>
      <c r="R327" s="128">
        <v>0</v>
      </c>
      <c r="S327" s="128">
        <v>100</v>
      </c>
      <c r="T327" s="128">
        <v>300</v>
      </c>
      <c r="U327" s="128" t="s">
        <v>4408</v>
      </c>
      <c r="W327" s="93" t="str">
        <f>_xlfn.XLOOKUP($C327,'Master list'!$C:$C,'Master list'!E:E)</f>
        <v>SGCC</v>
      </c>
      <c r="X327" s="93" t="str">
        <f>VLOOKUP($C327,'Master list'!$C:$Z,4,0)</f>
        <v>Z08</v>
      </c>
      <c r="Y327" s="104">
        <f>_xlfn.XLOOKUP($C327,'Master list'!$C:$C,'Master list'!O:O)</f>
        <v>1219</v>
      </c>
      <c r="Z327" s="93" t="str">
        <f>VLOOKUP($C327,'Master list'!$C:$Z,5,0)</f>
        <v>SGCC-ZSBX-Z08</v>
      </c>
      <c r="AA327" s="93">
        <f>VLOOKUP($C327,'Master list'!$C:$Z,6,0)</f>
        <v>0.8</v>
      </c>
      <c r="AB327" s="93">
        <f>VLOOKUP($C327,'Master list'!$C:$Z,7,0)</f>
        <v>108</v>
      </c>
      <c r="AC327" s="93" t="str">
        <f>VLOOKUP($C327,'Master list'!$C:$Z,8,0)</f>
        <v>Coil</v>
      </c>
      <c r="AD327" s="105">
        <f>VLOOKUP($C327,'Master list'!$C:$Z,9,0)</f>
        <v>1</v>
      </c>
      <c r="AF327" s="106">
        <f t="shared" si="35"/>
        <v>100</v>
      </c>
      <c r="AG327" s="106">
        <f t="shared" si="36"/>
        <v>0</v>
      </c>
      <c r="AH327" s="106">
        <f t="shared" si="37"/>
        <v>0</v>
      </c>
      <c r="AI327" s="106">
        <f t="shared" si="38"/>
        <v>100</v>
      </c>
      <c r="AJ327" s="106">
        <f t="shared" si="39"/>
        <v>0</v>
      </c>
      <c r="AK327" s="106">
        <f t="shared" si="40"/>
        <v>0</v>
      </c>
      <c r="AL327" s="106">
        <f t="shared" si="41"/>
        <v>100</v>
      </c>
      <c r="AM327" s="106">
        <f t="shared" si="42"/>
        <v>300</v>
      </c>
    </row>
    <row r="328" spans="2:39">
      <c r="B328" s="103" t="s">
        <v>5</v>
      </c>
      <c r="C328" s="103" t="s">
        <v>703</v>
      </c>
      <c r="D328" s="103" t="s">
        <v>702</v>
      </c>
      <c r="E328" s="128">
        <v>0</v>
      </c>
      <c r="F328" s="128">
        <v>0</v>
      </c>
      <c r="G328" s="128">
        <v>0</v>
      </c>
      <c r="H328" s="128">
        <v>0</v>
      </c>
      <c r="I328" s="128">
        <v>0</v>
      </c>
      <c r="J328" s="128">
        <v>0</v>
      </c>
      <c r="K328" s="128">
        <v>0</v>
      </c>
      <c r="L328" s="128">
        <v>0</v>
      </c>
      <c r="M328" s="128">
        <v>0</v>
      </c>
      <c r="N328" s="128">
        <v>100</v>
      </c>
      <c r="O328" s="128">
        <v>0</v>
      </c>
      <c r="P328" s="128">
        <v>0</v>
      </c>
      <c r="Q328" s="128">
        <v>200</v>
      </c>
      <c r="R328" s="128">
        <v>0</v>
      </c>
      <c r="S328" s="128">
        <v>0</v>
      </c>
      <c r="T328" s="128">
        <v>300</v>
      </c>
      <c r="U328" s="128" t="s">
        <v>4408</v>
      </c>
      <c r="W328" s="93" t="str">
        <f>_xlfn.XLOOKUP($C328,'Master list'!$C:$C,'Master list'!E:E)</f>
        <v>SGCC</v>
      </c>
      <c r="X328" s="93" t="str">
        <f>VLOOKUP($C328,'Master list'!$C:$Z,4,0)</f>
        <v>Z08</v>
      </c>
      <c r="Y328" s="104">
        <f>_xlfn.XLOOKUP($C328,'Master list'!$C:$C,'Master list'!O:O)</f>
        <v>1219</v>
      </c>
      <c r="Z328" s="93" t="str">
        <f>VLOOKUP($C328,'Master list'!$C:$Z,5,0)</f>
        <v>SGCC-ZSBX-Z08</v>
      </c>
      <c r="AA328" s="93">
        <f>VLOOKUP($C328,'Master list'!$C:$Z,6,0)</f>
        <v>0.8</v>
      </c>
      <c r="AB328" s="93">
        <f>VLOOKUP($C328,'Master list'!$C:$Z,7,0)</f>
        <v>108</v>
      </c>
      <c r="AC328" s="93" t="str">
        <f>VLOOKUP($C328,'Master list'!$C:$Z,8,0)</f>
        <v>Coil</v>
      </c>
      <c r="AD328" s="105">
        <f>VLOOKUP($C328,'Master list'!$C:$Z,9,0)</f>
        <v>1</v>
      </c>
      <c r="AF328" s="106">
        <f t="shared" si="35"/>
        <v>0</v>
      </c>
      <c r="AG328" s="106">
        <f t="shared" si="36"/>
        <v>100</v>
      </c>
      <c r="AH328" s="106">
        <f t="shared" si="37"/>
        <v>0</v>
      </c>
      <c r="AI328" s="106">
        <f t="shared" si="38"/>
        <v>0</v>
      </c>
      <c r="AJ328" s="106">
        <f t="shared" si="39"/>
        <v>200</v>
      </c>
      <c r="AK328" s="106">
        <f t="shared" si="40"/>
        <v>0</v>
      </c>
      <c r="AL328" s="106">
        <f t="shared" si="41"/>
        <v>0</v>
      </c>
      <c r="AM328" s="106">
        <f t="shared" si="42"/>
        <v>300</v>
      </c>
    </row>
    <row r="329" spans="2:39">
      <c r="B329" s="103" t="s">
        <v>5</v>
      </c>
      <c r="C329" s="103" t="s">
        <v>704</v>
      </c>
      <c r="D329" s="103" t="s">
        <v>705</v>
      </c>
      <c r="E329" s="128">
        <v>0</v>
      </c>
      <c r="F329" s="128">
        <v>0</v>
      </c>
      <c r="G329" s="128">
        <v>0</v>
      </c>
      <c r="H329" s="128">
        <v>0</v>
      </c>
      <c r="I329" s="128">
        <v>0</v>
      </c>
      <c r="J329" s="128">
        <v>55</v>
      </c>
      <c r="K329" s="128">
        <v>0</v>
      </c>
      <c r="L329" s="128">
        <v>6</v>
      </c>
      <c r="M329" s="128">
        <v>0</v>
      </c>
      <c r="N329" s="128">
        <v>174</v>
      </c>
      <c r="O329" s="128">
        <v>144</v>
      </c>
      <c r="P329" s="128">
        <v>144</v>
      </c>
      <c r="Q329" s="128">
        <v>0</v>
      </c>
      <c r="R329" s="128">
        <v>138</v>
      </c>
      <c r="S329" s="128">
        <v>274</v>
      </c>
      <c r="T329" s="128">
        <v>935</v>
      </c>
      <c r="U329" s="128" t="s">
        <v>4408</v>
      </c>
      <c r="W329" s="93" t="str">
        <f>_xlfn.XLOOKUP($C329,'Master list'!$C:$C,'Master list'!E:E)</f>
        <v>SGCC</v>
      </c>
      <c r="X329" s="93" t="str">
        <f>VLOOKUP($C329,'Master list'!$C:$Z,4,0)</f>
        <v>Z08</v>
      </c>
      <c r="Y329" s="104">
        <f>_xlfn.XLOOKUP($C329,'Master list'!$C:$C,'Master list'!O:O)</f>
        <v>1219</v>
      </c>
      <c r="Z329" s="93" t="str">
        <f>VLOOKUP($C329,'Master list'!$C:$Z,5,0)</f>
        <v>SGCC-ZSBX-Z08</v>
      </c>
      <c r="AA329" s="93">
        <f>VLOOKUP($C329,'Master list'!$C:$Z,6,0)</f>
        <v>0.6</v>
      </c>
      <c r="AB329" s="93">
        <f>VLOOKUP($C329,'Master list'!$C:$Z,7,0)</f>
        <v>48</v>
      </c>
      <c r="AC329" s="93" t="str">
        <f>VLOOKUP($C329,'Master list'!$C:$Z,8,0)</f>
        <v>COIL</v>
      </c>
      <c r="AD329" s="105">
        <f>VLOOKUP($C329,'Master list'!$C:$Z,9,0)</f>
        <v>1</v>
      </c>
      <c r="AF329" s="106">
        <f t="shared" si="35"/>
        <v>61</v>
      </c>
      <c r="AG329" s="106">
        <f t="shared" si="36"/>
        <v>174</v>
      </c>
      <c r="AH329" s="106">
        <f t="shared" si="37"/>
        <v>144</v>
      </c>
      <c r="AI329" s="106">
        <f t="shared" si="38"/>
        <v>144</v>
      </c>
      <c r="AJ329" s="106">
        <f t="shared" si="39"/>
        <v>0</v>
      </c>
      <c r="AK329" s="106">
        <f t="shared" si="40"/>
        <v>138</v>
      </c>
      <c r="AL329" s="106">
        <f t="shared" si="41"/>
        <v>274</v>
      </c>
      <c r="AM329" s="106">
        <f t="shared" si="42"/>
        <v>935</v>
      </c>
    </row>
    <row r="330" spans="2:39">
      <c r="B330" s="103" t="s">
        <v>5</v>
      </c>
      <c r="C330" s="103" t="s">
        <v>706</v>
      </c>
      <c r="D330" s="103" t="s">
        <v>707</v>
      </c>
      <c r="E330" s="128">
        <v>0</v>
      </c>
      <c r="F330" s="128">
        <v>0</v>
      </c>
      <c r="G330" s="128">
        <v>0</v>
      </c>
      <c r="H330" s="128">
        <v>0</v>
      </c>
      <c r="I330" s="128">
        <v>0</v>
      </c>
      <c r="J330" s="128">
        <v>0</v>
      </c>
      <c r="K330" s="128">
        <v>0</v>
      </c>
      <c r="L330" s="128">
        <v>0</v>
      </c>
      <c r="M330" s="128">
        <v>0</v>
      </c>
      <c r="N330" s="128">
        <v>0</v>
      </c>
      <c r="O330" s="128">
        <v>0</v>
      </c>
      <c r="P330" s="128">
        <v>0</v>
      </c>
      <c r="Q330" s="128">
        <v>100</v>
      </c>
      <c r="R330" s="128">
        <v>0</v>
      </c>
      <c r="S330" s="128">
        <v>0</v>
      </c>
      <c r="T330" s="128">
        <v>100</v>
      </c>
      <c r="U330" s="128" t="s">
        <v>4408</v>
      </c>
      <c r="W330" s="93" t="str">
        <f>_xlfn.XLOOKUP($C330,'Master list'!$C:$C,'Master list'!E:E)</f>
        <v>SGCC</v>
      </c>
      <c r="X330" s="93" t="str">
        <f>VLOOKUP($C330,'Master list'!$C:$Z,4,0)</f>
        <v>Z08</v>
      </c>
      <c r="Y330" s="104">
        <f>_xlfn.XLOOKUP($C330,'Master list'!$C:$C,'Master list'!O:O)</f>
        <v>1219</v>
      </c>
      <c r="Z330" s="93" t="str">
        <f>VLOOKUP($C330,'Master list'!$C:$Z,5,0)</f>
        <v>SGCC-ZSBX-Z08</v>
      </c>
      <c r="AA330" s="93">
        <f>VLOOKUP($C330,'Master list'!$C:$Z,6,0)</f>
        <v>0.6</v>
      </c>
      <c r="AB330" s="93">
        <f>VLOOKUP($C330,'Master list'!$C:$Z,7,0)</f>
        <v>210</v>
      </c>
      <c r="AC330" s="93">
        <f>VLOOKUP($C330,'Master list'!$C:$Z,8,0)</f>
        <v>640</v>
      </c>
      <c r="AD330" s="105">
        <f>VLOOKUP($C330,'Master list'!$C:$Z,9,0)</f>
        <v>0.63302400000000003</v>
      </c>
      <c r="AF330" s="106">
        <f t="shared" ref="AF330:AF393" si="43">SUM(J330:M330)*AD330</f>
        <v>0</v>
      </c>
      <c r="AG330" s="106">
        <f t="shared" ref="AG330:AG393" si="44">$AD330*N330</f>
        <v>0</v>
      </c>
      <c r="AH330" s="106">
        <f t="shared" ref="AH330:AH393" si="45">$AD330*O330</f>
        <v>0</v>
      </c>
      <c r="AI330" s="106">
        <f t="shared" ref="AI330:AI393" si="46">$AD330*P330</f>
        <v>0</v>
      </c>
      <c r="AJ330" s="106">
        <f t="shared" ref="AJ330:AJ393" si="47">$AD330*Q330</f>
        <v>63.302400000000006</v>
      </c>
      <c r="AK330" s="106">
        <f t="shared" ref="AK330:AK393" si="48">$AD330*R330</f>
        <v>0</v>
      </c>
      <c r="AL330" s="106">
        <f t="shared" ref="AL330:AL393" si="49">$AD330*S330</f>
        <v>0</v>
      </c>
      <c r="AM330" s="106">
        <f t="shared" ref="AM330:AM393" si="50">$AD330*T330</f>
        <v>63.302400000000006</v>
      </c>
    </row>
    <row r="331" spans="2:39">
      <c r="B331" s="103" t="s">
        <v>5</v>
      </c>
      <c r="C331" s="103" t="s">
        <v>712</v>
      </c>
      <c r="D331" s="103" t="s">
        <v>713</v>
      </c>
      <c r="E331" s="128">
        <v>0</v>
      </c>
      <c r="F331" s="128">
        <v>0</v>
      </c>
      <c r="G331" s="128">
        <v>0</v>
      </c>
      <c r="H331" s="128">
        <v>0</v>
      </c>
      <c r="I331" s="128">
        <v>0</v>
      </c>
      <c r="J331" s="128">
        <v>0</v>
      </c>
      <c r="K331" s="128">
        <v>0</v>
      </c>
      <c r="L331" s="128">
        <v>0</v>
      </c>
      <c r="M331" s="128">
        <v>0</v>
      </c>
      <c r="N331" s="128">
        <v>0</v>
      </c>
      <c r="O331" s="128">
        <v>0</v>
      </c>
      <c r="P331" s="128">
        <v>0</v>
      </c>
      <c r="Q331" s="128">
        <v>100</v>
      </c>
      <c r="R331" s="128">
        <v>0</v>
      </c>
      <c r="S331" s="128">
        <v>100</v>
      </c>
      <c r="T331" s="128">
        <v>200</v>
      </c>
      <c r="U331" s="128" t="s">
        <v>4408</v>
      </c>
      <c r="W331" s="93" t="str">
        <f>_xlfn.XLOOKUP($C331,'Master list'!$C:$C,'Master list'!E:E)</f>
        <v>SGCC</v>
      </c>
      <c r="X331" s="93" t="str">
        <f>VLOOKUP($C331,'Master list'!$C:$Z,4,0)</f>
        <v>Z08</v>
      </c>
      <c r="Y331" s="104">
        <f>_xlfn.XLOOKUP($C331,'Master list'!$C:$C,'Master list'!O:O)</f>
        <v>1219</v>
      </c>
      <c r="Z331" s="93" t="str">
        <f>VLOOKUP($C331,'Master list'!$C:$Z,5,0)</f>
        <v>SGCC-ZSBX-Z08</v>
      </c>
      <c r="AA331" s="93">
        <f>VLOOKUP($C331,'Master list'!$C:$Z,6,0)</f>
        <v>0.8</v>
      </c>
      <c r="AB331" s="93">
        <f>VLOOKUP($C331,'Master list'!$C:$Z,7,0)</f>
        <v>402</v>
      </c>
      <c r="AC331" s="93">
        <f>VLOOKUP($C331,'Master list'!$C:$Z,8,0)</f>
        <v>1219</v>
      </c>
      <c r="AD331" s="105">
        <f>VLOOKUP($C331,'Master list'!$C:$Z,9,0)</f>
        <v>3.07743864</v>
      </c>
      <c r="AF331" s="106">
        <f t="shared" si="43"/>
        <v>0</v>
      </c>
      <c r="AG331" s="106">
        <f t="shared" si="44"/>
        <v>0</v>
      </c>
      <c r="AH331" s="106">
        <f t="shared" si="45"/>
        <v>0</v>
      </c>
      <c r="AI331" s="106">
        <f t="shared" si="46"/>
        <v>0</v>
      </c>
      <c r="AJ331" s="106">
        <f t="shared" si="47"/>
        <v>307.74386399999997</v>
      </c>
      <c r="AK331" s="106">
        <f t="shared" si="48"/>
        <v>0</v>
      </c>
      <c r="AL331" s="106">
        <f t="shared" si="49"/>
        <v>307.74386399999997</v>
      </c>
      <c r="AM331" s="106">
        <f t="shared" si="50"/>
        <v>615.48772799999995</v>
      </c>
    </row>
    <row r="332" spans="2:39">
      <c r="B332" s="103" t="s">
        <v>5</v>
      </c>
      <c r="C332" s="103" t="s">
        <v>716</v>
      </c>
      <c r="D332" s="103" t="s">
        <v>717</v>
      </c>
      <c r="E332" s="128">
        <v>0</v>
      </c>
      <c r="F332" s="128">
        <v>0</v>
      </c>
      <c r="G332" s="128">
        <v>0</v>
      </c>
      <c r="H332" s="128">
        <v>0</v>
      </c>
      <c r="I332" s="128">
        <v>0</v>
      </c>
      <c r="J332" s="128">
        <v>0</v>
      </c>
      <c r="K332" s="128">
        <v>3.5329999999999999</v>
      </c>
      <c r="L332" s="128">
        <v>0</v>
      </c>
      <c r="M332" s="128">
        <v>0</v>
      </c>
      <c r="N332" s="128">
        <v>14.01</v>
      </c>
      <c r="O332" s="128">
        <v>2.9169999999999998</v>
      </c>
      <c r="P332" s="128">
        <v>0</v>
      </c>
      <c r="Q332" s="128">
        <v>25.98</v>
      </c>
      <c r="R332" s="128">
        <v>0</v>
      </c>
      <c r="S332" s="128">
        <v>9.6319999999999997</v>
      </c>
      <c r="T332" s="128">
        <v>56.072000000000003</v>
      </c>
      <c r="U332" s="128" t="s">
        <v>4408</v>
      </c>
      <c r="W332" s="93" t="str">
        <f>_xlfn.XLOOKUP($C332,'Master list'!$C:$C,'Master list'!E:E)</f>
        <v>SGCC</v>
      </c>
      <c r="X332" s="93" t="str">
        <f>VLOOKUP($C332,'Master list'!$C:$Z,4,0)</f>
        <v>Z18</v>
      </c>
      <c r="Y332" s="104">
        <f>_xlfn.XLOOKUP($C332,'Master list'!$C:$C,'Master list'!O:O)</f>
        <v>1219</v>
      </c>
      <c r="Z332" s="93" t="str">
        <f>VLOOKUP($C332,'Master list'!$C:$Z,5,0)</f>
        <v>SGCC-ZSBX-Z18</v>
      </c>
      <c r="AA332" s="93">
        <f>VLOOKUP($C332,'Master list'!$C:$Z,6,0)</f>
        <v>0.6</v>
      </c>
      <c r="AB332" s="93">
        <f>VLOOKUP($C332,'Master list'!$C:$Z,7,0)</f>
        <v>1219</v>
      </c>
      <c r="AC332" s="93">
        <f>VLOOKUP($C332,'Master list'!$C:$Z,8,0)</f>
        <v>1219</v>
      </c>
      <c r="AD332" s="105">
        <f>VLOOKUP($C332,'Master list'!$C:$Z,9,0)</f>
        <v>6.99887631</v>
      </c>
      <c r="AF332" s="106">
        <f t="shared" si="43"/>
        <v>24.727030003229999</v>
      </c>
      <c r="AG332" s="106">
        <f t="shared" si="44"/>
        <v>98.054257103099999</v>
      </c>
      <c r="AH332" s="106">
        <f t="shared" si="45"/>
        <v>20.41572219627</v>
      </c>
      <c r="AI332" s="106">
        <f t="shared" si="46"/>
        <v>0</v>
      </c>
      <c r="AJ332" s="106">
        <f t="shared" si="47"/>
        <v>181.8308065338</v>
      </c>
      <c r="AK332" s="106">
        <f t="shared" si="48"/>
        <v>0</v>
      </c>
      <c r="AL332" s="106">
        <f t="shared" si="49"/>
        <v>67.413176617920001</v>
      </c>
      <c r="AM332" s="106">
        <f t="shared" si="50"/>
        <v>392.44099245432</v>
      </c>
    </row>
    <row r="333" spans="2:39">
      <c r="B333" s="103" t="s">
        <v>5</v>
      </c>
      <c r="C333" s="103" t="s">
        <v>720</v>
      </c>
      <c r="D333" s="103" t="s">
        <v>721</v>
      </c>
      <c r="E333" s="128">
        <v>0</v>
      </c>
      <c r="F333" s="128">
        <v>0</v>
      </c>
      <c r="G333" s="128">
        <v>0</v>
      </c>
      <c r="H333" s="128">
        <v>0</v>
      </c>
      <c r="I333" s="128">
        <v>0</v>
      </c>
      <c r="J333" s="128">
        <v>0</v>
      </c>
      <c r="K333" s="128">
        <v>0</v>
      </c>
      <c r="L333" s="128">
        <v>0</v>
      </c>
      <c r="M333" s="128">
        <v>0</v>
      </c>
      <c r="N333" s="128">
        <v>3.109</v>
      </c>
      <c r="O333" s="128">
        <v>0.73099999999999998</v>
      </c>
      <c r="P333" s="128">
        <v>0</v>
      </c>
      <c r="Q333" s="128">
        <v>7.3090000000000002</v>
      </c>
      <c r="R333" s="128">
        <v>0</v>
      </c>
      <c r="S333" s="128">
        <v>2.68</v>
      </c>
      <c r="T333" s="128">
        <v>13.829000000000001</v>
      </c>
      <c r="U333" s="128" t="s">
        <v>4408</v>
      </c>
      <c r="W333" s="93" t="str">
        <f>_xlfn.XLOOKUP($C333,'Master list'!$C:$C,'Master list'!E:E)</f>
        <v>SGCC</v>
      </c>
      <c r="X333" s="93" t="str">
        <f>VLOOKUP($C333,'Master list'!$C:$Z,4,0)</f>
        <v>Z18</v>
      </c>
      <c r="Y333" s="104">
        <f>_xlfn.XLOOKUP($C333,'Master list'!$C:$C,'Master list'!O:O)</f>
        <v>1219</v>
      </c>
      <c r="Z333" s="93" t="str">
        <f>VLOOKUP($C333,'Master list'!$C:$Z,5,0)</f>
        <v>SGCC-ZSBX-Z18</v>
      </c>
      <c r="AA333" s="93">
        <f>VLOOKUP($C333,'Master list'!$C:$Z,6,0)</f>
        <v>1</v>
      </c>
      <c r="AB333" s="93">
        <f>VLOOKUP($C333,'Master list'!$C:$Z,7,0)</f>
        <v>2240</v>
      </c>
      <c r="AC333" s="93">
        <f>VLOOKUP($C333,'Master list'!$C:$Z,8,0)</f>
        <v>1085</v>
      </c>
      <c r="AD333" s="105">
        <f>VLOOKUP($C333,'Master list'!$C:$Z,9,0)</f>
        <v>19.07864</v>
      </c>
      <c r="AF333" s="106">
        <f t="shared" si="43"/>
        <v>0</v>
      </c>
      <c r="AG333" s="106">
        <f t="shared" si="44"/>
        <v>59.31549176</v>
      </c>
      <c r="AH333" s="106">
        <f t="shared" si="45"/>
        <v>13.946485839999999</v>
      </c>
      <c r="AI333" s="106">
        <f t="shared" si="46"/>
        <v>0</v>
      </c>
      <c r="AJ333" s="106">
        <f t="shared" si="47"/>
        <v>139.44577975999999</v>
      </c>
      <c r="AK333" s="106">
        <f t="shared" si="48"/>
        <v>0</v>
      </c>
      <c r="AL333" s="106">
        <f t="shared" si="49"/>
        <v>51.130755200000003</v>
      </c>
      <c r="AM333" s="106">
        <f t="shared" si="50"/>
        <v>263.83851256000003</v>
      </c>
    </row>
    <row r="334" spans="2:39">
      <c r="B334" s="103" t="s">
        <v>5</v>
      </c>
      <c r="C334" s="103" t="s">
        <v>722</v>
      </c>
      <c r="D334" s="103" t="s">
        <v>723</v>
      </c>
      <c r="E334" s="128">
        <v>0</v>
      </c>
      <c r="F334" s="128">
        <v>0</v>
      </c>
      <c r="G334" s="128">
        <v>0</v>
      </c>
      <c r="H334" s="128">
        <v>0</v>
      </c>
      <c r="I334" s="128">
        <v>0</v>
      </c>
      <c r="J334" s="128">
        <v>0</v>
      </c>
      <c r="K334" s="128">
        <v>0</v>
      </c>
      <c r="L334" s="128">
        <v>0</v>
      </c>
      <c r="M334" s="128">
        <v>0</v>
      </c>
      <c r="N334" s="128">
        <v>0</v>
      </c>
      <c r="O334" s="128">
        <v>0</v>
      </c>
      <c r="P334" s="128">
        <v>0</v>
      </c>
      <c r="Q334" s="128">
        <v>0</v>
      </c>
      <c r="R334" s="128">
        <v>0</v>
      </c>
      <c r="S334" s="128">
        <v>100</v>
      </c>
      <c r="T334" s="128">
        <v>100</v>
      </c>
      <c r="U334" s="128" t="s">
        <v>4408</v>
      </c>
      <c r="W334" s="93" t="str">
        <f>_xlfn.XLOOKUP($C334,'Master list'!$C:$C,'Master list'!E:E)</f>
        <v>SGCC</v>
      </c>
      <c r="X334" s="93" t="str">
        <f>VLOOKUP($C334,'Master list'!$C:$Z,4,0)</f>
        <v>Z08</v>
      </c>
      <c r="Y334" s="104">
        <f>_xlfn.XLOOKUP($C334,'Master list'!$C:$C,'Master list'!O:O)</f>
        <v>1219</v>
      </c>
      <c r="Z334" s="93" t="str">
        <f>VLOOKUP($C334,'Master list'!$C:$Z,5,0)</f>
        <v>SGCC-ZSBX-Z08</v>
      </c>
      <c r="AA334" s="93">
        <f>VLOOKUP($C334,'Master list'!$C:$Z,6,0)</f>
        <v>0.8</v>
      </c>
      <c r="AB334" s="93">
        <f>VLOOKUP($C334,'Master list'!$C:$Z,7,0)</f>
        <v>600</v>
      </c>
      <c r="AC334" s="93">
        <f>VLOOKUP($C334,'Master list'!$C:$Z,8,0)</f>
        <v>400</v>
      </c>
      <c r="AD334" s="105">
        <f>VLOOKUP($C334,'Master list'!$C:$Z,9,0)</f>
        <v>1.5072000000000001</v>
      </c>
      <c r="AF334" s="106">
        <f t="shared" si="43"/>
        <v>0</v>
      </c>
      <c r="AG334" s="106">
        <f t="shared" si="44"/>
        <v>0</v>
      </c>
      <c r="AH334" s="106">
        <f t="shared" si="45"/>
        <v>0</v>
      </c>
      <c r="AI334" s="106">
        <f t="shared" si="46"/>
        <v>0</v>
      </c>
      <c r="AJ334" s="106">
        <f t="shared" si="47"/>
        <v>0</v>
      </c>
      <c r="AK334" s="106">
        <f t="shared" si="48"/>
        <v>0</v>
      </c>
      <c r="AL334" s="106">
        <f t="shared" si="49"/>
        <v>150.72</v>
      </c>
      <c r="AM334" s="106">
        <f t="shared" si="50"/>
        <v>150.72</v>
      </c>
    </row>
    <row r="335" spans="2:39">
      <c r="B335" s="103" t="s">
        <v>5</v>
      </c>
      <c r="C335" s="103" t="s">
        <v>726</v>
      </c>
      <c r="D335" s="103" t="s">
        <v>727</v>
      </c>
      <c r="E335" s="128">
        <v>0</v>
      </c>
      <c r="F335" s="128">
        <v>0</v>
      </c>
      <c r="G335" s="128">
        <v>0</v>
      </c>
      <c r="H335" s="128">
        <v>0</v>
      </c>
      <c r="I335" s="128">
        <v>0</v>
      </c>
      <c r="J335" s="128">
        <v>0</v>
      </c>
      <c r="K335" s="128">
        <v>0</v>
      </c>
      <c r="L335" s="128">
        <v>0</v>
      </c>
      <c r="M335" s="128">
        <v>0</v>
      </c>
      <c r="N335" s="128">
        <v>0</v>
      </c>
      <c r="O335" s="128">
        <v>0</v>
      </c>
      <c r="P335" s="128">
        <v>0</v>
      </c>
      <c r="Q335" s="128">
        <v>100</v>
      </c>
      <c r="R335" s="128">
        <v>0</v>
      </c>
      <c r="S335" s="128">
        <v>0</v>
      </c>
      <c r="T335" s="128">
        <v>100</v>
      </c>
      <c r="U335" s="128" t="s">
        <v>4408</v>
      </c>
      <c r="W335" s="93" t="str">
        <f>_xlfn.XLOOKUP($C335,'Master list'!$C:$C,'Master list'!E:E)</f>
        <v>SGCC</v>
      </c>
      <c r="X335" s="93" t="str">
        <f>VLOOKUP($C335,'Master list'!$C:$Z,4,0)</f>
        <v>Z08</v>
      </c>
      <c r="Y335" s="104">
        <f>_xlfn.XLOOKUP($C335,'Master list'!$C:$C,'Master list'!O:O)</f>
        <v>1219</v>
      </c>
      <c r="Z335" s="93" t="str">
        <f>VLOOKUP($C335,'Master list'!$C:$Z,5,0)</f>
        <v>SGCC-ZSBX-Z08</v>
      </c>
      <c r="AA335" s="93">
        <f>VLOOKUP($C335,'Master list'!$C:$Z,6,0)</f>
        <v>0.8</v>
      </c>
      <c r="AB335" s="93">
        <f>VLOOKUP($C335,'Master list'!$C:$Z,7,0)</f>
        <v>380</v>
      </c>
      <c r="AC335" s="93">
        <f>VLOOKUP($C335,'Master list'!$C:$Z,8,0)</f>
        <v>240</v>
      </c>
      <c r="AD335" s="105">
        <f>VLOOKUP($C335,'Master list'!$C:$Z,9,0)</f>
        <v>0.57273600000000002</v>
      </c>
      <c r="AF335" s="106">
        <f t="shared" si="43"/>
        <v>0</v>
      </c>
      <c r="AG335" s="106">
        <f t="shared" si="44"/>
        <v>0</v>
      </c>
      <c r="AH335" s="106">
        <f t="shared" si="45"/>
        <v>0</v>
      </c>
      <c r="AI335" s="106">
        <f t="shared" si="46"/>
        <v>0</v>
      </c>
      <c r="AJ335" s="106">
        <f t="shared" si="47"/>
        <v>57.273600000000002</v>
      </c>
      <c r="AK335" s="106">
        <f t="shared" si="48"/>
        <v>0</v>
      </c>
      <c r="AL335" s="106">
        <f t="shared" si="49"/>
        <v>0</v>
      </c>
      <c r="AM335" s="106">
        <f t="shared" si="50"/>
        <v>57.273600000000002</v>
      </c>
    </row>
    <row r="336" spans="2:39">
      <c r="B336" s="103" t="s">
        <v>5</v>
      </c>
      <c r="C336" s="103" t="s">
        <v>728</v>
      </c>
      <c r="D336" s="103" t="s">
        <v>729</v>
      </c>
      <c r="E336" s="128">
        <v>0</v>
      </c>
      <c r="F336" s="128">
        <v>0</v>
      </c>
      <c r="G336" s="128">
        <v>0</v>
      </c>
      <c r="H336" s="128">
        <v>0</v>
      </c>
      <c r="I336" s="128">
        <v>0</v>
      </c>
      <c r="J336" s="128">
        <v>0</v>
      </c>
      <c r="K336" s="128">
        <v>0</v>
      </c>
      <c r="L336" s="128">
        <v>0</v>
      </c>
      <c r="M336" s="128">
        <v>0</v>
      </c>
      <c r="N336" s="128">
        <v>100</v>
      </c>
      <c r="O336" s="128">
        <v>0</v>
      </c>
      <c r="P336" s="128">
        <v>0</v>
      </c>
      <c r="Q336" s="128">
        <v>0</v>
      </c>
      <c r="R336" s="128">
        <v>0</v>
      </c>
      <c r="S336" s="128">
        <v>0</v>
      </c>
      <c r="T336" s="128">
        <v>100</v>
      </c>
      <c r="U336" s="128" t="s">
        <v>4408</v>
      </c>
      <c r="W336" s="93" t="str">
        <f>_xlfn.XLOOKUP($C336,'Master list'!$C:$C,'Master list'!E:E)</f>
        <v>SGCC</v>
      </c>
      <c r="X336" s="93" t="str">
        <f>VLOOKUP($C336,'Master list'!$C:$Z,4,0)</f>
        <v>Z08</v>
      </c>
      <c r="Y336" s="104">
        <f>_xlfn.XLOOKUP($C336,'Master list'!$C:$C,'Master list'!O:O)</f>
        <v>1219</v>
      </c>
      <c r="Z336" s="93" t="str">
        <f>VLOOKUP($C336,'Master list'!$C:$Z,5,0)</f>
        <v>SGCC-ZSBX-Z08</v>
      </c>
      <c r="AA336" s="93">
        <f>VLOOKUP($C336,'Master list'!$C:$Z,6,0)</f>
        <v>1</v>
      </c>
      <c r="AB336" s="93">
        <f>VLOOKUP($C336,'Master list'!$C:$Z,7,0)</f>
        <v>600</v>
      </c>
      <c r="AC336" s="93">
        <f>VLOOKUP($C336,'Master list'!$C:$Z,8,0)</f>
        <v>230</v>
      </c>
      <c r="AD336" s="105">
        <f>VLOOKUP($C336,'Master list'!$C:$Z,9,0)</f>
        <v>1.0832999999999999</v>
      </c>
      <c r="AF336" s="106">
        <f t="shared" si="43"/>
        <v>0</v>
      </c>
      <c r="AG336" s="106">
        <f t="shared" si="44"/>
        <v>108.33</v>
      </c>
      <c r="AH336" s="106">
        <f t="shared" si="45"/>
        <v>0</v>
      </c>
      <c r="AI336" s="106">
        <f t="shared" si="46"/>
        <v>0</v>
      </c>
      <c r="AJ336" s="106">
        <f t="shared" si="47"/>
        <v>0</v>
      </c>
      <c r="AK336" s="106">
        <f t="shared" si="48"/>
        <v>0</v>
      </c>
      <c r="AL336" s="106">
        <f t="shared" si="49"/>
        <v>0</v>
      </c>
      <c r="AM336" s="106">
        <f t="shared" si="50"/>
        <v>108.33</v>
      </c>
    </row>
    <row r="337" spans="2:39">
      <c r="B337" s="103" t="s">
        <v>5</v>
      </c>
      <c r="C337" s="103" t="s">
        <v>730</v>
      </c>
      <c r="D337" s="103" t="s">
        <v>731</v>
      </c>
      <c r="E337" s="128">
        <v>0</v>
      </c>
      <c r="F337" s="128">
        <v>0</v>
      </c>
      <c r="G337" s="128">
        <v>0</v>
      </c>
      <c r="H337" s="128">
        <v>0</v>
      </c>
      <c r="I337" s="128">
        <v>0</v>
      </c>
      <c r="J337" s="128">
        <v>0</v>
      </c>
      <c r="K337" s="128">
        <v>0</v>
      </c>
      <c r="L337" s="128">
        <v>0</v>
      </c>
      <c r="M337" s="128">
        <v>0</v>
      </c>
      <c r="N337" s="128">
        <v>0</v>
      </c>
      <c r="O337" s="128">
        <v>0</v>
      </c>
      <c r="P337" s="128">
        <v>0</v>
      </c>
      <c r="Q337" s="128">
        <v>100</v>
      </c>
      <c r="R337" s="128">
        <v>0</v>
      </c>
      <c r="S337" s="128">
        <v>0</v>
      </c>
      <c r="T337" s="128">
        <v>100</v>
      </c>
      <c r="U337" s="128" t="s">
        <v>4408</v>
      </c>
      <c r="W337" s="93" t="str">
        <f>_xlfn.XLOOKUP($C337,'Master list'!$C:$C,'Master list'!E:E)</f>
        <v>SGCC</v>
      </c>
      <c r="X337" s="93" t="str">
        <f>VLOOKUP($C337,'Master list'!$C:$Z,4,0)</f>
        <v>Z08</v>
      </c>
      <c r="Y337" s="104">
        <f>_xlfn.XLOOKUP($C337,'Master list'!$C:$C,'Master list'!O:O)</f>
        <v>1219</v>
      </c>
      <c r="Z337" s="93" t="str">
        <f>VLOOKUP($C337,'Master list'!$C:$Z,5,0)</f>
        <v>SGCC-ZSBX-Z08</v>
      </c>
      <c r="AA337" s="93">
        <f>VLOOKUP($C337,'Master list'!$C:$Z,6,0)</f>
        <v>0.8</v>
      </c>
      <c r="AB337" s="93">
        <f>VLOOKUP($C337,'Master list'!$C:$Z,7,0)</f>
        <v>360</v>
      </c>
      <c r="AC337" s="93">
        <f>VLOOKUP($C337,'Master list'!$C:$Z,8,0)</f>
        <v>220</v>
      </c>
      <c r="AD337" s="105">
        <f>VLOOKUP($C337,'Master list'!$C:$Z,9,0)</f>
        <v>0.49737600000000004</v>
      </c>
      <c r="AF337" s="106">
        <f t="shared" si="43"/>
        <v>0</v>
      </c>
      <c r="AG337" s="106">
        <f t="shared" si="44"/>
        <v>0</v>
      </c>
      <c r="AH337" s="106">
        <f t="shared" si="45"/>
        <v>0</v>
      </c>
      <c r="AI337" s="106">
        <f t="shared" si="46"/>
        <v>0</v>
      </c>
      <c r="AJ337" s="106">
        <f t="shared" si="47"/>
        <v>49.7376</v>
      </c>
      <c r="AK337" s="106">
        <f t="shared" si="48"/>
        <v>0</v>
      </c>
      <c r="AL337" s="106">
        <f t="shared" si="49"/>
        <v>0</v>
      </c>
      <c r="AM337" s="106">
        <f t="shared" si="50"/>
        <v>49.7376</v>
      </c>
    </row>
    <row r="338" spans="2:39">
      <c r="B338" s="103" t="s">
        <v>5</v>
      </c>
      <c r="C338" s="103" t="s">
        <v>732</v>
      </c>
      <c r="D338" s="103" t="s">
        <v>733</v>
      </c>
      <c r="E338" s="128">
        <v>0</v>
      </c>
      <c r="F338" s="128">
        <v>0</v>
      </c>
      <c r="G338" s="128">
        <v>0</v>
      </c>
      <c r="H338" s="128">
        <v>0</v>
      </c>
      <c r="I338" s="128">
        <v>0</v>
      </c>
      <c r="J338" s="128">
        <v>0</v>
      </c>
      <c r="K338" s="128">
        <v>0</v>
      </c>
      <c r="L338" s="128">
        <v>0</v>
      </c>
      <c r="M338" s="128">
        <v>0</v>
      </c>
      <c r="N338" s="128">
        <v>0</v>
      </c>
      <c r="O338" s="128">
        <v>0</v>
      </c>
      <c r="P338" s="128">
        <v>0</v>
      </c>
      <c r="Q338" s="128">
        <v>100</v>
      </c>
      <c r="R338" s="128">
        <v>0</v>
      </c>
      <c r="S338" s="128">
        <v>0</v>
      </c>
      <c r="T338" s="128">
        <v>100</v>
      </c>
      <c r="U338" s="128" t="s">
        <v>4408</v>
      </c>
      <c r="W338" s="93" t="str">
        <f>_xlfn.XLOOKUP($C338,'Master list'!$C:$C,'Master list'!E:E)</f>
        <v>SGCC</v>
      </c>
      <c r="X338" s="93" t="str">
        <f>VLOOKUP($C338,'Master list'!$C:$Z,4,0)</f>
        <v>Z08</v>
      </c>
      <c r="Y338" s="104">
        <f>_xlfn.XLOOKUP($C338,'Master list'!$C:$C,'Master list'!O:O)</f>
        <v>1219</v>
      </c>
      <c r="Z338" s="93" t="str">
        <f>VLOOKUP($C338,'Master list'!$C:$Z,5,0)</f>
        <v>SGCC-ZSBX-Z08</v>
      </c>
      <c r="AA338" s="93">
        <f>VLOOKUP($C338,'Master list'!$C:$Z,6,0)</f>
        <v>0.8</v>
      </c>
      <c r="AB338" s="93">
        <f>VLOOKUP($C338,'Master list'!$C:$Z,7,0)</f>
        <v>330</v>
      </c>
      <c r="AC338" s="93">
        <f>VLOOKUP($C338,'Master list'!$C:$Z,8,0)</f>
        <v>210</v>
      </c>
      <c r="AD338" s="105">
        <f>VLOOKUP($C338,'Master list'!$C:$Z,9,0)</f>
        <v>0.43520399999999998</v>
      </c>
      <c r="AF338" s="106">
        <f t="shared" si="43"/>
        <v>0</v>
      </c>
      <c r="AG338" s="106">
        <f t="shared" si="44"/>
        <v>0</v>
      </c>
      <c r="AH338" s="106">
        <f t="shared" si="45"/>
        <v>0</v>
      </c>
      <c r="AI338" s="106">
        <f t="shared" si="46"/>
        <v>0</v>
      </c>
      <c r="AJ338" s="106">
        <f t="shared" si="47"/>
        <v>43.520399999999995</v>
      </c>
      <c r="AK338" s="106">
        <f t="shared" si="48"/>
        <v>0</v>
      </c>
      <c r="AL338" s="106">
        <f t="shared" si="49"/>
        <v>0</v>
      </c>
      <c r="AM338" s="106">
        <f t="shared" si="50"/>
        <v>43.520399999999995</v>
      </c>
    </row>
    <row r="339" spans="2:39">
      <c r="B339" s="103" t="s">
        <v>5</v>
      </c>
      <c r="C339" s="103" t="s">
        <v>734</v>
      </c>
      <c r="D339" s="103" t="s">
        <v>735</v>
      </c>
      <c r="E339" s="128">
        <v>0</v>
      </c>
      <c r="F339" s="128">
        <v>0</v>
      </c>
      <c r="G339" s="128">
        <v>0</v>
      </c>
      <c r="H339" s="128">
        <v>0</v>
      </c>
      <c r="I339" s="128">
        <v>0</v>
      </c>
      <c r="J339" s="128">
        <v>0</v>
      </c>
      <c r="K339" s="128">
        <v>0</v>
      </c>
      <c r="L339" s="128">
        <v>0</v>
      </c>
      <c r="M339" s="128">
        <v>0</v>
      </c>
      <c r="N339" s="128">
        <v>100</v>
      </c>
      <c r="O339" s="128">
        <v>0</v>
      </c>
      <c r="P339" s="128">
        <v>0</v>
      </c>
      <c r="Q339" s="128">
        <v>0</v>
      </c>
      <c r="R339" s="128">
        <v>0</v>
      </c>
      <c r="S339" s="128">
        <v>0</v>
      </c>
      <c r="T339" s="128">
        <v>100</v>
      </c>
      <c r="U339" s="128" t="s">
        <v>4408</v>
      </c>
      <c r="W339" s="93" t="str">
        <f>_xlfn.XLOOKUP($C339,'Master list'!$C:$C,'Master list'!E:E)</f>
        <v>SGCC</v>
      </c>
      <c r="X339" s="93" t="str">
        <f>VLOOKUP($C339,'Master list'!$C:$Z,4,0)</f>
        <v>Z08</v>
      </c>
      <c r="Y339" s="104">
        <f>_xlfn.XLOOKUP($C339,'Master list'!$C:$C,'Master list'!O:O)</f>
        <v>1219</v>
      </c>
      <c r="Z339" s="93" t="str">
        <f>VLOOKUP($C339,'Master list'!$C:$Z,5,0)</f>
        <v>SGCC-ZSBX-Z08</v>
      </c>
      <c r="AA339" s="93">
        <f>VLOOKUP($C339,'Master list'!$C:$Z,6,0)</f>
        <v>0.8</v>
      </c>
      <c r="AB339" s="93">
        <f>VLOOKUP($C339,'Master list'!$C:$Z,7,0)</f>
        <v>475</v>
      </c>
      <c r="AC339" s="93">
        <f>VLOOKUP($C339,'Master list'!$C:$Z,8,0)</f>
        <v>315</v>
      </c>
      <c r="AD339" s="105">
        <f>VLOOKUP($C339,'Master list'!$C:$Z,9,0)</f>
        <v>0.93964499999999995</v>
      </c>
      <c r="AF339" s="106">
        <f t="shared" si="43"/>
        <v>0</v>
      </c>
      <c r="AG339" s="106">
        <f t="shared" si="44"/>
        <v>93.964500000000001</v>
      </c>
      <c r="AH339" s="106">
        <f t="shared" si="45"/>
        <v>0</v>
      </c>
      <c r="AI339" s="106">
        <f t="shared" si="46"/>
        <v>0</v>
      </c>
      <c r="AJ339" s="106">
        <f t="shared" si="47"/>
        <v>0</v>
      </c>
      <c r="AK339" s="106">
        <f t="shared" si="48"/>
        <v>0</v>
      </c>
      <c r="AL339" s="106">
        <f t="shared" si="49"/>
        <v>0</v>
      </c>
      <c r="AM339" s="106">
        <f t="shared" si="50"/>
        <v>93.964500000000001</v>
      </c>
    </row>
    <row r="340" spans="2:39">
      <c r="B340" s="103" t="s">
        <v>5</v>
      </c>
      <c r="C340" s="103" t="s">
        <v>738</v>
      </c>
      <c r="D340" s="103" t="s">
        <v>739</v>
      </c>
      <c r="E340" s="128">
        <v>0</v>
      </c>
      <c r="F340" s="128">
        <v>0</v>
      </c>
      <c r="G340" s="128">
        <v>0</v>
      </c>
      <c r="H340" s="128">
        <v>0</v>
      </c>
      <c r="I340" s="128">
        <v>0</v>
      </c>
      <c r="J340" s="128">
        <v>0</v>
      </c>
      <c r="K340" s="128">
        <v>0</v>
      </c>
      <c r="L340" s="128">
        <v>0</v>
      </c>
      <c r="M340" s="128">
        <v>0</v>
      </c>
      <c r="N340" s="128">
        <v>100</v>
      </c>
      <c r="O340" s="128">
        <v>0</v>
      </c>
      <c r="P340" s="128">
        <v>0</v>
      </c>
      <c r="Q340" s="128">
        <v>100</v>
      </c>
      <c r="R340" s="128">
        <v>0</v>
      </c>
      <c r="S340" s="128">
        <v>0</v>
      </c>
      <c r="T340" s="128">
        <v>200</v>
      </c>
      <c r="U340" s="128" t="s">
        <v>4408</v>
      </c>
      <c r="W340" s="93" t="str">
        <f>_xlfn.XLOOKUP($C340,'Master list'!$C:$C,'Master list'!E:E)</f>
        <v>SGCC</v>
      </c>
      <c r="X340" s="93" t="str">
        <f>VLOOKUP($C340,'Master list'!$C:$Z,4,0)</f>
        <v>Z08</v>
      </c>
      <c r="Y340" s="104">
        <f>_xlfn.XLOOKUP($C340,'Master list'!$C:$C,'Master list'!O:O)</f>
        <v>1219</v>
      </c>
      <c r="Z340" s="93" t="str">
        <f>VLOOKUP($C340,'Master list'!$C:$Z,5,0)</f>
        <v>SGCC-ZSBX-Z08</v>
      </c>
      <c r="AA340" s="93">
        <f>VLOOKUP($C340,'Master list'!$C:$Z,6,0)</f>
        <v>1</v>
      </c>
      <c r="AB340" s="93">
        <f>VLOOKUP($C340,'Master list'!$C:$Z,7,0)</f>
        <v>525</v>
      </c>
      <c r="AC340" s="93">
        <f>VLOOKUP($C340,'Master list'!$C:$Z,8,0)</f>
        <v>230</v>
      </c>
      <c r="AD340" s="105">
        <f>VLOOKUP($C340,'Master list'!$C:$Z,9,0)</f>
        <v>0.94788749999999999</v>
      </c>
      <c r="AF340" s="106">
        <f t="shared" si="43"/>
        <v>0</v>
      </c>
      <c r="AG340" s="106">
        <f t="shared" si="44"/>
        <v>94.788749999999993</v>
      </c>
      <c r="AH340" s="106">
        <f t="shared" si="45"/>
        <v>0</v>
      </c>
      <c r="AI340" s="106">
        <f t="shared" si="46"/>
        <v>0</v>
      </c>
      <c r="AJ340" s="106">
        <f t="shared" si="47"/>
        <v>94.788749999999993</v>
      </c>
      <c r="AK340" s="106">
        <f t="shared" si="48"/>
        <v>0</v>
      </c>
      <c r="AL340" s="106">
        <f t="shared" si="49"/>
        <v>0</v>
      </c>
      <c r="AM340" s="106">
        <f t="shared" si="50"/>
        <v>189.57749999999999</v>
      </c>
    </row>
    <row r="341" spans="2:39">
      <c r="B341" s="103" t="s">
        <v>5</v>
      </c>
      <c r="C341" s="103" t="s">
        <v>740</v>
      </c>
      <c r="D341" s="103" t="s">
        <v>741</v>
      </c>
      <c r="E341" s="128">
        <v>0</v>
      </c>
      <c r="F341" s="128">
        <v>0</v>
      </c>
      <c r="G341" s="128">
        <v>0</v>
      </c>
      <c r="H341" s="128">
        <v>0</v>
      </c>
      <c r="I341" s="128">
        <v>0</v>
      </c>
      <c r="J341" s="128">
        <v>0</v>
      </c>
      <c r="K341" s="128">
        <v>100</v>
      </c>
      <c r="L341" s="128">
        <v>0</v>
      </c>
      <c r="M341" s="128">
        <v>0</v>
      </c>
      <c r="N341" s="128">
        <v>0</v>
      </c>
      <c r="O341" s="128">
        <v>100</v>
      </c>
      <c r="P341" s="128">
        <v>0</v>
      </c>
      <c r="Q341" s="128">
        <v>100</v>
      </c>
      <c r="R341" s="128">
        <v>0</v>
      </c>
      <c r="S341" s="128">
        <v>0</v>
      </c>
      <c r="T341" s="128">
        <v>300</v>
      </c>
      <c r="U341" s="128" t="s">
        <v>4408</v>
      </c>
      <c r="W341" s="93" t="str">
        <f>_xlfn.XLOOKUP($C341,'Master list'!$C:$C,'Master list'!E:E)</f>
        <v>SGCC</v>
      </c>
      <c r="X341" s="93" t="str">
        <f>VLOOKUP($C341,'Master list'!$C:$Z,4,0)</f>
        <v>Z08</v>
      </c>
      <c r="Y341" s="104">
        <f>_xlfn.XLOOKUP($C341,'Master list'!$C:$C,'Master list'!O:O)</f>
        <v>1219</v>
      </c>
      <c r="Z341" s="93" t="str">
        <f>VLOOKUP($C341,'Master list'!$C:$Z,5,0)</f>
        <v>SGCC-ZSBX-Z08</v>
      </c>
      <c r="AA341" s="93">
        <f>VLOOKUP($C341,'Master list'!$C:$Z,6,0)</f>
        <v>0.8</v>
      </c>
      <c r="AB341" s="93">
        <f>VLOOKUP($C341,'Master list'!$C:$Z,7,0)</f>
        <v>620</v>
      </c>
      <c r="AC341" s="93">
        <f>VLOOKUP($C341,'Master list'!$C:$Z,8,0)</f>
        <v>230</v>
      </c>
      <c r="AD341" s="105">
        <f>VLOOKUP($C341,'Master list'!$C:$Z,9,0)</f>
        <v>0.8955280000000001</v>
      </c>
      <c r="AF341" s="106">
        <f t="shared" si="43"/>
        <v>89.552800000000005</v>
      </c>
      <c r="AG341" s="106">
        <f t="shared" si="44"/>
        <v>0</v>
      </c>
      <c r="AH341" s="106">
        <f t="shared" si="45"/>
        <v>89.552800000000005</v>
      </c>
      <c r="AI341" s="106">
        <f t="shared" si="46"/>
        <v>0</v>
      </c>
      <c r="AJ341" s="106">
        <f t="shared" si="47"/>
        <v>89.552800000000005</v>
      </c>
      <c r="AK341" s="106">
        <f t="shared" si="48"/>
        <v>0</v>
      </c>
      <c r="AL341" s="106">
        <f t="shared" si="49"/>
        <v>0</v>
      </c>
      <c r="AM341" s="106">
        <f t="shared" si="50"/>
        <v>268.65840000000003</v>
      </c>
    </row>
    <row r="342" spans="2:39">
      <c r="B342" s="103" t="s">
        <v>5</v>
      </c>
      <c r="C342" s="103" t="s">
        <v>742</v>
      </c>
      <c r="D342" s="103" t="s">
        <v>743</v>
      </c>
      <c r="E342" s="128">
        <v>0</v>
      </c>
      <c r="F342" s="128">
        <v>0</v>
      </c>
      <c r="G342" s="128">
        <v>0</v>
      </c>
      <c r="H342" s="128">
        <v>0</v>
      </c>
      <c r="I342" s="128">
        <v>0</v>
      </c>
      <c r="J342" s="128">
        <v>0</v>
      </c>
      <c r="K342" s="128">
        <v>0</v>
      </c>
      <c r="L342" s="128">
        <v>0</v>
      </c>
      <c r="M342" s="128">
        <v>0</v>
      </c>
      <c r="N342" s="128">
        <v>100</v>
      </c>
      <c r="O342" s="128">
        <v>0</v>
      </c>
      <c r="P342" s="128">
        <v>0</v>
      </c>
      <c r="Q342" s="128">
        <v>0</v>
      </c>
      <c r="R342" s="128">
        <v>0</v>
      </c>
      <c r="S342" s="128">
        <v>0</v>
      </c>
      <c r="T342" s="128">
        <v>100</v>
      </c>
      <c r="U342" s="128" t="s">
        <v>4408</v>
      </c>
      <c r="W342" s="93" t="str">
        <f>_xlfn.XLOOKUP($C342,'Master list'!$C:$C,'Master list'!E:E)</f>
        <v>SGCC</v>
      </c>
      <c r="X342" s="93" t="str">
        <f>VLOOKUP($C342,'Master list'!$C:$Z,4,0)</f>
        <v>Z08</v>
      </c>
      <c r="Y342" s="104">
        <f>_xlfn.XLOOKUP($C342,'Master list'!$C:$C,'Master list'!O:O)</f>
        <v>1219</v>
      </c>
      <c r="Z342" s="93" t="str">
        <f>VLOOKUP($C342,'Master list'!$C:$Z,5,0)</f>
        <v>SGCC-ZSBX-Z08</v>
      </c>
      <c r="AA342" s="93">
        <f>VLOOKUP($C342,'Master list'!$C:$Z,6,0)</f>
        <v>0.8</v>
      </c>
      <c r="AB342" s="93">
        <f>VLOOKUP($C342,'Master list'!$C:$Z,7,0)</f>
        <v>650</v>
      </c>
      <c r="AC342" s="93">
        <f>VLOOKUP($C342,'Master list'!$C:$Z,8,0)</f>
        <v>400</v>
      </c>
      <c r="AD342" s="105">
        <f>VLOOKUP($C342,'Master list'!$C:$Z,9,0)</f>
        <v>1.6328</v>
      </c>
      <c r="AF342" s="106">
        <f t="shared" si="43"/>
        <v>0</v>
      </c>
      <c r="AG342" s="106">
        <f t="shared" si="44"/>
        <v>163.28</v>
      </c>
      <c r="AH342" s="106">
        <f t="shared" si="45"/>
        <v>0</v>
      </c>
      <c r="AI342" s="106">
        <f t="shared" si="46"/>
        <v>0</v>
      </c>
      <c r="AJ342" s="106">
        <f t="shared" si="47"/>
        <v>0</v>
      </c>
      <c r="AK342" s="106">
        <f t="shared" si="48"/>
        <v>0</v>
      </c>
      <c r="AL342" s="106">
        <f t="shared" si="49"/>
        <v>0</v>
      </c>
      <c r="AM342" s="106">
        <f t="shared" si="50"/>
        <v>163.28</v>
      </c>
    </row>
    <row r="343" spans="2:39">
      <c r="B343" s="103" t="s">
        <v>5</v>
      </c>
      <c r="C343" s="103" t="s">
        <v>744</v>
      </c>
      <c r="D343" s="103" t="s">
        <v>745</v>
      </c>
      <c r="E343" s="128">
        <v>0</v>
      </c>
      <c r="F343" s="128">
        <v>0</v>
      </c>
      <c r="G343" s="128">
        <v>0</v>
      </c>
      <c r="H343" s="128">
        <v>0</v>
      </c>
      <c r="I343" s="128">
        <v>0</v>
      </c>
      <c r="J343" s="128">
        <v>0</v>
      </c>
      <c r="K343" s="128">
        <v>0</v>
      </c>
      <c r="L343" s="128">
        <v>0</v>
      </c>
      <c r="M343" s="128">
        <v>0</v>
      </c>
      <c r="N343" s="128">
        <v>100</v>
      </c>
      <c r="O343" s="128">
        <v>100</v>
      </c>
      <c r="P343" s="128">
        <v>0</v>
      </c>
      <c r="Q343" s="128">
        <v>200</v>
      </c>
      <c r="R343" s="128">
        <v>0</v>
      </c>
      <c r="S343" s="128">
        <v>100</v>
      </c>
      <c r="T343" s="128">
        <v>500</v>
      </c>
      <c r="U343" s="128" t="s">
        <v>4408</v>
      </c>
      <c r="W343" s="93" t="str">
        <f>_xlfn.XLOOKUP($C343,'Master list'!$C:$C,'Master list'!E:E)</f>
        <v>SGCC</v>
      </c>
      <c r="X343" s="93" t="str">
        <f>VLOOKUP($C343,'Master list'!$C:$Z,4,0)</f>
        <v>Z08</v>
      </c>
      <c r="Y343" s="104">
        <f>_xlfn.XLOOKUP($C343,'Master list'!$C:$C,'Master list'!O:O)</f>
        <v>1219</v>
      </c>
      <c r="Z343" s="93" t="str">
        <f>VLOOKUP($C343,'Master list'!$C:$Z,5,0)</f>
        <v>SGCC-ZSBX-Z08</v>
      </c>
      <c r="AA343" s="93">
        <f>VLOOKUP($C343,'Master list'!$C:$Z,6,0)</f>
        <v>1</v>
      </c>
      <c r="AB343" s="93">
        <f>VLOOKUP($C343,'Master list'!$C:$Z,7,0)</f>
        <v>960</v>
      </c>
      <c r="AC343" s="93">
        <f>VLOOKUP($C343,'Master list'!$C:$Z,8,0)</f>
        <v>320</v>
      </c>
      <c r="AD343" s="105">
        <f>VLOOKUP($C343,'Master list'!$C:$Z,9,0)</f>
        <v>2.4115199999999999</v>
      </c>
      <c r="AF343" s="106">
        <f t="shared" si="43"/>
        <v>0</v>
      </c>
      <c r="AG343" s="106">
        <f t="shared" si="44"/>
        <v>241.15199999999999</v>
      </c>
      <c r="AH343" s="106">
        <f t="shared" si="45"/>
        <v>241.15199999999999</v>
      </c>
      <c r="AI343" s="106">
        <f t="shared" si="46"/>
        <v>0</v>
      </c>
      <c r="AJ343" s="106">
        <f t="shared" si="47"/>
        <v>482.30399999999997</v>
      </c>
      <c r="AK343" s="106">
        <f t="shared" si="48"/>
        <v>0</v>
      </c>
      <c r="AL343" s="106">
        <f t="shared" si="49"/>
        <v>241.15199999999999</v>
      </c>
      <c r="AM343" s="106">
        <f t="shared" si="50"/>
        <v>1205.76</v>
      </c>
    </row>
    <row r="344" spans="2:39">
      <c r="B344" s="103" t="s">
        <v>5</v>
      </c>
      <c r="C344" s="103" t="s">
        <v>746</v>
      </c>
      <c r="D344" s="103" t="s">
        <v>747</v>
      </c>
      <c r="E344" s="128">
        <v>0</v>
      </c>
      <c r="F344" s="128">
        <v>0</v>
      </c>
      <c r="G344" s="128">
        <v>0</v>
      </c>
      <c r="H344" s="128">
        <v>0</v>
      </c>
      <c r="I344" s="128">
        <v>0</v>
      </c>
      <c r="J344" s="128">
        <v>0</v>
      </c>
      <c r="K344" s="128">
        <v>0</v>
      </c>
      <c r="L344" s="128">
        <v>0</v>
      </c>
      <c r="M344" s="128">
        <v>0</v>
      </c>
      <c r="N344" s="128">
        <v>100</v>
      </c>
      <c r="O344" s="128">
        <v>0</v>
      </c>
      <c r="P344" s="128">
        <v>0</v>
      </c>
      <c r="Q344" s="128">
        <v>100</v>
      </c>
      <c r="R344" s="128">
        <v>0</v>
      </c>
      <c r="S344" s="128">
        <v>0</v>
      </c>
      <c r="T344" s="128">
        <v>200</v>
      </c>
      <c r="U344" s="128" t="s">
        <v>4408</v>
      </c>
      <c r="W344" s="93" t="str">
        <f>_xlfn.XLOOKUP($C344,'Master list'!$C:$C,'Master list'!E:E)</f>
        <v>SGCC</v>
      </c>
      <c r="X344" s="93" t="str">
        <f>VLOOKUP($C344,'Master list'!$C:$Z,4,0)</f>
        <v>Z08</v>
      </c>
      <c r="Y344" s="104">
        <f>_xlfn.XLOOKUP($C344,'Master list'!$C:$C,'Master list'!O:O)</f>
        <v>1219</v>
      </c>
      <c r="Z344" s="93" t="str">
        <f>VLOOKUP($C344,'Master list'!$C:$Z,5,0)</f>
        <v>SGCC-ZSBX-Z08</v>
      </c>
      <c r="AA344" s="93">
        <f>VLOOKUP($C344,'Master list'!$C:$Z,6,0)</f>
        <v>1</v>
      </c>
      <c r="AB344" s="93">
        <f>VLOOKUP($C344,'Master list'!$C:$Z,7,0)</f>
        <v>485</v>
      </c>
      <c r="AC344" s="93">
        <f>VLOOKUP($C344,'Master list'!$C:$Z,8,0)</f>
        <v>350</v>
      </c>
      <c r="AD344" s="105">
        <f>VLOOKUP($C344,'Master list'!$C:$Z,9,0)</f>
        <v>1.3325374999999999</v>
      </c>
      <c r="AF344" s="106">
        <f t="shared" si="43"/>
        <v>0</v>
      </c>
      <c r="AG344" s="106">
        <f t="shared" si="44"/>
        <v>133.25375</v>
      </c>
      <c r="AH344" s="106">
        <f t="shared" si="45"/>
        <v>0</v>
      </c>
      <c r="AI344" s="106">
        <f t="shared" si="46"/>
        <v>0</v>
      </c>
      <c r="AJ344" s="106">
        <f t="shared" si="47"/>
        <v>133.25375</v>
      </c>
      <c r="AK344" s="106">
        <f t="shared" si="48"/>
        <v>0</v>
      </c>
      <c r="AL344" s="106">
        <f t="shared" si="49"/>
        <v>0</v>
      </c>
      <c r="AM344" s="106">
        <f t="shared" si="50"/>
        <v>266.50749999999999</v>
      </c>
    </row>
    <row r="345" spans="2:39">
      <c r="B345" s="103" t="s">
        <v>5</v>
      </c>
      <c r="C345" s="103" t="s">
        <v>748</v>
      </c>
      <c r="D345" s="103" t="s">
        <v>749</v>
      </c>
      <c r="E345" s="128">
        <v>0</v>
      </c>
      <c r="F345" s="128">
        <v>0</v>
      </c>
      <c r="G345" s="128">
        <v>0</v>
      </c>
      <c r="H345" s="128">
        <v>0</v>
      </c>
      <c r="I345" s="128">
        <v>0</v>
      </c>
      <c r="J345" s="128">
        <v>0</v>
      </c>
      <c r="K345" s="128">
        <v>0</v>
      </c>
      <c r="L345" s="128">
        <v>0</v>
      </c>
      <c r="M345" s="128">
        <v>0</v>
      </c>
      <c r="N345" s="128">
        <v>100</v>
      </c>
      <c r="O345" s="128">
        <v>100</v>
      </c>
      <c r="P345" s="128">
        <v>0</v>
      </c>
      <c r="Q345" s="128">
        <v>200</v>
      </c>
      <c r="R345" s="128">
        <v>0</v>
      </c>
      <c r="S345" s="128">
        <v>100</v>
      </c>
      <c r="T345" s="128">
        <v>500</v>
      </c>
      <c r="U345" s="128" t="s">
        <v>4408</v>
      </c>
      <c r="W345" s="93" t="str">
        <f>_xlfn.XLOOKUP($C345,'Master list'!$C:$C,'Master list'!E:E)</f>
        <v>SGCC</v>
      </c>
      <c r="X345" s="93" t="str">
        <f>VLOOKUP($C345,'Master list'!$C:$Z,4,0)</f>
        <v>Z08</v>
      </c>
      <c r="Y345" s="104">
        <f>_xlfn.XLOOKUP($C345,'Master list'!$C:$C,'Master list'!O:O)</f>
        <v>1219</v>
      </c>
      <c r="Z345" s="93" t="str">
        <f>VLOOKUP($C345,'Master list'!$C:$Z,5,0)</f>
        <v>SGCC-ZSBX-Z08</v>
      </c>
      <c r="AA345" s="93">
        <f>VLOOKUP($C345,'Master list'!$C:$Z,6,0)</f>
        <v>0.8</v>
      </c>
      <c r="AB345" s="93">
        <f>VLOOKUP($C345,'Master list'!$C:$Z,7,0)</f>
        <v>1040</v>
      </c>
      <c r="AC345" s="93">
        <f>VLOOKUP($C345,'Master list'!$C:$Z,8,0)</f>
        <v>330</v>
      </c>
      <c r="AD345" s="105">
        <f>VLOOKUP($C345,'Master list'!$C:$Z,9,0)</f>
        <v>2.1552959999999999</v>
      </c>
      <c r="AF345" s="106">
        <f t="shared" si="43"/>
        <v>0</v>
      </c>
      <c r="AG345" s="106">
        <f t="shared" si="44"/>
        <v>215.52959999999999</v>
      </c>
      <c r="AH345" s="106">
        <f t="shared" si="45"/>
        <v>215.52959999999999</v>
      </c>
      <c r="AI345" s="106">
        <f t="shared" si="46"/>
        <v>0</v>
      </c>
      <c r="AJ345" s="106">
        <f t="shared" si="47"/>
        <v>431.05919999999998</v>
      </c>
      <c r="AK345" s="106">
        <f t="shared" si="48"/>
        <v>0</v>
      </c>
      <c r="AL345" s="106">
        <f t="shared" si="49"/>
        <v>215.52959999999999</v>
      </c>
      <c r="AM345" s="106">
        <f t="shared" si="50"/>
        <v>1077.6479999999999</v>
      </c>
    </row>
    <row r="346" spans="2:39">
      <c r="B346" s="103" t="s">
        <v>5</v>
      </c>
      <c r="C346" s="103" t="s">
        <v>750</v>
      </c>
      <c r="D346" s="103" t="s">
        <v>751</v>
      </c>
      <c r="E346" s="128">
        <v>0</v>
      </c>
      <c r="F346" s="128">
        <v>0</v>
      </c>
      <c r="G346" s="128">
        <v>0</v>
      </c>
      <c r="H346" s="128">
        <v>0</v>
      </c>
      <c r="I346" s="128">
        <v>0</v>
      </c>
      <c r="J346" s="128">
        <v>0</v>
      </c>
      <c r="K346" s="128">
        <v>0</v>
      </c>
      <c r="L346" s="128">
        <v>0</v>
      </c>
      <c r="M346" s="128">
        <v>0</v>
      </c>
      <c r="N346" s="128">
        <v>100</v>
      </c>
      <c r="O346" s="128">
        <v>100</v>
      </c>
      <c r="P346" s="128">
        <v>0</v>
      </c>
      <c r="Q346" s="128">
        <v>100</v>
      </c>
      <c r="R346" s="128">
        <v>0</v>
      </c>
      <c r="S346" s="128">
        <v>100</v>
      </c>
      <c r="T346" s="128">
        <v>400</v>
      </c>
      <c r="U346" s="128" t="s">
        <v>4408</v>
      </c>
      <c r="W346" s="93" t="str">
        <f>_xlfn.XLOOKUP($C346,'Master list'!$C:$C,'Master list'!E:E)</f>
        <v>SGCC</v>
      </c>
      <c r="X346" s="93" t="str">
        <f>VLOOKUP($C346,'Master list'!$C:$Z,4,0)</f>
        <v>Z08</v>
      </c>
      <c r="Y346" s="104">
        <f>_xlfn.XLOOKUP($C346,'Master list'!$C:$C,'Master list'!O:O)</f>
        <v>1219</v>
      </c>
      <c r="Z346" s="93" t="str">
        <f>VLOOKUP($C346,'Master list'!$C:$Z,5,0)</f>
        <v>SGCC-ZSBX-Z08</v>
      </c>
      <c r="AA346" s="93">
        <f>VLOOKUP($C346,'Master list'!$C:$Z,6,0)</f>
        <v>0.8</v>
      </c>
      <c r="AB346" s="93">
        <f>VLOOKUP($C346,'Master list'!$C:$Z,7,0)</f>
        <v>955</v>
      </c>
      <c r="AC346" s="93">
        <f>VLOOKUP($C346,'Master list'!$C:$Z,8,0)</f>
        <v>300</v>
      </c>
      <c r="AD346" s="105">
        <f>VLOOKUP($C346,'Master list'!$C:$Z,9,0)</f>
        <v>1.7992200000000003</v>
      </c>
      <c r="AF346" s="106">
        <f t="shared" si="43"/>
        <v>0</v>
      </c>
      <c r="AG346" s="106">
        <f t="shared" si="44"/>
        <v>179.92200000000003</v>
      </c>
      <c r="AH346" s="106">
        <f t="shared" si="45"/>
        <v>179.92200000000003</v>
      </c>
      <c r="AI346" s="106">
        <f t="shared" si="46"/>
        <v>0</v>
      </c>
      <c r="AJ346" s="106">
        <f t="shared" si="47"/>
        <v>179.92200000000003</v>
      </c>
      <c r="AK346" s="106">
        <f t="shared" si="48"/>
        <v>0</v>
      </c>
      <c r="AL346" s="106">
        <f t="shared" si="49"/>
        <v>179.92200000000003</v>
      </c>
      <c r="AM346" s="106">
        <f t="shared" si="50"/>
        <v>719.6880000000001</v>
      </c>
    </row>
    <row r="347" spans="2:39">
      <c r="B347" s="103" t="s">
        <v>5</v>
      </c>
      <c r="C347" s="103" t="s">
        <v>752</v>
      </c>
      <c r="D347" s="103" t="s">
        <v>753</v>
      </c>
      <c r="E347" s="128">
        <v>0</v>
      </c>
      <c r="F347" s="128">
        <v>0</v>
      </c>
      <c r="G347" s="128">
        <v>0</v>
      </c>
      <c r="H347" s="128">
        <v>0</v>
      </c>
      <c r="I347" s="128">
        <v>0</v>
      </c>
      <c r="J347" s="128">
        <v>0</v>
      </c>
      <c r="K347" s="128">
        <v>0</v>
      </c>
      <c r="L347" s="128">
        <v>0</v>
      </c>
      <c r="M347" s="128">
        <v>0</v>
      </c>
      <c r="N347" s="128">
        <v>0</v>
      </c>
      <c r="O347" s="128">
        <v>0</v>
      </c>
      <c r="P347" s="128">
        <v>0</v>
      </c>
      <c r="Q347" s="128">
        <v>100</v>
      </c>
      <c r="R347" s="128">
        <v>0</v>
      </c>
      <c r="S347" s="128">
        <v>0</v>
      </c>
      <c r="T347" s="128">
        <v>100</v>
      </c>
      <c r="U347" s="128" t="s">
        <v>4408</v>
      </c>
      <c r="W347" s="93" t="str">
        <f>_xlfn.XLOOKUP($C347,'Master list'!$C:$C,'Master list'!E:E)</f>
        <v>SGCC</v>
      </c>
      <c r="X347" s="93" t="str">
        <f>VLOOKUP($C347,'Master list'!$C:$Z,4,0)</f>
        <v>Z08</v>
      </c>
      <c r="Y347" s="104">
        <f>_xlfn.XLOOKUP($C347,'Master list'!$C:$C,'Master list'!O:O)</f>
        <v>1219</v>
      </c>
      <c r="Z347" s="93" t="str">
        <f>VLOOKUP($C347,'Master list'!$C:$Z,5,0)</f>
        <v>SGCC-ZSBX-Z08</v>
      </c>
      <c r="AA347" s="93">
        <f>VLOOKUP($C347,'Master list'!$C:$Z,6,0)</f>
        <v>1</v>
      </c>
      <c r="AB347" s="93">
        <f>VLOOKUP($C347,'Master list'!$C:$Z,7,0)</f>
        <v>328</v>
      </c>
      <c r="AC347" s="93">
        <f>VLOOKUP($C347,'Master list'!$C:$Z,8,0)</f>
        <v>490</v>
      </c>
      <c r="AD347" s="105">
        <f>VLOOKUP($C347,'Master list'!$C:$Z,9,0)</f>
        <v>1.2616519999999998</v>
      </c>
      <c r="AF347" s="106">
        <f t="shared" si="43"/>
        <v>0</v>
      </c>
      <c r="AG347" s="106">
        <f t="shared" si="44"/>
        <v>0</v>
      </c>
      <c r="AH347" s="106">
        <f t="shared" si="45"/>
        <v>0</v>
      </c>
      <c r="AI347" s="106">
        <f t="shared" si="46"/>
        <v>0</v>
      </c>
      <c r="AJ347" s="106">
        <f t="shared" si="47"/>
        <v>126.16519999999997</v>
      </c>
      <c r="AK347" s="106">
        <f t="shared" si="48"/>
        <v>0</v>
      </c>
      <c r="AL347" s="106">
        <f t="shared" si="49"/>
        <v>0</v>
      </c>
      <c r="AM347" s="106">
        <f t="shared" si="50"/>
        <v>126.16519999999997</v>
      </c>
    </row>
    <row r="348" spans="2:39">
      <c r="B348" s="103" t="s">
        <v>5</v>
      </c>
      <c r="C348" s="103" t="s">
        <v>754</v>
      </c>
      <c r="D348" s="103" t="s">
        <v>755</v>
      </c>
      <c r="E348" s="128">
        <v>0</v>
      </c>
      <c r="F348" s="128">
        <v>0</v>
      </c>
      <c r="G348" s="128">
        <v>0</v>
      </c>
      <c r="H348" s="128">
        <v>0</v>
      </c>
      <c r="I348" s="128">
        <v>0</v>
      </c>
      <c r="J348" s="128">
        <v>0</v>
      </c>
      <c r="K348" s="128">
        <v>200</v>
      </c>
      <c r="L348" s="128">
        <v>500</v>
      </c>
      <c r="M348" s="128">
        <v>0</v>
      </c>
      <c r="N348" s="128">
        <v>1300</v>
      </c>
      <c r="O348" s="128">
        <v>2200</v>
      </c>
      <c r="P348" s="128">
        <v>1200</v>
      </c>
      <c r="Q348" s="128">
        <v>2100</v>
      </c>
      <c r="R348" s="128">
        <v>1200</v>
      </c>
      <c r="S348" s="128">
        <v>1700</v>
      </c>
      <c r="T348" s="128">
        <v>10400</v>
      </c>
      <c r="U348" s="128" t="s">
        <v>4408</v>
      </c>
      <c r="W348" s="93" t="str">
        <f>_xlfn.XLOOKUP($C348,'Master list'!$C:$C,'Master list'!E:E)</f>
        <v>SGCC</v>
      </c>
      <c r="X348" s="93" t="str">
        <f>VLOOKUP($C348,'Master list'!$C:$Z,4,0)</f>
        <v>Z08</v>
      </c>
      <c r="Y348" s="104">
        <f>_xlfn.XLOOKUP($C348,'Master list'!$C:$C,'Master list'!O:O)</f>
        <v>1219</v>
      </c>
      <c r="Z348" s="93" t="str">
        <f>VLOOKUP($C348,'Master list'!$C:$Z,5,0)</f>
        <v>SGCC-ZSBX-Z08</v>
      </c>
      <c r="AA348" s="93">
        <f>VLOOKUP($C348,'Master list'!$C:$Z,6,0)</f>
        <v>0.7</v>
      </c>
      <c r="AB348" s="93">
        <f>VLOOKUP($C348,'Master list'!$C:$Z,7,0)</f>
        <v>220</v>
      </c>
      <c r="AC348" s="93">
        <f>VLOOKUP($C348,'Master list'!$C:$Z,8,0)</f>
        <v>539</v>
      </c>
      <c r="AD348" s="105">
        <f>VLOOKUP($C348,'Master list'!$C:$Z,9,0)</f>
        <v>0.65159709999999993</v>
      </c>
      <c r="AF348" s="106">
        <f t="shared" si="43"/>
        <v>456.11796999999996</v>
      </c>
      <c r="AG348" s="106">
        <f t="shared" si="44"/>
        <v>847.0762299999999</v>
      </c>
      <c r="AH348" s="106">
        <f t="shared" si="45"/>
        <v>1433.5136199999999</v>
      </c>
      <c r="AI348" s="106">
        <f t="shared" si="46"/>
        <v>781.91651999999988</v>
      </c>
      <c r="AJ348" s="106">
        <f t="shared" si="47"/>
        <v>1368.3539099999998</v>
      </c>
      <c r="AK348" s="106">
        <f t="shared" si="48"/>
        <v>781.91651999999988</v>
      </c>
      <c r="AL348" s="106">
        <f t="shared" si="49"/>
        <v>1107.71507</v>
      </c>
      <c r="AM348" s="106">
        <f t="shared" si="50"/>
        <v>6776.6098399999992</v>
      </c>
    </row>
    <row r="349" spans="2:39">
      <c r="B349" s="103" t="s">
        <v>5</v>
      </c>
      <c r="C349" s="103" t="s">
        <v>756</v>
      </c>
      <c r="D349" s="103" t="s">
        <v>755</v>
      </c>
      <c r="E349" s="128">
        <v>0</v>
      </c>
      <c r="F349" s="128">
        <v>0</v>
      </c>
      <c r="G349" s="128">
        <v>0</v>
      </c>
      <c r="H349" s="128">
        <v>0</v>
      </c>
      <c r="I349" s="128">
        <v>0</v>
      </c>
      <c r="J349" s="128">
        <v>94.625</v>
      </c>
      <c r="K349" s="128">
        <v>170.85</v>
      </c>
      <c r="L349" s="128">
        <v>0</v>
      </c>
      <c r="M349" s="128">
        <v>0</v>
      </c>
      <c r="N349" s="128">
        <v>170.85</v>
      </c>
      <c r="O349" s="128">
        <v>211.05</v>
      </c>
      <c r="P349" s="128">
        <v>0</v>
      </c>
      <c r="Q349" s="128">
        <v>321.60000000000002</v>
      </c>
      <c r="R349" s="128">
        <v>0</v>
      </c>
      <c r="S349" s="128">
        <v>160.80000000000001</v>
      </c>
      <c r="T349" s="128">
        <v>1129.7750000000001</v>
      </c>
      <c r="U349" s="128" t="s">
        <v>4408</v>
      </c>
      <c r="W349" s="93" t="str">
        <f>_xlfn.XLOOKUP($C349,'Master list'!$C:$C,'Master list'!E:E)</f>
        <v>SGCC</v>
      </c>
      <c r="X349" s="93" t="str">
        <f>VLOOKUP($C349,'Master list'!$C:$Z,4,0)</f>
        <v>Z08</v>
      </c>
      <c r="Y349" s="104">
        <f>_xlfn.XLOOKUP($C349,'Master list'!$C:$C,'Master list'!O:O)</f>
        <v>1219</v>
      </c>
      <c r="Z349" s="93" t="str">
        <f>VLOOKUP($C349,'Master list'!$C:$Z,5,0)</f>
        <v>SGCC-ZSBX-Z08</v>
      </c>
      <c r="AA349" s="93">
        <f>VLOOKUP($C349,'Master list'!$C:$Z,6,0)</f>
        <v>0.7</v>
      </c>
      <c r="AB349" s="93">
        <f>VLOOKUP($C349,'Master list'!$C:$Z,7,0)</f>
        <v>220</v>
      </c>
      <c r="AC349" s="93">
        <f>VLOOKUP($C349,'Master list'!$C:$Z,8,0)</f>
        <v>539</v>
      </c>
      <c r="AD349" s="105">
        <f>VLOOKUP($C349,'Master list'!$C:$Z,9,0)</f>
        <v>0.65159709999999993</v>
      </c>
      <c r="AF349" s="106">
        <f t="shared" si="43"/>
        <v>172.98274012249999</v>
      </c>
      <c r="AG349" s="106">
        <f t="shared" si="44"/>
        <v>111.32536453499998</v>
      </c>
      <c r="AH349" s="106">
        <f t="shared" si="45"/>
        <v>137.51956795499999</v>
      </c>
      <c r="AI349" s="106">
        <f t="shared" si="46"/>
        <v>0</v>
      </c>
      <c r="AJ349" s="106">
        <f t="shared" si="47"/>
        <v>209.55362735999998</v>
      </c>
      <c r="AK349" s="106">
        <f t="shared" si="48"/>
        <v>0</v>
      </c>
      <c r="AL349" s="106">
        <f t="shared" si="49"/>
        <v>104.77681367999999</v>
      </c>
      <c r="AM349" s="106">
        <f t="shared" si="50"/>
        <v>736.15811365249999</v>
      </c>
    </row>
    <row r="350" spans="2:39">
      <c r="B350" s="103" t="s">
        <v>5</v>
      </c>
      <c r="C350" s="103" t="s">
        <v>760</v>
      </c>
      <c r="D350" s="103" t="s">
        <v>761</v>
      </c>
      <c r="E350" s="128">
        <v>0</v>
      </c>
      <c r="F350" s="128">
        <v>0</v>
      </c>
      <c r="G350" s="128">
        <v>0</v>
      </c>
      <c r="H350" s="128">
        <v>0</v>
      </c>
      <c r="I350" s="128">
        <v>0</v>
      </c>
      <c r="J350" s="128">
        <v>0</v>
      </c>
      <c r="K350" s="128">
        <v>600</v>
      </c>
      <c r="L350" s="128">
        <v>700</v>
      </c>
      <c r="M350" s="128">
        <v>0</v>
      </c>
      <c r="N350" s="128">
        <v>1300</v>
      </c>
      <c r="O350" s="128">
        <v>2200</v>
      </c>
      <c r="P350" s="128">
        <v>1200</v>
      </c>
      <c r="Q350" s="128">
        <v>2100</v>
      </c>
      <c r="R350" s="128">
        <v>1100</v>
      </c>
      <c r="S350" s="128">
        <v>1700</v>
      </c>
      <c r="T350" s="128">
        <v>10900</v>
      </c>
      <c r="U350" s="128" t="s">
        <v>4408</v>
      </c>
      <c r="W350" s="93" t="str">
        <f>_xlfn.XLOOKUP($C350,'Master list'!$C:$C,'Master list'!E:E)</f>
        <v>SGCC</v>
      </c>
      <c r="X350" s="93" t="str">
        <f>VLOOKUP($C350,'Master list'!$C:$Z,4,0)</f>
        <v>Z08</v>
      </c>
      <c r="Y350" s="104">
        <f>_xlfn.XLOOKUP($C350,'Master list'!$C:$C,'Master list'!O:O)</f>
        <v>1219</v>
      </c>
      <c r="Z350" s="93" t="str">
        <f>VLOOKUP($C350,'Master list'!$C:$Z,5,0)</f>
        <v>SGCC-ZSBX-Z08</v>
      </c>
      <c r="AA350" s="93">
        <f>VLOOKUP($C350,'Master list'!$C:$Z,6,0)</f>
        <v>0.7</v>
      </c>
      <c r="AB350" s="93">
        <f>VLOOKUP($C350,'Master list'!$C:$Z,7,0)</f>
        <v>106.5</v>
      </c>
      <c r="AC350" s="93">
        <f>VLOOKUP($C350,'Master list'!$C:$Z,8,0)</f>
        <v>524.70000000000005</v>
      </c>
      <c r="AD350" s="105">
        <f>VLOOKUP($C350,'Master list'!$C:$Z,9,0)</f>
        <v>0.30706362225</v>
      </c>
      <c r="AF350" s="106">
        <f t="shared" si="43"/>
        <v>399.18270892499999</v>
      </c>
      <c r="AG350" s="106">
        <f t="shared" si="44"/>
        <v>399.18270892499999</v>
      </c>
      <c r="AH350" s="106">
        <f t="shared" si="45"/>
        <v>675.53996895</v>
      </c>
      <c r="AI350" s="106">
        <f t="shared" si="46"/>
        <v>368.47634670000002</v>
      </c>
      <c r="AJ350" s="106">
        <f t="shared" si="47"/>
        <v>644.83360672499998</v>
      </c>
      <c r="AK350" s="106">
        <f t="shared" si="48"/>
        <v>337.769984475</v>
      </c>
      <c r="AL350" s="106">
        <f t="shared" si="49"/>
        <v>522.00815782500001</v>
      </c>
      <c r="AM350" s="106">
        <f t="shared" si="50"/>
        <v>3346.9934825250002</v>
      </c>
    </row>
    <row r="351" spans="2:39">
      <c r="B351" s="103" t="s">
        <v>5</v>
      </c>
      <c r="C351" s="103" t="s">
        <v>762</v>
      </c>
      <c r="D351" s="103" t="s">
        <v>761</v>
      </c>
      <c r="E351" s="128">
        <v>0</v>
      </c>
      <c r="F351" s="128">
        <v>0</v>
      </c>
      <c r="G351" s="128">
        <v>0</v>
      </c>
      <c r="H351" s="128">
        <v>0</v>
      </c>
      <c r="I351" s="128">
        <v>0</v>
      </c>
      <c r="J351" s="128">
        <v>0</v>
      </c>
      <c r="K351" s="128">
        <v>0</v>
      </c>
      <c r="L351" s="128">
        <v>0</v>
      </c>
      <c r="M351" s="128">
        <v>0</v>
      </c>
      <c r="N351" s="128">
        <v>0</v>
      </c>
      <c r="O351" s="128">
        <v>198.47499999999999</v>
      </c>
      <c r="P351" s="128">
        <v>0</v>
      </c>
      <c r="Q351" s="128">
        <v>331.65</v>
      </c>
      <c r="R351" s="128">
        <v>0</v>
      </c>
      <c r="S351" s="128">
        <v>160.80000000000001</v>
      </c>
      <c r="T351" s="128">
        <v>690.92499999999995</v>
      </c>
      <c r="U351" s="128" t="s">
        <v>4408</v>
      </c>
      <c r="W351" s="93" t="str">
        <f>_xlfn.XLOOKUP($C351,'Master list'!$C:$C,'Master list'!E:E)</f>
        <v>SGCC</v>
      </c>
      <c r="X351" s="93" t="str">
        <f>VLOOKUP($C351,'Master list'!$C:$Z,4,0)</f>
        <v>Z08</v>
      </c>
      <c r="Y351" s="104">
        <f>_xlfn.XLOOKUP($C351,'Master list'!$C:$C,'Master list'!O:O)</f>
        <v>1219</v>
      </c>
      <c r="Z351" s="93" t="str">
        <f>VLOOKUP($C351,'Master list'!$C:$Z,5,0)</f>
        <v>SGCC-ZSBX-Z08</v>
      </c>
      <c r="AA351" s="93">
        <f>VLOOKUP($C351,'Master list'!$C:$Z,6,0)</f>
        <v>0.7</v>
      </c>
      <c r="AB351" s="93">
        <f>VLOOKUP($C351,'Master list'!$C:$Z,7,0)</f>
        <v>106.5</v>
      </c>
      <c r="AC351" s="93">
        <f>VLOOKUP($C351,'Master list'!$C:$Z,8,0)</f>
        <v>524.70000000000005</v>
      </c>
      <c r="AD351" s="105">
        <f>VLOOKUP($C351,'Master list'!$C:$Z,9,0)</f>
        <v>0.30706362225</v>
      </c>
      <c r="AF351" s="106">
        <f t="shared" si="43"/>
        <v>0</v>
      </c>
      <c r="AG351" s="106">
        <f t="shared" si="44"/>
        <v>0</v>
      </c>
      <c r="AH351" s="106">
        <f t="shared" si="45"/>
        <v>60.94445242606875</v>
      </c>
      <c r="AI351" s="106">
        <f t="shared" si="46"/>
        <v>0</v>
      </c>
      <c r="AJ351" s="106">
        <f t="shared" si="47"/>
        <v>101.8376503192125</v>
      </c>
      <c r="AK351" s="106">
        <f t="shared" si="48"/>
        <v>0</v>
      </c>
      <c r="AL351" s="106">
        <f t="shared" si="49"/>
        <v>49.375830457800006</v>
      </c>
      <c r="AM351" s="106">
        <f t="shared" si="50"/>
        <v>212.15793320308123</v>
      </c>
    </row>
    <row r="352" spans="2:39">
      <c r="B352" s="103" t="s">
        <v>5</v>
      </c>
      <c r="C352" s="103" t="s">
        <v>763</v>
      </c>
      <c r="D352" s="103" t="s">
        <v>764</v>
      </c>
      <c r="E352" s="128">
        <v>0</v>
      </c>
      <c r="F352" s="128">
        <v>0</v>
      </c>
      <c r="G352" s="128">
        <v>0</v>
      </c>
      <c r="H352" s="128">
        <v>0</v>
      </c>
      <c r="I352" s="128">
        <v>0</v>
      </c>
      <c r="J352" s="128">
        <v>0</v>
      </c>
      <c r="K352" s="128">
        <v>200</v>
      </c>
      <c r="L352" s="128">
        <v>200</v>
      </c>
      <c r="M352" s="128">
        <v>0</v>
      </c>
      <c r="N352" s="128">
        <v>500</v>
      </c>
      <c r="O352" s="128">
        <v>700</v>
      </c>
      <c r="P352" s="128">
        <v>300</v>
      </c>
      <c r="Q352" s="128">
        <v>800</v>
      </c>
      <c r="R352" s="128">
        <v>700</v>
      </c>
      <c r="S352" s="128">
        <v>600</v>
      </c>
      <c r="T352" s="128">
        <v>4000</v>
      </c>
      <c r="U352" s="128" t="s">
        <v>4408</v>
      </c>
      <c r="W352" s="93" t="str">
        <f>_xlfn.XLOOKUP($C352,'Master list'!$C:$C,'Master list'!E:E)</f>
        <v>SGCC</v>
      </c>
      <c r="X352" s="93" t="str">
        <f>VLOOKUP($C352,'Master list'!$C:$Z,4,0)</f>
        <v>Z08</v>
      </c>
      <c r="Y352" s="104">
        <f>_xlfn.XLOOKUP($C352,'Master list'!$C:$C,'Master list'!O:O)</f>
        <v>1219</v>
      </c>
      <c r="Z352" s="93" t="str">
        <f>VLOOKUP($C352,'Master list'!$C:$Z,5,0)</f>
        <v>SGCC-ZSBX-Z08</v>
      </c>
      <c r="AA352" s="93">
        <f>VLOOKUP($C352,'Master list'!$C:$Z,6,0)</f>
        <v>0.7</v>
      </c>
      <c r="AB352" s="93">
        <f>VLOOKUP($C352,'Master list'!$C:$Z,7,0)</f>
        <v>106.6</v>
      </c>
      <c r="AC352" s="93">
        <f>VLOOKUP($C352,'Master list'!$C:$Z,8,0)</f>
        <v>764.3</v>
      </c>
      <c r="AD352" s="105">
        <f>VLOOKUP($C352,'Master list'!$C:$Z,9,0)</f>
        <v>0.44770171809999992</v>
      </c>
      <c r="AF352" s="106">
        <f t="shared" si="43"/>
        <v>179.08068723999997</v>
      </c>
      <c r="AG352" s="106">
        <f t="shared" si="44"/>
        <v>223.85085904999997</v>
      </c>
      <c r="AH352" s="106">
        <f t="shared" si="45"/>
        <v>313.39120266999993</v>
      </c>
      <c r="AI352" s="106">
        <f t="shared" si="46"/>
        <v>134.31051542999998</v>
      </c>
      <c r="AJ352" s="106">
        <f t="shared" si="47"/>
        <v>358.16137447999995</v>
      </c>
      <c r="AK352" s="106">
        <f t="shared" si="48"/>
        <v>313.39120266999993</v>
      </c>
      <c r="AL352" s="106">
        <f t="shared" si="49"/>
        <v>268.62103085999996</v>
      </c>
      <c r="AM352" s="106">
        <f t="shared" si="50"/>
        <v>1790.8068723999997</v>
      </c>
    </row>
    <row r="353" spans="2:39">
      <c r="B353" s="103" t="s">
        <v>5</v>
      </c>
      <c r="C353" s="103" t="s">
        <v>765</v>
      </c>
      <c r="D353" s="103" t="s">
        <v>764</v>
      </c>
      <c r="E353" s="128">
        <v>0</v>
      </c>
      <c r="F353" s="128">
        <v>0</v>
      </c>
      <c r="G353" s="128">
        <v>0</v>
      </c>
      <c r="H353" s="128">
        <v>0</v>
      </c>
      <c r="I353" s="128">
        <v>0</v>
      </c>
      <c r="J353" s="128">
        <v>0</v>
      </c>
      <c r="K353" s="128">
        <v>0</v>
      </c>
      <c r="L353" s="128">
        <v>0</v>
      </c>
      <c r="M353" s="128">
        <v>0</v>
      </c>
      <c r="N353" s="128">
        <v>0</v>
      </c>
      <c r="O353" s="128">
        <v>34.4</v>
      </c>
      <c r="P353" s="128">
        <v>0</v>
      </c>
      <c r="Q353" s="128">
        <v>221.1</v>
      </c>
      <c r="R353" s="128">
        <v>0</v>
      </c>
      <c r="S353" s="128">
        <v>120.6</v>
      </c>
      <c r="T353" s="128">
        <v>376.1</v>
      </c>
      <c r="U353" s="128" t="s">
        <v>4408</v>
      </c>
      <c r="W353" s="93" t="str">
        <f>_xlfn.XLOOKUP($C353,'Master list'!$C:$C,'Master list'!E:E)</f>
        <v>SGCC</v>
      </c>
      <c r="X353" s="93" t="str">
        <f>VLOOKUP($C353,'Master list'!$C:$Z,4,0)</f>
        <v>Z08</v>
      </c>
      <c r="Y353" s="104">
        <f>_xlfn.XLOOKUP($C353,'Master list'!$C:$C,'Master list'!O:O)</f>
        <v>1219</v>
      </c>
      <c r="Z353" s="93" t="str">
        <f>VLOOKUP($C353,'Master list'!$C:$Z,5,0)</f>
        <v>SGCC-ZSBX-Z08</v>
      </c>
      <c r="AA353" s="93">
        <f>VLOOKUP($C353,'Master list'!$C:$Z,6,0)</f>
        <v>0.7</v>
      </c>
      <c r="AB353" s="93">
        <f>VLOOKUP($C353,'Master list'!$C:$Z,7,0)</f>
        <v>106.6</v>
      </c>
      <c r="AC353" s="93">
        <f>VLOOKUP($C353,'Master list'!$C:$Z,8,0)</f>
        <v>764.3</v>
      </c>
      <c r="AD353" s="105">
        <f>VLOOKUP($C353,'Master list'!$C:$Z,9,0)</f>
        <v>0.44770171809999992</v>
      </c>
      <c r="AF353" s="106">
        <f t="shared" si="43"/>
        <v>0</v>
      </c>
      <c r="AG353" s="106">
        <f t="shared" si="44"/>
        <v>0</v>
      </c>
      <c r="AH353" s="106">
        <f t="shared" si="45"/>
        <v>15.400939102639997</v>
      </c>
      <c r="AI353" s="106">
        <f t="shared" si="46"/>
        <v>0</v>
      </c>
      <c r="AJ353" s="106">
        <f t="shared" si="47"/>
        <v>98.986849871909982</v>
      </c>
      <c r="AK353" s="106">
        <f t="shared" si="48"/>
        <v>0</v>
      </c>
      <c r="AL353" s="106">
        <f t="shared" si="49"/>
        <v>53.992827202859985</v>
      </c>
      <c r="AM353" s="106">
        <f t="shared" si="50"/>
        <v>168.38061617740999</v>
      </c>
    </row>
    <row r="354" spans="2:39">
      <c r="B354" s="103" t="s">
        <v>5</v>
      </c>
      <c r="C354" s="103" t="s">
        <v>766</v>
      </c>
      <c r="D354" s="103" t="s">
        <v>767</v>
      </c>
      <c r="E354" s="128">
        <v>0</v>
      </c>
      <c r="F354" s="128">
        <v>0</v>
      </c>
      <c r="G354" s="128">
        <v>0</v>
      </c>
      <c r="H354" s="128">
        <v>0</v>
      </c>
      <c r="I354" s="128">
        <v>0</v>
      </c>
      <c r="J354" s="128">
        <v>0</v>
      </c>
      <c r="K354" s="128">
        <v>0</v>
      </c>
      <c r="L354" s="128">
        <v>0</v>
      </c>
      <c r="M354" s="128">
        <v>0</v>
      </c>
      <c r="N354" s="128">
        <v>500</v>
      </c>
      <c r="O354" s="128">
        <v>1600</v>
      </c>
      <c r="P354" s="128">
        <v>800</v>
      </c>
      <c r="Q354" s="128">
        <v>1200</v>
      </c>
      <c r="R354" s="128">
        <v>600</v>
      </c>
      <c r="S354" s="128">
        <v>1100</v>
      </c>
      <c r="T354" s="128">
        <v>5800</v>
      </c>
      <c r="U354" s="128" t="s">
        <v>4408</v>
      </c>
      <c r="W354" s="93" t="str">
        <f>_xlfn.XLOOKUP($C354,'Master list'!$C:$C,'Master list'!E:E)</f>
        <v>SGCC</v>
      </c>
      <c r="X354" s="93" t="str">
        <f>VLOOKUP($C354,'Master list'!$C:$Z,4,0)</f>
        <v>Z08</v>
      </c>
      <c r="Y354" s="104">
        <f>_xlfn.XLOOKUP($C354,'Master list'!$C:$C,'Master list'!O:O)</f>
        <v>1219</v>
      </c>
      <c r="Z354" s="93" t="str">
        <f>VLOOKUP($C354,'Master list'!$C:$Z,5,0)</f>
        <v>SGCC-ZSBX-Z08</v>
      </c>
      <c r="AA354" s="93">
        <f>VLOOKUP($C354,'Master list'!$C:$Z,6,0)</f>
        <v>0.7</v>
      </c>
      <c r="AB354" s="93">
        <f>VLOOKUP($C354,'Master list'!$C:$Z,7,0)</f>
        <v>106.6</v>
      </c>
      <c r="AC354" s="93">
        <f>VLOOKUP($C354,'Master list'!$C:$Z,8,0)</f>
        <v>597.29999999999995</v>
      </c>
      <c r="AD354" s="105">
        <f>VLOOKUP($C354,'Master list'!$C:$Z,9,0)</f>
        <v>0.34987862909999995</v>
      </c>
      <c r="AF354" s="106">
        <f t="shared" si="43"/>
        <v>0</v>
      </c>
      <c r="AG354" s="106">
        <f t="shared" si="44"/>
        <v>174.93931454999998</v>
      </c>
      <c r="AH354" s="106">
        <f t="shared" si="45"/>
        <v>559.80580655999995</v>
      </c>
      <c r="AI354" s="106">
        <f t="shared" si="46"/>
        <v>279.90290327999998</v>
      </c>
      <c r="AJ354" s="106">
        <f t="shared" si="47"/>
        <v>419.85435491999993</v>
      </c>
      <c r="AK354" s="106">
        <f t="shared" si="48"/>
        <v>209.92717745999997</v>
      </c>
      <c r="AL354" s="106">
        <f t="shared" si="49"/>
        <v>384.86649200999994</v>
      </c>
      <c r="AM354" s="106">
        <f t="shared" si="50"/>
        <v>2029.2960487799996</v>
      </c>
    </row>
    <row r="355" spans="2:39">
      <c r="B355" s="103" t="s">
        <v>5</v>
      </c>
      <c r="C355" s="103" t="s">
        <v>769</v>
      </c>
      <c r="D355" s="103" t="s">
        <v>770</v>
      </c>
      <c r="E355" s="128">
        <v>0</v>
      </c>
      <c r="F355" s="128">
        <v>0</v>
      </c>
      <c r="G355" s="128">
        <v>0</v>
      </c>
      <c r="H355" s="128">
        <v>0</v>
      </c>
      <c r="I355" s="128">
        <v>0</v>
      </c>
      <c r="J355" s="128">
        <v>0</v>
      </c>
      <c r="K355" s="128">
        <v>600</v>
      </c>
      <c r="L355" s="128">
        <v>700</v>
      </c>
      <c r="M355" s="128">
        <v>0</v>
      </c>
      <c r="N355" s="128">
        <v>1300</v>
      </c>
      <c r="O355" s="128">
        <v>2200</v>
      </c>
      <c r="P355" s="128">
        <v>1200</v>
      </c>
      <c r="Q355" s="128">
        <v>2100</v>
      </c>
      <c r="R355" s="128">
        <v>1100</v>
      </c>
      <c r="S355" s="128">
        <v>1800</v>
      </c>
      <c r="T355" s="128">
        <v>11000</v>
      </c>
      <c r="U355" s="128" t="s">
        <v>4408</v>
      </c>
      <c r="W355" s="93" t="str">
        <f>_xlfn.XLOOKUP($C355,'Master list'!$C:$C,'Master list'!E:E)</f>
        <v>SGCC</v>
      </c>
      <c r="X355" s="93" t="str">
        <f>VLOOKUP($C355,'Master list'!$C:$Z,4,0)</f>
        <v>Z08</v>
      </c>
      <c r="Y355" s="104">
        <f>_xlfn.XLOOKUP($C355,'Master list'!$C:$C,'Master list'!O:O)</f>
        <v>1219</v>
      </c>
      <c r="Z355" s="93" t="str">
        <f>VLOOKUP($C355,'Master list'!$C:$Z,5,0)</f>
        <v>SGCC-ZSBX-Z08</v>
      </c>
      <c r="AA355" s="93">
        <f>VLOOKUP($C355,'Master list'!$C:$Z,6,0)</f>
        <v>0.7</v>
      </c>
      <c r="AB355" s="93">
        <f>VLOOKUP($C355,'Master list'!$C:$Z,7,0)</f>
        <v>309.60000000000002</v>
      </c>
      <c r="AC355" s="93">
        <f>VLOOKUP($C355,'Master list'!$C:$Z,8,0)</f>
        <v>426</v>
      </c>
      <c r="AD355" s="105">
        <f>VLOOKUP($C355,'Master list'!$C:$Z,9,0)</f>
        <v>0.724733352</v>
      </c>
      <c r="AF355" s="106">
        <f t="shared" si="43"/>
        <v>942.15335760000005</v>
      </c>
      <c r="AG355" s="106">
        <f t="shared" si="44"/>
        <v>942.15335760000005</v>
      </c>
      <c r="AH355" s="106">
        <f t="shared" si="45"/>
        <v>1594.4133744000001</v>
      </c>
      <c r="AI355" s="106">
        <f t="shared" si="46"/>
        <v>869.68002239999998</v>
      </c>
      <c r="AJ355" s="106">
        <f t="shared" si="47"/>
        <v>1521.9400392</v>
      </c>
      <c r="AK355" s="106">
        <f t="shared" si="48"/>
        <v>797.20668720000003</v>
      </c>
      <c r="AL355" s="106">
        <f t="shared" si="49"/>
        <v>1304.5200336</v>
      </c>
      <c r="AM355" s="106">
        <f t="shared" si="50"/>
        <v>7972.0668720000003</v>
      </c>
    </row>
    <row r="356" spans="2:39">
      <c r="B356" s="103" t="s">
        <v>5</v>
      </c>
      <c r="C356" s="103" t="s">
        <v>771</v>
      </c>
      <c r="D356" s="103" t="s">
        <v>770</v>
      </c>
      <c r="E356" s="128">
        <v>0</v>
      </c>
      <c r="F356" s="128">
        <v>0</v>
      </c>
      <c r="G356" s="128">
        <v>0</v>
      </c>
      <c r="H356" s="128">
        <v>0</v>
      </c>
      <c r="I356" s="128">
        <v>0</v>
      </c>
      <c r="J356" s="128">
        <v>91.775000000000006</v>
      </c>
      <c r="K356" s="128">
        <v>170.85</v>
      </c>
      <c r="L356" s="128">
        <v>0</v>
      </c>
      <c r="M356" s="128">
        <v>0</v>
      </c>
      <c r="N356" s="128">
        <v>170.85</v>
      </c>
      <c r="O356" s="128">
        <v>211.05</v>
      </c>
      <c r="P356" s="128">
        <v>0</v>
      </c>
      <c r="Q356" s="128">
        <v>321.60000000000002</v>
      </c>
      <c r="R356" s="128">
        <v>0</v>
      </c>
      <c r="S356" s="128">
        <v>160.80000000000001</v>
      </c>
      <c r="T356" s="128">
        <v>1126.925</v>
      </c>
      <c r="U356" s="128" t="s">
        <v>4408</v>
      </c>
      <c r="W356" s="93" t="str">
        <f>_xlfn.XLOOKUP($C356,'Master list'!$C:$C,'Master list'!E:E)</f>
        <v>SGCC</v>
      </c>
      <c r="X356" s="93" t="str">
        <f>VLOOKUP($C356,'Master list'!$C:$Z,4,0)</f>
        <v>Z08</v>
      </c>
      <c r="Y356" s="104">
        <f>_xlfn.XLOOKUP($C356,'Master list'!$C:$C,'Master list'!O:O)</f>
        <v>1219</v>
      </c>
      <c r="Z356" s="93" t="str">
        <f>VLOOKUP($C356,'Master list'!$C:$Z,5,0)</f>
        <v>SGCC-ZSBX-Z08</v>
      </c>
      <c r="AA356" s="93">
        <f>VLOOKUP($C356,'Master list'!$C:$Z,6,0)</f>
        <v>0.7</v>
      </c>
      <c r="AB356" s="93">
        <f>VLOOKUP($C356,'Master list'!$C:$Z,7,0)</f>
        <v>309.60000000000002</v>
      </c>
      <c r="AC356" s="93">
        <f>VLOOKUP($C356,'Master list'!$C:$Z,8,0)</f>
        <v>426</v>
      </c>
      <c r="AD356" s="105">
        <f>VLOOKUP($C356,'Master list'!$C:$Z,9,0)</f>
        <v>0.724733352</v>
      </c>
      <c r="AF356" s="106">
        <f t="shared" si="43"/>
        <v>190.33309656899999</v>
      </c>
      <c r="AG356" s="106">
        <f t="shared" si="44"/>
        <v>123.8206931892</v>
      </c>
      <c r="AH356" s="106">
        <f t="shared" si="45"/>
        <v>152.95497393959999</v>
      </c>
      <c r="AI356" s="106">
        <f t="shared" si="46"/>
        <v>0</v>
      </c>
      <c r="AJ356" s="106">
        <f t="shared" si="47"/>
        <v>233.07424600320002</v>
      </c>
      <c r="AK356" s="106">
        <f t="shared" si="48"/>
        <v>0</v>
      </c>
      <c r="AL356" s="106">
        <f t="shared" si="49"/>
        <v>116.53712300160001</v>
      </c>
      <c r="AM356" s="106">
        <f t="shared" si="50"/>
        <v>816.72013270259993</v>
      </c>
    </row>
    <row r="357" spans="2:39">
      <c r="B357" s="103" t="s">
        <v>5</v>
      </c>
      <c r="C357" s="103" t="s">
        <v>772</v>
      </c>
      <c r="D357" s="103" t="s">
        <v>773</v>
      </c>
      <c r="E357" s="128">
        <v>0</v>
      </c>
      <c r="F357" s="128">
        <v>0</v>
      </c>
      <c r="G357" s="128">
        <v>0</v>
      </c>
      <c r="H357" s="128">
        <v>0</v>
      </c>
      <c r="I357" s="128">
        <v>0</v>
      </c>
      <c r="J357" s="128">
        <v>0</v>
      </c>
      <c r="K357" s="128">
        <v>33.869999999999997</v>
      </c>
      <c r="L357" s="128">
        <v>175.875</v>
      </c>
      <c r="M357" s="128">
        <v>0</v>
      </c>
      <c r="N357" s="128">
        <v>527.625</v>
      </c>
      <c r="O357" s="128">
        <v>703.5</v>
      </c>
      <c r="P357" s="128">
        <v>351.75</v>
      </c>
      <c r="Q357" s="128">
        <v>879.375</v>
      </c>
      <c r="R357" s="128">
        <v>527.625</v>
      </c>
      <c r="S357" s="128">
        <v>527.625</v>
      </c>
      <c r="T357" s="128">
        <v>3727.2449999999999</v>
      </c>
      <c r="U357" s="128" t="s">
        <v>4408</v>
      </c>
      <c r="W357" s="93" t="str">
        <f>_xlfn.XLOOKUP($C357,'Master list'!$C:$C,'Master list'!E:E)</f>
        <v>SGCC</v>
      </c>
      <c r="X357" s="93" t="str">
        <f>VLOOKUP($C357,'Master list'!$C:$Z,4,0)</f>
        <v>Z08</v>
      </c>
      <c r="Y357" s="104">
        <f>_xlfn.XLOOKUP($C357,'Master list'!$C:$C,'Master list'!O:O)</f>
        <v>1219</v>
      </c>
      <c r="Z357" s="93" t="str">
        <f>VLOOKUP($C357,'Master list'!$C:$Z,5,0)</f>
        <v>SGCC-ZSBX-Z08</v>
      </c>
      <c r="AA357" s="93">
        <f>VLOOKUP($C357,'Master list'!$C:$Z,6,0)</f>
        <v>0.7</v>
      </c>
      <c r="AB357" s="93">
        <f>VLOOKUP($C357,'Master list'!$C:$Z,7,0)</f>
        <v>566</v>
      </c>
      <c r="AC357" s="93">
        <f>VLOOKUP($C357,'Master list'!$C:$Z,8,0)</f>
        <v>795</v>
      </c>
      <c r="AD357" s="105">
        <f>VLOOKUP($C357,'Master list'!$C:$Z,9,0)</f>
        <v>2.47258515</v>
      </c>
      <c r="AF357" s="106">
        <f t="shared" si="43"/>
        <v>518.61237228674997</v>
      </c>
      <c r="AG357" s="106">
        <f t="shared" si="44"/>
        <v>1304.59773976875</v>
      </c>
      <c r="AH357" s="106">
        <f t="shared" si="45"/>
        <v>1739.463653025</v>
      </c>
      <c r="AI357" s="106">
        <f t="shared" si="46"/>
        <v>869.73182651249999</v>
      </c>
      <c r="AJ357" s="106">
        <f t="shared" si="47"/>
        <v>2174.3295662812502</v>
      </c>
      <c r="AK357" s="106">
        <f t="shared" si="48"/>
        <v>1304.59773976875</v>
      </c>
      <c r="AL357" s="106">
        <f t="shared" si="49"/>
        <v>1304.59773976875</v>
      </c>
      <c r="AM357" s="106">
        <f t="shared" si="50"/>
        <v>9215.9306374117496</v>
      </c>
    </row>
    <row r="358" spans="2:39">
      <c r="B358" s="103" t="s">
        <v>5</v>
      </c>
      <c r="C358" s="103" t="s">
        <v>774</v>
      </c>
      <c r="D358" s="103" t="s">
        <v>773</v>
      </c>
      <c r="E358" s="128">
        <v>0</v>
      </c>
      <c r="F358" s="128">
        <v>0</v>
      </c>
      <c r="G358" s="128">
        <v>0</v>
      </c>
      <c r="H358" s="128">
        <v>0</v>
      </c>
      <c r="I358" s="128">
        <v>0</v>
      </c>
      <c r="J358" s="128">
        <v>0</v>
      </c>
      <c r="K358" s="128">
        <v>115.045</v>
      </c>
      <c r="L358" s="128">
        <v>0</v>
      </c>
      <c r="M358" s="128">
        <v>0</v>
      </c>
      <c r="N358" s="128">
        <v>0</v>
      </c>
      <c r="O358" s="128">
        <v>190.95</v>
      </c>
      <c r="P358" s="128">
        <v>0</v>
      </c>
      <c r="Q358" s="128">
        <v>190.95</v>
      </c>
      <c r="R358" s="128">
        <v>0</v>
      </c>
      <c r="S358" s="128">
        <v>190.95</v>
      </c>
      <c r="T358" s="128">
        <v>687.89499999999998</v>
      </c>
      <c r="U358" s="128" t="s">
        <v>4408</v>
      </c>
      <c r="W358" s="93" t="str">
        <f>_xlfn.XLOOKUP($C358,'Master list'!$C:$C,'Master list'!E:E)</f>
        <v>SGCC</v>
      </c>
      <c r="X358" s="93" t="str">
        <f>VLOOKUP($C358,'Master list'!$C:$Z,4,0)</f>
        <v>Z08</v>
      </c>
      <c r="Y358" s="104">
        <f>_xlfn.XLOOKUP($C358,'Master list'!$C:$C,'Master list'!O:O)</f>
        <v>1219</v>
      </c>
      <c r="Z358" s="93" t="str">
        <f>VLOOKUP($C358,'Master list'!$C:$Z,5,0)</f>
        <v>SGCC-ZSBX-Z08</v>
      </c>
      <c r="AA358" s="93">
        <f>VLOOKUP($C358,'Master list'!$C:$Z,6,0)</f>
        <v>0.7</v>
      </c>
      <c r="AB358" s="93">
        <f>VLOOKUP($C358,'Master list'!$C:$Z,7,0)</f>
        <v>566</v>
      </c>
      <c r="AC358" s="93">
        <f>VLOOKUP($C358,'Master list'!$C:$Z,8,0)</f>
        <v>795</v>
      </c>
      <c r="AD358" s="105">
        <f>VLOOKUP($C358,'Master list'!$C:$Z,9,0)</f>
        <v>2.47258515</v>
      </c>
      <c r="AF358" s="106">
        <f t="shared" si="43"/>
        <v>284.45855858175003</v>
      </c>
      <c r="AG358" s="106">
        <f t="shared" si="44"/>
        <v>0</v>
      </c>
      <c r="AH358" s="106">
        <f t="shared" si="45"/>
        <v>472.14013439249999</v>
      </c>
      <c r="AI358" s="106">
        <f t="shared" si="46"/>
        <v>0</v>
      </c>
      <c r="AJ358" s="106">
        <f t="shared" si="47"/>
        <v>472.14013439249999</v>
      </c>
      <c r="AK358" s="106">
        <f t="shared" si="48"/>
        <v>0</v>
      </c>
      <c r="AL358" s="106">
        <f t="shared" si="49"/>
        <v>472.14013439249999</v>
      </c>
      <c r="AM358" s="106">
        <f t="shared" si="50"/>
        <v>1700.8789617592499</v>
      </c>
    </row>
    <row r="359" spans="2:39">
      <c r="B359" s="103" t="s">
        <v>5</v>
      </c>
      <c r="C359" s="103" t="s">
        <v>775</v>
      </c>
      <c r="D359" s="103" t="s">
        <v>776</v>
      </c>
      <c r="E359" s="128">
        <v>0</v>
      </c>
      <c r="F359" s="128">
        <v>500</v>
      </c>
      <c r="G359" s="128">
        <v>0</v>
      </c>
      <c r="H359" s="128">
        <v>0</v>
      </c>
      <c r="I359" s="128">
        <v>0</v>
      </c>
      <c r="J359" s="128">
        <v>0</v>
      </c>
      <c r="K359" s="128">
        <v>0</v>
      </c>
      <c r="L359" s="128">
        <v>0</v>
      </c>
      <c r="M359" s="128">
        <v>0</v>
      </c>
      <c r="N359" s="128">
        <v>400</v>
      </c>
      <c r="O359" s="128">
        <v>0</v>
      </c>
      <c r="P359" s="128">
        <v>200</v>
      </c>
      <c r="Q359" s="128">
        <v>200</v>
      </c>
      <c r="R359" s="128">
        <v>800</v>
      </c>
      <c r="S359" s="128">
        <v>0</v>
      </c>
      <c r="T359" s="128">
        <v>2100</v>
      </c>
      <c r="U359" s="128" t="s">
        <v>4408</v>
      </c>
      <c r="W359" s="93" t="str">
        <f>_xlfn.XLOOKUP($C359,'Master list'!$C:$C,'Master list'!E:E)</f>
        <v>SGCC</v>
      </c>
      <c r="X359" s="93" t="str">
        <f>VLOOKUP($C359,'Master list'!$C:$Z,4,0)</f>
        <v>Z08</v>
      </c>
      <c r="Y359" s="104">
        <f>_xlfn.XLOOKUP($C359,'Master list'!$C:$C,'Master list'!O:O)</f>
        <v>1219</v>
      </c>
      <c r="Z359" s="93" t="str">
        <f>VLOOKUP($C359,'Master list'!$C:$Z,5,0)</f>
        <v>SGCC-ZSBX-Z08</v>
      </c>
      <c r="AA359" s="93">
        <f>VLOOKUP($C359,'Master list'!$C:$Z,6,0)</f>
        <v>1.2</v>
      </c>
      <c r="AB359" s="93">
        <f>VLOOKUP($C359,'Master list'!$C:$Z,7,0)</f>
        <v>116.1</v>
      </c>
      <c r="AC359" s="93">
        <f>VLOOKUP($C359,'Master list'!$C:$Z,8,0)</f>
        <v>1260</v>
      </c>
      <c r="AD359" s="105">
        <f>VLOOKUP($C359,'Master list'!$C:$Z,9,0)</f>
        <v>1.37801412</v>
      </c>
      <c r="AF359" s="106">
        <f t="shared" si="43"/>
        <v>0</v>
      </c>
      <c r="AG359" s="106">
        <f t="shared" si="44"/>
        <v>551.205648</v>
      </c>
      <c r="AH359" s="106">
        <f t="shared" si="45"/>
        <v>0</v>
      </c>
      <c r="AI359" s="106">
        <f t="shared" si="46"/>
        <v>275.602824</v>
      </c>
      <c r="AJ359" s="106">
        <f t="shared" si="47"/>
        <v>275.602824</v>
      </c>
      <c r="AK359" s="106">
        <f t="shared" si="48"/>
        <v>1102.411296</v>
      </c>
      <c r="AL359" s="106">
        <f t="shared" si="49"/>
        <v>0</v>
      </c>
      <c r="AM359" s="106">
        <f t="shared" si="50"/>
        <v>2893.8296519999999</v>
      </c>
    </row>
    <row r="360" spans="2:39">
      <c r="B360" s="103" t="s">
        <v>5</v>
      </c>
      <c r="C360" s="103" t="s">
        <v>777</v>
      </c>
      <c r="D360" s="103" t="s">
        <v>778</v>
      </c>
      <c r="E360" s="128">
        <v>0</v>
      </c>
      <c r="F360" s="128">
        <v>0</v>
      </c>
      <c r="G360" s="128">
        <v>0</v>
      </c>
      <c r="H360" s="128">
        <v>0</v>
      </c>
      <c r="I360" s="128">
        <v>0</v>
      </c>
      <c r="J360" s="128">
        <v>0</v>
      </c>
      <c r="K360" s="128">
        <v>200</v>
      </c>
      <c r="L360" s="128">
        <v>200</v>
      </c>
      <c r="M360" s="128">
        <v>0</v>
      </c>
      <c r="N360" s="128">
        <v>500</v>
      </c>
      <c r="O360" s="128">
        <v>500</v>
      </c>
      <c r="P360" s="128">
        <v>500</v>
      </c>
      <c r="Q360" s="128">
        <v>900</v>
      </c>
      <c r="R360" s="128">
        <v>0</v>
      </c>
      <c r="S360" s="128">
        <v>900</v>
      </c>
      <c r="T360" s="128">
        <v>3700</v>
      </c>
      <c r="U360" s="128" t="s">
        <v>4408</v>
      </c>
      <c r="W360" s="93" t="str">
        <f>_xlfn.XLOOKUP($C360,'Master list'!$C:$C,'Master list'!E:E)</f>
        <v>SGCC</v>
      </c>
      <c r="X360" s="93" t="str">
        <f>VLOOKUP($C360,'Master list'!$C:$Z,4,0)</f>
        <v>Z08</v>
      </c>
      <c r="Y360" s="104">
        <f>_xlfn.XLOOKUP($C360,'Master list'!$C:$C,'Master list'!O:O)</f>
        <v>1219</v>
      </c>
      <c r="Z360" s="93" t="str">
        <f>VLOOKUP($C360,'Master list'!$C:$Z,5,0)</f>
        <v>SGCC-ZSBX-Z08</v>
      </c>
      <c r="AA360" s="93">
        <f>VLOOKUP($C360,'Master list'!$C:$Z,6,0)</f>
        <v>0.8</v>
      </c>
      <c r="AB360" s="93">
        <f>VLOOKUP($C360,'Master list'!$C:$Z,7,0)</f>
        <v>213</v>
      </c>
      <c r="AC360" s="93">
        <f>VLOOKUP($C360,'Master list'!$C:$Z,8,0)</f>
        <v>500</v>
      </c>
      <c r="AD360" s="105">
        <f>VLOOKUP($C360,'Master list'!$C:$Z,9,0)</f>
        <v>0.66881999999999997</v>
      </c>
      <c r="AF360" s="106">
        <f t="shared" si="43"/>
        <v>267.52799999999996</v>
      </c>
      <c r="AG360" s="106">
        <f t="shared" si="44"/>
        <v>334.40999999999997</v>
      </c>
      <c r="AH360" s="106">
        <f t="shared" si="45"/>
        <v>334.40999999999997</v>
      </c>
      <c r="AI360" s="106">
        <f t="shared" si="46"/>
        <v>334.40999999999997</v>
      </c>
      <c r="AJ360" s="106">
        <f t="shared" si="47"/>
        <v>601.93799999999999</v>
      </c>
      <c r="AK360" s="106">
        <f t="shared" si="48"/>
        <v>0</v>
      </c>
      <c r="AL360" s="106">
        <f t="shared" si="49"/>
        <v>601.93799999999999</v>
      </c>
      <c r="AM360" s="106">
        <f t="shared" si="50"/>
        <v>2474.634</v>
      </c>
    </row>
    <row r="361" spans="2:39">
      <c r="B361" s="103" t="s">
        <v>5</v>
      </c>
      <c r="C361" s="103" t="s">
        <v>779</v>
      </c>
      <c r="D361" s="103" t="s">
        <v>778</v>
      </c>
      <c r="E361" s="128">
        <v>0</v>
      </c>
      <c r="F361" s="128">
        <v>0</v>
      </c>
      <c r="G361" s="128">
        <v>0</v>
      </c>
      <c r="H361" s="128">
        <v>0</v>
      </c>
      <c r="I361" s="128">
        <v>0</v>
      </c>
      <c r="J361" s="128">
        <v>0</v>
      </c>
      <c r="K361" s="128">
        <v>57.274999999999999</v>
      </c>
      <c r="L361" s="128">
        <v>0</v>
      </c>
      <c r="M361" s="128">
        <v>0</v>
      </c>
      <c r="N361" s="128">
        <v>70.349999999999994</v>
      </c>
      <c r="O361" s="128">
        <v>90.45</v>
      </c>
      <c r="P361" s="128">
        <v>0</v>
      </c>
      <c r="Q361" s="128">
        <v>140.69999999999999</v>
      </c>
      <c r="R361" s="128">
        <v>0</v>
      </c>
      <c r="S361" s="128">
        <v>70.349999999999994</v>
      </c>
      <c r="T361" s="128">
        <v>429.125</v>
      </c>
      <c r="U361" s="128" t="s">
        <v>4408</v>
      </c>
      <c r="W361" s="93" t="str">
        <f>_xlfn.XLOOKUP($C361,'Master list'!$C:$C,'Master list'!E:E)</f>
        <v>SGCC</v>
      </c>
      <c r="X361" s="93" t="str">
        <f>VLOOKUP($C361,'Master list'!$C:$Z,4,0)</f>
        <v>Z08</v>
      </c>
      <c r="Y361" s="104">
        <f>_xlfn.XLOOKUP($C361,'Master list'!$C:$C,'Master list'!O:O)</f>
        <v>1219</v>
      </c>
      <c r="Z361" s="93" t="str">
        <f>VLOOKUP($C361,'Master list'!$C:$Z,5,0)</f>
        <v>SGCC-ZSBX-Z08</v>
      </c>
      <c r="AA361" s="93">
        <f>VLOOKUP($C361,'Master list'!$C:$Z,6,0)</f>
        <v>0.8</v>
      </c>
      <c r="AB361" s="93">
        <f>VLOOKUP($C361,'Master list'!$C:$Z,7,0)</f>
        <v>213</v>
      </c>
      <c r="AC361" s="93">
        <f>VLOOKUP($C361,'Master list'!$C:$Z,8,0)</f>
        <v>500</v>
      </c>
      <c r="AD361" s="105">
        <f>VLOOKUP($C361,'Master list'!$C:$Z,9,0)</f>
        <v>0.66881999999999997</v>
      </c>
      <c r="AF361" s="106">
        <f t="shared" si="43"/>
        <v>38.306665499999994</v>
      </c>
      <c r="AG361" s="106">
        <f t="shared" si="44"/>
        <v>47.051486999999995</v>
      </c>
      <c r="AH361" s="106">
        <f t="shared" si="45"/>
        <v>60.494768999999998</v>
      </c>
      <c r="AI361" s="106">
        <f t="shared" si="46"/>
        <v>0</v>
      </c>
      <c r="AJ361" s="106">
        <f t="shared" si="47"/>
        <v>94.102973999999989</v>
      </c>
      <c r="AK361" s="106">
        <f t="shared" si="48"/>
        <v>0</v>
      </c>
      <c r="AL361" s="106">
        <f t="shared" si="49"/>
        <v>47.051486999999995</v>
      </c>
      <c r="AM361" s="106">
        <f t="shared" si="50"/>
        <v>287.00738250000001</v>
      </c>
    </row>
    <row r="362" spans="2:39">
      <c r="B362" s="103" t="s">
        <v>5</v>
      </c>
      <c r="C362" s="103" t="s">
        <v>780</v>
      </c>
      <c r="D362" s="103" t="s">
        <v>781</v>
      </c>
      <c r="E362" s="128">
        <v>0</v>
      </c>
      <c r="F362" s="128">
        <v>0</v>
      </c>
      <c r="G362" s="128">
        <v>0</v>
      </c>
      <c r="H362" s="128">
        <v>0</v>
      </c>
      <c r="I362" s="128">
        <v>0</v>
      </c>
      <c r="J362" s="128">
        <v>0</v>
      </c>
      <c r="K362" s="128">
        <v>400</v>
      </c>
      <c r="L362" s="128">
        <v>600</v>
      </c>
      <c r="M362" s="128">
        <v>0</v>
      </c>
      <c r="N362" s="128">
        <v>1000</v>
      </c>
      <c r="O362" s="128">
        <v>1300</v>
      </c>
      <c r="P362" s="128">
        <v>1100</v>
      </c>
      <c r="Q362" s="128">
        <v>1400</v>
      </c>
      <c r="R362" s="128">
        <v>100</v>
      </c>
      <c r="S362" s="128">
        <v>1300</v>
      </c>
      <c r="T362" s="128">
        <v>7200</v>
      </c>
      <c r="U362" s="128" t="s">
        <v>4408</v>
      </c>
      <c r="W362" s="93" t="str">
        <f>_xlfn.XLOOKUP($C362,'Master list'!$C:$C,'Master list'!E:E)</f>
        <v>SGCC</v>
      </c>
      <c r="X362" s="93" t="str">
        <f>VLOOKUP($C362,'Master list'!$C:$Z,4,0)</f>
        <v>Z08</v>
      </c>
      <c r="Y362" s="104">
        <f>_xlfn.XLOOKUP($C362,'Master list'!$C:$C,'Master list'!O:O)</f>
        <v>1219</v>
      </c>
      <c r="Z362" s="93" t="str">
        <f>VLOOKUP($C362,'Master list'!$C:$Z,5,0)</f>
        <v>SGCC-ZSBX-Z08</v>
      </c>
      <c r="AA362" s="93">
        <f>VLOOKUP($C362,'Master list'!$C:$Z,6,0)</f>
        <v>1</v>
      </c>
      <c r="AB362" s="93">
        <f>VLOOKUP($C362,'Master list'!$C:$Z,7,0)</f>
        <v>336</v>
      </c>
      <c r="AC362" s="93">
        <f>VLOOKUP($C362,'Master list'!$C:$Z,8,0)</f>
        <v>440</v>
      </c>
      <c r="AD362" s="105">
        <f>VLOOKUP($C362,'Master list'!$C:$Z,9,0)</f>
        <v>1.160544</v>
      </c>
      <c r="AF362" s="106">
        <f t="shared" si="43"/>
        <v>1160.5440000000001</v>
      </c>
      <c r="AG362" s="106">
        <f t="shared" si="44"/>
        <v>1160.5440000000001</v>
      </c>
      <c r="AH362" s="106">
        <f t="shared" si="45"/>
        <v>1508.7072000000001</v>
      </c>
      <c r="AI362" s="106">
        <f t="shared" si="46"/>
        <v>1276.5984000000001</v>
      </c>
      <c r="AJ362" s="106">
        <f t="shared" si="47"/>
        <v>1624.7616</v>
      </c>
      <c r="AK362" s="106">
        <f t="shared" si="48"/>
        <v>116.0544</v>
      </c>
      <c r="AL362" s="106">
        <f t="shared" si="49"/>
        <v>1508.7072000000001</v>
      </c>
      <c r="AM362" s="106">
        <f t="shared" si="50"/>
        <v>8355.9168000000009</v>
      </c>
    </row>
    <row r="363" spans="2:39">
      <c r="B363" s="103" t="s">
        <v>5</v>
      </c>
      <c r="C363" s="103" t="s">
        <v>782</v>
      </c>
      <c r="D363" s="103" t="s">
        <v>781</v>
      </c>
      <c r="E363" s="128">
        <v>0</v>
      </c>
      <c r="F363" s="128">
        <v>0</v>
      </c>
      <c r="G363" s="128">
        <v>0</v>
      </c>
      <c r="H363" s="128">
        <v>0</v>
      </c>
      <c r="I363" s="128">
        <v>0</v>
      </c>
      <c r="J363" s="128">
        <v>0</v>
      </c>
      <c r="K363" s="128">
        <v>77.394999999999996</v>
      </c>
      <c r="L363" s="128">
        <v>0</v>
      </c>
      <c r="M363" s="128">
        <v>0</v>
      </c>
      <c r="N363" s="128">
        <v>180.9</v>
      </c>
      <c r="O363" s="128">
        <v>201</v>
      </c>
      <c r="P363" s="128">
        <v>0</v>
      </c>
      <c r="Q363" s="128">
        <v>321.60000000000002</v>
      </c>
      <c r="R363" s="128">
        <v>0</v>
      </c>
      <c r="S363" s="128">
        <v>180.9</v>
      </c>
      <c r="T363" s="128">
        <v>961.79499999999996</v>
      </c>
      <c r="U363" s="128" t="s">
        <v>4408</v>
      </c>
      <c r="W363" s="93" t="str">
        <f>_xlfn.XLOOKUP($C363,'Master list'!$C:$C,'Master list'!E:E)</f>
        <v>SGCC</v>
      </c>
      <c r="X363" s="93" t="str">
        <f>VLOOKUP($C363,'Master list'!$C:$Z,4,0)</f>
        <v>Z08</v>
      </c>
      <c r="Y363" s="104">
        <f>_xlfn.XLOOKUP($C363,'Master list'!$C:$C,'Master list'!O:O)</f>
        <v>1219</v>
      </c>
      <c r="Z363" s="93" t="str">
        <f>VLOOKUP($C363,'Master list'!$C:$Z,5,0)</f>
        <v>SGCC-ZSBX-Z08</v>
      </c>
      <c r="AA363" s="93">
        <f>VLOOKUP($C363,'Master list'!$C:$Z,6,0)</f>
        <v>1</v>
      </c>
      <c r="AB363" s="93">
        <f>VLOOKUP($C363,'Master list'!$C:$Z,7,0)</f>
        <v>336</v>
      </c>
      <c r="AC363" s="93">
        <f>VLOOKUP($C363,'Master list'!$C:$Z,8,0)</f>
        <v>440</v>
      </c>
      <c r="AD363" s="105">
        <f>VLOOKUP($C363,'Master list'!$C:$Z,9,0)</f>
        <v>1.160544</v>
      </c>
      <c r="AF363" s="106">
        <f t="shared" si="43"/>
        <v>89.82030288</v>
      </c>
      <c r="AG363" s="106">
        <f t="shared" si="44"/>
        <v>209.94240960000002</v>
      </c>
      <c r="AH363" s="106">
        <f t="shared" si="45"/>
        <v>233.26934400000002</v>
      </c>
      <c r="AI363" s="106">
        <f t="shared" si="46"/>
        <v>0</v>
      </c>
      <c r="AJ363" s="106">
        <f t="shared" si="47"/>
        <v>373.23095040000004</v>
      </c>
      <c r="AK363" s="106">
        <f t="shared" si="48"/>
        <v>0</v>
      </c>
      <c r="AL363" s="106">
        <f t="shared" si="49"/>
        <v>209.94240960000002</v>
      </c>
      <c r="AM363" s="106">
        <f t="shared" si="50"/>
        <v>1116.2054164799999</v>
      </c>
    </row>
    <row r="364" spans="2:39">
      <c r="B364" s="103" t="s">
        <v>5</v>
      </c>
      <c r="C364" s="103" t="s">
        <v>783</v>
      </c>
      <c r="D364" s="103" t="s">
        <v>784</v>
      </c>
      <c r="E364" s="128">
        <v>0</v>
      </c>
      <c r="F364" s="128">
        <v>0</v>
      </c>
      <c r="G364" s="128">
        <v>0</v>
      </c>
      <c r="H364" s="128">
        <v>0</v>
      </c>
      <c r="I364" s="128">
        <v>0</v>
      </c>
      <c r="J364" s="128">
        <v>0</v>
      </c>
      <c r="K364" s="128">
        <v>200</v>
      </c>
      <c r="L364" s="128">
        <v>100</v>
      </c>
      <c r="M364" s="128">
        <v>0</v>
      </c>
      <c r="N364" s="128">
        <v>500</v>
      </c>
      <c r="O364" s="128">
        <v>700</v>
      </c>
      <c r="P364" s="128">
        <v>400</v>
      </c>
      <c r="Q364" s="128">
        <v>800</v>
      </c>
      <c r="R364" s="128">
        <v>600</v>
      </c>
      <c r="S364" s="128">
        <v>600</v>
      </c>
      <c r="T364" s="128">
        <v>3900</v>
      </c>
      <c r="U364" s="128" t="s">
        <v>4408</v>
      </c>
      <c r="W364" s="93" t="str">
        <f>_xlfn.XLOOKUP($C364,'Master list'!$C:$C,'Master list'!E:E)</f>
        <v>SGCC</v>
      </c>
      <c r="X364" s="93" t="str">
        <f>VLOOKUP($C364,'Master list'!$C:$Z,4,0)</f>
        <v>Z08</v>
      </c>
      <c r="Y364" s="104">
        <f>_xlfn.XLOOKUP($C364,'Master list'!$C:$C,'Master list'!O:O)</f>
        <v>1219</v>
      </c>
      <c r="Z364" s="93" t="str">
        <f>VLOOKUP($C364,'Master list'!$C:$Z,5,0)</f>
        <v>SGCC-ZSBX-Z08</v>
      </c>
      <c r="AA364" s="93">
        <f>VLOOKUP($C364,'Master list'!$C:$Z,6,0)</f>
        <v>0.7</v>
      </c>
      <c r="AB364" s="93">
        <f>VLOOKUP($C364,'Master list'!$C:$Z,7,0)</f>
        <v>524</v>
      </c>
      <c r="AC364" s="93">
        <f>VLOOKUP($C364,'Master list'!$C:$Z,8,0)</f>
        <v>886</v>
      </c>
      <c r="AD364" s="105">
        <f>VLOOKUP($C364,'Master list'!$C:$Z,9,0)</f>
        <v>2.5511306799999995</v>
      </c>
      <c r="AF364" s="106">
        <f t="shared" si="43"/>
        <v>765.33920399999988</v>
      </c>
      <c r="AG364" s="106">
        <f t="shared" si="44"/>
        <v>1275.5653399999999</v>
      </c>
      <c r="AH364" s="106">
        <f t="shared" si="45"/>
        <v>1785.7914759999996</v>
      </c>
      <c r="AI364" s="106">
        <f t="shared" si="46"/>
        <v>1020.4522719999998</v>
      </c>
      <c r="AJ364" s="106">
        <f t="shared" si="47"/>
        <v>2040.9045439999995</v>
      </c>
      <c r="AK364" s="106">
        <f t="shared" si="48"/>
        <v>1530.6784079999998</v>
      </c>
      <c r="AL364" s="106">
        <f t="shared" si="49"/>
        <v>1530.6784079999998</v>
      </c>
      <c r="AM364" s="106">
        <f t="shared" si="50"/>
        <v>9949.4096519999985</v>
      </c>
    </row>
    <row r="365" spans="2:39">
      <c r="B365" s="103" t="s">
        <v>5</v>
      </c>
      <c r="C365" s="103" t="s">
        <v>785</v>
      </c>
      <c r="D365" s="103" t="s">
        <v>784</v>
      </c>
      <c r="E365" s="128">
        <v>0</v>
      </c>
      <c r="F365" s="128">
        <v>0</v>
      </c>
      <c r="G365" s="128">
        <v>0</v>
      </c>
      <c r="H365" s="128">
        <v>0</v>
      </c>
      <c r="I365" s="128">
        <v>0</v>
      </c>
      <c r="J365" s="128">
        <v>0</v>
      </c>
      <c r="K365" s="128">
        <v>106.93</v>
      </c>
      <c r="L365" s="128">
        <v>0</v>
      </c>
      <c r="M365" s="128">
        <v>0</v>
      </c>
      <c r="N365" s="128">
        <v>120.6</v>
      </c>
      <c r="O365" s="128">
        <v>120.6</v>
      </c>
      <c r="P365" s="128">
        <v>0</v>
      </c>
      <c r="Q365" s="128">
        <v>241.2</v>
      </c>
      <c r="R365" s="128">
        <v>0</v>
      </c>
      <c r="S365" s="128">
        <v>100.5</v>
      </c>
      <c r="T365" s="128">
        <v>689.83</v>
      </c>
      <c r="U365" s="128" t="s">
        <v>4408</v>
      </c>
      <c r="W365" s="93" t="str">
        <f>_xlfn.XLOOKUP($C365,'Master list'!$C:$C,'Master list'!E:E)</f>
        <v>SGCC</v>
      </c>
      <c r="X365" s="93" t="str">
        <f>VLOOKUP($C365,'Master list'!$C:$Z,4,0)</f>
        <v>Z08</v>
      </c>
      <c r="Y365" s="104">
        <f>_xlfn.XLOOKUP($C365,'Master list'!$C:$C,'Master list'!O:O)</f>
        <v>1219</v>
      </c>
      <c r="Z365" s="93" t="str">
        <f>VLOOKUP($C365,'Master list'!$C:$Z,5,0)</f>
        <v>SGCC-ZSBX-Z08</v>
      </c>
      <c r="AA365" s="93">
        <f>VLOOKUP($C365,'Master list'!$C:$Z,6,0)</f>
        <v>0.7</v>
      </c>
      <c r="AB365" s="93">
        <f>VLOOKUP($C365,'Master list'!$C:$Z,7,0)</f>
        <v>524</v>
      </c>
      <c r="AC365" s="93">
        <f>VLOOKUP($C365,'Master list'!$C:$Z,8,0)</f>
        <v>886</v>
      </c>
      <c r="AD365" s="105">
        <f>VLOOKUP($C365,'Master list'!$C:$Z,9,0)</f>
        <v>2.5511306799999995</v>
      </c>
      <c r="AF365" s="106">
        <f t="shared" si="43"/>
        <v>272.79240361239999</v>
      </c>
      <c r="AG365" s="106">
        <f t="shared" si="44"/>
        <v>307.66636000799991</v>
      </c>
      <c r="AH365" s="106">
        <f t="shared" si="45"/>
        <v>307.66636000799991</v>
      </c>
      <c r="AI365" s="106">
        <f t="shared" si="46"/>
        <v>0</v>
      </c>
      <c r="AJ365" s="106">
        <f t="shared" si="47"/>
        <v>615.33272001599983</v>
      </c>
      <c r="AK365" s="106">
        <f t="shared" si="48"/>
        <v>0</v>
      </c>
      <c r="AL365" s="106">
        <f t="shared" si="49"/>
        <v>256.38863333999996</v>
      </c>
      <c r="AM365" s="106">
        <f t="shared" si="50"/>
        <v>1759.8464769843997</v>
      </c>
    </row>
    <row r="366" spans="2:39">
      <c r="B366" s="103" t="s">
        <v>5</v>
      </c>
      <c r="C366" s="103" t="s">
        <v>786</v>
      </c>
      <c r="D366" s="103" t="s">
        <v>787</v>
      </c>
      <c r="E366" s="128">
        <v>0</v>
      </c>
      <c r="F366" s="128">
        <v>0</v>
      </c>
      <c r="G366" s="128">
        <v>0</v>
      </c>
      <c r="H366" s="128">
        <v>0</v>
      </c>
      <c r="I366" s="128">
        <v>0</v>
      </c>
      <c r="J366" s="128">
        <v>0</v>
      </c>
      <c r="K366" s="128">
        <v>500</v>
      </c>
      <c r="L366" s="128">
        <v>400</v>
      </c>
      <c r="M366" s="128">
        <v>0</v>
      </c>
      <c r="N366" s="128">
        <v>900</v>
      </c>
      <c r="O366" s="128">
        <v>1500</v>
      </c>
      <c r="P366" s="128">
        <v>900</v>
      </c>
      <c r="Q366" s="128">
        <v>1200</v>
      </c>
      <c r="R366" s="128">
        <v>500</v>
      </c>
      <c r="S366" s="128">
        <v>1200</v>
      </c>
      <c r="T366" s="128">
        <v>7100</v>
      </c>
      <c r="U366" s="128" t="s">
        <v>4408</v>
      </c>
      <c r="W366" s="93" t="str">
        <f>_xlfn.XLOOKUP($C366,'Master list'!$C:$C,'Master list'!E:E)</f>
        <v>SGCC</v>
      </c>
      <c r="X366" s="93" t="str">
        <f>VLOOKUP($C366,'Master list'!$C:$Z,4,0)</f>
        <v>Z08</v>
      </c>
      <c r="Y366" s="104">
        <f>_xlfn.XLOOKUP($C366,'Master list'!$C:$C,'Master list'!O:O)</f>
        <v>1219</v>
      </c>
      <c r="Z366" s="93" t="str">
        <f>VLOOKUP($C366,'Master list'!$C:$Z,5,0)</f>
        <v>SGCC-ZSBX-Z08</v>
      </c>
      <c r="AA366" s="93">
        <f>VLOOKUP($C366,'Master list'!$C:$Z,6,0)</f>
        <v>0.7</v>
      </c>
      <c r="AB366" s="93">
        <f>VLOOKUP($C366,'Master list'!$C:$Z,7,0)</f>
        <v>427</v>
      </c>
      <c r="AC366" s="93">
        <f>VLOOKUP($C366,'Master list'!$C:$Z,8,0)</f>
        <v>719</v>
      </c>
      <c r="AD366" s="105">
        <f>VLOOKUP($C366,'Master list'!$C:$Z,9,0)</f>
        <v>1.6870364349999998</v>
      </c>
      <c r="AF366" s="106">
        <f t="shared" si="43"/>
        <v>1518.3327914999998</v>
      </c>
      <c r="AG366" s="106">
        <f t="shared" si="44"/>
        <v>1518.3327914999998</v>
      </c>
      <c r="AH366" s="106">
        <f t="shared" si="45"/>
        <v>2530.5546524999995</v>
      </c>
      <c r="AI366" s="106">
        <f t="shared" si="46"/>
        <v>1518.3327914999998</v>
      </c>
      <c r="AJ366" s="106">
        <f t="shared" si="47"/>
        <v>2024.4437219999998</v>
      </c>
      <c r="AK366" s="106">
        <f t="shared" si="48"/>
        <v>843.51821749999988</v>
      </c>
      <c r="AL366" s="106">
        <f t="shared" si="49"/>
        <v>2024.4437219999998</v>
      </c>
      <c r="AM366" s="106">
        <f t="shared" si="50"/>
        <v>11977.958688499999</v>
      </c>
    </row>
    <row r="367" spans="2:39">
      <c r="B367" s="103" t="s">
        <v>5</v>
      </c>
      <c r="C367" s="103" t="s">
        <v>788</v>
      </c>
      <c r="D367" s="103" t="s">
        <v>787</v>
      </c>
      <c r="E367" s="128">
        <v>0</v>
      </c>
      <c r="F367" s="128">
        <v>0</v>
      </c>
      <c r="G367" s="128">
        <v>0</v>
      </c>
      <c r="H367" s="128">
        <v>0</v>
      </c>
      <c r="I367" s="128">
        <v>0</v>
      </c>
      <c r="J367" s="128">
        <v>0</v>
      </c>
      <c r="K367" s="128">
        <v>50.49</v>
      </c>
      <c r="L367" s="128">
        <v>0</v>
      </c>
      <c r="M367" s="128">
        <v>0</v>
      </c>
      <c r="N367" s="128">
        <v>50.25</v>
      </c>
      <c r="O367" s="128">
        <v>80.400000000000006</v>
      </c>
      <c r="P367" s="128">
        <v>0</v>
      </c>
      <c r="Q367" s="128">
        <v>100.5</v>
      </c>
      <c r="R367" s="128">
        <v>0</v>
      </c>
      <c r="S367" s="128">
        <v>40.200000000000003</v>
      </c>
      <c r="T367" s="128">
        <v>321.83999999999997</v>
      </c>
      <c r="U367" s="128" t="s">
        <v>4408</v>
      </c>
      <c r="W367" s="93" t="str">
        <f>_xlfn.XLOOKUP($C367,'Master list'!$C:$C,'Master list'!E:E)</f>
        <v>SGCC</v>
      </c>
      <c r="X367" s="93" t="str">
        <f>VLOOKUP($C367,'Master list'!$C:$Z,4,0)</f>
        <v>Z08</v>
      </c>
      <c r="Y367" s="104">
        <f>_xlfn.XLOOKUP($C367,'Master list'!$C:$C,'Master list'!O:O)</f>
        <v>1219</v>
      </c>
      <c r="Z367" s="93" t="str">
        <f>VLOOKUP($C367,'Master list'!$C:$Z,5,0)</f>
        <v>SGCC-ZSBX-Z08</v>
      </c>
      <c r="AA367" s="93">
        <f>VLOOKUP($C367,'Master list'!$C:$Z,6,0)</f>
        <v>0.7</v>
      </c>
      <c r="AB367" s="93">
        <f>VLOOKUP($C367,'Master list'!$C:$Z,7,0)</f>
        <v>427</v>
      </c>
      <c r="AC367" s="93">
        <f>VLOOKUP($C367,'Master list'!$C:$Z,8,0)</f>
        <v>719</v>
      </c>
      <c r="AD367" s="105">
        <f>VLOOKUP($C367,'Master list'!$C:$Z,9,0)</f>
        <v>1.6870364349999998</v>
      </c>
      <c r="AF367" s="106">
        <f t="shared" si="43"/>
        <v>85.178469603149992</v>
      </c>
      <c r="AG367" s="106">
        <f t="shared" si="44"/>
        <v>84.773580858749995</v>
      </c>
      <c r="AH367" s="106">
        <f t="shared" si="45"/>
        <v>135.637729374</v>
      </c>
      <c r="AI367" s="106">
        <f t="shared" si="46"/>
        <v>0</v>
      </c>
      <c r="AJ367" s="106">
        <f t="shared" si="47"/>
        <v>169.54716171749999</v>
      </c>
      <c r="AK367" s="106">
        <f t="shared" si="48"/>
        <v>0</v>
      </c>
      <c r="AL367" s="106">
        <f t="shared" si="49"/>
        <v>67.818864687000001</v>
      </c>
      <c r="AM367" s="106">
        <f t="shared" si="50"/>
        <v>542.95580624039985</v>
      </c>
    </row>
    <row r="368" spans="2:39">
      <c r="B368" s="103" t="s">
        <v>5</v>
      </c>
      <c r="C368" s="103" t="s">
        <v>789</v>
      </c>
      <c r="D368" s="103" t="s">
        <v>790</v>
      </c>
      <c r="E368" s="128">
        <v>0</v>
      </c>
      <c r="F368" s="128">
        <v>0</v>
      </c>
      <c r="G368" s="128">
        <v>0</v>
      </c>
      <c r="H368" s="128">
        <v>0</v>
      </c>
      <c r="I368" s="128">
        <v>0</v>
      </c>
      <c r="J368" s="128">
        <v>0</v>
      </c>
      <c r="K368" s="128">
        <v>700</v>
      </c>
      <c r="L368" s="128">
        <v>600</v>
      </c>
      <c r="M368" s="128">
        <v>0</v>
      </c>
      <c r="N368" s="128">
        <v>1300</v>
      </c>
      <c r="O368" s="128">
        <v>2200</v>
      </c>
      <c r="P368" s="128">
        <v>1200</v>
      </c>
      <c r="Q368" s="128">
        <v>2100</v>
      </c>
      <c r="R368" s="128">
        <v>1100</v>
      </c>
      <c r="S368" s="128">
        <v>1700</v>
      </c>
      <c r="T368" s="128">
        <v>10900</v>
      </c>
      <c r="U368" s="128" t="s">
        <v>4408</v>
      </c>
      <c r="W368" s="93" t="str">
        <f>_xlfn.XLOOKUP($C368,'Master list'!$C:$C,'Master list'!E:E)</f>
        <v>SGCC</v>
      </c>
      <c r="X368" s="93" t="str">
        <f>VLOOKUP($C368,'Master list'!$C:$Z,4,0)</f>
        <v>Z08</v>
      </c>
      <c r="Y368" s="104">
        <f>_xlfn.XLOOKUP($C368,'Master list'!$C:$C,'Master list'!O:O)</f>
        <v>1219</v>
      </c>
      <c r="Z368" s="93" t="str">
        <f>VLOOKUP($C368,'Master list'!$C:$Z,5,0)</f>
        <v>SGCC-ZSBX-Z08</v>
      </c>
      <c r="AA368" s="93">
        <f>VLOOKUP($C368,'Master list'!$C:$Z,6,0)</f>
        <v>0.7</v>
      </c>
      <c r="AB368" s="93">
        <f>VLOOKUP($C368,'Master list'!$C:$Z,7,0)</f>
        <v>554.5</v>
      </c>
      <c r="AC368" s="93">
        <f>VLOOKUP($C368,'Master list'!$C:$Z,8,0)</f>
        <v>793</v>
      </c>
      <c r="AD368" s="105">
        <f>VLOOKUP($C368,'Master list'!$C:$Z,9,0)</f>
        <v>2.4162531574999999</v>
      </c>
      <c r="AF368" s="106">
        <f t="shared" si="43"/>
        <v>3141.1291047499999</v>
      </c>
      <c r="AG368" s="106">
        <f t="shared" si="44"/>
        <v>3141.1291047499999</v>
      </c>
      <c r="AH368" s="106">
        <f t="shared" si="45"/>
        <v>5315.7569464999997</v>
      </c>
      <c r="AI368" s="106">
        <f t="shared" si="46"/>
        <v>2899.5037889999999</v>
      </c>
      <c r="AJ368" s="106">
        <f t="shared" si="47"/>
        <v>5074.1316307500001</v>
      </c>
      <c r="AK368" s="106">
        <f t="shared" si="48"/>
        <v>2657.8784732499998</v>
      </c>
      <c r="AL368" s="106">
        <f t="shared" si="49"/>
        <v>4107.63036775</v>
      </c>
      <c r="AM368" s="106">
        <f t="shared" si="50"/>
        <v>26337.159416750001</v>
      </c>
    </row>
    <row r="369" spans="2:39">
      <c r="B369" s="103" t="s">
        <v>5</v>
      </c>
      <c r="C369" s="103" t="s">
        <v>791</v>
      </c>
      <c r="D369" s="103" t="s">
        <v>790</v>
      </c>
      <c r="E369" s="128">
        <v>0</v>
      </c>
      <c r="F369" s="128">
        <v>0</v>
      </c>
      <c r="G369" s="128">
        <v>0</v>
      </c>
      <c r="H369" s="128">
        <v>0</v>
      </c>
      <c r="I369" s="128">
        <v>0</v>
      </c>
      <c r="J369" s="128">
        <v>20.47</v>
      </c>
      <c r="K369" s="128">
        <v>175.875</v>
      </c>
      <c r="L369" s="128">
        <v>0</v>
      </c>
      <c r="M369" s="128">
        <v>0</v>
      </c>
      <c r="N369" s="128">
        <v>175.875</v>
      </c>
      <c r="O369" s="128">
        <v>201</v>
      </c>
      <c r="P369" s="128">
        <v>0</v>
      </c>
      <c r="Q369" s="128">
        <v>326.625</v>
      </c>
      <c r="R369" s="128">
        <v>0</v>
      </c>
      <c r="S369" s="128">
        <v>150.75</v>
      </c>
      <c r="T369" s="128">
        <v>1050.595</v>
      </c>
      <c r="U369" s="128" t="s">
        <v>4408</v>
      </c>
      <c r="W369" s="93" t="str">
        <f>_xlfn.XLOOKUP($C369,'Master list'!$C:$C,'Master list'!E:E)</f>
        <v>SGCC</v>
      </c>
      <c r="X369" s="93" t="str">
        <f>VLOOKUP($C369,'Master list'!$C:$Z,4,0)</f>
        <v>Z08</v>
      </c>
      <c r="Y369" s="104">
        <f>_xlfn.XLOOKUP($C369,'Master list'!$C:$C,'Master list'!O:O)</f>
        <v>1219</v>
      </c>
      <c r="Z369" s="93" t="str">
        <f>VLOOKUP($C369,'Master list'!$C:$Z,5,0)</f>
        <v>SGCC-ZSBX-Z08</v>
      </c>
      <c r="AA369" s="93">
        <f>VLOOKUP($C369,'Master list'!$C:$Z,6,0)</f>
        <v>0.7</v>
      </c>
      <c r="AB369" s="93">
        <f>VLOOKUP($C369,'Master list'!$C:$Z,7,0)</f>
        <v>554.5</v>
      </c>
      <c r="AC369" s="93">
        <f>VLOOKUP($C369,'Master list'!$C:$Z,8,0)</f>
        <v>793</v>
      </c>
      <c r="AD369" s="105">
        <f>VLOOKUP($C369,'Master list'!$C:$Z,9,0)</f>
        <v>2.4162531574999999</v>
      </c>
      <c r="AF369" s="106">
        <f t="shared" si="43"/>
        <v>474.41922620933747</v>
      </c>
      <c r="AG369" s="106">
        <f t="shared" si="44"/>
        <v>424.95852407531248</v>
      </c>
      <c r="AH369" s="106">
        <f t="shared" si="45"/>
        <v>485.66688465749996</v>
      </c>
      <c r="AI369" s="106">
        <f t="shared" si="46"/>
        <v>0</v>
      </c>
      <c r="AJ369" s="106">
        <f t="shared" si="47"/>
        <v>789.20868756843743</v>
      </c>
      <c r="AK369" s="106">
        <f t="shared" si="48"/>
        <v>0</v>
      </c>
      <c r="AL369" s="106">
        <f t="shared" si="49"/>
        <v>364.250163493125</v>
      </c>
      <c r="AM369" s="106">
        <f t="shared" si="50"/>
        <v>2538.5034860037126</v>
      </c>
    </row>
    <row r="370" spans="2:39">
      <c r="B370" s="103" t="s">
        <v>5</v>
      </c>
      <c r="C370" s="103" t="s">
        <v>798</v>
      </c>
      <c r="D370" s="103" t="s">
        <v>799</v>
      </c>
      <c r="E370" s="128">
        <v>0</v>
      </c>
      <c r="F370" s="128">
        <v>0</v>
      </c>
      <c r="G370" s="128">
        <v>0</v>
      </c>
      <c r="H370" s="128">
        <v>0</v>
      </c>
      <c r="I370" s="128">
        <v>0</v>
      </c>
      <c r="J370" s="128">
        <v>0</v>
      </c>
      <c r="K370" s="128">
        <v>800</v>
      </c>
      <c r="L370" s="128">
        <v>800</v>
      </c>
      <c r="M370" s="128">
        <v>0</v>
      </c>
      <c r="N370" s="128">
        <v>2600</v>
      </c>
      <c r="O370" s="128">
        <v>1200</v>
      </c>
      <c r="P370" s="128">
        <v>2100</v>
      </c>
      <c r="Q370" s="128">
        <v>1700</v>
      </c>
      <c r="R370" s="128">
        <v>0</v>
      </c>
      <c r="S370" s="128">
        <v>2500</v>
      </c>
      <c r="T370" s="128">
        <v>11700</v>
      </c>
      <c r="U370" s="128" t="s">
        <v>4408</v>
      </c>
      <c r="W370" s="93" t="str">
        <f>_xlfn.XLOOKUP($C370,'Master list'!$C:$C,'Master list'!E:E)</f>
        <v>SGCC</v>
      </c>
      <c r="X370" s="93" t="str">
        <f>VLOOKUP($C370,'Master list'!$C:$Z,4,0)</f>
        <v>Z08</v>
      </c>
      <c r="Y370" s="104">
        <f>_xlfn.XLOOKUP($C370,'Master list'!$C:$C,'Master list'!O:O)</f>
        <v>1219</v>
      </c>
      <c r="Z370" s="93" t="str">
        <f>VLOOKUP($C370,'Master list'!$C:$Z,5,0)</f>
        <v>SGCC-ZSBX-Z08</v>
      </c>
      <c r="AA370" s="93">
        <f>VLOOKUP($C370,'Master list'!$C:$Z,6,0)</f>
        <v>0.8</v>
      </c>
      <c r="AB370" s="93">
        <f>VLOOKUP($C370,'Master list'!$C:$Z,7,0)</f>
        <v>71.3</v>
      </c>
      <c r="AC370" s="93">
        <f>VLOOKUP($C370,'Master list'!$C:$Z,8,0)</f>
        <v>1224</v>
      </c>
      <c r="AD370" s="105">
        <f>VLOOKUP($C370,'Master list'!$C:$Z,9,0)</f>
        <v>0.54806313600000001</v>
      </c>
      <c r="AF370" s="106">
        <f t="shared" si="43"/>
        <v>876.90101760000005</v>
      </c>
      <c r="AG370" s="106">
        <f t="shared" si="44"/>
        <v>1424.9641535999999</v>
      </c>
      <c r="AH370" s="106">
        <f t="shared" si="45"/>
        <v>657.67576320000001</v>
      </c>
      <c r="AI370" s="106">
        <f t="shared" si="46"/>
        <v>1150.9325856</v>
      </c>
      <c r="AJ370" s="106">
        <f t="shared" si="47"/>
        <v>931.7073312</v>
      </c>
      <c r="AK370" s="106">
        <f t="shared" si="48"/>
        <v>0</v>
      </c>
      <c r="AL370" s="106">
        <f t="shared" si="49"/>
        <v>1370.1578400000001</v>
      </c>
      <c r="AM370" s="106">
        <f t="shared" si="50"/>
        <v>6412.3386911999996</v>
      </c>
    </row>
    <row r="371" spans="2:39">
      <c r="B371" s="103" t="s">
        <v>5</v>
      </c>
      <c r="C371" s="103" t="s">
        <v>800</v>
      </c>
      <c r="D371" s="103" t="s">
        <v>799</v>
      </c>
      <c r="E371" s="128">
        <v>0</v>
      </c>
      <c r="F371" s="128">
        <v>0</v>
      </c>
      <c r="G371" s="128">
        <v>0</v>
      </c>
      <c r="H371" s="128">
        <v>0</v>
      </c>
      <c r="I371" s="128">
        <v>0</v>
      </c>
      <c r="J371" s="128">
        <v>0</v>
      </c>
      <c r="K371" s="128">
        <v>0</v>
      </c>
      <c r="L371" s="128">
        <v>0</v>
      </c>
      <c r="M371" s="128">
        <v>0</v>
      </c>
      <c r="N371" s="128">
        <v>9.3000000000000007</v>
      </c>
      <c r="O371" s="128">
        <v>201</v>
      </c>
      <c r="P371" s="128">
        <v>170.85</v>
      </c>
      <c r="Q371" s="128">
        <v>160.80000000000001</v>
      </c>
      <c r="R371" s="128">
        <v>0</v>
      </c>
      <c r="S371" s="128">
        <v>160.80000000000001</v>
      </c>
      <c r="T371" s="128">
        <v>702.75</v>
      </c>
      <c r="U371" s="128" t="s">
        <v>4408</v>
      </c>
      <c r="W371" s="93" t="str">
        <f>_xlfn.XLOOKUP($C371,'Master list'!$C:$C,'Master list'!E:E)</f>
        <v>SGCC</v>
      </c>
      <c r="X371" s="93" t="str">
        <f>VLOOKUP($C371,'Master list'!$C:$Z,4,0)</f>
        <v>Z08</v>
      </c>
      <c r="Y371" s="104">
        <f>_xlfn.XLOOKUP($C371,'Master list'!$C:$C,'Master list'!O:O)</f>
        <v>1219</v>
      </c>
      <c r="Z371" s="93" t="str">
        <f>VLOOKUP($C371,'Master list'!$C:$Z,5,0)</f>
        <v>SGCC-ZSBX-Z08</v>
      </c>
      <c r="AA371" s="93">
        <f>VLOOKUP($C371,'Master list'!$C:$Z,6,0)</f>
        <v>0.8</v>
      </c>
      <c r="AB371" s="93">
        <f>VLOOKUP($C371,'Master list'!$C:$Z,7,0)</f>
        <v>71.3</v>
      </c>
      <c r="AC371" s="93">
        <f>VLOOKUP($C371,'Master list'!$C:$Z,8,0)</f>
        <v>1224</v>
      </c>
      <c r="AD371" s="105">
        <f>VLOOKUP($C371,'Master list'!$C:$Z,9,0)</f>
        <v>0.54806313600000001</v>
      </c>
      <c r="AF371" s="106">
        <f t="shared" si="43"/>
        <v>0</v>
      </c>
      <c r="AG371" s="106">
        <f t="shared" si="44"/>
        <v>5.0969871648000007</v>
      </c>
      <c r="AH371" s="106">
        <f t="shared" si="45"/>
        <v>110.160690336</v>
      </c>
      <c r="AI371" s="106">
        <f t="shared" si="46"/>
        <v>93.636586785600002</v>
      </c>
      <c r="AJ371" s="106">
        <f t="shared" si="47"/>
        <v>88.128552268800007</v>
      </c>
      <c r="AK371" s="106">
        <f t="shared" si="48"/>
        <v>0</v>
      </c>
      <c r="AL371" s="106">
        <f t="shared" si="49"/>
        <v>88.128552268800007</v>
      </c>
      <c r="AM371" s="106">
        <f t="shared" si="50"/>
        <v>385.15136882400003</v>
      </c>
    </row>
    <row r="372" spans="2:39">
      <c r="B372" s="103" t="s">
        <v>5</v>
      </c>
      <c r="C372" s="103" t="s">
        <v>801</v>
      </c>
      <c r="D372" s="103" t="s">
        <v>802</v>
      </c>
      <c r="E372" s="128">
        <v>0</v>
      </c>
      <c r="F372" s="128">
        <v>0</v>
      </c>
      <c r="G372" s="128">
        <v>0</v>
      </c>
      <c r="H372" s="128">
        <v>0</v>
      </c>
      <c r="I372" s="128">
        <v>0</v>
      </c>
      <c r="J372" s="128">
        <v>800</v>
      </c>
      <c r="K372" s="128">
        <v>500</v>
      </c>
      <c r="L372" s="128">
        <v>800</v>
      </c>
      <c r="M372" s="128">
        <v>0</v>
      </c>
      <c r="N372" s="128">
        <v>2500</v>
      </c>
      <c r="O372" s="128">
        <v>1300</v>
      </c>
      <c r="P372" s="128">
        <v>2100</v>
      </c>
      <c r="Q372" s="128">
        <v>1700</v>
      </c>
      <c r="R372" s="128">
        <v>0</v>
      </c>
      <c r="S372" s="128">
        <v>2500</v>
      </c>
      <c r="T372" s="128">
        <v>12200</v>
      </c>
      <c r="U372" s="128" t="s">
        <v>4408</v>
      </c>
      <c r="W372" s="93" t="str">
        <f>_xlfn.XLOOKUP($C372,'Master list'!$C:$C,'Master list'!E:E)</f>
        <v>SGCC</v>
      </c>
      <c r="X372" s="93" t="str">
        <f>VLOOKUP($C372,'Master list'!$C:$Z,4,0)</f>
        <v>Z08</v>
      </c>
      <c r="Y372" s="104">
        <f>_xlfn.XLOOKUP($C372,'Master list'!$C:$C,'Master list'!O:O)</f>
        <v>1219</v>
      </c>
      <c r="Z372" s="93" t="str">
        <f>VLOOKUP($C372,'Master list'!$C:$Z,5,0)</f>
        <v>SGCC-ZSBX-Z08</v>
      </c>
      <c r="AA372" s="93">
        <f>VLOOKUP($C372,'Master list'!$C:$Z,6,0)</f>
        <v>0.8</v>
      </c>
      <c r="AB372" s="93">
        <f>VLOOKUP($C372,'Master list'!$C:$Z,7,0)</f>
        <v>67</v>
      </c>
      <c r="AC372" s="93">
        <f>VLOOKUP($C372,'Master list'!$C:$Z,8,0)</f>
        <v>1224</v>
      </c>
      <c r="AD372" s="105">
        <f>VLOOKUP($C372,'Master list'!$C:$Z,9,0)</f>
        <v>0.51501023999999995</v>
      </c>
      <c r="AF372" s="106">
        <f t="shared" si="43"/>
        <v>1081.5215039999998</v>
      </c>
      <c r="AG372" s="106">
        <f t="shared" si="44"/>
        <v>1287.5255999999999</v>
      </c>
      <c r="AH372" s="106">
        <f t="shared" si="45"/>
        <v>669.51331199999993</v>
      </c>
      <c r="AI372" s="106">
        <f t="shared" si="46"/>
        <v>1081.5215039999998</v>
      </c>
      <c r="AJ372" s="106">
        <f t="shared" si="47"/>
        <v>875.51740799999993</v>
      </c>
      <c r="AK372" s="106">
        <f t="shared" si="48"/>
        <v>0</v>
      </c>
      <c r="AL372" s="106">
        <f t="shared" si="49"/>
        <v>1287.5255999999999</v>
      </c>
      <c r="AM372" s="106">
        <f t="shared" si="50"/>
        <v>6283.1249279999993</v>
      </c>
    </row>
    <row r="373" spans="2:39">
      <c r="B373" s="103" t="s">
        <v>5</v>
      </c>
      <c r="C373" s="103" t="s">
        <v>803</v>
      </c>
      <c r="D373" s="103" t="s">
        <v>802</v>
      </c>
      <c r="E373" s="128">
        <v>0</v>
      </c>
      <c r="F373" s="128">
        <v>0</v>
      </c>
      <c r="G373" s="128">
        <v>0</v>
      </c>
      <c r="H373" s="128">
        <v>0</v>
      </c>
      <c r="I373" s="128">
        <v>0</v>
      </c>
      <c r="J373" s="128">
        <v>314.45</v>
      </c>
      <c r="K373" s="128">
        <v>0</v>
      </c>
      <c r="L373" s="128">
        <v>0</v>
      </c>
      <c r="M373" s="128">
        <v>0</v>
      </c>
      <c r="N373" s="128">
        <v>0</v>
      </c>
      <c r="O373" s="128">
        <v>0</v>
      </c>
      <c r="P373" s="128">
        <v>422.1</v>
      </c>
      <c r="Q373" s="128">
        <v>0</v>
      </c>
      <c r="R373" s="128">
        <v>0</v>
      </c>
      <c r="S373" s="128">
        <v>422.1</v>
      </c>
      <c r="T373" s="128">
        <v>1158.6500000000001</v>
      </c>
      <c r="U373" s="128" t="s">
        <v>4408</v>
      </c>
      <c r="W373" s="93" t="str">
        <f>_xlfn.XLOOKUP($C373,'Master list'!$C:$C,'Master list'!E:E)</f>
        <v>SGCC</v>
      </c>
      <c r="X373" s="93" t="str">
        <f>VLOOKUP($C373,'Master list'!$C:$Z,4,0)</f>
        <v>Z08</v>
      </c>
      <c r="Y373" s="104">
        <f>_xlfn.XLOOKUP($C373,'Master list'!$C:$C,'Master list'!O:O)</f>
        <v>1219</v>
      </c>
      <c r="Z373" s="93" t="str">
        <f>VLOOKUP($C373,'Master list'!$C:$Z,5,0)</f>
        <v>SGCC-ZSBX-Z08</v>
      </c>
      <c r="AA373" s="93">
        <f>VLOOKUP($C373,'Master list'!$C:$Z,6,0)</f>
        <v>0.8</v>
      </c>
      <c r="AB373" s="93">
        <f>VLOOKUP($C373,'Master list'!$C:$Z,7,0)</f>
        <v>67</v>
      </c>
      <c r="AC373" s="93">
        <f>VLOOKUP($C373,'Master list'!$C:$Z,8,0)</f>
        <v>1224</v>
      </c>
      <c r="AD373" s="105">
        <f>VLOOKUP($C373,'Master list'!$C:$Z,9,0)</f>
        <v>0.51501023999999995</v>
      </c>
      <c r="AF373" s="106">
        <f t="shared" si="43"/>
        <v>161.94496996799998</v>
      </c>
      <c r="AG373" s="106">
        <f t="shared" si="44"/>
        <v>0</v>
      </c>
      <c r="AH373" s="106">
        <f t="shared" si="45"/>
        <v>0</v>
      </c>
      <c r="AI373" s="106">
        <f t="shared" si="46"/>
        <v>217.38582230399999</v>
      </c>
      <c r="AJ373" s="106">
        <f t="shared" si="47"/>
        <v>0</v>
      </c>
      <c r="AK373" s="106">
        <f t="shared" si="48"/>
        <v>0</v>
      </c>
      <c r="AL373" s="106">
        <f t="shared" si="49"/>
        <v>217.38582230399999</v>
      </c>
      <c r="AM373" s="106">
        <f t="shared" si="50"/>
        <v>596.71661457599998</v>
      </c>
    </row>
    <row r="374" spans="2:39">
      <c r="B374" s="103" t="s">
        <v>5</v>
      </c>
      <c r="C374" s="103" t="s">
        <v>804</v>
      </c>
      <c r="D374" s="103" t="s">
        <v>805</v>
      </c>
      <c r="E374" s="128">
        <v>0</v>
      </c>
      <c r="F374" s="128">
        <v>0</v>
      </c>
      <c r="G374" s="128">
        <v>0</v>
      </c>
      <c r="H374" s="128">
        <v>0</v>
      </c>
      <c r="I374" s="128">
        <v>0</v>
      </c>
      <c r="J374" s="128">
        <v>200</v>
      </c>
      <c r="K374" s="128">
        <v>500</v>
      </c>
      <c r="L374" s="128">
        <v>0</v>
      </c>
      <c r="M374" s="128">
        <v>0</v>
      </c>
      <c r="N374" s="128">
        <v>800</v>
      </c>
      <c r="O374" s="128">
        <v>800</v>
      </c>
      <c r="P374" s="128">
        <v>900</v>
      </c>
      <c r="Q374" s="128">
        <v>800</v>
      </c>
      <c r="R374" s="128">
        <v>0</v>
      </c>
      <c r="S374" s="128">
        <v>1300</v>
      </c>
      <c r="T374" s="128">
        <v>5300</v>
      </c>
      <c r="U374" s="128" t="s">
        <v>4408</v>
      </c>
      <c r="W374" s="93" t="str">
        <f>_xlfn.XLOOKUP($C374,'Master list'!$C:$C,'Master list'!E:E)</f>
        <v>SGCC</v>
      </c>
      <c r="X374" s="93" t="str">
        <f>VLOOKUP($C374,'Master list'!$C:$Z,4,0)</f>
        <v>Z08</v>
      </c>
      <c r="Y374" s="104">
        <f>_xlfn.XLOOKUP($C374,'Master list'!$C:$C,'Master list'!O:O)</f>
        <v>1219</v>
      </c>
      <c r="Z374" s="93" t="str">
        <f>VLOOKUP($C374,'Master list'!$C:$Z,5,0)</f>
        <v>SGCC-ZSBX-Z08</v>
      </c>
      <c r="AA374" s="93">
        <f>VLOOKUP($C374,'Master list'!$C:$Z,6,0)</f>
        <v>0.8</v>
      </c>
      <c r="AB374" s="93">
        <f>VLOOKUP($C374,'Master list'!$C:$Z,7,0)</f>
        <v>60.5</v>
      </c>
      <c r="AC374" s="93">
        <f>VLOOKUP($C374,'Master list'!$C:$Z,8,0)</f>
        <v>1224</v>
      </c>
      <c r="AD374" s="105">
        <f>VLOOKUP($C374,'Master list'!$C:$Z,9,0)</f>
        <v>0.46504656</v>
      </c>
      <c r="AF374" s="106">
        <f t="shared" si="43"/>
        <v>325.53259200000002</v>
      </c>
      <c r="AG374" s="106">
        <f t="shared" si="44"/>
        <v>372.03724799999998</v>
      </c>
      <c r="AH374" s="106">
        <f t="shared" si="45"/>
        <v>372.03724799999998</v>
      </c>
      <c r="AI374" s="106">
        <f t="shared" si="46"/>
        <v>418.54190399999999</v>
      </c>
      <c r="AJ374" s="106">
        <f t="shared" si="47"/>
        <v>372.03724799999998</v>
      </c>
      <c r="AK374" s="106">
        <f t="shared" si="48"/>
        <v>0</v>
      </c>
      <c r="AL374" s="106">
        <f t="shared" si="49"/>
        <v>604.56052799999998</v>
      </c>
      <c r="AM374" s="106">
        <f t="shared" si="50"/>
        <v>2464.746768</v>
      </c>
    </row>
    <row r="375" spans="2:39">
      <c r="B375" s="103" t="s">
        <v>5</v>
      </c>
      <c r="C375" s="103" t="s">
        <v>806</v>
      </c>
      <c r="D375" s="103" t="s">
        <v>805</v>
      </c>
      <c r="E375" s="128">
        <v>0</v>
      </c>
      <c r="F375" s="128">
        <v>0</v>
      </c>
      <c r="G375" s="128">
        <v>0</v>
      </c>
      <c r="H375" s="128">
        <v>0</v>
      </c>
      <c r="I375" s="128">
        <v>0</v>
      </c>
      <c r="J375" s="128">
        <v>0</v>
      </c>
      <c r="K375" s="128">
        <v>0</v>
      </c>
      <c r="L375" s="128">
        <v>0</v>
      </c>
      <c r="M375" s="128">
        <v>0</v>
      </c>
      <c r="N375" s="128">
        <v>0</v>
      </c>
      <c r="O375" s="128">
        <v>0</v>
      </c>
      <c r="P375" s="128">
        <v>41.475000000000001</v>
      </c>
      <c r="Q375" s="128">
        <v>70.349999999999994</v>
      </c>
      <c r="R375" s="128">
        <v>0</v>
      </c>
      <c r="S375" s="128">
        <v>70.349999999999994</v>
      </c>
      <c r="T375" s="128">
        <v>182.17500000000001</v>
      </c>
      <c r="U375" s="128" t="s">
        <v>4408</v>
      </c>
      <c r="W375" s="93" t="str">
        <f>_xlfn.XLOOKUP($C375,'Master list'!$C:$C,'Master list'!E:E)</f>
        <v>SGCC</v>
      </c>
      <c r="X375" s="93" t="str">
        <f>VLOOKUP($C375,'Master list'!$C:$Z,4,0)</f>
        <v>Z08</v>
      </c>
      <c r="Y375" s="104">
        <f>_xlfn.XLOOKUP($C375,'Master list'!$C:$C,'Master list'!O:O)</f>
        <v>1219</v>
      </c>
      <c r="Z375" s="93" t="str">
        <f>VLOOKUP($C375,'Master list'!$C:$Z,5,0)</f>
        <v>SGCC-ZSBX-Z08</v>
      </c>
      <c r="AA375" s="93">
        <f>VLOOKUP($C375,'Master list'!$C:$Z,6,0)</f>
        <v>0.8</v>
      </c>
      <c r="AB375" s="93">
        <f>VLOOKUP($C375,'Master list'!$C:$Z,7,0)</f>
        <v>60.5</v>
      </c>
      <c r="AC375" s="93">
        <f>VLOOKUP($C375,'Master list'!$C:$Z,8,0)</f>
        <v>1224</v>
      </c>
      <c r="AD375" s="105">
        <f>VLOOKUP($C375,'Master list'!$C:$Z,9,0)</f>
        <v>0.46504656</v>
      </c>
      <c r="AF375" s="106">
        <f t="shared" si="43"/>
        <v>0</v>
      </c>
      <c r="AG375" s="106">
        <f t="shared" si="44"/>
        <v>0</v>
      </c>
      <c r="AH375" s="106">
        <f t="shared" si="45"/>
        <v>0</v>
      </c>
      <c r="AI375" s="106">
        <f t="shared" si="46"/>
        <v>19.287806075999999</v>
      </c>
      <c r="AJ375" s="106">
        <f t="shared" si="47"/>
        <v>32.716025496</v>
      </c>
      <c r="AK375" s="106">
        <f t="shared" si="48"/>
        <v>0</v>
      </c>
      <c r="AL375" s="106">
        <f t="shared" si="49"/>
        <v>32.716025496</v>
      </c>
      <c r="AM375" s="106">
        <f t="shared" si="50"/>
        <v>84.71985706800001</v>
      </c>
    </row>
    <row r="376" spans="2:39">
      <c r="B376" s="103" t="s">
        <v>5</v>
      </c>
      <c r="C376" s="103" t="s">
        <v>809</v>
      </c>
      <c r="D376" s="103" t="s">
        <v>810</v>
      </c>
      <c r="E376" s="128">
        <v>0</v>
      </c>
      <c r="F376" s="128">
        <v>0</v>
      </c>
      <c r="G376" s="128">
        <v>0</v>
      </c>
      <c r="H376" s="128">
        <v>0</v>
      </c>
      <c r="I376" s="128">
        <v>0</v>
      </c>
      <c r="J376" s="128">
        <v>0</v>
      </c>
      <c r="K376" s="128">
        <v>0</v>
      </c>
      <c r="L376" s="128">
        <v>0</v>
      </c>
      <c r="M376" s="128">
        <v>0</v>
      </c>
      <c r="N376" s="128">
        <v>700</v>
      </c>
      <c r="O376" s="128">
        <v>0</v>
      </c>
      <c r="P376" s="128">
        <v>700</v>
      </c>
      <c r="Q376" s="128">
        <v>700</v>
      </c>
      <c r="R376" s="128">
        <v>0</v>
      </c>
      <c r="S376" s="128">
        <v>700</v>
      </c>
      <c r="T376" s="128">
        <v>2800</v>
      </c>
      <c r="U376" s="128" t="s">
        <v>4408</v>
      </c>
      <c r="W376" s="93" t="str">
        <f>_xlfn.XLOOKUP($C376,'Master list'!$C:$C,'Master list'!E:E)</f>
        <v>SGCC</v>
      </c>
      <c r="X376" s="93" t="str">
        <f>VLOOKUP($C376,'Master list'!$C:$Z,4,0)</f>
        <v>Z08</v>
      </c>
      <c r="Y376" s="104">
        <f>_xlfn.XLOOKUP($C376,'Master list'!$C:$C,'Master list'!O:O)</f>
        <v>1219</v>
      </c>
      <c r="Z376" s="93" t="str">
        <f>VLOOKUP($C376,'Master list'!$C:$Z,5,0)</f>
        <v>SGCC-ZSBX-Z08</v>
      </c>
      <c r="AA376" s="93">
        <f>VLOOKUP($C376,'Master list'!$C:$Z,6,0)</f>
        <v>1</v>
      </c>
      <c r="AB376" s="93">
        <f>VLOOKUP($C376,'Master list'!$C:$Z,7,0)</f>
        <v>60</v>
      </c>
      <c r="AC376" s="93">
        <f>VLOOKUP($C376,'Master list'!$C:$Z,8,0)</f>
        <v>1123</v>
      </c>
      <c r="AD376" s="105">
        <f>VLOOKUP($C376,'Master list'!$C:$Z,9,0)</f>
        <v>0.52893299999999999</v>
      </c>
      <c r="AF376" s="106">
        <f t="shared" si="43"/>
        <v>0</v>
      </c>
      <c r="AG376" s="106">
        <f t="shared" si="44"/>
        <v>370.25310000000002</v>
      </c>
      <c r="AH376" s="106">
        <f t="shared" si="45"/>
        <v>0</v>
      </c>
      <c r="AI376" s="106">
        <f t="shared" si="46"/>
        <v>370.25310000000002</v>
      </c>
      <c r="AJ376" s="106">
        <f t="shared" si="47"/>
        <v>370.25310000000002</v>
      </c>
      <c r="AK376" s="106">
        <f t="shared" si="48"/>
        <v>0</v>
      </c>
      <c r="AL376" s="106">
        <f t="shared" si="49"/>
        <v>370.25310000000002</v>
      </c>
      <c r="AM376" s="106">
        <f t="shared" si="50"/>
        <v>1481.0124000000001</v>
      </c>
    </row>
    <row r="377" spans="2:39">
      <c r="B377" s="103" t="s">
        <v>5</v>
      </c>
      <c r="C377" s="103" t="s">
        <v>811</v>
      </c>
      <c r="D377" s="103" t="s">
        <v>812</v>
      </c>
      <c r="E377" s="128">
        <v>0</v>
      </c>
      <c r="F377" s="128">
        <v>0</v>
      </c>
      <c r="G377" s="128">
        <v>0</v>
      </c>
      <c r="H377" s="128">
        <v>0</v>
      </c>
      <c r="I377" s="128">
        <v>0</v>
      </c>
      <c r="J377" s="128">
        <v>400</v>
      </c>
      <c r="K377" s="128">
        <v>0</v>
      </c>
      <c r="L377" s="128">
        <v>500</v>
      </c>
      <c r="M377" s="128">
        <v>0</v>
      </c>
      <c r="N377" s="128">
        <v>1500</v>
      </c>
      <c r="O377" s="128">
        <v>1000</v>
      </c>
      <c r="P377" s="128">
        <v>1500</v>
      </c>
      <c r="Q377" s="128">
        <v>600</v>
      </c>
      <c r="R377" s="128">
        <v>0</v>
      </c>
      <c r="S377" s="128">
        <v>1500</v>
      </c>
      <c r="T377" s="128">
        <v>7000</v>
      </c>
      <c r="U377" s="128" t="s">
        <v>4408</v>
      </c>
      <c r="W377" s="93" t="str">
        <f>_xlfn.XLOOKUP($C377,'Master list'!$C:$C,'Master list'!E:E)</f>
        <v>SGCC</v>
      </c>
      <c r="X377" s="93" t="str">
        <f>VLOOKUP($C377,'Master list'!$C:$Z,4,0)</f>
        <v>Z08</v>
      </c>
      <c r="Y377" s="104">
        <f>_xlfn.XLOOKUP($C377,'Master list'!$C:$C,'Master list'!O:O)</f>
        <v>1219</v>
      </c>
      <c r="Z377" s="93" t="str">
        <f>VLOOKUP($C377,'Master list'!$C:$Z,5,0)</f>
        <v>SGCC-ZSBX-Z08</v>
      </c>
      <c r="AA377" s="93">
        <f>VLOOKUP($C377,'Master list'!$C:$Z,6,0)</f>
        <v>0.8</v>
      </c>
      <c r="AB377" s="93">
        <f>VLOOKUP($C377,'Master list'!$C:$Z,7,0)</f>
        <v>64</v>
      </c>
      <c r="AC377" s="93">
        <f>VLOOKUP($C377,'Master list'!$C:$Z,8,0)</f>
        <v>1242</v>
      </c>
      <c r="AD377" s="105">
        <f>VLOOKUP($C377,'Master list'!$C:$Z,9,0)</f>
        <v>0.49918464000000001</v>
      </c>
      <c r="AF377" s="106">
        <f t="shared" si="43"/>
        <v>449.26617600000003</v>
      </c>
      <c r="AG377" s="106">
        <f t="shared" si="44"/>
        <v>748.77696000000003</v>
      </c>
      <c r="AH377" s="106">
        <f t="shared" si="45"/>
        <v>499.18464</v>
      </c>
      <c r="AI377" s="106">
        <f t="shared" si="46"/>
        <v>748.77696000000003</v>
      </c>
      <c r="AJ377" s="106">
        <f t="shared" si="47"/>
        <v>299.510784</v>
      </c>
      <c r="AK377" s="106">
        <f t="shared" si="48"/>
        <v>0</v>
      </c>
      <c r="AL377" s="106">
        <f t="shared" si="49"/>
        <v>748.77696000000003</v>
      </c>
      <c r="AM377" s="106">
        <f t="shared" si="50"/>
        <v>3494.2924800000001</v>
      </c>
    </row>
    <row r="378" spans="2:39">
      <c r="B378" s="103" t="s">
        <v>5</v>
      </c>
      <c r="C378" s="103" t="s">
        <v>813</v>
      </c>
      <c r="D378" s="103" t="s">
        <v>812</v>
      </c>
      <c r="E378" s="128">
        <v>0</v>
      </c>
      <c r="F378" s="128">
        <v>0</v>
      </c>
      <c r="G378" s="128">
        <v>0</v>
      </c>
      <c r="H378" s="128">
        <v>0</v>
      </c>
      <c r="I378" s="128">
        <v>0</v>
      </c>
      <c r="J378" s="128">
        <v>0</v>
      </c>
      <c r="K378" s="128">
        <v>0</v>
      </c>
      <c r="L378" s="128">
        <v>0</v>
      </c>
      <c r="M378" s="128">
        <v>0</v>
      </c>
      <c r="N378" s="128">
        <v>0</v>
      </c>
      <c r="O378" s="128">
        <v>0</v>
      </c>
      <c r="P378" s="128">
        <v>0</v>
      </c>
      <c r="Q378" s="128">
        <v>502.5</v>
      </c>
      <c r="R378" s="128">
        <v>0</v>
      </c>
      <c r="S378" s="128">
        <v>0</v>
      </c>
      <c r="T378" s="128">
        <v>502.5</v>
      </c>
      <c r="U378" s="128" t="s">
        <v>4408</v>
      </c>
      <c r="W378" s="93" t="str">
        <f>_xlfn.XLOOKUP($C378,'Master list'!$C:$C,'Master list'!E:E)</f>
        <v>SGCC</v>
      </c>
      <c r="X378" s="93" t="str">
        <f>VLOOKUP($C378,'Master list'!$C:$Z,4,0)</f>
        <v>Z08</v>
      </c>
      <c r="Y378" s="104">
        <f>_xlfn.XLOOKUP($C378,'Master list'!$C:$C,'Master list'!O:O)</f>
        <v>1219</v>
      </c>
      <c r="Z378" s="93" t="str">
        <f>VLOOKUP($C378,'Master list'!$C:$Z,5,0)</f>
        <v>SGCC-ZSBX-Z08</v>
      </c>
      <c r="AA378" s="93">
        <f>VLOOKUP($C378,'Master list'!$C:$Z,6,0)</f>
        <v>0.8</v>
      </c>
      <c r="AB378" s="93">
        <f>VLOOKUP($C378,'Master list'!$C:$Z,7,0)</f>
        <v>64</v>
      </c>
      <c r="AC378" s="93">
        <f>VLOOKUP($C378,'Master list'!$C:$Z,8,0)</f>
        <v>1242</v>
      </c>
      <c r="AD378" s="105">
        <f>VLOOKUP($C378,'Master list'!$C:$Z,9,0)</f>
        <v>0.49918464000000001</v>
      </c>
      <c r="AF378" s="106">
        <f t="shared" si="43"/>
        <v>0</v>
      </c>
      <c r="AG378" s="106">
        <f t="shared" si="44"/>
        <v>0</v>
      </c>
      <c r="AH378" s="106">
        <f t="shared" si="45"/>
        <v>0</v>
      </c>
      <c r="AI378" s="106">
        <f t="shared" si="46"/>
        <v>0</v>
      </c>
      <c r="AJ378" s="106">
        <f t="shared" si="47"/>
        <v>250.8402816</v>
      </c>
      <c r="AK378" s="106">
        <f t="shared" si="48"/>
        <v>0</v>
      </c>
      <c r="AL378" s="106">
        <f t="shared" si="49"/>
        <v>0</v>
      </c>
      <c r="AM378" s="106">
        <f t="shared" si="50"/>
        <v>250.8402816</v>
      </c>
    </row>
    <row r="379" spans="2:39">
      <c r="B379" s="103" t="s">
        <v>5</v>
      </c>
      <c r="C379" s="103" t="s">
        <v>814</v>
      </c>
      <c r="D379" s="103" t="s">
        <v>815</v>
      </c>
      <c r="E379" s="128">
        <v>0</v>
      </c>
      <c r="F379" s="128">
        <v>0</v>
      </c>
      <c r="G379" s="128">
        <v>0</v>
      </c>
      <c r="H379" s="128">
        <v>0</v>
      </c>
      <c r="I379" s="128">
        <v>0</v>
      </c>
      <c r="J379" s="128">
        <v>100</v>
      </c>
      <c r="K379" s="128">
        <v>200</v>
      </c>
      <c r="L379" s="128">
        <v>200</v>
      </c>
      <c r="M379" s="128">
        <v>0</v>
      </c>
      <c r="N379" s="128">
        <v>1100</v>
      </c>
      <c r="O379" s="128">
        <v>400</v>
      </c>
      <c r="P379" s="128">
        <v>1000</v>
      </c>
      <c r="Q379" s="128">
        <v>700</v>
      </c>
      <c r="R379" s="128">
        <v>0</v>
      </c>
      <c r="S379" s="128">
        <v>1200</v>
      </c>
      <c r="T379" s="128">
        <v>4900</v>
      </c>
      <c r="U379" s="128" t="s">
        <v>4408</v>
      </c>
      <c r="W379" s="93" t="str">
        <f>_xlfn.XLOOKUP($C379,'Master list'!$C:$C,'Master list'!E:E)</f>
        <v>SGCC</v>
      </c>
      <c r="X379" s="93" t="str">
        <f>VLOOKUP($C379,'Master list'!$C:$Z,4,0)</f>
        <v>Z08</v>
      </c>
      <c r="Y379" s="104">
        <f>_xlfn.XLOOKUP($C379,'Master list'!$C:$C,'Master list'!O:O)</f>
        <v>1219</v>
      </c>
      <c r="Z379" s="93" t="str">
        <f>VLOOKUP($C379,'Master list'!$C:$Z,5,0)</f>
        <v>SGCC-ZSBX-Z08</v>
      </c>
      <c r="AA379" s="93">
        <f>VLOOKUP($C379,'Master list'!$C:$Z,6,0)</f>
        <v>0.8</v>
      </c>
      <c r="AB379" s="93">
        <f>VLOOKUP($C379,'Master list'!$C:$Z,7,0)</f>
        <v>85.3</v>
      </c>
      <c r="AC379" s="93">
        <f>VLOOKUP($C379,'Master list'!$C:$Z,8,0)</f>
        <v>1250</v>
      </c>
      <c r="AD379" s="105">
        <f>VLOOKUP($C379,'Master list'!$C:$Z,9,0)</f>
        <v>0.66960500000000001</v>
      </c>
      <c r="AF379" s="106">
        <f t="shared" si="43"/>
        <v>334.80250000000001</v>
      </c>
      <c r="AG379" s="106">
        <f t="shared" si="44"/>
        <v>736.56550000000004</v>
      </c>
      <c r="AH379" s="106">
        <f t="shared" si="45"/>
        <v>267.84199999999998</v>
      </c>
      <c r="AI379" s="106">
        <f t="shared" si="46"/>
        <v>669.60500000000002</v>
      </c>
      <c r="AJ379" s="106">
        <f t="shared" si="47"/>
        <v>468.7235</v>
      </c>
      <c r="AK379" s="106">
        <f t="shared" si="48"/>
        <v>0</v>
      </c>
      <c r="AL379" s="106">
        <f t="shared" si="49"/>
        <v>803.52599999999995</v>
      </c>
      <c r="AM379" s="106">
        <f t="shared" si="50"/>
        <v>3281.0645</v>
      </c>
    </row>
    <row r="380" spans="2:39">
      <c r="B380" s="103" t="s">
        <v>5</v>
      </c>
      <c r="C380" s="103" t="s">
        <v>817</v>
      </c>
      <c r="D380" s="103" t="s">
        <v>818</v>
      </c>
      <c r="E380" s="128">
        <v>0</v>
      </c>
      <c r="F380" s="128">
        <v>0</v>
      </c>
      <c r="G380" s="128">
        <v>0</v>
      </c>
      <c r="H380" s="128">
        <v>0</v>
      </c>
      <c r="I380" s="128">
        <v>0</v>
      </c>
      <c r="J380" s="128">
        <v>0</v>
      </c>
      <c r="K380" s="128">
        <v>1431</v>
      </c>
      <c r="L380" s="128">
        <v>0</v>
      </c>
      <c r="M380" s="128">
        <v>0</v>
      </c>
      <c r="N380" s="128">
        <v>1618.05</v>
      </c>
      <c r="O380" s="128">
        <v>1547.7</v>
      </c>
      <c r="P380" s="128">
        <v>211.05</v>
      </c>
      <c r="Q380" s="128">
        <v>1618.05</v>
      </c>
      <c r="R380" s="128">
        <v>1688.4</v>
      </c>
      <c r="S380" s="128">
        <v>0</v>
      </c>
      <c r="T380" s="128">
        <v>8114.25</v>
      </c>
      <c r="U380" s="128" t="s">
        <v>4408</v>
      </c>
      <c r="W380" s="93" t="str">
        <f>_xlfn.XLOOKUP($C380,'Master list'!$C:$C,'Master list'!E:E)</f>
        <v>SGCC</v>
      </c>
      <c r="X380" s="93" t="str">
        <f>VLOOKUP($C380,'Master list'!$C:$Z,4,0)</f>
        <v>Z08</v>
      </c>
      <c r="Y380" s="104">
        <f>_xlfn.XLOOKUP($C380,'Master list'!$C:$C,'Master list'!O:O)</f>
        <v>1219</v>
      </c>
      <c r="Z380" s="93" t="str">
        <f>VLOOKUP($C380,'Master list'!$C:$Z,5,0)</f>
        <v>SGCC-ZSBX-Z08</v>
      </c>
      <c r="AA380" s="93">
        <f>VLOOKUP($C380,'Master list'!$C:$Z,6,0)</f>
        <v>1</v>
      </c>
      <c r="AB380" s="93">
        <f>VLOOKUP($C380,'Master list'!$C:$Z,7,0)</f>
        <v>200</v>
      </c>
      <c r="AC380" s="93">
        <f>VLOOKUP($C380,'Master list'!$C:$Z,8,0)</f>
        <v>400</v>
      </c>
      <c r="AD380" s="105">
        <f>VLOOKUP($C380,'Master list'!$C:$Z,9,0)</f>
        <v>0.628</v>
      </c>
      <c r="AF380" s="106">
        <f t="shared" si="43"/>
        <v>898.66800000000001</v>
      </c>
      <c r="AG380" s="106">
        <f t="shared" si="44"/>
        <v>1016.1354</v>
      </c>
      <c r="AH380" s="106">
        <f t="shared" si="45"/>
        <v>971.9556</v>
      </c>
      <c r="AI380" s="106">
        <f t="shared" si="46"/>
        <v>132.5394</v>
      </c>
      <c r="AJ380" s="106">
        <f t="shared" si="47"/>
        <v>1016.1354</v>
      </c>
      <c r="AK380" s="106">
        <f t="shared" si="48"/>
        <v>1060.3152</v>
      </c>
      <c r="AL380" s="106">
        <f t="shared" si="49"/>
        <v>0</v>
      </c>
      <c r="AM380" s="106">
        <f t="shared" si="50"/>
        <v>5095.7489999999998</v>
      </c>
    </row>
    <row r="381" spans="2:39">
      <c r="B381" s="103" t="s">
        <v>5</v>
      </c>
      <c r="C381" s="103" t="s">
        <v>819</v>
      </c>
      <c r="D381" s="103" t="s">
        <v>818</v>
      </c>
      <c r="E381" s="128">
        <v>0</v>
      </c>
      <c r="F381" s="128">
        <v>0</v>
      </c>
      <c r="G381" s="128">
        <v>0</v>
      </c>
      <c r="H381" s="128">
        <v>0</v>
      </c>
      <c r="I381" s="128">
        <v>0</v>
      </c>
      <c r="J381" s="128">
        <v>0</v>
      </c>
      <c r="K381" s="128">
        <v>0</v>
      </c>
      <c r="L381" s="128">
        <v>36.65</v>
      </c>
      <c r="M381" s="128">
        <v>0</v>
      </c>
      <c r="N381" s="128">
        <v>201</v>
      </c>
      <c r="O381" s="128">
        <v>0</v>
      </c>
      <c r="P381" s="128">
        <v>170.85</v>
      </c>
      <c r="Q381" s="128">
        <v>160.80000000000001</v>
      </c>
      <c r="R381" s="128">
        <v>160.80000000000001</v>
      </c>
      <c r="S381" s="128">
        <v>180.9</v>
      </c>
      <c r="T381" s="128">
        <v>911</v>
      </c>
      <c r="U381" s="128" t="s">
        <v>4408</v>
      </c>
      <c r="W381" s="93" t="str">
        <f>_xlfn.XLOOKUP($C381,'Master list'!$C:$C,'Master list'!E:E)</f>
        <v>SGCC</v>
      </c>
      <c r="X381" s="93" t="str">
        <f>VLOOKUP($C381,'Master list'!$C:$Z,4,0)</f>
        <v>Z08</v>
      </c>
      <c r="Y381" s="104">
        <f>_xlfn.XLOOKUP($C381,'Master list'!$C:$C,'Master list'!O:O)</f>
        <v>1219</v>
      </c>
      <c r="Z381" s="93" t="str">
        <f>VLOOKUP($C381,'Master list'!$C:$Z,5,0)</f>
        <v>SGCC-ZSBX-Z08</v>
      </c>
      <c r="AA381" s="93">
        <f>VLOOKUP($C381,'Master list'!$C:$Z,6,0)</f>
        <v>1</v>
      </c>
      <c r="AB381" s="93">
        <f>VLOOKUP($C381,'Master list'!$C:$Z,7,0)</f>
        <v>200</v>
      </c>
      <c r="AC381" s="93">
        <f>VLOOKUP($C381,'Master list'!$C:$Z,8,0)</f>
        <v>400</v>
      </c>
      <c r="AD381" s="105">
        <f>VLOOKUP($C381,'Master list'!$C:$Z,9,0)</f>
        <v>0.628</v>
      </c>
      <c r="AF381" s="106">
        <f t="shared" si="43"/>
        <v>23.016199999999998</v>
      </c>
      <c r="AG381" s="106">
        <f t="shared" si="44"/>
        <v>126.22799999999999</v>
      </c>
      <c r="AH381" s="106">
        <f t="shared" si="45"/>
        <v>0</v>
      </c>
      <c r="AI381" s="106">
        <f t="shared" si="46"/>
        <v>107.29379999999999</v>
      </c>
      <c r="AJ381" s="106">
        <f t="shared" si="47"/>
        <v>100.98240000000001</v>
      </c>
      <c r="AK381" s="106">
        <f t="shared" si="48"/>
        <v>100.98240000000001</v>
      </c>
      <c r="AL381" s="106">
        <f t="shared" si="49"/>
        <v>113.60520000000001</v>
      </c>
      <c r="AM381" s="106">
        <f t="shared" si="50"/>
        <v>572.10799999999995</v>
      </c>
    </row>
    <row r="382" spans="2:39">
      <c r="B382" s="103" t="s">
        <v>5</v>
      </c>
      <c r="C382" s="103" t="s">
        <v>820</v>
      </c>
      <c r="D382" s="103" t="s">
        <v>821</v>
      </c>
      <c r="E382" s="128">
        <v>0</v>
      </c>
      <c r="F382" s="128">
        <v>0</v>
      </c>
      <c r="G382" s="128">
        <v>0</v>
      </c>
      <c r="H382" s="128">
        <v>0</v>
      </c>
      <c r="I382" s="128">
        <v>0</v>
      </c>
      <c r="J382" s="128">
        <v>200</v>
      </c>
      <c r="K382" s="128">
        <v>300</v>
      </c>
      <c r="L382" s="128">
        <v>0</v>
      </c>
      <c r="M382" s="128">
        <v>0</v>
      </c>
      <c r="N382" s="128">
        <v>1200</v>
      </c>
      <c r="O382" s="128">
        <v>600</v>
      </c>
      <c r="P382" s="128">
        <v>400</v>
      </c>
      <c r="Q382" s="128">
        <v>500</v>
      </c>
      <c r="R382" s="128">
        <v>700</v>
      </c>
      <c r="S382" s="128">
        <v>400</v>
      </c>
      <c r="T382" s="128">
        <v>4300</v>
      </c>
      <c r="U382" s="128" t="s">
        <v>4408</v>
      </c>
      <c r="W382" s="93" t="str">
        <f>_xlfn.XLOOKUP($C382,'Master list'!$C:$C,'Master list'!E:E)</f>
        <v>SGCC</v>
      </c>
      <c r="X382" s="93" t="str">
        <f>VLOOKUP($C382,'Master list'!$C:$Z,4,0)</f>
        <v>Z08</v>
      </c>
      <c r="Y382" s="104">
        <f>_xlfn.XLOOKUP($C382,'Master list'!$C:$C,'Master list'!O:O)</f>
        <v>1219</v>
      </c>
      <c r="Z382" s="93" t="str">
        <f>VLOOKUP($C382,'Master list'!$C:$Z,5,0)</f>
        <v>SGCC-ZSBX-Z08</v>
      </c>
      <c r="AA382" s="93">
        <f>VLOOKUP($C382,'Master list'!$C:$Z,6,0)</f>
        <v>1.2</v>
      </c>
      <c r="AB382" s="93">
        <f>VLOOKUP($C382,'Master list'!$C:$Z,7,0)</f>
        <v>863</v>
      </c>
      <c r="AC382" s="93">
        <f>VLOOKUP($C382,'Master list'!$C:$Z,8,0)</f>
        <v>1086</v>
      </c>
      <c r="AD382" s="105">
        <f>VLOOKUP($C382,'Master list'!$C:$Z,9,0)</f>
        <v>8.8285935599999998</v>
      </c>
      <c r="AF382" s="106">
        <f t="shared" si="43"/>
        <v>4414.2967799999997</v>
      </c>
      <c r="AG382" s="106">
        <f t="shared" si="44"/>
        <v>10594.312271999999</v>
      </c>
      <c r="AH382" s="106">
        <f t="shared" si="45"/>
        <v>5297.1561359999996</v>
      </c>
      <c r="AI382" s="106">
        <f t="shared" si="46"/>
        <v>3531.4374239999997</v>
      </c>
      <c r="AJ382" s="106">
        <f t="shared" si="47"/>
        <v>4414.2967799999997</v>
      </c>
      <c r="AK382" s="106">
        <f t="shared" si="48"/>
        <v>6180.0154919999995</v>
      </c>
      <c r="AL382" s="106">
        <f t="shared" si="49"/>
        <v>3531.4374239999997</v>
      </c>
      <c r="AM382" s="106">
        <f t="shared" si="50"/>
        <v>37962.952308</v>
      </c>
    </row>
    <row r="383" spans="2:39">
      <c r="B383" s="103" t="s">
        <v>5</v>
      </c>
      <c r="C383" s="103" t="s">
        <v>1570</v>
      </c>
      <c r="D383" s="103" t="s">
        <v>821</v>
      </c>
      <c r="E383" s="128">
        <v>0</v>
      </c>
      <c r="F383" s="128">
        <v>0</v>
      </c>
      <c r="G383" s="128">
        <v>0</v>
      </c>
      <c r="H383" s="128">
        <v>0</v>
      </c>
      <c r="I383" s="128">
        <v>0</v>
      </c>
      <c r="J383" s="128">
        <v>0</v>
      </c>
      <c r="K383" s="128">
        <v>0</v>
      </c>
      <c r="L383" s="128">
        <v>0</v>
      </c>
      <c r="M383" s="128">
        <v>0</v>
      </c>
      <c r="N383" s="128">
        <v>0</v>
      </c>
      <c r="O383" s="128">
        <v>0</v>
      </c>
      <c r="P383" s="128">
        <v>0</v>
      </c>
      <c r="Q383" s="128">
        <v>0</v>
      </c>
      <c r="R383" s="128">
        <v>0</v>
      </c>
      <c r="S383" s="128">
        <v>46.375</v>
      </c>
      <c r="T383" s="128">
        <v>46.375</v>
      </c>
      <c r="U383" s="128" t="s">
        <v>4408</v>
      </c>
      <c r="W383" s="93" t="str">
        <f>_xlfn.XLOOKUP($C383,'Master list'!$C:$C,'Master list'!E:E)</f>
        <v>SGCC</v>
      </c>
      <c r="X383" s="93" t="str">
        <f>VLOOKUP($C383,'Master list'!$C:$Z,4,0)</f>
        <v>Z08</v>
      </c>
      <c r="Y383" s="104">
        <f>_xlfn.XLOOKUP($C383,'Master list'!$C:$C,'Master list'!O:O)</f>
        <v>1219</v>
      </c>
      <c r="Z383" s="93" t="str">
        <f>VLOOKUP($C383,'Master list'!$C:$Z,5,0)</f>
        <v>SGCC-ZSBX-Z08</v>
      </c>
      <c r="AA383" s="93">
        <f>VLOOKUP($C383,'Master list'!$C:$Z,6,0)</f>
        <v>1.2</v>
      </c>
      <c r="AB383" s="93">
        <f>VLOOKUP($C383,'Master list'!$C:$Z,7,0)</f>
        <v>863</v>
      </c>
      <c r="AC383" s="93">
        <f>VLOOKUP($C383,'Master list'!$C:$Z,8,0)</f>
        <v>1086</v>
      </c>
      <c r="AD383" s="105">
        <f>VLOOKUP($C383,'Master list'!$C:$Z,9,0)</f>
        <v>8.8285935599999998</v>
      </c>
      <c r="AF383" s="106">
        <f t="shared" si="43"/>
        <v>0</v>
      </c>
      <c r="AG383" s="106">
        <f t="shared" si="44"/>
        <v>0</v>
      </c>
      <c r="AH383" s="106">
        <f t="shared" si="45"/>
        <v>0</v>
      </c>
      <c r="AI383" s="106">
        <f t="shared" si="46"/>
        <v>0</v>
      </c>
      <c r="AJ383" s="106">
        <f t="shared" si="47"/>
        <v>0</v>
      </c>
      <c r="AK383" s="106">
        <f t="shared" si="48"/>
        <v>0</v>
      </c>
      <c r="AL383" s="106">
        <f t="shared" si="49"/>
        <v>409.42602634499997</v>
      </c>
      <c r="AM383" s="106">
        <f t="shared" si="50"/>
        <v>409.42602634499997</v>
      </c>
    </row>
    <row r="384" spans="2:39">
      <c r="B384" s="103" t="s">
        <v>5</v>
      </c>
      <c r="C384" s="103" t="s">
        <v>822</v>
      </c>
      <c r="D384" s="103" t="s">
        <v>823</v>
      </c>
      <c r="E384" s="128">
        <v>0</v>
      </c>
      <c r="F384" s="128">
        <v>0</v>
      </c>
      <c r="G384" s="128">
        <v>0</v>
      </c>
      <c r="H384" s="128">
        <v>0</v>
      </c>
      <c r="I384" s="128">
        <v>0</v>
      </c>
      <c r="J384" s="128">
        <v>0</v>
      </c>
      <c r="K384" s="128">
        <v>500</v>
      </c>
      <c r="L384" s="128">
        <v>0</v>
      </c>
      <c r="M384" s="128">
        <v>0</v>
      </c>
      <c r="N384" s="128">
        <v>700</v>
      </c>
      <c r="O384" s="128">
        <v>500</v>
      </c>
      <c r="P384" s="128">
        <v>600</v>
      </c>
      <c r="Q384" s="128">
        <v>400</v>
      </c>
      <c r="R384" s="128">
        <v>1100</v>
      </c>
      <c r="S384" s="128">
        <v>200</v>
      </c>
      <c r="T384" s="128">
        <v>4000</v>
      </c>
      <c r="U384" s="128" t="s">
        <v>4408</v>
      </c>
      <c r="W384" s="93" t="str">
        <f>_xlfn.XLOOKUP($C384,'Master list'!$C:$C,'Master list'!E:E)</f>
        <v>SGCC</v>
      </c>
      <c r="X384" s="93" t="str">
        <f>VLOOKUP($C384,'Master list'!$C:$Z,4,0)</f>
        <v>Z08</v>
      </c>
      <c r="Y384" s="104">
        <f>_xlfn.XLOOKUP($C384,'Master list'!$C:$C,'Master list'!O:O)</f>
        <v>1219</v>
      </c>
      <c r="Z384" s="93" t="str">
        <f>VLOOKUP($C384,'Master list'!$C:$Z,5,0)</f>
        <v>SGCC-ZSBX-Z08</v>
      </c>
      <c r="AA384" s="93">
        <f>VLOOKUP($C384,'Master list'!$C:$Z,6,0)</f>
        <v>1.2</v>
      </c>
      <c r="AB384" s="93">
        <f>VLOOKUP($C384,'Master list'!$C:$Z,7,0)</f>
        <v>872</v>
      </c>
      <c r="AC384" s="93">
        <f>VLOOKUP($C384,'Master list'!$C:$Z,8,0)</f>
        <v>1390</v>
      </c>
      <c r="AD384" s="105">
        <f>VLOOKUP($C384,'Master list'!$C:$Z,9,0)</f>
        <v>11.4177936</v>
      </c>
      <c r="AF384" s="106">
        <f t="shared" si="43"/>
        <v>5708.8967999999995</v>
      </c>
      <c r="AG384" s="106">
        <f t="shared" si="44"/>
        <v>7992.4555199999995</v>
      </c>
      <c r="AH384" s="106">
        <f t="shared" si="45"/>
        <v>5708.8967999999995</v>
      </c>
      <c r="AI384" s="106">
        <f t="shared" si="46"/>
        <v>6850.67616</v>
      </c>
      <c r="AJ384" s="106">
        <f t="shared" si="47"/>
        <v>4567.11744</v>
      </c>
      <c r="AK384" s="106">
        <f t="shared" si="48"/>
        <v>12559.57296</v>
      </c>
      <c r="AL384" s="106">
        <f t="shared" si="49"/>
        <v>2283.55872</v>
      </c>
      <c r="AM384" s="106">
        <f t="shared" si="50"/>
        <v>45671.174399999996</v>
      </c>
    </row>
    <row r="385" spans="2:39">
      <c r="B385" s="103" t="s">
        <v>5</v>
      </c>
      <c r="C385" s="103" t="s">
        <v>824</v>
      </c>
      <c r="D385" s="103" t="s">
        <v>823</v>
      </c>
      <c r="E385" s="128">
        <v>0</v>
      </c>
      <c r="F385" s="128">
        <v>0</v>
      </c>
      <c r="G385" s="128">
        <v>0</v>
      </c>
      <c r="H385" s="128">
        <v>0</v>
      </c>
      <c r="I385" s="128">
        <v>0</v>
      </c>
      <c r="J385" s="128">
        <v>0</v>
      </c>
      <c r="K385" s="128">
        <v>0</v>
      </c>
      <c r="L385" s="128">
        <v>0</v>
      </c>
      <c r="M385" s="128">
        <v>0</v>
      </c>
      <c r="N385" s="128">
        <v>116</v>
      </c>
      <c r="O385" s="128">
        <v>0</v>
      </c>
      <c r="P385" s="128">
        <v>120.6</v>
      </c>
      <c r="Q385" s="128">
        <v>120.6</v>
      </c>
      <c r="R385" s="128">
        <v>120.6</v>
      </c>
      <c r="S385" s="128">
        <v>120.6</v>
      </c>
      <c r="T385" s="128">
        <v>598.4</v>
      </c>
      <c r="U385" s="128" t="s">
        <v>4408</v>
      </c>
      <c r="W385" s="93" t="str">
        <f>_xlfn.XLOOKUP($C385,'Master list'!$C:$C,'Master list'!E:E)</f>
        <v>SGCC</v>
      </c>
      <c r="X385" s="93" t="str">
        <f>VLOOKUP($C385,'Master list'!$C:$Z,4,0)</f>
        <v>Z08</v>
      </c>
      <c r="Y385" s="104">
        <f>_xlfn.XLOOKUP($C385,'Master list'!$C:$C,'Master list'!O:O)</f>
        <v>1219</v>
      </c>
      <c r="Z385" s="93" t="str">
        <f>VLOOKUP($C385,'Master list'!$C:$Z,5,0)</f>
        <v>SGCC-ZSBX-Z08</v>
      </c>
      <c r="AA385" s="93">
        <f>VLOOKUP($C385,'Master list'!$C:$Z,6,0)</f>
        <v>1.2</v>
      </c>
      <c r="AB385" s="93">
        <f>VLOOKUP($C385,'Master list'!$C:$Z,7,0)</f>
        <v>872</v>
      </c>
      <c r="AC385" s="93">
        <f>VLOOKUP($C385,'Master list'!$C:$Z,8,0)</f>
        <v>1390</v>
      </c>
      <c r="AD385" s="105">
        <f>VLOOKUP($C385,'Master list'!$C:$Z,9,0)</f>
        <v>11.4177936</v>
      </c>
      <c r="AF385" s="106">
        <f t="shared" si="43"/>
        <v>0</v>
      </c>
      <c r="AG385" s="106">
        <f t="shared" si="44"/>
        <v>1324.4640575999999</v>
      </c>
      <c r="AH385" s="106">
        <f t="shared" si="45"/>
        <v>0</v>
      </c>
      <c r="AI385" s="106">
        <f t="shared" si="46"/>
        <v>1376.9859081599998</v>
      </c>
      <c r="AJ385" s="106">
        <f t="shared" si="47"/>
        <v>1376.9859081599998</v>
      </c>
      <c r="AK385" s="106">
        <f t="shared" si="48"/>
        <v>1376.9859081599998</v>
      </c>
      <c r="AL385" s="106">
        <f t="shared" si="49"/>
        <v>1376.9859081599998</v>
      </c>
      <c r="AM385" s="106">
        <f t="shared" si="50"/>
        <v>6832.4076902399993</v>
      </c>
    </row>
    <row r="386" spans="2:39">
      <c r="B386" s="103" t="s">
        <v>5</v>
      </c>
      <c r="C386" s="103" t="s">
        <v>825</v>
      </c>
      <c r="D386" s="103" t="s">
        <v>826</v>
      </c>
      <c r="E386" s="128">
        <v>0</v>
      </c>
      <c r="F386" s="128">
        <v>0</v>
      </c>
      <c r="G386" s="128">
        <v>0</v>
      </c>
      <c r="H386" s="128">
        <v>0</v>
      </c>
      <c r="I386" s="128">
        <v>0</v>
      </c>
      <c r="J386" s="128">
        <v>0</v>
      </c>
      <c r="K386" s="128">
        <v>0</v>
      </c>
      <c r="L386" s="128">
        <v>0</v>
      </c>
      <c r="M386" s="128">
        <v>0</v>
      </c>
      <c r="N386" s="128">
        <v>65.924999999999997</v>
      </c>
      <c r="O386" s="128">
        <v>1085.4000000000001</v>
      </c>
      <c r="P386" s="128">
        <v>603</v>
      </c>
      <c r="Q386" s="128">
        <v>783.9</v>
      </c>
      <c r="R386" s="128">
        <v>60.3</v>
      </c>
      <c r="S386" s="128">
        <v>663.3</v>
      </c>
      <c r="T386" s="128">
        <v>3261.8249999999998</v>
      </c>
      <c r="U386" s="128" t="s">
        <v>4408</v>
      </c>
      <c r="W386" s="93" t="str">
        <f>_xlfn.XLOOKUP($C386,'Master list'!$C:$C,'Master list'!E:E)</f>
        <v>SGCC</v>
      </c>
      <c r="X386" s="93" t="str">
        <f>VLOOKUP($C386,'Master list'!$C:$Z,4,0)</f>
        <v>Z08</v>
      </c>
      <c r="Y386" s="104">
        <f>_xlfn.XLOOKUP($C386,'Master list'!$C:$C,'Master list'!O:O)</f>
        <v>1219</v>
      </c>
      <c r="Z386" s="93" t="str">
        <f>VLOOKUP($C386,'Master list'!$C:$Z,5,0)</f>
        <v>SGCC-ZSBX-Z08</v>
      </c>
      <c r="AA386" s="93">
        <f>VLOOKUP($C386,'Master list'!$C:$Z,6,0)</f>
        <v>1</v>
      </c>
      <c r="AB386" s="93">
        <f>VLOOKUP($C386,'Master list'!$C:$Z,7,0)</f>
        <v>122</v>
      </c>
      <c r="AC386" s="93">
        <f>VLOOKUP($C386,'Master list'!$C:$Z,8,0)</f>
        <v>356</v>
      </c>
      <c r="AD386" s="105">
        <f>VLOOKUP($C386,'Master list'!$C:$Z,9,0)</f>
        <v>0.34094119999999994</v>
      </c>
      <c r="AF386" s="106">
        <f t="shared" si="43"/>
        <v>0</v>
      </c>
      <c r="AG386" s="106">
        <f t="shared" si="44"/>
        <v>22.476548609999995</v>
      </c>
      <c r="AH386" s="106">
        <f t="shared" si="45"/>
        <v>370.05757847999996</v>
      </c>
      <c r="AI386" s="106">
        <f t="shared" si="46"/>
        <v>205.58754359999998</v>
      </c>
      <c r="AJ386" s="106">
        <f t="shared" si="47"/>
        <v>267.26380667999996</v>
      </c>
      <c r="AK386" s="106">
        <f t="shared" si="48"/>
        <v>20.558754359999995</v>
      </c>
      <c r="AL386" s="106">
        <f t="shared" si="49"/>
        <v>226.14629795999994</v>
      </c>
      <c r="AM386" s="106">
        <f t="shared" si="50"/>
        <v>1112.0905296899998</v>
      </c>
    </row>
    <row r="387" spans="2:39">
      <c r="B387" s="103" t="s">
        <v>5</v>
      </c>
      <c r="C387" s="103" t="s">
        <v>827</v>
      </c>
      <c r="D387" s="103" t="s">
        <v>826</v>
      </c>
      <c r="E387" s="128">
        <v>0</v>
      </c>
      <c r="F387" s="128">
        <v>0</v>
      </c>
      <c r="G387" s="128">
        <v>0</v>
      </c>
      <c r="H387" s="128">
        <v>0</v>
      </c>
      <c r="I387" s="128">
        <v>0</v>
      </c>
      <c r="J387" s="128">
        <v>0</v>
      </c>
      <c r="K387" s="128">
        <v>2.4049999999999998</v>
      </c>
      <c r="L387" s="128">
        <v>0</v>
      </c>
      <c r="M387" s="128">
        <v>0</v>
      </c>
      <c r="N387" s="128">
        <v>50.25</v>
      </c>
      <c r="O387" s="128">
        <v>80.400000000000006</v>
      </c>
      <c r="P387" s="128">
        <v>0</v>
      </c>
      <c r="Q387" s="128">
        <v>100.5</v>
      </c>
      <c r="R387" s="128">
        <v>0</v>
      </c>
      <c r="S387" s="128">
        <v>50.25</v>
      </c>
      <c r="T387" s="128">
        <v>283.80500000000001</v>
      </c>
      <c r="U387" s="128" t="s">
        <v>4408</v>
      </c>
      <c r="W387" s="93" t="str">
        <f>_xlfn.XLOOKUP($C387,'Master list'!$C:$C,'Master list'!E:E)</f>
        <v>SGCC</v>
      </c>
      <c r="X387" s="93" t="str">
        <f>VLOOKUP($C387,'Master list'!$C:$Z,4,0)</f>
        <v>Z08</v>
      </c>
      <c r="Y387" s="104">
        <f>_xlfn.XLOOKUP($C387,'Master list'!$C:$C,'Master list'!O:O)</f>
        <v>1219</v>
      </c>
      <c r="Z387" s="93" t="str">
        <f>VLOOKUP($C387,'Master list'!$C:$Z,5,0)</f>
        <v>SGCC-ZSBX-Z08</v>
      </c>
      <c r="AA387" s="93">
        <f>VLOOKUP($C387,'Master list'!$C:$Z,6,0)</f>
        <v>1</v>
      </c>
      <c r="AB387" s="93">
        <f>VLOOKUP($C387,'Master list'!$C:$Z,7,0)</f>
        <v>122</v>
      </c>
      <c r="AC387" s="93">
        <f>VLOOKUP($C387,'Master list'!$C:$Z,8,0)</f>
        <v>356</v>
      </c>
      <c r="AD387" s="105">
        <f>VLOOKUP($C387,'Master list'!$C:$Z,9,0)</f>
        <v>0.34094119999999994</v>
      </c>
      <c r="AF387" s="106">
        <f t="shared" si="43"/>
        <v>0.81996358599999974</v>
      </c>
      <c r="AG387" s="106">
        <f t="shared" si="44"/>
        <v>17.132295299999996</v>
      </c>
      <c r="AH387" s="106">
        <f t="shared" si="45"/>
        <v>27.411672479999996</v>
      </c>
      <c r="AI387" s="106">
        <f t="shared" si="46"/>
        <v>0</v>
      </c>
      <c r="AJ387" s="106">
        <f t="shared" si="47"/>
        <v>34.264590599999991</v>
      </c>
      <c r="AK387" s="106">
        <f t="shared" si="48"/>
        <v>0</v>
      </c>
      <c r="AL387" s="106">
        <f t="shared" si="49"/>
        <v>17.132295299999996</v>
      </c>
      <c r="AM387" s="106">
        <f t="shared" si="50"/>
        <v>96.760817265999989</v>
      </c>
    </row>
    <row r="388" spans="2:39">
      <c r="B388" s="103" t="s">
        <v>5</v>
      </c>
      <c r="C388" s="103" t="s">
        <v>828</v>
      </c>
      <c r="D388" s="103" t="s">
        <v>829</v>
      </c>
      <c r="E388" s="128">
        <v>0</v>
      </c>
      <c r="F388" s="128">
        <v>0</v>
      </c>
      <c r="G388" s="128">
        <v>0</v>
      </c>
      <c r="H388" s="128">
        <v>0</v>
      </c>
      <c r="I388" s="128">
        <v>0</v>
      </c>
      <c r="J388" s="128">
        <v>0</v>
      </c>
      <c r="K388" s="128">
        <v>0</v>
      </c>
      <c r="L388" s="128">
        <v>552.92499999999995</v>
      </c>
      <c r="M388" s="128">
        <v>0</v>
      </c>
      <c r="N388" s="128">
        <v>285.42</v>
      </c>
      <c r="O388" s="128">
        <v>1141.68</v>
      </c>
      <c r="P388" s="128">
        <v>570.84</v>
      </c>
      <c r="Q388" s="128">
        <v>856.26</v>
      </c>
      <c r="R388" s="128">
        <v>0</v>
      </c>
      <c r="S388" s="128">
        <v>856.26</v>
      </c>
      <c r="T388" s="128">
        <v>4263.3850000000002</v>
      </c>
      <c r="U388" s="128" t="s">
        <v>4408</v>
      </c>
      <c r="W388" s="93" t="str">
        <f>_xlfn.XLOOKUP($C388,'Master list'!$C:$C,'Master list'!E:E)</f>
        <v>SGCC</v>
      </c>
      <c r="X388" s="93" t="str">
        <f>VLOOKUP($C388,'Master list'!$C:$Z,4,0)</f>
        <v>Z08</v>
      </c>
      <c r="Y388" s="104">
        <f>_xlfn.XLOOKUP($C388,'Master list'!$C:$C,'Master list'!O:O)</f>
        <v>1219</v>
      </c>
      <c r="Z388" s="93" t="str">
        <f>VLOOKUP($C388,'Master list'!$C:$Z,5,0)</f>
        <v>SGCC-ZSBX-Z08</v>
      </c>
      <c r="AA388" s="93">
        <f>VLOOKUP($C388,'Master list'!$C:$Z,6,0)</f>
        <v>1.2</v>
      </c>
      <c r="AB388" s="93">
        <f>VLOOKUP($C388,'Master list'!$C:$Z,7,0)</f>
        <v>262</v>
      </c>
      <c r="AC388" s="93">
        <f>VLOOKUP($C388,'Master list'!$C:$Z,8,0)</f>
        <v>362</v>
      </c>
      <c r="AD388" s="105">
        <f>VLOOKUP($C388,'Master list'!$C:$Z,9,0)</f>
        <v>0.89343048000000003</v>
      </c>
      <c r="AF388" s="106">
        <f t="shared" si="43"/>
        <v>494.00004815399996</v>
      </c>
      <c r="AG388" s="106">
        <f t="shared" si="44"/>
        <v>255.00292760160002</v>
      </c>
      <c r="AH388" s="106">
        <f t="shared" si="45"/>
        <v>1020.0117104064001</v>
      </c>
      <c r="AI388" s="106">
        <f t="shared" si="46"/>
        <v>510.00585520320004</v>
      </c>
      <c r="AJ388" s="106">
        <f t="shared" si="47"/>
        <v>765.00878280480003</v>
      </c>
      <c r="AK388" s="106">
        <f t="shared" si="48"/>
        <v>0</v>
      </c>
      <c r="AL388" s="106">
        <f t="shared" si="49"/>
        <v>765.00878280480003</v>
      </c>
      <c r="AM388" s="106">
        <f t="shared" si="50"/>
        <v>3809.0381069748005</v>
      </c>
    </row>
    <row r="389" spans="2:39">
      <c r="B389" s="103" t="s">
        <v>5</v>
      </c>
      <c r="C389" s="103" t="s">
        <v>1574</v>
      </c>
      <c r="D389" s="103" t="s">
        <v>829</v>
      </c>
      <c r="E389" s="128">
        <v>0</v>
      </c>
      <c r="F389" s="128">
        <v>0</v>
      </c>
      <c r="G389" s="128">
        <v>0</v>
      </c>
      <c r="H389" s="128">
        <v>0</v>
      </c>
      <c r="I389" s="128">
        <v>0</v>
      </c>
      <c r="J389" s="128">
        <v>0</v>
      </c>
      <c r="K389" s="128">
        <v>3.2</v>
      </c>
      <c r="L389" s="128">
        <v>0</v>
      </c>
      <c r="M389" s="128">
        <v>0</v>
      </c>
      <c r="N389" s="128">
        <v>50.25</v>
      </c>
      <c r="O389" s="128">
        <v>80.400000000000006</v>
      </c>
      <c r="P389" s="128">
        <v>0</v>
      </c>
      <c r="Q389" s="128">
        <v>100.5</v>
      </c>
      <c r="R389" s="128">
        <v>0</v>
      </c>
      <c r="S389" s="128">
        <v>40.200000000000003</v>
      </c>
      <c r="T389" s="128">
        <v>274.55</v>
      </c>
      <c r="U389" s="128" t="s">
        <v>4408</v>
      </c>
      <c r="W389" s="93" t="str">
        <f>_xlfn.XLOOKUP($C389,'Master list'!$C:$C,'Master list'!E:E)</f>
        <v>SGCC</v>
      </c>
      <c r="X389" s="93" t="str">
        <f>VLOOKUP($C389,'Master list'!$C:$Z,4,0)</f>
        <v>Z08</v>
      </c>
      <c r="Y389" s="104">
        <f>_xlfn.XLOOKUP($C389,'Master list'!$C:$C,'Master list'!O:O)</f>
        <v>1219</v>
      </c>
      <c r="Z389" s="93" t="str">
        <f>VLOOKUP($C389,'Master list'!$C:$Z,5,0)</f>
        <v>SGCC-ZSBX-Z08</v>
      </c>
      <c r="AA389" s="93">
        <f>VLOOKUP($C389,'Master list'!$C:$Z,6,0)</f>
        <v>1.2</v>
      </c>
      <c r="AB389" s="93">
        <f>VLOOKUP($C389,'Master list'!$C:$Z,7,0)</f>
        <v>262</v>
      </c>
      <c r="AC389" s="93">
        <f>VLOOKUP($C389,'Master list'!$C:$Z,8,0)</f>
        <v>362</v>
      </c>
      <c r="AD389" s="105">
        <f>VLOOKUP($C389,'Master list'!$C:$Z,9,0)</f>
        <v>0.89343048000000003</v>
      </c>
      <c r="AF389" s="106">
        <f t="shared" si="43"/>
        <v>2.8589775360000003</v>
      </c>
      <c r="AG389" s="106">
        <f t="shared" si="44"/>
        <v>44.89488162</v>
      </c>
      <c r="AH389" s="106">
        <f t="shared" si="45"/>
        <v>71.831810592000011</v>
      </c>
      <c r="AI389" s="106">
        <f t="shared" si="46"/>
        <v>0</v>
      </c>
      <c r="AJ389" s="106">
        <f t="shared" si="47"/>
        <v>89.789763239999999</v>
      </c>
      <c r="AK389" s="106">
        <f t="shared" si="48"/>
        <v>0</v>
      </c>
      <c r="AL389" s="106">
        <f t="shared" si="49"/>
        <v>35.915905296000005</v>
      </c>
      <c r="AM389" s="106">
        <f t="shared" si="50"/>
        <v>245.29133828400001</v>
      </c>
    </row>
    <row r="390" spans="2:39">
      <c r="B390" s="103" t="s">
        <v>5</v>
      </c>
      <c r="C390" s="103" t="s">
        <v>830</v>
      </c>
      <c r="D390" s="103" t="s">
        <v>831</v>
      </c>
      <c r="E390" s="128">
        <v>0</v>
      </c>
      <c r="F390" s="128">
        <v>0</v>
      </c>
      <c r="G390" s="128">
        <v>0</v>
      </c>
      <c r="H390" s="128">
        <v>0</v>
      </c>
      <c r="I390" s="128">
        <v>0</v>
      </c>
      <c r="J390" s="128">
        <v>0</v>
      </c>
      <c r="K390" s="128">
        <v>89.275000000000006</v>
      </c>
      <c r="L390" s="128">
        <v>482.4</v>
      </c>
      <c r="M390" s="128">
        <v>0</v>
      </c>
      <c r="N390" s="128">
        <v>964.8</v>
      </c>
      <c r="O390" s="128">
        <v>1447.2</v>
      </c>
      <c r="P390" s="128">
        <v>964.8</v>
      </c>
      <c r="Q390" s="128">
        <v>1447.2</v>
      </c>
      <c r="R390" s="128">
        <v>241.2</v>
      </c>
      <c r="S390" s="128">
        <v>1206</v>
      </c>
      <c r="T390" s="128">
        <v>6842.875</v>
      </c>
      <c r="U390" s="128" t="s">
        <v>4408</v>
      </c>
      <c r="W390" s="93" t="str">
        <f>_xlfn.XLOOKUP($C390,'Master list'!$C:$C,'Master list'!E:E)</f>
        <v>SGCC</v>
      </c>
      <c r="X390" s="93" t="str">
        <f>VLOOKUP($C390,'Master list'!$C:$Z,4,0)</f>
        <v>Z08</v>
      </c>
      <c r="Y390" s="104">
        <f>_xlfn.XLOOKUP($C390,'Master list'!$C:$C,'Master list'!O:O)</f>
        <v>1219</v>
      </c>
      <c r="Z390" s="93" t="str">
        <f>VLOOKUP($C390,'Master list'!$C:$Z,5,0)</f>
        <v>SGCC-ZSBX-Z08</v>
      </c>
      <c r="AA390" s="93">
        <f>VLOOKUP($C390,'Master list'!$C:$Z,6,0)</f>
        <v>1</v>
      </c>
      <c r="AB390" s="93">
        <f>VLOOKUP($C390,'Master list'!$C:$Z,7,0)</f>
        <v>74</v>
      </c>
      <c r="AC390" s="93">
        <f>VLOOKUP($C390,'Master list'!$C:$Z,8,0)</f>
        <v>182</v>
      </c>
      <c r="AD390" s="105">
        <f>VLOOKUP($C390,'Master list'!$C:$Z,9,0)</f>
        <v>0.10572380000000001</v>
      </c>
      <c r="AF390" s="106">
        <f t="shared" si="43"/>
        <v>60.439653364999998</v>
      </c>
      <c r="AG390" s="106">
        <f t="shared" si="44"/>
        <v>102.00232224</v>
      </c>
      <c r="AH390" s="106">
        <f t="shared" si="45"/>
        <v>153.00348336000002</v>
      </c>
      <c r="AI390" s="106">
        <f t="shared" si="46"/>
        <v>102.00232224</v>
      </c>
      <c r="AJ390" s="106">
        <f t="shared" si="47"/>
        <v>153.00348336000002</v>
      </c>
      <c r="AK390" s="106">
        <f t="shared" si="48"/>
        <v>25.50058056</v>
      </c>
      <c r="AL390" s="106">
        <f t="shared" si="49"/>
        <v>127.5029028</v>
      </c>
      <c r="AM390" s="106">
        <f t="shared" si="50"/>
        <v>723.45474792499999</v>
      </c>
    </row>
    <row r="391" spans="2:39">
      <c r="B391" s="103" t="s">
        <v>5</v>
      </c>
      <c r="C391" s="103" t="s">
        <v>832</v>
      </c>
      <c r="D391" s="103" t="s">
        <v>831</v>
      </c>
      <c r="E391" s="128">
        <v>0</v>
      </c>
      <c r="F391" s="128">
        <v>0</v>
      </c>
      <c r="G391" s="128">
        <v>0</v>
      </c>
      <c r="H391" s="128">
        <v>0</v>
      </c>
      <c r="I391" s="128">
        <v>0</v>
      </c>
      <c r="J391" s="128">
        <v>144.44999999999999</v>
      </c>
      <c r="K391" s="128">
        <v>0</v>
      </c>
      <c r="L391" s="128">
        <v>0</v>
      </c>
      <c r="M391" s="128">
        <v>0</v>
      </c>
      <c r="N391" s="128">
        <v>241.2</v>
      </c>
      <c r="O391" s="128">
        <v>241.2</v>
      </c>
      <c r="P391" s="128">
        <v>0</v>
      </c>
      <c r="Q391" s="128">
        <v>241.2</v>
      </c>
      <c r="R391" s="128">
        <v>0</v>
      </c>
      <c r="S391" s="128">
        <v>241.2</v>
      </c>
      <c r="T391" s="128">
        <v>1109.25</v>
      </c>
      <c r="U391" s="128" t="s">
        <v>4408</v>
      </c>
      <c r="W391" s="93" t="str">
        <f>_xlfn.XLOOKUP($C391,'Master list'!$C:$C,'Master list'!E:E)</f>
        <v>SGCC</v>
      </c>
      <c r="X391" s="93" t="str">
        <f>VLOOKUP($C391,'Master list'!$C:$Z,4,0)</f>
        <v>Z08</v>
      </c>
      <c r="Y391" s="104">
        <f>_xlfn.XLOOKUP($C391,'Master list'!$C:$C,'Master list'!O:O)</f>
        <v>1219</v>
      </c>
      <c r="Z391" s="93" t="str">
        <f>VLOOKUP($C391,'Master list'!$C:$Z,5,0)</f>
        <v>SGCC-ZSBX-Z08</v>
      </c>
      <c r="AA391" s="93">
        <f>VLOOKUP($C391,'Master list'!$C:$Z,6,0)</f>
        <v>1</v>
      </c>
      <c r="AB391" s="93">
        <f>VLOOKUP($C391,'Master list'!$C:$Z,7,0)</f>
        <v>74</v>
      </c>
      <c r="AC391" s="93">
        <f>VLOOKUP($C391,'Master list'!$C:$Z,8,0)</f>
        <v>182</v>
      </c>
      <c r="AD391" s="105">
        <f>VLOOKUP($C391,'Master list'!$C:$Z,9,0)</f>
        <v>0.10572380000000001</v>
      </c>
      <c r="AF391" s="106">
        <f t="shared" si="43"/>
        <v>15.27180291</v>
      </c>
      <c r="AG391" s="106">
        <f t="shared" si="44"/>
        <v>25.50058056</v>
      </c>
      <c r="AH391" s="106">
        <f t="shared" si="45"/>
        <v>25.50058056</v>
      </c>
      <c r="AI391" s="106">
        <f t="shared" si="46"/>
        <v>0</v>
      </c>
      <c r="AJ391" s="106">
        <f t="shared" si="47"/>
        <v>25.50058056</v>
      </c>
      <c r="AK391" s="106">
        <f t="shared" si="48"/>
        <v>0</v>
      </c>
      <c r="AL391" s="106">
        <f t="shared" si="49"/>
        <v>25.50058056</v>
      </c>
      <c r="AM391" s="106">
        <f t="shared" si="50"/>
        <v>117.27412515</v>
      </c>
    </row>
    <row r="392" spans="2:39">
      <c r="B392" s="103" t="s">
        <v>5</v>
      </c>
      <c r="C392" s="103" t="s">
        <v>833</v>
      </c>
      <c r="D392" s="103" t="s">
        <v>834</v>
      </c>
      <c r="E392" s="128">
        <v>0</v>
      </c>
      <c r="F392" s="128">
        <v>0</v>
      </c>
      <c r="G392" s="128">
        <v>0</v>
      </c>
      <c r="H392" s="128">
        <v>0</v>
      </c>
      <c r="I392" s="128">
        <v>0</v>
      </c>
      <c r="J392" s="128">
        <v>0</v>
      </c>
      <c r="K392" s="128">
        <v>312.745</v>
      </c>
      <c r="L392" s="128">
        <v>482.4</v>
      </c>
      <c r="M392" s="128">
        <v>0</v>
      </c>
      <c r="N392" s="128">
        <v>482.4</v>
      </c>
      <c r="O392" s="128">
        <v>1929.6</v>
      </c>
      <c r="P392" s="128">
        <v>482.4</v>
      </c>
      <c r="Q392" s="128">
        <v>1447.2</v>
      </c>
      <c r="R392" s="128">
        <v>482.4</v>
      </c>
      <c r="S392" s="128">
        <v>964.8</v>
      </c>
      <c r="T392" s="128">
        <v>6583.9449999999997</v>
      </c>
      <c r="U392" s="128" t="s">
        <v>4408</v>
      </c>
      <c r="W392" s="93" t="str">
        <f>_xlfn.XLOOKUP($C392,'Master list'!$C:$C,'Master list'!E:E)</f>
        <v>SGCC</v>
      </c>
      <c r="X392" s="93" t="str">
        <f>VLOOKUP($C392,'Master list'!$C:$Z,4,0)</f>
        <v>Z08</v>
      </c>
      <c r="Y392" s="104">
        <f>_xlfn.XLOOKUP($C392,'Master list'!$C:$C,'Master list'!O:O)</f>
        <v>1219</v>
      </c>
      <c r="Z392" s="93" t="str">
        <f>VLOOKUP($C392,'Master list'!$C:$Z,5,0)</f>
        <v>SGCC-ZSBX-Z08</v>
      </c>
      <c r="AA392" s="93">
        <f>VLOOKUP($C392,'Master list'!$C:$Z,6,0)</f>
        <v>0.7</v>
      </c>
      <c r="AB392" s="93">
        <f>VLOOKUP($C392,'Master list'!$C:$Z,7,0)</f>
        <v>568</v>
      </c>
      <c r="AC392" s="93">
        <f>VLOOKUP($C392,'Master list'!$C:$Z,8,0)</f>
        <v>633</v>
      </c>
      <c r="AD392" s="105">
        <f>VLOOKUP($C392,'Master list'!$C:$Z,9,0)</f>
        <v>1.9756942799999995</v>
      </c>
      <c r="AF392" s="106">
        <f t="shared" si="43"/>
        <v>1570.9634282705995</v>
      </c>
      <c r="AG392" s="106">
        <f t="shared" si="44"/>
        <v>953.07492067199973</v>
      </c>
      <c r="AH392" s="106">
        <f t="shared" si="45"/>
        <v>3812.2996826879989</v>
      </c>
      <c r="AI392" s="106">
        <f t="shared" si="46"/>
        <v>953.07492067199973</v>
      </c>
      <c r="AJ392" s="106">
        <f t="shared" si="47"/>
        <v>2859.2247620159992</v>
      </c>
      <c r="AK392" s="106">
        <f t="shared" si="48"/>
        <v>953.07492067199973</v>
      </c>
      <c r="AL392" s="106">
        <f t="shared" si="49"/>
        <v>1906.1498413439995</v>
      </c>
      <c r="AM392" s="106">
        <f t="shared" si="50"/>
        <v>13007.862476334596</v>
      </c>
    </row>
    <row r="393" spans="2:39">
      <c r="B393" s="103" t="s">
        <v>5</v>
      </c>
      <c r="C393" s="103" t="s">
        <v>836</v>
      </c>
      <c r="D393" s="103" t="s">
        <v>837</v>
      </c>
      <c r="E393" s="128">
        <v>0</v>
      </c>
      <c r="F393" s="128">
        <v>0</v>
      </c>
      <c r="G393" s="128">
        <v>0</v>
      </c>
      <c r="H393" s="128">
        <v>0</v>
      </c>
      <c r="I393" s="128">
        <v>0</v>
      </c>
      <c r="J393" s="128">
        <v>0</v>
      </c>
      <c r="K393" s="128">
        <v>517.255</v>
      </c>
      <c r="L393" s="128">
        <v>603</v>
      </c>
      <c r="M393" s="128">
        <v>0</v>
      </c>
      <c r="N393" s="128">
        <v>1809</v>
      </c>
      <c r="O393" s="128">
        <v>1809</v>
      </c>
      <c r="P393" s="128">
        <v>1206</v>
      </c>
      <c r="Q393" s="128">
        <v>2412</v>
      </c>
      <c r="R393" s="128">
        <v>603</v>
      </c>
      <c r="S393" s="128">
        <v>1809</v>
      </c>
      <c r="T393" s="128">
        <v>10768.254999999999</v>
      </c>
      <c r="U393" s="128" t="s">
        <v>4408</v>
      </c>
      <c r="W393" s="93" t="str">
        <f>_xlfn.XLOOKUP($C393,'Master list'!$C:$C,'Master list'!E:E)</f>
        <v>SGCC</v>
      </c>
      <c r="X393" s="93" t="str">
        <f>VLOOKUP($C393,'Master list'!$C:$Z,4,0)</f>
        <v>Z08</v>
      </c>
      <c r="Y393" s="104">
        <f>_xlfn.XLOOKUP($C393,'Master list'!$C:$C,'Master list'!O:O)</f>
        <v>1219</v>
      </c>
      <c r="Z393" s="93" t="str">
        <f>VLOOKUP($C393,'Master list'!$C:$Z,5,0)</f>
        <v>SGCC-ZSBX-Z08</v>
      </c>
      <c r="AA393" s="93">
        <f>VLOOKUP($C393,'Master list'!$C:$Z,6,0)</f>
        <v>0.7</v>
      </c>
      <c r="AB393" s="93">
        <f>VLOOKUP($C393,'Master list'!$C:$Z,7,0)</f>
        <v>250.1</v>
      </c>
      <c r="AC393" s="93">
        <f>VLOOKUP($C393,'Master list'!$C:$Z,8,0)</f>
        <v>553.20000000000005</v>
      </c>
      <c r="AD393" s="105">
        <f>VLOOKUP($C393,'Master list'!$C:$Z,9,0)</f>
        <v>0.76026248340000002</v>
      </c>
      <c r="AF393" s="106">
        <f t="shared" si="43"/>
        <v>851.68784834126711</v>
      </c>
      <c r="AG393" s="106">
        <f t="shared" si="44"/>
        <v>1375.3148324706001</v>
      </c>
      <c r="AH393" s="106">
        <f t="shared" si="45"/>
        <v>1375.3148324706001</v>
      </c>
      <c r="AI393" s="106">
        <f t="shared" si="46"/>
        <v>916.87655498039999</v>
      </c>
      <c r="AJ393" s="106">
        <f t="shared" si="47"/>
        <v>1833.7531099608</v>
      </c>
      <c r="AK393" s="106">
        <f t="shared" si="48"/>
        <v>458.43827749019999</v>
      </c>
      <c r="AL393" s="106">
        <f t="shared" si="49"/>
        <v>1375.3148324706001</v>
      </c>
      <c r="AM393" s="106">
        <f t="shared" si="50"/>
        <v>8186.7002881844664</v>
      </c>
    </row>
    <row r="394" spans="2:39">
      <c r="B394" s="103" t="s">
        <v>5</v>
      </c>
      <c r="C394" s="103" t="s">
        <v>838</v>
      </c>
      <c r="D394" s="103" t="s">
        <v>837</v>
      </c>
      <c r="E394" s="128">
        <v>0</v>
      </c>
      <c r="F394" s="128">
        <v>0</v>
      </c>
      <c r="G394" s="128">
        <v>0</v>
      </c>
      <c r="H394" s="128">
        <v>0</v>
      </c>
      <c r="I394" s="128">
        <v>0</v>
      </c>
      <c r="J394" s="128">
        <v>0</v>
      </c>
      <c r="K394" s="128">
        <v>0</v>
      </c>
      <c r="L394" s="128">
        <v>0</v>
      </c>
      <c r="M394" s="128">
        <v>0</v>
      </c>
      <c r="N394" s="128">
        <v>0</v>
      </c>
      <c r="O394" s="128">
        <v>129.19</v>
      </c>
      <c r="P394" s="128">
        <v>0</v>
      </c>
      <c r="Q394" s="128">
        <v>321.60000000000002</v>
      </c>
      <c r="R394" s="128">
        <v>0</v>
      </c>
      <c r="S394" s="128">
        <v>160.80000000000001</v>
      </c>
      <c r="T394" s="128">
        <v>611.59</v>
      </c>
      <c r="U394" s="128" t="s">
        <v>4408</v>
      </c>
      <c r="W394" s="93" t="str">
        <f>_xlfn.XLOOKUP($C394,'Master list'!$C:$C,'Master list'!E:E)</f>
        <v>SGCC</v>
      </c>
      <c r="X394" s="93" t="str">
        <f>VLOOKUP($C394,'Master list'!$C:$Z,4,0)</f>
        <v>Z08</v>
      </c>
      <c r="Y394" s="104">
        <f>_xlfn.XLOOKUP($C394,'Master list'!$C:$C,'Master list'!O:O)</f>
        <v>1219</v>
      </c>
      <c r="Z394" s="93" t="str">
        <f>VLOOKUP($C394,'Master list'!$C:$Z,5,0)</f>
        <v>SGCC-ZSBX-Z08</v>
      </c>
      <c r="AA394" s="93">
        <f>VLOOKUP($C394,'Master list'!$C:$Z,6,0)</f>
        <v>0.7</v>
      </c>
      <c r="AB394" s="93">
        <f>VLOOKUP($C394,'Master list'!$C:$Z,7,0)</f>
        <v>250.1</v>
      </c>
      <c r="AC394" s="93">
        <f>VLOOKUP($C394,'Master list'!$C:$Z,8,0)</f>
        <v>553.20000000000005</v>
      </c>
      <c r="AD394" s="105">
        <f>VLOOKUP($C394,'Master list'!$C:$Z,9,0)</f>
        <v>0.76026248340000002</v>
      </c>
      <c r="AF394" s="106">
        <f t="shared" ref="AF394:AF457" si="51">SUM(J394:M394)*AD394</f>
        <v>0</v>
      </c>
      <c r="AG394" s="106">
        <f t="shared" ref="AG394:AG457" si="52">$AD394*N394</f>
        <v>0</v>
      </c>
      <c r="AH394" s="106">
        <f t="shared" ref="AH394:AH457" si="53">$AD394*O394</f>
        <v>98.218310230446008</v>
      </c>
      <c r="AI394" s="106">
        <f t="shared" ref="AI394:AI457" si="54">$AD394*P394</f>
        <v>0</v>
      </c>
      <c r="AJ394" s="106">
        <f t="shared" ref="AJ394:AJ457" si="55">$AD394*Q394</f>
        <v>244.50041466144003</v>
      </c>
      <c r="AK394" s="106">
        <f t="shared" ref="AK394:AK457" si="56">$AD394*R394</f>
        <v>0</v>
      </c>
      <c r="AL394" s="106">
        <f t="shared" ref="AL394:AL457" si="57">$AD394*S394</f>
        <v>122.25020733072002</v>
      </c>
      <c r="AM394" s="106">
        <f t="shared" ref="AM394:AM457" si="58">$AD394*T394</f>
        <v>464.96893222260604</v>
      </c>
    </row>
    <row r="395" spans="2:39">
      <c r="B395" s="103" t="s">
        <v>5</v>
      </c>
      <c r="C395" s="103" t="s">
        <v>839</v>
      </c>
      <c r="D395" s="103" t="s">
        <v>840</v>
      </c>
      <c r="E395" s="128">
        <v>0</v>
      </c>
      <c r="F395" s="128">
        <v>0</v>
      </c>
      <c r="G395" s="128">
        <v>0</v>
      </c>
      <c r="H395" s="128">
        <v>0</v>
      </c>
      <c r="I395" s="128">
        <v>0</v>
      </c>
      <c r="J395" s="128">
        <v>0</v>
      </c>
      <c r="K395" s="128">
        <v>1263.2650000000001</v>
      </c>
      <c r="L395" s="128">
        <v>0</v>
      </c>
      <c r="M395" s="128">
        <v>0</v>
      </c>
      <c r="N395" s="128">
        <v>1311.5250000000001</v>
      </c>
      <c r="O395" s="128">
        <v>2216.0250000000001</v>
      </c>
      <c r="P395" s="128">
        <v>1175.8499999999999</v>
      </c>
      <c r="Q395" s="128">
        <v>2080.35</v>
      </c>
      <c r="R395" s="128">
        <v>1175.8499999999999</v>
      </c>
      <c r="S395" s="128">
        <v>1718.55</v>
      </c>
      <c r="T395" s="128">
        <v>10941.415000000001</v>
      </c>
      <c r="U395" s="128" t="s">
        <v>4408</v>
      </c>
      <c r="W395" s="93" t="str">
        <f>_xlfn.XLOOKUP($C395,'Master list'!$C:$C,'Master list'!E:E)</f>
        <v>SGCC</v>
      </c>
      <c r="X395" s="93" t="str">
        <f>VLOOKUP($C395,'Master list'!$C:$Z,4,0)</f>
        <v>Z08</v>
      </c>
      <c r="Y395" s="104">
        <f>_xlfn.XLOOKUP($C395,'Master list'!$C:$C,'Master list'!O:O)</f>
        <v>1219</v>
      </c>
      <c r="Z395" s="93" t="str">
        <f>VLOOKUP($C395,'Master list'!$C:$Z,5,0)</f>
        <v>SGCC-ZSBX-Z08</v>
      </c>
      <c r="AA395" s="93">
        <f>VLOOKUP($C395,'Master list'!$C:$Z,6,0)</f>
        <v>0.7</v>
      </c>
      <c r="AB395" s="93">
        <f>VLOOKUP($C395,'Master list'!$C:$Z,7,0)</f>
        <v>139.1</v>
      </c>
      <c r="AC395" s="93">
        <f>VLOOKUP($C395,'Master list'!$C:$Z,8,0)</f>
        <v>319.39999999999998</v>
      </c>
      <c r="AD395" s="105">
        <f>VLOOKUP($C395,'Master list'!$C:$Z,9,0)</f>
        <v>0.24413482729999994</v>
      </c>
      <c r="AF395" s="106">
        <f t="shared" si="51"/>
        <v>308.40698260913445</v>
      </c>
      <c r="AG395" s="106">
        <f t="shared" si="52"/>
        <v>320.18892937463244</v>
      </c>
      <c r="AH395" s="106">
        <f t="shared" si="53"/>
        <v>541.00888066748234</v>
      </c>
      <c r="AI395" s="106">
        <f t="shared" si="54"/>
        <v>287.06593668070491</v>
      </c>
      <c r="AJ395" s="106">
        <f t="shared" si="55"/>
        <v>507.88588797355487</v>
      </c>
      <c r="AK395" s="106">
        <f t="shared" si="56"/>
        <v>287.06593668070491</v>
      </c>
      <c r="AL395" s="106">
        <f t="shared" si="57"/>
        <v>419.55790745641491</v>
      </c>
      <c r="AM395" s="106">
        <f t="shared" si="58"/>
        <v>2671.1804614426292</v>
      </c>
    </row>
    <row r="396" spans="2:39">
      <c r="B396" s="103" t="s">
        <v>5</v>
      </c>
      <c r="C396" s="103" t="s">
        <v>841</v>
      </c>
      <c r="D396" s="103" t="s">
        <v>840</v>
      </c>
      <c r="E396" s="128">
        <v>0</v>
      </c>
      <c r="F396" s="128">
        <v>0</v>
      </c>
      <c r="G396" s="128">
        <v>0</v>
      </c>
      <c r="H396" s="128">
        <v>0</v>
      </c>
      <c r="I396" s="128">
        <v>0</v>
      </c>
      <c r="J396" s="128">
        <v>68.355000000000004</v>
      </c>
      <c r="K396" s="128">
        <v>180.9</v>
      </c>
      <c r="L396" s="128">
        <v>0</v>
      </c>
      <c r="M396" s="128">
        <v>0</v>
      </c>
      <c r="N396" s="128">
        <v>180.9</v>
      </c>
      <c r="O396" s="128">
        <v>226.125</v>
      </c>
      <c r="P396" s="128">
        <v>0</v>
      </c>
      <c r="Q396" s="128">
        <v>316.57499999999999</v>
      </c>
      <c r="R396" s="128">
        <v>0</v>
      </c>
      <c r="S396" s="128">
        <v>135.67500000000001</v>
      </c>
      <c r="T396" s="128">
        <v>1108.53</v>
      </c>
      <c r="U396" s="128" t="s">
        <v>4408</v>
      </c>
      <c r="W396" s="93" t="str">
        <f>_xlfn.XLOOKUP($C396,'Master list'!$C:$C,'Master list'!E:E)</f>
        <v>SGCC</v>
      </c>
      <c r="X396" s="93" t="str">
        <f>VLOOKUP($C396,'Master list'!$C:$Z,4,0)</f>
        <v>Z08</v>
      </c>
      <c r="Y396" s="104">
        <f>_xlfn.XLOOKUP($C396,'Master list'!$C:$C,'Master list'!O:O)</f>
        <v>1219</v>
      </c>
      <c r="Z396" s="93" t="str">
        <f>VLOOKUP($C396,'Master list'!$C:$Z,5,0)</f>
        <v>SGCC-ZSBX-Z08</v>
      </c>
      <c r="AA396" s="93">
        <f>VLOOKUP($C396,'Master list'!$C:$Z,6,0)</f>
        <v>0.7</v>
      </c>
      <c r="AB396" s="93">
        <f>VLOOKUP($C396,'Master list'!$C:$Z,7,0)</f>
        <v>139.1</v>
      </c>
      <c r="AC396" s="93">
        <f>VLOOKUP($C396,'Master list'!$C:$Z,8,0)</f>
        <v>319.39999999999998</v>
      </c>
      <c r="AD396" s="105">
        <f>VLOOKUP($C396,'Master list'!$C:$Z,9,0)</f>
        <v>0.24413482729999994</v>
      </c>
      <c r="AF396" s="106">
        <f t="shared" si="51"/>
        <v>60.851826378661485</v>
      </c>
      <c r="AG396" s="106">
        <f t="shared" si="52"/>
        <v>44.163990258569989</v>
      </c>
      <c r="AH396" s="106">
        <f t="shared" si="53"/>
        <v>55.204987823212484</v>
      </c>
      <c r="AI396" s="106">
        <f t="shared" si="54"/>
        <v>0</v>
      </c>
      <c r="AJ396" s="106">
        <f t="shared" si="55"/>
        <v>77.286982952497482</v>
      </c>
      <c r="AK396" s="106">
        <f t="shared" si="56"/>
        <v>0</v>
      </c>
      <c r="AL396" s="106">
        <f t="shared" si="57"/>
        <v>33.122992693927493</v>
      </c>
      <c r="AM396" s="106">
        <f t="shared" si="58"/>
        <v>270.63078010686894</v>
      </c>
    </row>
    <row r="397" spans="2:39">
      <c r="B397" s="103" t="s">
        <v>5</v>
      </c>
      <c r="C397" s="103" t="s">
        <v>842</v>
      </c>
      <c r="D397" s="103" t="s">
        <v>843</v>
      </c>
      <c r="E397" s="128">
        <v>0</v>
      </c>
      <c r="F397" s="128">
        <v>0</v>
      </c>
      <c r="G397" s="128">
        <v>0</v>
      </c>
      <c r="H397" s="128">
        <v>0</v>
      </c>
      <c r="I397" s="128">
        <v>0</v>
      </c>
      <c r="J397" s="128">
        <v>600</v>
      </c>
      <c r="K397" s="128">
        <v>600</v>
      </c>
      <c r="L397" s="128">
        <v>600</v>
      </c>
      <c r="M397" s="128">
        <v>0</v>
      </c>
      <c r="N397" s="128">
        <v>1800</v>
      </c>
      <c r="O397" s="128">
        <v>1600</v>
      </c>
      <c r="P397" s="128">
        <v>1200</v>
      </c>
      <c r="Q397" s="128">
        <v>1000</v>
      </c>
      <c r="R397" s="128">
        <v>2800</v>
      </c>
      <c r="S397" s="128">
        <v>600</v>
      </c>
      <c r="T397" s="128">
        <v>10800</v>
      </c>
      <c r="U397" s="128" t="s">
        <v>4408</v>
      </c>
      <c r="W397" s="93" t="str">
        <f>_xlfn.XLOOKUP($C397,'Master list'!$C:$C,'Master list'!E:E)</f>
        <v>SGCC</v>
      </c>
      <c r="X397" s="93" t="str">
        <f>VLOOKUP($C397,'Master list'!$C:$Z,4,0)</f>
        <v>Z08</v>
      </c>
      <c r="Y397" s="104">
        <f>_xlfn.XLOOKUP($C397,'Master list'!$C:$C,'Master list'!O:O)</f>
        <v>1219</v>
      </c>
      <c r="Z397" s="93" t="str">
        <f>VLOOKUP($C397,'Master list'!$C:$Z,5,0)</f>
        <v>SGCC-ZSBX-Z08</v>
      </c>
      <c r="AA397" s="93">
        <f>VLOOKUP($C397,'Master list'!$C:$Z,6,0)</f>
        <v>1.2</v>
      </c>
      <c r="AB397" s="93">
        <f>VLOOKUP($C397,'Master list'!$C:$Z,7,0)</f>
        <v>62</v>
      </c>
      <c r="AC397" s="93">
        <f>VLOOKUP($C397,'Master list'!$C:$Z,8,0)</f>
        <v>538</v>
      </c>
      <c r="AD397" s="105">
        <f>VLOOKUP($C397,'Master list'!$C:$Z,9,0)</f>
        <v>0.31421351999999997</v>
      </c>
      <c r="AF397" s="106">
        <f t="shared" si="51"/>
        <v>565.58433599999989</v>
      </c>
      <c r="AG397" s="106">
        <f t="shared" si="52"/>
        <v>565.58433599999989</v>
      </c>
      <c r="AH397" s="106">
        <f t="shared" si="53"/>
        <v>502.74163199999992</v>
      </c>
      <c r="AI397" s="106">
        <f t="shared" si="54"/>
        <v>377.05622399999999</v>
      </c>
      <c r="AJ397" s="106">
        <f t="shared" si="55"/>
        <v>314.21351999999996</v>
      </c>
      <c r="AK397" s="106">
        <f t="shared" si="56"/>
        <v>879.79785599999991</v>
      </c>
      <c r="AL397" s="106">
        <f t="shared" si="57"/>
        <v>188.52811199999999</v>
      </c>
      <c r="AM397" s="106">
        <f t="shared" si="58"/>
        <v>3393.5060159999998</v>
      </c>
    </row>
    <row r="398" spans="2:39">
      <c r="B398" s="103" t="s">
        <v>5</v>
      </c>
      <c r="C398" s="103" t="s">
        <v>844</v>
      </c>
      <c r="D398" s="103" t="s">
        <v>843</v>
      </c>
      <c r="E398" s="128">
        <v>0</v>
      </c>
      <c r="F398" s="128">
        <v>0</v>
      </c>
      <c r="G398" s="128">
        <v>0</v>
      </c>
      <c r="H398" s="128">
        <v>0</v>
      </c>
      <c r="I398" s="128">
        <v>0</v>
      </c>
      <c r="J398" s="128">
        <v>0</v>
      </c>
      <c r="K398" s="128">
        <v>0</v>
      </c>
      <c r="L398" s="128">
        <v>0</v>
      </c>
      <c r="M398" s="128">
        <v>0</v>
      </c>
      <c r="N398" s="128">
        <v>0</v>
      </c>
      <c r="O398" s="128">
        <v>125.1</v>
      </c>
      <c r="P398" s="128">
        <v>201</v>
      </c>
      <c r="Q398" s="128">
        <v>201</v>
      </c>
      <c r="R398" s="128">
        <v>100.5</v>
      </c>
      <c r="S398" s="128">
        <v>201</v>
      </c>
      <c r="T398" s="128">
        <v>828.6</v>
      </c>
      <c r="U398" s="128" t="s">
        <v>4408</v>
      </c>
      <c r="W398" s="93" t="str">
        <f>_xlfn.XLOOKUP($C398,'Master list'!$C:$C,'Master list'!E:E)</f>
        <v>SGCC</v>
      </c>
      <c r="X398" s="93" t="str">
        <f>VLOOKUP($C398,'Master list'!$C:$Z,4,0)</f>
        <v>Z08</v>
      </c>
      <c r="Y398" s="104">
        <f>_xlfn.XLOOKUP($C398,'Master list'!$C:$C,'Master list'!O:O)</f>
        <v>1219</v>
      </c>
      <c r="Z398" s="93" t="str">
        <f>VLOOKUP($C398,'Master list'!$C:$Z,5,0)</f>
        <v>SGCC-ZSBX-Z08</v>
      </c>
      <c r="AA398" s="93">
        <f>VLOOKUP($C398,'Master list'!$C:$Z,6,0)</f>
        <v>1.2</v>
      </c>
      <c r="AB398" s="93">
        <f>VLOOKUP($C398,'Master list'!$C:$Z,7,0)</f>
        <v>62</v>
      </c>
      <c r="AC398" s="93">
        <f>VLOOKUP($C398,'Master list'!$C:$Z,8,0)</f>
        <v>538</v>
      </c>
      <c r="AD398" s="105">
        <f>VLOOKUP($C398,'Master list'!$C:$Z,9,0)</f>
        <v>0.31421351999999997</v>
      </c>
      <c r="AF398" s="106">
        <f t="shared" si="51"/>
        <v>0</v>
      </c>
      <c r="AG398" s="106">
        <f t="shared" si="52"/>
        <v>0</v>
      </c>
      <c r="AH398" s="106">
        <f t="shared" si="53"/>
        <v>39.308111351999997</v>
      </c>
      <c r="AI398" s="106">
        <f t="shared" si="54"/>
        <v>63.156917519999993</v>
      </c>
      <c r="AJ398" s="106">
        <f t="shared" si="55"/>
        <v>63.156917519999993</v>
      </c>
      <c r="AK398" s="106">
        <f t="shared" si="56"/>
        <v>31.578458759999997</v>
      </c>
      <c r="AL398" s="106">
        <f t="shared" si="57"/>
        <v>63.156917519999993</v>
      </c>
      <c r="AM398" s="106">
        <f t="shared" si="58"/>
        <v>260.35732267200001</v>
      </c>
    </row>
    <row r="399" spans="2:39">
      <c r="B399" s="103" t="s">
        <v>5</v>
      </c>
      <c r="C399" s="103" t="s">
        <v>845</v>
      </c>
      <c r="D399" s="103" t="s">
        <v>846</v>
      </c>
      <c r="E399" s="128">
        <v>0</v>
      </c>
      <c r="F399" s="128">
        <v>0</v>
      </c>
      <c r="G399" s="128">
        <v>0</v>
      </c>
      <c r="H399" s="128">
        <v>0</v>
      </c>
      <c r="I399" s="128">
        <v>0</v>
      </c>
      <c r="J399" s="128">
        <v>0</v>
      </c>
      <c r="K399" s="128">
        <v>300</v>
      </c>
      <c r="L399" s="128">
        <v>100</v>
      </c>
      <c r="M399" s="128">
        <v>0</v>
      </c>
      <c r="N399" s="128">
        <v>500</v>
      </c>
      <c r="O399" s="128">
        <v>400</v>
      </c>
      <c r="P399" s="128">
        <v>300</v>
      </c>
      <c r="Q399" s="128">
        <v>900</v>
      </c>
      <c r="R399" s="128">
        <v>0</v>
      </c>
      <c r="S399" s="128">
        <v>500</v>
      </c>
      <c r="T399" s="128">
        <v>3000</v>
      </c>
      <c r="U399" s="128" t="s">
        <v>4408</v>
      </c>
      <c r="W399" s="93" t="str">
        <f>_xlfn.XLOOKUP($C399,'Master list'!$C:$C,'Master list'!E:E)</f>
        <v>SGCC</v>
      </c>
      <c r="X399" s="93" t="str">
        <f>VLOOKUP($C399,'Master list'!$C:$Z,4,0)</f>
        <v>Z08</v>
      </c>
      <c r="Y399" s="104">
        <f>_xlfn.XLOOKUP($C399,'Master list'!$C:$C,'Master list'!O:O)</f>
        <v>1219</v>
      </c>
      <c r="Z399" s="93" t="str">
        <f>VLOOKUP($C399,'Master list'!$C:$Z,5,0)</f>
        <v>SGCC-ZSBX-Z08</v>
      </c>
      <c r="AA399" s="93">
        <f>VLOOKUP($C399,'Master list'!$C:$Z,6,0)</f>
        <v>0.7</v>
      </c>
      <c r="AB399" s="93">
        <f>VLOOKUP($C399,'Master list'!$C:$Z,7,0)</f>
        <v>500.5</v>
      </c>
      <c r="AC399" s="93">
        <f>VLOOKUP($C399,'Master list'!$C:$Z,8,0)</f>
        <v>805</v>
      </c>
      <c r="AD399" s="105">
        <f>VLOOKUP($C399,'Master list'!$C:$Z,9,0)</f>
        <v>2.2139492374999996</v>
      </c>
      <c r="AF399" s="106">
        <f t="shared" si="51"/>
        <v>885.5796949999999</v>
      </c>
      <c r="AG399" s="106">
        <f t="shared" si="52"/>
        <v>1106.9746187499998</v>
      </c>
      <c r="AH399" s="106">
        <f t="shared" si="53"/>
        <v>885.5796949999999</v>
      </c>
      <c r="AI399" s="106">
        <f t="shared" si="54"/>
        <v>664.18477124999993</v>
      </c>
      <c r="AJ399" s="106">
        <f t="shared" si="55"/>
        <v>1992.5543137499997</v>
      </c>
      <c r="AK399" s="106">
        <f t="shared" si="56"/>
        <v>0</v>
      </c>
      <c r="AL399" s="106">
        <f t="shared" si="57"/>
        <v>1106.9746187499998</v>
      </c>
      <c r="AM399" s="106">
        <f t="shared" si="58"/>
        <v>6641.847712499999</v>
      </c>
    </row>
    <row r="400" spans="2:39">
      <c r="B400" s="103" t="s">
        <v>5</v>
      </c>
      <c r="C400" s="103" t="s">
        <v>847</v>
      </c>
      <c r="D400" s="103" t="s">
        <v>846</v>
      </c>
      <c r="E400" s="128">
        <v>0</v>
      </c>
      <c r="F400" s="128">
        <v>0</v>
      </c>
      <c r="G400" s="128">
        <v>0</v>
      </c>
      <c r="H400" s="128">
        <v>0</v>
      </c>
      <c r="I400" s="128">
        <v>0</v>
      </c>
      <c r="J400" s="128">
        <v>0</v>
      </c>
      <c r="K400" s="128">
        <v>101.075</v>
      </c>
      <c r="L400" s="128">
        <v>0</v>
      </c>
      <c r="M400" s="128">
        <v>0</v>
      </c>
      <c r="N400" s="128">
        <v>120.6</v>
      </c>
      <c r="O400" s="128">
        <v>120.6</v>
      </c>
      <c r="P400" s="128">
        <v>0</v>
      </c>
      <c r="Q400" s="128">
        <v>180.9</v>
      </c>
      <c r="R400" s="128">
        <v>0</v>
      </c>
      <c r="S400" s="128">
        <v>120.6</v>
      </c>
      <c r="T400" s="128">
        <v>643.77499999999998</v>
      </c>
      <c r="U400" s="128" t="s">
        <v>4408</v>
      </c>
      <c r="W400" s="93" t="str">
        <f>_xlfn.XLOOKUP($C400,'Master list'!$C:$C,'Master list'!E:E)</f>
        <v>SGCC</v>
      </c>
      <c r="X400" s="93" t="str">
        <f>VLOOKUP($C400,'Master list'!$C:$Z,4,0)</f>
        <v>Z08</v>
      </c>
      <c r="Y400" s="104">
        <f>_xlfn.XLOOKUP($C400,'Master list'!$C:$C,'Master list'!O:O)</f>
        <v>1219</v>
      </c>
      <c r="Z400" s="93" t="str">
        <f>VLOOKUP($C400,'Master list'!$C:$Z,5,0)</f>
        <v>SGCC-ZSBX-Z08</v>
      </c>
      <c r="AA400" s="93">
        <f>VLOOKUP($C400,'Master list'!$C:$Z,6,0)</f>
        <v>0.7</v>
      </c>
      <c r="AB400" s="93">
        <f>VLOOKUP($C400,'Master list'!$C:$Z,7,0)</f>
        <v>500.5</v>
      </c>
      <c r="AC400" s="93">
        <f>VLOOKUP($C400,'Master list'!$C:$Z,8,0)</f>
        <v>805</v>
      </c>
      <c r="AD400" s="105">
        <f>VLOOKUP($C400,'Master list'!$C:$Z,9,0)</f>
        <v>2.2139492374999996</v>
      </c>
      <c r="AF400" s="106">
        <f t="shared" si="51"/>
        <v>223.77491918031248</v>
      </c>
      <c r="AG400" s="106">
        <f t="shared" si="52"/>
        <v>267.00227804249994</v>
      </c>
      <c r="AH400" s="106">
        <f t="shared" si="53"/>
        <v>267.00227804249994</v>
      </c>
      <c r="AI400" s="106">
        <f t="shared" si="54"/>
        <v>0</v>
      </c>
      <c r="AJ400" s="106">
        <f t="shared" si="55"/>
        <v>400.50341706374996</v>
      </c>
      <c r="AK400" s="106">
        <f t="shared" si="56"/>
        <v>0</v>
      </c>
      <c r="AL400" s="106">
        <f t="shared" si="57"/>
        <v>267.00227804249994</v>
      </c>
      <c r="AM400" s="106">
        <f t="shared" si="58"/>
        <v>1425.2851703715621</v>
      </c>
    </row>
    <row r="401" spans="2:39">
      <c r="B401" s="103" t="s">
        <v>5</v>
      </c>
      <c r="C401" s="103" t="s">
        <v>848</v>
      </c>
      <c r="D401" s="103" t="s">
        <v>849</v>
      </c>
      <c r="E401" s="128">
        <v>0</v>
      </c>
      <c r="F401" s="128">
        <v>0</v>
      </c>
      <c r="G401" s="128">
        <v>0</v>
      </c>
      <c r="H401" s="128">
        <v>0</v>
      </c>
      <c r="I401" s="128">
        <v>0</v>
      </c>
      <c r="J401" s="128">
        <v>0</v>
      </c>
      <c r="K401" s="128">
        <v>500</v>
      </c>
      <c r="L401" s="128">
        <v>500</v>
      </c>
      <c r="M401" s="128">
        <v>0</v>
      </c>
      <c r="N401" s="128">
        <v>700</v>
      </c>
      <c r="O401" s="128">
        <v>1300</v>
      </c>
      <c r="P401" s="128">
        <v>900</v>
      </c>
      <c r="Q401" s="128">
        <v>1300</v>
      </c>
      <c r="R401" s="128">
        <v>0</v>
      </c>
      <c r="S401" s="128">
        <v>1100</v>
      </c>
      <c r="T401" s="128">
        <v>6300</v>
      </c>
      <c r="U401" s="128" t="s">
        <v>4408</v>
      </c>
      <c r="W401" s="93" t="str">
        <f>_xlfn.XLOOKUP($C401,'Master list'!$C:$C,'Master list'!E:E)</f>
        <v>SGCC</v>
      </c>
      <c r="X401" s="93" t="str">
        <f>VLOOKUP($C401,'Master list'!$C:$Z,4,0)</f>
        <v>Z08</v>
      </c>
      <c r="Y401" s="104">
        <f>_xlfn.XLOOKUP($C401,'Master list'!$C:$C,'Master list'!O:O)</f>
        <v>1219</v>
      </c>
      <c r="Z401" s="93" t="str">
        <f>VLOOKUP($C401,'Master list'!$C:$Z,5,0)</f>
        <v>SGCC-ZSBX-Z08</v>
      </c>
      <c r="AA401" s="93">
        <f>VLOOKUP($C401,'Master list'!$C:$Z,6,0)</f>
        <v>0.7</v>
      </c>
      <c r="AB401" s="93">
        <f>VLOOKUP($C401,'Master list'!$C:$Z,7,0)</f>
        <v>500.5</v>
      </c>
      <c r="AC401" s="93">
        <f>VLOOKUP($C401,'Master list'!$C:$Z,8,0)</f>
        <v>638</v>
      </c>
      <c r="AD401" s="105">
        <f>VLOOKUP($C401,'Master list'!$C:$Z,9,0)</f>
        <v>1.7546579049999995</v>
      </c>
      <c r="AF401" s="106">
        <f t="shared" si="51"/>
        <v>1754.6579049999996</v>
      </c>
      <c r="AG401" s="106">
        <f t="shared" si="52"/>
        <v>1228.2605334999996</v>
      </c>
      <c r="AH401" s="106">
        <f t="shared" si="53"/>
        <v>2281.0552764999993</v>
      </c>
      <c r="AI401" s="106">
        <f t="shared" si="54"/>
        <v>1579.1921144999997</v>
      </c>
      <c r="AJ401" s="106">
        <f t="shared" si="55"/>
        <v>2281.0552764999993</v>
      </c>
      <c r="AK401" s="106">
        <f t="shared" si="56"/>
        <v>0</v>
      </c>
      <c r="AL401" s="106">
        <f t="shared" si="57"/>
        <v>1930.1236954999995</v>
      </c>
      <c r="AM401" s="106">
        <f t="shared" si="58"/>
        <v>11054.344801499998</v>
      </c>
    </row>
    <row r="402" spans="2:39">
      <c r="B402" s="103" t="s">
        <v>5</v>
      </c>
      <c r="C402" s="103" t="s">
        <v>850</v>
      </c>
      <c r="D402" s="103" t="s">
        <v>849</v>
      </c>
      <c r="E402" s="128">
        <v>0</v>
      </c>
      <c r="F402" s="128">
        <v>0</v>
      </c>
      <c r="G402" s="128">
        <v>0</v>
      </c>
      <c r="H402" s="128">
        <v>0</v>
      </c>
      <c r="I402" s="128">
        <v>0</v>
      </c>
      <c r="J402" s="128">
        <v>25.614999999999998</v>
      </c>
      <c r="K402" s="128">
        <v>0</v>
      </c>
      <c r="L402" s="128">
        <v>0</v>
      </c>
      <c r="M402" s="128">
        <v>0</v>
      </c>
      <c r="N402" s="128">
        <v>120.6</v>
      </c>
      <c r="O402" s="128">
        <v>0</v>
      </c>
      <c r="P402" s="128">
        <v>0</v>
      </c>
      <c r="Q402" s="128">
        <v>120.6</v>
      </c>
      <c r="R402" s="128">
        <v>0</v>
      </c>
      <c r="S402" s="128">
        <v>120.6</v>
      </c>
      <c r="T402" s="128">
        <v>387.41500000000002</v>
      </c>
      <c r="U402" s="128" t="s">
        <v>4408</v>
      </c>
      <c r="W402" s="93" t="str">
        <f>_xlfn.XLOOKUP($C402,'Master list'!$C:$C,'Master list'!E:E)</f>
        <v>SGCC</v>
      </c>
      <c r="X402" s="93" t="str">
        <f>VLOOKUP($C402,'Master list'!$C:$Z,4,0)</f>
        <v>Z08</v>
      </c>
      <c r="Y402" s="104">
        <f>_xlfn.XLOOKUP($C402,'Master list'!$C:$C,'Master list'!O:O)</f>
        <v>1219</v>
      </c>
      <c r="Z402" s="93" t="str">
        <f>VLOOKUP($C402,'Master list'!$C:$Z,5,0)</f>
        <v>SGCC-ZSBX-Z08</v>
      </c>
      <c r="AA402" s="93">
        <f>VLOOKUP($C402,'Master list'!$C:$Z,6,0)</f>
        <v>0.7</v>
      </c>
      <c r="AB402" s="93">
        <f>VLOOKUP($C402,'Master list'!$C:$Z,7,0)</f>
        <v>500.5</v>
      </c>
      <c r="AC402" s="93">
        <f>VLOOKUP($C402,'Master list'!$C:$Z,8,0)</f>
        <v>638</v>
      </c>
      <c r="AD402" s="105">
        <f>VLOOKUP($C402,'Master list'!$C:$Z,9,0)</f>
        <v>1.7546579049999995</v>
      </c>
      <c r="AF402" s="106">
        <f t="shared" si="51"/>
        <v>44.945562236574986</v>
      </c>
      <c r="AG402" s="106">
        <f t="shared" si="52"/>
        <v>211.61174334299994</v>
      </c>
      <c r="AH402" s="106">
        <f t="shared" si="53"/>
        <v>0</v>
      </c>
      <c r="AI402" s="106">
        <f t="shared" si="54"/>
        <v>0</v>
      </c>
      <c r="AJ402" s="106">
        <f t="shared" si="55"/>
        <v>211.61174334299994</v>
      </c>
      <c r="AK402" s="106">
        <f t="shared" si="56"/>
        <v>0</v>
      </c>
      <c r="AL402" s="106">
        <f t="shared" si="57"/>
        <v>211.61174334299994</v>
      </c>
      <c r="AM402" s="106">
        <f t="shared" si="58"/>
        <v>679.78079226557486</v>
      </c>
    </row>
    <row r="403" spans="2:39">
      <c r="B403" s="103" t="s">
        <v>5</v>
      </c>
      <c r="C403" s="103" t="s">
        <v>851</v>
      </c>
      <c r="D403" s="103" t="s">
        <v>852</v>
      </c>
      <c r="E403" s="128">
        <v>0</v>
      </c>
      <c r="F403" s="128">
        <v>0</v>
      </c>
      <c r="G403" s="128">
        <v>0</v>
      </c>
      <c r="H403" s="128">
        <v>0</v>
      </c>
      <c r="I403" s="128">
        <v>0</v>
      </c>
      <c r="J403" s="128">
        <v>300</v>
      </c>
      <c r="K403" s="128">
        <v>600</v>
      </c>
      <c r="L403" s="128">
        <v>600</v>
      </c>
      <c r="M403" s="128">
        <v>0</v>
      </c>
      <c r="N403" s="128">
        <v>1200</v>
      </c>
      <c r="O403" s="128">
        <v>1800</v>
      </c>
      <c r="P403" s="128">
        <v>1200</v>
      </c>
      <c r="Q403" s="128">
        <v>2100</v>
      </c>
      <c r="R403" s="128">
        <v>0</v>
      </c>
      <c r="S403" s="128">
        <v>1800</v>
      </c>
      <c r="T403" s="128">
        <v>9600</v>
      </c>
      <c r="U403" s="128" t="s">
        <v>4408</v>
      </c>
      <c r="W403" s="93" t="str">
        <f>_xlfn.XLOOKUP($C403,'Master list'!$C:$C,'Master list'!E:E)</f>
        <v>SGCC</v>
      </c>
      <c r="X403" s="93" t="str">
        <f>VLOOKUP($C403,'Master list'!$C:$Z,4,0)</f>
        <v>Z08</v>
      </c>
      <c r="Y403" s="104">
        <f>_xlfn.XLOOKUP($C403,'Master list'!$C:$C,'Master list'!O:O)</f>
        <v>1219</v>
      </c>
      <c r="Z403" s="93" t="str">
        <f>VLOOKUP($C403,'Master list'!$C:$Z,5,0)</f>
        <v>SGCC-ZSBX-Z08</v>
      </c>
      <c r="AA403" s="93">
        <f>VLOOKUP($C403,'Master list'!$C:$Z,6,0)</f>
        <v>0.7</v>
      </c>
      <c r="AB403" s="93">
        <f>VLOOKUP($C403,'Master list'!$C:$Z,7,0)</f>
        <v>494</v>
      </c>
      <c r="AC403" s="93">
        <f>VLOOKUP($C403,'Master list'!$C:$Z,8,0)</f>
        <v>618</v>
      </c>
      <c r="AD403" s="105">
        <f>VLOOKUP($C403,'Master list'!$C:$Z,9,0)</f>
        <v>1.6775795399999998</v>
      </c>
      <c r="AF403" s="106">
        <f t="shared" si="51"/>
        <v>2516.3693099999996</v>
      </c>
      <c r="AG403" s="106">
        <f t="shared" si="52"/>
        <v>2013.0954479999998</v>
      </c>
      <c r="AH403" s="106">
        <f t="shared" si="53"/>
        <v>3019.6431719999996</v>
      </c>
      <c r="AI403" s="106">
        <f t="shared" si="54"/>
        <v>2013.0954479999998</v>
      </c>
      <c r="AJ403" s="106">
        <f t="shared" si="55"/>
        <v>3522.9170339999996</v>
      </c>
      <c r="AK403" s="106">
        <f t="shared" si="56"/>
        <v>0</v>
      </c>
      <c r="AL403" s="106">
        <f t="shared" si="57"/>
        <v>3019.6431719999996</v>
      </c>
      <c r="AM403" s="106">
        <f t="shared" si="58"/>
        <v>16104.763583999998</v>
      </c>
    </row>
    <row r="404" spans="2:39">
      <c r="B404" s="103" t="s">
        <v>5</v>
      </c>
      <c r="C404" s="103" t="s">
        <v>853</v>
      </c>
      <c r="D404" s="103" t="s">
        <v>852</v>
      </c>
      <c r="E404" s="128">
        <v>0</v>
      </c>
      <c r="F404" s="128">
        <v>0</v>
      </c>
      <c r="G404" s="128">
        <v>0</v>
      </c>
      <c r="H404" s="128">
        <v>0</v>
      </c>
      <c r="I404" s="128">
        <v>0</v>
      </c>
      <c r="J404" s="128">
        <v>0</v>
      </c>
      <c r="K404" s="128">
        <v>221.035</v>
      </c>
      <c r="L404" s="128">
        <v>0</v>
      </c>
      <c r="M404" s="128">
        <v>0</v>
      </c>
      <c r="N404" s="128">
        <v>301.5</v>
      </c>
      <c r="O404" s="128">
        <v>0</v>
      </c>
      <c r="P404" s="128">
        <v>0</v>
      </c>
      <c r="Q404" s="128">
        <v>301.5</v>
      </c>
      <c r="R404" s="128">
        <v>0</v>
      </c>
      <c r="S404" s="128">
        <v>301.5</v>
      </c>
      <c r="T404" s="128">
        <v>1125.5350000000001</v>
      </c>
      <c r="U404" s="128" t="s">
        <v>4408</v>
      </c>
      <c r="W404" s="93" t="str">
        <f>_xlfn.XLOOKUP($C404,'Master list'!$C:$C,'Master list'!E:E)</f>
        <v>SGCC</v>
      </c>
      <c r="X404" s="93" t="str">
        <f>VLOOKUP($C404,'Master list'!$C:$Z,4,0)</f>
        <v>Z08</v>
      </c>
      <c r="Y404" s="104">
        <f>_xlfn.XLOOKUP($C404,'Master list'!$C:$C,'Master list'!O:O)</f>
        <v>1219</v>
      </c>
      <c r="Z404" s="93" t="str">
        <f>VLOOKUP($C404,'Master list'!$C:$Z,5,0)</f>
        <v>SGCC-ZSBX-Z08</v>
      </c>
      <c r="AA404" s="93">
        <f>VLOOKUP($C404,'Master list'!$C:$Z,6,0)</f>
        <v>0.7</v>
      </c>
      <c r="AB404" s="93">
        <f>VLOOKUP($C404,'Master list'!$C:$Z,7,0)</f>
        <v>494</v>
      </c>
      <c r="AC404" s="93">
        <f>VLOOKUP($C404,'Master list'!$C:$Z,8,0)</f>
        <v>618</v>
      </c>
      <c r="AD404" s="105">
        <f>VLOOKUP($C404,'Master list'!$C:$Z,9,0)</f>
        <v>1.6775795399999998</v>
      </c>
      <c r="AF404" s="106">
        <f t="shared" si="51"/>
        <v>370.80379362389994</v>
      </c>
      <c r="AG404" s="106">
        <f t="shared" si="52"/>
        <v>505.79023130999991</v>
      </c>
      <c r="AH404" s="106">
        <f t="shared" si="53"/>
        <v>0</v>
      </c>
      <c r="AI404" s="106">
        <f t="shared" si="54"/>
        <v>0</v>
      </c>
      <c r="AJ404" s="106">
        <f t="shared" si="55"/>
        <v>505.79023130999991</v>
      </c>
      <c r="AK404" s="106">
        <f t="shared" si="56"/>
        <v>0</v>
      </c>
      <c r="AL404" s="106">
        <f t="shared" si="57"/>
        <v>505.79023130999991</v>
      </c>
      <c r="AM404" s="106">
        <f t="shared" si="58"/>
        <v>1888.1744875538998</v>
      </c>
    </row>
    <row r="405" spans="2:39">
      <c r="B405" s="103" t="s">
        <v>5</v>
      </c>
      <c r="C405" s="103" t="s">
        <v>854</v>
      </c>
      <c r="D405" s="103" t="s">
        <v>855</v>
      </c>
      <c r="E405" s="128">
        <v>0</v>
      </c>
      <c r="F405" s="128">
        <v>0</v>
      </c>
      <c r="G405" s="128">
        <v>0</v>
      </c>
      <c r="H405" s="128">
        <v>0</v>
      </c>
      <c r="I405" s="128">
        <v>0</v>
      </c>
      <c r="J405" s="128">
        <v>100</v>
      </c>
      <c r="K405" s="128">
        <v>700</v>
      </c>
      <c r="L405" s="128">
        <v>500</v>
      </c>
      <c r="M405" s="128">
        <v>0</v>
      </c>
      <c r="N405" s="128">
        <v>1300</v>
      </c>
      <c r="O405" s="128">
        <v>1800</v>
      </c>
      <c r="P405" s="128">
        <v>1200</v>
      </c>
      <c r="Q405" s="128">
        <v>2000</v>
      </c>
      <c r="R405" s="128">
        <v>100</v>
      </c>
      <c r="S405" s="128">
        <v>1700</v>
      </c>
      <c r="T405" s="128">
        <v>9400</v>
      </c>
      <c r="U405" s="128" t="s">
        <v>4408</v>
      </c>
      <c r="W405" s="93" t="str">
        <f>_xlfn.XLOOKUP($C405,'Master list'!$C:$C,'Master list'!E:E)</f>
        <v>SGCC</v>
      </c>
      <c r="X405" s="93" t="str">
        <f>VLOOKUP($C405,'Master list'!$C:$Z,4,0)</f>
        <v>Z08</v>
      </c>
      <c r="Y405" s="104">
        <f>_xlfn.XLOOKUP($C405,'Master list'!$C:$C,'Master list'!O:O)</f>
        <v>1219</v>
      </c>
      <c r="Z405" s="93" t="str">
        <f>VLOOKUP($C405,'Master list'!$C:$Z,5,0)</f>
        <v>SGCC-ZSBX-Z08</v>
      </c>
      <c r="AA405" s="93">
        <f>VLOOKUP($C405,'Master list'!$C:$Z,6,0)</f>
        <v>0.7</v>
      </c>
      <c r="AB405" s="93">
        <f>VLOOKUP($C405,'Master list'!$C:$Z,7,0)</f>
        <v>269</v>
      </c>
      <c r="AC405" s="93">
        <f>VLOOKUP($C405,'Master list'!$C:$Z,8,0)</f>
        <v>583</v>
      </c>
      <c r="AD405" s="105">
        <f>VLOOKUP($C405,'Master list'!$C:$Z,9,0)</f>
        <v>0.86176436499999987</v>
      </c>
      <c r="AF405" s="106">
        <f t="shared" si="51"/>
        <v>1120.2936744999997</v>
      </c>
      <c r="AG405" s="106">
        <f t="shared" si="52"/>
        <v>1120.2936744999997</v>
      </c>
      <c r="AH405" s="106">
        <f t="shared" si="53"/>
        <v>1551.1758569999997</v>
      </c>
      <c r="AI405" s="106">
        <f t="shared" si="54"/>
        <v>1034.1172379999998</v>
      </c>
      <c r="AJ405" s="106">
        <f t="shared" si="55"/>
        <v>1723.5287299999998</v>
      </c>
      <c r="AK405" s="106">
        <f t="shared" si="56"/>
        <v>86.17643649999998</v>
      </c>
      <c r="AL405" s="106">
        <f t="shared" si="57"/>
        <v>1464.9994204999998</v>
      </c>
      <c r="AM405" s="106">
        <f t="shared" si="58"/>
        <v>8100.5850309999987</v>
      </c>
    </row>
    <row r="406" spans="2:39">
      <c r="B406" s="103" t="s">
        <v>5</v>
      </c>
      <c r="C406" s="103" t="s">
        <v>856</v>
      </c>
      <c r="D406" s="103" t="s">
        <v>855</v>
      </c>
      <c r="E406" s="128">
        <v>0</v>
      </c>
      <c r="F406" s="128">
        <v>0</v>
      </c>
      <c r="G406" s="128">
        <v>0</v>
      </c>
      <c r="H406" s="128">
        <v>0</v>
      </c>
      <c r="I406" s="128">
        <v>0</v>
      </c>
      <c r="J406" s="128">
        <v>0</v>
      </c>
      <c r="K406" s="128">
        <v>170.45500000000001</v>
      </c>
      <c r="L406" s="128">
        <v>0</v>
      </c>
      <c r="M406" s="128">
        <v>0</v>
      </c>
      <c r="N406" s="128">
        <v>170.85</v>
      </c>
      <c r="O406" s="128">
        <v>201</v>
      </c>
      <c r="P406" s="128">
        <v>0</v>
      </c>
      <c r="Q406" s="128">
        <v>331.65</v>
      </c>
      <c r="R406" s="128">
        <v>0</v>
      </c>
      <c r="S406" s="128">
        <v>160.80000000000001</v>
      </c>
      <c r="T406" s="128">
        <v>1034.7550000000001</v>
      </c>
      <c r="U406" s="128" t="s">
        <v>4408</v>
      </c>
      <c r="W406" s="93" t="str">
        <f>_xlfn.XLOOKUP($C406,'Master list'!$C:$C,'Master list'!E:E)</f>
        <v>SGCC</v>
      </c>
      <c r="X406" s="93" t="str">
        <f>VLOOKUP($C406,'Master list'!$C:$Z,4,0)</f>
        <v>Z08</v>
      </c>
      <c r="Y406" s="104">
        <f>_xlfn.XLOOKUP($C406,'Master list'!$C:$C,'Master list'!O:O)</f>
        <v>1219</v>
      </c>
      <c r="Z406" s="93" t="str">
        <f>VLOOKUP($C406,'Master list'!$C:$Z,5,0)</f>
        <v>SGCC-ZSBX-Z08</v>
      </c>
      <c r="AA406" s="93">
        <f>VLOOKUP($C406,'Master list'!$C:$Z,6,0)</f>
        <v>0.7</v>
      </c>
      <c r="AB406" s="93">
        <f>VLOOKUP($C406,'Master list'!$C:$Z,7,0)</f>
        <v>269</v>
      </c>
      <c r="AC406" s="93">
        <f>VLOOKUP($C406,'Master list'!$C:$Z,8,0)</f>
        <v>583</v>
      </c>
      <c r="AD406" s="105">
        <f>VLOOKUP($C406,'Master list'!$C:$Z,9,0)</f>
        <v>0.86176436499999987</v>
      </c>
      <c r="AF406" s="106">
        <f t="shared" si="51"/>
        <v>146.892044836075</v>
      </c>
      <c r="AG406" s="106">
        <f t="shared" si="52"/>
        <v>147.23244176024997</v>
      </c>
      <c r="AH406" s="106">
        <f t="shared" si="53"/>
        <v>173.21463736499996</v>
      </c>
      <c r="AI406" s="106">
        <f t="shared" si="54"/>
        <v>0</v>
      </c>
      <c r="AJ406" s="106">
        <f t="shared" si="55"/>
        <v>285.80415165224991</v>
      </c>
      <c r="AK406" s="106">
        <f t="shared" si="56"/>
        <v>0</v>
      </c>
      <c r="AL406" s="106">
        <f t="shared" si="57"/>
        <v>138.571709892</v>
      </c>
      <c r="AM406" s="106">
        <f t="shared" si="58"/>
        <v>891.71498550557499</v>
      </c>
    </row>
    <row r="407" spans="2:39">
      <c r="B407" s="103" t="s">
        <v>5</v>
      </c>
      <c r="C407" s="103" t="s">
        <v>857</v>
      </c>
      <c r="D407" s="103" t="s">
        <v>858</v>
      </c>
      <c r="E407" s="128">
        <v>0</v>
      </c>
      <c r="F407" s="128">
        <v>0</v>
      </c>
      <c r="G407" s="128">
        <v>0</v>
      </c>
      <c r="H407" s="128">
        <v>0</v>
      </c>
      <c r="I407" s="128">
        <v>0</v>
      </c>
      <c r="J407" s="128">
        <v>0</v>
      </c>
      <c r="K407" s="128">
        <v>1005</v>
      </c>
      <c r="L407" s="128">
        <v>0</v>
      </c>
      <c r="M407" s="128">
        <v>0</v>
      </c>
      <c r="N407" s="128">
        <v>2010</v>
      </c>
      <c r="O407" s="128">
        <v>2010</v>
      </c>
      <c r="P407" s="128">
        <v>1005</v>
      </c>
      <c r="Q407" s="128">
        <v>4020</v>
      </c>
      <c r="R407" s="128">
        <v>0</v>
      </c>
      <c r="S407" s="128">
        <v>3015</v>
      </c>
      <c r="T407" s="128">
        <v>13065</v>
      </c>
      <c r="U407" s="128" t="s">
        <v>4408</v>
      </c>
      <c r="W407" s="93" t="str">
        <f>_xlfn.XLOOKUP($C407,'Master list'!$C:$C,'Master list'!E:E)</f>
        <v>SGCC</v>
      </c>
      <c r="X407" s="93" t="str">
        <f>VLOOKUP($C407,'Master list'!$C:$Z,4,0)</f>
        <v>Z18</v>
      </c>
      <c r="Y407" s="104">
        <f>_xlfn.XLOOKUP($C407,'Master list'!$C:$C,'Master list'!O:O)</f>
        <v>1219</v>
      </c>
      <c r="Z407" s="93" t="str">
        <f>VLOOKUP($C407,'Master list'!$C:$Z,5,0)</f>
        <v>SGCC-ZSBX-Z18</v>
      </c>
      <c r="AA407" s="93">
        <f>VLOOKUP($C407,'Master list'!$C:$Z,6,0)</f>
        <v>1</v>
      </c>
      <c r="AB407" s="93">
        <f>VLOOKUP($C407,'Master list'!$C:$Z,7,0)</f>
        <v>33</v>
      </c>
      <c r="AC407" s="93">
        <f>VLOOKUP($C407,'Master list'!$C:$Z,8,0)</f>
        <v>83</v>
      </c>
      <c r="AD407" s="105">
        <f>VLOOKUP($C407,'Master list'!$C:$Z,9,0)</f>
        <v>2.150115E-2</v>
      </c>
      <c r="AF407" s="106">
        <f t="shared" si="51"/>
        <v>21.60865575</v>
      </c>
      <c r="AG407" s="106">
        <f t="shared" si="52"/>
        <v>43.217311500000001</v>
      </c>
      <c r="AH407" s="106">
        <f t="shared" si="53"/>
        <v>43.217311500000001</v>
      </c>
      <c r="AI407" s="106">
        <f t="shared" si="54"/>
        <v>21.60865575</v>
      </c>
      <c r="AJ407" s="106">
        <f t="shared" si="55"/>
        <v>86.434623000000002</v>
      </c>
      <c r="AK407" s="106">
        <f t="shared" si="56"/>
        <v>0</v>
      </c>
      <c r="AL407" s="106">
        <f t="shared" si="57"/>
        <v>64.825967250000005</v>
      </c>
      <c r="AM407" s="106">
        <f t="shared" si="58"/>
        <v>280.91252474999999</v>
      </c>
    </row>
    <row r="408" spans="2:39">
      <c r="B408" s="103" t="s">
        <v>5</v>
      </c>
      <c r="C408" s="103" t="s">
        <v>859</v>
      </c>
      <c r="D408" s="103" t="s">
        <v>860</v>
      </c>
      <c r="E408" s="128">
        <v>0</v>
      </c>
      <c r="F408" s="128">
        <v>0</v>
      </c>
      <c r="G408" s="128">
        <v>0</v>
      </c>
      <c r="H408" s="128">
        <v>0</v>
      </c>
      <c r="I408" s="128">
        <v>0</v>
      </c>
      <c r="J408" s="128">
        <v>0</v>
      </c>
      <c r="K408" s="128">
        <v>1400</v>
      </c>
      <c r="L408" s="128">
        <v>0</v>
      </c>
      <c r="M408" s="128">
        <v>0</v>
      </c>
      <c r="N408" s="128">
        <v>1400</v>
      </c>
      <c r="O408" s="128">
        <v>2100</v>
      </c>
      <c r="P408" s="128">
        <v>700</v>
      </c>
      <c r="Q408" s="128">
        <v>4300</v>
      </c>
      <c r="R408" s="128">
        <v>0</v>
      </c>
      <c r="S408" s="128">
        <v>3500</v>
      </c>
      <c r="T408" s="128">
        <v>13400</v>
      </c>
      <c r="U408" s="128" t="s">
        <v>4408</v>
      </c>
      <c r="W408" s="93" t="str">
        <f>_xlfn.XLOOKUP($C408,'Master list'!$C:$C,'Master list'!E:E)</f>
        <v>SGCC</v>
      </c>
      <c r="X408" s="93" t="str">
        <f>VLOOKUP($C408,'Master list'!$C:$Z,4,0)</f>
        <v>Z18</v>
      </c>
      <c r="Y408" s="104">
        <f>_xlfn.XLOOKUP($C408,'Master list'!$C:$C,'Master list'!O:O)</f>
        <v>1219</v>
      </c>
      <c r="Z408" s="93" t="str">
        <f>VLOOKUP($C408,'Master list'!$C:$Z,5,0)</f>
        <v>SGCC-ZSBX-Z18</v>
      </c>
      <c r="AA408" s="93">
        <f>VLOOKUP($C408,'Master list'!$C:$Z,6,0)</f>
        <v>0.6</v>
      </c>
      <c r="AB408" s="93">
        <f>VLOOKUP($C408,'Master list'!$C:$Z,7,0)</f>
        <v>204</v>
      </c>
      <c r="AC408" s="93">
        <f>VLOOKUP($C408,'Master list'!$C:$Z,8,0)</f>
        <v>400</v>
      </c>
      <c r="AD408" s="105">
        <f>VLOOKUP($C408,'Master list'!$C:$Z,9,0)</f>
        <v>0.38433600000000001</v>
      </c>
      <c r="AF408" s="106">
        <f t="shared" si="51"/>
        <v>538.07040000000006</v>
      </c>
      <c r="AG408" s="106">
        <f t="shared" si="52"/>
        <v>538.07040000000006</v>
      </c>
      <c r="AH408" s="106">
        <f t="shared" si="53"/>
        <v>807.10559999999998</v>
      </c>
      <c r="AI408" s="106">
        <f t="shared" si="54"/>
        <v>269.03520000000003</v>
      </c>
      <c r="AJ408" s="106">
        <f t="shared" si="55"/>
        <v>1652.6448</v>
      </c>
      <c r="AK408" s="106">
        <f t="shared" si="56"/>
        <v>0</v>
      </c>
      <c r="AL408" s="106">
        <f t="shared" si="57"/>
        <v>1345.1759999999999</v>
      </c>
      <c r="AM408" s="106">
        <f t="shared" si="58"/>
        <v>5150.1023999999998</v>
      </c>
    </row>
    <row r="409" spans="2:39">
      <c r="B409" s="103" t="s">
        <v>5</v>
      </c>
      <c r="C409" s="103" t="s">
        <v>861</v>
      </c>
      <c r="D409" s="103" t="s">
        <v>862</v>
      </c>
      <c r="E409" s="128">
        <v>0</v>
      </c>
      <c r="F409" s="128">
        <v>0</v>
      </c>
      <c r="G409" s="128">
        <v>0</v>
      </c>
      <c r="H409" s="128">
        <v>0</v>
      </c>
      <c r="I409" s="128">
        <v>0</v>
      </c>
      <c r="J409" s="128">
        <v>0</v>
      </c>
      <c r="K409" s="128">
        <v>1157.76</v>
      </c>
      <c r="L409" s="128">
        <v>0</v>
      </c>
      <c r="M409" s="128">
        <v>0</v>
      </c>
      <c r="N409" s="128">
        <v>1929.6</v>
      </c>
      <c r="O409" s="128">
        <v>2122.56</v>
      </c>
      <c r="P409" s="128">
        <v>385.92</v>
      </c>
      <c r="Q409" s="128">
        <v>4438.08</v>
      </c>
      <c r="R409" s="128">
        <v>0</v>
      </c>
      <c r="S409" s="128">
        <v>2508.48</v>
      </c>
      <c r="T409" s="128">
        <v>12542.4</v>
      </c>
      <c r="U409" s="128" t="s">
        <v>4408</v>
      </c>
      <c r="W409" s="93" t="str">
        <f>_xlfn.XLOOKUP($C409,'Master list'!$C:$C,'Master list'!E:E)</f>
        <v>SGCC</v>
      </c>
      <c r="X409" s="93" t="str">
        <f>VLOOKUP($C409,'Master list'!$C:$Z,4,0)</f>
        <v>Z18</v>
      </c>
      <c r="Y409" s="104">
        <f>_xlfn.XLOOKUP($C409,'Master list'!$C:$C,'Master list'!O:O)</f>
        <v>1219</v>
      </c>
      <c r="Z409" s="93" t="str">
        <f>VLOOKUP($C409,'Master list'!$C:$Z,5,0)</f>
        <v>SGCC-ZSBX-Z18</v>
      </c>
      <c r="AA409" s="93">
        <f>VLOOKUP($C409,'Master list'!$C:$Z,6,0)</f>
        <v>0.6</v>
      </c>
      <c r="AB409" s="93">
        <f>VLOOKUP($C409,'Master list'!$C:$Z,7,0)</f>
        <v>111</v>
      </c>
      <c r="AC409" s="93">
        <f>VLOOKUP($C409,'Master list'!$C:$Z,8,0)</f>
        <v>242</v>
      </c>
      <c r="AD409" s="105">
        <f>VLOOKUP($C409,'Master list'!$C:$Z,9,0)</f>
        <v>0.12652001999999998</v>
      </c>
      <c r="AF409" s="106">
        <f t="shared" si="51"/>
        <v>146.47981835519997</v>
      </c>
      <c r="AG409" s="106">
        <f t="shared" si="52"/>
        <v>244.13303059199995</v>
      </c>
      <c r="AH409" s="106">
        <f t="shared" si="53"/>
        <v>268.54633365119997</v>
      </c>
      <c r="AI409" s="106">
        <f t="shared" si="54"/>
        <v>48.826606118399994</v>
      </c>
      <c r="AJ409" s="106">
        <f t="shared" si="55"/>
        <v>561.50597036159991</v>
      </c>
      <c r="AK409" s="106">
        <f t="shared" si="56"/>
        <v>0</v>
      </c>
      <c r="AL409" s="106">
        <f t="shared" si="57"/>
        <v>317.37293976959995</v>
      </c>
      <c r="AM409" s="106">
        <f t="shared" si="58"/>
        <v>1586.8646988479998</v>
      </c>
    </row>
    <row r="410" spans="2:39">
      <c r="B410" s="103" t="s">
        <v>5</v>
      </c>
      <c r="C410" s="103" t="s">
        <v>863</v>
      </c>
      <c r="D410" s="103" t="s">
        <v>864</v>
      </c>
      <c r="E410" s="128">
        <v>0</v>
      </c>
      <c r="F410" s="128">
        <v>0</v>
      </c>
      <c r="G410" s="128">
        <v>0</v>
      </c>
      <c r="H410" s="128">
        <v>0</v>
      </c>
      <c r="I410" s="128">
        <v>0</v>
      </c>
      <c r="J410" s="128">
        <v>300</v>
      </c>
      <c r="K410" s="128">
        <v>1200</v>
      </c>
      <c r="L410" s="128">
        <v>0</v>
      </c>
      <c r="M410" s="128">
        <v>0</v>
      </c>
      <c r="N410" s="128">
        <v>2200</v>
      </c>
      <c r="O410" s="128">
        <v>2200</v>
      </c>
      <c r="P410" s="128">
        <v>600</v>
      </c>
      <c r="Q410" s="128">
        <v>4400</v>
      </c>
      <c r="R410" s="128">
        <v>0</v>
      </c>
      <c r="S410" s="128">
        <v>2900</v>
      </c>
      <c r="T410" s="128">
        <v>13800</v>
      </c>
      <c r="U410" s="128" t="s">
        <v>4408</v>
      </c>
      <c r="W410" s="93" t="str">
        <f>_xlfn.XLOOKUP($C410,'Master list'!$C:$C,'Master list'!E:E)</f>
        <v>SGCC</v>
      </c>
      <c r="X410" s="93" t="str">
        <f>VLOOKUP($C410,'Master list'!$C:$Z,4,0)</f>
        <v>Z18</v>
      </c>
      <c r="Y410" s="104">
        <f>_xlfn.XLOOKUP($C410,'Master list'!$C:$C,'Master list'!O:O)</f>
        <v>1219</v>
      </c>
      <c r="Z410" s="93" t="str">
        <f>VLOOKUP($C410,'Master list'!$C:$Z,5,0)</f>
        <v>SGCC-ZSBX-Z18</v>
      </c>
      <c r="AA410" s="93">
        <f>VLOOKUP($C410,'Master list'!$C:$Z,6,0)</f>
        <v>0.5</v>
      </c>
      <c r="AB410" s="93">
        <f>VLOOKUP($C410,'Master list'!$C:$Z,7,0)</f>
        <v>101</v>
      </c>
      <c r="AC410" s="93">
        <f>VLOOKUP($C410,'Master list'!$C:$Z,8,0)</f>
        <v>289</v>
      </c>
      <c r="AD410" s="105">
        <f>VLOOKUP($C410,'Master list'!$C:$Z,9,0)</f>
        <v>0.11456682499999998</v>
      </c>
      <c r="AF410" s="106">
        <f t="shared" si="51"/>
        <v>171.85023749999996</v>
      </c>
      <c r="AG410" s="106">
        <f t="shared" si="52"/>
        <v>252.04701499999996</v>
      </c>
      <c r="AH410" s="106">
        <f t="shared" si="53"/>
        <v>252.04701499999996</v>
      </c>
      <c r="AI410" s="106">
        <f t="shared" si="54"/>
        <v>68.740094999999997</v>
      </c>
      <c r="AJ410" s="106">
        <f t="shared" si="55"/>
        <v>504.09402999999992</v>
      </c>
      <c r="AK410" s="106">
        <f t="shared" si="56"/>
        <v>0</v>
      </c>
      <c r="AL410" s="106">
        <f t="shared" si="57"/>
        <v>332.24379249999993</v>
      </c>
      <c r="AM410" s="106">
        <f t="shared" si="58"/>
        <v>1581.0221849999998</v>
      </c>
    </row>
    <row r="411" spans="2:39">
      <c r="B411" s="103" t="s">
        <v>5</v>
      </c>
      <c r="C411" s="103" t="s">
        <v>865</v>
      </c>
      <c r="D411" s="103" t="s">
        <v>866</v>
      </c>
      <c r="E411" s="128">
        <v>0</v>
      </c>
      <c r="F411" s="128">
        <v>0</v>
      </c>
      <c r="G411" s="128">
        <v>0</v>
      </c>
      <c r="H411" s="128">
        <v>0</v>
      </c>
      <c r="I411" s="128">
        <v>0</v>
      </c>
      <c r="J411" s="128">
        <v>0</v>
      </c>
      <c r="K411" s="128">
        <v>1358.76</v>
      </c>
      <c r="L411" s="128">
        <v>0</v>
      </c>
      <c r="M411" s="128">
        <v>0</v>
      </c>
      <c r="N411" s="128">
        <v>1985.88</v>
      </c>
      <c r="O411" s="128">
        <v>2299.44</v>
      </c>
      <c r="P411" s="128">
        <v>522.6</v>
      </c>
      <c r="Q411" s="128">
        <v>4598.88</v>
      </c>
      <c r="R411" s="128">
        <v>0</v>
      </c>
      <c r="S411" s="128">
        <v>2822.04</v>
      </c>
      <c r="T411" s="128">
        <v>13587.6</v>
      </c>
      <c r="U411" s="128" t="s">
        <v>4408</v>
      </c>
      <c r="W411" s="93" t="str">
        <f>_xlfn.XLOOKUP($C411,'Master list'!$C:$C,'Master list'!E:E)</f>
        <v>SGCC</v>
      </c>
      <c r="X411" s="93" t="str">
        <f>VLOOKUP($C411,'Master list'!$C:$Z,4,0)</f>
        <v>Z18</v>
      </c>
      <c r="Y411" s="104">
        <f>_xlfn.XLOOKUP($C411,'Master list'!$C:$C,'Master list'!O:O)</f>
        <v>1219</v>
      </c>
      <c r="Z411" s="93" t="str">
        <f>VLOOKUP($C411,'Master list'!$C:$Z,5,0)</f>
        <v>SGCC-ZSBX-Z18</v>
      </c>
      <c r="AA411" s="93">
        <f>VLOOKUP($C411,'Master list'!$C:$Z,6,0)</f>
        <v>0.5</v>
      </c>
      <c r="AB411" s="93">
        <f>VLOOKUP($C411,'Master list'!$C:$Z,7,0)</f>
        <v>144</v>
      </c>
      <c r="AC411" s="93">
        <f>VLOOKUP($C411,'Master list'!$C:$Z,8,0)</f>
        <v>233</v>
      </c>
      <c r="AD411" s="105">
        <f>VLOOKUP($C411,'Master list'!$C:$Z,9,0)</f>
        <v>0.13169159999999996</v>
      </c>
      <c r="AF411" s="106">
        <f t="shared" si="51"/>
        <v>178.93727841599994</v>
      </c>
      <c r="AG411" s="106">
        <f t="shared" si="52"/>
        <v>261.52371460799992</v>
      </c>
      <c r="AH411" s="106">
        <f t="shared" si="53"/>
        <v>302.81693270399995</v>
      </c>
      <c r="AI411" s="106">
        <f t="shared" si="54"/>
        <v>68.822030159999983</v>
      </c>
      <c r="AJ411" s="106">
        <f t="shared" si="55"/>
        <v>605.63386540799991</v>
      </c>
      <c r="AK411" s="106">
        <f t="shared" si="56"/>
        <v>0</v>
      </c>
      <c r="AL411" s="106">
        <f t="shared" si="57"/>
        <v>371.63896286399989</v>
      </c>
      <c r="AM411" s="106">
        <f t="shared" si="58"/>
        <v>1789.3727841599996</v>
      </c>
    </row>
    <row r="412" spans="2:39">
      <c r="B412" s="103" t="s">
        <v>5</v>
      </c>
      <c r="C412" s="103" t="s">
        <v>867</v>
      </c>
      <c r="D412" s="103" t="s">
        <v>868</v>
      </c>
      <c r="E412" s="128">
        <v>0</v>
      </c>
      <c r="F412" s="128">
        <v>0</v>
      </c>
      <c r="G412" s="128">
        <v>0</v>
      </c>
      <c r="H412" s="128">
        <v>0</v>
      </c>
      <c r="I412" s="128">
        <v>0</v>
      </c>
      <c r="J412" s="128">
        <v>0</v>
      </c>
      <c r="K412" s="128">
        <v>300</v>
      </c>
      <c r="L412" s="128">
        <v>0</v>
      </c>
      <c r="M412" s="128">
        <v>0</v>
      </c>
      <c r="N412" s="128">
        <v>500</v>
      </c>
      <c r="O412" s="128">
        <v>300</v>
      </c>
      <c r="P412" s="128">
        <v>400</v>
      </c>
      <c r="Q412" s="128">
        <v>1100</v>
      </c>
      <c r="R412" s="128">
        <v>0</v>
      </c>
      <c r="S412" s="128">
        <v>800</v>
      </c>
      <c r="T412" s="128">
        <v>3400</v>
      </c>
      <c r="U412" s="128" t="s">
        <v>4408</v>
      </c>
      <c r="W412" s="93" t="str">
        <f>_xlfn.XLOOKUP($C412,'Master list'!$C:$C,'Master list'!E:E)</f>
        <v>SGCD</v>
      </c>
      <c r="X412" s="93" t="str">
        <f>VLOOKUP($C412,'Master list'!$C:$Z,4,0)</f>
        <v>Z08</v>
      </c>
      <c r="Y412" s="104">
        <f>_xlfn.XLOOKUP($C412,'Master list'!$C:$C,'Master list'!O:O)</f>
        <v>1219</v>
      </c>
      <c r="Z412" s="93" t="str">
        <f>VLOOKUP($C412,'Master list'!$C:$Z,5,0)</f>
        <v>SGCD2-ZSBX-Z08</v>
      </c>
      <c r="AA412" s="93">
        <f>VLOOKUP($C412,'Master list'!$C:$Z,6,0)</f>
        <v>0.6</v>
      </c>
      <c r="AB412" s="93">
        <f>VLOOKUP($C412,'Master list'!$C:$Z,7,0)</f>
        <v>510</v>
      </c>
      <c r="AC412" s="93">
        <f>VLOOKUP($C412,'Master list'!$C:$Z,8,0)</f>
        <v>1040</v>
      </c>
      <c r="AD412" s="105">
        <f>VLOOKUP($C412,'Master list'!$C:$Z,9,0)</f>
        <v>2.4981840000000002</v>
      </c>
      <c r="AF412" s="106">
        <f t="shared" si="51"/>
        <v>749.4552000000001</v>
      </c>
      <c r="AG412" s="106">
        <f t="shared" si="52"/>
        <v>1249.0920000000001</v>
      </c>
      <c r="AH412" s="106">
        <f t="shared" si="53"/>
        <v>749.4552000000001</v>
      </c>
      <c r="AI412" s="106">
        <f t="shared" si="54"/>
        <v>999.2736000000001</v>
      </c>
      <c r="AJ412" s="106">
        <f t="shared" si="55"/>
        <v>2748.0024000000003</v>
      </c>
      <c r="AK412" s="106">
        <f t="shared" si="56"/>
        <v>0</v>
      </c>
      <c r="AL412" s="106">
        <f t="shared" si="57"/>
        <v>1998.5472000000002</v>
      </c>
      <c r="AM412" s="106">
        <f t="shared" si="58"/>
        <v>8493.8256000000001</v>
      </c>
    </row>
    <row r="413" spans="2:39">
      <c r="B413" s="103" t="s">
        <v>5</v>
      </c>
      <c r="C413" s="103" t="s">
        <v>869</v>
      </c>
      <c r="D413" s="103" t="s">
        <v>868</v>
      </c>
      <c r="E413" s="128">
        <v>0</v>
      </c>
      <c r="F413" s="128">
        <v>0</v>
      </c>
      <c r="G413" s="128">
        <v>0</v>
      </c>
      <c r="H413" s="128">
        <v>0</v>
      </c>
      <c r="I413" s="128">
        <v>0</v>
      </c>
      <c r="J413" s="128">
        <v>4.43</v>
      </c>
      <c r="K413" s="128">
        <v>0</v>
      </c>
      <c r="L413" s="128">
        <v>12.06</v>
      </c>
      <c r="M413" s="128">
        <v>0</v>
      </c>
      <c r="N413" s="128">
        <v>0</v>
      </c>
      <c r="O413" s="128">
        <v>12.06</v>
      </c>
      <c r="P413" s="128">
        <v>0</v>
      </c>
      <c r="Q413" s="128">
        <v>12.06</v>
      </c>
      <c r="R413" s="128">
        <v>0</v>
      </c>
      <c r="S413" s="128">
        <v>12.06</v>
      </c>
      <c r="T413" s="128">
        <v>52.67</v>
      </c>
      <c r="U413" s="128" t="s">
        <v>4408</v>
      </c>
      <c r="W413" s="93" t="str">
        <f>_xlfn.XLOOKUP($C413,'Master list'!$C:$C,'Master list'!E:E)</f>
        <v>SGCD</v>
      </c>
      <c r="X413" s="93" t="str">
        <f>VLOOKUP($C413,'Master list'!$C:$Z,4,0)</f>
        <v>Z08</v>
      </c>
      <c r="Y413" s="104">
        <f>_xlfn.XLOOKUP($C413,'Master list'!$C:$C,'Master list'!O:O)</f>
        <v>1219</v>
      </c>
      <c r="Z413" s="93" t="str">
        <f>VLOOKUP($C413,'Master list'!$C:$Z,5,0)</f>
        <v>SGCD2-ZSBX-Z08</v>
      </c>
      <c r="AA413" s="93">
        <f>VLOOKUP($C413,'Master list'!$C:$Z,6,0)</f>
        <v>0.6</v>
      </c>
      <c r="AB413" s="93">
        <f>VLOOKUP($C413,'Master list'!$C:$Z,7,0)</f>
        <v>510</v>
      </c>
      <c r="AC413" s="93">
        <f>VLOOKUP($C413,'Master list'!$C:$Z,8,0)</f>
        <v>1040</v>
      </c>
      <c r="AD413" s="105">
        <f>VLOOKUP($C413,'Master list'!$C:$Z,9,0)</f>
        <v>2.4981840000000002</v>
      </c>
      <c r="AF413" s="106">
        <f t="shared" si="51"/>
        <v>41.195054160000005</v>
      </c>
      <c r="AG413" s="106">
        <f t="shared" si="52"/>
        <v>0</v>
      </c>
      <c r="AH413" s="106">
        <f t="shared" si="53"/>
        <v>30.128099040000002</v>
      </c>
      <c r="AI413" s="106">
        <f t="shared" si="54"/>
        <v>0</v>
      </c>
      <c r="AJ413" s="106">
        <f t="shared" si="55"/>
        <v>30.128099040000002</v>
      </c>
      <c r="AK413" s="106">
        <f t="shared" si="56"/>
        <v>0</v>
      </c>
      <c r="AL413" s="106">
        <f t="shared" si="57"/>
        <v>30.128099040000002</v>
      </c>
      <c r="AM413" s="106">
        <f t="shared" si="58"/>
        <v>131.57935128000003</v>
      </c>
    </row>
    <row r="414" spans="2:39">
      <c r="B414" s="103" t="s">
        <v>5</v>
      </c>
      <c r="C414" s="103" t="s">
        <v>870</v>
      </c>
      <c r="D414" s="103" t="s">
        <v>871</v>
      </c>
      <c r="E414" s="128">
        <v>0</v>
      </c>
      <c r="F414" s="128">
        <v>0</v>
      </c>
      <c r="G414" s="128">
        <v>0</v>
      </c>
      <c r="H414" s="128">
        <v>0</v>
      </c>
      <c r="I414" s="128">
        <v>0</v>
      </c>
      <c r="J414" s="128">
        <v>59.43</v>
      </c>
      <c r="K414" s="128">
        <v>954.75</v>
      </c>
      <c r="L414" s="128">
        <v>100.5</v>
      </c>
      <c r="M414" s="128">
        <v>0</v>
      </c>
      <c r="N414" s="128">
        <v>1708.5</v>
      </c>
      <c r="O414" s="128">
        <v>1407</v>
      </c>
      <c r="P414" s="128">
        <v>1407</v>
      </c>
      <c r="Q414" s="128">
        <v>3919.5</v>
      </c>
      <c r="R414" s="128">
        <v>0</v>
      </c>
      <c r="S414" s="128">
        <v>2361.75</v>
      </c>
      <c r="T414" s="128">
        <v>11918.43</v>
      </c>
      <c r="U414" s="128" t="s">
        <v>4408</v>
      </c>
      <c r="W414" s="93" t="str">
        <f>_xlfn.XLOOKUP($C414,'Master list'!$C:$C,'Master list'!E:E)</f>
        <v>SGCC</v>
      </c>
      <c r="X414" s="93" t="str">
        <f>VLOOKUP($C414,'Master list'!$C:$Z,4,0)</f>
        <v>Z08</v>
      </c>
      <c r="Y414" s="104">
        <f>_xlfn.XLOOKUP($C414,'Master list'!$C:$C,'Master list'!O:O)</f>
        <v>1219</v>
      </c>
      <c r="Z414" s="93" t="str">
        <f>VLOOKUP($C414,'Master list'!$C:$Z,5,0)</f>
        <v>SGCC-ZSBX-Z08</v>
      </c>
      <c r="AA414" s="93">
        <f>VLOOKUP($C414,'Master list'!$C:$Z,6,0)</f>
        <v>0.6</v>
      </c>
      <c r="AB414" s="93">
        <f>VLOOKUP($C414,'Master list'!$C:$Z,7,0)</f>
        <v>162</v>
      </c>
      <c r="AC414" s="93">
        <f>VLOOKUP($C414,'Master list'!$C:$Z,8,0)</f>
        <v>494</v>
      </c>
      <c r="AD414" s="105">
        <f>VLOOKUP($C414,'Master list'!$C:$Z,9,0)</f>
        <v>0.37693188</v>
      </c>
      <c r="AF414" s="106">
        <f t="shared" si="51"/>
        <v>420.15842799839993</v>
      </c>
      <c r="AG414" s="106">
        <f t="shared" si="52"/>
        <v>643.98811697999997</v>
      </c>
      <c r="AH414" s="106">
        <f t="shared" si="53"/>
        <v>530.34315516000004</v>
      </c>
      <c r="AI414" s="106">
        <f t="shared" si="54"/>
        <v>530.34315516000004</v>
      </c>
      <c r="AJ414" s="106">
        <f t="shared" si="55"/>
        <v>1477.3845036600001</v>
      </c>
      <c r="AK414" s="106">
        <f t="shared" si="56"/>
        <v>0</v>
      </c>
      <c r="AL414" s="106">
        <f t="shared" si="57"/>
        <v>890.21886758999995</v>
      </c>
      <c r="AM414" s="106">
        <f t="shared" si="58"/>
        <v>4492.4362265483996</v>
      </c>
    </row>
    <row r="415" spans="2:39">
      <c r="B415" s="103" t="s">
        <v>5</v>
      </c>
      <c r="C415" s="103" t="s">
        <v>872</v>
      </c>
      <c r="D415" s="103" t="s">
        <v>871</v>
      </c>
      <c r="E415" s="128">
        <v>0</v>
      </c>
      <c r="F415" s="128">
        <v>0</v>
      </c>
      <c r="G415" s="128">
        <v>0</v>
      </c>
      <c r="H415" s="128">
        <v>0</v>
      </c>
      <c r="I415" s="128">
        <v>0</v>
      </c>
      <c r="J415" s="128">
        <v>0</v>
      </c>
      <c r="K415" s="128">
        <v>0</v>
      </c>
      <c r="L415" s="128">
        <v>0</v>
      </c>
      <c r="M415" s="128">
        <v>0</v>
      </c>
      <c r="N415" s="128">
        <v>70.56</v>
      </c>
      <c r="O415" s="128">
        <v>50.25</v>
      </c>
      <c r="P415" s="128">
        <v>0</v>
      </c>
      <c r="Q415" s="128">
        <v>100.5</v>
      </c>
      <c r="R415" s="128">
        <v>0</v>
      </c>
      <c r="S415" s="128">
        <v>50.25</v>
      </c>
      <c r="T415" s="128">
        <v>271.56</v>
      </c>
      <c r="U415" s="128" t="s">
        <v>4408</v>
      </c>
      <c r="W415" s="93" t="str">
        <f>_xlfn.XLOOKUP($C415,'Master list'!$C:$C,'Master list'!E:E)</f>
        <v>SGCC</v>
      </c>
      <c r="X415" s="93" t="str">
        <f>VLOOKUP($C415,'Master list'!$C:$Z,4,0)</f>
        <v>Z08</v>
      </c>
      <c r="Y415" s="104">
        <f>_xlfn.XLOOKUP($C415,'Master list'!$C:$C,'Master list'!O:O)</f>
        <v>1219</v>
      </c>
      <c r="Z415" s="93" t="str">
        <f>VLOOKUP($C415,'Master list'!$C:$Z,5,0)</f>
        <v>SGCC-ZSBX-Z08</v>
      </c>
      <c r="AA415" s="93">
        <f>VLOOKUP($C415,'Master list'!$C:$Z,6,0)</f>
        <v>0.6</v>
      </c>
      <c r="AB415" s="93">
        <f>VLOOKUP($C415,'Master list'!$C:$Z,7,0)</f>
        <v>162</v>
      </c>
      <c r="AC415" s="93">
        <f>VLOOKUP($C415,'Master list'!$C:$Z,8,0)</f>
        <v>494</v>
      </c>
      <c r="AD415" s="105">
        <f>VLOOKUP($C415,'Master list'!$C:$Z,9,0)</f>
        <v>0.37693188</v>
      </c>
      <c r="AF415" s="106">
        <f t="shared" si="51"/>
        <v>0</v>
      </c>
      <c r="AG415" s="106">
        <f t="shared" si="52"/>
        <v>26.5963134528</v>
      </c>
      <c r="AH415" s="106">
        <f t="shared" si="53"/>
        <v>18.94082697</v>
      </c>
      <c r="AI415" s="106">
        <f t="shared" si="54"/>
        <v>0</v>
      </c>
      <c r="AJ415" s="106">
        <f t="shared" si="55"/>
        <v>37.88165394</v>
      </c>
      <c r="AK415" s="106">
        <f t="shared" si="56"/>
        <v>0</v>
      </c>
      <c r="AL415" s="106">
        <f t="shared" si="57"/>
        <v>18.94082697</v>
      </c>
      <c r="AM415" s="106">
        <f t="shared" si="58"/>
        <v>102.3596213328</v>
      </c>
    </row>
    <row r="416" spans="2:39">
      <c r="B416" s="103" t="s">
        <v>5</v>
      </c>
      <c r="C416" s="103" t="s">
        <v>873</v>
      </c>
      <c r="D416" s="103" t="s">
        <v>874</v>
      </c>
      <c r="E416" s="128">
        <v>0</v>
      </c>
      <c r="F416" s="128">
        <v>0</v>
      </c>
      <c r="G416" s="128">
        <v>0</v>
      </c>
      <c r="H416" s="128">
        <v>0</v>
      </c>
      <c r="I416" s="128">
        <v>0</v>
      </c>
      <c r="J416" s="128">
        <v>0</v>
      </c>
      <c r="K416" s="128">
        <v>300</v>
      </c>
      <c r="L416" s="128">
        <v>100</v>
      </c>
      <c r="M416" s="128">
        <v>0</v>
      </c>
      <c r="N416" s="128">
        <v>800</v>
      </c>
      <c r="O416" s="128">
        <v>700</v>
      </c>
      <c r="P416" s="128">
        <v>700</v>
      </c>
      <c r="Q416" s="128">
        <v>2000</v>
      </c>
      <c r="R416" s="128">
        <v>0</v>
      </c>
      <c r="S416" s="128">
        <v>1200</v>
      </c>
      <c r="T416" s="128">
        <v>5800</v>
      </c>
      <c r="U416" s="128" t="s">
        <v>4408</v>
      </c>
      <c r="W416" s="93" t="str">
        <f>_xlfn.XLOOKUP($C416,'Master list'!$C:$C,'Master list'!E:E)</f>
        <v>SGCC</v>
      </c>
      <c r="X416" s="93" t="str">
        <f>VLOOKUP($C416,'Master list'!$C:$Z,4,0)</f>
        <v>Z08</v>
      </c>
      <c r="Y416" s="104">
        <f>_xlfn.XLOOKUP($C416,'Master list'!$C:$C,'Master list'!O:O)</f>
        <v>1219</v>
      </c>
      <c r="Z416" s="93" t="str">
        <f>VLOOKUP($C416,'Master list'!$C:$Z,5,0)</f>
        <v>SGCC-ZSBX-Z08</v>
      </c>
      <c r="AA416" s="93">
        <f>VLOOKUP($C416,'Master list'!$C:$Z,6,0)</f>
        <v>0.6</v>
      </c>
      <c r="AB416" s="93">
        <f>VLOOKUP($C416,'Master list'!$C:$Z,7,0)</f>
        <v>88</v>
      </c>
      <c r="AC416" s="93">
        <f>VLOOKUP($C416,'Master list'!$C:$Z,8,0)</f>
        <v>145</v>
      </c>
      <c r="AD416" s="105">
        <f>VLOOKUP($C416,'Master list'!$C:$Z,9,0)</f>
        <v>6.0099600000000003E-2</v>
      </c>
      <c r="AF416" s="106">
        <f t="shared" si="51"/>
        <v>24.039840000000002</v>
      </c>
      <c r="AG416" s="106">
        <f t="shared" si="52"/>
        <v>48.079680000000003</v>
      </c>
      <c r="AH416" s="106">
        <f t="shared" si="53"/>
        <v>42.069720000000004</v>
      </c>
      <c r="AI416" s="106">
        <f t="shared" si="54"/>
        <v>42.069720000000004</v>
      </c>
      <c r="AJ416" s="106">
        <f t="shared" si="55"/>
        <v>120.1992</v>
      </c>
      <c r="AK416" s="106">
        <f t="shared" si="56"/>
        <v>0</v>
      </c>
      <c r="AL416" s="106">
        <f t="shared" si="57"/>
        <v>72.119520000000009</v>
      </c>
      <c r="AM416" s="106">
        <f t="shared" si="58"/>
        <v>348.57768000000004</v>
      </c>
    </row>
    <row r="417" spans="2:39">
      <c r="B417" s="103" t="s">
        <v>5</v>
      </c>
      <c r="C417" s="103" t="s">
        <v>876</v>
      </c>
      <c r="D417" s="103" t="s">
        <v>877</v>
      </c>
      <c r="E417" s="128">
        <v>0</v>
      </c>
      <c r="F417" s="128">
        <v>0</v>
      </c>
      <c r="G417" s="128">
        <v>0</v>
      </c>
      <c r="H417" s="128">
        <v>0</v>
      </c>
      <c r="I417" s="128">
        <v>0</v>
      </c>
      <c r="J417" s="128">
        <v>0</v>
      </c>
      <c r="K417" s="128">
        <v>300</v>
      </c>
      <c r="L417" s="128">
        <v>100</v>
      </c>
      <c r="M417" s="128">
        <v>0</v>
      </c>
      <c r="N417" s="128">
        <v>900</v>
      </c>
      <c r="O417" s="128">
        <v>600</v>
      </c>
      <c r="P417" s="128">
        <v>700</v>
      </c>
      <c r="Q417" s="128">
        <v>2000</v>
      </c>
      <c r="R417" s="128">
        <v>0</v>
      </c>
      <c r="S417" s="128">
        <v>1200</v>
      </c>
      <c r="T417" s="128">
        <v>5800</v>
      </c>
      <c r="U417" s="128" t="s">
        <v>4408</v>
      </c>
      <c r="W417" s="93" t="str">
        <f>_xlfn.XLOOKUP($C417,'Master list'!$C:$C,'Master list'!E:E)</f>
        <v>SGCC</v>
      </c>
      <c r="X417" s="93" t="str">
        <f>VLOOKUP($C417,'Master list'!$C:$Z,4,0)</f>
        <v>Z08</v>
      </c>
      <c r="Y417" s="104">
        <f>_xlfn.XLOOKUP($C417,'Master list'!$C:$C,'Master list'!O:O)</f>
        <v>1219</v>
      </c>
      <c r="Z417" s="93" t="str">
        <f>VLOOKUP($C417,'Master list'!$C:$Z,5,0)</f>
        <v>SGCC-ZSBX-Z08</v>
      </c>
      <c r="AA417" s="93">
        <f>VLOOKUP($C417,'Master list'!$C:$Z,6,0)</f>
        <v>0.6</v>
      </c>
      <c r="AB417" s="93">
        <f>VLOOKUP($C417,'Master list'!$C:$Z,7,0)</f>
        <v>268</v>
      </c>
      <c r="AC417" s="93">
        <f>VLOOKUP($C417,'Master list'!$C:$Z,8,0)</f>
        <v>580</v>
      </c>
      <c r="AD417" s="105">
        <f>VLOOKUP($C417,'Master list'!$C:$Z,9,0)</f>
        <v>0.73212240000000006</v>
      </c>
      <c r="AF417" s="106">
        <f t="shared" si="51"/>
        <v>292.84896000000003</v>
      </c>
      <c r="AG417" s="106">
        <f t="shared" si="52"/>
        <v>658.91016000000002</v>
      </c>
      <c r="AH417" s="106">
        <f t="shared" si="53"/>
        <v>439.27344000000005</v>
      </c>
      <c r="AI417" s="106">
        <f t="shared" si="54"/>
        <v>512.48568</v>
      </c>
      <c r="AJ417" s="106">
        <f t="shared" si="55"/>
        <v>1464.2448000000002</v>
      </c>
      <c r="AK417" s="106">
        <f t="shared" si="56"/>
        <v>0</v>
      </c>
      <c r="AL417" s="106">
        <f t="shared" si="57"/>
        <v>878.5468800000001</v>
      </c>
      <c r="AM417" s="106">
        <f t="shared" si="58"/>
        <v>4246.3099200000006</v>
      </c>
    </row>
    <row r="418" spans="2:39">
      <c r="B418" s="103" t="s">
        <v>5</v>
      </c>
      <c r="C418" s="103" t="s">
        <v>879</v>
      </c>
      <c r="D418" s="103" t="s">
        <v>880</v>
      </c>
      <c r="E418" s="128">
        <v>0</v>
      </c>
      <c r="F418" s="128">
        <v>0</v>
      </c>
      <c r="G418" s="128">
        <v>0</v>
      </c>
      <c r="H418" s="128">
        <v>0</v>
      </c>
      <c r="I418" s="128">
        <v>0</v>
      </c>
      <c r="J418" s="128">
        <v>0</v>
      </c>
      <c r="K418" s="128">
        <v>500</v>
      </c>
      <c r="L418" s="128">
        <v>0</v>
      </c>
      <c r="M418" s="128">
        <v>0</v>
      </c>
      <c r="N418" s="128">
        <v>800</v>
      </c>
      <c r="O418" s="128">
        <v>700</v>
      </c>
      <c r="P418" s="128">
        <v>800</v>
      </c>
      <c r="Q418" s="128">
        <v>1900</v>
      </c>
      <c r="R418" s="128">
        <v>0</v>
      </c>
      <c r="S418" s="128">
        <v>1200</v>
      </c>
      <c r="T418" s="128">
        <v>5900</v>
      </c>
      <c r="U418" s="128" t="s">
        <v>4408</v>
      </c>
      <c r="W418" s="93" t="str">
        <f>_xlfn.XLOOKUP($C418,'Master list'!$C:$C,'Master list'!E:E)</f>
        <v>SGCC</v>
      </c>
      <c r="X418" s="93" t="str">
        <f>VLOOKUP($C418,'Master list'!$C:$Z,4,0)</f>
        <v>Z08</v>
      </c>
      <c r="Y418" s="104">
        <f>_xlfn.XLOOKUP($C418,'Master list'!$C:$C,'Master list'!O:O)</f>
        <v>1219</v>
      </c>
      <c r="Z418" s="93" t="str">
        <f>VLOOKUP($C418,'Master list'!$C:$Z,5,0)</f>
        <v>SGCC-ZSBX-Z08</v>
      </c>
      <c r="AA418" s="93">
        <f>VLOOKUP($C418,'Master list'!$C:$Z,6,0)</f>
        <v>0.6</v>
      </c>
      <c r="AB418" s="93">
        <f>VLOOKUP($C418,'Master list'!$C:$Z,7,0)</f>
        <v>130</v>
      </c>
      <c r="AC418" s="93">
        <f>VLOOKUP($C418,'Master list'!$C:$Z,8,0)</f>
        <v>167</v>
      </c>
      <c r="AD418" s="105">
        <f>VLOOKUP($C418,'Master list'!$C:$Z,9,0)</f>
        <v>0.10225409999999999</v>
      </c>
      <c r="AF418" s="106">
        <f t="shared" si="51"/>
        <v>51.12704999999999</v>
      </c>
      <c r="AG418" s="106">
        <f t="shared" si="52"/>
        <v>81.803279999999987</v>
      </c>
      <c r="AH418" s="106">
        <f t="shared" si="53"/>
        <v>71.57786999999999</v>
      </c>
      <c r="AI418" s="106">
        <f t="shared" si="54"/>
        <v>81.803279999999987</v>
      </c>
      <c r="AJ418" s="106">
        <f t="shared" si="55"/>
        <v>194.28278999999998</v>
      </c>
      <c r="AK418" s="106">
        <f t="shared" si="56"/>
        <v>0</v>
      </c>
      <c r="AL418" s="106">
        <f t="shared" si="57"/>
        <v>122.70491999999999</v>
      </c>
      <c r="AM418" s="106">
        <f t="shared" si="58"/>
        <v>603.29918999999995</v>
      </c>
    </row>
    <row r="419" spans="2:39">
      <c r="B419" s="103" t="s">
        <v>5</v>
      </c>
      <c r="C419" s="103" t="s">
        <v>881</v>
      </c>
      <c r="D419" s="103" t="s">
        <v>880</v>
      </c>
      <c r="E419" s="128">
        <v>0</v>
      </c>
      <c r="F419" s="128">
        <v>0</v>
      </c>
      <c r="G419" s="128">
        <v>0</v>
      </c>
      <c r="H419" s="128">
        <v>0</v>
      </c>
      <c r="I419" s="128">
        <v>0</v>
      </c>
      <c r="J419" s="128">
        <v>0</v>
      </c>
      <c r="K419" s="128">
        <v>0</v>
      </c>
      <c r="L419" s="128">
        <v>0</v>
      </c>
      <c r="M419" s="128">
        <v>0</v>
      </c>
      <c r="N419" s="128">
        <v>0</v>
      </c>
      <c r="O419" s="128">
        <v>0</v>
      </c>
      <c r="P419" s="128">
        <v>0</v>
      </c>
      <c r="Q419" s="128">
        <v>100</v>
      </c>
      <c r="R419" s="128">
        <v>0</v>
      </c>
      <c r="S419" s="128">
        <v>0</v>
      </c>
      <c r="T419" s="128">
        <v>100</v>
      </c>
      <c r="U419" s="128" t="s">
        <v>4408</v>
      </c>
      <c r="W419" s="93" t="str">
        <f>_xlfn.XLOOKUP($C419,'Master list'!$C:$C,'Master list'!E:E)</f>
        <v>SGCC</v>
      </c>
      <c r="X419" s="93" t="str">
        <f>VLOOKUP($C419,'Master list'!$C:$Z,4,0)</f>
        <v>Z08</v>
      </c>
      <c r="Y419" s="104">
        <f>_xlfn.XLOOKUP($C419,'Master list'!$C:$C,'Master list'!O:O)</f>
        <v>1219</v>
      </c>
      <c r="Z419" s="93" t="str">
        <f>VLOOKUP($C419,'Master list'!$C:$Z,5,0)</f>
        <v>SGCC-ZSBX-Z08</v>
      </c>
      <c r="AA419" s="93">
        <f>VLOOKUP($C419,'Master list'!$C:$Z,6,0)</f>
        <v>0.6</v>
      </c>
      <c r="AB419" s="93">
        <f>VLOOKUP($C419,'Master list'!$C:$Z,7,0)</f>
        <v>130</v>
      </c>
      <c r="AC419" s="93">
        <f>VLOOKUP($C419,'Master list'!$C:$Z,8,0)</f>
        <v>167</v>
      </c>
      <c r="AD419" s="105">
        <f>VLOOKUP($C419,'Master list'!$C:$Z,9,0)</f>
        <v>0.10225409999999999</v>
      </c>
      <c r="AF419" s="106">
        <f t="shared" si="51"/>
        <v>0</v>
      </c>
      <c r="AG419" s="106">
        <f t="shared" si="52"/>
        <v>0</v>
      </c>
      <c r="AH419" s="106">
        <f t="shared" si="53"/>
        <v>0</v>
      </c>
      <c r="AI419" s="106">
        <f t="shared" si="54"/>
        <v>0</v>
      </c>
      <c r="AJ419" s="106">
        <f t="shared" si="55"/>
        <v>10.225409999999998</v>
      </c>
      <c r="AK419" s="106">
        <f t="shared" si="56"/>
        <v>0</v>
      </c>
      <c r="AL419" s="106">
        <f t="shared" si="57"/>
        <v>0</v>
      </c>
      <c r="AM419" s="106">
        <f t="shared" si="58"/>
        <v>10.225409999999998</v>
      </c>
    </row>
    <row r="420" spans="2:39">
      <c r="B420" s="103" t="s">
        <v>5</v>
      </c>
      <c r="C420" s="103" t="s">
        <v>882</v>
      </c>
      <c r="D420" s="103" t="s">
        <v>883</v>
      </c>
      <c r="E420" s="128">
        <v>0</v>
      </c>
      <c r="F420" s="128">
        <v>0</v>
      </c>
      <c r="G420" s="128">
        <v>0</v>
      </c>
      <c r="H420" s="128">
        <v>0</v>
      </c>
      <c r="I420" s="128">
        <v>0</v>
      </c>
      <c r="J420" s="128">
        <v>100</v>
      </c>
      <c r="K420" s="128">
        <v>500</v>
      </c>
      <c r="L420" s="128">
        <v>100</v>
      </c>
      <c r="M420" s="128">
        <v>0</v>
      </c>
      <c r="N420" s="128">
        <v>800</v>
      </c>
      <c r="O420" s="128">
        <v>700</v>
      </c>
      <c r="P420" s="128">
        <v>700</v>
      </c>
      <c r="Q420" s="128">
        <v>1900</v>
      </c>
      <c r="R420" s="128">
        <v>0</v>
      </c>
      <c r="S420" s="128">
        <v>1200</v>
      </c>
      <c r="T420" s="128">
        <v>6000</v>
      </c>
      <c r="U420" s="128" t="s">
        <v>4408</v>
      </c>
      <c r="W420" s="93" t="str">
        <f>_xlfn.XLOOKUP($C420,'Master list'!$C:$C,'Master list'!E:E)</f>
        <v>SGCC</v>
      </c>
      <c r="X420" s="93" t="str">
        <f>VLOOKUP($C420,'Master list'!$C:$Z,4,0)</f>
        <v>Z08</v>
      </c>
      <c r="Y420" s="104">
        <f>_xlfn.XLOOKUP($C420,'Master list'!$C:$C,'Master list'!O:O)</f>
        <v>1219</v>
      </c>
      <c r="Z420" s="93" t="str">
        <f>VLOOKUP($C420,'Master list'!$C:$Z,5,0)</f>
        <v>SGCC-ZSBX-Z08</v>
      </c>
      <c r="AA420" s="93">
        <f>VLOOKUP($C420,'Master list'!$C:$Z,6,0)</f>
        <v>0.6</v>
      </c>
      <c r="AB420" s="93">
        <f>VLOOKUP($C420,'Master list'!$C:$Z,7,0)</f>
        <v>160</v>
      </c>
      <c r="AC420" s="93">
        <f>VLOOKUP($C420,'Master list'!$C:$Z,8,0)</f>
        <v>500</v>
      </c>
      <c r="AD420" s="105">
        <f>VLOOKUP($C420,'Master list'!$C:$Z,9,0)</f>
        <v>0.37680000000000002</v>
      </c>
      <c r="AF420" s="106">
        <f t="shared" si="51"/>
        <v>263.76</v>
      </c>
      <c r="AG420" s="106">
        <f t="shared" si="52"/>
        <v>301.44</v>
      </c>
      <c r="AH420" s="106">
        <f t="shared" si="53"/>
        <v>263.76</v>
      </c>
      <c r="AI420" s="106">
        <f t="shared" si="54"/>
        <v>263.76</v>
      </c>
      <c r="AJ420" s="106">
        <f t="shared" si="55"/>
        <v>715.92000000000007</v>
      </c>
      <c r="AK420" s="106">
        <f t="shared" si="56"/>
        <v>0</v>
      </c>
      <c r="AL420" s="106">
        <f t="shared" si="57"/>
        <v>452.16</v>
      </c>
      <c r="AM420" s="106">
        <f t="shared" si="58"/>
        <v>2260.8000000000002</v>
      </c>
    </row>
    <row r="421" spans="2:39">
      <c r="B421" s="103" t="s">
        <v>5</v>
      </c>
      <c r="C421" s="103" t="s">
        <v>884</v>
      </c>
      <c r="D421" s="103" t="s">
        <v>883</v>
      </c>
      <c r="E421" s="128">
        <v>0</v>
      </c>
      <c r="F421" s="128">
        <v>0</v>
      </c>
      <c r="G421" s="128">
        <v>0</v>
      </c>
      <c r="H421" s="128">
        <v>0</v>
      </c>
      <c r="I421" s="128">
        <v>0</v>
      </c>
      <c r="J421" s="128">
        <v>0</v>
      </c>
      <c r="K421" s="128">
        <v>0</v>
      </c>
      <c r="L421" s="128">
        <v>0</v>
      </c>
      <c r="M421" s="128">
        <v>0</v>
      </c>
      <c r="N421" s="128">
        <v>0</v>
      </c>
      <c r="O421" s="128">
        <v>0</v>
      </c>
      <c r="P421" s="128">
        <v>0</v>
      </c>
      <c r="Q421" s="128">
        <v>100</v>
      </c>
      <c r="R421" s="128">
        <v>0</v>
      </c>
      <c r="S421" s="128">
        <v>0</v>
      </c>
      <c r="T421" s="128">
        <v>100</v>
      </c>
      <c r="U421" s="128" t="s">
        <v>4408</v>
      </c>
      <c r="W421" s="93" t="str">
        <f>_xlfn.XLOOKUP($C421,'Master list'!$C:$C,'Master list'!E:E)</f>
        <v>SGCC</v>
      </c>
      <c r="X421" s="93" t="str">
        <f>VLOOKUP($C421,'Master list'!$C:$Z,4,0)</f>
        <v>Z08</v>
      </c>
      <c r="Y421" s="104">
        <f>_xlfn.XLOOKUP($C421,'Master list'!$C:$C,'Master list'!O:O)</f>
        <v>1219</v>
      </c>
      <c r="Z421" s="93" t="str">
        <f>VLOOKUP($C421,'Master list'!$C:$Z,5,0)</f>
        <v>SGCC-ZSBX-Z08</v>
      </c>
      <c r="AA421" s="93">
        <f>VLOOKUP($C421,'Master list'!$C:$Z,6,0)</f>
        <v>0.6</v>
      </c>
      <c r="AB421" s="93">
        <f>VLOOKUP($C421,'Master list'!$C:$Z,7,0)</f>
        <v>160</v>
      </c>
      <c r="AC421" s="93">
        <f>VLOOKUP($C421,'Master list'!$C:$Z,8,0)</f>
        <v>500</v>
      </c>
      <c r="AD421" s="105">
        <f>VLOOKUP($C421,'Master list'!$C:$Z,9,0)</f>
        <v>0.37680000000000002</v>
      </c>
      <c r="AF421" s="106">
        <f t="shared" si="51"/>
        <v>0</v>
      </c>
      <c r="AG421" s="106">
        <f t="shared" si="52"/>
        <v>0</v>
      </c>
      <c r="AH421" s="106">
        <f t="shared" si="53"/>
        <v>0</v>
      </c>
      <c r="AI421" s="106">
        <f t="shared" si="54"/>
        <v>0</v>
      </c>
      <c r="AJ421" s="106">
        <f t="shared" si="55"/>
        <v>37.68</v>
      </c>
      <c r="AK421" s="106">
        <f t="shared" si="56"/>
        <v>0</v>
      </c>
      <c r="AL421" s="106">
        <f t="shared" si="57"/>
        <v>0</v>
      </c>
      <c r="AM421" s="106">
        <f t="shared" si="58"/>
        <v>37.68</v>
      </c>
    </row>
    <row r="422" spans="2:39">
      <c r="B422" s="103" t="s">
        <v>5</v>
      </c>
      <c r="C422" s="103" t="s">
        <v>1575</v>
      </c>
      <c r="D422" s="103" t="s">
        <v>1576</v>
      </c>
      <c r="E422" s="128">
        <v>0</v>
      </c>
      <c r="F422" s="128">
        <v>0</v>
      </c>
      <c r="G422" s="128">
        <v>0</v>
      </c>
      <c r="H422" s="128">
        <v>0</v>
      </c>
      <c r="I422" s="128">
        <v>0</v>
      </c>
      <c r="J422" s="128">
        <v>0</v>
      </c>
      <c r="K422" s="128">
        <v>0</v>
      </c>
      <c r="L422" s="128">
        <v>0</v>
      </c>
      <c r="M422" s="128">
        <v>0</v>
      </c>
      <c r="N422" s="128">
        <v>100</v>
      </c>
      <c r="O422" s="128">
        <v>0</v>
      </c>
      <c r="P422" s="128">
        <v>0</v>
      </c>
      <c r="Q422" s="128">
        <v>0</v>
      </c>
      <c r="R422" s="128">
        <v>0</v>
      </c>
      <c r="S422" s="128">
        <v>0</v>
      </c>
      <c r="T422" s="128">
        <v>100</v>
      </c>
      <c r="U422" s="128" t="s">
        <v>4408</v>
      </c>
      <c r="W422" s="93" t="str">
        <f>_xlfn.XLOOKUP($C422,'Master list'!$C:$C,'Master list'!E:E)</f>
        <v>SGCC</v>
      </c>
      <c r="X422" s="93" t="str">
        <f>VLOOKUP($C422,'Master list'!$C:$Z,4,0)</f>
        <v>Z08</v>
      </c>
      <c r="Y422" s="104">
        <f>_xlfn.XLOOKUP($C422,'Master list'!$C:$C,'Master list'!O:O)</f>
        <v>1219</v>
      </c>
      <c r="Z422" s="93" t="str">
        <f>VLOOKUP($C422,'Master list'!$C:$Z,5,0)</f>
        <v>SGCC-ZSBX-Z08</v>
      </c>
      <c r="AA422" s="93">
        <f>VLOOKUP($C422,'Master list'!$C:$Z,6,0)</f>
        <v>1</v>
      </c>
      <c r="AB422" s="93">
        <f>VLOOKUP($C422,'Master list'!$C:$Z,7,0)</f>
        <v>69.8</v>
      </c>
      <c r="AC422" s="93">
        <f>VLOOKUP($C422,'Master list'!$C:$Z,8,0)</f>
        <v>770</v>
      </c>
      <c r="AD422" s="105">
        <f>VLOOKUP($C422,'Master list'!$C:$Z,9,0)</f>
        <v>0.42190609999999995</v>
      </c>
      <c r="AF422" s="106">
        <f t="shared" si="51"/>
        <v>0</v>
      </c>
      <c r="AG422" s="106">
        <f t="shared" si="52"/>
        <v>42.190609999999992</v>
      </c>
      <c r="AH422" s="106">
        <f t="shared" si="53"/>
        <v>0</v>
      </c>
      <c r="AI422" s="106">
        <f t="shared" si="54"/>
        <v>0</v>
      </c>
      <c r="AJ422" s="106">
        <f t="shared" si="55"/>
        <v>0</v>
      </c>
      <c r="AK422" s="106">
        <f t="shared" si="56"/>
        <v>0</v>
      </c>
      <c r="AL422" s="106">
        <f t="shared" si="57"/>
        <v>0</v>
      </c>
      <c r="AM422" s="106">
        <f t="shared" si="58"/>
        <v>42.190609999999992</v>
      </c>
    </row>
    <row r="423" spans="2:39">
      <c r="B423" s="103" t="s">
        <v>5</v>
      </c>
      <c r="C423" s="103" t="s">
        <v>885</v>
      </c>
      <c r="D423" s="103" t="s">
        <v>886</v>
      </c>
      <c r="E423" s="128">
        <v>0</v>
      </c>
      <c r="F423" s="128">
        <v>0</v>
      </c>
      <c r="G423" s="128">
        <v>0</v>
      </c>
      <c r="H423" s="128">
        <v>0</v>
      </c>
      <c r="I423" s="128">
        <v>0</v>
      </c>
      <c r="J423" s="128">
        <v>0</v>
      </c>
      <c r="K423" s="128">
        <v>0</v>
      </c>
      <c r="L423" s="128">
        <v>0</v>
      </c>
      <c r="M423" s="128">
        <v>0</v>
      </c>
      <c r="N423" s="128">
        <v>100</v>
      </c>
      <c r="O423" s="128">
        <v>0</v>
      </c>
      <c r="P423" s="128">
        <v>0</v>
      </c>
      <c r="Q423" s="128">
        <v>100</v>
      </c>
      <c r="R423" s="128">
        <v>0</v>
      </c>
      <c r="S423" s="128">
        <v>0</v>
      </c>
      <c r="T423" s="128">
        <v>200</v>
      </c>
      <c r="U423" s="128" t="s">
        <v>4408</v>
      </c>
      <c r="W423" s="93" t="str">
        <f>_xlfn.XLOOKUP($C423,'Master list'!$C:$C,'Master list'!E:E)</f>
        <v>SGCC</v>
      </c>
      <c r="X423" s="93" t="str">
        <f>VLOOKUP($C423,'Master list'!$C:$Z,4,0)</f>
        <v>Z08</v>
      </c>
      <c r="Y423" s="104">
        <f>_xlfn.XLOOKUP($C423,'Master list'!$C:$C,'Master list'!O:O)</f>
        <v>1219</v>
      </c>
      <c r="Z423" s="93" t="str">
        <f>VLOOKUP($C423,'Master list'!$C:$Z,5,0)</f>
        <v>SGCC-ZSBX-Z08</v>
      </c>
      <c r="AA423" s="93">
        <f>VLOOKUP($C423,'Master list'!$C:$Z,6,0)</f>
        <v>1</v>
      </c>
      <c r="AB423" s="93">
        <f>VLOOKUP($C423,'Master list'!$C:$Z,7,0)</f>
        <v>46</v>
      </c>
      <c r="AC423" s="93">
        <f>VLOOKUP($C423,'Master list'!$C:$Z,8,0)</f>
        <v>800</v>
      </c>
      <c r="AD423" s="105">
        <f>VLOOKUP($C423,'Master list'!$C:$Z,9,0)</f>
        <v>0.28888000000000003</v>
      </c>
      <c r="AF423" s="106">
        <f t="shared" si="51"/>
        <v>0</v>
      </c>
      <c r="AG423" s="106">
        <f t="shared" si="52"/>
        <v>28.888000000000002</v>
      </c>
      <c r="AH423" s="106">
        <f t="shared" si="53"/>
        <v>0</v>
      </c>
      <c r="AI423" s="106">
        <f t="shared" si="54"/>
        <v>0</v>
      </c>
      <c r="AJ423" s="106">
        <f t="shared" si="55"/>
        <v>28.888000000000002</v>
      </c>
      <c r="AK423" s="106">
        <f t="shared" si="56"/>
        <v>0</v>
      </c>
      <c r="AL423" s="106">
        <f t="shared" si="57"/>
        <v>0</v>
      </c>
      <c r="AM423" s="106">
        <f t="shared" si="58"/>
        <v>57.776000000000003</v>
      </c>
    </row>
    <row r="424" spans="2:39">
      <c r="B424" s="103" t="s">
        <v>5</v>
      </c>
      <c r="C424" s="103" t="s">
        <v>1579</v>
      </c>
      <c r="D424" s="103" t="s">
        <v>1580</v>
      </c>
      <c r="E424" s="128">
        <v>0</v>
      </c>
      <c r="F424" s="128">
        <v>0</v>
      </c>
      <c r="G424" s="128">
        <v>0</v>
      </c>
      <c r="H424" s="128">
        <v>0</v>
      </c>
      <c r="I424" s="128">
        <v>0</v>
      </c>
      <c r="J424" s="128">
        <v>0</v>
      </c>
      <c r="K424" s="128">
        <v>0</v>
      </c>
      <c r="L424" s="128">
        <v>0</v>
      </c>
      <c r="M424" s="128">
        <v>0</v>
      </c>
      <c r="N424" s="128">
        <v>0</v>
      </c>
      <c r="O424" s="128">
        <v>0</v>
      </c>
      <c r="P424" s="128">
        <v>0</v>
      </c>
      <c r="Q424" s="128">
        <v>100</v>
      </c>
      <c r="R424" s="128">
        <v>0</v>
      </c>
      <c r="S424" s="128">
        <v>0</v>
      </c>
      <c r="T424" s="128">
        <v>100</v>
      </c>
      <c r="U424" s="128" t="s">
        <v>4408</v>
      </c>
      <c r="W424" s="93" t="str">
        <f>_xlfn.XLOOKUP($C424,'Master list'!$C:$C,'Master list'!E:E)</f>
        <v>SGCC</v>
      </c>
      <c r="X424" s="93" t="str">
        <f>VLOOKUP($C424,'Master list'!$C:$Z,4,0)</f>
        <v>Z08</v>
      </c>
      <c r="Y424" s="104">
        <f>_xlfn.XLOOKUP($C424,'Master list'!$C:$C,'Master list'!O:O)</f>
        <v>1219</v>
      </c>
      <c r="Z424" s="93" t="str">
        <f>VLOOKUP($C424,'Master list'!$C:$Z,5,0)</f>
        <v>SGCC-ZSBX-Z08</v>
      </c>
      <c r="AA424" s="93">
        <f>VLOOKUP($C424,'Master list'!$C:$Z,6,0)</f>
        <v>0.8</v>
      </c>
      <c r="AB424" s="93">
        <f>VLOOKUP($C424,'Master list'!$C:$Z,7,0)</f>
        <v>470</v>
      </c>
      <c r="AC424" s="93">
        <f>VLOOKUP($C424,'Master list'!$C:$Z,8,0)</f>
        <v>625</v>
      </c>
      <c r="AD424" s="105">
        <f>VLOOKUP($C424,'Master list'!$C:$Z,9,0)</f>
        <v>1.8447499999999999</v>
      </c>
      <c r="AF424" s="106">
        <f t="shared" si="51"/>
        <v>0</v>
      </c>
      <c r="AG424" s="106">
        <f t="shared" si="52"/>
        <v>0</v>
      </c>
      <c r="AH424" s="106">
        <f t="shared" si="53"/>
        <v>0</v>
      </c>
      <c r="AI424" s="106">
        <f t="shared" si="54"/>
        <v>0</v>
      </c>
      <c r="AJ424" s="106">
        <f t="shared" si="55"/>
        <v>184.47499999999999</v>
      </c>
      <c r="AK424" s="106">
        <f t="shared" si="56"/>
        <v>0</v>
      </c>
      <c r="AL424" s="106">
        <f t="shared" si="57"/>
        <v>0</v>
      </c>
      <c r="AM424" s="106">
        <f t="shared" si="58"/>
        <v>184.47499999999999</v>
      </c>
    </row>
    <row r="425" spans="2:39">
      <c r="B425" s="103" t="s">
        <v>5</v>
      </c>
      <c r="C425" s="103" t="s">
        <v>1581</v>
      </c>
      <c r="D425" s="103" t="s">
        <v>1582</v>
      </c>
      <c r="E425" s="128">
        <v>0</v>
      </c>
      <c r="F425" s="128">
        <v>0</v>
      </c>
      <c r="G425" s="128">
        <v>0</v>
      </c>
      <c r="H425" s="128">
        <v>0</v>
      </c>
      <c r="I425" s="128">
        <v>0</v>
      </c>
      <c r="J425" s="128">
        <v>0</v>
      </c>
      <c r="K425" s="128">
        <v>0</v>
      </c>
      <c r="L425" s="128">
        <v>0</v>
      </c>
      <c r="M425" s="128">
        <v>0</v>
      </c>
      <c r="N425" s="128">
        <v>0</v>
      </c>
      <c r="O425" s="128">
        <v>0</v>
      </c>
      <c r="P425" s="128">
        <v>0</v>
      </c>
      <c r="Q425" s="128">
        <v>0</v>
      </c>
      <c r="R425" s="128">
        <v>0</v>
      </c>
      <c r="S425" s="128">
        <v>100</v>
      </c>
      <c r="T425" s="128">
        <v>100</v>
      </c>
      <c r="U425" s="128" t="s">
        <v>4408</v>
      </c>
      <c r="W425" s="93" t="str">
        <f>_xlfn.XLOOKUP($C425,'Master list'!$C:$C,'Master list'!E:E)</f>
        <v>SGCC</v>
      </c>
      <c r="X425" s="93" t="str">
        <f>VLOOKUP($C425,'Master list'!$C:$Z,4,0)</f>
        <v>Z08</v>
      </c>
      <c r="Y425" s="104">
        <f>_xlfn.XLOOKUP($C425,'Master list'!$C:$C,'Master list'!O:O)</f>
        <v>1219</v>
      </c>
      <c r="Z425" s="93" t="str">
        <f>VLOOKUP($C425,'Master list'!$C:$Z,5,0)</f>
        <v>SGCC-ZSBX-Z08</v>
      </c>
      <c r="AA425" s="93">
        <f>VLOOKUP($C425,'Master list'!$C:$Z,6,0)</f>
        <v>0.7</v>
      </c>
      <c r="AB425" s="93">
        <f>VLOOKUP($C425,'Master list'!$C:$Z,7,0)</f>
        <v>310</v>
      </c>
      <c r="AC425" s="93">
        <f>VLOOKUP($C425,'Master list'!$C:$Z,8,0)</f>
        <v>322</v>
      </c>
      <c r="AD425" s="105">
        <f>VLOOKUP($C425,'Master list'!$C:$Z,9,0)</f>
        <v>0.54851089999999991</v>
      </c>
      <c r="AF425" s="106">
        <f t="shared" si="51"/>
        <v>0</v>
      </c>
      <c r="AG425" s="106">
        <f t="shared" si="52"/>
        <v>0</v>
      </c>
      <c r="AH425" s="106">
        <f t="shared" si="53"/>
        <v>0</v>
      </c>
      <c r="AI425" s="106">
        <f t="shared" si="54"/>
        <v>0</v>
      </c>
      <c r="AJ425" s="106">
        <f t="shared" si="55"/>
        <v>0</v>
      </c>
      <c r="AK425" s="106">
        <f t="shared" si="56"/>
        <v>0</v>
      </c>
      <c r="AL425" s="106">
        <f t="shared" si="57"/>
        <v>54.851089999999992</v>
      </c>
      <c r="AM425" s="106">
        <f t="shared" si="58"/>
        <v>54.851089999999992</v>
      </c>
    </row>
    <row r="426" spans="2:39">
      <c r="B426" s="103" t="s">
        <v>5</v>
      </c>
      <c r="C426" s="103" t="s">
        <v>887</v>
      </c>
      <c r="D426" s="103" t="s">
        <v>888</v>
      </c>
      <c r="E426" s="128">
        <v>0</v>
      </c>
      <c r="F426" s="128">
        <v>0</v>
      </c>
      <c r="G426" s="128">
        <v>0</v>
      </c>
      <c r="H426" s="128">
        <v>0</v>
      </c>
      <c r="I426" s="128">
        <v>0</v>
      </c>
      <c r="J426" s="128">
        <v>0</v>
      </c>
      <c r="K426" s="128">
        <v>0</v>
      </c>
      <c r="L426" s="128">
        <v>0</v>
      </c>
      <c r="M426" s="128">
        <v>0</v>
      </c>
      <c r="N426" s="128">
        <v>100</v>
      </c>
      <c r="O426" s="128">
        <v>100</v>
      </c>
      <c r="P426" s="128">
        <v>0</v>
      </c>
      <c r="Q426" s="128">
        <v>300</v>
      </c>
      <c r="R426" s="128">
        <v>0</v>
      </c>
      <c r="S426" s="128">
        <v>100</v>
      </c>
      <c r="T426" s="128">
        <v>600</v>
      </c>
      <c r="U426" s="128" t="s">
        <v>4408</v>
      </c>
      <c r="W426" s="93" t="str">
        <f>_xlfn.XLOOKUP($C426,'Master list'!$C:$C,'Master list'!E:E)</f>
        <v>SGCC</v>
      </c>
      <c r="X426" s="93" t="str">
        <f>VLOOKUP($C426,'Master list'!$C:$Z,4,0)</f>
        <v>Z08</v>
      </c>
      <c r="Y426" s="104">
        <f>_xlfn.XLOOKUP($C426,'Master list'!$C:$C,'Master list'!O:O)</f>
        <v>1219</v>
      </c>
      <c r="Z426" s="93" t="str">
        <f>VLOOKUP($C426,'Master list'!$C:$Z,5,0)</f>
        <v>SGCC-ZSBX-Z08</v>
      </c>
      <c r="AA426" s="93">
        <f>VLOOKUP($C426,'Master list'!$C:$Z,6,0)</f>
        <v>0.6</v>
      </c>
      <c r="AB426" s="93">
        <f>VLOOKUP($C426,'Master list'!$C:$Z,7,0)</f>
        <v>210</v>
      </c>
      <c r="AC426" s="93">
        <f>VLOOKUP($C426,'Master list'!$C:$Z,8,0)</f>
        <v>493</v>
      </c>
      <c r="AD426" s="105">
        <f>VLOOKUP($C426,'Master list'!$C:$Z,9,0)</f>
        <v>0.48762630000000001</v>
      </c>
      <c r="AF426" s="106">
        <f t="shared" si="51"/>
        <v>0</v>
      </c>
      <c r="AG426" s="106">
        <f t="shared" si="52"/>
        <v>48.762630000000001</v>
      </c>
      <c r="AH426" s="106">
        <f t="shared" si="53"/>
        <v>48.762630000000001</v>
      </c>
      <c r="AI426" s="106">
        <f t="shared" si="54"/>
        <v>0</v>
      </c>
      <c r="AJ426" s="106">
        <f t="shared" si="55"/>
        <v>146.28789</v>
      </c>
      <c r="AK426" s="106">
        <f t="shared" si="56"/>
        <v>0</v>
      </c>
      <c r="AL426" s="106">
        <f t="shared" si="57"/>
        <v>48.762630000000001</v>
      </c>
      <c r="AM426" s="106">
        <f t="shared" si="58"/>
        <v>292.57578000000001</v>
      </c>
    </row>
    <row r="427" spans="2:39">
      <c r="B427" s="103" t="s">
        <v>5</v>
      </c>
      <c r="C427" s="103" t="s">
        <v>889</v>
      </c>
      <c r="D427" s="103" t="s">
        <v>890</v>
      </c>
      <c r="E427" s="128">
        <v>0</v>
      </c>
      <c r="F427" s="128">
        <v>0</v>
      </c>
      <c r="G427" s="128">
        <v>0</v>
      </c>
      <c r="H427" s="128">
        <v>0</v>
      </c>
      <c r="I427" s="128">
        <v>0</v>
      </c>
      <c r="J427" s="128">
        <v>0</v>
      </c>
      <c r="K427" s="128">
        <v>0</v>
      </c>
      <c r="L427" s="128">
        <v>0</v>
      </c>
      <c r="M427" s="128">
        <v>0</v>
      </c>
      <c r="N427" s="128">
        <v>14.807</v>
      </c>
      <c r="O427" s="128">
        <v>29.922000000000001</v>
      </c>
      <c r="P427" s="128">
        <v>16.945</v>
      </c>
      <c r="Q427" s="128">
        <v>26.317</v>
      </c>
      <c r="R427" s="128">
        <v>0</v>
      </c>
      <c r="S427" s="128">
        <v>17.664999999999999</v>
      </c>
      <c r="T427" s="128">
        <v>105.65600000000001</v>
      </c>
      <c r="U427" s="128" t="s">
        <v>4408</v>
      </c>
      <c r="W427" s="93" t="str">
        <f>_xlfn.XLOOKUP($C427,'Master list'!$C:$C,'Master list'!E:E)</f>
        <v>SGCC</v>
      </c>
      <c r="X427" s="93" t="str">
        <f>VLOOKUP($C427,'Master list'!$C:$Z,4,0)</f>
        <v>Z08</v>
      </c>
      <c r="Y427" s="104">
        <f>_xlfn.XLOOKUP($C427,'Master list'!$C:$C,'Master list'!O:O)</f>
        <v>1219</v>
      </c>
      <c r="Z427" s="93" t="str">
        <f>VLOOKUP($C427,'Master list'!$C:$Z,5,0)</f>
        <v>SGCC-ZSBX-Z08</v>
      </c>
      <c r="AA427" s="93">
        <f>VLOOKUP($C427,'Master list'!$C:$Z,6,0)</f>
        <v>0.6</v>
      </c>
      <c r="AB427" s="93">
        <f>VLOOKUP($C427,'Master list'!$C:$Z,7,0)</f>
        <v>1219</v>
      </c>
      <c r="AC427" s="93">
        <f>VLOOKUP($C427,'Master list'!$C:$Z,8,0)</f>
        <v>1219</v>
      </c>
      <c r="AD427" s="105">
        <f>VLOOKUP($C427,'Master list'!$C:$Z,9,0)</f>
        <v>6.99887631</v>
      </c>
      <c r="AF427" s="106">
        <f t="shared" si="51"/>
        <v>0</v>
      </c>
      <c r="AG427" s="106">
        <f t="shared" si="52"/>
        <v>103.63236152217</v>
      </c>
      <c r="AH427" s="106">
        <f t="shared" si="53"/>
        <v>209.42037694782002</v>
      </c>
      <c r="AI427" s="106">
        <f t="shared" si="54"/>
        <v>118.59595907295</v>
      </c>
      <c r="AJ427" s="106">
        <f t="shared" si="55"/>
        <v>184.18942785026999</v>
      </c>
      <c r="AK427" s="106">
        <f t="shared" si="56"/>
        <v>0</v>
      </c>
      <c r="AL427" s="106">
        <f t="shared" si="57"/>
        <v>123.63515001614999</v>
      </c>
      <c r="AM427" s="106">
        <f t="shared" si="58"/>
        <v>739.47327540935999</v>
      </c>
    </row>
    <row r="428" spans="2:39">
      <c r="B428" s="103" t="s">
        <v>5</v>
      </c>
      <c r="C428" s="103" t="s">
        <v>892</v>
      </c>
      <c r="D428" s="103" t="s">
        <v>893</v>
      </c>
      <c r="E428" s="128">
        <v>0</v>
      </c>
      <c r="F428" s="128">
        <v>0</v>
      </c>
      <c r="G428" s="128">
        <v>0</v>
      </c>
      <c r="H428" s="128">
        <v>0</v>
      </c>
      <c r="I428" s="128">
        <v>0</v>
      </c>
      <c r="J428" s="128">
        <v>0</v>
      </c>
      <c r="K428" s="128">
        <v>0</v>
      </c>
      <c r="L428" s="128">
        <v>0</v>
      </c>
      <c r="M428" s="128">
        <v>0</v>
      </c>
      <c r="N428" s="128">
        <v>0</v>
      </c>
      <c r="O428" s="128">
        <v>20</v>
      </c>
      <c r="P428" s="128">
        <v>0</v>
      </c>
      <c r="Q428" s="128">
        <v>0</v>
      </c>
      <c r="R428" s="128">
        <v>0</v>
      </c>
      <c r="S428" s="128">
        <v>30</v>
      </c>
      <c r="T428" s="128">
        <v>50</v>
      </c>
      <c r="U428" s="128" t="s">
        <v>4408</v>
      </c>
      <c r="W428" s="93" t="str">
        <f>_xlfn.XLOOKUP($C428,'Master list'!$C:$C,'Master list'!E:E)</f>
        <v>SGCC</v>
      </c>
      <c r="X428" s="93" t="str">
        <f>VLOOKUP($C428,'Master list'!$C:$Z,4,0)</f>
        <v>Z08</v>
      </c>
      <c r="Y428" s="104">
        <f>_xlfn.XLOOKUP($C428,'Master list'!$C:$C,'Master list'!O:O)</f>
        <v>1219</v>
      </c>
      <c r="Z428" s="93" t="str">
        <f>VLOOKUP($C428,'Master list'!$C:$Z,5,0)</f>
        <v>SGCC-ZSBX-Z08</v>
      </c>
      <c r="AA428" s="93">
        <f>VLOOKUP($C428,'Master list'!$C:$Z,6,0)</f>
        <v>0.6</v>
      </c>
      <c r="AB428" s="93">
        <f>VLOOKUP($C428,'Master list'!$C:$Z,7,0)</f>
        <v>155</v>
      </c>
      <c r="AC428" s="93">
        <f>VLOOKUP($C428,'Master list'!$C:$Z,8,0)</f>
        <v>1219</v>
      </c>
      <c r="AD428" s="105">
        <f>VLOOKUP($C428,'Master list'!$C:$Z,9,0)</f>
        <v>0.88993095</v>
      </c>
      <c r="AF428" s="106">
        <f t="shared" si="51"/>
        <v>0</v>
      </c>
      <c r="AG428" s="106">
        <f t="shared" si="52"/>
        <v>0</v>
      </c>
      <c r="AH428" s="106">
        <f t="shared" si="53"/>
        <v>17.798618999999999</v>
      </c>
      <c r="AI428" s="106">
        <f t="shared" si="54"/>
        <v>0</v>
      </c>
      <c r="AJ428" s="106">
        <f t="shared" si="55"/>
        <v>0</v>
      </c>
      <c r="AK428" s="106">
        <f t="shared" si="56"/>
        <v>0</v>
      </c>
      <c r="AL428" s="106">
        <f t="shared" si="57"/>
        <v>26.6979285</v>
      </c>
      <c r="AM428" s="106">
        <f t="shared" si="58"/>
        <v>44.496547499999998</v>
      </c>
    </row>
    <row r="429" spans="2:39">
      <c r="B429" s="103" t="s">
        <v>5</v>
      </c>
      <c r="C429" s="103" t="s">
        <v>1589</v>
      </c>
      <c r="D429" s="103" t="s">
        <v>893</v>
      </c>
      <c r="E429" s="128">
        <v>0</v>
      </c>
      <c r="F429" s="128">
        <v>0</v>
      </c>
      <c r="G429" s="128">
        <v>0</v>
      </c>
      <c r="H429" s="128">
        <v>0</v>
      </c>
      <c r="I429" s="128">
        <v>0</v>
      </c>
      <c r="J429" s="128">
        <v>0</v>
      </c>
      <c r="K429" s="128">
        <v>0</v>
      </c>
      <c r="L429" s="128">
        <v>0</v>
      </c>
      <c r="M429" s="128">
        <v>0</v>
      </c>
      <c r="N429" s="128">
        <v>0</v>
      </c>
      <c r="O429" s="128">
        <v>0.29899999999999999</v>
      </c>
      <c r="P429" s="128">
        <v>0.16600000000000001</v>
      </c>
      <c r="Q429" s="128">
        <v>0.16600000000000001</v>
      </c>
      <c r="R429" s="128">
        <v>0</v>
      </c>
      <c r="S429" s="128">
        <v>0.16600000000000001</v>
      </c>
      <c r="T429" s="128">
        <v>0.79700000000000004</v>
      </c>
      <c r="U429" s="128" t="s">
        <v>4408</v>
      </c>
      <c r="W429" s="93" t="str">
        <f>_xlfn.XLOOKUP($C429,'Master list'!$C:$C,'Master list'!E:E)</f>
        <v>SGCC</v>
      </c>
      <c r="X429" s="93" t="str">
        <f>VLOOKUP($C429,'Master list'!$C:$Z,4,0)</f>
        <v>Z18</v>
      </c>
      <c r="Y429" s="104">
        <f>_xlfn.XLOOKUP($C429,'Master list'!$C:$C,'Master list'!O:O)</f>
        <v>1219</v>
      </c>
      <c r="Z429" s="93" t="str">
        <f>VLOOKUP($C429,'Master list'!$C:$Z,5,0)</f>
        <v>SGCC-ZSBX-Z18</v>
      </c>
      <c r="AA429" s="93">
        <f>VLOOKUP($C429,'Master list'!$C:$Z,6,0)</f>
        <v>0.6</v>
      </c>
      <c r="AB429" s="93">
        <f>VLOOKUP($C429,'Master list'!$C:$Z,7,0)</f>
        <v>155</v>
      </c>
      <c r="AC429" s="93">
        <f>VLOOKUP($C429,'Master list'!$C:$Z,8,0)</f>
        <v>1219</v>
      </c>
      <c r="AD429" s="105">
        <f>VLOOKUP($C429,'Master list'!$C:$Z,9,0)</f>
        <v>0.88993095</v>
      </c>
      <c r="AF429" s="106">
        <f t="shared" si="51"/>
        <v>0</v>
      </c>
      <c r="AG429" s="106">
        <f t="shared" si="52"/>
        <v>0</v>
      </c>
      <c r="AH429" s="106">
        <f t="shared" si="53"/>
        <v>0.26608935405</v>
      </c>
      <c r="AI429" s="106">
        <f t="shared" si="54"/>
        <v>0.1477285377</v>
      </c>
      <c r="AJ429" s="106">
        <f t="shared" si="55"/>
        <v>0.1477285377</v>
      </c>
      <c r="AK429" s="106">
        <f t="shared" si="56"/>
        <v>0</v>
      </c>
      <c r="AL429" s="106">
        <f t="shared" si="57"/>
        <v>0.1477285377</v>
      </c>
      <c r="AM429" s="106">
        <f t="shared" si="58"/>
        <v>0.70927496715000005</v>
      </c>
    </row>
    <row r="430" spans="2:39">
      <c r="B430" s="103" t="s">
        <v>5</v>
      </c>
      <c r="C430" s="103" t="s">
        <v>894</v>
      </c>
      <c r="D430" s="103" t="s">
        <v>895</v>
      </c>
      <c r="E430" s="128">
        <v>0</v>
      </c>
      <c r="F430" s="128">
        <v>0</v>
      </c>
      <c r="G430" s="128">
        <v>0</v>
      </c>
      <c r="H430" s="128">
        <v>0</v>
      </c>
      <c r="I430" s="128">
        <v>0</v>
      </c>
      <c r="J430" s="128">
        <v>0</v>
      </c>
      <c r="K430" s="128">
        <v>100</v>
      </c>
      <c r="L430" s="128">
        <v>0</v>
      </c>
      <c r="M430" s="128">
        <v>0</v>
      </c>
      <c r="N430" s="128">
        <v>200</v>
      </c>
      <c r="O430" s="128">
        <v>100</v>
      </c>
      <c r="P430" s="128">
        <v>0</v>
      </c>
      <c r="Q430" s="128">
        <v>200</v>
      </c>
      <c r="R430" s="128">
        <v>0</v>
      </c>
      <c r="S430" s="128">
        <v>100</v>
      </c>
      <c r="T430" s="128">
        <v>700</v>
      </c>
      <c r="U430" s="128" t="s">
        <v>4408</v>
      </c>
      <c r="W430" s="93" t="str">
        <f>_xlfn.XLOOKUP($C430,'Master list'!$C:$C,'Master list'!E:E)</f>
        <v>SGCC</v>
      </c>
      <c r="X430" s="93" t="str">
        <f>VLOOKUP($C430,'Master list'!$C:$Z,4,0)</f>
        <v>Z18</v>
      </c>
      <c r="Y430" s="104">
        <f>_xlfn.XLOOKUP($C430,'Master list'!$C:$C,'Master list'!O:O)</f>
        <v>1219</v>
      </c>
      <c r="Z430" s="93" t="str">
        <f>VLOOKUP($C430,'Master list'!$C:$Z,5,0)</f>
        <v>SGCC-ZSBX-Z18</v>
      </c>
      <c r="AA430" s="93">
        <f>VLOOKUP($C430,'Master list'!$C:$Z,6,0)</f>
        <v>1.2</v>
      </c>
      <c r="AB430" s="93">
        <f>VLOOKUP($C430,'Master list'!$C:$Z,7,0)</f>
        <v>372</v>
      </c>
      <c r="AC430" s="93">
        <f>VLOOKUP($C430,'Master list'!$C:$Z,8,0)</f>
        <v>560</v>
      </c>
      <c r="AD430" s="105">
        <f>VLOOKUP($C430,'Master list'!$C:$Z,9,0)</f>
        <v>1.9623743999999999</v>
      </c>
      <c r="AF430" s="106">
        <f t="shared" si="51"/>
        <v>196.23743999999999</v>
      </c>
      <c r="AG430" s="106">
        <f t="shared" si="52"/>
        <v>392.47487999999998</v>
      </c>
      <c r="AH430" s="106">
        <f t="shared" si="53"/>
        <v>196.23743999999999</v>
      </c>
      <c r="AI430" s="106">
        <f t="shared" si="54"/>
        <v>0</v>
      </c>
      <c r="AJ430" s="106">
        <f t="shared" si="55"/>
        <v>392.47487999999998</v>
      </c>
      <c r="AK430" s="106">
        <f t="shared" si="56"/>
        <v>0</v>
      </c>
      <c r="AL430" s="106">
        <f t="shared" si="57"/>
        <v>196.23743999999999</v>
      </c>
      <c r="AM430" s="106">
        <f t="shared" si="58"/>
        <v>1373.6620799999998</v>
      </c>
    </row>
    <row r="431" spans="2:39">
      <c r="B431" s="103" t="s">
        <v>5</v>
      </c>
      <c r="C431" s="103" t="s">
        <v>896</v>
      </c>
      <c r="D431" s="103" t="s">
        <v>897</v>
      </c>
      <c r="E431" s="128">
        <v>0</v>
      </c>
      <c r="F431" s="128">
        <v>0</v>
      </c>
      <c r="G431" s="128">
        <v>0</v>
      </c>
      <c r="H431" s="128">
        <v>0</v>
      </c>
      <c r="I431" s="128">
        <v>0</v>
      </c>
      <c r="J431" s="128">
        <v>0</v>
      </c>
      <c r="K431" s="128">
        <v>600</v>
      </c>
      <c r="L431" s="128">
        <v>0</v>
      </c>
      <c r="M431" s="128">
        <v>0</v>
      </c>
      <c r="N431" s="128">
        <v>100</v>
      </c>
      <c r="O431" s="128">
        <v>800</v>
      </c>
      <c r="P431" s="128">
        <v>400</v>
      </c>
      <c r="Q431" s="128">
        <v>500</v>
      </c>
      <c r="R431" s="128">
        <v>0</v>
      </c>
      <c r="S431" s="128">
        <v>500</v>
      </c>
      <c r="T431" s="128">
        <v>2900</v>
      </c>
      <c r="U431" s="128" t="s">
        <v>4408</v>
      </c>
      <c r="W431" s="93" t="str">
        <f>_xlfn.XLOOKUP($C431,'Master list'!$C:$C,'Master list'!E:E)</f>
        <v>SGCC</v>
      </c>
      <c r="X431" s="93" t="str">
        <f>VLOOKUP($C431,'Master list'!$C:$Z,4,0)</f>
        <v>Z08</v>
      </c>
      <c r="Y431" s="104">
        <f>_xlfn.XLOOKUP($C431,'Master list'!$C:$C,'Master list'!O:O)</f>
        <v>1219</v>
      </c>
      <c r="Z431" s="93" t="str">
        <f>VLOOKUP($C431,'Master list'!$C:$Z,5,0)</f>
        <v>SGCC-ZSBX-Z08</v>
      </c>
      <c r="AA431" s="93">
        <f>VLOOKUP($C431,'Master list'!$C:$Z,6,0)</f>
        <v>0.8</v>
      </c>
      <c r="AB431" s="93">
        <f>VLOOKUP($C431,'Master list'!$C:$Z,7,0)</f>
        <v>360</v>
      </c>
      <c r="AC431" s="93">
        <f>VLOOKUP($C431,'Master list'!$C:$Z,8,0)</f>
        <v>455</v>
      </c>
      <c r="AD431" s="105">
        <f>VLOOKUP($C431,'Master list'!$C:$Z,9,0)</f>
        <v>1.028664</v>
      </c>
      <c r="AF431" s="106">
        <f t="shared" si="51"/>
        <v>617.19839999999999</v>
      </c>
      <c r="AG431" s="106">
        <f t="shared" si="52"/>
        <v>102.8664</v>
      </c>
      <c r="AH431" s="106">
        <f t="shared" si="53"/>
        <v>822.93119999999999</v>
      </c>
      <c r="AI431" s="106">
        <f t="shared" si="54"/>
        <v>411.46559999999999</v>
      </c>
      <c r="AJ431" s="106">
        <f t="shared" si="55"/>
        <v>514.33199999999999</v>
      </c>
      <c r="AK431" s="106">
        <f t="shared" si="56"/>
        <v>0</v>
      </c>
      <c r="AL431" s="106">
        <f t="shared" si="57"/>
        <v>514.33199999999999</v>
      </c>
      <c r="AM431" s="106">
        <f t="shared" si="58"/>
        <v>2983.1255999999998</v>
      </c>
    </row>
    <row r="432" spans="2:39">
      <c r="B432" s="103" t="s">
        <v>5</v>
      </c>
      <c r="C432" s="103" t="s">
        <v>898</v>
      </c>
      <c r="D432" s="103" t="s">
        <v>899</v>
      </c>
      <c r="E432" s="128">
        <v>0</v>
      </c>
      <c r="F432" s="128">
        <v>0</v>
      </c>
      <c r="G432" s="128">
        <v>0</v>
      </c>
      <c r="H432" s="128">
        <v>0</v>
      </c>
      <c r="I432" s="128">
        <v>0</v>
      </c>
      <c r="J432" s="128">
        <v>0</v>
      </c>
      <c r="K432" s="128">
        <v>200</v>
      </c>
      <c r="L432" s="128">
        <v>300</v>
      </c>
      <c r="M432" s="128">
        <v>0</v>
      </c>
      <c r="N432" s="128">
        <v>0</v>
      </c>
      <c r="O432" s="128">
        <v>900</v>
      </c>
      <c r="P432" s="128">
        <v>300</v>
      </c>
      <c r="Q432" s="128">
        <v>900</v>
      </c>
      <c r="R432" s="128">
        <v>0</v>
      </c>
      <c r="S432" s="128">
        <v>300</v>
      </c>
      <c r="T432" s="128">
        <v>2900</v>
      </c>
      <c r="U432" s="128" t="s">
        <v>4408</v>
      </c>
      <c r="W432" s="93" t="str">
        <f>_xlfn.XLOOKUP($C432,'Master list'!$C:$C,'Master list'!E:E)</f>
        <v>SGCC</v>
      </c>
      <c r="X432" s="93" t="str">
        <f>VLOOKUP($C432,'Master list'!$C:$Z,4,0)</f>
        <v>Z08</v>
      </c>
      <c r="Y432" s="104">
        <f>_xlfn.XLOOKUP($C432,'Master list'!$C:$C,'Master list'!O:O)</f>
        <v>1219</v>
      </c>
      <c r="Z432" s="93" t="str">
        <f>VLOOKUP($C432,'Master list'!$C:$Z,5,0)</f>
        <v>SGCC-ZSBX-Z08</v>
      </c>
      <c r="AA432" s="93">
        <f>VLOOKUP($C432,'Master list'!$C:$Z,6,0)</f>
        <v>0.8</v>
      </c>
      <c r="AB432" s="93">
        <f>VLOOKUP($C432,'Master list'!$C:$Z,7,0)</f>
        <v>290</v>
      </c>
      <c r="AC432" s="93">
        <f>VLOOKUP($C432,'Master list'!$C:$Z,8,0)</f>
        <v>345</v>
      </c>
      <c r="AD432" s="105">
        <f>VLOOKUP($C432,'Master list'!$C:$Z,9,0)</f>
        <v>0.62831400000000004</v>
      </c>
      <c r="AF432" s="106">
        <f t="shared" si="51"/>
        <v>314.15700000000004</v>
      </c>
      <c r="AG432" s="106">
        <f t="shared" si="52"/>
        <v>0</v>
      </c>
      <c r="AH432" s="106">
        <f t="shared" si="53"/>
        <v>565.48260000000005</v>
      </c>
      <c r="AI432" s="106">
        <f t="shared" si="54"/>
        <v>188.49420000000001</v>
      </c>
      <c r="AJ432" s="106">
        <f t="shared" si="55"/>
        <v>565.48260000000005</v>
      </c>
      <c r="AK432" s="106">
        <f t="shared" si="56"/>
        <v>0</v>
      </c>
      <c r="AL432" s="106">
        <f t="shared" si="57"/>
        <v>188.49420000000001</v>
      </c>
      <c r="AM432" s="106">
        <f t="shared" si="58"/>
        <v>1822.1106000000002</v>
      </c>
    </row>
    <row r="433" spans="2:39">
      <c r="B433" s="103" t="s">
        <v>5</v>
      </c>
      <c r="C433" s="103" t="s">
        <v>1590</v>
      </c>
      <c r="D433" s="103" t="s">
        <v>1591</v>
      </c>
      <c r="E433" s="128">
        <v>0</v>
      </c>
      <c r="F433" s="128">
        <v>0</v>
      </c>
      <c r="G433" s="128">
        <v>0</v>
      </c>
      <c r="H433" s="128">
        <v>0</v>
      </c>
      <c r="I433" s="128">
        <v>0</v>
      </c>
      <c r="J433" s="128">
        <v>0</v>
      </c>
      <c r="K433" s="128">
        <v>0</v>
      </c>
      <c r="L433" s="128">
        <v>0</v>
      </c>
      <c r="M433" s="128">
        <v>0</v>
      </c>
      <c r="N433" s="128">
        <v>0</v>
      </c>
      <c r="O433" s="128">
        <v>0</v>
      </c>
      <c r="P433" s="128">
        <v>0</v>
      </c>
      <c r="Q433" s="128">
        <v>600</v>
      </c>
      <c r="R433" s="128">
        <v>0</v>
      </c>
      <c r="S433" s="128">
        <v>400</v>
      </c>
      <c r="T433" s="128">
        <v>1000</v>
      </c>
      <c r="U433" s="128" t="s">
        <v>4408</v>
      </c>
      <c r="W433" s="93" t="str">
        <f>_xlfn.XLOOKUP($C433,'Master list'!$C:$C,'Master list'!E:E)</f>
        <v>SGCC</v>
      </c>
      <c r="X433" s="93" t="str">
        <f>VLOOKUP($C433,'Master list'!$C:$Z,4,0)</f>
        <v>Z08</v>
      </c>
      <c r="Y433" s="104">
        <f>_xlfn.XLOOKUP($C433,'Master list'!$C:$C,'Master list'!O:O)</f>
        <v>1219</v>
      </c>
      <c r="Z433" s="93" t="str">
        <f>VLOOKUP($C433,'Master list'!$C:$Z,5,0)</f>
        <v>SGCC-ZSBX-Z08</v>
      </c>
      <c r="AA433" s="93">
        <f>VLOOKUP($C433,'Master list'!$C:$Z,6,0)</f>
        <v>1.2</v>
      </c>
      <c r="AB433" s="93">
        <f>VLOOKUP($C433,'Master list'!$C:$Z,7,0)</f>
        <v>250</v>
      </c>
      <c r="AC433" s="93">
        <f>VLOOKUP($C433,'Master list'!$C:$Z,8,0)</f>
        <v>945</v>
      </c>
      <c r="AD433" s="105">
        <f>VLOOKUP($C433,'Master list'!$C:$Z,9,0)</f>
        <v>2.2254749999999999</v>
      </c>
      <c r="AF433" s="106">
        <f t="shared" si="51"/>
        <v>0</v>
      </c>
      <c r="AG433" s="106">
        <f t="shared" si="52"/>
        <v>0</v>
      </c>
      <c r="AH433" s="106">
        <f t="shared" si="53"/>
        <v>0</v>
      </c>
      <c r="AI433" s="106">
        <f t="shared" si="54"/>
        <v>0</v>
      </c>
      <c r="AJ433" s="106">
        <f t="shared" si="55"/>
        <v>1335.2849999999999</v>
      </c>
      <c r="AK433" s="106">
        <f t="shared" si="56"/>
        <v>0</v>
      </c>
      <c r="AL433" s="106">
        <f t="shared" si="57"/>
        <v>890.18999999999994</v>
      </c>
      <c r="AM433" s="106">
        <f t="shared" si="58"/>
        <v>2225.4749999999999</v>
      </c>
    </row>
    <row r="434" spans="2:39">
      <c r="B434" s="103" t="s">
        <v>5</v>
      </c>
      <c r="C434" s="103" t="s">
        <v>900</v>
      </c>
      <c r="D434" s="103" t="s">
        <v>901</v>
      </c>
      <c r="E434" s="128">
        <v>0</v>
      </c>
      <c r="F434" s="128">
        <v>0</v>
      </c>
      <c r="G434" s="128">
        <v>0</v>
      </c>
      <c r="H434" s="128">
        <v>0</v>
      </c>
      <c r="I434" s="128">
        <v>0</v>
      </c>
      <c r="J434" s="128">
        <v>100</v>
      </c>
      <c r="K434" s="128">
        <v>400</v>
      </c>
      <c r="L434" s="128">
        <v>0</v>
      </c>
      <c r="M434" s="128">
        <v>0</v>
      </c>
      <c r="N434" s="128">
        <v>600</v>
      </c>
      <c r="O434" s="128">
        <v>100</v>
      </c>
      <c r="P434" s="128">
        <v>200</v>
      </c>
      <c r="Q434" s="128">
        <v>400</v>
      </c>
      <c r="R434" s="128">
        <v>400</v>
      </c>
      <c r="S434" s="128">
        <v>100</v>
      </c>
      <c r="T434" s="128">
        <v>2300</v>
      </c>
      <c r="U434" s="128" t="s">
        <v>4408</v>
      </c>
      <c r="W434" s="93" t="str">
        <f>_xlfn.XLOOKUP($C434,'Master list'!$C:$C,'Master list'!E:E)</f>
        <v>SGCC</v>
      </c>
      <c r="X434" s="93" t="str">
        <f>VLOOKUP($C434,'Master list'!$C:$Z,4,0)</f>
        <v>Z08</v>
      </c>
      <c r="Y434" s="104">
        <f>_xlfn.XLOOKUP($C434,'Master list'!$C:$C,'Master list'!O:O)</f>
        <v>1219</v>
      </c>
      <c r="Z434" s="93" t="str">
        <f>VLOOKUP($C434,'Master list'!$C:$Z,5,0)</f>
        <v>SGCC-ZSBX-Z08</v>
      </c>
      <c r="AA434" s="93">
        <f>VLOOKUP($C434,'Master list'!$C:$Z,6,0)</f>
        <v>0.5</v>
      </c>
      <c r="AB434" s="93">
        <f>VLOOKUP($C434,'Master list'!$C:$Z,7,0)</f>
        <v>64</v>
      </c>
      <c r="AC434" s="93">
        <f>VLOOKUP($C434,'Master list'!$C:$Z,8,0)</f>
        <v>218</v>
      </c>
      <c r="AD434" s="105">
        <f>VLOOKUP($C434,'Master list'!$C:$Z,9,0)</f>
        <v>5.4761600000000001E-2</v>
      </c>
      <c r="AF434" s="106">
        <f t="shared" si="51"/>
        <v>27.380800000000001</v>
      </c>
      <c r="AG434" s="106">
        <f t="shared" si="52"/>
        <v>32.856960000000001</v>
      </c>
      <c r="AH434" s="106">
        <f t="shared" si="53"/>
        <v>5.4761600000000001</v>
      </c>
      <c r="AI434" s="106">
        <f t="shared" si="54"/>
        <v>10.95232</v>
      </c>
      <c r="AJ434" s="106">
        <f t="shared" si="55"/>
        <v>21.904640000000001</v>
      </c>
      <c r="AK434" s="106">
        <f t="shared" si="56"/>
        <v>21.904640000000001</v>
      </c>
      <c r="AL434" s="106">
        <f t="shared" si="57"/>
        <v>5.4761600000000001</v>
      </c>
      <c r="AM434" s="106">
        <f t="shared" si="58"/>
        <v>125.95168</v>
      </c>
    </row>
    <row r="435" spans="2:39">
      <c r="B435" s="103" t="s">
        <v>5</v>
      </c>
      <c r="C435" s="103" t="s">
        <v>902</v>
      </c>
      <c r="D435" s="103" t="s">
        <v>903</v>
      </c>
      <c r="E435" s="128">
        <v>0</v>
      </c>
      <c r="F435" s="128">
        <v>0</v>
      </c>
      <c r="G435" s="128">
        <v>0</v>
      </c>
      <c r="H435" s="128">
        <v>0</v>
      </c>
      <c r="I435" s="128">
        <v>0</v>
      </c>
      <c r="J435" s="128">
        <v>0</v>
      </c>
      <c r="K435" s="128">
        <v>300</v>
      </c>
      <c r="L435" s="128">
        <v>0</v>
      </c>
      <c r="M435" s="128">
        <v>0</v>
      </c>
      <c r="N435" s="128">
        <v>100</v>
      </c>
      <c r="O435" s="128">
        <v>500</v>
      </c>
      <c r="P435" s="128">
        <v>0</v>
      </c>
      <c r="Q435" s="128">
        <v>400</v>
      </c>
      <c r="R435" s="128">
        <v>0</v>
      </c>
      <c r="S435" s="128">
        <v>100</v>
      </c>
      <c r="T435" s="128">
        <v>1400</v>
      </c>
      <c r="U435" s="128" t="s">
        <v>4408</v>
      </c>
      <c r="W435" s="93" t="str">
        <f>_xlfn.XLOOKUP($C435,'Master list'!$C:$C,'Master list'!E:E)</f>
        <v>SGCC</v>
      </c>
      <c r="X435" s="93" t="str">
        <f>VLOOKUP($C435,'Master list'!$C:$Z,4,0)</f>
        <v>Z08</v>
      </c>
      <c r="Y435" s="104">
        <f>_xlfn.XLOOKUP($C435,'Master list'!$C:$C,'Master list'!O:O)</f>
        <v>1219</v>
      </c>
      <c r="Z435" s="93" t="str">
        <f>VLOOKUP($C435,'Master list'!$C:$Z,5,0)</f>
        <v>SGCC-ZSBX-Z08</v>
      </c>
      <c r="AA435" s="93">
        <f>VLOOKUP($C435,'Master list'!$C:$Z,6,0)</f>
        <v>0.7</v>
      </c>
      <c r="AB435" s="93">
        <f>VLOOKUP($C435,'Master list'!$C:$Z,7,0)</f>
        <v>304</v>
      </c>
      <c r="AC435" s="93">
        <f>VLOOKUP($C435,'Master list'!$C:$Z,8,0)</f>
        <v>340</v>
      </c>
      <c r="AD435" s="105">
        <f>VLOOKUP($C435,'Master list'!$C:$Z,9,0)</f>
        <v>0.5679632</v>
      </c>
      <c r="AF435" s="106">
        <f t="shared" si="51"/>
        <v>170.38896</v>
      </c>
      <c r="AG435" s="106">
        <f t="shared" si="52"/>
        <v>56.796320000000001</v>
      </c>
      <c r="AH435" s="106">
        <f t="shared" si="53"/>
        <v>283.98160000000001</v>
      </c>
      <c r="AI435" s="106">
        <f t="shared" si="54"/>
        <v>0</v>
      </c>
      <c r="AJ435" s="106">
        <f t="shared" si="55"/>
        <v>227.18528000000001</v>
      </c>
      <c r="AK435" s="106">
        <f t="shared" si="56"/>
        <v>0</v>
      </c>
      <c r="AL435" s="106">
        <f t="shared" si="57"/>
        <v>56.796320000000001</v>
      </c>
      <c r="AM435" s="106">
        <f t="shared" si="58"/>
        <v>795.14847999999995</v>
      </c>
    </row>
    <row r="436" spans="2:39">
      <c r="B436" s="103" t="s">
        <v>5</v>
      </c>
      <c r="C436" s="103" t="s">
        <v>904</v>
      </c>
      <c r="D436" s="103" t="s">
        <v>905</v>
      </c>
      <c r="E436" s="128">
        <v>0</v>
      </c>
      <c r="F436" s="128">
        <v>0</v>
      </c>
      <c r="G436" s="128">
        <v>0</v>
      </c>
      <c r="H436" s="128">
        <v>0</v>
      </c>
      <c r="I436" s="128">
        <v>0</v>
      </c>
      <c r="J436" s="128">
        <v>0</v>
      </c>
      <c r="K436" s="128">
        <v>100</v>
      </c>
      <c r="L436" s="128">
        <v>0</v>
      </c>
      <c r="M436" s="128">
        <v>0</v>
      </c>
      <c r="N436" s="128">
        <v>100</v>
      </c>
      <c r="O436" s="128">
        <v>400</v>
      </c>
      <c r="P436" s="128">
        <v>100</v>
      </c>
      <c r="Q436" s="128">
        <v>300</v>
      </c>
      <c r="R436" s="128">
        <v>0</v>
      </c>
      <c r="S436" s="128">
        <v>100</v>
      </c>
      <c r="T436" s="128">
        <v>1100</v>
      </c>
      <c r="U436" s="128" t="s">
        <v>4408</v>
      </c>
      <c r="W436" s="93" t="str">
        <f>_xlfn.XLOOKUP($C436,'Master list'!$C:$C,'Master list'!E:E)</f>
        <v>SGCC</v>
      </c>
      <c r="X436" s="93" t="str">
        <f>VLOOKUP($C436,'Master list'!$C:$Z,4,0)</f>
        <v>Z08</v>
      </c>
      <c r="Y436" s="104">
        <f>_xlfn.XLOOKUP($C436,'Master list'!$C:$C,'Master list'!O:O)</f>
        <v>1219</v>
      </c>
      <c r="Z436" s="93" t="str">
        <f>VLOOKUP($C436,'Master list'!$C:$Z,5,0)</f>
        <v>SGCC-ZSBX-Z08</v>
      </c>
      <c r="AA436" s="93">
        <f>VLOOKUP($C436,'Master list'!$C:$Z,6,0)</f>
        <v>0.7</v>
      </c>
      <c r="AB436" s="93">
        <f>VLOOKUP($C436,'Master list'!$C:$Z,7,0)</f>
        <v>116.2</v>
      </c>
      <c r="AC436" s="93">
        <f>VLOOKUP($C436,'Master list'!$C:$Z,8,0)</f>
        <v>276</v>
      </c>
      <c r="AD436" s="105">
        <f>VLOOKUP($C436,'Master list'!$C:$Z,9,0)</f>
        <v>0.17623124399999998</v>
      </c>
      <c r="AF436" s="106">
        <f t="shared" si="51"/>
        <v>17.623124399999998</v>
      </c>
      <c r="AG436" s="106">
        <f t="shared" si="52"/>
        <v>17.623124399999998</v>
      </c>
      <c r="AH436" s="106">
        <f t="shared" si="53"/>
        <v>70.492497599999993</v>
      </c>
      <c r="AI436" s="106">
        <f t="shared" si="54"/>
        <v>17.623124399999998</v>
      </c>
      <c r="AJ436" s="106">
        <f t="shared" si="55"/>
        <v>52.869373199999991</v>
      </c>
      <c r="AK436" s="106">
        <f t="shared" si="56"/>
        <v>0</v>
      </c>
      <c r="AL436" s="106">
        <f t="shared" si="57"/>
        <v>17.623124399999998</v>
      </c>
      <c r="AM436" s="106">
        <f t="shared" si="58"/>
        <v>193.85436839999997</v>
      </c>
    </row>
    <row r="437" spans="2:39">
      <c r="B437" s="103" t="s">
        <v>5</v>
      </c>
      <c r="C437" s="103" t="s">
        <v>906</v>
      </c>
      <c r="D437" s="103" t="s">
        <v>907</v>
      </c>
      <c r="E437" s="128">
        <v>0</v>
      </c>
      <c r="F437" s="128">
        <v>0</v>
      </c>
      <c r="G437" s="128">
        <v>0</v>
      </c>
      <c r="H437" s="128">
        <v>0</v>
      </c>
      <c r="I437" s="128">
        <v>0</v>
      </c>
      <c r="J437" s="128">
        <v>0</v>
      </c>
      <c r="K437" s="128">
        <v>500</v>
      </c>
      <c r="L437" s="128">
        <v>0</v>
      </c>
      <c r="M437" s="128">
        <v>0</v>
      </c>
      <c r="N437" s="128">
        <v>200</v>
      </c>
      <c r="O437" s="128">
        <v>800</v>
      </c>
      <c r="P437" s="128">
        <v>100</v>
      </c>
      <c r="Q437" s="128">
        <v>600</v>
      </c>
      <c r="R437" s="128">
        <v>0</v>
      </c>
      <c r="S437" s="128">
        <v>400</v>
      </c>
      <c r="T437" s="128">
        <v>2600</v>
      </c>
      <c r="U437" s="128" t="s">
        <v>4408</v>
      </c>
      <c r="W437" s="93" t="str">
        <f>_xlfn.XLOOKUP($C437,'Master list'!$C:$C,'Master list'!E:E)</f>
        <v>SGCC</v>
      </c>
      <c r="X437" s="93" t="str">
        <f>VLOOKUP($C437,'Master list'!$C:$Z,4,0)</f>
        <v>Z08</v>
      </c>
      <c r="Y437" s="104">
        <f>_xlfn.XLOOKUP($C437,'Master list'!$C:$C,'Master list'!O:O)</f>
        <v>1219</v>
      </c>
      <c r="Z437" s="93" t="str">
        <f>VLOOKUP($C437,'Master list'!$C:$Z,5,0)</f>
        <v>SGCC-ZSBX-Z08</v>
      </c>
      <c r="AA437" s="93">
        <f>VLOOKUP($C437,'Master list'!$C:$Z,6,0)</f>
        <v>0.7</v>
      </c>
      <c r="AB437" s="93">
        <f>VLOOKUP($C437,'Master list'!$C:$Z,7,0)</f>
        <v>267</v>
      </c>
      <c r="AC437" s="93">
        <f>VLOOKUP($C437,'Master list'!$C:$Z,8,0)</f>
        <v>532</v>
      </c>
      <c r="AD437" s="105">
        <f>VLOOKUP($C437,'Master list'!$C:$Z,9,0)</f>
        <v>0.7805317799999999</v>
      </c>
      <c r="AF437" s="106">
        <f t="shared" si="51"/>
        <v>390.26588999999996</v>
      </c>
      <c r="AG437" s="106">
        <f t="shared" si="52"/>
        <v>156.10635599999998</v>
      </c>
      <c r="AH437" s="106">
        <f t="shared" si="53"/>
        <v>624.42542399999991</v>
      </c>
      <c r="AI437" s="106">
        <f t="shared" si="54"/>
        <v>78.053177999999988</v>
      </c>
      <c r="AJ437" s="106">
        <f t="shared" si="55"/>
        <v>468.31906799999996</v>
      </c>
      <c r="AK437" s="106">
        <f t="shared" si="56"/>
        <v>0</v>
      </c>
      <c r="AL437" s="106">
        <f t="shared" si="57"/>
        <v>312.21271199999995</v>
      </c>
      <c r="AM437" s="106">
        <f t="shared" si="58"/>
        <v>2029.3826279999998</v>
      </c>
    </row>
    <row r="438" spans="2:39">
      <c r="B438" s="103" t="s">
        <v>5</v>
      </c>
      <c r="C438" s="103" t="s">
        <v>908</v>
      </c>
      <c r="D438" s="103" t="s">
        <v>909</v>
      </c>
      <c r="E438" s="128">
        <v>0</v>
      </c>
      <c r="F438" s="128">
        <v>0</v>
      </c>
      <c r="G438" s="128">
        <v>0</v>
      </c>
      <c r="H438" s="128">
        <v>0</v>
      </c>
      <c r="I438" s="128">
        <v>0</v>
      </c>
      <c r="J438" s="128">
        <v>0</v>
      </c>
      <c r="K438" s="128">
        <v>187.55</v>
      </c>
      <c r="L438" s="128">
        <v>0</v>
      </c>
      <c r="M438" s="128">
        <v>0</v>
      </c>
      <c r="N438" s="128">
        <v>301.5</v>
      </c>
      <c r="O438" s="128">
        <v>753.75</v>
      </c>
      <c r="P438" s="128">
        <v>150.75</v>
      </c>
      <c r="Q438" s="128">
        <v>663.3</v>
      </c>
      <c r="R438" s="128">
        <v>0</v>
      </c>
      <c r="S438" s="128">
        <v>331.65</v>
      </c>
      <c r="T438" s="128">
        <v>2388.5</v>
      </c>
      <c r="U438" s="128" t="s">
        <v>4408</v>
      </c>
      <c r="W438" s="93" t="str">
        <f>_xlfn.XLOOKUP($C438,'Master list'!$C:$C,'Master list'!E:E)</f>
        <v>SGCC</v>
      </c>
      <c r="X438" s="93" t="str">
        <f>VLOOKUP($C438,'Master list'!$C:$Z,4,0)</f>
        <v>Z08</v>
      </c>
      <c r="Y438" s="104">
        <f>_xlfn.XLOOKUP($C438,'Master list'!$C:$C,'Master list'!O:O)</f>
        <v>1219</v>
      </c>
      <c r="Z438" s="93" t="str">
        <f>VLOOKUP($C438,'Master list'!$C:$Z,5,0)</f>
        <v>SGCC-ZSBX-Z08</v>
      </c>
      <c r="AA438" s="93">
        <f>VLOOKUP($C438,'Master list'!$C:$Z,6,0)</f>
        <v>0.7</v>
      </c>
      <c r="AB438" s="93">
        <f>VLOOKUP($C438,'Master list'!$C:$Z,7,0)</f>
        <v>197</v>
      </c>
      <c r="AC438" s="93">
        <f>VLOOKUP($C438,'Master list'!$C:$Z,8,0)</f>
        <v>311</v>
      </c>
      <c r="AD438" s="105">
        <f>VLOOKUP($C438,'Master list'!$C:$Z,9,0)</f>
        <v>0.33666216499999996</v>
      </c>
      <c r="AF438" s="106">
        <f t="shared" si="51"/>
        <v>63.140989045749997</v>
      </c>
      <c r="AG438" s="106">
        <f t="shared" si="52"/>
        <v>101.50364274749998</v>
      </c>
      <c r="AH438" s="106">
        <f t="shared" si="53"/>
        <v>253.75910686874997</v>
      </c>
      <c r="AI438" s="106">
        <f t="shared" si="54"/>
        <v>50.751821373749991</v>
      </c>
      <c r="AJ438" s="106">
        <f t="shared" si="55"/>
        <v>223.30801404449997</v>
      </c>
      <c r="AK438" s="106">
        <f t="shared" si="56"/>
        <v>0</v>
      </c>
      <c r="AL438" s="106">
        <f t="shared" si="57"/>
        <v>111.65400702224998</v>
      </c>
      <c r="AM438" s="106">
        <f t="shared" si="58"/>
        <v>804.11758110249991</v>
      </c>
    </row>
    <row r="439" spans="2:39">
      <c r="B439" s="103" t="s">
        <v>5</v>
      </c>
      <c r="C439" s="103" t="s">
        <v>910</v>
      </c>
      <c r="D439" s="103" t="s">
        <v>911</v>
      </c>
      <c r="E439" s="128">
        <v>0</v>
      </c>
      <c r="F439" s="128">
        <v>0</v>
      </c>
      <c r="G439" s="128">
        <v>0</v>
      </c>
      <c r="H439" s="128">
        <v>0</v>
      </c>
      <c r="I439" s="128">
        <v>0</v>
      </c>
      <c r="J439" s="128">
        <v>100</v>
      </c>
      <c r="K439" s="128">
        <v>400</v>
      </c>
      <c r="L439" s="128">
        <v>0</v>
      </c>
      <c r="M439" s="128">
        <v>0</v>
      </c>
      <c r="N439" s="128">
        <v>100</v>
      </c>
      <c r="O439" s="128">
        <v>800</v>
      </c>
      <c r="P439" s="128">
        <v>200</v>
      </c>
      <c r="Q439" s="128">
        <v>600</v>
      </c>
      <c r="R439" s="128">
        <v>0</v>
      </c>
      <c r="S439" s="128">
        <v>300</v>
      </c>
      <c r="T439" s="128">
        <v>2500</v>
      </c>
      <c r="U439" s="128" t="s">
        <v>4408</v>
      </c>
      <c r="W439" s="93" t="str">
        <f>_xlfn.XLOOKUP($C439,'Master list'!$C:$C,'Master list'!E:E)</f>
        <v>SGCC</v>
      </c>
      <c r="X439" s="93" t="str">
        <f>VLOOKUP($C439,'Master list'!$C:$Z,4,0)</f>
        <v>Z08</v>
      </c>
      <c r="Y439" s="104">
        <f>_xlfn.XLOOKUP($C439,'Master list'!$C:$C,'Master list'!O:O)</f>
        <v>1219</v>
      </c>
      <c r="Z439" s="93" t="str">
        <f>VLOOKUP($C439,'Master list'!$C:$Z,5,0)</f>
        <v>SGCC-ZSBX-Z08</v>
      </c>
      <c r="AA439" s="93">
        <f>VLOOKUP($C439,'Master list'!$C:$Z,6,0)</f>
        <v>0.7</v>
      </c>
      <c r="AB439" s="93">
        <f>VLOOKUP($C439,'Master list'!$C:$Z,7,0)</f>
        <v>344</v>
      </c>
      <c r="AC439" s="93">
        <f>VLOOKUP($C439,'Master list'!$C:$Z,8,0)</f>
        <v>380</v>
      </c>
      <c r="AD439" s="105">
        <f>VLOOKUP($C439,'Master list'!$C:$Z,9,0)</f>
        <v>0.7183063999999999</v>
      </c>
      <c r="AF439" s="106">
        <f t="shared" si="51"/>
        <v>359.15319999999997</v>
      </c>
      <c r="AG439" s="106">
        <f t="shared" si="52"/>
        <v>71.830639999999988</v>
      </c>
      <c r="AH439" s="106">
        <f t="shared" si="53"/>
        <v>574.64511999999991</v>
      </c>
      <c r="AI439" s="106">
        <f t="shared" si="54"/>
        <v>143.66127999999998</v>
      </c>
      <c r="AJ439" s="106">
        <f t="shared" si="55"/>
        <v>430.98383999999993</v>
      </c>
      <c r="AK439" s="106">
        <f t="shared" si="56"/>
        <v>0</v>
      </c>
      <c r="AL439" s="106">
        <f t="shared" si="57"/>
        <v>215.49191999999996</v>
      </c>
      <c r="AM439" s="106">
        <f t="shared" si="58"/>
        <v>1795.7659999999998</v>
      </c>
    </row>
    <row r="440" spans="2:39">
      <c r="B440" s="103" t="s">
        <v>5</v>
      </c>
      <c r="C440" s="103" t="s">
        <v>912</v>
      </c>
      <c r="D440" s="103" t="s">
        <v>913</v>
      </c>
      <c r="E440" s="128">
        <v>0</v>
      </c>
      <c r="F440" s="128">
        <v>0</v>
      </c>
      <c r="G440" s="128">
        <v>0</v>
      </c>
      <c r="H440" s="128">
        <v>0</v>
      </c>
      <c r="I440" s="128">
        <v>0</v>
      </c>
      <c r="J440" s="128">
        <v>200</v>
      </c>
      <c r="K440" s="128">
        <v>1000</v>
      </c>
      <c r="L440" s="128">
        <v>0</v>
      </c>
      <c r="M440" s="128">
        <v>0</v>
      </c>
      <c r="N440" s="128">
        <v>2000</v>
      </c>
      <c r="O440" s="128">
        <v>2500</v>
      </c>
      <c r="P440" s="128">
        <v>300</v>
      </c>
      <c r="Q440" s="128">
        <v>1600</v>
      </c>
      <c r="R440" s="128">
        <v>0</v>
      </c>
      <c r="S440" s="128">
        <v>1300</v>
      </c>
      <c r="T440" s="128">
        <v>8900</v>
      </c>
      <c r="U440" s="128" t="s">
        <v>4408</v>
      </c>
      <c r="W440" s="93" t="str">
        <f>_xlfn.XLOOKUP($C440,'Master list'!$C:$C,'Master list'!E:E)</f>
        <v>SGCC</v>
      </c>
      <c r="X440" s="93" t="str">
        <f>VLOOKUP($C440,'Master list'!$C:$Z,4,0)</f>
        <v>Z08</v>
      </c>
      <c r="Y440" s="104">
        <f>_xlfn.XLOOKUP($C440,'Master list'!$C:$C,'Master list'!O:O)</f>
        <v>1219</v>
      </c>
      <c r="Z440" s="93" t="str">
        <f>VLOOKUP($C440,'Master list'!$C:$Z,5,0)</f>
        <v>SGCC-ZSBX-Z08</v>
      </c>
      <c r="AA440" s="93">
        <f>VLOOKUP($C440,'Master list'!$C:$Z,6,0)</f>
        <v>0.7</v>
      </c>
      <c r="AB440" s="93">
        <f>VLOOKUP($C440,'Master list'!$C:$Z,7,0)</f>
        <v>244</v>
      </c>
      <c r="AC440" s="93">
        <f>VLOOKUP($C440,'Master list'!$C:$Z,8,0)</f>
        <v>154</v>
      </c>
      <c r="AD440" s="105">
        <f>VLOOKUP($C440,'Master list'!$C:$Z,9,0)</f>
        <v>0.20648011999999996</v>
      </c>
      <c r="AF440" s="106">
        <f t="shared" si="51"/>
        <v>247.77614399999996</v>
      </c>
      <c r="AG440" s="106">
        <f t="shared" si="52"/>
        <v>412.96023999999994</v>
      </c>
      <c r="AH440" s="106">
        <f t="shared" si="53"/>
        <v>516.20029999999986</v>
      </c>
      <c r="AI440" s="106">
        <f t="shared" si="54"/>
        <v>61.94403599999999</v>
      </c>
      <c r="AJ440" s="106">
        <f t="shared" si="55"/>
        <v>330.36819199999996</v>
      </c>
      <c r="AK440" s="106">
        <f t="shared" si="56"/>
        <v>0</v>
      </c>
      <c r="AL440" s="106">
        <f t="shared" si="57"/>
        <v>268.42415599999993</v>
      </c>
      <c r="AM440" s="106">
        <f t="shared" si="58"/>
        <v>1837.6730679999996</v>
      </c>
    </row>
    <row r="441" spans="2:39">
      <c r="B441" s="103" t="s">
        <v>5</v>
      </c>
      <c r="C441" s="103" t="s">
        <v>914</v>
      </c>
      <c r="D441" s="103" t="s">
        <v>915</v>
      </c>
      <c r="E441" s="128">
        <v>0</v>
      </c>
      <c r="F441" s="128">
        <v>0</v>
      </c>
      <c r="G441" s="128">
        <v>0</v>
      </c>
      <c r="H441" s="128">
        <v>0</v>
      </c>
      <c r="I441" s="128">
        <v>0</v>
      </c>
      <c r="J441" s="128">
        <v>0</v>
      </c>
      <c r="K441" s="128">
        <v>300</v>
      </c>
      <c r="L441" s="128">
        <v>0</v>
      </c>
      <c r="M441" s="128">
        <v>0</v>
      </c>
      <c r="N441" s="128">
        <v>300</v>
      </c>
      <c r="O441" s="128">
        <v>700</v>
      </c>
      <c r="P441" s="128">
        <v>200</v>
      </c>
      <c r="Q441" s="128">
        <v>700</v>
      </c>
      <c r="R441" s="128">
        <v>0</v>
      </c>
      <c r="S441" s="128">
        <v>300</v>
      </c>
      <c r="T441" s="128">
        <v>2500</v>
      </c>
      <c r="U441" s="128" t="s">
        <v>4408</v>
      </c>
      <c r="W441" s="93" t="str">
        <f>_xlfn.XLOOKUP($C441,'Master list'!$C:$C,'Master list'!E:E)</f>
        <v>SGCC</v>
      </c>
      <c r="X441" s="93" t="str">
        <f>VLOOKUP($C441,'Master list'!$C:$Z,4,0)</f>
        <v>Z08</v>
      </c>
      <c r="Y441" s="104">
        <f>_xlfn.XLOOKUP($C441,'Master list'!$C:$C,'Master list'!O:O)</f>
        <v>1219</v>
      </c>
      <c r="Z441" s="93" t="str">
        <f>VLOOKUP($C441,'Master list'!$C:$Z,5,0)</f>
        <v>SGCC-ZSBX-Z08</v>
      </c>
      <c r="AA441" s="93">
        <f>VLOOKUP($C441,'Master list'!$C:$Z,6,0)</f>
        <v>0.7</v>
      </c>
      <c r="AB441" s="93">
        <f>VLOOKUP($C441,'Master list'!$C:$Z,7,0)</f>
        <v>115</v>
      </c>
      <c r="AC441" s="93">
        <f>VLOOKUP($C441,'Master list'!$C:$Z,8,0)</f>
        <v>345</v>
      </c>
      <c r="AD441" s="105">
        <f>VLOOKUP($C441,'Master list'!$C:$Z,9,0)</f>
        <v>0.21801412499999998</v>
      </c>
      <c r="AF441" s="106">
        <f t="shared" si="51"/>
        <v>65.404237499999994</v>
      </c>
      <c r="AG441" s="106">
        <f t="shared" si="52"/>
        <v>65.404237499999994</v>
      </c>
      <c r="AH441" s="106">
        <f t="shared" si="53"/>
        <v>152.60988749999999</v>
      </c>
      <c r="AI441" s="106">
        <f t="shared" si="54"/>
        <v>43.602824999999996</v>
      </c>
      <c r="AJ441" s="106">
        <f t="shared" si="55"/>
        <v>152.60988749999999</v>
      </c>
      <c r="AK441" s="106">
        <f t="shared" si="56"/>
        <v>0</v>
      </c>
      <c r="AL441" s="106">
        <f t="shared" si="57"/>
        <v>65.404237499999994</v>
      </c>
      <c r="AM441" s="106">
        <f t="shared" si="58"/>
        <v>545.03531249999992</v>
      </c>
    </row>
    <row r="442" spans="2:39">
      <c r="B442" s="103" t="s">
        <v>5</v>
      </c>
      <c r="C442" s="103" t="s">
        <v>916</v>
      </c>
      <c r="D442" s="103" t="s">
        <v>917</v>
      </c>
      <c r="E442" s="128">
        <v>0</v>
      </c>
      <c r="F442" s="128">
        <v>0</v>
      </c>
      <c r="G442" s="128">
        <v>0</v>
      </c>
      <c r="H442" s="128">
        <v>0</v>
      </c>
      <c r="I442" s="128">
        <v>0</v>
      </c>
      <c r="J442" s="128">
        <v>100</v>
      </c>
      <c r="K442" s="128">
        <v>400</v>
      </c>
      <c r="L442" s="128">
        <v>0</v>
      </c>
      <c r="M442" s="128">
        <v>0</v>
      </c>
      <c r="N442" s="128">
        <v>300</v>
      </c>
      <c r="O442" s="128">
        <v>700</v>
      </c>
      <c r="P442" s="128">
        <v>200</v>
      </c>
      <c r="Q442" s="128">
        <v>700</v>
      </c>
      <c r="R442" s="128">
        <v>0</v>
      </c>
      <c r="S442" s="128">
        <v>200</v>
      </c>
      <c r="T442" s="128">
        <v>2600</v>
      </c>
      <c r="U442" s="128" t="s">
        <v>4408</v>
      </c>
      <c r="W442" s="93" t="str">
        <f>_xlfn.XLOOKUP($C442,'Master list'!$C:$C,'Master list'!E:E)</f>
        <v>SGCC</v>
      </c>
      <c r="X442" s="93" t="str">
        <f>VLOOKUP($C442,'Master list'!$C:$Z,4,0)</f>
        <v>Z08</v>
      </c>
      <c r="Y442" s="104">
        <f>_xlfn.XLOOKUP($C442,'Master list'!$C:$C,'Master list'!O:O)</f>
        <v>1219</v>
      </c>
      <c r="Z442" s="93" t="str">
        <f>VLOOKUP($C442,'Master list'!$C:$Z,5,0)</f>
        <v>SGCC-ZSBX-Z08</v>
      </c>
      <c r="AA442" s="93">
        <f>VLOOKUP($C442,'Master list'!$C:$Z,6,0)</f>
        <v>0.7</v>
      </c>
      <c r="AB442" s="93">
        <f>VLOOKUP($C442,'Master list'!$C:$Z,7,0)</f>
        <v>388</v>
      </c>
      <c r="AC442" s="93">
        <f>VLOOKUP($C442,'Master list'!$C:$Z,8,0)</f>
        <v>430</v>
      </c>
      <c r="AD442" s="105">
        <f>VLOOKUP($C442,'Master list'!$C:$Z,9,0)</f>
        <v>0.91678579999999976</v>
      </c>
      <c r="AF442" s="106">
        <f t="shared" si="51"/>
        <v>458.39289999999988</v>
      </c>
      <c r="AG442" s="106">
        <f t="shared" si="52"/>
        <v>275.03573999999992</v>
      </c>
      <c r="AH442" s="106">
        <f t="shared" si="53"/>
        <v>641.75005999999985</v>
      </c>
      <c r="AI442" s="106">
        <f t="shared" si="54"/>
        <v>183.35715999999996</v>
      </c>
      <c r="AJ442" s="106">
        <f t="shared" si="55"/>
        <v>641.75005999999985</v>
      </c>
      <c r="AK442" s="106">
        <f t="shared" si="56"/>
        <v>0</v>
      </c>
      <c r="AL442" s="106">
        <f t="shared" si="57"/>
        <v>183.35715999999996</v>
      </c>
      <c r="AM442" s="106">
        <f t="shared" si="58"/>
        <v>2383.6430799999994</v>
      </c>
    </row>
    <row r="443" spans="2:39">
      <c r="B443" s="103" t="s">
        <v>5</v>
      </c>
      <c r="C443" s="103" t="s">
        <v>918</v>
      </c>
      <c r="D443" s="103" t="s">
        <v>919</v>
      </c>
      <c r="E443" s="128">
        <v>0</v>
      </c>
      <c r="F443" s="128">
        <v>0</v>
      </c>
      <c r="G443" s="128">
        <v>0</v>
      </c>
      <c r="H443" s="128">
        <v>0</v>
      </c>
      <c r="I443" s="128">
        <v>0</v>
      </c>
      <c r="J443" s="128">
        <v>100</v>
      </c>
      <c r="K443" s="128">
        <v>300</v>
      </c>
      <c r="L443" s="128">
        <v>0</v>
      </c>
      <c r="M443" s="128">
        <v>0</v>
      </c>
      <c r="N443" s="128">
        <v>300</v>
      </c>
      <c r="O443" s="128">
        <v>700</v>
      </c>
      <c r="P443" s="128">
        <v>200</v>
      </c>
      <c r="Q443" s="128">
        <v>700</v>
      </c>
      <c r="R443" s="128">
        <v>0</v>
      </c>
      <c r="S443" s="128">
        <v>300</v>
      </c>
      <c r="T443" s="128">
        <v>2600</v>
      </c>
      <c r="U443" s="128" t="s">
        <v>4408</v>
      </c>
      <c r="W443" s="93" t="str">
        <f>_xlfn.XLOOKUP($C443,'Master list'!$C:$C,'Master list'!E:E)</f>
        <v>SGCC</v>
      </c>
      <c r="X443" s="93" t="str">
        <f>VLOOKUP($C443,'Master list'!$C:$Z,4,0)</f>
        <v>Z08</v>
      </c>
      <c r="Y443" s="104">
        <f>_xlfn.XLOOKUP($C443,'Master list'!$C:$C,'Master list'!O:O)</f>
        <v>1219</v>
      </c>
      <c r="Z443" s="93" t="str">
        <f>VLOOKUP($C443,'Master list'!$C:$Z,5,0)</f>
        <v>SGCC-ZSBX-Z08</v>
      </c>
      <c r="AA443" s="93">
        <f>VLOOKUP($C443,'Master list'!$C:$Z,6,0)</f>
        <v>0.7</v>
      </c>
      <c r="AB443" s="93">
        <f>VLOOKUP($C443,'Master list'!$C:$Z,7,0)</f>
        <v>215</v>
      </c>
      <c r="AC443" s="93">
        <f>VLOOKUP($C443,'Master list'!$C:$Z,8,0)</f>
        <v>280</v>
      </c>
      <c r="AD443" s="105">
        <f>VLOOKUP($C443,'Master list'!$C:$Z,9,0)</f>
        <v>0.33079899999999995</v>
      </c>
      <c r="AF443" s="106">
        <f t="shared" si="51"/>
        <v>132.31959999999998</v>
      </c>
      <c r="AG443" s="106">
        <f t="shared" si="52"/>
        <v>99.239699999999985</v>
      </c>
      <c r="AH443" s="106">
        <f t="shared" si="53"/>
        <v>231.55929999999998</v>
      </c>
      <c r="AI443" s="106">
        <f t="shared" si="54"/>
        <v>66.15979999999999</v>
      </c>
      <c r="AJ443" s="106">
        <f t="shared" si="55"/>
        <v>231.55929999999998</v>
      </c>
      <c r="AK443" s="106">
        <f t="shared" si="56"/>
        <v>0</v>
      </c>
      <c r="AL443" s="106">
        <f t="shared" si="57"/>
        <v>99.239699999999985</v>
      </c>
      <c r="AM443" s="106">
        <f t="shared" si="58"/>
        <v>860.0773999999999</v>
      </c>
    </row>
    <row r="444" spans="2:39">
      <c r="B444" s="103" t="s">
        <v>5</v>
      </c>
      <c r="C444" s="103" t="s">
        <v>920</v>
      </c>
      <c r="D444" s="103" t="s">
        <v>921</v>
      </c>
      <c r="E444" s="128">
        <v>0</v>
      </c>
      <c r="F444" s="128">
        <v>0</v>
      </c>
      <c r="G444" s="128">
        <v>0</v>
      </c>
      <c r="H444" s="128">
        <v>0</v>
      </c>
      <c r="I444" s="128">
        <v>0</v>
      </c>
      <c r="J444" s="128">
        <v>0</v>
      </c>
      <c r="K444" s="128">
        <v>0</v>
      </c>
      <c r="L444" s="128">
        <v>100</v>
      </c>
      <c r="M444" s="128">
        <v>0</v>
      </c>
      <c r="N444" s="128">
        <v>0</v>
      </c>
      <c r="O444" s="128">
        <v>0</v>
      </c>
      <c r="P444" s="128">
        <v>0</v>
      </c>
      <c r="Q444" s="128">
        <v>100</v>
      </c>
      <c r="R444" s="128">
        <v>0</v>
      </c>
      <c r="S444" s="128">
        <v>0</v>
      </c>
      <c r="T444" s="128">
        <v>200</v>
      </c>
      <c r="U444" s="128" t="s">
        <v>4408</v>
      </c>
      <c r="W444" s="93" t="str">
        <f>_xlfn.XLOOKUP($C444,'Master list'!$C:$C,'Master list'!E:E)</f>
        <v>SGCC</v>
      </c>
      <c r="X444" s="93" t="str">
        <f>VLOOKUP($C444,'Master list'!$C:$Z,4,0)</f>
        <v>Z08</v>
      </c>
      <c r="Y444" s="104">
        <f>_xlfn.XLOOKUP($C444,'Master list'!$C:$C,'Master list'!O:O)</f>
        <v>1219</v>
      </c>
      <c r="Z444" s="93" t="str">
        <f>VLOOKUP($C444,'Master list'!$C:$Z,5,0)</f>
        <v>SGCC-ZSBX-Z08</v>
      </c>
      <c r="AA444" s="93">
        <f>VLOOKUP($C444,'Master list'!$C:$Z,6,0)</f>
        <v>0.7</v>
      </c>
      <c r="AB444" s="93">
        <f>VLOOKUP($C444,'Master list'!$C:$Z,7,0)</f>
        <v>175</v>
      </c>
      <c r="AC444" s="93">
        <f>VLOOKUP($C444,'Master list'!$C:$Z,8,0)</f>
        <v>1220</v>
      </c>
      <c r="AD444" s="105">
        <f>VLOOKUP($C444,'Master list'!$C:$Z,9,0)</f>
        <v>1.1731824999999998</v>
      </c>
      <c r="AF444" s="106">
        <f t="shared" si="51"/>
        <v>117.31824999999998</v>
      </c>
      <c r="AG444" s="106">
        <f t="shared" si="52"/>
        <v>0</v>
      </c>
      <c r="AH444" s="106">
        <f t="shared" si="53"/>
        <v>0</v>
      </c>
      <c r="AI444" s="106">
        <f t="shared" si="54"/>
        <v>0</v>
      </c>
      <c r="AJ444" s="106">
        <f t="shared" si="55"/>
        <v>117.31824999999998</v>
      </c>
      <c r="AK444" s="106">
        <f t="shared" si="56"/>
        <v>0</v>
      </c>
      <c r="AL444" s="106">
        <f t="shared" si="57"/>
        <v>0</v>
      </c>
      <c r="AM444" s="106">
        <f t="shared" si="58"/>
        <v>234.63649999999996</v>
      </c>
    </row>
    <row r="445" spans="2:39">
      <c r="B445" s="103" t="s">
        <v>5</v>
      </c>
      <c r="C445" s="103" t="s">
        <v>922</v>
      </c>
      <c r="D445" s="103" t="s">
        <v>923</v>
      </c>
      <c r="E445" s="128">
        <v>0</v>
      </c>
      <c r="F445" s="128">
        <v>0</v>
      </c>
      <c r="G445" s="128">
        <v>0</v>
      </c>
      <c r="H445" s="128">
        <v>0</v>
      </c>
      <c r="I445" s="128">
        <v>0</v>
      </c>
      <c r="J445" s="128">
        <v>0</v>
      </c>
      <c r="K445" s="128">
        <v>0</v>
      </c>
      <c r="L445" s="128">
        <v>0</v>
      </c>
      <c r="M445" s="128">
        <v>0</v>
      </c>
      <c r="N445" s="128">
        <v>0</v>
      </c>
      <c r="O445" s="128">
        <v>100</v>
      </c>
      <c r="P445" s="128">
        <v>0</v>
      </c>
      <c r="Q445" s="128">
        <v>0</v>
      </c>
      <c r="R445" s="128">
        <v>0</v>
      </c>
      <c r="S445" s="128">
        <v>0</v>
      </c>
      <c r="T445" s="128">
        <v>100</v>
      </c>
      <c r="U445" s="128" t="s">
        <v>4408</v>
      </c>
      <c r="W445" s="93" t="str">
        <f>_xlfn.XLOOKUP($C445,'Master list'!$C:$C,'Master list'!E:E)</f>
        <v>SGCC</v>
      </c>
      <c r="X445" s="93" t="str">
        <f>VLOOKUP($C445,'Master list'!$C:$Z,4,0)</f>
        <v>Z08</v>
      </c>
      <c r="Y445" s="104">
        <f>_xlfn.XLOOKUP($C445,'Master list'!$C:$C,'Master list'!O:O)</f>
        <v>1219</v>
      </c>
      <c r="Z445" s="93" t="str">
        <f>VLOOKUP($C445,'Master list'!$C:$Z,5,0)</f>
        <v>SGCC-ZSBX-Z08</v>
      </c>
      <c r="AA445" s="93">
        <f>VLOOKUP($C445,'Master list'!$C:$Z,6,0)</f>
        <v>1</v>
      </c>
      <c r="AB445" s="93">
        <f>VLOOKUP($C445,'Master list'!$C:$Z,7,0)</f>
        <v>140</v>
      </c>
      <c r="AC445" s="93">
        <f>VLOOKUP($C445,'Master list'!$C:$Z,8,0)</f>
        <v>1220</v>
      </c>
      <c r="AD445" s="105">
        <f>VLOOKUP($C445,'Master list'!$C:$Z,9,0)</f>
        <v>1.3407800000000001</v>
      </c>
      <c r="AF445" s="106">
        <f t="shared" si="51"/>
        <v>0</v>
      </c>
      <c r="AG445" s="106">
        <f t="shared" si="52"/>
        <v>0</v>
      </c>
      <c r="AH445" s="106">
        <f t="shared" si="53"/>
        <v>134.078</v>
      </c>
      <c r="AI445" s="106">
        <f t="shared" si="54"/>
        <v>0</v>
      </c>
      <c r="AJ445" s="106">
        <f t="shared" si="55"/>
        <v>0</v>
      </c>
      <c r="AK445" s="106">
        <f t="shared" si="56"/>
        <v>0</v>
      </c>
      <c r="AL445" s="106">
        <f t="shared" si="57"/>
        <v>0</v>
      </c>
      <c r="AM445" s="106">
        <f t="shared" si="58"/>
        <v>134.078</v>
      </c>
    </row>
    <row r="446" spans="2:39">
      <c r="B446" s="103" t="s">
        <v>5</v>
      </c>
      <c r="C446" s="103" t="s">
        <v>924</v>
      </c>
      <c r="D446" s="103" t="s">
        <v>925</v>
      </c>
      <c r="E446" s="128">
        <v>0</v>
      </c>
      <c r="F446" s="128">
        <v>0</v>
      </c>
      <c r="G446" s="128">
        <v>0</v>
      </c>
      <c r="H446" s="128">
        <v>0</v>
      </c>
      <c r="I446" s="128">
        <v>0</v>
      </c>
      <c r="J446" s="128">
        <v>0</v>
      </c>
      <c r="K446" s="128">
        <v>0</v>
      </c>
      <c r="L446" s="128">
        <v>0</v>
      </c>
      <c r="M446" s="128">
        <v>0</v>
      </c>
      <c r="N446" s="128">
        <v>0</v>
      </c>
      <c r="O446" s="128">
        <v>539.79999999999995</v>
      </c>
      <c r="P446" s="128">
        <v>140.69999999999999</v>
      </c>
      <c r="Q446" s="128">
        <v>703.5</v>
      </c>
      <c r="R446" s="128">
        <v>0</v>
      </c>
      <c r="S446" s="128">
        <v>351.75</v>
      </c>
      <c r="T446" s="128">
        <v>1735.75</v>
      </c>
      <c r="U446" s="128" t="s">
        <v>4408</v>
      </c>
      <c r="W446" s="93" t="str">
        <f>_xlfn.XLOOKUP($C446,'Master list'!$C:$C,'Master list'!E:E)</f>
        <v>SGCC</v>
      </c>
      <c r="X446" s="93" t="str">
        <f>VLOOKUP($C446,'Master list'!$C:$Z,4,0)</f>
        <v>Z08</v>
      </c>
      <c r="Y446" s="104">
        <f>_xlfn.XLOOKUP($C446,'Master list'!$C:$C,'Master list'!O:O)</f>
        <v>1219</v>
      </c>
      <c r="Z446" s="93" t="str">
        <f>VLOOKUP($C446,'Master list'!$C:$Z,5,0)</f>
        <v>SGCC-ZSBX-Z08</v>
      </c>
      <c r="AA446" s="93">
        <f>VLOOKUP($C446,'Master list'!$C:$Z,6,0)</f>
        <v>0.8</v>
      </c>
      <c r="AB446" s="93">
        <f>VLOOKUP($C446,'Master list'!$C:$Z,7,0)</f>
        <v>194</v>
      </c>
      <c r="AC446" s="93">
        <f>VLOOKUP($C446,'Master list'!$C:$Z,8,0)</f>
        <v>225</v>
      </c>
      <c r="AD446" s="105">
        <f>VLOOKUP($C446,'Master list'!$C:$Z,9,0)</f>
        <v>0.27412199999999998</v>
      </c>
      <c r="AF446" s="106">
        <f t="shared" si="51"/>
        <v>0</v>
      </c>
      <c r="AG446" s="106">
        <f t="shared" si="52"/>
        <v>0</v>
      </c>
      <c r="AH446" s="106">
        <f t="shared" si="53"/>
        <v>147.97105559999997</v>
      </c>
      <c r="AI446" s="106">
        <f t="shared" si="54"/>
        <v>38.568965399999996</v>
      </c>
      <c r="AJ446" s="106">
        <f t="shared" si="55"/>
        <v>192.84482699999998</v>
      </c>
      <c r="AK446" s="106">
        <f t="shared" si="56"/>
        <v>0</v>
      </c>
      <c r="AL446" s="106">
        <f t="shared" si="57"/>
        <v>96.42241349999999</v>
      </c>
      <c r="AM446" s="106">
        <f t="shared" si="58"/>
        <v>475.80726149999998</v>
      </c>
    </row>
    <row r="447" spans="2:39">
      <c r="B447" s="103" t="s">
        <v>5</v>
      </c>
      <c r="C447" s="103" t="s">
        <v>926</v>
      </c>
      <c r="D447" s="103" t="s">
        <v>927</v>
      </c>
      <c r="E447" s="128">
        <v>0</v>
      </c>
      <c r="F447" s="128">
        <v>0</v>
      </c>
      <c r="G447" s="128">
        <v>0</v>
      </c>
      <c r="H447" s="128">
        <v>0</v>
      </c>
      <c r="I447" s="128">
        <v>0</v>
      </c>
      <c r="J447" s="128">
        <v>0</v>
      </c>
      <c r="K447" s="128">
        <v>0</v>
      </c>
      <c r="L447" s="128">
        <v>0</v>
      </c>
      <c r="M447" s="128">
        <v>0</v>
      </c>
      <c r="N447" s="128">
        <v>100</v>
      </c>
      <c r="O447" s="128">
        <v>0</v>
      </c>
      <c r="P447" s="128">
        <v>0</v>
      </c>
      <c r="Q447" s="128">
        <v>100</v>
      </c>
      <c r="R447" s="128">
        <v>0</v>
      </c>
      <c r="S447" s="128">
        <v>0</v>
      </c>
      <c r="T447" s="128">
        <v>200</v>
      </c>
      <c r="U447" s="128" t="s">
        <v>4408</v>
      </c>
      <c r="W447" s="93" t="str">
        <f>_xlfn.XLOOKUP($C447,'Master list'!$C:$C,'Master list'!E:E)</f>
        <v>SGCC</v>
      </c>
      <c r="X447" s="93" t="str">
        <f>VLOOKUP($C447,'Master list'!$C:$Z,4,0)</f>
        <v>Z08</v>
      </c>
      <c r="Y447" s="104">
        <f>_xlfn.XLOOKUP($C447,'Master list'!$C:$C,'Master list'!O:O)</f>
        <v>1219</v>
      </c>
      <c r="Z447" s="93" t="str">
        <f>VLOOKUP($C447,'Master list'!$C:$Z,5,0)</f>
        <v>SGCC-ZSBX-Z08</v>
      </c>
      <c r="AA447" s="93">
        <f>VLOOKUP($C447,'Master list'!$C:$Z,6,0)</f>
        <v>0.6</v>
      </c>
      <c r="AB447" s="93">
        <f>VLOOKUP($C447,'Master list'!$C:$Z,7,0)</f>
        <v>220</v>
      </c>
      <c r="AC447" s="93">
        <f>VLOOKUP($C447,'Master list'!$C:$Z,8,0)</f>
        <v>440</v>
      </c>
      <c r="AD447" s="105">
        <f>VLOOKUP($C447,'Master list'!$C:$Z,9,0)</f>
        <v>0.455928</v>
      </c>
      <c r="AF447" s="106">
        <f t="shared" si="51"/>
        <v>0</v>
      </c>
      <c r="AG447" s="106">
        <f t="shared" si="52"/>
        <v>45.592799999999997</v>
      </c>
      <c r="AH447" s="106">
        <f t="shared" si="53"/>
        <v>0</v>
      </c>
      <c r="AI447" s="106">
        <f t="shared" si="54"/>
        <v>0</v>
      </c>
      <c r="AJ447" s="106">
        <f t="shared" si="55"/>
        <v>45.592799999999997</v>
      </c>
      <c r="AK447" s="106">
        <f t="shared" si="56"/>
        <v>0</v>
      </c>
      <c r="AL447" s="106">
        <f t="shared" si="57"/>
        <v>0</v>
      </c>
      <c r="AM447" s="106">
        <f t="shared" si="58"/>
        <v>91.185599999999994</v>
      </c>
    </row>
    <row r="448" spans="2:39">
      <c r="B448" s="103" t="s">
        <v>5</v>
      </c>
      <c r="C448" s="103" t="s">
        <v>1592</v>
      </c>
      <c r="D448" s="103" t="s">
        <v>1593</v>
      </c>
      <c r="E448" s="128">
        <v>0</v>
      </c>
      <c r="F448" s="128">
        <v>0</v>
      </c>
      <c r="G448" s="128">
        <v>0</v>
      </c>
      <c r="H448" s="128">
        <v>0</v>
      </c>
      <c r="I448" s="128">
        <v>0</v>
      </c>
      <c r="J448" s="128">
        <v>0</v>
      </c>
      <c r="K448" s="128">
        <v>8.8390000000000004</v>
      </c>
      <c r="L448" s="128">
        <v>0</v>
      </c>
      <c r="M448" s="128">
        <v>0</v>
      </c>
      <c r="N448" s="128">
        <v>12.237</v>
      </c>
      <c r="O448" s="128">
        <v>2.72</v>
      </c>
      <c r="P448" s="128">
        <v>12.237</v>
      </c>
      <c r="Q448" s="128">
        <v>6.7990000000000004</v>
      </c>
      <c r="R448" s="128">
        <v>0</v>
      </c>
      <c r="S448" s="128">
        <v>4.7590000000000003</v>
      </c>
      <c r="T448" s="128">
        <v>47.591000000000001</v>
      </c>
      <c r="U448" s="128" t="s">
        <v>4408</v>
      </c>
      <c r="W448" s="93" t="str">
        <f>_xlfn.XLOOKUP($C448,'Master list'!$C:$C,'Master list'!E:E)</f>
        <v>SGCC</v>
      </c>
      <c r="X448" s="93" t="str">
        <f>VLOOKUP($C448,'Master list'!$C:$Z,4,0)</f>
        <v>Z08</v>
      </c>
      <c r="Y448" s="104">
        <f>_xlfn.XLOOKUP($C448,'Master list'!$C:$C,'Master list'!O:O)</f>
        <v>1219</v>
      </c>
      <c r="Z448" s="93" t="str">
        <f>VLOOKUP($C448,'Master list'!$C:$Z,5,0)</f>
        <v>SGCC-ZSBX-Z08</v>
      </c>
      <c r="AA448" s="93">
        <f>VLOOKUP($C448,'Master list'!$C:$Z,6,0)</f>
        <v>0.6</v>
      </c>
      <c r="AB448" s="93">
        <f>VLOOKUP($C448,'Master list'!$C:$Z,7,0)</f>
        <v>200</v>
      </c>
      <c r="AC448" s="93">
        <f>VLOOKUP($C448,'Master list'!$C:$Z,8,0)</f>
        <v>360</v>
      </c>
      <c r="AD448" s="105">
        <f>VLOOKUP($C448,'Master list'!$C:$Z,9,0)</f>
        <v>0.33911999999999998</v>
      </c>
      <c r="AF448" s="106">
        <f t="shared" si="51"/>
        <v>2.9974816799999999</v>
      </c>
      <c r="AG448" s="106">
        <f t="shared" si="52"/>
        <v>4.1498114399999997</v>
      </c>
      <c r="AH448" s="106">
        <f t="shared" si="53"/>
        <v>0.92240639999999996</v>
      </c>
      <c r="AI448" s="106">
        <f t="shared" si="54"/>
        <v>4.1498114399999997</v>
      </c>
      <c r="AJ448" s="106">
        <f t="shared" si="55"/>
        <v>2.30567688</v>
      </c>
      <c r="AK448" s="106">
        <f t="shared" si="56"/>
        <v>0</v>
      </c>
      <c r="AL448" s="106">
        <f t="shared" si="57"/>
        <v>1.6138720799999999</v>
      </c>
      <c r="AM448" s="106">
        <f t="shared" si="58"/>
        <v>16.139059919999998</v>
      </c>
    </row>
    <row r="449" spans="2:39">
      <c r="B449" s="103" t="s">
        <v>5</v>
      </c>
      <c r="C449" s="103" t="s">
        <v>930</v>
      </c>
      <c r="D449" s="103" t="s">
        <v>931</v>
      </c>
      <c r="E449" s="128">
        <v>0</v>
      </c>
      <c r="F449" s="128">
        <v>0</v>
      </c>
      <c r="G449" s="128">
        <v>0</v>
      </c>
      <c r="H449" s="128">
        <v>0</v>
      </c>
      <c r="I449" s="128">
        <v>0</v>
      </c>
      <c r="J449" s="128">
        <v>0</v>
      </c>
      <c r="K449" s="128">
        <v>104.86499999999999</v>
      </c>
      <c r="L449" s="128">
        <v>0</v>
      </c>
      <c r="M449" s="128">
        <v>0</v>
      </c>
      <c r="N449" s="128">
        <v>402</v>
      </c>
      <c r="O449" s="128">
        <v>201</v>
      </c>
      <c r="P449" s="128">
        <v>0</v>
      </c>
      <c r="Q449" s="128">
        <v>502.5</v>
      </c>
      <c r="R449" s="128">
        <v>100.5</v>
      </c>
      <c r="S449" s="128">
        <v>0</v>
      </c>
      <c r="T449" s="128">
        <v>1310.865</v>
      </c>
      <c r="U449" s="128" t="s">
        <v>4408</v>
      </c>
      <c r="W449" s="93" t="str">
        <f>_xlfn.XLOOKUP($C449,'Master list'!$C:$C,'Master list'!E:E)</f>
        <v>SGCC</v>
      </c>
      <c r="X449" s="93" t="str">
        <f>VLOOKUP($C449,'Master list'!$C:$Z,4,0)</f>
        <v>Z08</v>
      </c>
      <c r="Y449" s="104">
        <f>_xlfn.XLOOKUP($C449,'Master list'!$C:$C,'Master list'!O:O)</f>
        <v>1219</v>
      </c>
      <c r="Z449" s="93" t="str">
        <f>VLOOKUP($C449,'Master list'!$C:$Z,5,0)</f>
        <v>SGCC-ZSBX-Z08</v>
      </c>
      <c r="AA449" s="93">
        <f>VLOOKUP($C449,'Master list'!$C:$Z,6,0)</f>
        <v>1.2</v>
      </c>
      <c r="AB449" s="93">
        <f>VLOOKUP($C449,'Master list'!$C:$Z,7,0)</f>
        <v>217</v>
      </c>
      <c r="AC449" s="93">
        <f>VLOOKUP($C449,'Master list'!$C:$Z,8,0)</f>
        <v>785.8</v>
      </c>
      <c r="AD449" s="105">
        <f>VLOOKUP($C449,'Master list'!$C:$Z,9,0)</f>
        <v>1.6062852119999997</v>
      </c>
      <c r="AF449" s="106">
        <f t="shared" si="51"/>
        <v>168.44309875637995</v>
      </c>
      <c r="AG449" s="106">
        <f t="shared" si="52"/>
        <v>645.72665522399984</v>
      </c>
      <c r="AH449" s="106">
        <f t="shared" si="53"/>
        <v>322.86332761199992</v>
      </c>
      <c r="AI449" s="106">
        <f t="shared" si="54"/>
        <v>0</v>
      </c>
      <c r="AJ449" s="106">
        <f t="shared" si="55"/>
        <v>807.15831902999992</v>
      </c>
      <c r="AK449" s="106">
        <f t="shared" si="56"/>
        <v>161.43166380599996</v>
      </c>
      <c r="AL449" s="106">
        <f t="shared" si="57"/>
        <v>0</v>
      </c>
      <c r="AM449" s="106">
        <f t="shared" si="58"/>
        <v>2105.6230644283796</v>
      </c>
    </row>
    <row r="450" spans="2:39">
      <c r="B450" s="103" t="s">
        <v>5</v>
      </c>
      <c r="C450" s="103" t="s">
        <v>932</v>
      </c>
      <c r="D450" s="103" t="s">
        <v>931</v>
      </c>
      <c r="E450" s="128">
        <v>0</v>
      </c>
      <c r="F450" s="128">
        <v>0</v>
      </c>
      <c r="G450" s="128">
        <v>0</v>
      </c>
      <c r="H450" s="128">
        <v>0</v>
      </c>
      <c r="I450" s="128">
        <v>0</v>
      </c>
      <c r="J450" s="128">
        <v>0</v>
      </c>
      <c r="K450" s="128">
        <v>92.54</v>
      </c>
      <c r="L450" s="128">
        <v>0</v>
      </c>
      <c r="M450" s="128">
        <v>0</v>
      </c>
      <c r="N450" s="128">
        <v>100.5</v>
      </c>
      <c r="O450" s="128">
        <v>100.5</v>
      </c>
      <c r="P450" s="128">
        <v>0</v>
      </c>
      <c r="Q450" s="128">
        <v>100.5</v>
      </c>
      <c r="R450" s="128">
        <v>0</v>
      </c>
      <c r="S450" s="128">
        <v>100.5</v>
      </c>
      <c r="T450" s="128">
        <v>494.54</v>
      </c>
      <c r="U450" s="128" t="s">
        <v>4408</v>
      </c>
      <c r="W450" s="93" t="str">
        <f>_xlfn.XLOOKUP($C450,'Master list'!$C:$C,'Master list'!E:E)</f>
        <v>SGCC</v>
      </c>
      <c r="X450" s="93" t="str">
        <f>VLOOKUP($C450,'Master list'!$C:$Z,4,0)</f>
        <v>Z08</v>
      </c>
      <c r="Y450" s="104">
        <f>_xlfn.XLOOKUP($C450,'Master list'!$C:$C,'Master list'!O:O)</f>
        <v>1219</v>
      </c>
      <c r="Z450" s="93" t="str">
        <f>VLOOKUP($C450,'Master list'!$C:$Z,5,0)</f>
        <v>SGCC-ZSBX-Z08</v>
      </c>
      <c r="AA450" s="93">
        <f>VLOOKUP($C450,'Master list'!$C:$Z,6,0)</f>
        <v>1.2</v>
      </c>
      <c r="AB450" s="93">
        <f>VLOOKUP($C450,'Master list'!$C:$Z,7,0)</f>
        <v>217</v>
      </c>
      <c r="AC450" s="93">
        <f>VLOOKUP($C450,'Master list'!$C:$Z,8,0)</f>
        <v>785.8</v>
      </c>
      <c r="AD450" s="105">
        <f>VLOOKUP($C450,'Master list'!$C:$Z,9,0)</f>
        <v>1.6062852119999997</v>
      </c>
      <c r="AF450" s="106">
        <f t="shared" si="51"/>
        <v>148.64563351848</v>
      </c>
      <c r="AG450" s="106">
        <f t="shared" si="52"/>
        <v>161.43166380599996</v>
      </c>
      <c r="AH450" s="106">
        <f t="shared" si="53"/>
        <v>161.43166380599996</v>
      </c>
      <c r="AI450" s="106">
        <f t="shared" si="54"/>
        <v>0</v>
      </c>
      <c r="AJ450" s="106">
        <f t="shared" si="55"/>
        <v>161.43166380599996</v>
      </c>
      <c r="AK450" s="106">
        <f t="shared" si="56"/>
        <v>0</v>
      </c>
      <c r="AL450" s="106">
        <f t="shared" si="57"/>
        <v>161.43166380599996</v>
      </c>
      <c r="AM450" s="106">
        <f t="shared" si="58"/>
        <v>794.3722887424799</v>
      </c>
    </row>
    <row r="451" spans="2:39">
      <c r="B451" s="103" t="s">
        <v>5</v>
      </c>
      <c r="C451" s="103" t="s">
        <v>933</v>
      </c>
      <c r="D451" s="103" t="s">
        <v>934</v>
      </c>
      <c r="E451" s="128">
        <v>0</v>
      </c>
      <c r="F451" s="128">
        <v>0</v>
      </c>
      <c r="G451" s="128">
        <v>0</v>
      </c>
      <c r="H451" s="128">
        <v>0</v>
      </c>
      <c r="I451" s="128">
        <v>0</v>
      </c>
      <c r="J451" s="128">
        <v>0</v>
      </c>
      <c r="K451" s="128">
        <v>8.5559999999999992</v>
      </c>
      <c r="L451" s="128">
        <v>66.33</v>
      </c>
      <c r="M451" s="128">
        <v>0</v>
      </c>
      <c r="N451" s="128">
        <v>215.57300000000001</v>
      </c>
      <c r="O451" s="128">
        <v>116.078</v>
      </c>
      <c r="P451" s="128">
        <v>99.495000000000005</v>
      </c>
      <c r="Q451" s="128">
        <v>298.48599999999999</v>
      </c>
      <c r="R451" s="128">
        <v>0</v>
      </c>
      <c r="S451" s="128">
        <v>82.912999999999997</v>
      </c>
      <c r="T451" s="128">
        <v>887.43100000000004</v>
      </c>
      <c r="U451" s="128" t="s">
        <v>4408</v>
      </c>
      <c r="W451" s="93" t="str">
        <f>_xlfn.XLOOKUP($C451,'Master list'!$C:$C,'Master list'!E:E)</f>
        <v>SGCC</v>
      </c>
      <c r="X451" s="93" t="str">
        <f>VLOOKUP($C451,'Master list'!$C:$Z,4,0)</f>
        <v>Z08</v>
      </c>
      <c r="Y451" s="104">
        <f>_xlfn.XLOOKUP($C451,'Master list'!$C:$C,'Master list'!O:O)</f>
        <v>1219</v>
      </c>
      <c r="Z451" s="93" t="str">
        <f>VLOOKUP($C451,'Master list'!$C:$Z,5,0)</f>
        <v>SGCC-ZSBX-Z08</v>
      </c>
      <c r="AA451" s="93">
        <f>VLOOKUP($C451,'Master list'!$C:$Z,6,0)</f>
        <v>1.2</v>
      </c>
      <c r="AB451" s="93">
        <f>VLOOKUP($C451,'Master list'!$C:$Z,7,0)</f>
        <v>256</v>
      </c>
      <c r="AC451" s="93">
        <f>VLOOKUP($C451,'Master list'!$C:$Z,8,0)</f>
        <v>550</v>
      </c>
      <c r="AD451" s="105">
        <f>VLOOKUP($C451,'Master list'!$C:$Z,9,0)</f>
        <v>1.326336</v>
      </c>
      <c r="AF451" s="106">
        <f t="shared" si="51"/>
        <v>99.323997695999992</v>
      </c>
      <c r="AG451" s="106">
        <f t="shared" si="52"/>
        <v>285.922230528</v>
      </c>
      <c r="AH451" s="106">
        <f t="shared" si="53"/>
        <v>153.95843020800001</v>
      </c>
      <c r="AI451" s="106">
        <f t="shared" si="54"/>
        <v>131.96380031999999</v>
      </c>
      <c r="AJ451" s="106">
        <f t="shared" si="55"/>
        <v>395.89272729599998</v>
      </c>
      <c r="AK451" s="106">
        <f t="shared" si="56"/>
        <v>0</v>
      </c>
      <c r="AL451" s="106">
        <f t="shared" si="57"/>
        <v>109.97049676799999</v>
      </c>
      <c r="AM451" s="106">
        <f t="shared" si="58"/>
        <v>1177.0316828160001</v>
      </c>
    </row>
    <row r="452" spans="2:39">
      <c r="B452" s="103" t="s">
        <v>5</v>
      </c>
      <c r="C452" s="103" t="s">
        <v>935</v>
      </c>
      <c r="D452" s="103" t="s">
        <v>934</v>
      </c>
      <c r="E452" s="128">
        <v>0</v>
      </c>
      <c r="F452" s="128">
        <v>0</v>
      </c>
      <c r="G452" s="128">
        <v>0</v>
      </c>
      <c r="H452" s="128">
        <v>0</v>
      </c>
      <c r="I452" s="128">
        <v>0</v>
      </c>
      <c r="J452" s="128">
        <v>0</v>
      </c>
      <c r="K452" s="128">
        <v>31.763999999999999</v>
      </c>
      <c r="L452" s="128">
        <v>0</v>
      </c>
      <c r="M452" s="128">
        <v>0</v>
      </c>
      <c r="N452" s="128">
        <v>66.33</v>
      </c>
      <c r="O452" s="128">
        <v>49.747999999999998</v>
      </c>
      <c r="P452" s="128">
        <v>0</v>
      </c>
      <c r="Q452" s="128">
        <v>116.078</v>
      </c>
      <c r="R452" s="128">
        <v>0</v>
      </c>
      <c r="S452" s="128">
        <v>49.747999999999998</v>
      </c>
      <c r="T452" s="128">
        <v>313.66800000000001</v>
      </c>
      <c r="U452" s="128" t="s">
        <v>4408</v>
      </c>
      <c r="W452" s="93" t="str">
        <f>_xlfn.XLOOKUP($C452,'Master list'!$C:$C,'Master list'!E:E)</f>
        <v>SGCC</v>
      </c>
      <c r="X452" s="93" t="str">
        <f>VLOOKUP($C452,'Master list'!$C:$Z,4,0)</f>
        <v>Z08</v>
      </c>
      <c r="Y452" s="104">
        <f>_xlfn.XLOOKUP($C452,'Master list'!$C:$C,'Master list'!O:O)</f>
        <v>1219</v>
      </c>
      <c r="Z452" s="93" t="str">
        <f>VLOOKUP($C452,'Master list'!$C:$Z,5,0)</f>
        <v>SGCC-ZSBX-Z08</v>
      </c>
      <c r="AA452" s="93">
        <f>VLOOKUP($C452,'Master list'!$C:$Z,6,0)</f>
        <v>1.2</v>
      </c>
      <c r="AB452" s="93">
        <f>VLOOKUP($C452,'Master list'!$C:$Z,7,0)</f>
        <v>256</v>
      </c>
      <c r="AC452" s="93">
        <f>VLOOKUP($C452,'Master list'!$C:$Z,8,0)</f>
        <v>550</v>
      </c>
      <c r="AD452" s="105">
        <f>VLOOKUP($C452,'Master list'!$C:$Z,9,0)</f>
        <v>1.326336</v>
      </c>
      <c r="AF452" s="106">
        <f t="shared" si="51"/>
        <v>42.129736703999995</v>
      </c>
      <c r="AG452" s="106">
        <f t="shared" si="52"/>
        <v>87.975866879999998</v>
      </c>
      <c r="AH452" s="106">
        <f t="shared" si="53"/>
        <v>65.982563327999998</v>
      </c>
      <c r="AI452" s="106">
        <f t="shared" si="54"/>
        <v>0</v>
      </c>
      <c r="AJ452" s="106">
        <f t="shared" si="55"/>
        <v>153.95843020800001</v>
      </c>
      <c r="AK452" s="106">
        <f t="shared" si="56"/>
        <v>0</v>
      </c>
      <c r="AL452" s="106">
        <f t="shared" si="57"/>
        <v>65.982563327999998</v>
      </c>
      <c r="AM452" s="106">
        <f t="shared" si="58"/>
        <v>416.02916044799997</v>
      </c>
    </row>
    <row r="453" spans="2:39">
      <c r="B453" s="103" t="s">
        <v>5</v>
      </c>
      <c r="C453" s="103" t="s">
        <v>936</v>
      </c>
      <c r="D453" s="103" t="s">
        <v>937</v>
      </c>
      <c r="E453" s="128">
        <v>0</v>
      </c>
      <c r="F453" s="128">
        <v>0</v>
      </c>
      <c r="G453" s="128">
        <v>0</v>
      </c>
      <c r="H453" s="128">
        <v>0</v>
      </c>
      <c r="I453" s="128">
        <v>0</v>
      </c>
      <c r="J453" s="128">
        <v>0</v>
      </c>
      <c r="K453" s="128">
        <v>0</v>
      </c>
      <c r="L453" s="128">
        <v>0</v>
      </c>
      <c r="M453" s="128">
        <v>0</v>
      </c>
      <c r="N453" s="128">
        <v>42.75</v>
      </c>
      <c r="O453" s="128">
        <v>0</v>
      </c>
      <c r="P453" s="128">
        <v>301.5</v>
      </c>
      <c r="Q453" s="128">
        <v>301.5</v>
      </c>
      <c r="R453" s="128">
        <v>0</v>
      </c>
      <c r="S453" s="128">
        <v>0</v>
      </c>
      <c r="T453" s="128">
        <v>645.75</v>
      </c>
      <c r="U453" s="128" t="s">
        <v>4408</v>
      </c>
      <c r="W453" s="93" t="str">
        <f>_xlfn.XLOOKUP($C453,'Master list'!$C:$C,'Master list'!E:E)</f>
        <v>SGCC</v>
      </c>
      <c r="X453" s="93" t="str">
        <f>VLOOKUP($C453,'Master list'!$C:$Z,4,0)</f>
        <v>Z18</v>
      </c>
      <c r="Y453" s="104">
        <f>_xlfn.XLOOKUP($C453,'Master list'!$C:$C,'Master list'!O:O)</f>
        <v>1219</v>
      </c>
      <c r="Z453" s="93" t="str">
        <f>VLOOKUP($C453,'Master list'!$C:$Z,5,0)</f>
        <v>SGCC-ZSBX-Z18</v>
      </c>
      <c r="AA453" s="93">
        <f>VLOOKUP($C453,'Master list'!$C:$Z,6,0)</f>
        <v>1</v>
      </c>
      <c r="AB453" s="93">
        <f>VLOOKUP($C453,'Master list'!$C:$Z,7,0)</f>
        <v>186</v>
      </c>
      <c r="AC453" s="93">
        <f>VLOOKUP($C453,'Master list'!$C:$Z,8,0)</f>
        <v>669</v>
      </c>
      <c r="AD453" s="105">
        <f>VLOOKUP($C453,'Master list'!$C:$Z,9,0)</f>
        <v>0.97680689999999992</v>
      </c>
      <c r="AF453" s="106">
        <f t="shared" si="51"/>
        <v>0</v>
      </c>
      <c r="AG453" s="106">
        <f t="shared" si="52"/>
        <v>41.758494974999998</v>
      </c>
      <c r="AH453" s="106">
        <f t="shared" si="53"/>
        <v>0</v>
      </c>
      <c r="AI453" s="106">
        <f t="shared" si="54"/>
        <v>294.50728034999997</v>
      </c>
      <c r="AJ453" s="106">
        <f t="shared" si="55"/>
        <v>294.50728034999997</v>
      </c>
      <c r="AK453" s="106">
        <f t="shared" si="56"/>
        <v>0</v>
      </c>
      <c r="AL453" s="106">
        <f t="shared" si="57"/>
        <v>0</v>
      </c>
      <c r="AM453" s="106">
        <f t="shared" si="58"/>
        <v>630.77305567499991</v>
      </c>
    </row>
    <row r="454" spans="2:39">
      <c r="B454" s="103" t="s">
        <v>5</v>
      </c>
      <c r="C454" s="103" t="s">
        <v>1594</v>
      </c>
      <c r="D454" s="103" t="s">
        <v>937</v>
      </c>
      <c r="E454" s="128">
        <v>0</v>
      </c>
      <c r="F454" s="128">
        <v>0</v>
      </c>
      <c r="G454" s="128">
        <v>0</v>
      </c>
      <c r="H454" s="128">
        <v>0</v>
      </c>
      <c r="I454" s="128">
        <v>0</v>
      </c>
      <c r="J454" s="128">
        <v>0</v>
      </c>
      <c r="K454" s="128">
        <v>0</v>
      </c>
      <c r="L454" s="128">
        <v>0</v>
      </c>
      <c r="M454" s="128">
        <v>0</v>
      </c>
      <c r="N454" s="128">
        <v>52.75</v>
      </c>
      <c r="O454" s="128">
        <v>0</v>
      </c>
      <c r="P454" s="128">
        <v>80.400000000000006</v>
      </c>
      <c r="Q454" s="128">
        <v>90.45</v>
      </c>
      <c r="R454" s="128">
        <v>80.400000000000006</v>
      </c>
      <c r="S454" s="128">
        <v>80.400000000000006</v>
      </c>
      <c r="T454" s="128">
        <v>384.4</v>
      </c>
      <c r="U454" s="128" t="s">
        <v>4408</v>
      </c>
      <c r="W454" s="93" t="str">
        <f>_xlfn.XLOOKUP($C454,'Master list'!$C:$C,'Master list'!E:E)</f>
        <v>SGCC</v>
      </c>
      <c r="X454" s="93" t="str">
        <f>VLOOKUP($C454,'Master list'!$C:$Z,4,0)</f>
        <v>Z18</v>
      </c>
      <c r="Y454" s="104">
        <f>_xlfn.XLOOKUP($C454,'Master list'!$C:$C,'Master list'!O:O)</f>
        <v>1219</v>
      </c>
      <c r="Z454" s="93" t="str">
        <f>VLOOKUP($C454,'Master list'!$C:$Z,5,0)</f>
        <v>SGCC-ZSBX-Z18</v>
      </c>
      <c r="AA454" s="93">
        <f>VLOOKUP($C454,'Master list'!$C:$Z,6,0)</f>
        <v>1</v>
      </c>
      <c r="AB454" s="93">
        <f>VLOOKUP($C454,'Master list'!$C:$Z,7,0)</f>
        <v>186</v>
      </c>
      <c r="AC454" s="93">
        <f>VLOOKUP($C454,'Master list'!$C:$Z,8,0)</f>
        <v>669</v>
      </c>
      <c r="AD454" s="105">
        <f>VLOOKUP($C454,'Master list'!$C:$Z,9,0)</f>
        <v>0.97680689999999992</v>
      </c>
      <c r="AF454" s="106">
        <f t="shared" si="51"/>
        <v>0</v>
      </c>
      <c r="AG454" s="106">
        <f t="shared" si="52"/>
        <v>51.526563974999995</v>
      </c>
      <c r="AH454" s="106">
        <f t="shared" si="53"/>
        <v>0</v>
      </c>
      <c r="AI454" s="106">
        <f t="shared" si="54"/>
        <v>78.535274759999993</v>
      </c>
      <c r="AJ454" s="106">
        <f t="shared" si="55"/>
        <v>88.352184104999992</v>
      </c>
      <c r="AK454" s="106">
        <f t="shared" si="56"/>
        <v>78.535274759999993</v>
      </c>
      <c r="AL454" s="106">
        <f t="shared" si="57"/>
        <v>78.535274759999993</v>
      </c>
      <c r="AM454" s="106">
        <f t="shared" si="58"/>
        <v>375.48457235999996</v>
      </c>
    </row>
    <row r="455" spans="2:39">
      <c r="B455" s="103" t="s">
        <v>5</v>
      </c>
      <c r="C455" s="103" t="s">
        <v>938</v>
      </c>
      <c r="D455" s="103" t="s">
        <v>939</v>
      </c>
      <c r="E455" s="128">
        <v>0</v>
      </c>
      <c r="F455" s="128">
        <v>0</v>
      </c>
      <c r="G455" s="128">
        <v>0</v>
      </c>
      <c r="H455" s="128">
        <v>0</v>
      </c>
      <c r="I455" s="128">
        <v>0</v>
      </c>
      <c r="J455" s="128">
        <v>0</v>
      </c>
      <c r="K455" s="128">
        <v>183.80500000000001</v>
      </c>
      <c r="L455" s="128">
        <v>82.491</v>
      </c>
      <c r="M455" s="128">
        <v>0</v>
      </c>
      <c r="N455" s="128">
        <v>769.91099999999994</v>
      </c>
      <c r="O455" s="128">
        <v>604.93100000000004</v>
      </c>
      <c r="P455" s="128">
        <v>659.92499999999995</v>
      </c>
      <c r="Q455" s="128">
        <v>1787.2919999999999</v>
      </c>
      <c r="R455" s="128">
        <v>0</v>
      </c>
      <c r="S455" s="128">
        <v>1099.873</v>
      </c>
      <c r="T455" s="128">
        <v>5188.2280000000001</v>
      </c>
      <c r="U455" s="128" t="s">
        <v>4408</v>
      </c>
      <c r="W455" s="93" t="str">
        <f>_xlfn.XLOOKUP($C455,'Master list'!$C:$C,'Master list'!E:E)</f>
        <v>SGCC</v>
      </c>
      <c r="X455" s="93" t="str">
        <f>VLOOKUP($C455,'Master list'!$C:$Z,4,0)</f>
        <v>Z22</v>
      </c>
      <c r="Y455" s="104">
        <f>_xlfn.XLOOKUP($C455,'Master list'!$C:$C,'Master list'!O:O)</f>
        <v>1219</v>
      </c>
      <c r="Z455" s="93" t="str">
        <f>VLOOKUP($C455,'Master list'!$C:$Z,5,0)</f>
        <v>SGCC-ZSBX-Z22</v>
      </c>
      <c r="AA455" s="93">
        <f>VLOOKUP($C455,'Master list'!$C:$Z,6,0)</f>
        <v>2</v>
      </c>
      <c r="AB455" s="93">
        <f>VLOOKUP($C455,'Master list'!$C:$Z,7,0)</f>
        <v>213</v>
      </c>
      <c r="AC455" s="93" t="str">
        <f>VLOOKUP($C455,'Master list'!$C:$Z,8,0)</f>
        <v>COIL</v>
      </c>
      <c r="AD455" s="105">
        <f>VLOOKUP($C455,'Master list'!$C:$Z,9,0)</f>
        <v>1</v>
      </c>
      <c r="AF455" s="106">
        <f t="shared" si="51"/>
        <v>266.29599999999999</v>
      </c>
      <c r="AG455" s="106">
        <f t="shared" si="52"/>
        <v>769.91099999999994</v>
      </c>
      <c r="AH455" s="106">
        <f t="shared" si="53"/>
        <v>604.93100000000004</v>
      </c>
      <c r="AI455" s="106">
        <f t="shared" si="54"/>
        <v>659.92499999999995</v>
      </c>
      <c r="AJ455" s="106">
        <f t="shared" si="55"/>
        <v>1787.2919999999999</v>
      </c>
      <c r="AK455" s="106">
        <f t="shared" si="56"/>
        <v>0</v>
      </c>
      <c r="AL455" s="106">
        <f t="shared" si="57"/>
        <v>1099.873</v>
      </c>
      <c r="AM455" s="106">
        <f t="shared" si="58"/>
        <v>5188.2280000000001</v>
      </c>
    </row>
    <row r="456" spans="2:39">
      <c r="B456" s="103" t="s">
        <v>5</v>
      </c>
      <c r="C456" s="103" t="s">
        <v>940</v>
      </c>
      <c r="D456" s="103" t="s">
        <v>939</v>
      </c>
      <c r="E456" s="128">
        <v>0</v>
      </c>
      <c r="F456" s="128">
        <v>0</v>
      </c>
      <c r="G456" s="128">
        <v>0</v>
      </c>
      <c r="H456" s="128">
        <v>0</v>
      </c>
      <c r="I456" s="128">
        <v>0</v>
      </c>
      <c r="J456" s="128">
        <v>0</v>
      </c>
      <c r="K456" s="128">
        <v>0</v>
      </c>
      <c r="L456" s="128">
        <v>0</v>
      </c>
      <c r="M456" s="128">
        <v>0</v>
      </c>
      <c r="N456" s="128">
        <v>0</v>
      </c>
      <c r="O456" s="128">
        <v>0</v>
      </c>
      <c r="P456" s="128">
        <v>0</v>
      </c>
      <c r="Q456" s="128">
        <v>6.5250000000000004</v>
      </c>
      <c r="R456" s="128">
        <v>0</v>
      </c>
      <c r="S456" s="128">
        <v>25.206</v>
      </c>
      <c r="T456" s="128">
        <v>31.731000000000002</v>
      </c>
      <c r="U456" s="128" t="s">
        <v>4408</v>
      </c>
      <c r="W456" s="93" t="str">
        <f>_xlfn.XLOOKUP($C456,'Master list'!$C:$C,'Master list'!E:E)</f>
        <v>SGCC</v>
      </c>
      <c r="X456" s="93" t="str">
        <f>VLOOKUP($C456,'Master list'!$C:$Z,4,0)</f>
        <v>Z22</v>
      </c>
      <c r="Y456" s="104">
        <f>_xlfn.XLOOKUP($C456,'Master list'!$C:$C,'Master list'!O:O)</f>
        <v>1219</v>
      </c>
      <c r="Z456" s="93" t="str">
        <f>VLOOKUP($C456,'Master list'!$C:$Z,5,0)</f>
        <v>SGCC-ZSBX-Z22</v>
      </c>
      <c r="AA456" s="93">
        <f>VLOOKUP($C456,'Master list'!$C:$Z,6,0)</f>
        <v>2</v>
      </c>
      <c r="AB456" s="93">
        <f>VLOOKUP($C456,'Master list'!$C:$Z,7,0)</f>
        <v>213</v>
      </c>
      <c r="AC456" s="93" t="str">
        <f>VLOOKUP($C456,'Master list'!$C:$Z,8,0)</f>
        <v>coil</v>
      </c>
      <c r="AD456" s="105">
        <f>VLOOKUP($C456,'Master list'!$C:$Z,9,0)</f>
        <v>1</v>
      </c>
      <c r="AF456" s="106">
        <f t="shared" si="51"/>
        <v>0</v>
      </c>
      <c r="AG456" s="106">
        <f t="shared" si="52"/>
        <v>0</v>
      </c>
      <c r="AH456" s="106">
        <f t="shared" si="53"/>
        <v>0</v>
      </c>
      <c r="AI456" s="106">
        <f t="shared" si="54"/>
        <v>0</v>
      </c>
      <c r="AJ456" s="106">
        <f t="shared" si="55"/>
        <v>6.5250000000000004</v>
      </c>
      <c r="AK456" s="106">
        <f t="shared" si="56"/>
        <v>0</v>
      </c>
      <c r="AL456" s="106">
        <f t="shared" si="57"/>
        <v>25.206</v>
      </c>
      <c r="AM456" s="106">
        <f t="shared" si="58"/>
        <v>31.731000000000002</v>
      </c>
    </row>
    <row r="457" spans="2:39">
      <c r="B457" s="103" t="s">
        <v>5</v>
      </c>
      <c r="C457" s="103" t="s">
        <v>941</v>
      </c>
      <c r="D457" s="103" t="s">
        <v>942</v>
      </c>
      <c r="E457" s="128">
        <v>0</v>
      </c>
      <c r="F457" s="128">
        <v>0</v>
      </c>
      <c r="G457" s="128">
        <v>0</v>
      </c>
      <c r="H457" s="128">
        <v>0</v>
      </c>
      <c r="I457" s="128">
        <v>0</v>
      </c>
      <c r="J457" s="128">
        <v>0</v>
      </c>
      <c r="K457" s="128">
        <v>20.09</v>
      </c>
      <c r="L457" s="128">
        <v>0</v>
      </c>
      <c r="M457" s="128">
        <v>0</v>
      </c>
      <c r="N457" s="128">
        <v>0</v>
      </c>
      <c r="O457" s="128">
        <v>100.5</v>
      </c>
      <c r="P457" s="128">
        <v>0</v>
      </c>
      <c r="Q457" s="128">
        <v>100.5</v>
      </c>
      <c r="R457" s="128">
        <v>0</v>
      </c>
      <c r="S457" s="128">
        <v>10.050000000000001</v>
      </c>
      <c r="T457" s="128">
        <v>231.14</v>
      </c>
      <c r="U457" s="128" t="s">
        <v>4408</v>
      </c>
      <c r="W457" s="93" t="str">
        <f>_xlfn.XLOOKUP($C457,'Master list'!$C:$C,'Master list'!E:E)</f>
        <v>SGCC</v>
      </c>
      <c r="X457" s="93" t="str">
        <f>VLOOKUP($C457,'Master list'!$C:$Z,4,0)</f>
        <v>Z08</v>
      </c>
      <c r="Y457" s="104">
        <f>_xlfn.XLOOKUP($C457,'Master list'!$C:$C,'Master list'!O:O)</f>
        <v>1219</v>
      </c>
      <c r="Z457" s="93" t="str">
        <f>VLOOKUP($C457,'Master list'!$C:$Z,5,0)</f>
        <v>SGCC-ZSBX-Z08</v>
      </c>
      <c r="AA457" s="93">
        <f>VLOOKUP($C457,'Master list'!$C:$Z,6,0)</f>
        <v>1</v>
      </c>
      <c r="AB457" s="93">
        <f>VLOOKUP($C457,'Master list'!$C:$Z,7,0)</f>
        <v>380</v>
      </c>
      <c r="AC457" s="93">
        <f>VLOOKUP($C457,'Master list'!$C:$Z,8,0)</f>
        <v>443</v>
      </c>
      <c r="AD457" s="105">
        <f>VLOOKUP($C457,'Master list'!$C:$Z,9,0)</f>
        <v>1.321469</v>
      </c>
      <c r="AF457" s="106">
        <f t="shared" si="51"/>
        <v>26.548312209999999</v>
      </c>
      <c r="AG457" s="106">
        <f t="shared" si="52"/>
        <v>0</v>
      </c>
      <c r="AH457" s="106">
        <f t="shared" si="53"/>
        <v>132.80763450000001</v>
      </c>
      <c r="AI457" s="106">
        <f t="shared" si="54"/>
        <v>0</v>
      </c>
      <c r="AJ457" s="106">
        <f t="shared" si="55"/>
        <v>132.80763450000001</v>
      </c>
      <c r="AK457" s="106">
        <f t="shared" si="56"/>
        <v>0</v>
      </c>
      <c r="AL457" s="106">
        <f t="shared" si="57"/>
        <v>13.28076345</v>
      </c>
      <c r="AM457" s="106">
        <f t="shared" si="58"/>
        <v>305.44434465999996</v>
      </c>
    </row>
    <row r="458" spans="2:39">
      <c r="B458" s="103" t="s">
        <v>5</v>
      </c>
      <c r="C458" s="103" t="s">
        <v>943</v>
      </c>
      <c r="D458" s="103" t="s">
        <v>944</v>
      </c>
      <c r="E458" s="128">
        <v>0</v>
      </c>
      <c r="F458" s="128">
        <v>0</v>
      </c>
      <c r="G458" s="128">
        <v>0</v>
      </c>
      <c r="H458" s="128">
        <v>0</v>
      </c>
      <c r="I458" s="128">
        <v>0</v>
      </c>
      <c r="J458" s="128">
        <v>0</v>
      </c>
      <c r="K458" s="128">
        <v>49.6</v>
      </c>
      <c r="L458" s="128">
        <v>0</v>
      </c>
      <c r="M458" s="128">
        <v>0</v>
      </c>
      <c r="N458" s="128">
        <v>10.050000000000001</v>
      </c>
      <c r="O458" s="128">
        <v>90.45</v>
      </c>
      <c r="P458" s="128">
        <v>10.050000000000001</v>
      </c>
      <c r="Q458" s="128">
        <v>70.349999999999994</v>
      </c>
      <c r="R458" s="128">
        <v>0</v>
      </c>
      <c r="S458" s="128">
        <v>70.349999999999994</v>
      </c>
      <c r="T458" s="128">
        <v>300.85000000000002</v>
      </c>
      <c r="U458" s="128" t="s">
        <v>4408</v>
      </c>
      <c r="W458" s="93" t="str">
        <f>_xlfn.XLOOKUP($C458,'Master list'!$C:$C,'Master list'!E:E)</f>
        <v>SGCC</v>
      </c>
      <c r="X458" s="93" t="str">
        <f>VLOOKUP($C458,'Master list'!$C:$Z,4,0)</f>
        <v>Z08</v>
      </c>
      <c r="Y458" s="104">
        <f>_xlfn.XLOOKUP($C458,'Master list'!$C:$C,'Master list'!O:O)</f>
        <v>1219</v>
      </c>
      <c r="Z458" s="93" t="str">
        <f>VLOOKUP($C458,'Master list'!$C:$Z,5,0)</f>
        <v>SGCC-ZSBX-Z08</v>
      </c>
      <c r="AA458" s="93">
        <f>VLOOKUP($C458,'Master list'!$C:$Z,6,0)</f>
        <v>1</v>
      </c>
      <c r="AB458" s="93">
        <f>VLOOKUP($C458,'Master list'!$C:$Z,7,0)</f>
        <v>453</v>
      </c>
      <c r="AC458" s="93">
        <f>VLOOKUP($C458,'Master list'!$C:$Z,8,0)</f>
        <v>629</v>
      </c>
      <c r="AD458" s="105">
        <f>VLOOKUP($C458,'Master list'!$C:$Z,9,0)</f>
        <v>2.2367554499999995</v>
      </c>
      <c r="AF458" s="106">
        <f t="shared" ref="AF458:AF521" si="59">SUM(J458:M458)*AD458</f>
        <v>110.94307031999998</v>
      </c>
      <c r="AG458" s="106">
        <f t="shared" ref="AG458:AG521" si="60">$AD458*N458</f>
        <v>22.479392272499997</v>
      </c>
      <c r="AH458" s="106">
        <f t="shared" ref="AH458:AH521" si="61">$AD458*O458</f>
        <v>202.31453045249995</v>
      </c>
      <c r="AI458" s="106">
        <f t="shared" ref="AI458:AI521" si="62">$AD458*P458</f>
        <v>22.479392272499997</v>
      </c>
      <c r="AJ458" s="106">
        <f t="shared" ref="AJ458:AJ521" si="63">$AD458*Q458</f>
        <v>157.35574590749997</v>
      </c>
      <c r="AK458" s="106">
        <f t="shared" ref="AK458:AK521" si="64">$AD458*R458</f>
        <v>0</v>
      </c>
      <c r="AL458" s="106">
        <f t="shared" ref="AL458:AL521" si="65">$AD458*S458</f>
        <v>157.35574590749997</v>
      </c>
      <c r="AM458" s="106">
        <f t="shared" ref="AM458:AM521" si="66">$AD458*T458</f>
        <v>672.92787713249993</v>
      </c>
    </row>
    <row r="459" spans="2:39">
      <c r="B459" s="103" t="s">
        <v>5</v>
      </c>
      <c r="C459" s="103" t="s">
        <v>1599</v>
      </c>
      <c r="D459" s="103" t="s">
        <v>607</v>
      </c>
      <c r="E459" s="128">
        <v>0</v>
      </c>
      <c r="F459" s="128">
        <v>0</v>
      </c>
      <c r="G459" s="128">
        <v>0</v>
      </c>
      <c r="H459" s="128">
        <v>0</v>
      </c>
      <c r="I459" s="128">
        <v>0</v>
      </c>
      <c r="J459" s="128">
        <v>0</v>
      </c>
      <c r="K459" s="128">
        <v>0</v>
      </c>
      <c r="L459" s="128">
        <v>0</v>
      </c>
      <c r="M459" s="128">
        <v>0</v>
      </c>
      <c r="N459" s="128">
        <v>0</v>
      </c>
      <c r="O459" s="128">
        <v>0</v>
      </c>
      <c r="P459" s="128">
        <v>12.346</v>
      </c>
      <c r="Q459" s="128">
        <v>12.422000000000001</v>
      </c>
      <c r="R459" s="128">
        <v>5.5209999999999999</v>
      </c>
      <c r="S459" s="128">
        <v>0</v>
      </c>
      <c r="T459" s="128">
        <v>30.289000000000001</v>
      </c>
      <c r="U459" s="128" t="s">
        <v>4408</v>
      </c>
      <c r="W459" s="93" t="str">
        <f>_xlfn.XLOOKUP($C459,'Master list'!$C:$C,'Master list'!E:E)</f>
        <v>SGCC</v>
      </c>
      <c r="X459" s="93" t="str">
        <f>VLOOKUP($C459,'Master list'!$C:$Z,4,0)</f>
        <v>Z08</v>
      </c>
      <c r="Y459" s="104">
        <f>_xlfn.XLOOKUP($C459,'Master list'!$C:$C,'Master list'!O:O)</f>
        <v>1219</v>
      </c>
      <c r="Z459" s="93" t="str">
        <f>VLOOKUP($C459,'Master list'!$C:$Z,5,0)</f>
        <v>SGCC-ZSBX-Z08</v>
      </c>
      <c r="AA459" s="93">
        <f>VLOOKUP($C459,'Master list'!$C:$Z,6,0)</f>
        <v>1</v>
      </c>
      <c r="AB459" s="93">
        <f>VLOOKUP($C459,'Master list'!$C:$Z,7,0)</f>
        <v>1085</v>
      </c>
      <c r="AC459" s="93">
        <f>VLOOKUP($C459,'Master list'!$C:$Z,8,0)</f>
        <v>1219</v>
      </c>
      <c r="AD459" s="105">
        <f>VLOOKUP($C459,'Master list'!$C:$Z,9,0)</f>
        <v>10.38252775</v>
      </c>
      <c r="AF459" s="106">
        <f t="shared" si="59"/>
        <v>0</v>
      </c>
      <c r="AG459" s="106">
        <f t="shared" si="60"/>
        <v>0</v>
      </c>
      <c r="AH459" s="106">
        <f t="shared" si="61"/>
        <v>0</v>
      </c>
      <c r="AI459" s="106">
        <f t="shared" si="62"/>
        <v>128.18268760149999</v>
      </c>
      <c r="AJ459" s="106">
        <f t="shared" si="63"/>
        <v>128.97175971050001</v>
      </c>
      <c r="AK459" s="106">
        <f t="shared" si="64"/>
        <v>57.321935707749994</v>
      </c>
      <c r="AL459" s="106">
        <f t="shared" si="65"/>
        <v>0</v>
      </c>
      <c r="AM459" s="106">
        <f t="shared" si="66"/>
        <v>314.47638301975002</v>
      </c>
    </row>
    <row r="460" spans="2:39">
      <c r="B460" s="103" t="s">
        <v>5</v>
      </c>
      <c r="C460" s="103" t="s">
        <v>949</v>
      </c>
      <c r="D460" s="103" t="s">
        <v>599</v>
      </c>
      <c r="E460" s="128">
        <v>0</v>
      </c>
      <c r="F460" s="128">
        <v>0</v>
      </c>
      <c r="G460" s="128">
        <v>0</v>
      </c>
      <c r="H460" s="128">
        <v>0</v>
      </c>
      <c r="I460" s="128">
        <v>0</v>
      </c>
      <c r="J460" s="128">
        <v>0</v>
      </c>
      <c r="K460" s="128">
        <v>0</v>
      </c>
      <c r="L460" s="128">
        <v>0</v>
      </c>
      <c r="M460" s="128">
        <v>0</v>
      </c>
      <c r="N460" s="128">
        <v>0.54500000000000004</v>
      </c>
      <c r="O460" s="128">
        <v>3.06</v>
      </c>
      <c r="P460" s="128">
        <v>0</v>
      </c>
      <c r="Q460" s="128">
        <v>15.202999999999999</v>
      </c>
      <c r="R460" s="128">
        <v>0</v>
      </c>
      <c r="S460" s="128">
        <v>3.76</v>
      </c>
      <c r="T460" s="128">
        <v>22.568000000000001</v>
      </c>
      <c r="U460" s="128" t="s">
        <v>4408</v>
      </c>
      <c r="W460" s="93" t="str">
        <f>_xlfn.XLOOKUP($C460,'Master list'!$C:$C,'Master list'!E:E)</f>
        <v>SGCC</v>
      </c>
      <c r="X460" s="93" t="str">
        <f>VLOOKUP($C460,'Master list'!$C:$Z,4,0)</f>
        <v>Z08</v>
      </c>
      <c r="Y460" s="104">
        <f>_xlfn.XLOOKUP($C460,'Master list'!$C:$C,'Master list'!O:O)</f>
        <v>1219</v>
      </c>
      <c r="Z460" s="93" t="str">
        <f>VLOOKUP($C460,'Master list'!$C:$Z,5,0)</f>
        <v>SGCC-ZSBX-Z08</v>
      </c>
      <c r="AA460" s="93">
        <f>VLOOKUP($C460,'Master list'!$C:$Z,6,0)</f>
        <v>0.6</v>
      </c>
      <c r="AB460" s="93">
        <f>VLOOKUP($C460,'Master list'!$C:$Z,7,0)</f>
        <v>1219</v>
      </c>
      <c r="AC460" s="93">
        <f>VLOOKUP($C460,'Master list'!$C:$Z,8,0)</f>
        <v>1219</v>
      </c>
      <c r="AD460" s="105">
        <f>VLOOKUP($C460,'Master list'!$C:$Z,9,0)</f>
        <v>6.99887631</v>
      </c>
      <c r="AF460" s="106">
        <f t="shared" si="59"/>
        <v>0</v>
      </c>
      <c r="AG460" s="106">
        <f t="shared" si="60"/>
        <v>3.8143875889500003</v>
      </c>
      <c r="AH460" s="106">
        <f t="shared" si="61"/>
        <v>21.416561508600001</v>
      </c>
      <c r="AI460" s="106">
        <f t="shared" si="62"/>
        <v>0</v>
      </c>
      <c r="AJ460" s="106">
        <f t="shared" si="63"/>
        <v>106.40391654093</v>
      </c>
      <c r="AK460" s="106">
        <f t="shared" si="64"/>
        <v>0</v>
      </c>
      <c r="AL460" s="106">
        <f t="shared" si="65"/>
        <v>26.3157749256</v>
      </c>
      <c r="AM460" s="106">
        <f t="shared" si="66"/>
        <v>157.95064056408</v>
      </c>
    </row>
    <row r="461" spans="2:39">
      <c r="B461" s="103" t="s">
        <v>5</v>
      </c>
      <c r="C461" s="103" t="s">
        <v>950</v>
      </c>
      <c r="D461" s="103" t="s">
        <v>951</v>
      </c>
      <c r="E461" s="128">
        <v>0</v>
      </c>
      <c r="F461" s="128">
        <v>0</v>
      </c>
      <c r="G461" s="128">
        <v>0</v>
      </c>
      <c r="H461" s="128">
        <v>0</v>
      </c>
      <c r="I461" s="128">
        <v>0</v>
      </c>
      <c r="J461" s="128">
        <v>1.2390000000000001</v>
      </c>
      <c r="K461" s="128">
        <v>10.29</v>
      </c>
      <c r="L461" s="128">
        <v>0</v>
      </c>
      <c r="M461" s="128">
        <v>0</v>
      </c>
      <c r="N461" s="128">
        <v>21.722999999999999</v>
      </c>
      <c r="O461" s="128">
        <v>11.433</v>
      </c>
      <c r="P461" s="128">
        <v>0</v>
      </c>
      <c r="Q461" s="128">
        <v>42.302999999999997</v>
      </c>
      <c r="R461" s="128">
        <v>0</v>
      </c>
      <c r="S461" s="128">
        <v>10.29</v>
      </c>
      <c r="T461" s="128">
        <v>97.278000000000006</v>
      </c>
      <c r="U461" s="128" t="s">
        <v>4408</v>
      </c>
      <c r="W461" s="93" t="str">
        <f>_xlfn.XLOOKUP($C461,'Master list'!$C:$C,'Master list'!E:E)</f>
        <v>SGCC</v>
      </c>
      <c r="X461" s="93" t="str">
        <f>VLOOKUP($C461,'Master list'!$C:$Z,4,0)</f>
        <v>Z08</v>
      </c>
      <c r="Y461" s="104">
        <f>_xlfn.XLOOKUP($C461,'Master list'!$C:$C,'Master list'!O:O)</f>
        <v>1219</v>
      </c>
      <c r="Z461" s="93" t="str">
        <f>VLOOKUP($C461,'Master list'!$C:$Z,5,0)</f>
        <v>SGCC-ZSBX-Z08</v>
      </c>
      <c r="AA461" s="93">
        <f>VLOOKUP($C461,'Master list'!$C:$Z,6,0)</f>
        <v>0.6</v>
      </c>
      <c r="AB461" s="93">
        <f>VLOOKUP($C461,'Master list'!$C:$Z,7,0)</f>
        <v>350</v>
      </c>
      <c r="AC461" s="93">
        <f>VLOOKUP($C461,'Master list'!$C:$Z,8,0)</f>
        <v>520</v>
      </c>
      <c r="AD461" s="105">
        <f>VLOOKUP($C461,'Master list'!$C:$Z,9,0)</f>
        <v>0.85721999999999998</v>
      </c>
      <c r="AF461" s="106">
        <f t="shared" si="59"/>
        <v>9.8828893799999999</v>
      </c>
      <c r="AG461" s="106">
        <f t="shared" si="60"/>
        <v>18.62139006</v>
      </c>
      <c r="AH461" s="106">
        <f t="shared" si="61"/>
        <v>9.8005962599999989</v>
      </c>
      <c r="AI461" s="106">
        <f t="shared" si="62"/>
        <v>0</v>
      </c>
      <c r="AJ461" s="106">
        <f t="shared" si="63"/>
        <v>36.262977659999997</v>
      </c>
      <c r="AK461" s="106">
        <f t="shared" si="64"/>
        <v>0</v>
      </c>
      <c r="AL461" s="106">
        <f t="shared" si="65"/>
        <v>8.8207937999999988</v>
      </c>
      <c r="AM461" s="106">
        <f t="shared" si="66"/>
        <v>83.388647160000005</v>
      </c>
    </row>
    <row r="462" spans="2:39">
      <c r="B462" s="103" t="s">
        <v>5</v>
      </c>
      <c r="C462" s="103" t="s">
        <v>952</v>
      </c>
      <c r="D462" s="103" t="s">
        <v>953</v>
      </c>
      <c r="E462" s="128">
        <v>0</v>
      </c>
      <c r="F462" s="128">
        <v>0</v>
      </c>
      <c r="G462" s="128">
        <v>0</v>
      </c>
      <c r="H462" s="128">
        <v>0</v>
      </c>
      <c r="I462" s="128">
        <v>0</v>
      </c>
      <c r="J462" s="128">
        <v>0</v>
      </c>
      <c r="K462" s="128">
        <v>34.854999999999997</v>
      </c>
      <c r="L462" s="128">
        <v>0</v>
      </c>
      <c r="M462" s="128">
        <v>0</v>
      </c>
      <c r="N462" s="128">
        <v>10.050000000000001</v>
      </c>
      <c r="O462" s="128">
        <v>70.349999999999994</v>
      </c>
      <c r="P462" s="128">
        <v>0</v>
      </c>
      <c r="Q462" s="128">
        <v>100.5</v>
      </c>
      <c r="R462" s="128">
        <v>0</v>
      </c>
      <c r="S462" s="128">
        <v>50.25</v>
      </c>
      <c r="T462" s="128">
        <v>266.005</v>
      </c>
      <c r="U462" s="128" t="s">
        <v>4408</v>
      </c>
      <c r="W462" s="93" t="str">
        <f>_xlfn.XLOOKUP($C462,'Master list'!$C:$C,'Master list'!E:E)</f>
        <v>SGCC</v>
      </c>
      <c r="X462" s="93" t="str">
        <f>VLOOKUP($C462,'Master list'!$C:$Z,4,0)</f>
        <v>Z08</v>
      </c>
      <c r="Y462" s="104">
        <f>_xlfn.XLOOKUP($C462,'Master list'!$C:$C,'Master list'!O:O)</f>
        <v>1219</v>
      </c>
      <c r="Z462" s="93" t="str">
        <f>VLOOKUP($C462,'Master list'!$C:$Z,5,0)</f>
        <v>SGCC-ZSBX-Z08</v>
      </c>
      <c r="AA462" s="93">
        <f>VLOOKUP($C462,'Master list'!$C:$Z,6,0)</f>
        <v>1</v>
      </c>
      <c r="AB462" s="93">
        <f>VLOOKUP($C462,'Master list'!$C:$Z,7,0)</f>
        <v>370</v>
      </c>
      <c r="AC462" s="93">
        <f>VLOOKUP($C462,'Master list'!$C:$Z,8,0)</f>
        <v>512</v>
      </c>
      <c r="AD462" s="105">
        <f>VLOOKUP($C462,'Master list'!$C:$Z,9,0)</f>
        <v>1.487104</v>
      </c>
      <c r="AF462" s="106">
        <f t="shared" si="59"/>
        <v>51.833009919999995</v>
      </c>
      <c r="AG462" s="106">
        <f t="shared" si="60"/>
        <v>14.9453952</v>
      </c>
      <c r="AH462" s="106">
        <f t="shared" si="61"/>
        <v>104.61776639999999</v>
      </c>
      <c r="AI462" s="106">
        <f t="shared" si="62"/>
        <v>0</v>
      </c>
      <c r="AJ462" s="106">
        <f t="shared" si="63"/>
        <v>149.45395199999999</v>
      </c>
      <c r="AK462" s="106">
        <f t="shared" si="64"/>
        <v>0</v>
      </c>
      <c r="AL462" s="106">
        <f t="shared" si="65"/>
        <v>74.726975999999993</v>
      </c>
      <c r="AM462" s="106">
        <f t="shared" si="66"/>
        <v>395.57709951999999</v>
      </c>
    </row>
    <row r="463" spans="2:39">
      <c r="B463" s="103" t="s">
        <v>5</v>
      </c>
      <c r="C463" s="103" t="s">
        <v>954</v>
      </c>
      <c r="D463" s="103" t="s">
        <v>955</v>
      </c>
      <c r="E463" s="128">
        <v>0</v>
      </c>
      <c r="F463" s="128">
        <v>0</v>
      </c>
      <c r="G463" s="128">
        <v>0</v>
      </c>
      <c r="H463" s="128">
        <v>0</v>
      </c>
      <c r="I463" s="128">
        <v>0</v>
      </c>
      <c r="J463" s="128">
        <v>0</v>
      </c>
      <c r="K463" s="128">
        <v>107.735</v>
      </c>
      <c r="L463" s="128">
        <v>0</v>
      </c>
      <c r="M463" s="128">
        <v>0</v>
      </c>
      <c r="N463" s="128">
        <v>0</v>
      </c>
      <c r="O463" s="128">
        <v>80.400000000000006</v>
      </c>
      <c r="P463" s="128">
        <v>0</v>
      </c>
      <c r="Q463" s="128">
        <v>80.400000000000006</v>
      </c>
      <c r="R463" s="128">
        <v>0</v>
      </c>
      <c r="S463" s="128">
        <v>40.200000000000003</v>
      </c>
      <c r="T463" s="128">
        <v>308.73500000000001</v>
      </c>
      <c r="U463" s="128" t="s">
        <v>4408</v>
      </c>
      <c r="W463" s="93" t="str">
        <f>_xlfn.XLOOKUP($C463,'Master list'!$C:$C,'Master list'!E:E)</f>
        <v>SGCC</v>
      </c>
      <c r="X463" s="93" t="str">
        <f>VLOOKUP($C463,'Master list'!$C:$Z,4,0)</f>
        <v>Z08</v>
      </c>
      <c r="Y463" s="104">
        <f>_xlfn.XLOOKUP($C463,'Master list'!$C:$C,'Master list'!O:O)</f>
        <v>1219</v>
      </c>
      <c r="Z463" s="93" t="str">
        <f>VLOOKUP($C463,'Master list'!$C:$Z,5,0)</f>
        <v>SGCC-ZSBX-Z08</v>
      </c>
      <c r="AA463" s="93">
        <f>VLOOKUP($C463,'Master list'!$C:$Z,6,0)</f>
        <v>1</v>
      </c>
      <c r="AB463" s="93">
        <f>VLOOKUP($C463,'Master list'!$C:$Z,7,0)</f>
        <v>370</v>
      </c>
      <c r="AC463" s="93">
        <f>VLOOKUP($C463,'Master list'!$C:$Z,8,0)</f>
        <v>752</v>
      </c>
      <c r="AD463" s="105">
        <f>VLOOKUP($C463,'Master list'!$C:$Z,9,0)</f>
        <v>2.1841840000000001</v>
      </c>
      <c r="AF463" s="106">
        <f t="shared" si="59"/>
        <v>235.31306324000002</v>
      </c>
      <c r="AG463" s="106">
        <f t="shared" si="60"/>
        <v>0</v>
      </c>
      <c r="AH463" s="106">
        <f t="shared" si="61"/>
        <v>175.60839360000003</v>
      </c>
      <c r="AI463" s="106">
        <f t="shared" si="62"/>
        <v>0</v>
      </c>
      <c r="AJ463" s="106">
        <f t="shared" si="63"/>
        <v>175.60839360000003</v>
      </c>
      <c r="AK463" s="106">
        <f t="shared" si="64"/>
        <v>0</v>
      </c>
      <c r="AL463" s="106">
        <f t="shared" si="65"/>
        <v>87.804196800000014</v>
      </c>
      <c r="AM463" s="106">
        <f t="shared" si="66"/>
        <v>674.33404724000002</v>
      </c>
    </row>
    <row r="464" spans="2:39">
      <c r="B464" s="103" t="s">
        <v>5</v>
      </c>
      <c r="C464" s="103" t="s">
        <v>1600</v>
      </c>
      <c r="D464" s="103" t="s">
        <v>1601</v>
      </c>
      <c r="E464" s="128">
        <v>0</v>
      </c>
      <c r="F464" s="128">
        <v>0</v>
      </c>
      <c r="G464" s="128">
        <v>0</v>
      </c>
      <c r="H464" s="128">
        <v>0</v>
      </c>
      <c r="I464" s="128">
        <v>0</v>
      </c>
      <c r="J464" s="128">
        <v>0</v>
      </c>
      <c r="K464" s="128">
        <v>0</v>
      </c>
      <c r="L464" s="128">
        <v>0</v>
      </c>
      <c r="M464" s="128">
        <v>0</v>
      </c>
      <c r="N464" s="128">
        <v>0</v>
      </c>
      <c r="O464" s="128">
        <v>0</v>
      </c>
      <c r="P464" s="128">
        <v>0</v>
      </c>
      <c r="Q464" s="128">
        <v>26.31</v>
      </c>
      <c r="R464" s="128">
        <v>0</v>
      </c>
      <c r="S464" s="128">
        <v>20.100000000000001</v>
      </c>
      <c r="T464" s="128">
        <v>46.41</v>
      </c>
      <c r="U464" s="128" t="s">
        <v>4408</v>
      </c>
      <c r="W464" s="93" t="str">
        <f>_xlfn.XLOOKUP($C464,'Master list'!$C:$C,'Master list'!E:E)</f>
        <v>SGCC</v>
      </c>
      <c r="X464" s="93" t="str">
        <f>VLOOKUP($C464,'Master list'!$C:$Z,4,0)</f>
        <v>Z08</v>
      </c>
      <c r="Y464" s="104">
        <f>_xlfn.XLOOKUP($C464,'Master list'!$C:$C,'Master list'!O:O)</f>
        <v>1219</v>
      </c>
      <c r="Z464" s="93" t="str">
        <f>VLOOKUP($C464,'Master list'!$C:$Z,5,0)</f>
        <v>SGCC-ZSBX-Z08</v>
      </c>
      <c r="AA464" s="93">
        <f>VLOOKUP($C464,'Master list'!$C:$Z,6,0)</f>
        <v>1</v>
      </c>
      <c r="AB464" s="93">
        <f>VLOOKUP($C464,'Master list'!$C:$Z,7,0)</f>
        <v>369.8</v>
      </c>
      <c r="AC464" s="93">
        <f>VLOOKUP($C464,'Master list'!$C:$Z,8,0)</f>
        <v>990</v>
      </c>
      <c r="AD464" s="105">
        <f>VLOOKUP($C464,'Master list'!$C:$Z,9,0)</f>
        <v>2.8739006999999996</v>
      </c>
      <c r="AF464" s="106">
        <f t="shared" si="59"/>
        <v>0</v>
      </c>
      <c r="AG464" s="106">
        <f t="shared" si="60"/>
        <v>0</v>
      </c>
      <c r="AH464" s="106">
        <f t="shared" si="61"/>
        <v>0</v>
      </c>
      <c r="AI464" s="106">
        <f t="shared" si="62"/>
        <v>0</v>
      </c>
      <c r="AJ464" s="106">
        <f t="shared" si="63"/>
        <v>75.612327416999989</v>
      </c>
      <c r="AK464" s="106">
        <f t="shared" si="64"/>
        <v>0</v>
      </c>
      <c r="AL464" s="106">
        <f t="shared" si="65"/>
        <v>57.765404069999995</v>
      </c>
      <c r="AM464" s="106">
        <f t="shared" si="66"/>
        <v>133.37773148699998</v>
      </c>
    </row>
    <row r="465" spans="2:39">
      <c r="B465" s="103" t="s">
        <v>5</v>
      </c>
      <c r="C465" s="103" t="s">
        <v>956</v>
      </c>
      <c r="D465" s="103" t="s">
        <v>957</v>
      </c>
      <c r="E465" s="128">
        <v>0</v>
      </c>
      <c r="F465" s="128">
        <v>0</v>
      </c>
      <c r="G465" s="128">
        <v>0</v>
      </c>
      <c r="H465" s="128">
        <v>0</v>
      </c>
      <c r="I465" s="128">
        <v>0</v>
      </c>
      <c r="J465" s="128">
        <v>0</v>
      </c>
      <c r="K465" s="128">
        <v>262.56</v>
      </c>
      <c r="L465" s="128">
        <v>0</v>
      </c>
      <c r="M465" s="128">
        <v>0</v>
      </c>
      <c r="N465" s="128">
        <v>150.75</v>
      </c>
      <c r="O465" s="128">
        <v>251.25</v>
      </c>
      <c r="P465" s="128">
        <v>50.25</v>
      </c>
      <c r="Q465" s="128">
        <v>251.25</v>
      </c>
      <c r="R465" s="128">
        <v>0</v>
      </c>
      <c r="S465" s="128">
        <v>251.25</v>
      </c>
      <c r="T465" s="128">
        <v>1217.31</v>
      </c>
      <c r="U465" s="128" t="s">
        <v>4408</v>
      </c>
      <c r="W465" s="93" t="str">
        <f>_xlfn.XLOOKUP($C465,'Master list'!$C:$C,'Master list'!E:E)</f>
        <v>SGCC</v>
      </c>
      <c r="X465" s="93" t="str">
        <f>VLOOKUP($C465,'Master list'!$C:$Z,4,0)</f>
        <v>Z08</v>
      </c>
      <c r="Y465" s="104">
        <f>_xlfn.XLOOKUP($C465,'Master list'!$C:$C,'Master list'!O:O)</f>
        <v>1219</v>
      </c>
      <c r="Z465" s="93" t="str">
        <f>VLOOKUP($C465,'Master list'!$C:$Z,5,0)</f>
        <v>SGCC-ZSBX-Z08</v>
      </c>
      <c r="AA465" s="93">
        <f>VLOOKUP($C465,'Master list'!$C:$Z,6,0)</f>
        <v>1</v>
      </c>
      <c r="AB465" s="93">
        <f>VLOOKUP($C465,'Master list'!$C:$Z,7,0)</f>
        <v>270</v>
      </c>
      <c r="AC465" s="93">
        <f>VLOOKUP($C465,'Master list'!$C:$Z,8,0)</f>
        <v>500</v>
      </c>
      <c r="AD465" s="105">
        <f>VLOOKUP($C465,'Master list'!$C:$Z,9,0)</f>
        <v>1.05975</v>
      </c>
      <c r="AF465" s="106">
        <f t="shared" si="59"/>
        <v>278.24795999999998</v>
      </c>
      <c r="AG465" s="106">
        <f t="shared" si="60"/>
        <v>159.75731249999998</v>
      </c>
      <c r="AH465" s="106">
        <f t="shared" si="61"/>
        <v>266.26218749999998</v>
      </c>
      <c r="AI465" s="106">
        <f t="shared" si="62"/>
        <v>53.252437499999999</v>
      </c>
      <c r="AJ465" s="106">
        <f t="shared" si="63"/>
        <v>266.26218749999998</v>
      </c>
      <c r="AK465" s="106">
        <f t="shared" si="64"/>
        <v>0</v>
      </c>
      <c r="AL465" s="106">
        <f t="shared" si="65"/>
        <v>266.26218749999998</v>
      </c>
      <c r="AM465" s="106">
        <f t="shared" si="66"/>
        <v>1290.0442724999998</v>
      </c>
    </row>
    <row r="466" spans="2:39">
      <c r="B466" s="103" t="s">
        <v>5</v>
      </c>
      <c r="C466" s="103" t="s">
        <v>958</v>
      </c>
      <c r="D466" s="103" t="s">
        <v>959</v>
      </c>
      <c r="E466" s="128">
        <v>0</v>
      </c>
      <c r="F466" s="128">
        <v>0</v>
      </c>
      <c r="G466" s="128">
        <v>0</v>
      </c>
      <c r="H466" s="128">
        <v>0</v>
      </c>
      <c r="I466" s="128">
        <v>0</v>
      </c>
      <c r="J466" s="128">
        <v>0</v>
      </c>
      <c r="K466" s="128">
        <v>731.5</v>
      </c>
      <c r="L466" s="128">
        <v>0</v>
      </c>
      <c r="M466" s="128">
        <v>0</v>
      </c>
      <c r="N466" s="128">
        <v>180.9</v>
      </c>
      <c r="O466" s="128">
        <v>542.70000000000005</v>
      </c>
      <c r="P466" s="128">
        <v>0</v>
      </c>
      <c r="Q466" s="128">
        <v>723.6</v>
      </c>
      <c r="R466" s="128">
        <v>0</v>
      </c>
      <c r="S466" s="128">
        <v>361.8</v>
      </c>
      <c r="T466" s="128">
        <v>2540.5</v>
      </c>
      <c r="U466" s="128" t="s">
        <v>4408</v>
      </c>
      <c r="W466" s="93" t="str">
        <f>_xlfn.XLOOKUP($C466,'Master list'!$C:$C,'Master list'!E:E)</f>
        <v>SGCC</v>
      </c>
      <c r="X466" s="93" t="str">
        <f>VLOOKUP($C466,'Master list'!$C:$Z,4,0)</f>
        <v>Z08</v>
      </c>
      <c r="Y466" s="104">
        <f>_xlfn.XLOOKUP($C466,'Master list'!$C:$C,'Master list'!O:O)</f>
        <v>1219</v>
      </c>
      <c r="Z466" s="93" t="str">
        <f>VLOOKUP($C466,'Master list'!$C:$Z,5,0)</f>
        <v>SGCC-ZSBX-Z08</v>
      </c>
      <c r="AA466" s="93">
        <f>VLOOKUP($C466,'Master list'!$C:$Z,6,0)</f>
        <v>1</v>
      </c>
      <c r="AB466" s="93">
        <f>VLOOKUP($C466,'Master list'!$C:$Z,7,0)</f>
        <v>98</v>
      </c>
      <c r="AC466" s="93">
        <f>VLOOKUP($C466,'Master list'!$C:$Z,8,0)</f>
        <v>180</v>
      </c>
      <c r="AD466" s="105">
        <f>VLOOKUP($C466,'Master list'!$C:$Z,9,0)</f>
        <v>0.13847400000000001</v>
      </c>
      <c r="AF466" s="106">
        <f t="shared" si="59"/>
        <v>101.29373100000001</v>
      </c>
      <c r="AG466" s="106">
        <f t="shared" si="60"/>
        <v>25.049946600000002</v>
      </c>
      <c r="AH466" s="106">
        <f t="shared" si="61"/>
        <v>75.149839800000009</v>
      </c>
      <c r="AI466" s="106">
        <f t="shared" si="62"/>
        <v>0</v>
      </c>
      <c r="AJ466" s="106">
        <f t="shared" si="63"/>
        <v>100.19978640000001</v>
      </c>
      <c r="AK466" s="106">
        <f t="shared" si="64"/>
        <v>0</v>
      </c>
      <c r="AL466" s="106">
        <f t="shared" si="65"/>
        <v>50.099893200000004</v>
      </c>
      <c r="AM466" s="106">
        <f t="shared" si="66"/>
        <v>351.79319700000002</v>
      </c>
    </row>
    <row r="467" spans="2:39">
      <c r="B467" s="103" t="s">
        <v>5</v>
      </c>
      <c r="C467" s="103" t="s">
        <v>960</v>
      </c>
      <c r="D467" s="103" t="s">
        <v>961</v>
      </c>
      <c r="E467" s="128">
        <v>0</v>
      </c>
      <c r="F467" s="128">
        <v>0</v>
      </c>
      <c r="G467" s="128">
        <v>0</v>
      </c>
      <c r="H467" s="128">
        <v>0</v>
      </c>
      <c r="I467" s="128">
        <v>0</v>
      </c>
      <c r="J467" s="128">
        <v>0</v>
      </c>
      <c r="K467" s="128">
        <v>180.9</v>
      </c>
      <c r="L467" s="128">
        <v>0</v>
      </c>
      <c r="M467" s="128">
        <v>0</v>
      </c>
      <c r="N467" s="128">
        <v>180.9</v>
      </c>
      <c r="O467" s="128">
        <v>361.8</v>
      </c>
      <c r="P467" s="128">
        <v>0</v>
      </c>
      <c r="Q467" s="128">
        <v>361.8</v>
      </c>
      <c r="R467" s="128">
        <v>0</v>
      </c>
      <c r="S467" s="128">
        <v>361.8</v>
      </c>
      <c r="T467" s="128">
        <v>1447.2</v>
      </c>
      <c r="U467" s="128" t="s">
        <v>4408</v>
      </c>
      <c r="W467" s="93" t="str">
        <f>_xlfn.XLOOKUP($C467,'Master list'!$C:$C,'Master list'!E:E)</f>
        <v>SGCC</v>
      </c>
      <c r="X467" s="93" t="str">
        <f>VLOOKUP($C467,'Master list'!$C:$Z,4,0)</f>
        <v>Z08</v>
      </c>
      <c r="Y467" s="104">
        <f>_xlfn.XLOOKUP($C467,'Master list'!$C:$C,'Master list'!O:O)</f>
        <v>1219</v>
      </c>
      <c r="Z467" s="93" t="str">
        <f>VLOOKUP($C467,'Master list'!$C:$Z,5,0)</f>
        <v>SGCC-ZSBX-Z08</v>
      </c>
      <c r="AA467" s="93">
        <f>VLOOKUP($C467,'Master list'!$C:$Z,6,0)</f>
        <v>1</v>
      </c>
      <c r="AB467" s="93">
        <f>VLOOKUP($C467,'Master list'!$C:$Z,7,0)</f>
        <v>134</v>
      </c>
      <c r="AC467" s="93">
        <f>VLOOKUP($C467,'Master list'!$C:$Z,8,0)</f>
        <v>254</v>
      </c>
      <c r="AD467" s="105">
        <f>VLOOKUP($C467,'Master list'!$C:$Z,9,0)</f>
        <v>0.26718259999999999</v>
      </c>
      <c r="AF467" s="106">
        <f t="shared" si="59"/>
        <v>48.333332339999998</v>
      </c>
      <c r="AG467" s="106">
        <f t="shared" si="60"/>
        <v>48.333332339999998</v>
      </c>
      <c r="AH467" s="106">
        <f t="shared" si="61"/>
        <v>96.666664679999997</v>
      </c>
      <c r="AI467" s="106">
        <f t="shared" si="62"/>
        <v>0</v>
      </c>
      <c r="AJ467" s="106">
        <f t="shared" si="63"/>
        <v>96.666664679999997</v>
      </c>
      <c r="AK467" s="106">
        <f t="shared" si="64"/>
        <v>0</v>
      </c>
      <c r="AL467" s="106">
        <f t="shared" si="65"/>
        <v>96.666664679999997</v>
      </c>
      <c r="AM467" s="106">
        <f t="shared" si="66"/>
        <v>386.66665871999999</v>
      </c>
    </row>
    <row r="468" spans="2:39">
      <c r="B468" s="103" t="s">
        <v>5</v>
      </c>
      <c r="C468" s="103" t="s">
        <v>966</v>
      </c>
      <c r="D468" s="103" t="s">
        <v>967</v>
      </c>
      <c r="E468" s="128">
        <v>0</v>
      </c>
      <c r="F468" s="128">
        <v>0</v>
      </c>
      <c r="G468" s="128">
        <v>0</v>
      </c>
      <c r="H468" s="128">
        <v>0</v>
      </c>
      <c r="I468" s="128">
        <v>0</v>
      </c>
      <c r="J468" s="128">
        <v>0</v>
      </c>
      <c r="K468" s="128">
        <v>569.41</v>
      </c>
      <c r="L468" s="128">
        <v>0</v>
      </c>
      <c r="M468" s="128">
        <v>0</v>
      </c>
      <c r="N468" s="128">
        <v>241.2</v>
      </c>
      <c r="O468" s="128">
        <v>361.8</v>
      </c>
      <c r="P468" s="128">
        <v>0</v>
      </c>
      <c r="Q468" s="128">
        <v>723.6</v>
      </c>
      <c r="R468" s="128">
        <v>0</v>
      </c>
      <c r="S468" s="128">
        <v>361.8</v>
      </c>
      <c r="T468" s="128">
        <v>2257.81</v>
      </c>
      <c r="U468" s="128" t="s">
        <v>4408</v>
      </c>
      <c r="W468" s="93" t="str">
        <f>_xlfn.XLOOKUP($C468,'Master list'!$C:$C,'Master list'!E:E)</f>
        <v>SGCC</v>
      </c>
      <c r="X468" s="93" t="str">
        <f>VLOOKUP($C468,'Master list'!$C:$Z,4,0)</f>
        <v>Z08</v>
      </c>
      <c r="Y468" s="104">
        <f>_xlfn.XLOOKUP($C468,'Master list'!$C:$C,'Master list'!O:O)</f>
        <v>1219</v>
      </c>
      <c r="Z468" s="93" t="str">
        <f>VLOOKUP($C468,'Master list'!$C:$Z,5,0)</f>
        <v>SGCC-ZSBX-Z08</v>
      </c>
      <c r="AA468" s="93">
        <f>VLOOKUP($C468,'Master list'!$C:$Z,6,0)</f>
        <v>1</v>
      </c>
      <c r="AB468" s="93">
        <f>VLOOKUP($C468,'Master list'!$C:$Z,7,0)</f>
        <v>70</v>
      </c>
      <c r="AC468" s="93">
        <f>VLOOKUP($C468,'Master list'!$C:$Z,8,0)</f>
        <v>104.4</v>
      </c>
      <c r="AD468" s="105">
        <f>VLOOKUP($C468,'Master list'!$C:$Z,9,0)</f>
        <v>5.7367800000000004E-2</v>
      </c>
      <c r="AF468" s="106">
        <f t="shared" si="59"/>
        <v>32.665798998</v>
      </c>
      <c r="AG468" s="106">
        <f t="shared" si="60"/>
        <v>13.83711336</v>
      </c>
      <c r="AH468" s="106">
        <f t="shared" si="61"/>
        <v>20.755670040000002</v>
      </c>
      <c r="AI468" s="106">
        <f t="shared" si="62"/>
        <v>0</v>
      </c>
      <c r="AJ468" s="106">
        <f t="shared" si="63"/>
        <v>41.511340080000004</v>
      </c>
      <c r="AK468" s="106">
        <f t="shared" si="64"/>
        <v>0</v>
      </c>
      <c r="AL468" s="106">
        <f t="shared" si="65"/>
        <v>20.755670040000002</v>
      </c>
      <c r="AM468" s="106">
        <f t="shared" si="66"/>
        <v>129.525592518</v>
      </c>
    </row>
    <row r="469" spans="2:39">
      <c r="B469" s="103" t="s">
        <v>5</v>
      </c>
      <c r="C469" s="103" t="s">
        <v>968</v>
      </c>
      <c r="D469" s="103" t="s">
        <v>969</v>
      </c>
      <c r="E469" s="128">
        <v>0</v>
      </c>
      <c r="F469" s="128">
        <v>0</v>
      </c>
      <c r="G469" s="128">
        <v>0</v>
      </c>
      <c r="H469" s="128">
        <v>0</v>
      </c>
      <c r="I469" s="128">
        <v>0</v>
      </c>
      <c r="J469" s="128">
        <v>0</v>
      </c>
      <c r="K469" s="128">
        <v>393.36</v>
      </c>
      <c r="L469" s="128">
        <v>0</v>
      </c>
      <c r="M469" s="128">
        <v>0</v>
      </c>
      <c r="N469" s="128">
        <v>102.51</v>
      </c>
      <c r="O469" s="128">
        <v>211.05</v>
      </c>
      <c r="P469" s="128">
        <v>84.42</v>
      </c>
      <c r="Q469" s="128">
        <v>229.14</v>
      </c>
      <c r="R469" s="128">
        <v>0</v>
      </c>
      <c r="S469" s="128">
        <v>229.14</v>
      </c>
      <c r="T469" s="128">
        <v>1249.6199999999999</v>
      </c>
      <c r="U469" s="128" t="s">
        <v>4408</v>
      </c>
      <c r="W469" s="93" t="str">
        <f>_xlfn.XLOOKUP($C469,'Master list'!$C:$C,'Master list'!E:E)</f>
        <v>SGCC</v>
      </c>
      <c r="X469" s="93" t="str">
        <f>VLOOKUP($C469,'Master list'!$C:$Z,4,0)</f>
        <v>Z08</v>
      </c>
      <c r="Y469" s="104">
        <f>_xlfn.XLOOKUP($C469,'Master list'!$C:$C,'Master list'!O:O)</f>
        <v>1219</v>
      </c>
      <c r="Z469" s="93" t="str">
        <f>VLOOKUP($C469,'Master list'!$C:$Z,5,0)</f>
        <v>SGCC-ZSBX-Z08</v>
      </c>
      <c r="AA469" s="93">
        <f>VLOOKUP($C469,'Master list'!$C:$Z,6,0)</f>
        <v>1</v>
      </c>
      <c r="AB469" s="93">
        <f>VLOOKUP($C469,'Master list'!$C:$Z,7,0)</f>
        <v>407</v>
      </c>
      <c r="AC469" s="93">
        <f>VLOOKUP($C469,'Master list'!$C:$Z,8,0)</f>
        <v>494</v>
      </c>
      <c r="AD469" s="105">
        <f>VLOOKUP($C469,'Master list'!$C:$Z,9,0)</f>
        <v>1.5783052999999998</v>
      </c>
      <c r="AF469" s="106">
        <f t="shared" si="59"/>
        <v>620.84217280799999</v>
      </c>
      <c r="AG469" s="106">
        <f t="shared" si="60"/>
        <v>161.79207630299999</v>
      </c>
      <c r="AH469" s="106">
        <f t="shared" si="61"/>
        <v>333.10133356499995</v>
      </c>
      <c r="AI469" s="106">
        <f t="shared" si="62"/>
        <v>133.24053342599998</v>
      </c>
      <c r="AJ469" s="106">
        <f t="shared" si="63"/>
        <v>361.65287644199992</v>
      </c>
      <c r="AK469" s="106">
        <f t="shared" si="64"/>
        <v>0</v>
      </c>
      <c r="AL469" s="106">
        <f t="shared" si="65"/>
        <v>361.65287644199992</v>
      </c>
      <c r="AM469" s="106">
        <f t="shared" si="66"/>
        <v>1972.2818689859996</v>
      </c>
    </row>
    <row r="470" spans="2:39">
      <c r="B470" s="103" t="s">
        <v>5</v>
      </c>
      <c r="C470" s="103" t="s">
        <v>970</v>
      </c>
      <c r="D470" s="103" t="s">
        <v>971</v>
      </c>
      <c r="E470" s="128">
        <v>0</v>
      </c>
      <c r="F470" s="128">
        <v>0</v>
      </c>
      <c r="G470" s="128">
        <v>0</v>
      </c>
      <c r="H470" s="128">
        <v>0</v>
      </c>
      <c r="I470" s="128">
        <v>0</v>
      </c>
      <c r="J470" s="128">
        <v>0</v>
      </c>
      <c r="K470" s="128">
        <v>0</v>
      </c>
      <c r="L470" s="128">
        <v>2.12</v>
      </c>
      <c r="M470" s="128">
        <v>0</v>
      </c>
      <c r="N470" s="128">
        <v>6.03</v>
      </c>
      <c r="O470" s="128">
        <v>12.06</v>
      </c>
      <c r="P470" s="128">
        <v>6.03</v>
      </c>
      <c r="Q470" s="128">
        <v>6.03</v>
      </c>
      <c r="R470" s="128">
        <v>0</v>
      </c>
      <c r="S470" s="128">
        <v>18.09</v>
      </c>
      <c r="T470" s="128">
        <v>50.36</v>
      </c>
      <c r="U470" s="128" t="s">
        <v>4408</v>
      </c>
      <c r="W470" s="93" t="str">
        <f>_xlfn.XLOOKUP($C470,'Master list'!$C:$C,'Master list'!E:E)</f>
        <v>SGCC</v>
      </c>
      <c r="X470" s="93" t="str">
        <f>VLOOKUP($C470,'Master list'!$C:$Z,4,0)</f>
        <v>Z08</v>
      </c>
      <c r="Y470" s="104">
        <f>_xlfn.XLOOKUP($C470,'Master list'!$C:$C,'Master list'!O:O)</f>
        <v>1219</v>
      </c>
      <c r="Z470" s="93" t="str">
        <f>VLOOKUP($C470,'Master list'!$C:$Z,5,0)</f>
        <v>SGCC-ZSBX-Z08</v>
      </c>
      <c r="AA470" s="93">
        <f>VLOOKUP($C470,'Master list'!$C:$Z,6,0)</f>
        <v>1</v>
      </c>
      <c r="AB470" s="93">
        <f>VLOOKUP($C470,'Master list'!$C:$Z,7,0)</f>
        <v>407</v>
      </c>
      <c r="AC470" s="93">
        <f>VLOOKUP($C470,'Master list'!$C:$Z,8,0)</f>
        <v>514</v>
      </c>
      <c r="AD470" s="105">
        <f>VLOOKUP($C470,'Master list'!$C:$Z,9,0)</f>
        <v>1.6422042999999997</v>
      </c>
      <c r="AF470" s="106">
        <f t="shared" si="59"/>
        <v>3.4814731159999996</v>
      </c>
      <c r="AG470" s="106">
        <f t="shared" si="60"/>
        <v>9.9024919289999982</v>
      </c>
      <c r="AH470" s="106">
        <f t="shared" si="61"/>
        <v>19.804983857999996</v>
      </c>
      <c r="AI470" s="106">
        <f t="shared" si="62"/>
        <v>9.9024919289999982</v>
      </c>
      <c r="AJ470" s="106">
        <f t="shared" si="63"/>
        <v>9.9024919289999982</v>
      </c>
      <c r="AK470" s="106">
        <f t="shared" si="64"/>
        <v>0</v>
      </c>
      <c r="AL470" s="106">
        <f t="shared" si="65"/>
        <v>29.707475786999996</v>
      </c>
      <c r="AM470" s="106">
        <f t="shared" si="66"/>
        <v>82.701408547999989</v>
      </c>
    </row>
    <row r="471" spans="2:39">
      <c r="B471" s="103" t="s">
        <v>5</v>
      </c>
      <c r="C471" s="103" t="s">
        <v>972</v>
      </c>
      <c r="D471" s="103" t="s">
        <v>973</v>
      </c>
      <c r="E471" s="128">
        <v>0</v>
      </c>
      <c r="F471" s="128">
        <v>0</v>
      </c>
      <c r="G471" s="128">
        <v>0</v>
      </c>
      <c r="H471" s="128">
        <v>0</v>
      </c>
      <c r="I471" s="128">
        <v>0</v>
      </c>
      <c r="J471" s="128">
        <v>0</v>
      </c>
      <c r="K471" s="128">
        <v>266.20999999999998</v>
      </c>
      <c r="L471" s="128">
        <v>0</v>
      </c>
      <c r="M471" s="128">
        <v>0</v>
      </c>
      <c r="N471" s="128">
        <v>90.45</v>
      </c>
      <c r="O471" s="128">
        <v>241.2</v>
      </c>
      <c r="P471" s="128">
        <v>90.45</v>
      </c>
      <c r="Q471" s="128">
        <v>231.15</v>
      </c>
      <c r="R471" s="128">
        <v>0</v>
      </c>
      <c r="S471" s="128">
        <v>241.2</v>
      </c>
      <c r="T471" s="128">
        <v>1160.6600000000001</v>
      </c>
      <c r="U471" s="128" t="s">
        <v>4408</v>
      </c>
      <c r="W471" s="93" t="str">
        <f>_xlfn.XLOOKUP($C471,'Master list'!$C:$C,'Master list'!E:E)</f>
        <v>SGCC</v>
      </c>
      <c r="X471" s="93" t="str">
        <f>VLOOKUP($C471,'Master list'!$C:$Z,4,0)</f>
        <v>Z08</v>
      </c>
      <c r="Y471" s="104">
        <f>_xlfn.XLOOKUP($C471,'Master list'!$C:$C,'Master list'!O:O)</f>
        <v>1219</v>
      </c>
      <c r="Z471" s="93" t="str">
        <f>VLOOKUP($C471,'Master list'!$C:$Z,5,0)</f>
        <v>SGCC-ZSBX-Z08</v>
      </c>
      <c r="AA471" s="93">
        <f>VLOOKUP($C471,'Master list'!$C:$Z,6,0)</f>
        <v>1</v>
      </c>
      <c r="AB471" s="93">
        <f>VLOOKUP($C471,'Master list'!$C:$Z,7,0)</f>
        <v>189.5</v>
      </c>
      <c r="AC471" s="93">
        <f>VLOOKUP($C471,'Master list'!$C:$Z,8,0)</f>
        <v>401.3</v>
      </c>
      <c r="AD471" s="105">
        <f>VLOOKUP($C471,'Master list'!$C:$Z,9,0)</f>
        <v>0.59696384749999998</v>
      </c>
      <c r="AF471" s="106">
        <f t="shared" si="59"/>
        <v>158.91774584297499</v>
      </c>
      <c r="AG471" s="106">
        <f t="shared" si="60"/>
        <v>53.995380006375001</v>
      </c>
      <c r="AH471" s="106">
        <f t="shared" si="61"/>
        <v>143.98768001699997</v>
      </c>
      <c r="AI471" s="106">
        <f t="shared" si="62"/>
        <v>53.995380006375001</v>
      </c>
      <c r="AJ471" s="106">
        <f t="shared" si="63"/>
        <v>137.98819334962499</v>
      </c>
      <c r="AK471" s="106">
        <f t="shared" si="64"/>
        <v>0</v>
      </c>
      <c r="AL471" s="106">
        <f t="shared" si="65"/>
        <v>143.98768001699997</v>
      </c>
      <c r="AM471" s="106">
        <f t="shared" si="66"/>
        <v>692.87205923935005</v>
      </c>
    </row>
    <row r="472" spans="2:39">
      <c r="B472" s="103" t="s">
        <v>5</v>
      </c>
      <c r="C472" s="103" t="s">
        <v>974</v>
      </c>
      <c r="D472" s="103" t="s">
        <v>975</v>
      </c>
      <c r="E472" s="128">
        <v>0</v>
      </c>
      <c r="F472" s="128">
        <v>0</v>
      </c>
      <c r="G472" s="128">
        <v>0</v>
      </c>
      <c r="H472" s="128">
        <v>0</v>
      </c>
      <c r="I472" s="128">
        <v>0</v>
      </c>
      <c r="J472" s="128">
        <v>0</v>
      </c>
      <c r="K472" s="128">
        <v>21.55</v>
      </c>
      <c r="L472" s="128">
        <v>0</v>
      </c>
      <c r="M472" s="128">
        <v>0</v>
      </c>
      <c r="N472" s="128">
        <v>5.15</v>
      </c>
      <c r="O472" s="128">
        <v>36.049999999999997</v>
      </c>
      <c r="P472" s="128">
        <v>0</v>
      </c>
      <c r="Q472" s="128">
        <v>51.5</v>
      </c>
      <c r="R472" s="128">
        <v>0</v>
      </c>
      <c r="S472" s="128">
        <v>25.75</v>
      </c>
      <c r="T472" s="128">
        <v>140</v>
      </c>
      <c r="U472" s="128" t="s">
        <v>4408</v>
      </c>
      <c r="W472" s="93" t="str">
        <f>_xlfn.XLOOKUP($C472,'Master list'!$C:$C,'Master list'!E:E)</f>
        <v>SGCC</v>
      </c>
      <c r="X472" s="93" t="str">
        <f>VLOOKUP($C472,'Master list'!$C:$Z,4,0)</f>
        <v>Z08</v>
      </c>
      <c r="Y472" s="104">
        <f>_xlfn.XLOOKUP($C472,'Master list'!$C:$C,'Master list'!O:O)</f>
        <v>1219</v>
      </c>
      <c r="Z472" s="93" t="str">
        <f>VLOOKUP($C472,'Master list'!$C:$Z,5,0)</f>
        <v>SGCC-ZSBX-Z08</v>
      </c>
      <c r="AA472" s="93">
        <f>VLOOKUP($C472,'Master list'!$C:$Z,6,0)</f>
        <v>1</v>
      </c>
      <c r="AB472" s="93">
        <f>VLOOKUP($C472,'Master list'!$C:$Z,7,0)</f>
        <v>775</v>
      </c>
      <c r="AC472" s="93">
        <f>VLOOKUP($C472,'Master list'!$C:$Z,8,0)</f>
        <v>780</v>
      </c>
      <c r="AD472" s="105">
        <f>VLOOKUP($C472,'Master list'!$C:$Z,9,0)</f>
        <v>4.7453250000000002</v>
      </c>
      <c r="AF472" s="106">
        <f t="shared" si="59"/>
        <v>102.26175375000001</v>
      </c>
      <c r="AG472" s="106">
        <f t="shared" si="60"/>
        <v>24.438423750000002</v>
      </c>
      <c r="AH472" s="106">
        <f t="shared" si="61"/>
        <v>171.06896624999999</v>
      </c>
      <c r="AI472" s="106">
        <f t="shared" si="62"/>
        <v>0</v>
      </c>
      <c r="AJ472" s="106">
        <f t="shared" si="63"/>
        <v>244.38423750000001</v>
      </c>
      <c r="AK472" s="106">
        <f t="shared" si="64"/>
        <v>0</v>
      </c>
      <c r="AL472" s="106">
        <f t="shared" si="65"/>
        <v>122.19211875000001</v>
      </c>
      <c r="AM472" s="106">
        <f t="shared" si="66"/>
        <v>664.34550000000002</v>
      </c>
    </row>
    <row r="473" spans="2:39">
      <c r="B473" s="103" t="s">
        <v>5</v>
      </c>
      <c r="C473" s="103" t="s">
        <v>976</v>
      </c>
      <c r="D473" s="103" t="s">
        <v>977</v>
      </c>
      <c r="E473" s="128">
        <v>0</v>
      </c>
      <c r="F473" s="128">
        <v>0</v>
      </c>
      <c r="G473" s="128">
        <v>0</v>
      </c>
      <c r="H473" s="128">
        <v>0</v>
      </c>
      <c r="I473" s="128">
        <v>0</v>
      </c>
      <c r="J473" s="128">
        <v>0</v>
      </c>
      <c r="K473" s="128">
        <v>59.8</v>
      </c>
      <c r="L473" s="128">
        <v>0</v>
      </c>
      <c r="M473" s="128">
        <v>0</v>
      </c>
      <c r="N473" s="128">
        <v>0</v>
      </c>
      <c r="O473" s="128">
        <v>103</v>
      </c>
      <c r="P473" s="128">
        <v>0</v>
      </c>
      <c r="Q473" s="128">
        <v>72.099999999999994</v>
      </c>
      <c r="R473" s="128">
        <v>0</v>
      </c>
      <c r="S473" s="128">
        <v>41.2</v>
      </c>
      <c r="T473" s="128">
        <v>276.10000000000002</v>
      </c>
      <c r="U473" s="128" t="s">
        <v>4408</v>
      </c>
      <c r="W473" s="93" t="str">
        <f>_xlfn.XLOOKUP($C473,'Master list'!$C:$C,'Master list'!E:E)</f>
        <v>SGCC</v>
      </c>
      <c r="X473" s="93" t="str">
        <f>VLOOKUP($C473,'Master list'!$C:$Z,4,0)</f>
        <v>Z08</v>
      </c>
      <c r="Y473" s="104">
        <f>_xlfn.XLOOKUP($C473,'Master list'!$C:$C,'Master list'!O:O)</f>
        <v>1219</v>
      </c>
      <c r="Z473" s="93" t="str">
        <f>VLOOKUP($C473,'Master list'!$C:$Z,5,0)</f>
        <v>SGCC-ZSBX-Z08</v>
      </c>
      <c r="AA473" s="93">
        <f>VLOOKUP($C473,'Master list'!$C:$Z,6,0)</f>
        <v>1</v>
      </c>
      <c r="AB473" s="93">
        <f>VLOOKUP($C473,'Master list'!$C:$Z,7,0)</f>
        <v>665</v>
      </c>
      <c r="AC473" s="93">
        <f>VLOOKUP($C473,'Master list'!$C:$Z,8,0)</f>
        <v>740</v>
      </c>
      <c r="AD473" s="105">
        <f>VLOOKUP($C473,'Master list'!$C:$Z,9,0)</f>
        <v>3.8629850000000001</v>
      </c>
      <c r="AF473" s="106">
        <f t="shared" si="59"/>
        <v>231.00650300000001</v>
      </c>
      <c r="AG473" s="106">
        <f t="shared" si="60"/>
        <v>0</v>
      </c>
      <c r="AH473" s="106">
        <f t="shared" si="61"/>
        <v>397.88745499999999</v>
      </c>
      <c r="AI473" s="106">
        <f t="shared" si="62"/>
        <v>0</v>
      </c>
      <c r="AJ473" s="106">
        <f t="shared" si="63"/>
        <v>278.52121849999997</v>
      </c>
      <c r="AK473" s="106">
        <f t="shared" si="64"/>
        <v>0</v>
      </c>
      <c r="AL473" s="106">
        <f t="shared" si="65"/>
        <v>159.15498200000002</v>
      </c>
      <c r="AM473" s="106">
        <f t="shared" si="66"/>
        <v>1066.5701585000002</v>
      </c>
    </row>
    <row r="474" spans="2:39">
      <c r="B474" s="103" t="s">
        <v>5</v>
      </c>
      <c r="C474" s="103" t="s">
        <v>1606</v>
      </c>
      <c r="D474" s="103" t="s">
        <v>1607</v>
      </c>
      <c r="E474" s="128">
        <v>0</v>
      </c>
      <c r="F474" s="128">
        <v>0</v>
      </c>
      <c r="G474" s="128">
        <v>0</v>
      </c>
      <c r="H474" s="128">
        <v>0</v>
      </c>
      <c r="I474" s="128">
        <v>0</v>
      </c>
      <c r="J474" s="128">
        <v>0</v>
      </c>
      <c r="K474" s="128">
        <v>0</v>
      </c>
      <c r="L474" s="128">
        <v>0</v>
      </c>
      <c r="M474" s="128">
        <v>0</v>
      </c>
      <c r="N474" s="128">
        <v>0</v>
      </c>
      <c r="O474" s="128">
        <v>14.9</v>
      </c>
      <c r="P474" s="128">
        <v>0</v>
      </c>
      <c r="Q474" s="128">
        <v>41.2</v>
      </c>
      <c r="R474" s="128">
        <v>0</v>
      </c>
      <c r="S474" s="128">
        <v>10.3</v>
      </c>
      <c r="T474" s="128">
        <v>66.400000000000006</v>
      </c>
      <c r="U474" s="128" t="s">
        <v>4408</v>
      </c>
      <c r="W474" s="93" t="str">
        <f>_xlfn.XLOOKUP($C474,'Master list'!$C:$C,'Master list'!E:E)</f>
        <v>SGCC</v>
      </c>
      <c r="X474" s="93" t="str">
        <f>VLOOKUP($C474,'Master list'!$C:$Z,4,0)</f>
        <v>Z08</v>
      </c>
      <c r="Y474" s="104">
        <f>_xlfn.XLOOKUP($C474,'Master list'!$C:$C,'Master list'!O:O)</f>
        <v>1219</v>
      </c>
      <c r="Z474" s="93" t="str">
        <f>VLOOKUP($C474,'Master list'!$C:$Z,5,0)</f>
        <v>SGCC-ZSBX-Z08</v>
      </c>
      <c r="AA474" s="93">
        <f>VLOOKUP($C474,'Master list'!$C:$Z,6,0)</f>
        <v>1</v>
      </c>
      <c r="AB474" s="93">
        <f>VLOOKUP($C474,'Master list'!$C:$Z,7,0)</f>
        <v>773</v>
      </c>
      <c r="AC474" s="93">
        <f>VLOOKUP($C474,'Master list'!$C:$Z,8,0)</f>
        <v>870</v>
      </c>
      <c r="AD474" s="105">
        <f>VLOOKUP($C474,'Master list'!$C:$Z,9,0)</f>
        <v>5.2792034999999995</v>
      </c>
      <c r="AF474" s="106">
        <f t="shared" si="59"/>
        <v>0</v>
      </c>
      <c r="AG474" s="106">
        <f t="shared" si="60"/>
        <v>0</v>
      </c>
      <c r="AH474" s="106">
        <f t="shared" si="61"/>
        <v>78.660132149999995</v>
      </c>
      <c r="AI474" s="106">
        <f t="shared" si="62"/>
        <v>0</v>
      </c>
      <c r="AJ474" s="106">
        <f t="shared" si="63"/>
        <v>217.50318419999999</v>
      </c>
      <c r="AK474" s="106">
        <f t="shared" si="64"/>
        <v>0</v>
      </c>
      <c r="AL474" s="106">
        <f t="shared" si="65"/>
        <v>54.375796049999998</v>
      </c>
      <c r="AM474" s="106">
        <f t="shared" si="66"/>
        <v>350.53911240000002</v>
      </c>
    </row>
    <row r="475" spans="2:39">
      <c r="B475" s="103" t="s">
        <v>5</v>
      </c>
      <c r="C475" s="103" t="s">
        <v>978</v>
      </c>
      <c r="D475" s="103" t="s">
        <v>979</v>
      </c>
      <c r="E475" s="128">
        <v>0</v>
      </c>
      <c r="F475" s="128">
        <v>0</v>
      </c>
      <c r="G475" s="128">
        <v>0</v>
      </c>
      <c r="H475" s="128">
        <v>0</v>
      </c>
      <c r="I475" s="128">
        <v>0</v>
      </c>
      <c r="J475" s="128">
        <v>0</v>
      </c>
      <c r="K475" s="128">
        <v>1.78</v>
      </c>
      <c r="L475" s="128">
        <v>0</v>
      </c>
      <c r="M475" s="128">
        <v>0</v>
      </c>
      <c r="N475" s="128">
        <v>4.12</v>
      </c>
      <c r="O475" s="128">
        <v>38.11</v>
      </c>
      <c r="P475" s="128">
        <v>1.03</v>
      </c>
      <c r="Q475" s="128">
        <v>44.29</v>
      </c>
      <c r="R475" s="128">
        <v>0</v>
      </c>
      <c r="S475" s="128">
        <v>19.57</v>
      </c>
      <c r="T475" s="128">
        <v>108.9</v>
      </c>
      <c r="U475" s="128" t="s">
        <v>4408</v>
      </c>
      <c r="W475" s="93" t="str">
        <f>_xlfn.XLOOKUP($C475,'Master list'!$C:$C,'Master list'!E:E)</f>
        <v>SGCC</v>
      </c>
      <c r="X475" s="93" t="str">
        <f>VLOOKUP($C475,'Master list'!$C:$Z,4,0)</f>
        <v>Z08</v>
      </c>
      <c r="Y475" s="104">
        <f>_xlfn.XLOOKUP($C475,'Master list'!$C:$C,'Master list'!O:O)</f>
        <v>1219</v>
      </c>
      <c r="Z475" s="93" t="str">
        <f>VLOOKUP($C475,'Master list'!$C:$Z,5,0)</f>
        <v>SGCC-ZSBX-Z08</v>
      </c>
      <c r="AA475" s="93">
        <f>VLOOKUP($C475,'Master list'!$C:$Z,6,0)</f>
        <v>1</v>
      </c>
      <c r="AB475" s="93">
        <f>VLOOKUP($C475,'Master list'!$C:$Z,7,0)</f>
        <v>400</v>
      </c>
      <c r="AC475" s="93">
        <f>VLOOKUP($C475,'Master list'!$C:$Z,8,0)</f>
        <v>520</v>
      </c>
      <c r="AD475" s="105">
        <f>VLOOKUP($C475,'Master list'!$C:$Z,9,0)</f>
        <v>1.6328</v>
      </c>
      <c r="AF475" s="106">
        <f t="shared" si="59"/>
        <v>2.9063840000000001</v>
      </c>
      <c r="AG475" s="106">
        <f t="shared" si="60"/>
        <v>6.7271360000000007</v>
      </c>
      <c r="AH475" s="106">
        <f t="shared" si="61"/>
        <v>62.226008</v>
      </c>
      <c r="AI475" s="106">
        <f t="shared" si="62"/>
        <v>1.6817840000000002</v>
      </c>
      <c r="AJ475" s="106">
        <f t="shared" si="63"/>
        <v>72.316711999999995</v>
      </c>
      <c r="AK475" s="106">
        <f t="shared" si="64"/>
        <v>0</v>
      </c>
      <c r="AL475" s="106">
        <f t="shared" si="65"/>
        <v>31.953896</v>
      </c>
      <c r="AM475" s="106">
        <f t="shared" si="66"/>
        <v>177.81192000000001</v>
      </c>
    </row>
    <row r="476" spans="2:39">
      <c r="B476" s="103" t="s">
        <v>5</v>
      </c>
      <c r="C476" s="103" t="s">
        <v>980</v>
      </c>
      <c r="D476" s="103" t="s">
        <v>981</v>
      </c>
      <c r="E476" s="128">
        <v>0</v>
      </c>
      <c r="F476" s="128">
        <v>0</v>
      </c>
      <c r="G476" s="128">
        <v>0</v>
      </c>
      <c r="H476" s="128">
        <v>0</v>
      </c>
      <c r="I476" s="128">
        <v>0</v>
      </c>
      <c r="J476" s="128">
        <v>0</v>
      </c>
      <c r="K476" s="128">
        <v>27.95</v>
      </c>
      <c r="L476" s="128">
        <v>0</v>
      </c>
      <c r="M476" s="128">
        <v>0</v>
      </c>
      <c r="N476" s="128">
        <v>5.15</v>
      </c>
      <c r="O476" s="128">
        <v>36.049999999999997</v>
      </c>
      <c r="P476" s="128">
        <v>0</v>
      </c>
      <c r="Q476" s="128">
        <v>56.65</v>
      </c>
      <c r="R476" s="128">
        <v>0</v>
      </c>
      <c r="S476" s="128">
        <v>20.6</v>
      </c>
      <c r="T476" s="128">
        <v>146.4</v>
      </c>
      <c r="U476" s="128" t="s">
        <v>4408</v>
      </c>
      <c r="W476" s="93" t="str">
        <f>_xlfn.XLOOKUP($C476,'Master list'!$C:$C,'Master list'!E:E)</f>
        <v>SGCC</v>
      </c>
      <c r="X476" s="93" t="str">
        <f>VLOOKUP($C476,'Master list'!$C:$Z,4,0)</f>
        <v>Z08</v>
      </c>
      <c r="Y476" s="104">
        <f>_xlfn.XLOOKUP($C476,'Master list'!$C:$C,'Master list'!O:O)</f>
        <v>1219</v>
      </c>
      <c r="Z476" s="93" t="str">
        <f>VLOOKUP($C476,'Master list'!$C:$Z,5,0)</f>
        <v>SGCC-ZSBX-Z08</v>
      </c>
      <c r="AA476" s="93">
        <f>VLOOKUP($C476,'Master list'!$C:$Z,6,0)</f>
        <v>1</v>
      </c>
      <c r="AB476" s="93">
        <f>VLOOKUP($C476,'Master list'!$C:$Z,7,0)</f>
        <v>435</v>
      </c>
      <c r="AC476" s="93">
        <f>VLOOKUP($C476,'Master list'!$C:$Z,8,0)</f>
        <v>790</v>
      </c>
      <c r="AD476" s="105">
        <f>VLOOKUP($C476,'Master list'!$C:$Z,9,0)</f>
        <v>2.6976524999999998</v>
      </c>
      <c r="AF476" s="106">
        <f t="shared" si="59"/>
        <v>75.399387374999989</v>
      </c>
      <c r="AG476" s="106">
        <f t="shared" si="60"/>
        <v>13.892910375</v>
      </c>
      <c r="AH476" s="106">
        <f t="shared" si="61"/>
        <v>97.250372624999983</v>
      </c>
      <c r="AI476" s="106">
        <f t="shared" si="62"/>
        <v>0</v>
      </c>
      <c r="AJ476" s="106">
        <f t="shared" si="63"/>
        <v>152.82201412499998</v>
      </c>
      <c r="AK476" s="106">
        <f t="shared" si="64"/>
        <v>0</v>
      </c>
      <c r="AL476" s="106">
        <f t="shared" si="65"/>
        <v>55.571641499999998</v>
      </c>
      <c r="AM476" s="106">
        <f t="shared" si="66"/>
        <v>394.93632600000001</v>
      </c>
    </row>
    <row r="477" spans="2:39">
      <c r="B477" s="103" t="s">
        <v>5</v>
      </c>
      <c r="C477" s="103" t="s">
        <v>982</v>
      </c>
      <c r="D477" s="103" t="s">
        <v>983</v>
      </c>
      <c r="E477" s="128">
        <v>0</v>
      </c>
      <c r="F477" s="128">
        <v>0</v>
      </c>
      <c r="G477" s="128">
        <v>0</v>
      </c>
      <c r="H477" s="128">
        <v>0</v>
      </c>
      <c r="I477" s="128">
        <v>0</v>
      </c>
      <c r="J477" s="128">
        <v>0</v>
      </c>
      <c r="K477" s="128">
        <v>52.5</v>
      </c>
      <c r="L477" s="128">
        <v>0</v>
      </c>
      <c r="M477" s="128">
        <v>0</v>
      </c>
      <c r="N477" s="128">
        <v>10.3</v>
      </c>
      <c r="O477" s="128">
        <v>103</v>
      </c>
      <c r="P477" s="128">
        <v>0</v>
      </c>
      <c r="Q477" s="128">
        <v>72.099999999999994</v>
      </c>
      <c r="R477" s="128">
        <v>0</v>
      </c>
      <c r="S477" s="128">
        <v>41.2</v>
      </c>
      <c r="T477" s="128">
        <v>279.10000000000002</v>
      </c>
      <c r="U477" s="128" t="s">
        <v>4408</v>
      </c>
      <c r="W477" s="93" t="str">
        <f>_xlfn.XLOOKUP($C477,'Master list'!$C:$C,'Master list'!E:E)</f>
        <v>SGCC</v>
      </c>
      <c r="X477" s="93" t="str">
        <f>VLOOKUP($C477,'Master list'!$C:$Z,4,0)</f>
        <v>Z08</v>
      </c>
      <c r="Y477" s="104">
        <f>_xlfn.XLOOKUP($C477,'Master list'!$C:$C,'Master list'!O:O)</f>
        <v>1219</v>
      </c>
      <c r="Z477" s="93" t="str">
        <f>VLOOKUP($C477,'Master list'!$C:$Z,5,0)</f>
        <v>SGCC-ZSBX-Z08</v>
      </c>
      <c r="AA477" s="93">
        <f>VLOOKUP($C477,'Master list'!$C:$Z,6,0)</f>
        <v>1</v>
      </c>
      <c r="AB477" s="93">
        <f>VLOOKUP($C477,'Master list'!$C:$Z,7,0)</f>
        <v>435</v>
      </c>
      <c r="AC477" s="93">
        <f>VLOOKUP($C477,'Master list'!$C:$Z,8,0)</f>
        <v>640</v>
      </c>
      <c r="AD477" s="105">
        <f>VLOOKUP($C477,'Master list'!$C:$Z,9,0)</f>
        <v>2.1854399999999998</v>
      </c>
      <c r="AF477" s="106">
        <f t="shared" si="59"/>
        <v>114.73559999999999</v>
      </c>
      <c r="AG477" s="106">
        <f t="shared" si="60"/>
        <v>22.510031999999999</v>
      </c>
      <c r="AH477" s="106">
        <f t="shared" si="61"/>
        <v>225.10031999999998</v>
      </c>
      <c r="AI477" s="106">
        <f t="shared" si="62"/>
        <v>0</v>
      </c>
      <c r="AJ477" s="106">
        <f t="shared" si="63"/>
        <v>157.57022399999997</v>
      </c>
      <c r="AK477" s="106">
        <f t="shared" si="64"/>
        <v>0</v>
      </c>
      <c r="AL477" s="106">
        <f t="shared" si="65"/>
        <v>90.040127999999996</v>
      </c>
      <c r="AM477" s="106">
        <f t="shared" si="66"/>
        <v>609.95630400000005</v>
      </c>
    </row>
    <row r="478" spans="2:39">
      <c r="B478" s="103" t="s">
        <v>5</v>
      </c>
      <c r="C478" s="103" t="s">
        <v>1608</v>
      </c>
      <c r="D478" s="103" t="s">
        <v>1609</v>
      </c>
      <c r="E478" s="128">
        <v>0</v>
      </c>
      <c r="F478" s="128">
        <v>0</v>
      </c>
      <c r="G478" s="128">
        <v>0</v>
      </c>
      <c r="H478" s="128">
        <v>0</v>
      </c>
      <c r="I478" s="128">
        <v>0</v>
      </c>
      <c r="J478" s="128">
        <v>0</v>
      </c>
      <c r="K478" s="128">
        <v>0</v>
      </c>
      <c r="L478" s="128">
        <v>0</v>
      </c>
      <c r="M478" s="128">
        <v>0</v>
      </c>
      <c r="N478" s="128">
        <v>0</v>
      </c>
      <c r="O478" s="128">
        <v>0</v>
      </c>
      <c r="P478" s="128">
        <v>0</v>
      </c>
      <c r="Q478" s="128">
        <v>2.8</v>
      </c>
      <c r="R478" s="128">
        <v>0</v>
      </c>
      <c r="S478" s="128">
        <v>20.6</v>
      </c>
      <c r="T478" s="128">
        <v>23.4</v>
      </c>
      <c r="U478" s="128" t="s">
        <v>4408</v>
      </c>
      <c r="W478" s="93" t="str">
        <f>_xlfn.XLOOKUP($C478,'Master list'!$C:$C,'Master list'!E:E)</f>
        <v>SGCC</v>
      </c>
      <c r="X478" s="93" t="str">
        <f>VLOOKUP($C478,'Master list'!$C:$Z,4,0)</f>
        <v>Z08</v>
      </c>
      <c r="Y478" s="104">
        <f>_xlfn.XLOOKUP($C478,'Master list'!$C:$C,'Master list'!O:O)</f>
        <v>1219</v>
      </c>
      <c r="Z478" s="93" t="str">
        <f>VLOOKUP($C478,'Master list'!$C:$Z,5,0)</f>
        <v>SGCC-ZSBX-Z08</v>
      </c>
      <c r="AA478" s="93">
        <f>VLOOKUP($C478,'Master list'!$C:$Z,6,0)</f>
        <v>1</v>
      </c>
      <c r="AB478" s="93">
        <f>VLOOKUP($C478,'Master list'!$C:$Z,7,0)</f>
        <v>435</v>
      </c>
      <c r="AC478" s="93">
        <f>VLOOKUP($C478,'Master list'!$C:$Z,8,0)</f>
        <v>875</v>
      </c>
      <c r="AD478" s="105">
        <f>VLOOKUP($C478,'Master list'!$C:$Z,9,0)</f>
        <v>2.98790625</v>
      </c>
      <c r="AF478" s="106">
        <f t="shared" si="59"/>
        <v>0</v>
      </c>
      <c r="AG478" s="106">
        <f t="shared" si="60"/>
        <v>0</v>
      </c>
      <c r="AH478" s="106">
        <f t="shared" si="61"/>
        <v>0</v>
      </c>
      <c r="AI478" s="106">
        <f t="shared" si="62"/>
        <v>0</v>
      </c>
      <c r="AJ478" s="106">
        <f t="shared" si="63"/>
        <v>8.3661374999999989</v>
      </c>
      <c r="AK478" s="106">
        <f t="shared" si="64"/>
        <v>0</v>
      </c>
      <c r="AL478" s="106">
        <f t="shared" si="65"/>
        <v>61.550868750000006</v>
      </c>
      <c r="AM478" s="106">
        <f t="shared" si="66"/>
        <v>69.91700625</v>
      </c>
    </row>
    <row r="479" spans="2:39">
      <c r="B479" s="103" t="s">
        <v>5</v>
      </c>
      <c r="C479" s="103" t="s">
        <v>984</v>
      </c>
      <c r="D479" s="103" t="s">
        <v>985</v>
      </c>
      <c r="E479" s="128">
        <v>0</v>
      </c>
      <c r="F479" s="128">
        <v>0</v>
      </c>
      <c r="G479" s="128">
        <v>0</v>
      </c>
      <c r="H479" s="128">
        <v>0</v>
      </c>
      <c r="I479" s="128">
        <v>0</v>
      </c>
      <c r="J479" s="128">
        <v>0</v>
      </c>
      <c r="K479" s="128">
        <v>405.3</v>
      </c>
      <c r="L479" s="128">
        <v>0</v>
      </c>
      <c r="M479" s="128">
        <v>0</v>
      </c>
      <c r="N479" s="128">
        <v>41.2</v>
      </c>
      <c r="O479" s="128">
        <v>391.4</v>
      </c>
      <c r="P479" s="128">
        <v>10.3</v>
      </c>
      <c r="Q479" s="128">
        <v>432.6</v>
      </c>
      <c r="R479" s="128">
        <v>0</v>
      </c>
      <c r="S479" s="128">
        <v>206</v>
      </c>
      <c r="T479" s="128">
        <v>1486.8</v>
      </c>
      <c r="U479" s="128" t="s">
        <v>4408</v>
      </c>
      <c r="W479" s="93" t="str">
        <f>_xlfn.XLOOKUP($C479,'Master list'!$C:$C,'Master list'!E:E)</f>
        <v>SGCC</v>
      </c>
      <c r="X479" s="93" t="str">
        <f>VLOOKUP($C479,'Master list'!$C:$Z,4,0)</f>
        <v>Z08</v>
      </c>
      <c r="Y479" s="104">
        <f>_xlfn.XLOOKUP($C479,'Master list'!$C:$C,'Master list'!O:O)</f>
        <v>1219</v>
      </c>
      <c r="Z479" s="93" t="str">
        <f>VLOOKUP($C479,'Master list'!$C:$Z,5,0)</f>
        <v>SGCC-ZSBX-Z08</v>
      </c>
      <c r="AA479" s="93">
        <f>VLOOKUP($C479,'Master list'!$C:$Z,6,0)</f>
        <v>1</v>
      </c>
      <c r="AB479" s="93">
        <f>VLOOKUP($C479,'Master list'!$C:$Z,7,0)</f>
        <v>435</v>
      </c>
      <c r="AC479" s="93">
        <f>VLOOKUP($C479,'Master list'!$C:$Z,8,0)</f>
        <v>460</v>
      </c>
      <c r="AD479" s="105">
        <f>VLOOKUP($C479,'Master list'!$C:$Z,9,0)</f>
        <v>1.5707850000000001</v>
      </c>
      <c r="AF479" s="106">
        <f t="shared" si="59"/>
        <v>636.6391605</v>
      </c>
      <c r="AG479" s="106">
        <f t="shared" si="60"/>
        <v>64.716342000000012</v>
      </c>
      <c r="AH479" s="106">
        <f t="shared" si="61"/>
        <v>614.805249</v>
      </c>
      <c r="AI479" s="106">
        <f t="shared" si="62"/>
        <v>16.179085500000003</v>
      </c>
      <c r="AJ479" s="106">
        <f t="shared" si="63"/>
        <v>679.52159100000006</v>
      </c>
      <c r="AK479" s="106">
        <f t="shared" si="64"/>
        <v>0</v>
      </c>
      <c r="AL479" s="106">
        <f t="shared" si="65"/>
        <v>323.58171000000004</v>
      </c>
      <c r="AM479" s="106">
        <f t="shared" si="66"/>
        <v>2335.4431380000001</v>
      </c>
    </row>
    <row r="480" spans="2:39">
      <c r="B480" s="103" t="s">
        <v>5</v>
      </c>
      <c r="C480" s="103" t="s">
        <v>988</v>
      </c>
      <c r="D480" s="103" t="s">
        <v>989</v>
      </c>
      <c r="E480" s="128">
        <v>0</v>
      </c>
      <c r="F480" s="128">
        <v>0</v>
      </c>
      <c r="G480" s="128">
        <v>0</v>
      </c>
      <c r="H480" s="128">
        <v>0</v>
      </c>
      <c r="I480" s="128">
        <v>0</v>
      </c>
      <c r="J480" s="128">
        <v>0</v>
      </c>
      <c r="K480" s="128">
        <v>0</v>
      </c>
      <c r="L480" s="128">
        <v>0</v>
      </c>
      <c r="M480" s="128">
        <v>0</v>
      </c>
      <c r="N480" s="128">
        <v>0</v>
      </c>
      <c r="O480" s="128">
        <v>10.9</v>
      </c>
      <c r="P480" s="128">
        <v>0</v>
      </c>
      <c r="Q480" s="128">
        <v>51.5</v>
      </c>
      <c r="R480" s="128">
        <v>0</v>
      </c>
      <c r="S480" s="128">
        <v>25.75</v>
      </c>
      <c r="T480" s="128">
        <v>88.15</v>
      </c>
      <c r="U480" s="128" t="s">
        <v>4408</v>
      </c>
      <c r="W480" s="93" t="str">
        <f>_xlfn.XLOOKUP($C480,'Master list'!$C:$C,'Master list'!E:E)</f>
        <v>SGCC</v>
      </c>
      <c r="X480" s="93" t="str">
        <f>VLOOKUP($C480,'Master list'!$C:$Z,4,0)</f>
        <v>Z08</v>
      </c>
      <c r="Y480" s="104">
        <f>_xlfn.XLOOKUP($C480,'Master list'!$C:$C,'Master list'!O:O)</f>
        <v>1219</v>
      </c>
      <c r="Z480" s="93" t="str">
        <f>VLOOKUP($C480,'Master list'!$C:$Z,5,0)</f>
        <v>SGCC-ZSBX-Z08</v>
      </c>
      <c r="AA480" s="93">
        <f>VLOOKUP($C480,'Master list'!$C:$Z,6,0)</f>
        <v>1</v>
      </c>
      <c r="AB480" s="93">
        <f>VLOOKUP($C480,'Master list'!$C:$Z,7,0)</f>
        <v>630</v>
      </c>
      <c r="AC480" s="93">
        <f>VLOOKUP($C480,'Master list'!$C:$Z,8,0)</f>
        <v>790</v>
      </c>
      <c r="AD480" s="105">
        <f>VLOOKUP($C480,'Master list'!$C:$Z,9,0)</f>
        <v>3.9069449999999999</v>
      </c>
      <c r="AF480" s="106">
        <f t="shared" si="59"/>
        <v>0</v>
      </c>
      <c r="AG480" s="106">
        <f t="shared" si="60"/>
        <v>0</v>
      </c>
      <c r="AH480" s="106">
        <f t="shared" si="61"/>
        <v>42.585700500000002</v>
      </c>
      <c r="AI480" s="106">
        <f t="shared" si="62"/>
        <v>0</v>
      </c>
      <c r="AJ480" s="106">
        <f t="shared" si="63"/>
        <v>201.20766749999999</v>
      </c>
      <c r="AK480" s="106">
        <f t="shared" si="64"/>
        <v>0</v>
      </c>
      <c r="AL480" s="106">
        <f t="shared" si="65"/>
        <v>100.60383374999999</v>
      </c>
      <c r="AM480" s="106">
        <f t="shared" si="66"/>
        <v>344.39720175000002</v>
      </c>
    </row>
    <row r="481" spans="2:39">
      <c r="B481" s="103" t="s">
        <v>5</v>
      </c>
      <c r="C481" s="103" t="s">
        <v>990</v>
      </c>
      <c r="D481" s="103" t="s">
        <v>991</v>
      </c>
      <c r="E481" s="128">
        <v>0</v>
      </c>
      <c r="F481" s="128">
        <v>0</v>
      </c>
      <c r="G481" s="128">
        <v>0</v>
      </c>
      <c r="H481" s="128">
        <v>0</v>
      </c>
      <c r="I481" s="128">
        <v>0</v>
      </c>
      <c r="J481" s="128">
        <v>0</v>
      </c>
      <c r="K481" s="128">
        <v>115.8</v>
      </c>
      <c r="L481" s="128">
        <v>0</v>
      </c>
      <c r="M481" s="128">
        <v>0</v>
      </c>
      <c r="N481" s="128">
        <v>0</v>
      </c>
      <c r="O481" s="128">
        <v>103</v>
      </c>
      <c r="P481" s="128">
        <v>0</v>
      </c>
      <c r="Q481" s="128">
        <v>72.099999999999994</v>
      </c>
      <c r="R481" s="128">
        <v>0</v>
      </c>
      <c r="S481" s="128">
        <v>41.2</v>
      </c>
      <c r="T481" s="128">
        <v>332.1</v>
      </c>
      <c r="U481" s="128" t="s">
        <v>4408</v>
      </c>
      <c r="W481" s="93" t="str">
        <f>_xlfn.XLOOKUP($C481,'Master list'!$C:$C,'Master list'!E:E)</f>
        <v>SGCC</v>
      </c>
      <c r="X481" s="93" t="str">
        <f>VLOOKUP($C481,'Master list'!$C:$Z,4,0)</f>
        <v>Z08</v>
      </c>
      <c r="Y481" s="104">
        <f>_xlfn.XLOOKUP($C481,'Master list'!$C:$C,'Master list'!O:O)</f>
        <v>1219</v>
      </c>
      <c r="Z481" s="93" t="str">
        <f>VLOOKUP($C481,'Master list'!$C:$Z,5,0)</f>
        <v>SGCC-ZSBX-Z08</v>
      </c>
      <c r="AA481" s="93">
        <f>VLOOKUP($C481,'Master list'!$C:$Z,6,0)</f>
        <v>1</v>
      </c>
      <c r="AB481" s="93">
        <f>VLOOKUP($C481,'Master list'!$C:$Z,7,0)</f>
        <v>635</v>
      </c>
      <c r="AC481" s="93">
        <f>VLOOKUP($C481,'Master list'!$C:$Z,8,0)</f>
        <v>635</v>
      </c>
      <c r="AD481" s="105">
        <f>VLOOKUP($C481,'Master list'!$C:$Z,9,0)</f>
        <v>3.1653162500000001</v>
      </c>
      <c r="AF481" s="106">
        <f t="shared" si="59"/>
        <v>366.54362175</v>
      </c>
      <c r="AG481" s="106">
        <f t="shared" si="60"/>
        <v>0</v>
      </c>
      <c r="AH481" s="106">
        <f t="shared" si="61"/>
        <v>326.02757374999999</v>
      </c>
      <c r="AI481" s="106">
        <f t="shared" si="62"/>
        <v>0</v>
      </c>
      <c r="AJ481" s="106">
        <f t="shared" si="63"/>
        <v>228.21930162499999</v>
      </c>
      <c r="AK481" s="106">
        <f t="shared" si="64"/>
        <v>0</v>
      </c>
      <c r="AL481" s="106">
        <f t="shared" si="65"/>
        <v>130.41102950000001</v>
      </c>
      <c r="AM481" s="106">
        <f t="shared" si="66"/>
        <v>1051.201526625</v>
      </c>
    </row>
    <row r="482" spans="2:39">
      <c r="B482" s="103" t="s">
        <v>5</v>
      </c>
      <c r="C482" s="103" t="s">
        <v>992</v>
      </c>
      <c r="D482" s="103" t="s">
        <v>993</v>
      </c>
      <c r="E482" s="128">
        <v>0</v>
      </c>
      <c r="F482" s="128">
        <v>0</v>
      </c>
      <c r="G482" s="128">
        <v>0</v>
      </c>
      <c r="H482" s="128">
        <v>0</v>
      </c>
      <c r="I482" s="128">
        <v>0</v>
      </c>
      <c r="J482" s="128">
        <v>0</v>
      </c>
      <c r="K482" s="128">
        <v>0</v>
      </c>
      <c r="L482" s="128">
        <v>0</v>
      </c>
      <c r="M482" s="128">
        <v>0</v>
      </c>
      <c r="N482" s="128">
        <v>0</v>
      </c>
      <c r="O482" s="128">
        <v>0</v>
      </c>
      <c r="P482" s="128">
        <v>0</v>
      </c>
      <c r="Q482" s="128">
        <v>16.8</v>
      </c>
      <c r="R482" s="128">
        <v>0</v>
      </c>
      <c r="S482" s="128">
        <v>20.6</v>
      </c>
      <c r="T482" s="128">
        <v>37.4</v>
      </c>
      <c r="U482" s="128" t="s">
        <v>4408</v>
      </c>
      <c r="W482" s="93" t="str">
        <f>_xlfn.XLOOKUP($C482,'Master list'!$C:$C,'Master list'!E:E)</f>
        <v>SGCC</v>
      </c>
      <c r="X482" s="93" t="str">
        <f>VLOOKUP($C482,'Master list'!$C:$Z,4,0)</f>
        <v>Z08</v>
      </c>
      <c r="Y482" s="104">
        <f>_xlfn.XLOOKUP($C482,'Master list'!$C:$C,'Master list'!O:O)</f>
        <v>1219</v>
      </c>
      <c r="Z482" s="93" t="str">
        <f>VLOOKUP($C482,'Master list'!$C:$Z,5,0)</f>
        <v>SGCC-ZSBX-Z08</v>
      </c>
      <c r="AA482" s="93">
        <f>VLOOKUP($C482,'Master list'!$C:$Z,6,0)</f>
        <v>1</v>
      </c>
      <c r="AB482" s="93">
        <f>VLOOKUP($C482,'Master list'!$C:$Z,7,0)</f>
        <v>635</v>
      </c>
      <c r="AC482" s="93">
        <f>VLOOKUP($C482,'Master list'!$C:$Z,8,0)</f>
        <v>875</v>
      </c>
      <c r="AD482" s="105">
        <f>VLOOKUP($C482,'Master list'!$C:$Z,9,0)</f>
        <v>4.3616562500000002</v>
      </c>
      <c r="AF482" s="106">
        <f t="shared" si="59"/>
        <v>0</v>
      </c>
      <c r="AG482" s="106">
        <f t="shared" si="60"/>
        <v>0</v>
      </c>
      <c r="AH482" s="106">
        <f t="shared" si="61"/>
        <v>0</v>
      </c>
      <c r="AI482" s="106">
        <f t="shared" si="62"/>
        <v>0</v>
      </c>
      <c r="AJ482" s="106">
        <f t="shared" si="63"/>
        <v>73.275825000000012</v>
      </c>
      <c r="AK482" s="106">
        <f t="shared" si="64"/>
        <v>0</v>
      </c>
      <c r="AL482" s="106">
        <f t="shared" si="65"/>
        <v>89.850118750000007</v>
      </c>
      <c r="AM482" s="106">
        <f t="shared" si="66"/>
        <v>163.12594375</v>
      </c>
    </row>
    <row r="483" spans="2:39">
      <c r="B483" s="103" t="s">
        <v>5</v>
      </c>
      <c r="C483" s="103" t="s">
        <v>994</v>
      </c>
      <c r="D483" s="103" t="s">
        <v>995</v>
      </c>
      <c r="E483" s="128">
        <v>0</v>
      </c>
      <c r="F483" s="128">
        <v>0</v>
      </c>
      <c r="G483" s="128">
        <v>0</v>
      </c>
      <c r="H483" s="128">
        <v>0</v>
      </c>
      <c r="I483" s="128">
        <v>0</v>
      </c>
      <c r="J483" s="128">
        <v>0</v>
      </c>
      <c r="K483" s="128">
        <v>41.55</v>
      </c>
      <c r="L483" s="128">
        <v>0</v>
      </c>
      <c r="M483" s="128">
        <v>0</v>
      </c>
      <c r="N483" s="128">
        <v>5.15</v>
      </c>
      <c r="O483" s="128">
        <v>36.049999999999997</v>
      </c>
      <c r="P483" s="128">
        <v>0</v>
      </c>
      <c r="Q483" s="128">
        <v>56.65</v>
      </c>
      <c r="R483" s="128">
        <v>0</v>
      </c>
      <c r="S483" s="128">
        <v>20.6</v>
      </c>
      <c r="T483" s="128">
        <v>160</v>
      </c>
      <c r="U483" s="128" t="s">
        <v>4408</v>
      </c>
      <c r="W483" s="93" t="str">
        <f>_xlfn.XLOOKUP($C483,'Master list'!$C:$C,'Master list'!E:E)</f>
        <v>SGCC</v>
      </c>
      <c r="X483" s="93" t="str">
        <f>VLOOKUP($C483,'Master list'!$C:$Z,4,0)</f>
        <v>Z08</v>
      </c>
      <c r="Y483" s="104">
        <f>_xlfn.XLOOKUP($C483,'Master list'!$C:$C,'Master list'!O:O)</f>
        <v>1219</v>
      </c>
      <c r="Z483" s="93" t="str">
        <f>VLOOKUP($C483,'Master list'!$C:$Z,5,0)</f>
        <v>SGCC-ZSBX-Z08</v>
      </c>
      <c r="AA483" s="93">
        <f>VLOOKUP($C483,'Master list'!$C:$Z,6,0)</f>
        <v>1</v>
      </c>
      <c r="AB483" s="93">
        <f>VLOOKUP($C483,'Master list'!$C:$Z,7,0)</f>
        <v>420</v>
      </c>
      <c r="AC483" s="93">
        <f>VLOOKUP($C483,'Master list'!$C:$Z,8,0)</f>
        <v>750</v>
      </c>
      <c r="AD483" s="105">
        <f>VLOOKUP($C483,'Master list'!$C:$Z,9,0)</f>
        <v>2.47275</v>
      </c>
      <c r="AF483" s="106">
        <f t="shared" si="59"/>
        <v>102.7427625</v>
      </c>
      <c r="AG483" s="106">
        <f t="shared" si="60"/>
        <v>12.734662500000001</v>
      </c>
      <c r="AH483" s="106">
        <f t="shared" si="61"/>
        <v>89.142637499999992</v>
      </c>
      <c r="AI483" s="106">
        <f t="shared" si="62"/>
        <v>0</v>
      </c>
      <c r="AJ483" s="106">
        <f t="shared" si="63"/>
        <v>140.0812875</v>
      </c>
      <c r="AK483" s="106">
        <f t="shared" si="64"/>
        <v>0</v>
      </c>
      <c r="AL483" s="106">
        <f t="shared" si="65"/>
        <v>50.938650000000003</v>
      </c>
      <c r="AM483" s="106">
        <f t="shared" si="66"/>
        <v>395.64</v>
      </c>
    </row>
    <row r="484" spans="2:39">
      <c r="B484" s="103" t="s">
        <v>5</v>
      </c>
      <c r="C484" s="103" t="s">
        <v>996</v>
      </c>
      <c r="D484" s="103" t="s">
        <v>997</v>
      </c>
      <c r="E484" s="128">
        <v>0</v>
      </c>
      <c r="F484" s="128">
        <v>0</v>
      </c>
      <c r="G484" s="128">
        <v>0</v>
      </c>
      <c r="H484" s="128">
        <v>0</v>
      </c>
      <c r="I484" s="128">
        <v>0</v>
      </c>
      <c r="J484" s="128">
        <v>0</v>
      </c>
      <c r="K484" s="128">
        <v>39.799999999999997</v>
      </c>
      <c r="L484" s="128">
        <v>0</v>
      </c>
      <c r="M484" s="128">
        <v>0</v>
      </c>
      <c r="N484" s="128">
        <v>10.3</v>
      </c>
      <c r="O484" s="128">
        <v>92.7</v>
      </c>
      <c r="P484" s="128">
        <v>10.3</v>
      </c>
      <c r="Q484" s="128">
        <v>72.099999999999994</v>
      </c>
      <c r="R484" s="128">
        <v>0</v>
      </c>
      <c r="S484" s="128">
        <v>30.9</v>
      </c>
      <c r="T484" s="128">
        <v>256.10000000000002</v>
      </c>
      <c r="U484" s="128" t="s">
        <v>4408</v>
      </c>
      <c r="W484" s="93" t="str">
        <f>_xlfn.XLOOKUP($C484,'Master list'!$C:$C,'Master list'!E:E)</f>
        <v>SGCC</v>
      </c>
      <c r="X484" s="93" t="str">
        <f>VLOOKUP($C484,'Master list'!$C:$Z,4,0)</f>
        <v>Z08</v>
      </c>
      <c r="Y484" s="104">
        <f>_xlfn.XLOOKUP($C484,'Master list'!$C:$C,'Master list'!O:O)</f>
        <v>1219</v>
      </c>
      <c r="Z484" s="93" t="str">
        <f>VLOOKUP($C484,'Master list'!$C:$Z,5,0)</f>
        <v>SGCC-ZSBX-Z08</v>
      </c>
      <c r="AA484" s="93">
        <f>VLOOKUP($C484,'Master list'!$C:$Z,6,0)</f>
        <v>1</v>
      </c>
      <c r="AB484" s="93">
        <f>VLOOKUP($C484,'Master list'!$C:$Z,7,0)</f>
        <v>420</v>
      </c>
      <c r="AC484" s="93">
        <f>VLOOKUP($C484,'Master list'!$C:$Z,8,0)</f>
        <v>620</v>
      </c>
      <c r="AD484" s="105">
        <f>VLOOKUP($C484,'Master list'!$C:$Z,9,0)</f>
        <v>2.0441400000000001</v>
      </c>
      <c r="AF484" s="106">
        <f t="shared" si="59"/>
        <v>81.356771999999992</v>
      </c>
      <c r="AG484" s="106">
        <f t="shared" si="60"/>
        <v>21.054642000000001</v>
      </c>
      <c r="AH484" s="106">
        <f t="shared" si="61"/>
        <v>189.49177800000001</v>
      </c>
      <c r="AI484" s="106">
        <f t="shared" si="62"/>
        <v>21.054642000000001</v>
      </c>
      <c r="AJ484" s="106">
        <f t="shared" si="63"/>
        <v>147.38249399999998</v>
      </c>
      <c r="AK484" s="106">
        <f t="shared" si="64"/>
        <v>0</v>
      </c>
      <c r="AL484" s="106">
        <f t="shared" si="65"/>
        <v>63.163925999999996</v>
      </c>
      <c r="AM484" s="106">
        <f t="shared" si="66"/>
        <v>523.50425400000006</v>
      </c>
    </row>
    <row r="485" spans="2:39">
      <c r="B485" s="103" t="s">
        <v>5</v>
      </c>
      <c r="C485" s="103" t="s">
        <v>998</v>
      </c>
      <c r="D485" s="103" t="s">
        <v>999</v>
      </c>
      <c r="E485" s="128">
        <v>0</v>
      </c>
      <c r="F485" s="128">
        <v>0</v>
      </c>
      <c r="G485" s="128">
        <v>0</v>
      </c>
      <c r="H485" s="128">
        <v>0</v>
      </c>
      <c r="I485" s="128">
        <v>0</v>
      </c>
      <c r="J485" s="128">
        <v>0</v>
      </c>
      <c r="K485" s="128">
        <v>0</v>
      </c>
      <c r="L485" s="128">
        <v>0</v>
      </c>
      <c r="M485" s="128">
        <v>0</v>
      </c>
      <c r="N485" s="128">
        <v>0</v>
      </c>
      <c r="O485" s="128">
        <v>0</v>
      </c>
      <c r="P485" s="128">
        <v>0.3</v>
      </c>
      <c r="Q485" s="128">
        <v>0</v>
      </c>
      <c r="R485" s="128">
        <v>0</v>
      </c>
      <c r="S485" s="128">
        <v>10.3</v>
      </c>
      <c r="T485" s="128">
        <v>10.6</v>
      </c>
      <c r="U485" s="128" t="s">
        <v>4408</v>
      </c>
      <c r="W485" s="93" t="str">
        <f>_xlfn.XLOOKUP($C485,'Master list'!$C:$C,'Master list'!E:E)</f>
        <v>SGCC</v>
      </c>
      <c r="X485" s="93" t="str">
        <f>VLOOKUP($C485,'Master list'!$C:$Z,4,0)</f>
        <v>Z08</v>
      </c>
      <c r="Y485" s="104">
        <f>_xlfn.XLOOKUP($C485,'Master list'!$C:$C,'Master list'!O:O)</f>
        <v>1219</v>
      </c>
      <c r="Z485" s="93" t="str">
        <f>VLOOKUP($C485,'Master list'!$C:$Z,5,0)</f>
        <v>SGCC-ZSBX-Z08</v>
      </c>
      <c r="AA485" s="93">
        <f>VLOOKUP($C485,'Master list'!$C:$Z,6,0)</f>
        <v>0.7</v>
      </c>
      <c r="AB485" s="93">
        <f>VLOOKUP($C485,'Master list'!$C:$Z,7,0)</f>
        <v>375</v>
      </c>
      <c r="AC485" s="93">
        <f>VLOOKUP($C485,'Master list'!$C:$Z,8,0)</f>
        <v>1090</v>
      </c>
      <c r="AD485" s="105">
        <f>VLOOKUP($C485,'Master list'!$C:$Z,9,0)</f>
        <v>2.2460812499999996</v>
      </c>
      <c r="AF485" s="106">
        <f t="shared" si="59"/>
        <v>0</v>
      </c>
      <c r="AG485" s="106">
        <f t="shared" si="60"/>
        <v>0</v>
      </c>
      <c r="AH485" s="106">
        <f t="shared" si="61"/>
        <v>0</v>
      </c>
      <c r="AI485" s="106">
        <f t="shared" si="62"/>
        <v>0.67382437499999981</v>
      </c>
      <c r="AJ485" s="106">
        <f t="shared" si="63"/>
        <v>0</v>
      </c>
      <c r="AK485" s="106">
        <f t="shared" si="64"/>
        <v>0</v>
      </c>
      <c r="AL485" s="106">
        <f t="shared" si="65"/>
        <v>23.134636874999998</v>
      </c>
      <c r="AM485" s="106">
        <f t="shared" si="66"/>
        <v>23.808461249999993</v>
      </c>
    </row>
    <row r="486" spans="2:39">
      <c r="B486" s="103" t="s">
        <v>5</v>
      </c>
      <c r="C486" s="103" t="s">
        <v>1610</v>
      </c>
      <c r="D486" s="103" t="s">
        <v>1611</v>
      </c>
      <c r="E486" s="128">
        <v>0</v>
      </c>
      <c r="F486" s="128">
        <v>0</v>
      </c>
      <c r="G486" s="128">
        <v>0</v>
      </c>
      <c r="H486" s="128">
        <v>0</v>
      </c>
      <c r="I486" s="128">
        <v>0</v>
      </c>
      <c r="J486" s="128">
        <v>0</v>
      </c>
      <c r="K486" s="128">
        <v>0</v>
      </c>
      <c r="L486" s="128">
        <v>0</v>
      </c>
      <c r="M486" s="128">
        <v>0</v>
      </c>
      <c r="N486" s="128">
        <v>0</v>
      </c>
      <c r="O486" s="128">
        <v>21.2</v>
      </c>
      <c r="P486" s="128">
        <v>0</v>
      </c>
      <c r="Q486" s="128">
        <v>10.3</v>
      </c>
      <c r="R486" s="128">
        <v>0</v>
      </c>
      <c r="S486" s="128">
        <v>0</v>
      </c>
      <c r="T486" s="128">
        <v>31.5</v>
      </c>
      <c r="U486" s="128" t="s">
        <v>4408</v>
      </c>
      <c r="W486" s="93" t="str">
        <f>_xlfn.XLOOKUP($C486,'Master list'!$C:$C,'Master list'!E:E)</f>
        <v>SGCC</v>
      </c>
      <c r="X486" s="93" t="str">
        <f>VLOOKUP($C486,'Master list'!$C:$Z,4,0)</f>
        <v>Z08</v>
      </c>
      <c r="Y486" s="104">
        <f>_xlfn.XLOOKUP($C486,'Master list'!$C:$C,'Master list'!O:O)</f>
        <v>1219</v>
      </c>
      <c r="Z486" s="93" t="str">
        <f>VLOOKUP($C486,'Master list'!$C:$Z,5,0)</f>
        <v>SGCC-ZSBX-Z08</v>
      </c>
      <c r="AA486" s="93">
        <f>VLOOKUP($C486,'Master list'!$C:$Z,6,0)</f>
        <v>0.7</v>
      </c>
      <c r="AB486" s="93">
        <f>VLOOKUP($C486,'Master list'!$C:$Z,7,0)</f>
        <v>375</v>
      </c>
      <c r="AC486" s="93">
        <f>VLOOKUP($C486,'Master list'!$C:$Z,8,0)</f>
        <v>635</v>
      </c>
      <c r="AD486" s="105">
        <f>VLOOKUP($C486,'Master list'!$C:$Z,9,0)</f>
        <v>1.3084968749999997</v>
      </c>
      <c r="AF486" s="106">
        <f t="shared" si="59"/>
        <v>0</v>
      </c>
      <c r="AG486" s="106">
        <f t="shared" si="60"/>
        <v>0</v>
      </c>
      <c r="AH486" s="106">
        <f t="shared" si="61"/>
        <v>27.740133749999991</v>
      </c>
      <c r="AI486" s="106">
        <f t="shared" si="62"/>
        <v>0</v>
      </c>
      <c r="AJ486" s="106">
        <f t="shared" si="63"/>
        <v>13.477517812499997</v>
      </c>
      <c r="AK486" s="106">
        <f t="shared" si="64"/>
        <v>0</v>
      </c>
      <c r="AL486" s="106">
        <f t="shared" si="65"/>
        <v>0</v>
      </c>
      <c r="AM486" s="106">
        <f t="shared" si="66"/>
        <v>41.217651562499988</v>
      </c>
    </row>
    <row r="487" spans="2:39">
      <c r="B487" s="103" t="s">
        <v>5</v>
      </c>
      <c r="C487" s="103" t="s">
        <v>1000</v>
      </c>
      <c r="D487" s="103" t="s">
        <v>1001</v>
      </c>
      <c r="E487" s="128">
        <v>0</v>
      </c>
      <c r="F487" s="128">
        <v>0</v>
      </c>
      <c r="G487" s="128">
        <v>0</v>
      </c>
      <c r="H487" s="128">
        <v>0</v>
      </c>
      <c r="I487" s="128">
        <v>0</v>
      </c>
      <c r="J487" s="128">
        <v>0</v>
      </c>
      <c r="K487" s="128">
        <v>0</v>
      </c>
      <c r="L487" s="128">
        <v>0.9</v>
      </c>
      <c r="M487" s="128">
        <v>0</v>
      </c>
      <c r="N487" s="128">
        <v>10.3</v>
      </c>
      <c r="O487" s="128">
        <v>10.3</v>
      </c>
      <c r="P487" s="128">
        <v>0</v>
      </c>
      <c r="Q487" s="128">
        <v>10.3</v>
      </c>
      <c r="R487" s="128">
        <v>0</v>
      </c>
      <c r="S487" s="128">
        <v>15.45</v>
      </c>
      <c r="T487" s="128">
        <v>47.25</v>
      </c>
      <c r="U487" s="128" t="s">
        <v>4408</v>
      </c>
      <c r="W487" s="93" t="str">
        <f>_xlfn.XLOOKUP($C487,'Master list'!$C:$C,'Master list'!E:E)</f>
        <v>SGCC</v>
      </c>
      <c r="X487" s="93" t="str">
        <f>VLOOKUP($C487,'Master list'!$C:$Z,4,0)</f>
        <v>Z08</v>
      </c>
      <c r="Y487" s="104">
        <f>_xlfn.XLOOKUP($C487,'Master list'!$C:$C,'Master list'!O:O)</f>
        <v>1219</v>
      </c>
      <c r="Z487" s="93" t="str">
        <f>VLOOKUP($C487,'Master list'!$C:$Z,5,0)</f>
        <v>SGCC-ZSBX-Z08</v>
      </c>
      <c r="AA487" s="93">
        <f>VLOOKUP($C487,'Master list'!$C:$Z,6,0)</f>
        <v>1</v>
      </c>
      <c r="AB487" s="93">
        <f>VLOOKUP($C487,'Master list'!$C:$Z,7,0)</f>
        <v>295</v>
      </c>
      <c r="AC487" s="93">
        <f>VLOOKUP($C487,'Master list'!$C:$Z,8,0)</f>
        <v>535</v>
      </c>
      <c r="AD487" s="105">
        <f>VLOOKUP($C487,'Master list'!$C:$Z,9,0)</f>
        <v>1.23892625</v>
      </c>
      <c r="AF487" s="106">
        <f t="shared" si="59"/>
        <v>1.1150336250000001</v>
      </c>
      <c r="AG487" s="106">
        <f t="shared" si="60"/>
        <v>12.760940375000001</v>
      </c>
      <c r="AH487" s="106">
        <f t="shared" si="61"/>
        <v>12.760940375000001</v>
      </c>
      <c r="AI487" s="106">
        <f t="shared" si="62"/>
        <v>0</v>
      </c>
      <c r="AJ487" s="106">
        <f t="shared" si="63"/>
        <v>12.760940375000001</v>
      </c>
      <c r="AK487" s="106">
        <f t="shared" si="64"/>
        <v>0</v>
      </c>
      <c r="AL487" s="106">
        <f t="shared" si="65"/>
        <v>19.141410562499999</v>
      </c>
      <c r="AM487" s="106">
        <f t="shared" si="66"/>
        <v>58.5392653125</v>
      </c>
    </row>
    <row r="488" spans="2:39">
      <c r="B488" s="103" t="s">
        <v>5</v>
      </c>
      <c r="C488" s="103" t="s">
        <v>1612</v>
      </c>
      <c r="D488" s="103" t="s">
        <v>1613</v>
      </c>
      <c r="E488" s="128">
        <v>0</v>
      </c>
      <c r="F488" s="128">
        <v>0</v>
      </c>
      <c r="G488" s="128">
        <v>0</v>
      </c>
      <c r="H488" s="128">
        <v>0</v>
      </c>
      <c r="I488" s="128">
        <v>0</v>
      </c>
      <c r="J488" s="128">
        <v>0</v>
      </c>
      <c r="K488" s="128">
        <v>0</v>
      </c>
      <c r="L488" s="128">
        <v>0</v>
      </c>
      <c r="M488" s="128">
        <v>0</v>
      </c>
      <c r="N488" s="128">
        <v>0</v>
      </c>
      <c r="O488" s="128">
        <v>26.75</v>
      </c>
      <c r="P488" s="128">
        <v>5.15</v>
      </c>
      <c r="Q488" s="128">
        <v>5.15</v>
      </c>
      <c r="R488" s="128">
        <v>0</v>
      </c>
      <c r="S488" s="128">
        <v>5.15</v>
      </c>
      <c r="T488" s="128">
        <v>42.2</v>
      </c>
      <c r="U488" s="128" t="s">
        <v>4408</v>
      </c>
      <c r="W488" s="93" t="str">
        <f>_xlfn.XLOOKUP($C488,'Master list'!$C:$C,'Master list'!E:E)</f>
        <v>SGCC</v>
      </c>
      <c r="X488" s="93" t="str">
        <f>VLOOKUP($C488,'Master list'!$C:$Z,4,0)</f>
        <v>Z08</v>
      </c>
      <c r="Y488" s="104">
        <f>_xlfn.XLOOKUP($C488,'Master list'!$C:$C,'Master list'!O:O)</f>
        <v>1219</v>
      </c>
      <c r="Z488" s="93" t="str">
        <f>VLOOKUP($C488,'Master list'!$C:$Z,5,0)</f>
        <v>SGCC-ZSBX-Z08</v>
      </c>
      <c r="AA488" s="93">
        <f>VLOOKUP($C488,'Master list'!$C:$Z,6,0)</f>
        <v>1</v>
      </c>
      <c r="AB488" s="93">
        <f>VLOOKUP($C488,'Master list'!$C:$Z,7,0)</f>
        <v>256</v>
      </c>
      <c r="AC488" s="93">
        <f>VLOOKUP($C488,'Master list'!$C:$Z,8,0)</f>
        <v>535</v>
      </c>
      <c r="AD488" s="105">
        <f>VLOOKUP($C488,'Master list'!$C:$Z,9,0)</f>
        <v>1.0751360000000001</v>
      </c>
      <c r="AF488" s="106">
        <f t="shared" si="59"/>
        <v>0</v>
      </c>
      <c r="AG488" s="106">
        <f t="shared" si="60"/>
        <v>0</v>
      </c>
      <c r="AH488" s="106">
        <f t="shared" si="61"/>
        <v>28.759888000000004</v>
      </c>
      <c r="AI488" s="106">
        <f t="shared" si="62"/>
        <v>5.5369504000000012</v>
      </c>
      <c r="AJ488" s="106">
        <f t="shared" si="63"/>
        <v>5.5369504000000012</v>
      </c>
      <c r="AK488" s="106">
        <f t="shared" si="64"/>
        <v>0</v>
      </c>
      <c r="AL488" s="106">
        <f t="shared" si="65"/>
        <v>5.5369504000000012</v>
      </c>
      <c r="AM488" s="106">
        <f t="shared" si="66"/>
        <v>45.37073920000001</v>
      </c>
    </row>
    <row r="489" spans="2:39">
      <c r="B489" s="103" t="s">
        <v>5</v>
      </c>
      <c r="C489" s="103" t="s">
        <v>1002</v>
      </c>
      <c r="D489" s="103" t="s">
        <v>1003</v>
      </c>
      <c r="E489" s="128">
        <v>0</v>
      </c>
      <c r="F489" s="128">
        <v>0</v>
      </c>
      <c r="G489" s="128">
        <v>0</v>
      </c>
      <c r="H489" s="128">
        <v>0</v>
      </c>
      <c r="I489" s="128">
        <v>0</v>
      </c>
      <c r="J489" s="128">
        <v>0</v>
      </c>
      <c r="K489" s="128">
        <v>77.8</v>
      </c>
      <c r="L489" s="128">
        <v>0</v>
      </c>
      <c r="M489" s="128">
        <v>0</v>
      </c>
      <c r="N489" s="128">
        <v>0</v>
      </c>
      <c r="O489" s="128">
        <v>0</v>
      </c>
      <c r="P489" s="128">
        <v>0</v>
      </c>
      <c r="Q489" s="128">
        <v>0</v>
      </c>
      <c r="R489" s="128">
        <v>0</v>
      </c>
      <c r="S489" s="128">
        <v>0</v>
      </c>
      <c r="T489" s="128">
        <v>77.8</v>
      </c>
      <c r="U489" s="128" t="s">
        <v>4408</v>
      </c>
      <c r="W489" s="93" t="str">
        <f>_xlfn.XLOOKUP($C489,'Master list'!$C:$C,'Master list'!E:E)</f>
        <v>SGCC</v>
      </c>
      <c r="X489" s="93" t="str">
        <f>VLOOKUP($C489,'Master list'!$C:$Z,4,0)</f>
        <v>Z08</v>
      </c>
      <c r="Y489" s="104">
        <f>_xlfn.XLOOKUP($C489,'Master list'!$C:$C,'Master list'!O:O)</f>
        <v>1219</v>
      </c>
      <c r="Z489" s="93" t="str">
        <f>VLOOKUP($C489,'Master list'!$C:$Z,5,0)</f>
        <v>SGCC-ZSBX-Z08</v>
      </c>
      <c r="AA489" s="93">
        <f>VLOOKUP($C489,'Master list'!$C:$Z,6,0)</f>
        <v>0.8</v>
      </c>
      <c r="AB489" s="93">
        <f>VLOOKUP($C489,'Master list'!$C:$Z,7,0)</f>
        <v>400</v>
      </c>
      <c r="AC489" s="93">
        <f>VLOOKUP($C489,'Master list'!$C:$Z,8,0)</f>
        <v>540</v>
      </c>
      <c r="AD489" s="105">
        <f>VLOOKUP($C489,'Master list'!$C:$Z,9,0)</f>
        <v>1.3564799999999999</v>
      </c>
      <c r="AF489" s="106">
        <f t="shared" si="59"/>
        <v>105.53414399999998</v>
      </c>
      <c r="AG489" s="106">
        <f t="shared" si="60"/>
        <v>0</v>
      </c>
      <c r="AH489" s="106">
        <f t="shared" si="61"/>
        <v>0</v>
      </c>
      <c r="AI489" s="106">
        <f t="shared" si="62"/>
        <v>0</v>
      </c>
      <c r="AJ489" s="106">
        <f t="shared" si="63"/>
        <v>0</v>
      </c>
      <c r="AK489" s="106">
        <f t="shared" si="64"/>
        <v>0</v>
      </c>
      <c r="AL489" s="106">
        <f t="shared" si="65"/>
        <v>0</v>
      </c>
      <c r="AM489" s="106">
        <f t="shared" si="66"/>
        <v>105.53414399999998</v>
      </c>
    </row>
    <row r="490" spans="2:39">
      <c r="B490" s="103" t="s">
        <v>5</v>
      </c>
      <c r="C490" s="103" t="s">
        <v>1006</v>
      </c>
      <c r="D490" s="103" t="s">
        <v>1007</v>
      </c>
      <c r="E490" s="128">
        <v>0</v>
      </c>
      <c r="F490" s="128">
        <v>0</v>
      </c>
      <c r="G490" s="128">
        <v>0</v>
      </c>
      <c r="H490" s="128">
        <v>0</v>
      </c>
      <c r="I490" s="128">
        <v>0</v>
      </c>
      <c r="J490" s="128">
        <v>0</v>
      </c>
      <c r="K490" s="128">
        <v>0</v>
      </c>
      <c r="L490" s="128">
        <v>26.3</v>
      </c>
      <c r="M490" s="128">
        <v>0</v>
      </c>
      <c r="N490" s="128">
        <v>0</v>
      </c>
      <c r="O490" s="128">
        <v>0</v>
      </c>
      <c r="P490" s="128">
        <v>0</v>
      </c>
      <c r="Q490" s="128">
        <v>0</v>
      </c>
      <c r="R490" s="128">
        <v>0</v>
      </c>
      <c r="S490" s="128">
        <v>0</v>
      </c>
      <c r="T490" s="128">
        <v>26.3</v>
      </c>
      <c r="U490" s="128" t="s">
        <v>4408</v>
      </c>
      <c r="W490" s="93" t="str">
        <f>_xlfn.XLOOKUP($C490,'Master list'!$C:$C,'Master list'!E:E)</f>
        <v>SGCC</v>
      </c>
      <c r="X490" s="93" t="str">
        <f>VLOOKUP($C490,'Master list'!$C:$Z,4,0)</f>
        <v>Z08</v>
      </c>
      <c r="Y490" s="104">
        <f>_xlfn.XLOOKUP($C490,'Master list'!$C:$C,'Master list'!O:O)</f>
        <v>1219</v>
      </c>
      <c r="Z490" s="93" t="str">
        <f>VLOOKUP($C490,'Master list'!$C:$Z,5,0)</f>
        <v>SGCC-ZSBX-Z08</v>
      </c>
      <c r="AA490" s="93">
        <f>VLOOKUP($C490,'Master list'!$C:$Z,6,0)</f>
        <v>0.6</v>
      </c>
      <c r="AB490" s="93">
        <f>VLOOKUP($C490,'Master list'!$C:$Z,7,0)</f>
        <v>310</v>
      </c>
      <c r="AC490" s="93">
        <f>VLOOKUP($C490,'Master list'!$C:$Z,8,0)</f>
        <v>540</v>
      </c>
      <c r="AD490" s="105">
        <f>VLOOKUP($C490,'Master list'!$C:$Z,9,0)</f>
        <v>0.78845399999999999</v>
      </c>
      <c r="AF490" s="106">
        <f t="shared" si="59"/>
        <v>20.736340200000001</v>
      </c>
      <c r="AG490" s="106">
        <f t="shared" si="60"/>
        <v>0</v>
      </c>
      <c r="AH490" s="106">
        <f t="shared" si="61"/>
        <v>0</v>
      </c>
      <c r="AI490" s="106">
        <f t="shared" si="62"/>
        <v>0</v>
      </c>
      <c r="AJ490" s="106">
        <f t="shared" si="63"/>
        <v>0</v>
      </c>
      <c r="AK490" s="106">
        <f t="shared" si="64"/>
        <v>0</v>
      </c>
      <c r="AL490" s="106">
        <f t="shared" si="65"/>
        <v>0</v>
      </c>
      <c r="AM490" s="106">
        <f t="shared" si="66"/>
        <v>20.736340200000001</v>
      </c>
    </row>
    <row r="491" spans="2:39">
      <c r="B491" s="103" t="s">
        <v>5</v>
      </c>
      <c r="C491" s="103" t="s">
        <v>1016</v>
      </c>
      <c r="D491" s="103" t="s">
        <v>1017</v>
      </c>
      <c r="E491" s="128">
        <v>0</v>
      </c>
      <c r="F491" s="128">
        <v>0</v>
      </c>
      <c r="G491" s="128">
        <v>0</v>
      </c>
      <c r="H491" s="128">
        <v>0</v>
      </c>
      <c r="I491" s="128">
        <v>0</v>
      </c>
      <c r="J491" s="128">
        <v>0</v>
      </c>
      <c r="K491" s="128">
        <v>812.6</v>
      </c>
      <c r="L491" s="128">
        <v>0</v>
      </c>
      <c r="M491" s="128">
        <v>0</v>
      </c>
      <c r="N491" s="128">
        <v>82.4</v>
      </c>
      <c r="O491" s="128">
        <v>782.8</v>
      </c>
      <c r="P491" s="128">
        <v>0</v>
      </c>
      <c r="Q491" s="128">
        <v>865.2</v>
      </c>
      <c r="R491" s="128">
        <v>0</v>
      </c>
      <c r="S491" s="128">
        <v>412</v>
      </c>
      <c r="T491" s="128">
        <v>2955</v>
      </c>
      <c r="U491" s="128" t="s">
        <v>4408</v>
      </c>
      <c r="W491" s="93" t="str">
        <f>_xlfn.XLOOKUP($C491,'Master list'!$C:$C,'Master list'!E:E)</f>
        <v>SGCC</v>
      </c>
      <c r="X491" s="93" t="str">
        <f>VLOOKUP($C491,'Master list'!$C:$Z,4,0)</f>
        <v>Z08</v>
      </c>
      <c r="Y491" s="104">
        <f>_xlfn.XLOOKUP($C491,'Master list'!$C:$C,'Master list'!O:O)</f>
        <v>1219</v>
      </c>
      <c r="Z491" s="93" t="str">
        <f>VLOOKUP($C491,'Master list'!$C:$Z,5,0)</f>
        <v>SGCC-ZSBX-Z08</v>
      </c>
      <c r="AA491" s="93">
        <f>VLOOKUP($C491,'Master list'!$C:$Z,6,0)</f>
        <v>1.6</v>
      </c>
      <c r="AB491" s="93">
        <f>VLOOKUP($C491,'Master list'!$C:$Z,7,0)</f>
        <v>20</v>
      </c>
      <c r="AC491" s="93">
        <f>VLOOKUP($C491,'Master list'!$C:$Z,8,0)</f>
        <v>189</v>
      </c>
      <c r="AD491" s="105">
        <f>VLOOKUP($C491,'Master list'!$C:$Z,9,0)</f>
        <v>4.74768E-2</v>
      </c>
      <c r="AF491" s="106">
        <f t="shared" si="59"/>
        <v>38.579647680000001</v>
      </c>
      <c r="AG491" s="106">
        <f t="shared" si="60"/>
        <v>3.9120883200000001</v>
      </c>
      <c r="AH491" s="106">
        <f t="shared" si="61"/>
        <v>37.164839039999997</v>
      </c>
      <c r="AI491" s="106">
        <f t="shared" si="62"/>
        <v>0</v>
      </c>
      <c r="AJ491" s="106">
        <f t="shared" si="63"/>
        <v>41.076927359999999</v>
      </c>
      <c r="AK491" s="106">
        <f t="shared" si="64"/>
        <v>0</v>
      </c>
      <c r="AL491" s="106">
        <f t="shared" si="65"/>
        <v>19.560441600000001</v>
      </c>
      <c r="AM491" s="106">
        <f t="shared" si="66"/>
        <v>140.29394400000001</v>
      </c>
    </row>
    <row r="492" spans="2:39">
      <c r="B492" s="103" t="s">
        <v>5</v>
      </c>
      <c r="C492" s="103" t="s">
        <v>1018</v>
      </c>
      <c r="D492" s="103" t="s">
        <v>1019</v>
      </c>
      <c r="E492" s="128">
        <v>0</v>
      </c>
      <c r="F492" s="128">
        <v>0</v>
      </c>
      <c r="G492" s="128">
        <v>0</v>
      </c>
      <c r="H492" s="128">
        <v>0</v>
      </c>
      <c r="I492" s="128">
        <v>0</v>
      </c>
      <c r="J492" s="128">
        <v>0</v>
      </c>
      <c r="K492" s="128">
        <v>0</v>
      </c>
      <c r="L492" s="128">
        <v>0</v>
      </c>
      <c r="M492" s="128">
        <v>0</v>
      </c>
      <c r="N492" s="128">
        <v>235.51499999999999</v>
      </c>
      <c r="O492" s="128">
        <v>343.71</v>
      </c>
      <c r="P492" s="128">
        <v>381.9</v>
      </c>
      <c r="Q492" s="128">
        <v>801.99</v>
      </c>
      <c r="R492" s="128">
        <v>0</v>
      </c>
      <c r="S492" s="128">
        <v>381.9</v>
      </c>
      <c r="T492" s="128">
        <v>2145.0149999999999</v>
      </c>
      <c r="U492" s="128" t="s">
        <v>4408</v>
      </c>
      <c r="W492" s="93" t="str">
        <f>_xlfn.XLOOKUP($C492,'Master list'!$C:$C,'Master list'!E:E)</f>
        <v>SGCD</v>
      </c>
      <c r="X492" s="93" t="str">
        <f>VLOOKUP($C492,'Master list'!$C:$Z,4,0)</f>
        <v>Z08</v>
      </c>
      <c r="Y492" s="104">
        <f>_xlfn.XLOOKUP($C492,'Master list'!$C:$C,'Master list'!O:O)</f>
        <v>1219</v>
      </c>
      <c r="Z492" s="93" t="str">
        <f>VLOOKUP($C492,'Master list'!$C:$Z,5,0)</f>
        <v>SGCDC2-ZSBX-Z08</v>
      </c>
      <c r="AA492" s="93">
        <f>VLOOKUP($C492,'Master list'!$C:$Z,6,0)</f>
        <v>0.6</v>
      </c>
      <c r="AB492" s="93">
        <f>VLOOKUP($C492,'Master list'!$C:$Z,7,0)</f>
        <v>510</v>
      </c>
      <c r="AC492" s="93">
        <f>VLOOKUP($C492,'Master list'!$C:$Z,8,0)</f>
        <v>1230</v>
      </c>
      <c r="AD492" s="105">
        <f>VLOOKUP($C492,'Master list'!$C:$Z,9,0)</f>
        <v>2.954583</v>
      </c>
      <c r="AF492" s="106">
        <f t="shared" si="59"/>
        <v>0</v>
      </c>
      <c r="AG492" s="106">
        <f t="shared" si="60"/>
        <v>695.84861524499991</v>
      </c>
      <c r="AH492" s="106">
        <f t="shared" si="61"/>
        <v>1015.5197229299999</v>
      </c>
      <c r="AI492" s="106">
        <f t="shared" si="62"/>
        <v>1128.3552476999998</v>
      </c>
      <c r="AJ492" s="106">
        <f t="shared" si="63"/>
        <v>2369.5460201699998</v>
      </c>
      <c r="AK492" s="106">
        <f t="shared" si="64"/>
        <v>0</v>
      </c>
      <c r="AL492" s="106">
        <f t="shared" si="65"/>
        <v>1128.3552476999998</v>
      </c>
      <c r="AM492" s="106">
        <f t="shared" si="66"/>
        <v>6337.6248537449992</v>
      </c>
    </row>
    <row r="493" spans="2:39">
      <c r="B493" s="103" t="s">
        <v>5</v>
      </c>
      <c r="C493" s="103" t="s">
        <v>1616</v>
      </c>
      <c r="D493" s="103" t="s">
        <v>1019</v>
      </c>
      <c r="E493" s="128">
        <v>0</v>
      </c>
      <c r="F493" s="128">
        <v>0</v>
      </c>
      <c r="G493" s="128">
        <v>0</v>
      </c>
      <c r="H493" s="128">
        <v>0</v>
      </c>
      <c r="I493" s="128">
        <v>0</v>
      </c>
      <c r="J493" s="128">
        <v>3.9750000000000001</v>
      </c>
      <c r="K493" s="128">
        <v>0</v>
      </c>
      <c r="L493" s="128">
        <v>10.050000000000001</v>
      </c>
      <c r="M493" s="128">
        <v>0</v>
      </c>
      <c r="N493" s="128">
        <v>20.100000000000001</v>
      </c>
      <c r="O493" s="128">
        <v>20.100000000000001</v>
      </c>
      <c r="P493" s="128">
        <v>0</v>
      </c>
      <c r="Q493" s="128">
        <v>40.200000000000003</v>
      </c>
      <c r="R493" s="128">
        <v>0</v>
      </c>
      <c r="S493" s="128">
        <v>20.100000000000001</v>
      </c>
      <c r="T493" s="128">
        <v>114.52500000000001</v>
      </c>
      <c r="U493" s="128" t="s">
        <v>4408</v>
      </c>
      <c r="W493" s="93" t="str">
        <f>_xlfn.XLOOKUP($C493,'Master list'!$C:$C,'Master list'!E:E)</f>
        <v>SGCD</v>
      </c>
      <c r="X493" s="93" t="str">
        <f>VLOOKUP($C493,'Master list'!$C:$Z,4,0)</f>
        <v>Z08</v>
      </c>
      <c r="Y493" s="104">
        <f>_xlfn.XLOOKUP($C493,'Master list'!$C:$C,'Master list'!O:O)</f>
        <v>1219</v>
      </c>
      <c r="Z493" s="93" t="str">
        <f>VLOOKUP($C493,'Master list'!$C:$Z,5,0)</f>
        <v>SGCDC2-ZSBX-Z08</v>
      </c>
      <c r="AA493" s="93">
        <f>VLOOKUP($C493,'Master list'!$C:$Z,6,0)</f>
        <v>0.6</v>
      </c>
      <c r="AB493" s="93">
        <f>VLOOKUP($C493,'Master list'!$C:$Z,7,0)</f>
        <v>510</v>
      </c>
      <c r="AC493" s="93">
        <f>VLOOKUP($C493,'Master list'!$C:$Z,8,0)</f>
        <v>1230</v>
      </c>
      <c r="AD493" s="105">
        <f>VLOOKUP($C493,'Master list'!$C:$Z,9,0)</f>
        <v>2.954583</v>
      </c>
      <c r="AF493" s="106">
        <f t="shared" si="59"/>
        <v>41.438026575000002</v>
      </c>
      <c r="AG493" s="106">
        <f t="shared" si="60"/>
        <v>59.387118300000004</v>
      </c>
      <c r="AH493" s="106">
        <f t="shared" si="61"/>
        <v>59.387118300000004</v>
      </c>
      <c r="AI493" s="106">
        <f t="shared" si="62"/>
        <v>0</v>
      </c>
      <c r="AJ493" s="106">
        <f t="shared" si="63"/>
        <v>118.77423660000001</v>
      </c>
      <c r="AK493" s="106">
        <f t="shared" si="64"/>
        <v>0</v>
      </c>
      <c r="AL493" s="106">
        <f t="shared" si="65"/>
        <v>59.387118300000004</v>
      </c>
      <c r="AM493" s="106">
        <f t="shared" si="66"/>
        <v>338.37361807500002</v>
      </c>
    </row>
    <row r="494" spans="2:39">
      <c r="B494" s="103" t="s">
        <v>5</v>
      </c>
      <c r="C494" s="103" t="s">
        <v>1020</v>
      </c>
      <c r="D494" s="103" t="s">
        <v>1021</v>
      </c>
      <c r="E494" s="128">
        <v>0</v>
      </c>
      <c r="F494" s="128">
        <v>0</v>
      </c>
      <c r="G494" s="128">
        <v>0</v>
      </c>
      <c r="H494" s="128">
        <v>0</v>
      </c>
      <c r="I494" s="128">
        <v>0</v>
      </c>
      <c r="J494" s="128">
        <v>0</v>
      </c>
      <c r="K494" s="128">
        <v>155.62</v>
      </c>
      <c r="L494" s="128">
        <v>0</v>
      </c>
      <c r="M494" s="128">
        <v>0</v>
      </c>
      <c r="N494" s="128">
        <v>916.56</v>
      </c>
      <c r="O494" s="128">
        <v>611.04</v>
      </c>
      <c r="P494" s="128">
        <v>611.04</v>
      </c>
      <c r="Q494" s="128">
        <v>1833.12</v>
      </c>
      <c r="R494" s="128">
        <v>0</v>
      </c>
      <c r="S494" s="128">
        <v>611.04</v>
      </c>
      <c r="T494" s="128">
        <v>4738.42</v>
      </c>
      <c r="U494" s="128" t="s">
        <v>4408</v>
      </c>
      <c r="W494" s="93" t="str">
        <f>_xlfn.XLOOKUP($C494,'Master list'!$C:$C,'Master list'!E:E)</f>
        <v>SGCC</v>
      </c>
      <c r="X494" s="93" t="str">
        <f>VLOOKUP($C494,'Master list'!$C:$Z,4,0)</f>
        <v>Z08</v>
      </c>
      <c r="Y494" s="104">
        <f>_xlfn.XLOOKUP($C494,'Master list'!$C:$C,'Master list'!O:O)</f>
        <v>1219</v>
      </c>
      <c r="Z494" s="93" t="str">
        <f>VLOOKUP($C494,'Master list'!$C:$Z,5,0)</f>
        <v>SGCC-ZSBX-Z08</v>
      </c>
      <c r="AA494" s="93">
        <f>VLOOKUP($C494,'Master list'!$C:$Z,6,0)</f>
        <v>0.6</v>
      </c>
      <c r="AB494" s="93">
        <f>VLOOKUP($C494,'Master list'!$C:$Z,7,0)</f>
        <v>175</v>
      </c>
      <c r="AC494" s="93">
        <f>VLOOKUP($C494,'Master list'!$C:$Z,8,0)</f>
        <v>1188</v>
      </c>
      <c r="AD494" s="105">
        <f>VLOOKUP($C494,'Master list'!$C:$Z,9,0)</f>
        <v>0.979209</v>
      </c>
      <c r="AF494" s="106">
        <f t="shared" si="59"/>
        <v>152.38450458</v>
      </c>
      <c r="AG494" s="106">
        <f t="shared" si="60"/>
        <v>897.50380103999998</v>
      </c>
      <c r="AH494" s="106">
        <f t="shared" si="61"/>
        <v>598.33586735999995</v>
      </c>
      <c r="AI494" s="106">
        <f t="shared" si="62"/>
        <v>598.33586735999995</v>
      </c>
      <c r="AJ494" s="106">
        <f t="shared" si="63"/>
        <v>1795.00760208</v>
      </c>
      <c r="AK494" s="106">
        <f t="shared" si="64"/>
        <v>0</v>
      </c>
      <c r="AL494" s="106">
        <f t="shared" si="65"/>
        <v>598.33586735999995</v>
      </c>
      <c r="AM494" s="106">
        <f t="shared" si="66"/>
        <v>4639.9035097799997</v>
      </c>
    </row>
    <row r="495" spans="2:39">
      <c r="B495" s="103" t="s">
        <v>5</v>
      </c>
      <c r="C495" s="103" t="s">
        <v>1022</v>
      </c>
      <c r="D495" s="103" t="s">
        <v>1021</v>
      </c>
      <c r="E495" s="128">
        <v>0</v>
      </c>
      <c r="F495" s="128">
        <v>0</v>
      </c>
      <c r="G495" s="128">
        <v>0</v>
      </c>
      <c r="H495" s="128">
        <v>0</v>
      </c>
      <c r="I495" s="128">
        <v>0</v>
      </c>
      <c r="J495" s="128">
        <v>0</v>
      </c>
      <c r="K495" s="128">
        <v>0</v>
      </c>
      <c r="L495" s="128">
        <v>0</v>
      </c>
      <c r="M495" s="128">
        <v>0</v>
      </c>
      <c r="N495" s="128">
        <v>9.3149999999999995</v>
      </c>
      <c r="O495" s="128">
        <v>40.200000000000003</v>
      </c>
      <c r="P495" s="128">
        <v>0</v>
      </c>
      <c r="Q495" s="128">
        <v>80.400000000000006</v>
      </c>
      <c r="R495" s="128">
        <v>0</v>
      </c>
      <c r="S495" s="128">
        <v>40.200000000000003</v>
      </c>
      <c r="T495" s="128">
        <v>170.11500000000001</v>
      </c>
      <c r="U495" s="128" t="s">
        <v>4408</v>
      </c>
      <c r="W495" s="93" t="str">
        <f>_xlfn.XLOOKUP($C495,'Master list'!$C:$C,'Master list'!E:E)</f>
        <v>SGCC</v>
      </c>
      <c r="X495" s="93" t="str">
        <f>VLOOKUP($C495,'Master list'!$C:$Z,4,0)</f>
        <v>Z08</v>
      </c>
      <c r="Y495" s="104">
        <f>_xlfn.XLOOKUP($C495,'Master list'!$C:$C,'Master list'!O:O)</f>
        <v>1219</v>
      </c>
      <c r="Z495" s="93" t="str">
        <f>VLOOKUP($C495,'Master list'!$C:$Z,5,0)</f>
        <v>SGCC-ZSBX-Z08</v>
      </c>
      <c r="AA495" s="93">
        <f>VLOOKUP($C495,'Master list'!$C:$Z,6,0)</f>
        <v>0.6</v>
      </c>
      <c r="AB495" s="93">
        <f>VLOOKUP($C495,'Master list'!$C:$Z,7,0)</f>
        <v>175</v>
      </c>
      <c r="AC495" s="93">
        <f>VLOOKUP($C495,'Master list'!$C:$Z,8,0)</f>
        <v>1188</v>
      </c>
      <c r="AD495" s="105">
        <f>VLOOKUP($C495,'Master list'!$C:$Z,9,0)</f>
        <v>0.979209</v>
      </c>
      <c r="AF495" s="106">
        <f t="shared" si="59"/>
        <v>0</v>
      </c>
      <c r="AG495" s="106">
        <f t="shared" si="60"/>
        <v>9.1213318349999994</v>
      </c>
      <c r="AH495" s="106">
        <f t="shared" si="61"/>
        <v>39.364201800000004</v>
      </c>
      <c r="AI495" s="106">
        <f t="shared" si="62"/>
        <v>0</v>
      </c>
      <c r="AJ495" s="106">
        <f t="shared" si="63"/>
        <v>78.728403600000007</v>
      </c>
      <c r="AK495" s="106">
        <f t="shared" si="64"/>
        <v>0</v>
      </c>
      <c r="AL495" s="106">
        <f t="shared" si="65"/>
        <v>39.364201800000004</v>
      </c>
      <c r="AM495" s="106">
        <f t="shared" si="66"/>
        <v>166.57813903500002</v>
      </c>
    </row>
    <row r="496" spans="2:39">
      <c r="B496" s="103" t="s">
        <v>5</v>
      </c>
      <c r="C496" s="103" t="s">
        <v>1023</v>
      </c>
      <c r="D496" s="103" t="s">
        <v>1024</v>
      </c>
      <c r="E496" s="128">
        <v>0</v>
      </c>
      <c r="F496" s="128">
        <v>0</v>
      </c>
      <c r="G496" s="128">
        <v>0</v>
      </c>
      <c r="H496" s="128">
        <v>0</v>
      </c>
      <c r="I496" s="128">
        <v>0</v>
      </c>
      <c r="J496" s="128">
        <v>0</v>
      </c>
      <c r="K496" s="128">
        <v>0</v>
      </c>
      <c r="L496" s="128">
        <v>0</v>
      </c>
      <c r="M496" s="128">
        <v>0</v>
      </c>
      <c r="N496" s="128">
        <v>25.85</v>
      </c>
      <c r="O496" s="128">
        <v>35.020000000000003</v>
      </c>
      <c r="P496" s="128">
        <v>40.17</v>
      </c>
      <c r="Q496" s="128">
        <v>82.4</v>
      </c>
      <c r="R496" s="128">
        <v>0</v>
      </c>
      <c r="S496" s="128">
        <v>40.17</v>
      </c>
      <c r="T496" s="128">
        <v>223.61</v>
      </c>
      <c r="U496" s="128" t="s">
        <v>4408</v>
      </c>
      <c r="W496" s="93" t="str">
        <f>_xlfn.XLOOKUP($C496,'Master list'!$C:$C,'Master list'!E:E)</f>
        <v>SGCC</v>
      </c>
      <c r="X496" s="93" t="str">
        <f>VLOOKUP($C496,'Master list'!$C:$Z,4,0)</f>
        <v>Z08</v>
      </c>
      <c r="Y496" s="104">
        <f>_xlfn.XLOOKUP($C496,'Master list'!$C:$C,'Master list'!O:O)</f>
        <v>1219</v>
      </c>
      <c r="Z496" s="93" t="str">
        <f>VLOOKUP($C496,'Master list'!$C:$Z,5,0)</f>
        <v>SGCC-ZSBX-Z08</v>
      </c>
      <c r="AA496" s="93">
        <f>VLOOKUP($C496,'Master list'!$C:$Z,6,0)</f>
        <v>2</v>
      </c>
      <c r="AB496" s="93">
        <f>VLOOKUP($C496,'Master list'!$C:$Z,7,0)</f>
        <v>190</v>
      </c>
      <c r="AC496" s="93">
        <f>VLOOKUP($C496,'Master list'!$C:$Z,8,0)</f>
        <v>525</v>
      </c>
      <c r="AD496" s="105">
        <f>VLOOKUP($C496,'Master list'!$C:$Z,9,0)</f>
        <v>1.5660750000000001</v>
      </c>
      <c r="AF496" s="106">
        <f t="shared" si="59"/>
        <v>0</v>
      </c>
      <c r="AG496" s="106">
        <f t="shared" si="60"/>
        <v>40.483038750000006</v>
      </c>
      <c r="AH496" s="106">
        <f t="shared" si="61"/>
        <v>54.843946500000008</v>
      </c>
      <c r="AI496" s="106">
        <f t="shared" si="62"/>
        <v>62.909232750000008</v>
      </c>
      <c r="AJ496" s="106">
        <f t="shared" si="63"/>
        <v>129.04458000000002</v>
      </c>
      <c r="AK496" s="106">
        <f t="shared" si="64"/>
        <v>0</v>
      </c>
      <c r="AL496" s="106">
        <f t="shared" si="65"/>
        <v>62.909232750000008</v>
      </c>
      <c r="AM496" s="106">
        <f t="shared" si="66"/>
        <v>350.19003075000006</v>
      </c>
    </row>
    <row r="497" spans="2:39">
      <c r="B497" s="103" t="s">
        <v>5</v>
      </c>
      <c r="C497" s="103" t="s">
        <v>1620</v>
      </c>
      <c r="D497" s="103" t="s">
        <v>1024</v>
      </c>
      <c r="E497" s="128">
        <v>0</v>
      </c>
      <c r="F497" s="128">
        <v>0</v>
      </c>
      <c r="G497" s="128">
        <v>0</v>
      </c>
      <c r="H497" s="128">
        <v>0</v>
      </c>
      <c r="I497" s="128">
        <v>0</v>
      </c>
      <c r="J497" s="128">
        <v>0</v>
      </c>
      <c r="K497" s="128">
        <v>0</v>
      </c>
      <c r="L497" s="128">
        <v>0</v>
      </c>
      <c r="M497" s="128">
        <v>0</v>
      </c>
      <c r="N497" s="128">
        <v>0.69</v>
      </c>
      <c r="O497" s="128">
        <v>2.06</v>
      </c>
      <c r="P497" s="128">
        <v>0</v>
      </c>
      <c r="Q497" s="128">
        <v>4.12</v>
      </c>
      <c r="R497" s="128">
        <v>0</v>
      </c>
      <c r="S497" s="128">
        <v>2.06</v>
      </c>
      <c r="T497" s="128">
        <v>8.93</v>
      </c>
      <c r="U497" s="128" t="s">
        <v>4408</v>
      </c>
      <c r="W497" s="93" t="str">
        <f>_xlfn.XLOOKUP($C497,'Master list'!$C:$C,'Master list'!E:E)</f>
        <v>SGCC</v>
      </c>
      <c r="X497" s="93" t="str">
        <f>VLOOKUP($C497,'Master list'!$C:$Z,4,0)</f>
        <v>Z08</v>
      </c>
      <c r="Y497" s="104">
        <f>_xlfn.XLOOKUP($C497,'Master list'!$C:$C,'Master list'!O:O)</f>
        <v>1219</v>
      </c>
      <c r="Z497" s="93" t="str">
        <f>VLOOKUP($C497,'Master list'!$C:$Z,5,0)</f>
        <v>SGCC-ZSBX-Z08</v>
      </c>
      <c r="AA497" s="93">
        <f>VLOOKUP($C497,'Master list'!$C:$Z,6,0)</f>
        <v>2</v>
      </c>
      <c r="AB497" s="93">
        <f>VLOOKUP($C497,'Master list'!$C:$Z,7,0)</f>
        <v>190</v>
      </c>
      <c r="AC497" s="93">
        <f>VLOOKUP($C497,'Master list'!$C:$Z,8,0)</f>
        <v>525</v>
      </c>
      <c r="AD497" s="105">
        <f>VLOOKUP($C497,'Master list'!$C:$Z,9,0)</f>
        <v>1.5660750000000001</v>
      </c>
      <c r="AF497" s="106">
        <f t="shared" si="59"/>
        <v>0</v>
      </c>
      <c r="AG497" s="106">
        <f t="shared" si="60"/>
        <v>1.08059175</v>
      </c>
      <c r="AH497" s="106">
        <f t="shared" si="61"/>
        <v>3.2261145000000004</v>
      </c>
      <c r="AI497" s="106">
        <f t="shared" si="62"/>
        <v>0</v>
      </c>
      <c r="AJ497" s="106">
        <f t="shared" si="63"/>
        <v>6.4522290000000009</v>
      </c>
      <c r="AK497" s="106">
        <f t="shared" si="64"/>
        <v>0</v>
      </c>
      <c r="AL497" s="106">
        <f t="shared" si="65"/>
        <v>3.2261145000000004</v>
      </c>
      <c r="AM497" s="106">
        <f t="shared" si="66"/>
        <v>13.98504975</v>
      </c>
    </row>
    <row r="498" spans="2:39">
      <c r="B498" s="103" t="s">
        <v>5</v>
      </c>
      <c r="C498" s="103" t="s">
        <v>1025</v>
      </c>
      <c r="D498" s="103" t="s">
        <v>1026</v>
      </c>
      <c r="E498" s="128">
        <v>0</v>
      </c>
      <c r="F498" s="128">
        <v>0</v>
      </c>
      <c r="G498" s="128">
        <v>0</v>
      </c>
      <c r="H498" s="128">
        <v>0</v>
      </c>
      <c r="I498" s="128">
        <v>0</v>
      </c>
      <c r="J498" s="128">
        <v>0</v>
      </c>
      <c r="K498" s="128">
        <v>0</v>
      </c>
      <c r="L498" s="128">
        <v>164.4</v>
      </c>
      <c r="M498" s="128">
        <v>0</v>
      </c>
      <c r="N498" s="128">
        <v>683.4</v>
      </c>
      <c r="O498" s="128">
        <v>603</v>
      </c>
      <c r="P498" s="128">
        <v>442.2</v>
      </c>
      <c r="Q498" s="128">
        <v>1688.4</v>
      </c>
      <c r="R498" s="128">
        <v>0</v>
      </c>
      <c r="S498" s="128">
        <v>804</v>
      </c>
      <c r="T498" s="128">
        <v>4385.3999999999996</v>
      </c>
      <c r="U498" s="128" t="s">
        <v>4408</v>
      </c>
      <c r="W498" s="93" t="str">
        <f>_xlfn.XLOOKUP($C498,'Master list'!$C:$C,'Master list'!E:E)</f>
        <v>SGCC</v>
      </c>
      <c r="X498" s="93" t="str">
        <f>VLOOKUP($C498,'Master list'!$C:$Z,4,0)</f>
        <v>Z08</v>
      </c>
      <c r="Y498" s="104">
        <f>_xlfn.XLOOKUP($C498,'Master list'!$C:$C,'Master list'!O:O)</f>
        <v>1219</v>
      </c>
      <c r="Z498" s="93" t="str">
        <f>VLOOKUP($C498,'Master list'!$C:$Z,5,0)</f>
        <v>SGCC-ZSBX-Z08</v>
      </c>
      <c r="AA498" s="93">
        <f>VLOOKUP($C498,'Master list'!$C:$Z,6,0)</f>
        <v>1.6</v>
      </c>
      <c r="AB498" s="93">
        <f>VLOOKUP($C498,'Master list'!$C:$Z,7,0)</f>
        <v>136</v>
      </c>
      <c r="AC498" s="93">
        <f>VLOOKUP($C498,'Master list'!$C:$Z,8,0)</f>
        <v>439</v>
      </c>
      <c r="AD498" s="105">
        <f>VLOOKUP($C498,'Master list'!$C:$Z,9,0)</f>
        <v>0.74988224000000003</v>
      </c>
      <c r="AF498" s="106">
        <f t="shared" si="59"/>
        <v>123.28064025600001</v>
      </c>
      <c r="AG498" s="106">
        <f t="shared" si="60"/>
        <v>512.46952281599999</v>
      </c>
      <c r="AH498" s="106">
        <f t="shared" si="61"/>
        <v>452.17899072</v>
      </c>
      <c r="AI498" s="106">
        <f t="shared" si="62"/>
        <v>331.59792652800002</v>
      </c>
      <c r="AJ498" s="106">
        <f t="shared" si="63"/>
        <v>1266.1011740160002</v>
      </c>
      <c r="AK498" s="106">
        <f t="shared" si="64"/>
        <v>0</v>
      </c>
      <c r="AL498" s="106">
        <f t="shared" si="65"/>
        <v>602.90532096000004</v>
      </c>
      <c r="AM498" s="106">
        <f t="shared" si="66"/>
        <v>3288.533575296</v>
      </c>
    </row>
    <row r="499" spans="2:39">
      <c r="B499" s="103" t="s">
        <v>5</v>
      </c>
      <c r="C499" s="103" t="s">
        <v>1028</v>
      </c>
      <c r="D499" s="103" t="s">
        <v>1029</v>
      </c>
      <c r="E499" s="128">
        <v>0</v>
      </c>
      <c r="F499" s="128">
        <v>0</v>
      </c>
      <c r="G499" s="128">
        <v>0</v>
      </c>
      <c r="H499" s="128">
        <v>0</v>
      </c>
      <c r="I499" s="128">
        <v>0</v>
      </c>
      <c r="J499" s="128">
        <v>0</v>
      </c>
      <c r="K499" s="128">
        <v>0</v>
      </c>
      <c r="L499" s="128">
        <v>230.35</v>
      </c>
      <c r="M499" s="128">
        <v>0</v>
      </c>
      <c r="N499" s="128">
        <v>705.51</v>
      </c>
      <c r="O499" s="128">
        <v>548.73</v>
      </c>
      <c r="P499" s="128">
        <v>470.34</v>
      </c>
      <c r="Q499" s="128">
        <v>1646.19</v>
      </c>
      <c r="R499" s="128">
        <v>0</v>
      </c>
      <c r="S499" s="128">
        <v>862.29</v>
      </c>
      <c r="T499" s="128">
        <v>4463.41</v>
      </c>
      <c r="U499" s="128" t="s">
        <v>4408</v>
      </c>
      <c r="W499" s="93" t="str">
        <f>_xlfn.XLOOKUP($C499,'Master list'!$C:$C,'Master list'!E:E)</f>
        <v>SGCC</v>
      </c>
      <c r="X499" s="93" t="str">
        <f>VLOOKUP($C499,'Master list'!$C:$Z,4,0)</f>
        <v>Z08</v>
      </c>
      <c r="Y499" s="104">
        <f>_xlfn.XLOOKUP($C499,'Master list'!$C:$C,'Master list'!O:O)</f>
        <v>1219</v>
      </c>
      <c r="Z499" s="93" t="str">
        <f>VLOOKUP($C499,'Master list'!$C:$Z,5,0)</f>
        <v>SGCC-ZSBX-Z08</v>
      </c>
      <c r="AA499" s="93">
        <f>VLOOKUP($C499,'Master list'!$C:$Z,6,0)</f>
        <v>1.6</v>
      </c>
      <c r="AB499" s="93">
        <f>VLOOKUP($C499,'Master list'!$C:$Z,7,0)</f>
        <v>498</v>
      </c>
      <c r="AC499" s="93">
        <f>VLOOKUP($C499,'Master list'!$C:$Z,8,0)</f>
        <v>590</v>
      </c>
      <c r="AD499" s="105">
        <f>VLOOKUP($C499,'Master list'!$C:$Z,9,0)</f>
        <v>3.6903792000000002</v>
      </c>
      <c r="AF499" s="106">
        <f t="shared" si="59"/>
        <v>850.07884872</v>
      </c>
      <c r="AG499" s="106">
        <f t="shared" si="60"/>
        <v>2603.5994293920003</v>
      </c>
      <c r="AH499" s="106">
        <f t="shared" si="61"/>
        <v>2025.0217784160002</v>
      </c>
      <c r="AI499" s="106">
        <f t="shared" si="62"/>
        <v>1735.732952928</v>
      </c>
      <c r="AJ499" s="106">
        <f t="shared" si="63"/>
        <v>6075.0653352480003</v>
      </c>
      <c r="AK499" s="106">
        <f t="shared" si="64"/>
        <v>0</v>
      </c>
      <c r="AL499" s="106">
        <f t="shared" si="65"/>
        <v>3182.1770803680001</v>
      </c>
      <c r="AM499" s="106">
        <f t="shared" si="66"/>
        <v>16471.675425072001</v>
      </c>
    </row>
    <row r="500" spans="2:39">
      <c r="B500" s="103" t="s">
        <v>5</v>
      </c>
      <c r="C500" s="103" t="s">
        <v>1031</v>
      </c>
      <c r="D500" s="103" t="s">
        <v>1032</v>
      </c>
      <c r="E500" s="128">
        <v>0</v>
      </c>
      <c r="F500" s="128">
        <v>0</v>
      </c>
      <c r="G500" s="128">
        <v>0</v>
      </c>
      <c r="H500" s="128">
        <v>0</v>
      </c>
      <c r="I500" s="128">
        <v>0</v>
      </c>
      <c r="J500" s="128">
        <v>0</v>
      </c>
      <c r="K500" s="128">
        <v>134.28</v>
      </c>
      <c r="L500" s="128">
        <v>0</v>
      </c>
      <c r="M500" s="128">
        <v>0</v>
      </c>
      <c r="N500" s="128">
        <v>0</v>
      </c>
      <c r="O500" s="128">
        <v>0</v>
      </c>
      <c r="P500" s="128">
        <v>177.76</v>
      </c>
      <c r="Q500" s="128">
        <v>177.76</v>
      </c>
      <c r="R500" s="128">
        <v>0</v>
      </c>
      <c r="S500" s="128">
        <v>0</v>
      </c>
      <c r="T500" s="128">
        <v>489.8</v>
      </c>
      <c r="U500" s="128" t="s">
        <v>4408</v>
      </c>
      <c r="W500" s="93" t="str">
        <f>_xlfn.XLOOKUP($C500,'Master list'!$C:$C,'Master list'!E:E)</f>
        <v>SGCC</v>
      </c>
      <c r="X500" s="93" t="str">
        <f>VLOOKUP($C500,'Master list'!$C:$Z,4,0)</f>
        <v>Z08</v>
      </c>
      <c r="Y500" s="104">
        <f>_xlfn.XLOOKUP($C500,'Master list'!$C:$C,'Master list'!O:O)</f>
        <v>1219</v>
      </c>
      <c r="Z500" s="93" t="str">
        <f>VLOOKUP($C500,'Master list'!$C:$Z,5,0)</f>
        <v>SGCC-ZSBX-Z08</v>
      </c>
      <c r="AA500" s="93">
        <f>VLOOKUP($C500,'Master list'!$C:$Z,6,0)</f>
        <v>0.7</v>
      </c>
      <c r="AB500" s="93">
        <f>VLOOKUP($C500,'Master list'!$C:$Z,7,0)</f>
        <v>392</v>
      </c>
      <c r="AC500" s="93">
        <f>VLOOKUP($C500,'Master list'!$C:$Z,8,0)</f>
        <v>392</v>
      </c>
      <c r="AD500" s="105">
        <f>VLOOKUP($C500,'Master list'!$C:$Z,9,0)</f>
        <v>0.84438367999999986</v>
      </c>
      <c r="AF500" s="106">
        <f t="shared" si="59"/>
        <v>113.38384055039998</v>
      </c>
      <c r="AG500" s="106">
        <f t="shared" si="60"/>
        <v>0</v>
      </c>
      <c r="AH500" s="106">
        <f t="shared" si="61"/>
        <v>0</v>
      </c>
      <c r="AI500" s="106">
        <f t="shared" si="62"/>
        <v>150.09764295679997</v>
      </c>
      <c r="AJ500" s="106">
        <f t="shared" si="63"/>
        <v>150.09764295679997</v>
      </c>
      <c r="AK500" s="106">
        <f t="shared" si="64"/>
        <v>0</v>
      </c>
      <c r="AL500" s="106">
        <f t="shared" si="65"/>
        <v>0</v>
      </c>
      <c r="AM500" s="106">
        <f t="shared" si="66"/>
        <v>413.57912646399996</v>
      </c>
    </row>
    <row r="501" spans="2:39">
      <c r="B501" s="103" t="s">
        <v>5</v>
      </c>
      <c r="C501" s="103" t="s">
        <v>1033</v>
      </c>
      <c r="D501" s="103" t="s">
        <v>1034</v>
      </c>
      <c r="E501" s="128">
        <v>0</v>
      </c>
      <c r="F501" s="128">
        <v>0</v>
      </c>
      <c r="G501" s="128">
        <v>0</v>
      </c>
      <c r="H501" s="128">
        <v>0</v>
      </c>
      <c r="I501" s="128">
        <v>0</v>
      </c>
      <c r="J501" s="128">
        <v>0</v>
      </c>
      <c r="K501" s="128">
        <v>135.28</v>
      </c>
      <c r="L501" s="128">
        <v>0</v>
      </c>
      <c r="M501" s="128">
        <v>0</v>
      </c>
      <c r="N501" s="128">
        <v>0</v>
      </c>
      <c r="O501" s="128">
        <v>0</v>
      </c>
      <c r="P501" s="128">
        <v>177.76</v>
      </c>
      <c r="Q501" s="128">
        <v>177.76</v>
      </c>
      <c r="R501" s="128">
        <v>0</v>
      </c>
      <c r="S501" s="128">
        <v>0</v>
      </c>
      <c r="T501" s="128">
        <v>490.8</v>
      </c>
      <c r="U501" s="128" t="s">
        <v>4408</v>
      </c>
      <c r="W501" s="93" t="str">
        <f>_xlfn.XLOOKUP($C501,'Master list'!$C:$C,'Master list'!E:E)</f>
        <v>SGCC</v>
      </c>
      <c r="X501" s="93" t="str">
        <f>VLOOKUP($C501,'Master list'!$C:$Z,4,0)</f>
        <v>Z08</v>
      </c>
      <c r="Y501" s="104">
        <f>_xlfn.XLOOKUP($C501,'Master list'!$C:$C,'Master list'!O:O)</f>
        <v>1219</v>
      </c>
      <c r="Z501" s="93" t="str">
        <f>VLOOKUP($C501,'Master list'!$C:$Z,5,0)</f>
        <v>SGCC-ZSBX-Z08</v>
      </c>
      <c r="AA501" s="93">
        <f>VLOOKUP($C501,'Master list'!$C:$Z,6,0)</f>
        <v>0.7</v>
      </c>
      <c r="AB501" s="93">
        <f>VLOOKUP($C501,'Master list'!$C:$Z,7,0)</f>
        <v>47</v>
      </c>
      <c r="AC501" s="93">
        <f>VLOOKUP($C501,'Master list'!$C:$Z,8,0)</f>
        <v>200</v>
      </c>
      <c r="AD501" s="105">
        <f>VLOOKUP($C501,'Master list'!$C:$Z,9,0)</f>
        <v>5.1652999999999998E-2</v>
      </c>
      <c r="AF501" s="106">
        <f t="shared" si="59"/>
        <v>6.9876178399999995</v>
      </c>
      <c r="AG501" s="106">
        <f t="shared" si="60"/>
        <v>0</v>
      </c>
      <c r="AH501" s="106">
        <f t="shared" si="61"/>
        <v>0</v>
      </c>
      <c r="AI501" s="106">
        <f t="shared" si="62"/>
        <v>9.1818372799999999</v>
      </c>
      <c r="AJ501" s="106">
        <f t="shared" si="63"/>
        <v>9.1818372799999999</v>
      </c>
      <c r="AK501" s="106">
        <f t="shared" si="64"/>
        <v>0</v>
      </c>
      <c r="AL501" s="106">
        <f t="shared" si="65"/>
        <v>0</v>
      </c>
      <c r="AM501" s="106">
        <f t="shared" si="66"/>
        <v>25.351292399999998</v>
      </c>
    </row>
    <row r="502" spans="2:39">
      <c r="B502" s="103" t="s">
        <v>5</v>
      </c>
      <c r="C502" s="103" t="s">
        <v>1035</v>
      </c>
      <c r="D502" s="103" t="s">
        <v>1036</v>
      </c>
      <c r="E502" s="128">
        <v>0</v>
      </c>
      <c r="F502" s="128">
        <v>0</v>
      </c>
      <c r="G502" s="128">
        <v>0</v>
      </c>
      <c r="H502" s="128">
        <v>0</v>
      </c>
      <c r="I502" s="128">
        <v>0</v>
      </c>
      <c r="J502" s="128">
        <v>0</v>
      </c>
      <c r="K502" s="128">
        <v>0</v>
      </c>
      <c r="L502" s="128">
        <v>0</v>
      </c>
      <c r="M502" s="128">
        <v>0</v>
      </c>
      <c r="N502" s="128">
        <v>0</v>
      </c>
      <c r="O502" s="128">
        <v>102</v>
      </c>
      <c r="P502" s="128">
        <v>0</v>
      </c>
      <c r="Q502" s="128">
        <v>202</v>
      </c>
      <c r="R502" s="128">
        <v>0</v>
      </c>
      <c r="S502" s="128">
        <v>0</v>
      </c>
      <c r="T502" s="128">
        <v>304</v>
      </c>
      <c r="U502" s="128" t="s">
        <v>4408</v>
      </c>
      <c r="W502" s="93" t="str">
        <f>_xlfn.XLOOKUP($C502,'Master list'!$C:$C,'Master list'!E:E)</f>
        <v>SGCC</v>
      </c>
      <c r="X502" s="93" t="str">
        <f>VLOOKUP($C502,'Master list'!$C:$Z,4,0)</f>
        <v>Z08</v>
      </c>
      <c r="Y502" s="104">
        <f>_xlfn.XLOOKUP($C502,'Master list'!$C:$C,'Master list'!O:O)</f>
        <v>1219</v>
      </c>
      <c r="Z502" s="93" t="str">
        <f>VLOOKUP($C502,'Master list'!$C:$Z,5,0)</f>
        <v>SGCC-ZSBX-Z08</v>
      </c>
      <c r="AA502" s="93">
        <f>VLOOKUP($C502,'Master list'!$C:$Z,6,0)</f>
        <v>0.7</v>
      </c>
      <c r="AB502" s="93">
        <f>VLOOKUP($C502,'Master list'!$C:$Z,7,0)</f>
        <v>288</v>
      </c>
      <c r="AC502" s="93">
        <f>VLOOKUP($C502,'Master list'!$C:$Z,8,0)</f>
        <v>378</v>
      </c>
      <c r="AD502" s="105">
        <f>VLOOKUP($C502,'Master list'!$C:$Z,9,0)</f>
        <v>0.59820767999999991</v>
      </c>
      <c r="AF502" s="106">
        <f t="shared" si="59"/>
        <v>0</v>
      </c>
      <c r="AG502" s="106">
        <f t="shared" si="60"/>
        <v>0</v>
      </c>
      <c r="AH502" s="106">
        <f t="shared" si="61"/>
        <v>61.01718335999999</v>
      </c>
      <c r="AI502" s="106">
        <f t="shared" si="62"/>
        <v>0</v>
      </c>
      <c r="AJ502" s="106">
        <f t="shared" si="63"/>
        <v>120.83795135999998</v>
      </c>
      <c r="AK502" s="106">
        <f t="shared" si="64"/>
        <v>0</v>
      </c>
      <c r="AL502" s="106">
        <f t="shared" si="65"/>
        <v>0</v>
      </c>
      <c r="AM502" s="106">
        <f t="shared" si="66"/>
        <v>181.85513471999997</v>
      </c>
    </row>
    <row r="503" spans="2:39">
      <c r="B503" s="103" t="s">
        <v>5</v>
      </c>
      <c r="C503" s="103" t="s">
        <v>1037</v>
      </c>
      <c r="D503" s="103" t="s">
        <v>1038</v>
      </c>
      <c r="E503" s="128">
        <v>0</v>
      </c>
      <c r="F503" s="128">
        <v>0</v>
      </c>
      <c r="G503" s="128">
        <v>0</v>
      </c>
      <c r="H503" s="128">
        <v>0</v>
      </c>
      <c r="I503" s="128">
        <v>0</v>
      </c>
      <c r="J503" s="128">
        <v>0</v>
      </c>
      <c r="K503" s="128">
        <v>0</v>
      </c>
      <c r="L503" s="128">
        <v>0</v>
      </c>
      <c r="M503" s="128">
        <v>0</v>
      </c>
      <c r="N503" s="128">
        <v>0</v>
      </c>
      <c r="O503" s="128">
        <v>0</v>
      </c>
      <c r="P503" s="128">
        <v>107.6</v>
      </c>
      <c r="Q503" s="128">
        <v>101</v>
      </c>
      <c r="R503" s="128">
        <v>0</v>
      </c>
      <c r="S503" s="128">
        <v>50.5</v>
      </c>
      <c r="T503" s="128">
        <v>259.10000000000002</v>
      </c>
      <c r="U503" s="128" t="s">
        <v>4408</v>
      </c>
      <c r="W503" s="93" t="str">
        <f>_xlfn.XLOOKUP($C503,'Master list'!$C:$C,'Master list'!E:E)</f>
        <v>SGCC</v>
      </c>
      <c r="X503" s="93" t="str">
        <f>VLOOKUP($C503,'Master list'!$C:$Z,4,0)</f>
        <v>Z08</v>
      </c>
      <c r="Y503" s="104">
        <f>_xlfn.XLOOKUP($C503,'Master list'!$C:$C,'Master list'!O:O)</f>
        <v>1219</v>
      </c>
      <c r="Z503" s="93" t="str">
        <f>VLOOKUP($C503,'Master list'!$C:$Z,5,0)</f>
        <v>SGCC-ZSBX-Z08</v>
      </c>
      <c r="AA503" s="93">
        <f>VLOOKUP($C503,'Master list'!$C:$Z,6,0)</f>
        <v>0.7</v>
      </c>
      <c r="AB503" s="93">
        <f>VLOOKUP($C503,'Master list'!$C:$Z,7,0)</f>
        <v>240</v>
      </c>
      <c r="AC503" s="93">
        <f>VLOOKUP($C503,'Master list'!$C:$Z,8,0)</f>
        <v>323</v>
      </c>
      <c r="AD503" s="105">
        <f>VLOOKUP($C503,'Master list'!$C:$Z,9,0)</f>
        <v>0.42597239999999992</v>
      </c>
      <c r="AF503" s="106">
        <f t="shared" si="59"/>
        <v>0</v>
      </c>
      <c r="AG503" s="106">
        <f t="shared" si="60"/>
        <v>0</v>
      </c>
      <c r="AH503" s="106">
        <f t="shared" si="61"/>
        <v>0</v>
      </c>
      <c r="AI503" s="106">
        <f t="shared" si="62"/>
        <v>45.834630239999989</v>
      </c>
      <c r="AJ503" s="106">
        <f t="shared" si="63"/>
        <v>43.023212399999991</v>
      </c>
      <c r="AK503" s="106">
        <f t="shared" si="64"/>
        <v>0</v>
      </c>
      <c r="AL503" s="106">
        <f t="shared" si="65"/>
        <v>21.511606199999996</v>
      </c>
      <c r="AM503" s="106">
        <f t="shared" si="66"/>
        <v>110.36944883999999</v>
      </c>
    </row>
    <row r="504" spans="2:39">
      <c r="B504" s="103" t="s">
        <v>5</v>
      </c>
      <c r="C504" s="103" t="s">
        <v>1039</v>
      </c>
      <c r="D504" s="103" t="s">
        <v>1040</v>
      </c>
      <c r="E504" s="128">
        <v>0</v>
      </c>
      <c r="F504" s="128">
        <v>0</v>
      </c>
      <c r="G504" s="128">
        <v>0</v>
      </c>
      <c r="H504" s="128">
        <v>0</v>
      </c>
      <c r="I504" s="128">
        <v>0</v>
      </c>
      <c r="J504" s="128">
        <v>0</v>
      </c>
      <c r="K504" s="128">
        <v>0</v>
      </c>
      <c r="L504" s="128">
        <v>0</v>
      </c>
      <c r="M504" s="128">
        <v>0</v>
      </c>
      <c r="N504" s="128">
        <v>0</v>
      </c>
      <c r="O504" s="128">
        <v>177.7</v>
      </c>
      <c r="P504" s="128">
        <v>193.92</v>
      </c>
      <c r="Q504" s="128">
        <v>0</v>
      </c>
      <c r="R504" s="128">
        <v>0</v>
      </c>
      <c r="S504" s="128">
        <v>0</v>
      </c>
      <c r="T504" s="128">
        <v>371.62</v>
      </c>
      <c r="U504" s="128" t="s">
        <v>4408</v>
      </c>
      <c r="W504" s="93" t="str">
        <f>_xlfn.XLOOKUP($C504,'Master list'!$C:$C,'Master list'!E:E)</f>
        <v>SGCC</v>
      </c>
      <c r="X504" s="93" t="str">
        <f>VLOOKUP($C504,'Master list'!$C:$Z,4,0)</f>
        <v>Z08</v>
      </c>
      <c r="Y504" s="104">
        <f>_xlfn.XLOOKUP($C504,'Master list'!$C:$C,'Master list'!O:O)</f>
        <v>1219</v>
      </c>
      <c r="Z504" s="93" t="str">
        <f>VLOOKUP($C504,'Master list'!$C:$Z,5,0)</f>
        <v>SGCC-ZSBX-Z08</v>
      </c>
      <c r="AA504" s="93">
        <f>VLOOKUP($C504,'Master list'!$C:$Z,6,0)</f>
        <v>0.7</v>
      </c>
      <c r="AB504" s="93">
        <f>VLOOKUP($C504,'Master list'!$C:$Z,7,0)</f>
        <v>105</v>
      </c>
      <c r="AC504" s="93">
        <f>VLOOKUP($C504,'Master list'!$C:$Z,8,0)</f>
        <v>289</v>
      </c>
      <c r="AD504" s="105">
        <f>VLOOKUP($C504,'Master list'!$C:$Z,9,0)</f>
        <v>0.16674577499999996</v>
      </c>
      <c r="AF504" s="106">
        <f t="shared" si="59"/>
        <v>0</v>
      </c>
      <c r="AG504" s="106">
        <f t="shared" si="60"/>
        <v>0</v>
      </c>
      <c r="AH504" s="106">
        <f t="shared" si="61"/>
        <v>29.630724217499992</v>
      </c>
      <c r="AI504" s="106">
        <f t="shared" si="62"/>
        <v>32.335340687999988</v>
      </c>
      <c r="AJ504" s="106">
        <f t="shared" si="63"/>
        <v>0</v>
      </c>
      <c r="AK504" s="106">
        <f t="shared" si="64"/>
        <v>0</v>
      </c>
      <c r="AL504" s="106">
        <f t="shared" si="65"/>
        <v>0</v>
      </c>
      <c r="AM504" s="106">
        <f t="shared" si="66"/>
        <v>61.966064905499984</v>
      </c>
    </row>
    <row r="505" spans="2:39">
      <c r="B505" s="103" t="s">
        <v>5</v>
      </c>
      <c r="C505" s="103" t="s">
        <v>1041</v>
      </c>
      <c r="D505" s="103" t="s">
        <v>1042</v>
      </c>
      <c r="E505" s="128">
        <v>0</v>
      </c>
      <c r="F505" s="128">
        <v>0</v>
      </c>
      <c r="G505" s="128">
        <v>0</v>
      </c>
      <c r="H505" s="128">
        <v>0</v>
      </c>
      <c r="I505" s="128">
        <v>0</v>
      </c>
      <c r="J505" s="128">
        <v>43.25</v>
      </c>
      <c r="K505" s="128">
        <v>50.5</v>
      </c>
      <c r="L505" s="128">
        <v>0</v>
      </c>
      <c r="M505" s="128">
        <v>0</v>
      </c>
      <c r="N505" s="128">
        <v>0</v>
      </c>
      <c r="O505" s="128">
        <v>50.5</v>
      </c>
      <c r="P505" s="128">
        <v>151.5</v>
      </c>
      <c r="Q505" s="128">
        <v>101</v>
      </c>
      <c r="R505" s="128">
        <v>0</v>
      </c>
      <c r="S505" s="128">
        <v>50.5</v>
      </c>
      <c r="T505" s="128">
        <v>447.25</v>
      </c>
      <c r="U505" s="128" t="s">
        <v>4408</v>
      </c>
      <c r="W505" s="93" t="str">
        <f>_xlfn.XLOOKUP($C505,'Master list'!$C:$C,'Master list'!E:E)</f>
        <v>SGCC</v>
      </c>
      <c r="X505" s="93" t="str">
        <f>VLOOKUP($C505,'Master list'!$C:$Z,4,0)</f>
        <v>Z08</v>
      </c>
      <c r="Y505" s="104">
        <f>_xlfn.XLOOKUP($C505,'Master list'!$C:$C,'Master list'!O:O)</f>
        <v>1219</v>
      </c>
      <c r="Z505" s="93" t="str">
        <f>VLOOKUP($C505,'Master list'!$C:$Z,5,0)</f>
        <v>SGCC-ZSBX-Z08</v>
      </c>
      <c r="AA505" s="93">
        <f>VLOOKUP($C505,'Master list'!$C:$Z,6,0)</f>
        <v>0.7</v>
      </c>
      <c r="AB505" s="93">
        <f>VLOOKUP($C505,'Master list'!$C:$Z,7,0)</f>
        <v>219</v>
      </c>
      <c r="AC505" s="93">
        <f>VLOOKUP($C505,'Master list'!$C:$Z,8,0)</f>
        <v>275</v>
      </c>
      <c r="AD505" s="105">
        <f>VLOOKUP($C505,'Master list'!$C:$Z,9,0)</f>
        <v>0.33093637499999995</v>
      </c>
      <c r="AF505" s="106">
        <f t="shared" si="59"/>
        <v>31.025285156249996</v>
      </c>
      <c r="AG505" s="106">
        <f t="shared" si="60"/>
        <v>0</v>
      </c>
      <c r="AH505" s="106">
        <f t="shared" si="61"/>
        <v>16.712286937499996</v>
      </c>
      <c r="AI505" s="106">
        <f t="shared" si="62"/>
        <v>50.136860812499989</v>
      </c>
      <c r="AJ505" s="106">
        <f t="shared" si="63"/>
        <v>33.424573874999993</v>
      </c>
      <c r="AK505" s="106">
        <f t="shared" si="64"/>
        <v>0</v>
      </c>
      <c r="AL505" s="106">
        <f t="shared" si="65"/>
        <v>16.712286937499996</v>
      </c>
      <c r="AM505" s="106">
        <f t="shared" si="66"/>
        <v>148.01129371874998</v>
      </c>
    </row>
    <row r="506" spans="2:39">
      <c r="B506" s="103" t="s">
        <v>5</v>
      </c>
      <c r="C506" s="103" t="s">
        <v>1043</v>
      </c>
      <c r="D506" s="103" t="s">
        <v>1044</v>
      </c>
      <c r="E506" s="128">
        <v>0</v>
      </c>
      <c r="F506" s="128">
        <v>0</v>
      </c>
      <c r="G506" s="128">
        <v>0</v>
      </c>
      <c r="H506" s="128">
        <v>0</v>
      </c>
      <c r="I506" s="128">
        <v>0</v>
      </c>
      <c r="J506" s="128">
        <v>58.52</v>
      </c>
      <c r="K506" s="128">
        <v>0</v>
      </c>
      <c r="L506" s="128">
        <v>0</v>
      </c>
      <c r="M506" s="128">
        <v>0</v>
      </c>
      <c r="N506" s="128">
        <v>0</v>
      </c>
      <c r="O506" s="128">
        <v>85.85</v>
      </c>
      <c r="P506" s="128">
        <v>171.7</v>
      </c>
      <c r="Q506" s="128">
        <v>85.85</v>
      </c>
      <c r="R506" s="128">
        <v>0</v>
      </c>
      <c r="S506" s="128">
        <v>85.85</v>
      </c>
      <c r="T506" s="128">
        <v>487.77</v>
      </c>
      <c r="U506" s="128" t="s">
        <v>4408</v>
      </c>
      <c r="W506" s="93" t="str">
        <f>_xlfn.XLOOKUP($C506,'Master list'!$C:$C,'Master list'!E:E)</f>
        <v>SGCC</v>
      </c>
      <c r="X506" s="93" t="str">
        <f>VLOOKUP($C506,'Master list'!$C:$Z,4,0)</f>
        <v>Z08</v>
      </c>
      <c r="Y506" s="104">
        <f>_xlfn.XLOOKUP($C506,'Master list'!$C:$C,'Master list'!O:O)</f>
        <v>1219</v>
      </c>
      <c r="Z506" s="93" t="str">
        <f>VLOOKUP($C506,'Master list'!$C:$Z,5,0)</f>
        <v>SGCC-ZSBX-Z08</v>
      </c>
      <c r="AA506" s="93">
        <f>VLOOKUP($C506,'Master list'!$C:$Z,6,0)</f>
        <v>0.7</v>
      </c>
      <c r="AB506" s="93">
        <f>VLOOKUP($C506,'Master list'!$C:$Z,7,0)</f>
        <v>390</v>
      </c>
      <c r="AC506" s="93">
        <f>VLOOKUP($C506,'Master list'!$C:$Z,8,0)</f>
        <v>440</v>
      </c>
      <c r="AD506" s="105">
        <f>VLOOKUP($C506,'Master list'!$C:$Z,9,0)</f>
        <v>0.94294199999999984</v>
      </c>
      <c r="AF506" s="106">
        <f t="shared" si="59"/>
        <v>55.180965839999992</v>
      </c>
      <c r="AG506" s="106">
        <f t="shared" si="60"/>
        <v>0</v>
      </c>
      <c r="AH506" s="106">
        <f t="shared" si="61"/>
        <v>80.951570699999976</v>
      </c>
      <c r="AI506" s="106">
        <f t="shared" si="62"/>
        <v>161.90314139999995</v>
      </c>
      <c r="AJ506" s="106">
        <f t="shared" si="63"/>
        <v>80.951570699999976</v>
      </c>
      <c r="AK506" s="106">
        <f t="shared" si="64"/>
        <v>0</v>
      </c>
      <c r="AL506" s="106">
        <f t="shared" si="65"/>
        <v>80.951570699999976</v>
      </c>
      <c r="AM506" s="106">
        <f t="shared" si="66"/>
        <v>459.9388193399999</v>
      </c>
    </row>
    <row r="507" spans="2:39">
      <c r="B507" s="103" t="s">
        <v>5</v>
      </c>
      <c r="C507" s="103" t="s">
        <v>1045</v>
      </c>
      <c r="D507" s="103" t="s">
        <v>1046</v>
      </c>
      <c r="E507" s="128">
        <v>0</v>
      </c>
      <c r="F507" s="128">
        <v>0</v>
      </c>
      <c r="G507" s="128">
        <v>0</v>
      </c>
      <c r="H507" s="128">
        <v>0</v>
      </c>
      <c r="I507" s="128">
        <v>0</v>
      </c>
      <c r="J507" s="128">
        <v>0</v>
      </c>
      <c r="K507" s="128">
        <v>0</v>
      </c>
      <c r="L507" s="128">
        <v>0</v>
      </c>
      <c r="M507" s="128">
        <v>0</v>
      </c>
      <c r="N507" s="128">
        <v>0</v>
      </c>
      <c r="O507" s="128">
        <v>42.2</v>
      </c>
      <c r="P507" s="128">
        <v>0</v>
      </c>
      <c r="Q507" s="128">
        <v>0</v>
      </c>
      <c r="R507" s="128">
        <v>0</v>
      </c>
      <c r="S507" s="128">
        <v>0</v>
      </c>
      <c r="T507" s="128">
        <v>42.2</v>
      </c>
      <c r="U507" s="128" t="s">
        <v>4408</v>
      </c>
      <c r="W507" s="93" t="str">
        <f>_xlfn.XLOOKUP($C507,'Master list'!$C:$C,'Master list'!E:E)</f>
        <v>SGCC</v>
      </c>
      <c r="X507" s="93" t="str">
        <f>VLOOKUP($C507,'Master list'!$C:$Z,4,0)</f>
        <v>Z08</v>
      </c>
      <c r="Y507" s="104">
        <f>_xlfn.XLOOKUP($C507,'Master list'!$C:$C,'Master list'!O:O)</f>
        <v>1219</v>
      </c>
      <c r="Z507" s="93" t="str">
        <f>VLOOKUP($C507,'Master list'!$C:$Z,5,0)</f>
        <v>SGCC-ZSBX-Z08</v>
      </c>
      <c r="AA507" s="93">
        <f>VLOOKUP($C507,'Master list'!$C:$Z,6,0)</f>
        <v>0.8</v>
      </c>
      <c r="AB507" s="93">
        <f>VLOOKUP($C507,'Master list'!$C:$Z,7,0)</f>
        <v>360</v>
      </c>
      <c r="AC507" s="93">
        <f>VLOOKUP($C507,'Master list'!$C:$Z,8,0)</f>
        <v>625</v>
      </c>
      <c r="AD507" s="105">
        <f>VLOOKUP($C507,'Master list'!$C:$Z,9,0)</f>
        <v>1.413</v>
      </c>
      <c r="AF507" s="106">
        <f t="shared" si="59"/>
        <v>0</v>
      </c>
      <c r="AG507" s="106">
        <f t="shared" si="60"/>
        <v>0</v>
      </c>
      <c r="AH507" s="106">
        <f t="shared" si="61"/>
        <v>59.628600000000006</v>
      </c>
      <c r="AI507" s="106">
        <f t="shared" si="62"/>
        <v>0</v>
      </c>
      <c r="AJ507" s="106">
        <f t="shared" si="63"/>
        <v>0</v>
      </c>
      <c r="AK507" s="106">
        <f t="shared" si="64"/>
        <v>0</v>
      </c>
      <c r="AL507" s="106">
        <f t="shared" si="65"/>
        <v>0</v>
      </c>
      <c r="AM507" s="106">
        <f t="shared" si="66"/>
        <v>59.628600000000006</v>
      </c>
    </row>
    <row r="508" spans="2:39">
      <c r="B508" s="103" t="s">
        <v>5</v>
      </c>
      <c r="C508" s="103" t="s">
        <v>1047</v>
      </c>
      <c r="D508" s="103" t="s">
        <v>1048</v>
      </c>
      <c r="E508" s="128">
        <v>0</v>
      </c>
      <c r="F508" s="128">
        <v>0</v>
      </c>
      <c r="G508" s="128">
        <v>0</v>
      </c>
      <c r="H508" s="128">
        <v>0</v>
      </c>
      <c r="I508" s="128">
        <v>0</v>
      </c>
      <c r="J508" s="128">
        <v>0</v>
      </c>
      <c r="K508" s="128">
        <v>614.08000000000004</v>
      </c>
      <c r="L508" s="128">
        <v>0</v>
      </c>
      <c r="M508" s="128">
        <v>0</v>
      </c>
      <c r="N508" s="128">
        <v>614.08000000000004</v>
      </c>
      <c r="O508" s="128">
        <v>614.08000000000004</v>
      </c>
      <c r="P508" s="128">
        <v>614.08000000000004</v>
      </c>
      <c r="Q508" s="128">
        <v>2456.3200000000002</v>
      </c>
      <c r="R508" s="128">
        <v>0</v>
      </c>
      <c r="S508" s="128">
        <v>1535.2</v>
      </c>
      <c r="T508" s="128">
        <v>6447.84</v>
      </c>
      <c r="U508" s="128" t="s">
        <v>4408</v>
      </c>
      <c r="W508" s="93" t="str">
        <f>_xlfn.XLOOKUP($C508,'Master list'!$C:$C,'Master list'!E:E)</f>
        <v>SGCC</v>
      </c>
      <c r="X508" s="93" t="str">
        <f>VLOOKUP($C508,'Master list'!$C:$Z,4,0)</f>
        <v>Z08</v>
      </c>
      <c r="Y508" s="104">
        <f>_xlfn.XLOOKUP($C508,'Master list'!$C:$C,'Master list'!O:O)</f>
        <v>1219</v>
      </c>
      <c r="Z508" s="93" t="str">
        <f>VLOOKUP($C508,'Master list'!$C:$Z,5,0)</f>
        <v>SGCC-ZSBX-Z08</v>
      </c>
      <c r="AA508" s="93">
        <f>VLOOKUP($C508,'Master list'!$C:$Z,6,0)</f>
        <v>0.6</v>
      </c>
      <c r="AB508" s="93">
        <f>VLOOKUP($C508,'Master list'!$C:$Z,7,0)</f>
        <v>172</v>
      </c>
      <c r="AC508" s="93">
        <f>VLOOKUP($C508,'Master list'!$C:$Z,8,0)</f>
        <v>998</v>
      </c>
      <c r="AD508" s="105">
        <f>VLOOKUP($C508,'Master list'!$C:$Z,9,0)</f>
        <v>0.80849976000000001</v>
      </c>
      <c r="AF508" s="106">
        <f t="shared" si="59"/>
        <v>496.48353262080002</v>
      </c>
      <c r="AG508" s="106">
        <f t="shared" si="60"/>
        <v>496.48353262080002</v>
      </c>
      <c r="AH508" s="106">
        <f t="shared" si="61"/>
        <v>496.48353262080002</v>
      </c>
      <c r="AI508" s="106">
        <f t="shared" si="62"/>
        <v>496.48353262080002</v>
      </c>
      <c r="AJ508" s="106">
        <f t="shared" si="63"/>
        <v>1985.9341304832001</v>
      </c>
      <c r="AK508" s="106">
        <f t="shared" si="64"/>
        <v>0</v>
      </c>
      <c r="AL508" s="106">
        <f t="shared" si="65"/>
        <v>1241.208831552</v>
      </c>
      <c r="AM508" s="106">
        <f t="shared" si="66"/>
        <v>5213.0770925184006</v>
      </c>
    </row>
    <row r="509" spans="2:39">
      <c r="B509" s="103" t="s">
        <v>5</v>
      </c>
      <c r="C509" s="103" t="s">
        <v>1049</v>
      </c>
      <c r="D509" s="103" t="s">
        <v>1048</v>
      </c>
      <c r="E509" s="128">
        <v>0</v>
      </c>
      <c r="F509" s="128">
        <v>0</v>
      </c>
      <c r="G509" s="128">
        <v>0</v>
      </c>
      <c r="H509" s="128">
        <v>0</v>
      </c>
      <c r="I509" s="128">
        <v>0</v>
      </c>
      <c r="J509" s="128">
        <v>0</v>
      </c>
      <c r="K509" s="128">
        <v>0</v>
      </c>
      <c r="L509" s="128">
        <v>0</v>
      </c>
      <c r="M509" s="128">
        <v>0</v>
      </c>
      <c r="N509" s="128">
        <v>0</v>
      </c>
      <c r="O509" s="128">
        <v>10</v>
      </c>
      <c r="P509" s="128">
        <v>0</v>
      </c>
      <c r="Q509" s="128">
        <v>30.3</v>
      </c>
      <c r="R509" s="128">
        <v>0</v>
      </c>
      <c r="S509" s="128">
        <v>20.2</v>
      </c>
      <c r="T509" s="128">
        <v>60.5</v>
      </c>
      <c r="U509" s="128" t="s">
        <v>4408</v>
      </c>
      <c r="W509" s="93" t="str">
        <f>_xlfn.XLOOKUP($C509,'Master list'!$C:$C,'Master list'!E:E)</f>
        <v>SGCC</v>
      </c>
      <c r="X509" s="93" t="str">
        <f>VLOOKUP($C509,'Master list'!$C:$Z,4,0)</f>
        <v>Z08</v>
      </c>
      <c r="Y509" s="104">
        <f>_xlfn.XLOOKUP($C509,'Master list'!$C:$C,'Master list'!O:O)</f>
        <v>1219</v>
      </c>
      <c r="Z509" s="93" t="str">
        <f>VLOOKUP($C509,'Master list'!$C:$Z,5,0)</f>
        <v>SGCC-ZSBX-Z08</v>
      </c>
      <c r="AA509" s="93">
        <f>VLOOKUP($C509,'Master list'!$C:$Z,6,0)</f>
        <v>0.6</v>
      </c>
      <c r="AB509" s="93">
        <f>VLOOKUP($C509,'Master list'!$C:$Z,7,0)</f>
        <v>172</v>
      </c>
      <c r="AC509" s="93">
        <f>VLOOKUP($C509,'Master list'!$C:$Z,8,0)</f>
        <v>998</v>
      </c>
      <c r="AD509" s="105">
        <f>VLOOKUP($C509,'Master list'!$C:$Z,9,0)</f>
        <v>0.80849976000000001</v>
      </c>
      <c r="AF509" s="106">
        <f t="shared" si="59"/>
        <v>0</v>
      </c>
      <c r="AG509" s="106">
        <f t="shared" si="60"/>
        <v>0</v>
      </c>
      <c r="AH509" s="106">
        <f t="shared" si="61"/>
        <v>8.0849975999999995</v>
      </c>
      <c r="AI509" s="106">
        <f t="shared" si="62"/>
        <v>0</v>
      </c>
      <c r="AJ509" s="106">
        <f t="shared" si="63"/>
        <v>24.497542728000003</v>
      </c>
      <c r="AK509" s="106">
        <f t="shared" si="64"/>
        <v>0</v>
      </c>
      <c r="AL509" s="106">
        <f t="shared" si="65"/>
        <v>16.331695151999998</v>
      </c>
      <c r="AM509" s="106">
        <f t="shared" si="66"/>
        <v>48.914235480000002</v>
      </c>
    </row>
    <row r="510" spans="2:39">
      <c r="B510" s="103" t="s">
        <v>5</v>
      </c>
      <c r="C510" s="103" t="s">
        <v>1050</v>
      </c>
      <c r="D510" s="103" t="s">
        <v>1051</v>
      </c>
      <c r="E510" s="128">
        <v>0</v>
      </c>
      <c r="F510" s="128">
        <v>0</v>
      </c>
      <c r="G510" s="128">
        <v>0</v>
      </c>
      <c r="H510" s="128">
        <v>0</v>
      </c>
      <c r="I510" s="128">
        <v>0</v>
      </c>
      <c r="J510" s="128">
        <v>0</v>
      </c>
      <c r="K510" s="128">
        <v>8.0399999999999991</v>
      </c>
      <c r="L510" s="128">
        <v>0</v>
      </c>
      <c r="M510" s="128">
        <v>0</v>
      </c>
      <c r="N510" s="128">
        <v>68.174999999999997</v>
      </c>
      <c r="O510" s="128">
        <v>22.725000000000001</v>
      </c>
      <c r="P510" s="128">
        <v>0</v>
      </c>
      <c r="Q510" s="128">
        <v>113.625</v>
      </c>
      <c r="R510" s="128">
        <v>0</v>
      </c>
      <c r="S510" s="128">
        <v>45.45</v>
      </c>
      <c r="T510" s="128">
        <v>258.01499999999999</v>
      </c>
      <c r="U510" s="128" t="s">
        <v>4408</v>
      </c>
      <c r="W510" s="93" t="str">
        <f>_xlfn.XLOOKUP($C510,'Master list'!$C:$C,'Master list'!E:E)</f>
        <v>SGCC</v>
      </c>
      <c r="X510" s="93" t="str">
        <f>VLOOKUP($C510,'Master list'!$C:$Z,4,0)</f>
        <v>Z08</v>
      </c>
      <c r="Y510" s="104">
        <f>_xlfn.XLOOKUP($C510,'Master list'!$C:$C,'Master list'!O:O)</f>
        <v>1219</v>
      </c>
      <c r="Z510" s="93" t="str">
        <f>VLOOKUP($C510,'Master list'!$C:$Z,5,0)</f>
        <v>SGCC-ZSBX-Z08</v>
      </c>
      <c r="AA510" s="93">
        <f>VLOOKUP($C510,'Master list'!$C:$Z,6,0)</f>
        <v>0.6</v>
      </c>
      <c r="AB510" s="93">
        <f>VLOOKUP($C510,'Master list'!$C:$Z,7,0)</f>
        <v>174</v>
      </c>
      <c r="AC510" s="93">
        <f>VLOOKUP($C510,'Master list'!$C:$Z,8,0)</f>
        <v>320</v>
      </c>
      <c r="AD510" s="105">
        <f>VLOOKUP($C510,'Master list'!$C:$Z,9,0)</f>
        <v>0.26225280000000001</v>
      </c>
      <c r="AF510" s="106">
        <f t="shared" si="59"/>
        <v>2.1085125119999999</v>
      </c>
      <c r="AG510" s="106">
        <f t="shared" si="60"/>
        <v>17.879084639999999</v>
      </c>
      <c r="AH510" s="106">
        <f t="shared" si="61"/>
        <v>5.9596948800000007</v>
      </c>
      <c r="AI510" s="106">
        <f t="shared" si="62"/>
        <v>0</v>
      </c>
      <c r="AJ510" s="106">
        <f t="shared" si="63"/>
        <v>29.7984744</v>
      </c>
      <c r="AK510" s="106">
        <f t="shared" si="64"/>
        <v>0</v>
      </c>
      <c r="AL510" s="106">
        <f t="shared" si="65"/>
        <v>11.919389760000001</v>
      </c>
      <c r="AM510" s="106">
        <f t="shared" si="66"/>
        <v>67.665156191999998</v>
      </c>
    </row>
    <row r="511" spans="2:39">
      <c r="B511" s="103" t="s">
        <v>5</v>
      </c>
      <c r="C511" s="103" t="s">
        <v>1052</v>
      </c>
      <c r="D511" s="103" t="s">
        <v>1053</v>
      </c>
      <c r="E511" s="128">
        <v>0</v>
      </c>
      <c r="F511" s="128">
        <v>0</v>
      </c>
      <c r="G511" s="128">
        <v>0</v>
      </c>
      <c r="H511" s="128">
        <v>0</v>
      </c>
      <c r="I511" s="128">
        <v>0</v>
      </c>
      <c r="J511" s="128">
        <v>0</v>
      </c>
      <c r="K511" s="128">
        <v>200</v>
      </c>
      <c r="L511" s="128">
        <v>0</v>
      </c>
      <c r="M511" s="128">
        <v>0</v>
      </c>
      <c r="N511" s="128">
        <v>600</v>
      </c>
      <c r="O511" s="128">
        <v>900</v>
      </c>
      <c r="P511" s="128">
        <v>800</v>
      </c>
      <c r="Q511" s="128">
        <v>1100</v>
      </c>
      <c r="R511" s="128">
        <v>0</v>
      </c>
      <c r="S511" s="128">
        <v>600</v>
      </c>
      <c r="T511" s="128">
        <v>4200</v>
      </c>
      <c r="U511" s="128" t="s">
        <v>4408</v>
      </c>
      <c r="W511" s="93" t="str">
        <f>_xlfn.XLOOKUP($C511,'Master list'!$C:$C,'Master list'!E:E)</f>
        <v>SGCD</v>
      </c>
      <c r="X511" s="93" t="str">
        <f>VLOOKUP($C511,'Master list'!$C:$Z,4,0)</f>
        <v>Z08</v>
      </c>
      <c r="Y511" s="104">
        <f>_xlfn.XLOOKUP($C511,'Master list'!$C:$C,'Master list'!O:O)</f>
        <v>1219</v>
      </c>
      <c r="Z511" s="93" t="str">
        <f>VLOOKUP($C511,'Master list'!$C:$Z,5,0)</f>
        <v>SGCD2-ZSBX-Z08</v>
      </c>
      <c r="AA511" s="93">
        <f>VLOOKUP($C511,'Master list'!$C:$Z,6,0)</f>
        <v>0.6</v>
      </c>
      <c r="AB511" s="93">
        <f>VLOOKUP($C511,'Master list'!$C:$Z,7,0)</f>
        <v>386</v>
      </c>
      <c r="AC511" s="93">
        <f>VLOOKUP($C511,'Master list'!$C:$Z,8,0)</f>
        <v>1120</v>
      </c>
      <c r="AD511" s="105">
        <f>VLOOKUP($C511,'Master list'!$C:$Z,9,0)</f>
        <v>2.0362271999999999</v>
      </c>
      <c r="AF511" s="106">
        <f t="shared" si="59"/>
        <v>407.24543999999997</v>
      </c>
      <c r="AG511" s="106">
        <f t="shared" si="60"/>
        <v>1221.73632</v>
      </c>
      <c r="AH511" s="106">
        <f t="shared" si="61"/>
        <v>1832.60448</v>
      </c>
      <c r="AI511" s="106">
        <f t="shared" si="62"/>
        <v>1628.9817599999999</v>
      </c>
      <c r="AJ511" s="106">
        <f t="shared" si="63"/>
        <v>2239.8499200000001</v>
      </c>
      <c r="AK511" s="106">
        <f t="shared" si="64"/>
        <v>0</v>
      </c>
      <c r="AL511" s="106">
        <f t="shared" si="65"/>
        <v>1221.73632</v>
      </c>
      <c r="AM511" s="106">
        <f t="shared" si="66"/>
        <v>8552.1542399999998</v>
      </c>
    </row>
    <row r="512" spans="2:39">
      <c r="B512" s="103" t="s">
        <v>5</v>
      </c>
      <c r="C512" s="103" t="s">
        <v>1054</v>
      </c>
      <c r="D512" s="103" t="s">
        <v>1053</v>
      </c>
      <c r="E512" s="128">
        <v>0</v>
      </c>
      <c r="F512" s="128">
        <v>0</v>
      </c>
      <c r="G512" s="128">
        <v>0</v>
      </c>
      <c r="H512" s="128">
        <v>0</v>
      </c>
      <c r="I512" s="128">
        <v>0</v>
      </c>
      <c r="J512" s="128">
        <v>0</v>
      </c>
      <c r="K512" s="128">
        <v>0</v>
      </c>
      <c r="L512" s="128">
        <v>0</v>
      </c>
      <c r="M512" s="128">
        <v>0</v>
      </c>
      <c r="N512" s="128">
        <v>0</v>
      </c>
      <c r="O512" s="128">
        <v>0</v>
      </c>
      <c r="P512" s="128">
        <v>0</v>
      </c>
      <c r="Q512" s="128">
        <v>100</v>
      </c>
      <c r="R512" s="128">
        <v>0</v>
      </c>
      <c r="S512" s="128">
        <v>200</v>
      </c>
      <c r="T512" s="128">
        <v>300</v>
      </c>
      <c r="U512" s="128" t="s">
        <v>4408</v>
      </c>
      <c r="W512" s="93" t="str">
        <f>_xlfn.XLOOKUP($C512,'Master list'!$C:$C,'Master list'!E:E)</f>
        <v>SGCD</v>
      </c>
      <c r="X512" s="93" t="str">
        <f>VLOOKUP($C512,'Master list'!$C:$Z,4,0)</f>
        <v>Z08</v>
      </c>
      <c r="Y512" s="104">
        <f>_xlfn.XLOOKUP($C512,'Master list'!$C:$C,'Master list'!O:O)</f>
        <v>1219</v>
      </c>
      <c r="Z512" s="93" t="str">
        <f>VLOOKUP($C512,'Master list'!$C:$Z,5,0)</f>
        <v>SGCD2-ZSBX-Z08</v>
      </c>
      <c r="AA512" s="93">
        <f>VLOOKUP($C512,'Master list'!$C:$Z,6,0)</f>
        <v>0.6</v>
      </c>
      <c r="AB512" s="93">
        <f>VLOOKUP($C512,'Master list'!$C:$Z,7,0)</f>
        <v>386</v>
      </c>
      <c r="AC512" s="93">
        <f>VLOOKUP($C512,'Master list'!$C:$Z,8,0)</f>
        <v>1120</v>
      </c>
      <c r="AD512" s="105">
        <f>VLOOKUP($C512,'Master list'!$C:$Z,9,0)</f>
        <v>2.0362271999999999</v>
      </c>
      <c r="AF512" s="106">
        <f t="shared" si="59"/>
        <v>0</v>
      </c>
      <c r="AG512" s="106">
        <f t="shared" si="60"/>
        <v>0</v>
      </c>
      <c r="AH512" s="106">
        <f t="shared" si="61"/>
        <v>0</v>
      </c>
      <c r="AI512" s="106">
        <f t="shared" si="62"/>
        <v>0</v>
      </c>
      <c r="AJ512" s="106">
        <f t="shared" si="63"/>
        <v>203.62271999999999</v>
      </c>
      <c r="AK512" s="106">
        <f t="shared" si="64"/>
        <v>0</v>
      </c>
      <c r="AL512" s="106">
        <f t="shared" si="65"/>
        <v>407.24543999999997</v>
      </c>
      <c r="AM512" s="106">
        <f t="shared" si="66"/>
        <v>610.86815999999999</v>
      </c>
    </row>
    <row r="513" spans="2:39">
      <c r="B513" s="103" t="s">
        <v>5</v>
      </c>
      <c r="C513" s="103" t="s">
        <v>1055</v>
      </c>
      <c r="D513" s="103" t="s">
        <v>1056</v>
      </c>
      <c r="E513" s="128">
        <v>0</v>
      </c>
      <c r="F513" s="128">
        <v>0</v>
      </c>
      <c r="G513" s="128">
        <v>0</v>
      </c>
      <c r="H513" s="128">
        <v>0</v>
      </c>
      <c r="I513" s="128">
        <v>0</v>
      </c>
      <c r="J513" s="128">
        <v>0</v>
      </c>
      <c r="K513" s="128">
        <v>335.09</v>
      </c>
      <c r="L513" s="128">
        <v>0</v>
      </c>
      <c r="M513" s="128">
        <v>0</v>
      </c>
      <c r="N513" s="128">
        <v>70.349999999999994</v>
      </c>
      <c r="O513" s="128">
        <v>201</v>
      </c>
      <c r="P513" s="128">
        <v>80.400000000000006</v>
      </c>
      <c r="Q513" s="128">
        <v>221.1</v>
      </c>
      <c r="R513" s="128">
        <v>0</v>
      </c>
      <c r="S513" s="128">
        <v>221.1</v>
      </c>
      <c r="T513" s="128">
        <v>1129.04</v>
      </c>
      <c r="U513" s="128" t="s">
        <v>4408</v>
      </c>
      <c r="W513" s="93" t="str">
        <f>_xlfn.XLOOKUP($C513,'Master list'!$C:$C,'Master list'!E:E)</f>
        <v>SGCC</v>
      </c>
      <c r="X513" s="93" t="str">
        <f>VLOOKUP($C513,'Master list'!$C:$Z,4,0)</f>
        <v>Z08</v>
      </c>
      <c r="Y513" s="104">
        <f>_xlfn.XLOOKUP($C513,'Master list'!$C:$C,'Master list'!O:O)</f>
        <v>1219</v>
      </c>
      <c r="Z513" s="93" t="str">
        <f>VLOOKUP($C513,'Master list'!$C:$Z,5,0)</f>
        <v>SGCC-ZSBX-Z08</v>
      </c>
      <c r="AA513" s="93">
        <f>VLOOKUP($C513,'Master list'!$C:$Z,6,0)</f>
        <v>0.7</v>
      </c>
      <c r="AB513" s="93">
        <f>VLOOKUP($C513,'Master list'!$C:$Z,7,0)</f>
        <v>242.5</v>
      </c>
      <c r="AC513" s="93">
        <f>VLOOKUP($C513,'Master list'!$C:$Z,8,0)</f>
        <v>612</v>
      </c>
      <c r="AD513" s="105">
        <f>VLOOKUP($C513,'Master list'!$C:$Z,9,0)</f>
        <v>0.8155129499999999</v>
      </c>
      <c r="AF513" s="106">
        <f t="shared" si="59"/>
        <v>273.27023441549994</v>
      </c>
      <c r="AG513" s="106">
        <f t="shared" si="60"/>
        <v>57.37133603249999</v>
      </c>
      <c r="AH513" s="106">
        <f t="shared" si="61"/>
        <v>163.91810294999999</v>
      </c>
      <c r="AI513" s="106">
        <f t="shared" si="62"/>
        <v>65.567241179999996</v>
      </c>
      <c r="AJ513" s="106">
        <f t="shared" si="63"/>
        <v>180.30991324499996</v>
      </c>
      <c r="AK513" s="106">
        <f t="shared" si="64"/>
        <v>0</v>
      </c>
      <c r="AL513" s="106">
        <f t="shared" si="65"/>
        <v>180.30991324499996</v>
      </c>
      <c r="AM513" s="106">
        <f t="shared" si="66"/>
        <v>920.74674106799989</v>
      </c>
    </row>
    <row r="514" spans="2:39">
      <c r="B514" s="103" t="s">
        <v>5</v>
      </c>
      <c r="C514" s="103" t="s">
        <v>1057</v>
      </c>
      <c r="D514" s="103" t="s">
        <v>1058</v>
      </c>
      <c r="E514" s="128">
        <v>0</v>
      </c>
      <c r="F514" s="128">
        <v>0</v>
      </c>
      <c r="G514" s="128">
        <v>0</v>
      </c>
      <c r="H514" s="128">
        <v>0</v>
      </c>
      <c r="I514" s="128">
        <v>0</v>
      </c>
      <c r="J514" s="128">
        <v>0</v>
      </c>
      <c r="K514" s="128">
        <v>312.7</v>
      </c>
      <c r="L514" s="128">
        <v>0</v>
      </c>
      <c r="M514" s="128">
        <v>0</v>
      </c>
      <c r="N514" s="128">
        <v>41.2</v>
      </c>
      <c r="O514" s="128">
        <v>339.9</v>
      </c>
      <c r="P514" s="128">
        <v>0</v>
      </c>
      <c r="Q514" s="128">
        <v>370.8</v>
      </c>
      <c r="R514" s="128">
        <v>0</v>
      </c>
      <c r="S514" s="128">
        <v>164.8</v>
      </c>
      <c r="T514" s="128">
        <v>1229.4000000000001</v>
      </c>
      <c r="U514" s="128" t="s">
        <v>4408</v>
      </c>
      <c r="W514" s="93" t="str">
        <f>_xlfn.XLOOKUP($C514,'Master list'!$C:$C,'Master list'!E:E)</f>
        <v>SGCC</v>
      </c>
      <c r="X514" s="93" t="str">
        <f>VLOOKUP($C514,'Master list'!$C:$Z,4,0)</f>
        <v>Z08</v>
      </c>
      <c r="Y514" s="104">
        <f>_xlfn.XLOOKUP($C514,'Master list'!$C:$C,'Master list'!O:O)</f>
        <v>1219</v>
      </c>
      <c r="Z514" s="93" t="str">
        <f>VLOOKUP($C514,'Master list'!$C:$Z,5,0)</f>
        <v>SGCC-ZSBX-Z08</v>
      </c>
      <c r="AA514" s="93">
        <f>VLOOKUP($C514,'Master list'!$C:$Z,6,0)</f>
        <v>1.6</v>
      </c>
      <c r="AB514" s="93">
        <f>VLOOKUP($C514,'Master list'!$C:$Z,7,0)</f>
        <v>20</v>
      </c>
      <c r="AC514" s="93">
        <f>VLOOKUP($C514,'Master list'!$C:$Z,8,0)</f>
        <v>234</v>
      </c>
      <c r="AD514" s="105">
        <f>VLOOKUP($C514,'Master list'!$C:$Z,9,0)</f>
        <v>5.8780800000000001E-2</v>
      </c>
      <c r="AF514" s="106">
        <f t="shared" si="59"/>
        <v>18.380756160000001</v>
      </c>
      <c r="AG514" s="106">
        <f t="shared" si="60"/>
        <v>2.4217689600000001</v>
      </c>
      <c r="AH514" s="106">
        <f t="shared" si="61"/>
        <v>19.979593919999999</v>
      </c>
      <c r="AI514" s="106">
        <f t="shared" si="62"/>
        <v>0</v>
      </c>
      <c r="AJ514" s="106">
        <f t="shared" si="63"/>
        <v>21.795920640000002</v>
      </c>
      <c r="AK514" s="106">
        <f t="shared" si="64"/>
        <v>0</v>
      </c>
      <c r="AL514" s="106">
        <f t="shared" si="65"/>
        <v>9.6870758400000003</v>
      </c>
      <c r="AM514" s="106">
        <f t="shared" si="66"/>
        <v>72.265115520000009</v>
      </c>
    </row>
    <row r="515" spans="2:39">
      <c r="B515" s="103" t="s">
        <v>5</v>
      </c>
      <c r="C515" s="103" t="s">
        <v>1624</v>
      </c>
      <c r="D515" s="103" t="s">
        <v>1625</v>
      </c>
      <c r="E515" s="128">
        <v>0</v>
      </c>
      <c r="F515" s="128">
        <v>0</v>
      </c>
      <c r="G515" s="128">
        <v>0</v>
      </c>
      <c r="H515" s="128">
        <v>0</v>
      </c>
      <c r="I515" s="128">
        <v>0</v>
      </c>
      <c r="J515" s="128">
        <v>0</v>
      </c>
      <c r="K515" s="128">
        <v>0</v>
      </c>
      <c r="L515" s="128">
        <v>0</v>
      </c>
      <c r="M515" s="128">
        <v>0</v>
      </c>
      <c r="N515" s="128">
        <v>0</v>
      </c>
      <c r="O515" s="128">
        <v>16.899999999999999</v>
      </c>
      <c r="P515" s="128">
        <v>0</v>
      </c>
      <c r="Q515" s="128">
        <v>30.9</v>
      </c>
      <c r="R515" s="128">
        <v>0</v>
      </c>
      <c r="S515" s="128">
        <v>20.6</v>
      </c>
      <c r="T515" s="128">
        <v>68.400000000000006</v>
      </c>
      <c r="U515" s="128" t="s">
        <v>4408</v>
      </c>
      <c r="W515" s="93" t="str">
        <f>_xlfn.XLOOKUP($C515,'Master list'!$C:$C,'Master list'!E:E)</f>
        <v>SGCC</v>
      </c>
      <c r="X515" s="93" t="str">
        <f>VLOOKUP($C515,'Master list'!$C:$Z,4,0)</f>
        <v>Z08</v>
      </c>
      <c r="Y515" s="104">
        <f>_xlfn.XLOOKUP($C515,'Master list'!$C:$C,'Master list'!O:O)</f>
        <v>1219</v>
      </c>
      <c r="Z515" s="93" t="str">
        <f>VLOOKUP($C515,'Master list'!$C:$Z,5,0)</f>
        <v>SGCC-ZSBX-Z08</v>
      </c>
      <c r="AA515" s="93">
        <f>VLOOKUP($C515,'Master list'!$C:$Z,6,0)</f>
        <v>1</v>
      </c>
      <c r="AB515" s="93">
        <f>VLOOKUP($C515,'Master list'!$C:$Z,7,0)</f>
        <v>420</v>
      </c>
      <c r="AC515" s="93">
        <f>VLOOKUP($C515,'Master list'!$C:$Z,8,0)</f>
        <v>860</v>
      </c>
      <c r="AD515" s="105">
        <f>VLOOKUP($C515,'Master list'!$C:$Z,9,0)</f>
        <v>2.8354200000000001</v>
      </c>
      <c r="AF515" s="106">
        <f t="shared" si="59"/>
        <v>0</v>
      </c>
      <c r="AG515" s="106">
        <f t="shared" si="60"/>
        <v>0</v>
      </c>
      <c r="AH515" s="106">
        <f t="shared" si="61"/>
        <v>47.918597999999996</v>
      </c>
      <c r="AI515" s="106">
        <f t="shared" si="62"/>
        <v>0</v>
      </c>
      <c r="AJ515" s="106">
        <f t="shared" si="63"/>
        <v>87.614477999999991</v>
      </c>
      <c r="AK515" s="106">
        <f t="shared" si="64"/>
        <v>0</v>
      </c>
      <c r="AL515" s="106">
        <f t="shared" si="65"/>
        <v>58.409652000000008</v>
      </c>
      <c r="AM515" s="106">
        <f t="shared" si="66"/>
        <v>193.94272800000002</v>
      </c>
    </row>
    <row r="516" spans="2:39">
      <c r="B516" s="103" t="s">
        <v>5</v>
      </c>
      <c r="C516" s="103" t="s">
        <v>1061</v>
      </c>
      <c r="D516" s="103" t="s">
        <v>1062</v>
      </c>
      <c r="E516" s="128">
        <v>0</v>
      </c>
      <c r="F516" s="128">
        <v>0</v>
      </c>
      <c r="G516" s="128">
        <v>0</v>
      </c>
      <c r="H516" s="128">
        <v>0</v>
      </c>
      <c r="I516" s="128">
        <v>0</v>
      </c>
      <c r="J516" s="128">
        <v>0</v>
      </c>
      <c r="K516" s="128">
        <v>13.41</v>
      </c>
      <c r="L516" s="128">
        <v>0</v>
      </c>
      <c r="M516" s="128">
        <v>0</v>
      </c>
      <c r="N516" s="128">
        <v>100.5</v>
      </c>
      <c r="O516" s="128">
        <v>0</v>
      </c>
      <c r="P516" s="128">
        <v>0</v>
      </c>
      <c r="Q516" s="128">
        <v>150.75</v>
      </c>
      <c r="R516" s="128">
        <v>0</v>
      </c>
      <c r="S516" s="128">
        <v>50.25</v>
      </c>
      <c r="T516" s="128">
        <v>314.91000000000003</v>
      </c>
      <c r="U516" s="128" t="s">
        <v>4408</v>
      </c>
      <c r="W516" s="93" t="str">
        <f>_xlfn.XLOOKUP($C516,'Master list'!$C:$C,'Master list'!E:E)</f>
        <v>SGCC</v>
      </c>
      <c r="X516" s="93" t="str">
        <f>VLOOKUP($C516,'Master list'!$C:$Z,4,0)</f>
        <v>Z08</v>
      </c>
      <c r="Y516" s="104">
        <f>_xlfn.XLOOKUP($C516,'Master list'!$C:$C,'Master list'!O:O)</f>
        <v>1219</v>
      </c>
      <c r="Z516" s="93" t="str">
        <f>VLOOKUP($C516,'Master list'!$C:$Z,5,0)</f>
        <v>SGCC-ZSBX-Z08</v>
      </c>
      <c r="AA516" s="93">
        <f>VLOOKUP($C516,'Master list'!$C:$Z,6,0)</f>
        <v>0.8</v>
      </c>
      <c r="AB516" s="93">
        <f>VLOOKUP($C516,'Master list'!$C:$Z,7,0)</f>
        <v>185</v>
      </c>
      <c r="AC516" s="93">
        <f>VLOOKUP($C516,'Master list'!$C:$Z,8,0)</f>
        <v>278</v>
      </c>
      <c r="AD516" s="105">
        <f>VLOOKUP($C516,'Master list'!$C:$Z,9,0)</f>
        <v>0.32298039999999995</v>
      </c>
      <c r="AF516" s="106">
        <f t="shared" si="59"/>
        <v>4.3311671639999991</v>
      </c>
      <c r="AG516" s="106">
        <f t="shared" si="60"/>
        <v>32.459530199999996</v>
      </c>
      <c r="AH516" s="106">
        <f t="shared" si="61"/>
        <v>0</v>
      </c>
      <c r="AI516" s="106">
        <f t="shared" si="62"/>
        <v>0</v>
      </c>
      <c r="AJ516" s="106">
        <f t="shared" si="63"/>
        <v>48.689295299999991</v>
      </c>
      <c r="AK516" s="106">
        <f t="shared" si="64"/>
        <v>0</v>
      </c>
      <c r="AL516" s="106">
        <f t="shared" si="65"/>
        <v>16.229765099999998</v>
      </c>
      <c r="AM516" s="106">
        <f t="shared" si="66"/>
        <v>101.70975776399999</v>
      </c>
    </row>
    <row r="517" spans="2:39">
      <c r="B517" s="103" t="s">
        <v>5</v>
      </c>
      <c r="C517" s="103" t="s">
        <v>1063</v>
      </c>
      <c r="D517" s="103" t="s">
        <v>1064</v>
      </c>
      <c r="E517" s="128">
        <v>0</v>
      </c>
      <c r="F517" s="128">
        <v>0</v>
      </c>
      <c r="G517" s="128">
        <v>0</v>
      </c>
      <c r="H517" s="128">
        <v>0</v>
      </c>
      <c r="I517" s="128">
        <v>0</v>
      </c>
      <c r="J517" s="128">
        <v>0</v>
      </c>
      <c r="K517" s="128">
        <v>0</v>
      </c>
      <c r="L517" s="128">
        <v>0</v>
      </c>
      <c r="M517" s="128">
        <v>0</v>
      </c>
      <c r="N517" s="128">
        <v>61.3</v>
      </c>
      <c r="O517" s="128">
        <v>0</v>
      </c>
      <c r="P517" s="128">
        <v>0</v>
      </c>
      <c r="Q517" s="128">
        <v>140.69999999999999</v>
      </c>
      <c r="R517" s="128">
        <v>0</v>
      </c>
      <c r="S517" s="128">
        <v>60.3</v>
      </c>
      <c r="T517" s="128">
        <v>262.3</v>
      </c>
      <c r="U517" s="128" t="s">
        <v>4408</v>
      </c>
      <c r="W517" s="93" t="str">
        <f>_xlfn.XLOOKUP($C517,'Master list'!$C:$C,'Master list'!E:E)</f>
        <v>SGCC</v>
      </c>
      <c r="X517" s="93" t="str">
        <f>VLOOKUP($C517,'Master list'!$C:$Z,4,0)</f>
        <v>Z08</v>
      </c>
      <c r="Y517" s="104">
        <f>_xlfn.XLOOKUP($C517,'Master list'!$C:$C,'Master list'!O:O)</f>
        <v>1219</v>
      </c>
      <c r="Z517" s="93" t="str">
        <f>VLOOKUP($C517,'Master list'!$C:$Z,5,0)</f>
        <v>SGCC-ZSBX-Z08</v>
      </c>
      <c r="AA517" s="93">
        <f>VLOOKUP($C517,'Master list'!$C:$Z,6,0)</f>
        <v>1</v>
      </c>
      <c r="AB517" s="93">
        <f>VLOOKUP($C517,'Master list'!$C:$Z,7,0)</f>
        <v>85</v>
      </c>
      <c r="AC517" s="93">
        <f>VLOOKUP($C517,'Master list'!$C:$Z,8,0)</f>
        <v>115</v>
      </c>
      <c r="AD517" s="105">
        <f>VLOOKUP($C517,'Master list'!$C:$Z,9,0)</f>
        <v>7.6733750000000003E-2</v>
      </c>
      <c r="AF517" s="106">
        <f t="shared" si="59"/>
        <v>0</v>
      </c>
      <c r="AG517" s="106">
        <f t="shared" si="60"/>
        <v>4.7037788750000002</v>
      </c>
      <c r="AH517" s="106">
        <f t="shared" si="61"/>
        <v>0</v>
      </c>
      <c r="AI517" s="106">
        <f t="shared" si="62"/>
        <v>0</v>
      </c>
      <c r="AJ517" s="106">
        <f t="shared" si="63"/>
        <v>10.796438625</v>
      </c>
      <c r="AK517" s="106">
        <f t="shared" si="64"/>
        <v>0</v>
      </c>
      <c r="AL517" s="106">
        <f t="shared" si="65"/>
        <v>4.6270451250000004</v>
      </c>
      <c r="AM517" s="106">
        <f t="shared" si="66"/>
        <v>20.127262625</v>
      </c>
    </row>
    <row r="518" spans="2:39">
      <c r="B518" s="103" t="s">
        <v>5</v>
      </c>
      <c r="C518" s="103" t="s">
        <v>1065</v>
      </c>
      <c r="D518" s="103" t="s">
        <v>1066</v>
      </c>
      <c r="E518" s="128">
        <v>0</v>
      </c>
      <c r="F518" s="128">
        <v>0</v>
      </c>
      <c r="G518" s="128">
        <v>0</v>
      </c>
      <c r="H518" s="128">
        <v>0</v>
      </c>
      <c r="I518" s="128">
        <v>0</v>
      </c>
      <c r="J518" s="128">
        <v>0</v>
      </c>
      <c r="K518" s="128">
        <v>85.82</v>
      </c>
      <c r="L518" s="128">
        <v>0</v>
      </c>
      <c r="M518" s="128">
        <v>0</v>
      </c>
      <c r="N518" s="128">
        <v>104.52</v>
      </c>
      <c r="O518" s="128">
        <v>0</v>
      </c>
      <c r="P518" s="128">
        <v>0</v>
      </c>
      <c r="Q518" s="128">
        <v>104.52</v>
      </c>
      <c r="R518" s="128">
        <v>0</v>
      </c>
      <c r="S518" s="128">
        <v>52.26</v>
      </c>
      <c r="T518" s="128">
        <v>347.12</v>
      </c>
      <c r="U518" s="128" t="s">
        <v>4408</v>
      </c>
      <c r="W518" s="93" t="str">
        <f>_xlfn.XLOOKUP($C518,'Master list'!$C:$C,'Master list'!E:E)</f>
        <v>SGCC</v>
      </c>
      <c r="X518" s="93" t="str">
        <f>VLOOKUP($C518,'Master list'!$C:$Z,4,0)</f>
        <v>Z08</v>
      </c>
      <c r="Y518" s="104">
        <f>_xlfn.XLOOKUP($C518,'Master list'!$C:$C,'Master list'!O:O)</f>
        <v>1219</v>
      </c>
      <c r="Z518" s="93" t="str">
        <f>VLOOKUP($C518,'Master list'!$C:$Z,5,0)</f>
        <v>SGCC-ZSBX-Z08</v>
      </c>
      <c r="AA518" s="93">
        <f>VLOOKUP($C518,'Master list'!$C:$Z,6,0)</f>
        <v>1</v>
      </c>
      <c r="AB518" s="93">
        <f>VLOOKUP($C518,'Master list'!$C:$Z,7,0)</f>
        <v>426</v>
      </c>
      <c r="AC518" s="93">
        <f>VLOOKUP($C518,'Master list'!$C:$Z,8,0)</f>
        <v>490</v>
      </c>
      <c r="AD518" s="105">
        <f>VLOOKUP($C518,'Master list'!$C:$Z,9,0)</f>
        <v>1.638609</v>
      </c>
      <c r="AF518" s="106">
        <f t="shared" si="59"/>
        <v>140.62542438</v>
      </c>
      <c r="AG518" s="106">
        <f t="shared" si="60"/>
        <v>171.26741267999998</v>
      </c>
      <c r="AH518" s="106">
        <f t="shared" si="61"/>
        <v>0</v>
      </c>
      <c r="AI518" s="106">
        <f t="shared" si="62"/>
        <v>0</v>
      </c>
      <c r="AJ518" s="106">
        <f t="shared" si="63"/>
        <v>171.26741267999998</v>
      </c>
      <c r="AK518" s="106">
        <f t="shared" si="64"/>
        <v>0</v>
      </c>
      <c r="AL518" s="106">
        <f t="shared" si="65"/>
        <v>85.633706339999989</v>
      </c>
      <c r="AM518" s="106">
        <f t="shared" si="66"/>
        <v>568.79395608000004</v>
      </c>
    </row>
    <row r="519" spans="2:39">
      <c r="B519" s="103" t="s">
        <v>5</v>
      </c>
      <c r="C519" s="103" t="s">
        <v>1626</v>
      </c>
      <c r="D519" s="103" t="s">
        <v>1627</v>
      </c>
      <c r="E519" s="128">
        <v>0</v>
      </c>
      <c r="F519" s="128">
        <v>0</v>
      </c>
      <c r="G519" s="128">
        <v>0</v>
      </c>
      <c r="H519" s="128">
        <v>0</v>
      </c>
      <c r="I519" s="128">
        <v>0</v>
      </c>
      <c r="J519" s="128">
        <v>0</v>
      </c>
      <c r="K519" s="128">
        <v>0</v>
      </c>
      <c r="L519" s="128">
        <v>0</v>
      </c>
      <c r="M519" s="128">
        <v>0</v>
      </c>
      <c r="N519" s="128">
        <v>0</v>
      </c>
      <c r="O519" s="128">
        <v>0</v>
      </c>
      <c r="P519" s="128">
        <v>15.06</v>
      </c>
      <c r="Q519" s="128">
        <v>50.25</v>
      </c>
      <c r="R519" s="128">
        <v>50.25</v>
      </c>
      <c r="S519" s="128">
        <v>0</v>
      </c>
      <c r="T519" s="128">
        <v>115.56</v>
      </c>
      <c r="U519" s="128" t="s">
        <v>4408</v>
      </c>
      <c r="W519" s="93" t="str">
        <f>_xlfn.XLOOKUP($C519,'Master list'!$C:$C,'Master list'!E:E)</f>
        <v>SGCC</v>
      </c>
      <c r="X519" s="93" t="str">
        <f>VLOOKUP($C519,'Master list'!$C:$Z,4,0)</f>
        <v>Z08</v>
      </c>
      <c r="Y519" s="104">
        <f>_xlfn.XLOOKUP($C519,'Master list'!$C:$C,'Master list'!O:O)</f>
        <v>1219</v>
      </c>
      <c r="Z519" s="93" t="str">
        <f>VLOOKUP($C519,'Master list'!$C:$Z,5,0)</f>
        <v>SGCC-ZSBX-Z08</v>
      </c>
      <c r="AA519" s="93">
        <f>VLOOKUP($C519,'Master list'!$C:$Z,6,0)</f>
        <v>1</v>
      </c>
      <c r="AB519" s="93">
        <f>VLOOKUP($C519,'Master list'!$C:$Z,7,0)</f>
        <v>128</v>
      </c>
      <c r="AC519" s="93">
        <f>VLOOKUP($C519,'Master list'!$C:$Z,8,0)</f>
        <v>171</v>
      </c>
      <c r="AD519" s="105">
        <f>VLOOKUP($C519,'Master list'!$C:$Z,9,0)</f>
        <v>0.1718208</v>
      </c>
      <c r="AF519" s="106">
        <f t="shared" si="59"/>
        <v>0</v>
      </c>
      <c r="AG519" s="106">
        <f t="shared" si="60"/>
        <v>0</v>
      </c>
      <c r="AH519" s="106">
        <f t="shared" si="61"/>
        <v>0</v>
      </c>
      <c r="AI519" s="106">
        <f t="shared" si="62"/>
        <v>2.587621248</v>
      </c>
      <c r="AJ519" s="106">
        <f t="shared" si="63"/>
        <v>8.6339951999999993</v>
      </c>
      <c r="AK519" s="106">
        <f t="shared" si="64"/>
        <v>8.6339951999999993</v>
      </c>
      <c r="AL519" s="106">
        <f t="shared" si="65"/>
        <v>0</v>
      </c>
      <c r="AM519" s="106">
        <f t="shared" si="66"/>
        <v>19.855611648</v>
      </c>
    </row>
    <row r="520" spans="2:39">
      <c r="B520" s="103" t="s">
        <v>5</v>
      </c>
      <c r="C520" s="103" t="s">
        <v>1067</v>
      </c>
      <c r="D520" s="103" t="s">
        <v>1068</v>
      </c>
      <c r="E520" s="128">
        <v>0</v>
      </c>
      <c r="F520" s="128">
        <v>0</v>
      </c>
      <c r="G520" s="128">
        <v>0</v>
      </c>
      <c r="H520" s="128">
        <v>0</v>
      </c>
      <c r="I520" s="128">
        <v>0</v>
      </c>
      <c r="J520" s="128">
        <v>0</v>
      </c>
      <c r="K520" s="128">
        <v>88.49</v>
      </c>
      <c r="L520" s="128">
        <v>0</v>
      </c>
      <c r="M520" s="128">
        <v>0</v>
      </c>
      <c r="N520" s="128">
        <v>0</v>
      </c>
      <c r="O520" s="128">
        <v>0</v>
      </c>
      <c r="P520" s="128">
        <v>0</v>
      </c>
      <c r="Q520" s="128">
        <v>120.6</v>
      </c>
      <c r="R520" s="128">
        <v>0</v>
      </c>
      <c r="S520" s="128">
        <v>120.6</v>
      </c>
      <c r="T520" s="128">
        <v>329.69</v>
      </c>
      <c r="U520" s="128" t="s">
        <v>4408</v>
      </c>
      <c r="W520" s="93" t="str">
        <f>_xlfn.XLOOKUP($C520,'Master list'!$C:$C,'Master list'!E:E)</f>
        <v>SGCC</v>
      </c>
      <c r="X520" s="93" t="str">
        <f>VLOOKUP($C520,'Master list'!$C:$Z,4,0)</f>
        <v>Z08</v>
      </c>
      <c r="Y520" s="104">
        <f>_xlfn.XLOOKUP($C520,'Master list'!$C:$C,'Master list'!O:O)</f>
        <v>1219</v>
      </c>
      <c r="Z520" s="93" t="str">
        <f>VLOOKUP($C520,'Master list'!$C:$Z,5,0)</f>
        <v>SGCC-ZSBX-Z08</v>
      </c>
      <c r="AA520" s="93">
        <f>VLOOKUP($C520,'Master list'!$C:$Z,6,0)</f>
        <v>0.8</v>
      </c>
      <c r="AB520" s="93">
        <f>VLOOKUP($C520,'Master list'!$C:$Z,7,0)</f>
        <v>78</v>
      </c>
      <c r="AC520" s="93">
        <f>VLOOKUP($C520,'Master list'!$C:$Z,8,0)</f>
        <v>188</v>
      </c>
      <c r="AD520" s="105">
        <f>VLOOKUP($C520,'Master list'!$C:$Z,9,0)</f>
        <v>9.208992000000002E-2</v>
      </c>
      <c r="AF520" s="106">
        <f t="shared" si="59"/>
        <v>8.1490370208000016</v>
      </c>
      <c r="AG520" s="106">
        <f t="shared" si="60"/>
        <v>0</v>
      </c>
      <c r="AH520" s="106">
        <f t="shared" si="61"/>
        <v>0</v>
      </c>
      <c r="AI520" s="106">
        <f t="shared" si="62"/>
        <v>0</v>
      </c>
      <c r="AJ520" s="106">
        <f t="shared" si="63"/>
        <v>11.106044352000001</v>
      </c>
      <c r="AK520" s="106">
        <f t="shared" si="64"/>
        <v>0</v>
      </c>
      <c r="AL520" s="106">
        <f t="shared" si="65"/>
        <v>11.106044352000001</v>
      </c>
      <c r="AM520" s="106">
        <f t="shared" si="66"/>
        <v>30.361125724800008</v>
      </c>
    </row>
    <row r="521" spans="2:39">
      <c r="B521" s="103" t="s">
        <v>5</v>
      </c>
      <c r="C521" s="103" t="s">
        <v>1069</v>
      </c>
      <c r="D521" s="103" t="s">
        <v>1070</v>
      </c>
      <c r="E521" s="128">
        <v>0</v>
      </c>
      <c r="F521" s="128">
        <v>0</v>
      </c>
      <c r="G521" s="128">
        <v>0</v>
      </c>
      <c r="H521" s="128">
        <v>0</v>
      </c>
      <c r="I521" s="128">
        <v>0</v>
      </c>
      <c r="J521" s="128">
        <v>0</v>
      </c>
      <c r="K521" s="128">
        <v>274.89999999999998</v>
      </c>
      <c r="L521" s="128">
        <v>0</v>
      </c>
      <c r="M521" s="128">
        <v>0</v>
      </c>
      <c r="N521" s="128">
        <v>185.4</v>
      </c>
      <c r="O521" s="128">
        <v>0</v>
      </c>
      <c r="P521" s="128">
        <v>0</v>
      </c>
      <c r="Q521" s="128">
        <v>360.5</v>
      </c>
      <c r="R521" s="128">
        <v>0</v>
      </c>
      <c r="S521" s="128">
        <v>175.1</v>
      </c>
      <c r="T521" s="128">
        <v>995.9</v>
      </c>
      <c r="U521" s="128" t="s">
        <v>4408</v>
      </c>
      <c r="W521" s="93" t="str">
        <f>_xlfn.XLOOKUP($C521,'Master list'!$C:$C,'Master list'!E:E)</f>
        <v>SGCC</v>
      </c>
      <c r="X521" s="93" t="str">
        <f>VLOOKUP($C521,'Master list'!$C:$Z,4,0)</f>
        <v>Z08</v>
      </c>
      <c r="Y521" s="104">
        <f>_xlfn.XLOOKUP($C521,'Master list'!$C:$C,'Master list'!O:O)</f>
        <v>1219</v>
      </c>
      <c r="Z521" s="93" t="str">
        <f>VLOOKUP($C521,'Master list'!$C:$Z,5,0)</f>
        <v>SGCC-ZSBX-Z08</v>
      </c>
      <c r="AA521" s="93">
        <f>VLOOKUP($C521,'Master list'!$C:$Z,6,0)</f>
        <v>0.8</v>
      </c>
      <c r="AB521" s="93">
        <f>VLOOKUP($C521,'Master list'!$C:$Z,7,0)</f>
        <v>430</v>
      </c>
      <c r="AC521" s="93">
        <f>VLOOKUP($C521,'Master list'!$C:$Z,8,0)</f>
        <v>445</v>
      </c>
      <c r="AD521" s="105">
        <f>VLOOKUP($C521,'Master list'!$C:$Z,9,0)</f>
        <v>1.201678</v>
      </c>
      <c r="AF521" s="106">
        <f t="shared" si="59"/>
        <v>330.34128219999997</v>
      </c>
      <c r="AG521" s="106">
        <f t="shared" si="60"/>
        <v>222.79110120000001</v>
      </c>
      <c r="AH521" s="106">
        <f t="shared" si="61"/>
        <v>0</v>
      </c>
      <c r="AI521" s="106">
        <f t="shared" si="62"/>
        <v>0</v>
      </c>
      <c r="AJ521" s="106">
        <f t="shared" si="63"/>
        <v>433.20491900000002</v>
      </c>
      <c r="AK521" s="106">
        <f t="shared" si="64"/>
        <v>0</v>
      </c>
      <c r="AL521" s="106">
        <f t="shared" si="65"/>
        <v>210.4138178</v>
      </c>
      <c r="AM521" s="106">
        <f t="shared" si="66"/>
        <v>1196.7511202000001</v>
      </c>
    </row>
    <row r="522" spans="2:39">
      <c r="B522" s="103" t="s">
        <v>5</v>
      </c>
      <c r="C522" s="103" t="s">
        <v>1071</v>
      </c>
      <c r="D522" s="103" t="s">
        <v>1072</v>
      </c>
      <c r="E522" s="128">
        <v>0</v>
      </c>
      <c r="F522" s="128">
        <v>0</v>
      </c>
      <c r="G522" s="128">
        <v>0</v>
      </c>
      <c r="H522" s="128">
        <v>0</v>
      </c>
      <c r="I522" s="128">
        <v>0</v>
      </c>
      <c r="J522" s="128">
        <v>0</v>
      </c>
      <c r="K522" s="128">
        <v>147.1</v>
      </c>
      <c r="L522" s="128">
        <v>0</v>
      </c>
      <c r="M522" s="128">
        <v>0</v>
      </c>
      <c r="N522" s="128">
        <v>92.7</v>
      </c>
      <c r="O522" s="128">
        <v>0</v>
      </c>
      <c r="P522" s="128">
        <v>0</v>
      </c>
      <c r="Q522" s="128">
        <v>180.25</v>
      </c>
      <c r="R522" s="128">
        <v>0</v>
      </c>
      <c r="S522" s="128">
        <v>82.4</v>
      </c>
      <c r="T522" s="128">
        <v>502.45</v>
      </c>
      <c r="U522" s="128" t="s">
        <v>4408</v>
      </c>
      <c r="W522" s="93" t="str">
        <f>_xlfn.XLOOKUP($C522,'Master list'!$C:$C,'Master list'!E:E)</f>
        <v>SGCC</v>
      </c>
      <c r="X522" s="93" t="str">
        <f>VLOOKUP($C522,'Master list'!$C:$Z,4,0)</f>
        <v>Z08</v>
      </c>
      <c r="Y522" s="104">
        <f>_xlfn.XLOOKUP($C522,'Master list'!$C:$C,'Master list'!O:O)</f>
        <v>1219</v>
      </c>
      <c r="Z522" s="93" t="str">
        <f>VLOOKUP($C522,'Master list'!$C:$Z,5,0)</f>
        <v>SGCC-ZSBX-Z08</v>
      </c>
      <c r="AA522" s="93">
        <f>VLOOKUP($C522,'Master list'!$C:$Z,6,0)</f>
        <v>0.8</v>
      </c>
      <c r="AB522" s="93">
        <f>VLOOKUP($C522,'Master list'!$C:$Z,7,0)</f>
        <v>340</v>
      </c>
      <c r="AC522" s="93">
        <f>VLOOKUP($C522,'Master list'!$C:$Z,8,0)</f>
        <v>570</v>
      </c>
      <c r="AD522" s="105">
        <f>VLOOKUP($C522,'Master list'!$C:$Z,9,0)</f>
        <v>1.2170640000000001</v>
      </c>
      <c r="AF522" s="106">
        <f t="shared" ref="AF522:AF585" si="67">SUM(J522:M522)*AD522</f>
        <v>179.0301144</v>
      </c>
      <c r="AG522" s="106">
        <f t="shared" ref="AG522:AG585" si="68">$AD522*N522</f>
        <v>112.82183280000001</v>
      </c>
      <c r="AH522" s="106">
        <f t="shared" ref="AH522:AH585" si="69">$AD522*O522</f>
        <v>0</v>
      </c>
      <c r="AI522" s="106">
        <f t="shared" ref="AI522:AI585" si="70">$AD522*P522</f>
        <v>0</v>
      </c>
      <c r="AJ522" s="106">
        <f t="shared" ref="AJ522:AJ585" si="71">$AD522*Q522</f>
        <v>219.37578600000003</v>
      </c>
      <c r="AK522" s="106">
        <f t="shared" ref="AK522:AK585" si="72">$AD522*R522</f>
        <v>0</v>
      </c>
      <c r="AL522" s="106">
        <f t="shared" ref="AL522:AL585" si="73">$AD522*S522</f>
        <v>100.28607360000002</v>
      </c>
      <c r="AM522" s="106">
        <f t="shared" ref="AM522:AM585" si="74">$AD522*T522</f>
        <v>611.51380680000011</v>
      </c>
    </row>
    <row r="523" spans="2:39">
      <c r="B523" s="103" t="s">
        <v>5</v>
      </c>
      <c r="C523" s="103" t="s">
        <v>1073</v>
      </c>
      <c r="D523" s="103" t="s">
        <v>1074</v>
      </c>
      <c r="E523" s="128">
        <v>0</v>
      </c>
      <c r="F523" s="128">
        <v>0</v>
      </c>
      <c r="G523" s="128">
        <v>0</v>
      </c>
      <c r="H523" s="128">
        <v>0</v>
      </c>
      <c r="I523" s="128">
        <v>0</v>
      </c>
      <c r="J523" s="128">
        <v>0</v>
      </c>
      <c r="K523" s="128">
        <v>0</v>
      </c>
      <c r="L523" s="128">
        <v>0</v>
      </c>
      <c r="M523" s="128">
        <v>0</v>
      </c>
      <c r="N523" s="128">
        <v>0</v>
      </c>
      <c r="O523" s="128">
        <v>0</v>
      </c>
      <c r="P523" s="128">
        <v>0</v>
      </c>
      <c r="Q523" s="128">
        <v>15.028</v>
      </c>
      <c r="R523" s="128">
        <v>0</v>
      </c>
      <c r="S523" s="128">
        <v>20.6</v>
      </c>
      <c r="T523" s="128">
        <v>35.628</v>
      </c>
      <c r="U523" s="128" t="s">
        <v>4408</v>
      </c>
      <c r="W523" s="93" t="str">
        <f>_xlfn.XLOOKUP($C523,'Master list'!$C:$C,'Master list'!E:E)</f>
        <v>SGCC</v>
      </c>
      <c r="X523" s="93" t="str">
        <f>VLOOKUP($C523,'Master list'!$C:$Z,4,0)</f>
        <v>Z08</v>
      </c>
      <c r="Y523" s="104">
        <f>_xlfn.XLOOKUP($C523,'Master list'!$C:$C,'Master list'!O:O)</f>
        <v>1219</v>
      </c>
      <c r="Z523" s="93" t="str">
        <f>VLOOKUP($C523,'Master list'!$C:$Z,5,0)</f>
        <v>SGCC-ZSBX-Z08</v>
      </c>
      <c r="AA523" s="93">
        <f>VLOOKUP($C523,'Master list'!$C:$Z,6,0)</f>
        <v>0.8</v>
      </c>
      <c r="AB523" s="93">
        <f>VLOOKUP($C523,'Master list'!$C:$Z,7,0)</f>
        <v>220</v>
      </c>
      <c r="AC523" s="93">
        <f>VLOOKUP($C523,'Master list'!$C:$Z,8,0)</f>
        <v>690</v>
      </c>
      <c r="AD523" s="105">
        <f>VLOOKUP($C523,'Master list'!$C:$Z,9,0)</f>
        <v>0.95330400000000015</v>
      </c>
      <c r="AF523" s="106">
        <f t="shared" si="67"/>
        <v>0</v>
      </c>
      <c r="AG523" s="106">
        <f t="shared" si="68"/>
        <v>0</v>
      </c>
      <c r="AH523" s="106">
        <f t="shared" si="69"/>
        <v>0</v>
      </c>
      <c r="AI523" s="106">
        <f t="shared" si="70"/>
        <v>0</v>
      </c>
      <c r="AJ523" s="106">
        <f t="shared" si="71"/>
        <v>14.326252512000003</v>
      </c>
      <c r="AK523" s="106">
        <f t="shared" si="72"/>
        <v>0</v>
      </c>
      <c r="AL523" s="106">
        <f t="shared" si="73"/>
        <v>19.638062400000006</v>
      </c>
      <c r="AM523" s="106">
        <f t="shared" si="74"/>
        <v>33.964314912000006</v>
      </c>
    </row>
    <row r="524" spans="2:39">
      <c r="B524" s="103" t="s">
        <v>5</v>
      </c>
      <c r="C524" s="103" t="s">
        <v>1075</v>
      </c>
      <c r="D524" s="103" t="s">
        <v>1076</v>
      </c>
      <c r="E524" s="128">
        <v>0</v>
      </c>
      <c r="F524" s="128">
        <v>0</v>
      </c>
      <c r="G524" s="128">
        <v>0</v>
      </c>
      <c r="H524" s="128">
        <v>0</v>
      </c>
      <c r="I524" s="128">
        <v>0</v>
      </c>
      <c r="J524" s="128">
        <v>0</v>
      </c>
      <c r="K524" s="128">
        <v>27.36</v>
      </c>
      <c r="L524" s="128">
        <v>0</v>
      </c>
      <c r="M524" s="128">
        <v>0</v>
      </c>
      <c r="N524" s="128">
        <v>18.54</v>
      </c>
      <c r="O524" s="128">
        <v>0</v>
      </c>
      <c r="P524" s="128">
        <v>0</v>
      </c>
      <c r="Q524" s="128">
        <v>36.049999999999997</v>
      </c>
      <c r="R524" s="128">
        <v>0</v>
      </c>
      <c r="S524" s="128">
        <v>16.48</v>
      </c>
      <c r="T524" s="128">
        <v>98.43</v>
      </c>
      <c r="U524" s="128" t="s">
        <v>4408</v>
      </c>
      <c r="W524" s="93" t="str">
        <f>_xlfn.XLOOKUP($C524,'Master list'!$C:$C,'Master list'!E:E)</f>
        <v>SGCC</v>
      </c>
      <c r="X524" s="93" t="str">
        <f>VLOOKUP($C524,'Master list'!$C:$Z,4,0)</f>
        <v>Z08</v>
      </c>
      <c r="Y524" s="104">
        <f>_xlfn.XLOOKUP($C524,'Master list'!$C:$C,'Master list'!O:O)</f>
        <v>1219</v>
      </c>
      <c r="Z524" s="93" t="str">
        <f>VLOOKUP($C524,'Master list'!$C:$Z,5,0)</f>
        <v>SGCC-ZSBX-Z08</v>
      </c>
      <c r="AA524" s="93">
        <f>VLOOKUP($C524,'Master list'!$C:$Z,6,0)</f>
        <v>0.8</v>
      </c>
      <c r="AB524" s="93">
        <f>VLOOKUP($C524,'Master list'!$C:$Z,7,0)</f>
        <v>450</v>
      </c>
      <c r="AC524" s="93">
        <f>VLOOKUP($C524,'Master list'!$C:$Z,8,0)</f>
        <v>490</v>
      </c>
      <c r="AD524" s="105">
        <f>VLOOKUP($C524,'Master list'!$C:$Z,9,0)</f>
        <v>1.3847400000000001</v>
      </c>
      <c r="AF524" s="106">
        <f t="shared" si="67"/>
        <v>37.886486400000003</v>
      </c>
      <c r="AG524" s="106">
        <f t="shared" si="68"/>
        <v>25.673079600000001</v>
      </c>
      <c r="AH524" s="106">
        <f t="shared" si="69"/>
        <v>0</v>
      </c>
      <c r="AI524" s="106">
        <f t="shared" si="70"/>
        <v>0</v>
      </c>
      <c r="AJ524" s="106">
        <f t="shared" si="71"/>
        <v>49.919877</v>
      </c>
      <c r="AK524" s="106">
        <f t="shared" si="72"/>
        <v>0</v>
      </c>
      <c r="AL524" s="106">
        <f t="shared" si="73"/>
        <v>22.820515200000003</v>
      </c>
      <c r="AM524" s="106">
        <f t="shared" si="74"/>
        <v>136.29995820000002</v>
      </c>
    </row>
    <row r="525" spans="2:39">
      <c r="B525" s="103" t="s">
        <v>5</v>
      </c>
      <c r="C525" s="103" t="s">
        <v>1077</v>
      </c>
      <c r="D525" s="103" t="s">
        <v>1078</v>
      </c>
      <c r="E525" s="128">
        <v>0</v>
      </c>
      <c r="F525" s="128">
        <v>0</v>
      </c>
      <c r="G525" s="128">
        <v>0</v>
      </c>
      <c r="H525" s="128">
        <v>0</v>
      </c>
      <c r="I525" s="128">
        <v>0</v>
      </c>
      <c r="J525" s="128">
        <v>0</v>
      </c>
      <c r="K525" s="128">
        <v>0</v>
      </c>
      <c r="L525" s="128">
        <v>149.78</v>
      </c>
      <c r="M525" s="128">
        <v>0</v>
      </c>
      <c r="N525" s="128">
        <v>643.20000000000005</v>
      </c>
      <c r="O525" s="128">
        <v>546.72</v>
      </c>
      <c r="P525" s="128">
        <v>450.24</v>
      </c>
      <c r="Q525" s="128">
        <v>1672.32</v>
      </c>
      <c r="R525" s="128">
        <v>0</v>
      </c>
      <c r="S525" s="128">
        <v>771.84</v>
      </c>
      <c r="T525" s="128">
        <v>4234.1000000000004</v>
      </c>
      <c r="U525" s="128" t="s">
        <v>4408</v>
      </c>
      <c r="W525" s="93" t="str">
        <f>_xlfn.XLOOKUP($C525,'Master list'!$C:$C,'Master list'!E:E)</f>
        <v>SGCC</v>
      </c>
      <c r="X525" s="93" t="str">
        <f>VLOOKUP($C525,'Master list'!$C:$Z,4,0)</f>
        <v>Z22</v>
      </c>
      <c r="Y525" s="104">
        <f>_xlfn.XLOOKUP($C525,'Master list'!$C:$C,'Master list'!O:O)</f>
        <v>1219</v>
      </c>
      <c r="Z525" s="93" t="str">
        <f>VLOOKUP($C525,'Master list'!$C:$Z,5,0)</f>
        <v>SGCC-ZSBX-Z22</v>
      </c>
      <c r="AA525" s="93">
        <f>VLOOKUP($C525,'Master list'!$C:$Z,6,0)</f>
        <v>0.8</v>
      </c>
      <c r="AB525" s="93">
        <f>VLOOKUP($C525,'Master list'!$C:$Z,7,0)</f>
        <v>215</v>
      </c>
      <c r="AC525" s="93">
        <f>VLOOKUP($C525,'Master list'!$C:$Z,8,0)</f>
        <v>310</v>
      </c>
      <c r="AD525" s="105">
        <f>VLOOKUP($C525,'Master list'!$C:$Z,9,0)</f>
        <v>0.41856199999999999</v>
      </c>
      <c r="AF525" s="106">
        <f t="shared" si="67"/>
        <v>62.692216359999996</v>
      </c>
      <c r="AG525" s="106">
        <f t="shared" si="68"/>
        <v>269.2190784</v>
      </c>
      <c r="AH525" s="106">
        <f t="shared" si="69"/>
        <v>228.83621664</v>
      </c>
      <c r="AI525" s="106">
        <f t="shared" si="70"/>
        <v>188.45335488000001</v>
      </c>
      <c r="AJ525" s="106">
        <f t="shared" si="71"/>
        <v>699.96960383999999</v>
      </c>
      <c r="AK525" s="106">
        <f t="shared" si="72"/>
        <v>0</v>
      </c>
      <c r="AL525" s="106">
        <f t="shared" si="73"/>
        <v>323.06289407999998</v>
      </c>
      <c r="AM525" s="106">
        <f t="shared" si="74"/>
        <v>1772.2333642000001</v>
      </c>
    </row>
    <row r="526" spans="2:39">
      <c r="B526" s="103" t="s">
        <v>5</v>
      </c>
      <c r="C526" s="103" t="s">
        <v>1079</v>
      </c>
      <c r="D526" s="103" t="s">
        <v>1078</v>
      </c>
      <c r="E526" s="128">
        <v>0</v>
      </c>
      <c r="F526" s="128">
        <v>0</v>
      </c>
      <c r="G526" s="128">
        <v>0</v>
      </c>
      <c r="H526" s="128">
        <v>0</v>
      </c>
      <c r="I526" s="128">
        <v>0</v>
      </c>
      <c r="J526" s="128">
        <v>0</v>
      </c>
      <c r="K526" s="128">
        <v>0</v>
      </c>
      <c r="L526" s="128">
        <v>0</v>
      </c>
      <c r="M526" s="128">
        <v>0</v>
      </c>
      <c r="N526" s="128">
        <v>0</v>
      </c>
      <c r="O526" s="128">
        <v>0</v>
      </c>
      <c r="P526" s="128">
        <v>0</v>
      </c>
      <c r="Q526" s="128">
        <v>34.765000000000001</v>
      </c>
      <c r="R526" s="128">
        <v>0</v>
      </c>
      <c r="S526" s="128">
        <v>0</v>
      </c>
      <c r="T526" s="128">
        <v>34.765000000000001</v>
      </c>
      <c r="U526" s="128" t="s">
        <v>4408</v>
      </c>
      <c r="W526" s="93" t="str">
        <f>_xlfn.XLOOKUP($C526,'Master list'!$C:$C,'Master list'!E:E)</f>
        <v>SGCC</v>
      </c>
      <c r="X526" s="93" t="str">
        <f>VLOOKUP($C526,'Master list'!$C:$Z,4,0)</f>
        <v>Z22</v>
      </c>
      <c r="Y526" s="104">
        <f>_xlfn.XLOOKUP($C526,'Master list'!$C:$C,'Master list'!O:O)</f>
        <v>1219</v>
      </c>
      <c r="Z526" s="93" t="str">
        <f>VLOOKUP($C526,'Master list'!$C:$Z,5,0)</f>
        <v>SGCC-ZSBX-Z22</v>
      </c>
      <c r="AA526" s="93">
        <f>VLOOKUP($C526,'Master list'!$C:$Z,6,0)</f>
        <v>0.8</v>
      </c>
      <c r="AB526" s="93">
        <f>VLOOKUP($C526,'Master list'!$C:$Z,7,0)</f>
        <v>215</v>
      </c>
      <c r="AC526" s="93">
        <f>VLOOKUP($C526,'Master list'!$C:$Z,8,0)</f>
        <v>310</v>
      </c>
      <c r="AD526" s="105">
        <f>VLOOKUP($C526,'Master list'!$C:$Z,9,0)</f>
        <v>0.41856199999999999</v>
      </c>
      <c r="AF526" s="106">
        <f t="shared" si="67"/>
        <v>0</v>
      </c>
      <c r="AG526" s="106">
        <f t="shared" si="68"/>
        <v>0</v>
      </c>
      <c r="AH526" s="106">
        <f t="shared" si="69"/>
        <v>0</v>
      </c>
      <c r="AI526" s="106">
        <f t="shared" si="70"/>
        <v>0</v>
      </c>
      <c r="AJ526" s="106">
        <f t="shared" si="71"/>
        <v>14.55130793</v>
      </c>
      <c r="AK526" s="106">
        <f t="shared" si="72"/>
        <v>0</v>
      </c>
      <c r="AL526" s="106">
        <f t="shared" si="73"/>
        <v>0</v>
      </c>
      <c r="AM526" s="106">
        <f t="shared" si="74"/>
        <v>14.55130793</v>
      </c>
    </row>
    <row r="527" spans="2:39">
      <c r="B527" s="103" t="s">
        <v>5</v>
      </c>
      <c r="C527" s="103" t="s">
        <v>1080</v>
      </c>
      <c r="D527" s="103" t="s">
        <v>1081</v>
      </c>
      <c r="E527" s="128">
        <v>0</v>
      </c>
      <c r="F527" s="128">
        <v>0</v>
      </c>
      <c r="G527" s="128">
        <v>0</v>
      </c>
      <c r="H527" s="128">
        <v>0</v>
      </c>
      <c r="I527" s="128">
        <v>0</v>
      </c>
      <c r="J527" s="128">
        <v>0</v>
      </c>
      <c r="K527" s="128">
        <v>55.609000000000002</v>
      </c>
      <c r="L527" s="128">
        <v>201</v>
      </c>
      <c r="M527" s="128">
        <v>0</v>
      </c>
      <c r="N527" s="128">
        <v>703.5</v>
      </c>
      <c r="O527" s="128">
        <v>603</v>
      </c>
      <c r="P527" s="128">
        <v>452.25</v>
      </c>
      <c r="Q527" s="128">
        <v>1658.25</v>
      </c>
      <c r="R527" s="128">
        <v>0</v>
      </c>
      <c r="S527" s="128">
        <v>804</v>
      </c>
      <c r="T527" s="128">
        <v>4477.6090000000004</v>
      </c>
      <c r="U527" s="128" t="s">
        <v>4408</v>
      </c>
      <c r="W527" s="93" t="str">
        <f>_xlfn.XLOOKUP($C527,'Master list'!$C:$C,'Master list'!E:E)</f>
        <v>SGCC</v>
      </c>
      <c r="X527" s="93" t="str">
        <f>VLOOKUP($C527,'Master list'!$C:$Z,4,0)</f>
        <v>Z22</v>
      </c>
      <c r="Y527" s="104">
        <f>_xlfn.XLOOKUP($C527,'Master list'!$C:$C,'Master list'!O:O)</f>
        <v>1219</v>
      </c>
      <c r="Z527" s="93" t="str">
        <f>VLOOKUP($C527,'Master list'!$C:$Z,5,0)</f>
        <v>SGCC-ZSBX-Z22</v>
      </c>
      <c r="AA527" s="93">
        <f>VLOOKUP($C527,'Master list'!$C:$Z,6,0)</f>
        <v>2</v>
      </c>
      <c r="AB527" s="93">
        <f>VLOOKUP($C527,'Master list'!$C:$Z,7,0)</f>
        <v>120</v>
      </c>
      <c r="AC527" s="93">
        <f>VLOOKUP($C527,'Master list'!$C:$Z,8,0)</f>
        <v>138</v>
      </c>
      <c r="AD527" s="105">
        <f>VLOOKUP($C527,'Master list'!$C:$Z,9,0)</f>
        <v>0.259992</v>
      </c>
      <c r="AF527" s="106">
        <f t="shared" si="67"/>
        <v>66.716287127999991</v>
      </c>
      <c r="AG527" s="106">
        <f t="shared" si="68"/>
        <v>182.904372</v>
      </c>
      <c r="AH527" s="106">
        <f t="shared" si="69"/>
        <v>156.77517599999999</v>
      </c>
      <c r="AI527" s="106">
        <f t="shared" si="70"/>
        <v>117.581382</v>
      </c>
      <c r="AJ527" s="106">
        <f t="shared" si="71"/>
        <v>431.13173399999999</v>
      </c>
      <c r="AK527" s="106">
        <f t="shared" si="72"/>
        <v>0</v>
      </c>
      <c r="AL527" s="106">
        <f t="shared" si="73"/>
        <v>209.033568</v>
      </c>
      <c r="AM527" s="106">
        <f t="shared" si="74"/>
        <v>1164.142519128</v>
      </c>
    </row>
    <row r="528" spans="2:39">
      <c r="B528" s="103" t="s">
        <v>5</v>
      </c>
      <c r="C528" s="103" t="s">
        <v>1082</v>
      </c>
      <c r="D528" s="103" t="s">
        <v>1081</v>
      </c>
      <c r="E528" s="128">
        <v>0</v>
      </c>
      <c r="F528" s="128">
        <v>0</v>
      </c>
      <c r="G528" s="128">
        <v>0</v>
      </c>
      <c r="H528" s="128">
        <v>0</v>
      </c>
      <c r="I528" s="128">
        <v>0</v>
      </c>
      <c r="J528" s="128">
        <v>0</v>
      </c>
      <c r="K528" s="128">
        <v>0</v>
      </c>
      <c r="L528" s="128">
        <v>37.442</v>
      </c>
      <c r="M528" s="128">
        <v>0</v>
      </c>
      <c r="N528" s="128">
        <v>50</v>
      </c>
      <c r="O528" s="128">
        <v>0</v>
      </c>
      <c r="P528" s="128">
        <v>0</v>
      </c>
      <c r="Q528" s="128">
        <v>100.25</v>
      </c>
      <c r="R528" s="128">
        <v>0</v>
      </c>
      <c r="S528" s="128">
        <v>0</v>
      </c>
      <c r="T528" s="128">
        <v>187.69200000000001</v>
      </c>
      <c r="U528" s="128" t="s">
        <v>4408</v>
      </c>
      <c r="W528" s="93" t="str">
        <f>_xlfn.XLOOKUP($C528,'Master list'!$C:$C,'Master list'!E:E)</f>
        <v>SGCC</v>
      </c>
      <c r="X528" s="93" t="str">
        <f>VLOOKUP($C528,'Master list'!$C:$Z,4,0)</f>
        <v>Z22</v>
      </c>
      <c r="Y528" s="104">
        <f>_xlfn.XLOOKUP($C528,'Master list'!$C:$C,'Master list'!O:O)</f>
        <v>1219</v>
      </c>
      <c r="Z528" s="93" t="str">
        <f>VLOOKUP($C528,'Master list'!$C:$Z,5,0)</f>
        <v>SGCC-ZSBX-Z22</v>
      </c>
      <c r="AA528" s="93">
        <f>VLOOKUP($C528,'Master list'!$C:$Z,6,0)</f>
        <v>2</v>
      </c>
      <c r="AB528" s="93">
        <f>VLOOKUP($C528,'Master list'!$C:$Z,7,0)</f>
        <v>120</v>
      </c>
      <c r="AC528" s="93">
        <f>VLOOKUP($C528,'Master list'!$C:$Z,8,0)</f>
        <v>138</v>
      </c>
      <c r="AD528" s="105">
        <f>VLOOKUP($C528,'Master list'!$C:$Z,9,0)</f>
        <v>0.259992</v>
      </c>
      <c r="AF528" s="106">
        <f t="shared" si="67"/>
        <v>9.7346204640000007</v>
      </c>
      <c r="AG528" s="106">
        <f t="shared" si="68"/>
        <v>12.999600000000001</v>
      </c>
      <c r="AH528" s="106">
        <f t="shared" si="69"/>
        <v>0</v>
      </c>
      <c r="AI528" s="106">
        <f t="shared" si="70"/>
        <v>0</v>
      </c>
      <c r="AJ528" s="106">
        <f t="shared" si="71"/>
        <v>26.064198000000001</v>
      </c>
      <c r="AK528" s="106">
        <f t="shared" si="72"/>
        <v>0</v>
      </c>
      <c r="AL528" s="106">
        <f t="shared" si="73"/>
        <v>0</v>
      </c>
      <c r="AM528" s="106">
        <f t="shared" si="74"/>
        <v>48.798418464000001</v>
      </c>
    </row>
    <row r="529" spans="2:39">
      <c r="B529" s="103" t="s">
        <v>5</v>
      </c>
      <c r="C529" s="103" t="s">
        <v>1083</v>
      </c>
      <c r="D529" s="103" t="s">
        <v>1084</v>
      </c>
      <c r="E529" s="128">
        <v>0</v>
      </c>
      <c r="F529" s="128">
        <v>0</v>
      </c>
      <c r="G529" s="128">
        <v>0</v>
      </c>
      <c r="H529" s="128">
        <v>0</v>
      </c>
      <c r="I529" s="128">
        <v>0</v>
      </c>
      <c r="J529" s="128">
        <v>0</v>
      </c>
      <c r="K529" s="128">
        <v>176.09899999999999</v>
      </c>
      <c r="L529" s="128">
        <v>150.75</v>
      </c>
      <c r="M529" s="128">
        <v>0</v>
      </c>
      <c r="N529" s="128">
        <v>653.25</v>
      </c>
      <c r="O529" s="128">
        <v>552.75</v>
      </c>
      <c r="P529" s="128">
        <v>502.5</v>
      </c>
      <c r="Q529" s="128">
        <v>1708.5</v>
      </c>
      <c r="R529" s="128">
        <v>0</v>
      </c>
      <c r="S529" s="128">
        <v>804</v>
      </c>
      <c r="T529" s="128">
        <v>4547.8490000000002</v>
      </c>
      <c r="U529" s="128" t="s">
        <v>4408</v>
      </c>
      <c r="W529" s="93" t="str">
        <f>_xlfn.XLOOKUP($C529,'Master list'!$C:$C,'Master list'!E:E)</f>
        <v>SGCC</v>
      </c>
      <c r="X529" s="93" t="str">
        <f>VLOOKUP($C529,'Master list'!$C:$Z,4,0)</f>
        <v>Z22</v>
      </c>
      <c r="Y529" s="104">
        <f>_xlfn.XLOOKUP($C529,'Master list'!$C:$C,'Master list'!O:O)</f>
        <v>1219</v>
      </c>
      <c r="Z529" s="93" t="str">
        <f>VLOOKUP($C529,'Master list'!$C:$Z,5,0)</f>
        <v>SGCC-ZSBX-Z22</v>
      </c>
      <c r="AA529" s="93">
        <f>VLOOKUP($C529,'Master list'!$C:$Z,6,0)</f>
        <v>2</v>
      </c>
      <c r="AB529" s="93">
        <f>VLOOKUP($C529,'Master list'!$C:$Z,7,0)</f>
        <v>160</v>
      </c>
      <c r="AC529" s="93">
        <f>VLOOKUP($C529,'Master list'!$C:$Z,8,0)</f>
        <v>168</v>
      </c>
      <c r="AD529" s="105">
        <f>VLOOKUP($C529,'Master list'!$C:$Z,9,0)</f>
        <v>0.422016</v>
      </c>
      <c r="AF529" s="106">
        <f t="shared" si="67"/>
        <v>137.93550758399999</v>
      </c>
      <c r="AG529" s="106">
        <f t="shared" si="68"/>
        <v>275.68195200000002</v>
      </c>
      <c r="AH529" s="106">
        <f t="shared" si="69"/>
        <v>233.26934399999999</v>
      </c>
      <c r="AI529" s="106">
        <f t="shared" si="70"/>
        <v>212.06304</v>
      </c>
      <c r="AJ529" s="106">
        <f t="shared" si="71"/>
        <v>721.01433599999996</v>
      </c>
      <c r="AK529" s="106">
        <f t="shared" si="72"/>
        <v>0</v>
      </c>
      <c r="AL529" s="106">
        <f t="shared" si="73"/>
        <v>339.30086399999999</v>
      </c>
      <c r="AM529" s="106">
        <f t="shared" si="74"/>
        <v>1919.2650435840001</v>
      </c>
    </row>
    <row r="530" spans="2:39">
      <c r="B530" s="103" t="s">
        <v>5</v>
      </c>
      <c r="C530" s="103" t="s">
        <v>1085</v>
      </c>
      <c r="D530" s="103" t="s">
        <v>1084</v>
      </c>
      <c r="E530" s="128">
        <v>0</v>
      </c>
      <c r="F530" s="128">
        <v>0</v>
      </c>
      <c r="G530" s="128">
        <v>0</v>
      </c>
      <c r="H530" s="128">
        <v>0</v>
      </c>
      <c r="I530" s="128">
        <v>0</v>
      </c>
      <c r="J530" s="128">
        <v>0</v>
      </c>
      <c r="K530" s="128">
        <v>0</v>
      </c>
      <c r="L530" s="128">
        <v>0</v>
      </c>
      <c r="M530" s="128">
        <v>0</v>
      </c>
      <c r="N530" s="128">
        <v>42.91</v>
      </c>
      <c r="O530" s="128">
        <v>50.25</v>
      </c>
      <c r="P530" s="128">
        <v>0</v>
      </c>
      <c r="Q530" s="128">
        <v>50.25</v>
      </c>
      <c r="R530" s="128">
        <v>0</v>
      </c>
      <c r="S530" s="128">
        <v>0</v>
      </c>
      <c r="T530" s="128">
        <v>143.41</v>
      </c>
      <c r="U530" s="128" t="s">
        <v>4408</v>
      </c>
      <c r="W530" s="93" t="str">
        <f>_xlfn.XLOOKUP($C530,'Master list'!$C:$C,'Master list'!E:E)</f>
        <v>SGCC</v>
      </c>
      <c r="X530" s="93" t="str">
        <f>VLOOKUP($C530,'Master list'!$C:$Z,4,0)</f>
        <v>Z22</v>
      </c>
      <c r="Y530" s="104">
        <f>_xlfn.XLOOKUP($C530,'Master list'!$C:$C,'Master list'!O:O)</f>
        <v>1219</v>
      </c>
      <c r="Z530" s="93" t="str">
        <f>VLOOKUP($C530,'Master list'!$C:$Z,5,0)</f>
        <v>SGCC-ZSBX-Z22</v>
      </c>
      <c r="AA530" s="93">
        <f>VLOOKUP($C530,'Master list'!$C:$Z,6,0)</f>
        <v>2</v>
      </c>
      <c r="AB530" s="93">
        <f>VLOOKUP($C530,'Master list'!$C:$Z,7,0)</f>
        <v>160</v>
      </c>
      <c r="AC530" s="93">
        <f>VLOOKUP($C530,'Master list'!$C:$Z,8,0)</f>
        <v>168</v>
      </c>
      <c r="AD530" s="105">
        <f>VLOOKUP($C530,'Master list'!$C:$Z,9,0)</f>
        <v>0.422016</v>
      </c>
      <c r="AF530" s="106">
        <f t="shared" si="67"/>
        <v>0</v>
      </c>
      <c r="AG530" s="106">
        <f t="shared" si="68"/>
        <v>18.108706559999998</v>
      </c>
      <c r="AH530" s="106">
        <f t="shared" si="69"/>
        <v>21.206303999999999</v>
      </c>
      <c r="AI530" s="106">
        <f t="shared" si="70"/>
        <v>0</v>
      </c>
      <c r="AJ530" s="106">
        <f t="shared" si="71"/>
        <v>21.206303999999999</v>
      </c>
      <c r="AK530" s="106">
        <f t="shared" si="72"/>
        <v>0</v>
      </c>
      <c r="AL530" s="106">
        <f t="shared" si="73"/>
        <v>0</v>
      </c>
      <c r="AM530" s="106">
        <f t="shared" si="74"/>
        <v>60.52131456</v>
      </c>
    </row>
    <row r="531" spans="2:39">
      <c r="B531" s="103" t="s">
        <v>5</v>
      </c>
      <c r="C531" s="103" t="s">
        <v>1086</v>
      </c>
      <c r="D531" s="103" t="s">
        <v>1087</v>
      </c>
      <c r="E531" s="128">
        <v>0</v>
      </c>
      <c r="F531" s="128">
        <v>0</v>
      </c>
      <c r="G531" s="128">
        <v>0</v>
      </c>
      <c r="H531" s="128">
        <v>0</v>
      </c>
      <c r="I531" s="128">
        <v>0</v>
      </c>
      <c r="J531" s="128">
        <v>287.74</v>
      </c>
      <c r="K531" s="128">
        <v>844.2</v>
      </c>
      <c r="L531" s="128">
        <v>0</v>
      </c>
      <c r="M531" s="128">
        <v>0</v>
      </c>
      <c r="N531" s="128">
        <v>1857.24</v>
      </c>
      <c r="O531" s="128">
        <v>2110.5</v>
      </c>
      <c r="P531" s="128">
        <v>253.26</v>
      </c>
      <c r="Q531" s="128">
        <v>1181.8800000000001</v>
      </c>
      <c r="R531" s="128">
        <v>0</v>
      </c>
      <c r="S531" s="128">
        <v>1097.46</v>
      </c>
      <c r="T531" s="128">
        <v>7632.28</v>
      </c>
      <c r="U531" s="128" t="s">
        <v>4408</v>
      </c>
      <c r="W531" s="93" t="str">
        <f>_xlfn.XLOOKUP($C531,'Master list'!$C:$C,'Master list'!E:E)</f>
        <v>SGCC</v>
      </c>
      <c r="X531" s="93" t="str">
        <f>VLOOKUP($C531,'Master list'!$C:$Z,4,0)</f>
        <v>Z08</v>
      </c>
      <c r="Y531" s="104">
        <f>_xlfn.XLOOKUP($C531,'Master list'!$C:$C,'Master list'!O:O)</f>
        <v>1219</v>
      </c>
      <c r="Z531" s="93" t="str">
        <f>VLOOKUP($C531,'Master list'!$C:$Z,5,0)</f>
        <v>SGCC-ZSBX-Z08</v>
      </c>
      <c r="AA531" s="93">
        <f>VLOOKUP($C531,'Master list'!$C:$Z,6,0)</f>
        <v>0.7</v>
      </c>
      <c r="AB531" s="93">
        <f>VLOOKUP($C531,'Master list'!$C:$Z,7,0)</f>
        <v>380</v>
      </c>
      <c r="AC531" s="93">
        <f>VLOOKUP($C531,'Master list'!$C:$Z,8,0)</f>
        <v>505</v>
      </c>
      <c r="AD531" s="105">
        <f>VLOOKUP($C531,'Master list'!$C:$Z,9,0)</f>
        <v>1.0544905</v>
      </c>
      <c r="AF531" s="106">
        <f t="shared" si="67"/>
        <v>1193.6199765700001</v>
      </c>
      <c r="AG531" s="106">
        <f t="shared" si="68"/>
        <v>1958.4419362200001</v>
      </c>
      <c r="AH531" s="106">
        <f t="shared" si="69"/>
        <v>2225.50220025</v>
      </c>
      <c r="AI531" s="106">
        <f t="shared" si="70"/>
        <v>267.06026402999998</v>
      </c>
      <c r="AJ531" s="106">
        <f t="shared" si="71"/>
        <v>1246.2812321400002</v>
      </c>
      <c r="AK531" s="106">
        <f t="shared" si="72"/>
        <v>0</v>
      </c>
      <c r="AL531" s="106">
        <f t="shared" si="73"/>
        <v>1157.26114413</v>
      </c>
      <c r="AM531" s="106">
        <f t="shared" si="74"/>
        <v>8048.1667533399996</v>
      </c>
    </row>
    <row r="532" spans="2:39">
      <c r="B532" s="103" t="s">
        <v>5</v>
      </c>
      <c r="C532" s="103" t="s">
        <v>1088</v>
      </c>
      <c r="D532" s="103" t="s">
        <v>1089</v>
      </c>
      <c r="E532" s="128">
        <v>0</v>
      </c>
      <c r="F532" s="128">
        <v>0</v>
      </c>
      <c r="G532" s="128">
        <v>0</v>
      </c>
      <c r="H532" s="128">
        <v>0</v>
      </c>
      <c r="I532" s="128">
        <v>0</v>
      </c>
      <c r="J532" s="128">
        <v>86.713999999999999</v>
      </c>
      <c r="K532" s="128">
        <v>265.32</v>
      </c>
      <c r="L532" s="128">
        <v>0</v>
      </c>
      <c r="M532" s="128">
        <v>0</v>
      </c>
      <c r="N532" s="128">
        <v>596.97</v>
      </c>
      <c r="O532" s="128">
        <v>703.09799999999996</v>
      </c>
      <c r="P532" s="128">
        <v>79.596000000000004</v>
      </c>
      <c r="Q532" s="128">
        <v>397.98</v>
      </c>
      <c r="R532" s="128">
        <v>0</v>
      </c>
      <c r="S532" s="128">
        <v>371.44799999999998</v>
      </c>
      <c r="T532" s="128">
        <v>2501.1260000000002</v>
      </c>
      <c r="U532" s="128" t="s">
        <v>4408</v>
      </c>
      <c r="W532" s="93" t="str">
        <f>_xlfn.XLOOKUP($C532,'Master list'!$C:$C,'Master list'!E:E)</f>
        <v>SGCC</v>
      </c>
      <c r="X532" s="93" t="str">
        <f>VLOOKUP($C532,'Master list'!$C:$Z,4,0)</f>
        <v>Z08</v>
      </c>
      <c r="Y532" s="104">
        <f>_xlfn.XLOOKUP($C532,'Master list'!$C:$C,'Master list'!O:O)</f>
        <v>1219</v>
      </c>
      <c r="Z532" s="93" t="str">
        <f>VLOOKUP($C532,'Master list'!$C:$Z,5,0)</f>
        <v>SGCC-ZSBX-Z08</v>
      </c>
      <c r="AA532" s="93">
        <f>VLOOKUP($C532,'Master list'!$C:$Z,6,0)</f>
        <v>0.7</v>
      </c>
      <c r="AB532" s="93">
        <f>VLOOKUP($C532,'Master list'!$C:$Z,7,0)</f>
        <v>465</v>
      </c>
      <c r="AC532" s="93">
        <f>VLOOKUP($C532,'Master list'!$C:$Z,8,0)</f>
        <v>330</v>
      </c>
      <c r="AD532" s="105">
        <f>VLOOKUP($C532,'Master list'!$C:$Z,9,0)</f>
        <v>0.84320774999999992</v>
      </c>
      <c r="AF532" s="106">
        <f t="shared" si="67"/>
        <v>296.83779706349998</v>
      </c>
      <c r="AG532" s="106">
        <f t="shared" si="68"/>
        <v>503.36973051749999</v>
      </c>
      <c r="AH532" s="106">
        <f t="shared" si="69"/>
        <v>592.85768260949988</v>
      </c>
      <c r="AI532" s="106">
        <f t="shared" si="70"/>
        <v>67.115964069</v>
      </c>
      <c r="AJ532" s="106">
        <f t="shared" si="71"/>
        <v>335.57982034499997</v>
      </c>
      <c r="AK532" s="106">
        <f t="shared" si="72"/>
        <v>0</v>
      </c>
      <c r="AL532" s="106">
        <f t="shared" si="73"/>
        <v>313.20783232199994</v>
      </c>
      <c r="AM532" s="106">
        <f t="shared" si="74"/>
        <v>2108.9688269264998</v>
      </c>
    </row>
    <row r="533" spans="2:39">
      <c r="B533" s="103" t="s">
        <v>5</v>
      </c>
      <c r="C533" s="103" t="s">
        <v>1090</v>
      </c>
      <c r="D533" s="103" t="s">
        <v>1091</v>
      </c>
      <c r="E533" s="128">
        <v>0</v>
      </c>
      <c r="F533" s="128">
        <v>0</v>
      </c>
      <c r="G533" s="128">
        <v>0</v>
      </c>
      <c r="H533" s="128">
        <v>0</v>
      </c>
      <c r="I533" s="128">
        <v>0</v>
      </c>
      <c r="J533" s="128">
        <v>0</v>
      </c>
      <c r="K533" s="128">
        <v>0</v>
      </c>
      <c r="L533" s="128">
        <v>0</v>
      </c>
      <c r="M533" s="128">
        <v>0</v>
      </c>
      <c r="N533" s="128">
        <v>0</v>
      </c>
      <c r="O533" s="128">
        <v>697.38300000000004</v>
      </c>
      <c r="P533" s="128">
        <v>144.72</v>
      </c>
      <c r="Q533" s="128">
        <v>578.88</v>
      </c>
      <c r="R533" s="128">
        <v>0</v>
      </c>
      <c r="S533" s="128">
        <v>578.88</v>
      </c>
      <c r="T533" s="128">
        <v>1999.8630000000001</v>
      </c>
      <c r="U533" s="128" t="s">
        <v>4408</v>
      </c>
      <c r="W533" s="93" t="str">
        <f>_xlfn.XLOOKUP($C533,'Master list'!$C:$C,'Master list'!E:E)</f>
        <v>SGCC</v>
      </c>
      <c r="X533" s="93" t="str">
        <f>VLOOKUP($C533,'Master list'!$C:$Z,4,0)</f>
        <v>Z08</v>
      </c>
      <c r="Y533" s="104">
        <f>_xlfn.XLOOKUP($C533,'Master list'!$C:$C,'Master list'!O:O)</f>
        <v>1219</v>
      </c>
      <c r="Z533" s="93" t="str">
        <f>VLOOKUP($C533,'Master list'!$C:$Z,5,0)</f>
        <v>SGCC-ZSBX-Z08</v>
      </c>
      <c r="AA533" s="93">
        <f>VLOOKUP($C533,'Master list'!$C:$Z,6,0)</f>
        <v>0.5</v>
      </c>
      <c r="AB533" s="93">
        <f>VLOOKUP($C533,'Master list'!$C:$Z,7,0)</f>
        <v>686</v>
      </c>
      <c r="AC533" s="93">
        <f>VLOOKUP($C533,'Master list'!$C:$Z,8,0)</f>
        <v>358</v>
      </c>
      <c r="AD533" s="105">
        <f>VLOOKUP($C533,'Master list'!$C:$Z,9,0)</f>
        <v>0.96393289999999987</v>
      </c>
      <c r="AF533" s="106">
        <f t="shared" si="67"/>
        <v>0</v>
      </c>
      <c r="AG533" s="106">
        <f t="shared" si="68"/>
        <v>0</v>
      </c>
      <c r="AH533" s="106">
        <f t="shared" si="69"/>
        <v>672.23041760069998</v>
      </c>
      <c r="AI533" s="106">
        <f t="shared" si="70"/>
        <v>139.50036928799997</v>
      </c>
      <c r="AJ533" s="106">
        <f t="shared" si="71"/>
        <v>558.00147715199989</v>
      </c>
      <c r="AK533" s="106">
        <f t="shared" si="72"/>
        <v>0</v>
      </c>
      <c r="AL533" s="106">
        <f t="shared" si="73"/>
        <v>558.00147715199989</v>
      </c>
      <c r="AM533" s="106">
        <f t="shared" si="74"/>
        <v>1927.7337411926999</v>
      </c>
    </row>
    <row r="534" spans="2:39">
      <c r="B534" s="103" t="s">
        <v>5</v>
      </c>
      <c r="C534" s="103" t="s">
        <v>1628</v>
      </c>
      <c r="D534" s="103" t="s">
        <v>1629</v>
      </c>
      <c r="E534" s="128">
        <v>0</v>
      </c>
      <c r="F534" s="128">
        <v>0</v>
      </c>
      <c r="G534" s="128">
        <v>0</v>
      </c>
      <c r="H534" s="128">
        <v>0</v>
      </c>
      <c r="I534" s="128">
        <v>0</v>
      </c>
      <c r="J534" s="128">
        <v>0</v>
      </c>
      <c r="K534" s="128">
        <v>25.75</v>
      </c>
      <c r="L534" s="128">
        <v>0</v>
      </c>
      <c r="M534" s="128">
        <v>0</v>
      </c>
      <c r="N534" s="128">
        <v>0</v>
      </c>
      <c r="O534" s="128">
        <v>0</v>
      </c>
      <c r="P534" s="128">
        <v>0</v>
      </c>
      <c r="Q534" s="128">
        <v>0</v>
      </c>
      <c r="R534" s="128">
        <v>0</v>
      </c>
      <c r="S534" s="128">
        <v>0</v>
      </c>
      <c r="T534" s="128">
        <v>25.75</v>
      </c>
      <c r="U534" s="128" t="s">
        <v>4408</v>
      </c>
      <c r="W534" s="93" t="str">
        <f>_xlfn.XLOOKUP($C534,'Master list'!$C:$C,'Master list'!E:E)</f>
        <v>SGCC</v>
      </c>
      <c r="X534" s="93" t="str">
        <f>VLOOKUP($C534,'Master list'!$C:$Z,4,0)</f>
        <v>Z08</v>
      </c>
      <c r="Y534" s="104">
        <f>_xlfn.XLOOKUP($C534,'Master list'!$C:$C,'Master list'!O:O)</f>
        <v>1219</v>
      </c>
      <c r="Z534" s="93" t="str">
        <f>VLOOKUP($C534,'Master list'!$C:$Z,5,0)</f>
        <v>SGCC-ZSBX-Z08</v>
      </c>
      <c r="AA534" s="93">
        <f>VLOOKUP($C534,'Master list'!$C:$Z,6,0)</f>
        <v>0.6</v>
      </c>
      <c r="AB534" s="93">
        <f>VLOOKUP($C534,'Master list'!$C:$Z,7,0)</f>
        <v>340</v>
      </c>
      <c r="AC534" s="93">
        <f>VLOOKUP($C534,'Master list'!$C:$Z,8,0)</f>
        <v>590</v>
      </c>
      <c r="AD534" s="105">
        <f>VLOOKUP($C534,'Master list'!$C:$Z,9,0)</f>
        <v>0.94482600000000005</v>
      </c>
      <c r="AF534" s="106">
        <f t="shared" si="67"/>
        <v>24.329269500000002</v>
      </c>
      <c r="AG534" s="106">
        <f t="shared" si="68"/>
        <v>0</v>
      </c>
      <c r="AH534" s="106">
        <f t="shared" si="69"/>
        <v>0</v>
      </c>
      <c r="AI534" s="106">
        <f t="shared" si="70"/>
        <v>0</v>
      </c>
      <c r="AJ534" s="106">
        <f t="shared" si="71"/>
        <v>0</v>
      </c>
      <c r="AK534" s="106">
        <f t="shared" si="72"/>
        <v>0</v>
      </c>
      <c r="AL534" s="106">
        <f t="shared" si="73"/>
        <v>0</v>
      </c>
      <c r="AM534" s="106">
        <f t="shared" si="74"/>
        <v>24.329269500000002</v>
      </c>
    </row>
    <row r="535" spans="2:39">
      <c r="B535" s="103" t="s">
        <v>5</v>
      </c>
      <c r="C535" s="103" t="s">
        <v>1630</v>
      </c>
      <c r="D535" s="103" t="s">
        <v>1631</v>
      </c>
      <c r="E535" s="128">
        <v>0</v>
      </c>
      <c r="F535" s="128">
        <v>0</v>
      </c>
      <c r="G535" s="128">
        <v>0</v>
      </c>
      <c r="H535" s="128">
        <v>0</v>
      </c>
      <c r="I535" s="128">
        <v>0</v>
      </c>
      <c r="J535" s="128">
        <v>0</v>
      </c>
      <c r="K535" s="128">
        <v>25.75</v>
      </c>
      <c r="L535" s="128">
        <v>0</v>
      </c>
      <c r="M535" s="128">
        <v>0</v>
      </c>
      <c r="N535" s="128">
        <v>0</v>
      </c>
      <c r="O535" s="128">
        <v>0</v>
      </c>
      <c r="P535" s="128">
        <v>0</v>
      </c>
      <c r="Q535" s="128">
        <v>0</v>
      </c>
      <c r="R535" s="128">
        <v>0</v>
      </c>
      <c r="S535" s="128">
        <v>0</v>
      </c>
      <c r="T535" s="128">
        <v>25.75</v>
      </c>
      <c r="U535" s="128" t="s">
        <v>4408</v>
      </c>
      <c r="W535" s="93" t="str">
        <f>_xlfn.XLOOKUP($C535,'Master list'!$C:$C,'Master list'!E:E)</f>
        <v>SGCD</v>
      </c>
      <c r="X535" s="93" t="str">
        <f>VLOOKUP($C535,'Master list'!$C:$Z,4,0)</f>
        <v>Z08</v>
      </c>
      <c r="Y535" s="104">
        <f>_xlfn.XLOOKUP($C535,'Master list'!$C:$C,'Master list'!O:O)</f>
        <v>1219</v>
      </c>
      <c r="Z535" s="93" t="str">
        <f>VLOOKUP($C535,'Master list'!$C:$Z,5,0)</f>
        <v>SGCD2-ZSBX-Z08</v>
      </c>
      <c r="AA535" s="93">
        <f>VLOOKUP($C535,'Master list'!$C:$Z,6,0)</f>
        <v>0.6</v>
      </c>
      <c r="AB535" s="93">
        <f>VLOOKUP($C535,'Master list'!$C:$Z,7,0)</f>
        <v>350</v>
      </c>
      <c r="AC535" s="93">
        <f>VLOOKUP($C535,'Master list'!$C:$Z,8,0)</f>
        <v>730</v>
      </c>
      <c r="AD535" s="105">
        <f>VLOOKUP($C535,'Master list'!$C:$Z,9,0)</f>
        <v>1.2034050000000001</v>
      </c>
      <c r="AF535" s="106">
        <f t="shared" si="67"/>
        <v>30.987678750000001</v>
      </c>
      <c r="AG535" s="106">
        <f t="shared" si="68"/>
        <v>0</v>
      </c>
      <c r="AH535" s="106">
        <f t="shared" si="69"/>
        <v>0</v>
      </c>
      <c r="AI535" s="106">
        <f t="shared" si="70"/>
        <v>0</v>
      </c>
      <c r="AJ535" s="106">
        <f t="shared" si="71"/>
        <v>0</v>
      </c>
      <c r="AK535" s="106">
        <f t="shared" si="72"/>
        <v>0</v>
      </c>
      <c r="AL535" s="106">
        <f t="shared" si="73"/>
        <v>0</v>
      </c>
      <c r="AM535" s="106">
        <f t="shared" si="74"/>
        <v>30.987678750000001</v>
      </c>
    </row>
    <row r="536" spans="2:39">
      <c r="B536" s="103" t="s">
        <v>5</v>
      </c>
      <c r="C536" s="103" t="s">
        <v>1092</v>
      </c>
      <c r="D536" s="103" t="s">
        <v>1093</v>
      </c>
      <c r="E536" s="128">
        <v>0</v>
      </c>
      <c r="F536" s="128">
        <v>0</v>
      </c>
      <c r="G536" s="128">
        <v>0</v>
      </c>
      <c r="H536" s="128">
        <v>0</v>
      </c>
      <c r="I536" s="128">
        <v>0</v>
      </c>
      <c r="J536" s="128">
        <v>0</v>
      </c>
      <c r="K536" s="128">
        <v>0</v>
      </c>
      <c r="L536" s="128">
        <v>0</v>
      </c>
      <c r="M536" s="128">
        <v>0</v>
      </c>
      <c r="N536" s="128">
        <v>4.1580000000000004</v>
      </c>
      <c r="O536" s="128">
        <v>84.421000000000006</v>
      </c>
      <c r="P536" s="128">
        <v>72.361000000000004</v>
      </c>
      <c r="Q536" s="128">
        <v>86.933000000000007</v>
      </c>
      <c r="R536" s="128">
        <v>0</v>
      </c>
      <c r="S536" s="128">
        <v>122.108</v>
      </c>
      <c r="T536" s="128">
        <v>369.98099999999999</v>
      </c>
      <c r="U536" s="128" t="s">
        <v>4408</v>
      </c>
      <c r="W536" s="93" t="str">
        <f>_xlfn.XLOOKUP($C536,'Master list'!$C:$C,'Master list'!E:E)</f>
        <v>SGCC</v>
      </c>
      <c r="X536" s="93" t="str">
        <f>VLOOKUP($C536,'Master list'!$C:$Z,4,0)</f>
        <v>Z18</v>
      </c>
      <c r="Y536" s="104">
        <f>_xlfn.XLOOKUP($C536,'Master list'!$C:$C,'Master list'!O:O)</f>
        <v>1219</v>
      </c>
      <c r="Z536" s="93" t="str">
        <f>VLOOKUP($C536,'Master list'!$C:$Z,5,0)</f>
        <v>SGCC-ZSBX-Z18</v>
      </c>
      <c r="AA536" s="93">
        <f>VLOOKUP($C536,'Master list'!$C:$Z,6,0)</f>
        <v>0.6</v>
      </c>
      <c r="AB536" s="93">
        <f>VLOOKUP($C536,'Master list'!$C:$Z,7,0)</f>
        <v>240</v>
      </c>
      <c r="AC536" s="93">
        <f>VLOOKUP($C536,'Master list'!$C:$Z,8,0)</f>
        <v>193</v>
      </c>
      <c r="AD536" s="105">
        <f>VLOOKUP($C536,'Master list'!$C:$Z,9,0)</f>
        <v>0.21816720000000001</v>
      </c>
      <c r="AF536" s="106">
        <f t="shared" si="67"/>
        <v>0</v>
      </c>
      <c r="AG536" s="106">
        <f t="shared" si="68"/>
        <v>0.90713921760000005</v>
      </c>
      <c r="AH536" s="106">
        <f t="shared" si="69"/>
        <v>18.417893191200001</v>
      </c>
      <c r="AI536" s="106">
        <f t="shared" si="70"/>
        <v>15.786796759200001</v>
      </c>
      <c r="AJ536" s="106">
        <f t="shared" si="71"/>
        <v>18.965929197600001</v>
      </c>
      <c r="AK536" s="106">
        <f t="shared" si="72"/>
        <v>0</v>
      </c>
      <c r="AL536" s="106">
        <f t="shared" si="73"/>
        <v>26.639960457600001</v>
      </c>
      <c r="AM536" s="106">
        <f t="shared" si="74"/>
        <v>80.717718823200002</v>
      </c>
    </row>
    <row r="537" spans="2:39">
      <c r="B537" s="103" t="s">
        <v>5</v>
      </c>
      <c r="C537" s="103" t="s">
        <v>1094</v>
      </c>
      <c r="D537" s="103" t="s">
        <v>1095</v>
      </c>
      <c r="E537" s="128">
        <v>0</v>
      </c>
      <c r="F537" s="128">
        <v>0</v>
      </c>
      <c r="G537" s="128">
        <v>0</v>
      </c>
      <c r="H537" s="128">
        <v>0</v>
      </c>
      <c r="I537" s="128">
        <v>0</v>
      </c>
      <c r="J537" s="128">
        <v>0</v>
      </c>
      <c r="K537" s="128">
        <v>894.42</v>
      </c>
      <c r="L537" s="128">
        <v>0</v>
      </c>
      <c r="M537" s="128">
        <v>0</v>
      </c>
      <c r="N537" s="128">
        <v>964.8</v>
      </c>
      <c r="O537" s="128">
        <v>964.8</v>
      </c>
      <c r="P537" s="128">
        <v>0</v>
      </c>
      <c r="Q537" s="128">
        <v>1929.6</v>
      </c>
      <c r="R537" s="128">
        <v>0</v>
      </c>
      <c r="S537" s="128">
        <v>1929.6</v>
      </c>
      <c r="T537" s="128">
        <v>6683.22</v>
      </c>
      <c r="U537" s="128" t="s">
        <v>4408</v>
      </c>
      <c r="W537" s="93" t="str">
        <f>_xlfn.XLOOKUP($C537,'Master list'!$C:$C,'Master list'!E:E)</f>
        <v>SGCC</v>
      </c>
      <c r="X537" s="93" t="str">
        <f>VLOOKUP($C537,'Master list'!$C:$Z,4,0)</f>
        <v>Z08</v>
      </c>
      <c r="Y537" s="104">
        <f>_xlfn.XLOOKUP($C537,'Master list'!$C:$C,'Master list'!O:O)</f>
        <v>1219</v>
      </c>
      <c r="Z537" s="93" t="str">
        <f>VLOOKUP($C537,'Master list'!$C:$Z,5,0)</f>
        <v>SGCC-ZSBX-Z08</v>
      </c>
      <c r="AA537" s="93">
        <f>VLOOKUP($C537,'Master list'!$C:$Z,6,0)</f>
        <v>0.6</v>
      </c>
      <c r="AB537" s="93">
        <f>VLOOKUP($C537,'Master list'!$C:$Z,7,0)</f>
        <v>82</v>
      </c>
      <c r="AC537" s="93">
        <f>VLOOKUP($C537,'Master list'!$C:$Z,8,0)</f>
        <v>203</v>
      </c>
      <c r="AD537" s="105">
        <f>VLOOKUP($C537,'Master list'!$C:$Z,9,0)</f>
        <v>7.8402659999999985E-2</v>
      </c>
      <c r="AF537" s="106">
        <f t="shared" si="67"/>
        <v>70.124907157199985</v>
      </c>
      <c r="AG537" s="106">
        <f t="shared" si="68"/>
        <v>75.642886367999978</v>
      </c>
      <c r="AH537" s="106">
        <f t="shared" si="69"/>
        <v>75.642886367999978</v>
      </c>
      <c r="AI537" s="106">
        <f t="shared" si="70"/>
        <v>0</v>
      </c>
      <c r="AJ537" s="106">
        <f t="shared" si="71"/>
        <v>151.28577273599996</v>
      </c>
      <c r="AK537" s="106">
        <f t="shared" si="72"/>
        <v>0</v>
      </c>
      <c r="AL537" s="106">
        <f t="shared" si="73"/>
        <v>151.28577273599996</v>
      </c>
      <c r="AM537" s="106">
        <f t="shared" si="74"/>
        <v>523.98222536519995</v>
      </c>
    </row>
    <row r="538" spans="2:39">
      <c r="B538" s="103" t="s">
        <v>5</v>
      </c>
      <c r="C538" s="103" t="s">
        <v>1096</v>
      </c>
      <c r="D538" s="103" t="s">
        <v>1097</v>
      </c>
      <c r="E538" s="128">
        <v>0</v>
      </c>
      <c r="F538" s="128">
        <v>0</v>
      </c>
      <c r="G538" s="128">
        <v>0</v>
      </c>
      <c r="H538" s="128">
        <v>0</v>
      </c>
      <c r="I538" s="128">
        <v>0</v>
      </c>
      <c r="J538" s="128">
        <v>0</v>
      </c>
      <c r="K538" s="128">
        <v>274.27999999999997</v>
      </c>
      <c r="L538" s="128">
        <v>0</v>
      </c>
      <c r="M538" s="128">
        <v>0</v>
      </c>
      <c r="N538" s="128">
        <v>1577.85</v>
      </c>
      <c r="O538" s="128">
        <v>844.2</v>
      </c>
      <c r="P538" s="128">
        <v>100.5</v>
      </c>
      <c r="Q538" s="128">
        <v>1919.55</v>
      </c>
      <c r="R538" s="128">
        <v>0</v>
      </c>
      <c r="S538" s="128">
        <v>1688.4</v>
      </c>
      <c r="T538" s="128">
        <v>6404.78</v>
      </c>
      <c r="U538" s="128" t="s">
        <v>4408</v>
      </c>
      <c r="W538" s="93" t="str">
        <f>_xlfn.XLOOKUP($C538,'Master list'!$C:$C,'Master list'!E:E)</f>
        <v>SGCC</v>
      </c>
      <c r="X538" s="93" t="str">
        <f>VLOOKUP($C538,'Master list'!$C:$Z,4,0)</f>
        <v>Z08</v>
      </c>
      <c r="Y538" s="104">
        <f>_xlfn.XLOOKUP($C538,'Master list'!$C:$C,'Master list'!O:O)</f>
        <v>1219</v>
      </c>
      <c r="Z538" s="93" t="str">
        <f>VLOOKUP($C538,'Master list'!$C:$Z,5,0)</f>
        <v>SGCC-ZSBX-Z08</v>
      </c>
      <c r="AA538" s="93">
        <f>VLOOKUP($C538,'Master list'!$C:$Z,6,0)</f>
        <v>1</v>
      </c>
      <c r="AB538" s="93">
        <f>VLOOKUP($C538,'Master list'!$C:$Z,7,0)</f>
        <v>37</v>
      </c>
      <c r="AC538" s="93">
        <f>VLOOKUP($C538,'Master list'!$C:$Z,8,0)</f>
        <v>63</v>
      </c>
      <c r="AD538" s="105">
        <f>VLOOKUP($C538,'Master list'!$C:$Z,9,0)</f>
        <v>1.8298349999999998E-2</v>
      </c>
      <c r="AF538" s="106">
        <f t="shared" si="67"/>
        <v>5.0188714379999988</v>
      </c>
      <c r="AG538" s="106">
        <f t="shared" si="68"/>
        <v>28.872051547499996</v>
      </c>
      <c r="AH538" s="106">
        <f t="shared" si="69"/>
        <v>15.447467069999998</v>
      </c>
      <c r="AI538" s="106">
        <f t="shared" si="70"/>
        <v>1.8389841749999998</v>
      </c>
      <c r="AJ538" s="106">
        <f t="shared" si="71"/>
        <v>35.124597742499994</v>
      </c>
      <c r="AK538" s="106">
        <f t="shared" si="72"/>
        <v>0</v>
      </c>
      <c r="AL538" s="106">
        <f t="shared" si="73"/>
        <v>30.894934139999997</v>
      </c>
      <c r="AM538" s="106">
        <f t="shared" si="74"/>
        <v>117.19690611299998</v>
      </c>
    </row>
    <row r="539" spans="2:39">
      <c r="B539" s="103" t="s">
        <v>5</v>
      </c>
      <c r="C539" s="103" t="s">
        <v>1098</v>
      </c>
      <c r="D539" s="103" t="s">
        <v>1099</v>
      </c>
      <c r="E539" s="128">
        <v>0</v>
      </c>
      <c r="F539" s="128">
        <v>0</v>
      </c>
      <c r="G539" s="128">
        <v>0</v>
      </c>
      <c r="H539" s="128">
        <v>0</v>
      </c>
      <c r="I539" s="128">
        <v>0</v>
      </c>
      <c r="J539" s="128">
        <v>0</v>
      </c>
      <c r="K539" s="128">
        <v>0</v>
      </c>
      <c r="L539" s="128">
        <v>0</v>
      </c>
      <c r="M539" s="128">
        <v>0</v>
      </c>
      <c r="N539" s="128">
        <v>40.600999999999999</v>
      </c>
      <c r="O539" s="128">
        <v>141.316</v>
      </c>
      <c r="P539" s="128">
        <v>5.7679999999999998</v>
      </c>
      <c r="Q539" s="128">
        <v>38.933999999999997</v>
      </c>
      <c r="R539" s="128">
        <v>0</v>
      </c>
      <c r="S539" s="128">
        <v>33.165999999999997</v>
      </c>
      <c r="T539" s="128">
        <v>259.78500000000003</v>
      </c>
      <c r="U539" s="128" t="s">
        <v>4408</v>
      </c>
      <c r="W539" s="93" t="str">
        <f>_xlfn.XLOOKUP($C539,'Master list'!$C:$C,'Master list'!E:E)</f>
        <v>SGCC</v>
      </c>
      <c r="X539" s="93" t="str">
        <f>VLOOKUP($C539,'Master list'!$C:$Z,4,0)</f>
        <v>Z08</v>
      </c>
      <c r="Y539" s="104">
        <f>_xlfn.XLOOKUP($C539,'Master list'!$C:$C,'Master list'!O:O)</f>
        <v>1219</v>
      </c>
      <c r="Z539" s="93" t="str">
        <f>VLOOKUP($C539,'Master list'!$C:$Z,5,0)</f>
        <v>SGCC-ZSBX-Z08</v>
      </c>
      <c r="AA539" s="93">
        <f>VLOOKUP($C539,'Master list'!$C:$Z,6,0)</f>
        <v>0.8</v>
      </c>
      <c r="AB539" s="93">
        <f>VLOOKUP($C539,'Master list'!$C:$Z,7,0)</f>
        <v>250</v>
      </c>
      <c r="AC539" s="93">
        <f>VLOOKUP($C539,'Master list'!$C:$Z,8,0)</f>
        <v>610</v>
      </c>
      <c r="AD539" s="105">
        <f>VLOOKUP($C539,'Master list'!$C:$Z,9,0)</f>
        <v>0.9577</v>
      </c>
      <c r="AF539" s="106">
        <f t="shared" si="67"/>
        <v>0</v>
      </c>
      <c r="AG539" s="106">
        <f t="shared" si="68"/>
        <v>38.883577699999996</v>
      </c>
      <c r="AH539" s="106">
        <f t="shared" si="69"/>
        <v>135.33833319999999</v>
      </c>
      <c r="AI539" s="106">
        <f t="shared" si="70"/>
        <v>5.5240136</v>
      </c>
      <c r="AJ539" s="106">
        <f t="shared" si="71"/>
        <v>37.287091799999999</v>
      </c>
      <c r="AK539" s="106">
        <f t="shared" si="72"/>
        <v>0</v>
      </c>
      <c r="AL539" s="106">
        <f t="shared" si="73"/>
        <v>31.763078199999995</v>
      </c>
      <c r="AM539" s="106">
        <f t="shared" si="74"/>
        <v>248.79609450000001</v>
      </c>
    </row>
    <row r="540" spans="2:39">
      <c r="B540" s="103" t="s">
        <v>5</v>
      </c>
      <c r="C540" s="103" t="s">
        <v>1100</v>
      </c>
      <c r="D540" s="103" t="s">
        <v>1101</v>
      </c>
      <c r="E540" s="128">
        <v>0</v>
      </c>
      <c r="F540" s="128">
        <v>0</v>
      </c>
      <c r="G540" s="128">
        <v>0</v>
      </c>
      <c r="H540" s="128">
        <v>0</v>
      </c>
      <c r="I540" s="128">
        <v>0</v>
      </c>
      <c r="J540" s="128">
        <v>0</v>
      </c>
      <c r="K540" s="128">
        <v>1925.4449999999999</v>
      </c>
      <c r="L540" s="128">
        <v>0</v>
      </c>
      <c r="M540" s="128">
        <v>0</v>
      </c>
      <c r="N540" s="128">
        <v>15602.625</v>
      </c>
      <c r="O540" s="128">
        <v>14472</v>
      </c>
      <c r="P540" s="128">
        <v>9723.375</v>
      </c>
      <c r="Q540" s="128">
        <v>27361.125</v>
      </c>
      <c r="R540" s="128">
        <v>0</v>
      </c>
      <c r="S540" s="128">
        <v>17637.75</v>
      </c>
      <c r="T540" s="128">
        <v>86722.32</v>
      </c>
      <c r="U540" s="128" t="s">
        <v>4408</v>
      </c>
      <c r="W540" s="93" t="str">
        <f>_xlfn.XLOOKUP($C540,'Master list'!$C:$C,'Master list'!E:E)</f>
        <v>SGCC</v>
      </c>
      <c r="X540" s="93" t="str">
        <f>VLOOKUP($C540,'Master list'!$C:$Z,4,0)</f>
        <v>Z08</v>
      </c>
      <c r="Y540" s="104">
        <f>_xlfn.XLOOKUP($C540,'Master list'!$C:$C,'Master list'!O:O)</f>
        <v>1219</v>
      </c>
      <c r="Z540" s="93" t="str">
        <f>VLOOKUP($C540,'Master list'!$C:$Z,5,0)</f>
        <v>SGCC-ZSBX-Z08</v>
      </c>
      <c r="AA540" s="93">
        <f>VLOOKUP($C540,'Master list'!$C:$Z,6,0)</f>
        <v>0.5</v>
      </c>
      <c r="AB540" s="93">
        <f>VLOOKUP($C540,'Master list'!$C:$Z,7,0)</f>
        <v>152</v>
      </c>
      <c r="AC540" s="93">
        <f>VLOOKUP($C540,'Master list'!$C:$Z,8,0)</f>
        <v>188</v>
      </c>
      <c r="AD540" s="105">
        <f>VLOOKUP($C540,'Master list'!$C:$Z,9,0)</f>
        <v>0.1121608</v>
      </c>
      <c r="AF540" s="106">
        <f t="shared" si="67"/>
        <v>215.959451556</v>
      </c>
      <c r="AG540" s="106">
        <f t="shared" si="68"/>
        <v>1750.0029021</v>
      </c>
      <c r="AH540" s="106">
        <f t="shared" si="69"/>
        <v>1623.1910976000001</v>
      </c>
      <c r="AI540" s="106">
        <f t="shared" si="70"/>
        <v>1090.5815187000001</v>
      </c>
      <c r="AJ540" s="106">
        <f t="shared" si="71"/>
        <v>3068.8456689</v>
      </c>
      <c r="AK540" s="106">
        <f t="shared" si="72"/>
        <v>0</v>
      </c>
      <c r="AL540" s="106">
        <f t="shared" si="73"/>
        <v>1978.2641502000001</v>
      </c>
      <c r="AM540" s="106">
        <f t="shared" si="74"/>
        <v>9726.8447890560019</v>
      </c>
    </row>
    <row r="541" spans="2:39">
      <c r="B541" s="103" t="s">
        <v>5</v>
      </c>
      <c r="C541" s="103" t="s">
        <v>1102</v>
      </c>
      <c r="D541" s="103" t="s">
        <v>1101</v>
      </c>
      <c r="E541" s="128">
        <v>0</v>
      </c>
      <c r="F541" s="128">
        <v>0</v>
      </c>
      <c r="G541" s="128">
        <v>0</v>
      </c>
      <c r="H541" s="128">
        <v>0</v>
      </c>
      <c r="I541" s="128">
        <v>0</v>
      </c>
      <c r="J541" s="128">
        <v>452.25</v>
      </c>
      <c r="K541" s="128">
        <v>452.25</v>
      </c>
      <c r="L541" s="128">
        <v>2261.25</v>
      </c>
      <c r="M541" s="128">
        <v>0</v>
      </c>
      <c r="N541" s="128">
        <v>6557.625</v>
      </c>
      <c r="O541" s="128">
        <v>4522.5</v>
      </c>
      <c r="P541" s="128">
        <v>452.25</v>
      </c>
      <c r="Q541" s="128">
        <v>7462.125</v>
      </c>
      <c r="R541" s="128">
        <v>0</v>
      </c>
      <c r="S541" s="128">
        <v>4296.375</v>
      </c>
      <c r="T541" s="128">
        <v>26456.625</v>
      </c>
      <c r="U541" s="128" t="s">
        <v>4408</v>
      </c>
      <c r="W541" s="93" t="str">
        <f>_xlfn.XLOOKUP($C541,'Master list'!$C:$C,'Master list'!E:E)</f>
        <v>SGCC</v>
      </c>
      <c r="X541" s="93" t="str">
        <f>VLOOKUP($C541,'Master list'!$C:$Z,4,0)</f>
        <v>Z08</v>
      </c>
      <c r="Y541" s="104">
        <f>_xlfn.XLOOKUP($C541,'Master list'!$C:$C,'Master list'!O:O)</f>
        <v>1219</v>
      </c>
      <c r="Z541" s="93" t="str">
        <f>VLOOKUP($C541,'Master list'!$C:$Z,5,0)</f>
        <v>SGCC-ZSBX-Z08</v>
      </c>
      <c r="AA541" s="93">
        <f>VLOOKUP($C541,'Master list'!$C:$Z,6,0)</f>
        <v>0.5</v>
      </c>
      <c r="AB541" s="93">
        <f>VLOOKUP($C541,'Master list'!$C:$Z,7,0)</f>
        <v>152</v>
      </c>
      <c r="AC541" s="93">
        <f>VLOOKUP($C541,'Master list'!$C:$Z,8,0)</f>
        <v>188</v>
      </c>
      <c r="AD541" s="105">
        <f>VLOOKUP($C541,'Master list'!$C:$Z,9,0)</f>
        <v>0.1121608</v>
      </c>
      <c r="AF541" s="106">
        <f t="shared" si="67"/>
        <v>355.07305260000004</v>
      </c>
      <c r="AG541" s="106">
        <f t="shared" si="68"/>
        <v>735.50846610000008</v>
      </c>
      <c r="AH541" s="106">
        <f t="shared" si="69"/>
        <v>507.24721800000003</v>
      </c>
      <c r="AI541" s="106">
        <f t="shared" si="70"/>
        <v>50.724721800000005</v>
      </c>
      <c r="AJ541" s="106">
        <f t="shared" si="71"/>
        <v>836.95790970000007</v>
      </c>
      <c r="AK541" s="106">
        <f t="shared" si="72"/>
        <v>0</v>
      </c>
      <c r="AL541" s="106">
        <f t="shared" si="73"/>
        <v>481.88485710000003</v>
      </c>
      <c r="AM541" s="106">
        <f t="shared" si="74"/>
        <v>2967.3962253</v>
      </c>
    </row>
    <row r="542" spans="2:39">
      <c r="B542" s="103" t="s">
        <v>5</v>
      </c>
      <c r="C542" s="103" t="s">
        <v>1104</v>
      </c>
      <c r="D542" s="103" t="s">
        <v>1105</v>
      </c>
      <c r="E542" s="128">
        <v>0</v>
      </c>
      <c r="F542" s="128">
        <v>0</v>
      </c>
      <c r="G542" s="128">
        <v>0</v>
      </c>
      <c r="H542" s="128">
        <v>0</v>
      </c>
      <c r="I542" s="128">
        <v>0</v>
      </c>
      <c r="J542" s="128">
        <v>0</v>
      </c>
      <c r="K542" s="128">
        <v>3.06</v>
      </c>
      <c r="L542" s="128">
        <v>5.5209999999999999</v>
      </c>
      <c r="M542" s="128">
        <v>0</v>
      </c>
      <c r="N542" s="128">
        <v>53.137999999999998</v>
      </c>
      <c r="O542" s="128">
        <v>40.027000000000001</v>
      </c>
      <c r="P542" s="128">
        <v>17.254000000000001</v>
      </c>
      <c r="Q542" s="128">
        <v>71.771000000000001</v>
      </c>
      <c r="R542" s="128">
        <v>0</v>
      </c>
      <c r="S542" s="128">
        <v>37.956000000000003</v>
      </c>
      <c r="T542" s="128">
        <v>228.727</v>
      </c>
      <c r="U542" s="128" t="s">
        <v>4408</v>
      </c>
      <c r="W542" s="93" t="str">
        <f>_xlfn.XLOOKUP($C542,'Master list'!$C:$C,'Master list'!E:E)</f>
        <v>SGCC</v>
      </c>
      <c r="X542" s="93" t="str">
        <f>VLOOKUP($C542,'Master list'!$C:$Z,4,0)</f>
        <v>Z08</v>
      </c>
      <c r="Y542" s="104">
        <f>_xlfn.XLOOKUP($C542,'Master list'!$C:$C,'Master list'!O:O)</f>
        <v>1219</v>
      </c>
      <c r="Z542" s="93" t="str">
        <f>VLOOKUP($C542,'Master list'!$C:$Z,5,0)</f>
        <v>SGCC-ZSBX-Z08</v>
      </c>
      <c r="AA542" s="93">
        <f>VLOOKUP($C542,'Master list'!$C:$Z,6,0)</f>
        <v>1</v>
      </c>
      <c r="AB542" s="93">
        <f>VLOOKUP($C542,'Master list'!$C:$Z,7,0)</f>
        <v>300</v>
      </c>
      <c r="AC542" s="93">
        <f>VLOOKUP($C542,'Master list'!$C:$Z,8,0)</f>
        <v>400</v>
      </c>
      <c r="AD542" s="105">
        <f>VLOOKUP($C542,'Master list'!$C:$Z,9,0)</f>
        <v>0.94199999999999995</v>
      </c>
      <c r="AF542" s="106">
        <f t="shared" si="67"/>
        <v>8.0833019999999998</v>
      </c>
      <c r="AG542" s="106">
        <f t="shared" si="68"/>
        <v>50.055995999999993</v>
      </c>
      <c r="AH542" s="106">
        <f t="shared" si="69"/>
        <v>37.705433999999997</v>
      </c>
      <c r="AI542" s="106">
        <f t="shared" si="70"/>
        <v>16.253268000000002</v>
      </c>
      <c r="AJ542" s="106">
        <f t="shared" si="71"/>
        <v>67.608282000000003</v>
      </c>
      <c r="AK542" s="106">
        <f t="shared" si="72"/>
        <v>0</v>
      </c>
      <c r="AL542" s="106">
        <f t="shared" si="73"/>
        <v>35.754552000000004</v>
      </c>
      <c r="AM542" s="106">
        <f t="shared" si="74"/>
        <v>215.46083400000001</v>
      </c>
    </row>
    <row r="543" spans="2:39">
      <c r="B543" s="103" t="s">
        <v>5</v>
      </c>
      <c r="C543" s="103" t="s">
        <v>1106</v>
      </c>
      <c r="D543" s="103" t="s">
        <v>1107</v>
      </c>
      <c r="E543" s="128">
        <v>0</v>
      </c>
      <c r="F543" s="128">
        <v>0</v>
      </c>
      <c r="G543" s="128">
        <v>0</v>
      </c>
      <c r="H543" s="128">
        <v>0</v>
      </c>
      <c r="I543" s="128">
        <v>0</v>
      </c>
      <c r="J543" s="128">
        <v>14.186999999999999</v>
      </c>
      <c r="K543" s="128">
        <v>280.75900000000001</v>
      </c>
      <c r="L543" s="128">
        <v>0</v>
      </c>
      <c r="M543" s="128">
        <v>0</v>
      </c>
      <c r="N543" s="128">
        <v>236.37799999999999</v>
      </c>
      <c r="O543" s="128">
        <v>205.82499999999999</v>
      </c>
      <c r="P543" s="128">
        <v>407.14600000000002</v>
      </c>
      <c r="Q543" s="128">
        <v>249.56200000000001</v>
      </c>
      <c r="R543" s="128">
        <v>0</v>
      </c>
      <c r="S543" s="128">
        <v>439.62799999999999</v>
      </c>
      <c r="T543" s="128">
        <v>1833.4849999999999</v>
      </c>
      <c r="U543" s="128" t="s">
        <v>4408</v>
      </c>
      <c r="W543" s="93" t="str">
        <f>_xlfn.XLOOKUP($C543,'Master list'!$C:$C,'Master list'!E:E)</f>
        <v>SGCC</v>
      </c>
      <c r="X543" s="93" t="str">
        <f>VLOOKUP($C543,'Master list'!$C:$Z,4,0)</f>
        <v>Z08</v>
      </c>
      <c r="Y543" s="104">
        <f>_xlfn.XLOOKUP($C543,'Master list'!$C:$C,'Master list'!O:O)</f>
        <v>1219</v>
      </c>
      <c r="Z543" s="93" t="str">
        <f>VLOOKUP($C543,'Master list'!$C:$Z,5,0)</f>
        <v>SGCC-ZSBX-Z08</v>
      </c>
      <c r="AA543" s="93">
        <f>VLOOKUP($C543,'Master list'!$C:$Z,6,0)</f>
        <v>1.2</v>
      </c>
      <c r="AB543" s="93">
        <f>VLOOKUP($C543,'Master list'!$C:$Z,7,0)</f>
        <v>69</v>
      </c>
      <c r="AC543" s="93">
        <f>VLOOKUP($C543,'Master list'!$C:$Z,8,0)</f>
        <v>1220</v>
      </c>
      <c r="AD543" s="105">
        <f>VLOOKUP($C543,'Master list'!$C:$Z,9,0)</f>
        <v>0.7929756</v>
      </c>
      <c r="AF543" s="106">
        <f t="shared" si="67"/>
        <v>233.88498131760002</v>
      </c>
      <c r="AG543" s="106">
        <f t="shared" si="68"/>
        <v>187.4419863768</v>
      </c>
      <c r="AH543" s="106">
        <f t="shared" si="69"/>
        <v>163.21420286999998</v>
      </c>
      <c r="AI543" s="106">
        <f t="shared" si="70"/>
        <v>322.85684363760004</v>
      </c>
      <c r="AJ543" s="106">
        <f t="shared" si="71"/>
        <v>197.8965766872</v>
      </c>
      <c r="AK543" s="106">
        <f t="shared" si="72"/>
        <v>0</v>
      </c>
      <c r="AL543" s="106">
        <f t="shared" si="73"/>
        <v>348.61427707679997</v>
      </c>
      <c r="AM543" s="106">
        <f t="shared" si="74"/>
        <v>1453.9088679659999</v>
      </c>
    </row>
    <row r="544" spans="2:39">
      <c r="B544" s="103" t="s">
        <v>5</v>
      </c>
      <c r="C544" s="103" t="s">
        <v>1108</v>
      </c>
      <c r="D544" s="103" t="s">
        <v>1109</v>
      </c>
      <c r="E544" s="128">
        <v>0</v>
      </c>
      <c r="F544" s="128">
        <v>0</v>
      </c>
      <c r="G544" s="128">
        <v>0</v>
      </c>
      <c r="H544" s="128">
        <v>0</v>
      </c>
      <c r="I544" s="128">
        <v>0</v>
      </c>
      <c r="J544" s="128">
        <v>0</v>
      </c>
      <c r="K544" s="128">
        <v>0</v>
      </c>
      <c r="L544" s="128">
        <v>0</v>
      </c>
      <c r="M544" s="128">
        <v>0</v>
      </c>
      <c r="N544" s="128">
        <v>0</v>
      </c>
      <c r="O544" s="128">
        <v>0</v>
      </c>
      <c r="P544" s="128">
        <v>74.212000000000003</v>
      </c>
      <c r="Q544" s="128">
        <v>73.254999999999995</v>
      </c>
      <c r="R544" s="128">
        <v>0</v>
      </c>
      <c r="S544" s="128">
        <v>126.801</v>
      </c>
      <c r="T544" s="128">
        <v>274.26799999999997</v>
      </c>
      <c r="U544" s="128" t="s">
        <v>4408</v>
      </c>
      <c r="W544" s="93" t="str">
        <f>_xlfn.XLOOKUP($C544,'Master list'!$C:$C,'Master list'!E:E)</f>
        <v>SGCC</v>
      </c>
      <c r="X544" s="93" t="str">
        <f>VLOOKUP($C544,'Master list'!$C:$Z,4,0)</f>
        <v>Z08</v>
      </c>
      <c r="Y544" s="104">
        <f>_xlfn.XLOOKUP($C544,'Master list'!$C:$C,'Master list'!O:O)</f>
        <v>1219</v>
      </c>
      <c r="Z544" s="93" t="str">
        <f>VLOOKUP($C544,'Master list'!$C:$Z,5,0)</f>
        <v>SGCC-ZSBX-Z08</v>
      </c>
      <c r="AA544" s="93">
        <f>VLOOKUP($C544,'Master list'!$C:$Z,6,0)</f>
        <v>0.6</v>
      </c>
      <c r="AB544" s="93">
        <f>VLOOKUP($C544,'Master list'!$C:$Z,7,0)</f>
        <v>119</v>
      </c>
      <c r="AC544" s="93">
        <f>VLOOKUP($C544,'Master list'!$C:$Z,8,0)</f>
        <v>1220</v>
      </c>
      <c r="AD544" s="105">
        <f>VLOOKUP($C544,'Master list'!$C:$Z,9,0)</f>
        <v>0.68379780000000001</v>
      </c>
      <c r="AF544" s="106">
        <f t="shared" si="67"/>
        <v>0</v>
      </c>
      <c r="AG544" s="106">
        <f t="shared" si="68"/>
        <v>0</v>
      </c>
      <c r="AH544" s="106">
        <f t="shared" si="69"/>
        <v>0</v>
      </c>
      <c r="AI544" s="106">
        <f t="shared" si="70"/>
        <v>50.746002333600003</v>
      </c>
      <c r="AJ544" s="106">
        <f t="shared" si="71"/>
        <v>50.091607838999998</v>
      </c>
      <c r="AK544" s="106">
        <f t="shared" si="72"/>
        <v>0</v>
      </c>
      <c r="AL544" s="106">
        <f t="shared" si="73"/>
        <v>86.7062448378</v>
      </c>
      <c r="AM544" s="106">
        <f t="shared" si="74"/>
        <v>187.54385501039999</v>
      </c>
    </row>
    <row r="545" spans="2:39">
      <c r="B545" s="103" t="s">
        <v>5</v>
      </c>
      <c r="C545" s="103" t="s">
        <v>1110</v>
      </c>
      <c r="D545" s="103" t="s">
        <v>1111</v>
      </c>
      <c r="E545" s="128">
        <v>0</v>
      </c>
      <c r="F545" s="128">
        <v>0</v>
      </c>
      <c r="G545" s="128">
        <v>0</v>
      </c>
      <c r="H545" s="128">
        <v>0</v>
      </c>
      <c r="I545" s="128">
        <v>0</v>
      </c>
      <c r="J545" s="128">
        <v>0</v>
      </c>
      <c r="K545" s="128">
        <v>0</v>
      </c>
      <c r="L545" s="128">
        <v>0</v>
      </c>
      <c r="M545" s="128">
        <v>0</v>
      </c>
      <c r="N545" s="128">
        <v>0</v>
      </c>
      <c r="O545" s="128">
        <v>0</v>
      </c>
      <c r="P545" s="128">
        <v>2.2309999999999999</v>
      </c>
      <c r="Q545" s="128">
        <v>88.16</v>
      </c>
      <c r="R545" s="128">
        <v>0</v>
      </c>
      <c r="S545" s="128">
        <v>149.524</v>
      </c>
      <c r="T545" s="128">
        <v>239.91499999999999</v>
      </c>
      <c r="U545" s="128" t="s">
        <v>4408</v>
      </c>
      <c r="W545" s="93" t="str">
        <f>_xlfn.XLOOKUP($C545,'Master list'!$C:$C,'Master list'!E:E)</f>
        <v>SGCC</v>
      </c>
      <c r="X545" s="93" t="str">
        <f>VLOOKUP($C545,'Master list'!$C:$Z,4,0)</f>
        <v>Z08</v>
      </c>
      <c r="Y545" s="104">
        <f>_xlfn.XLOOKUP($C545,'Master list'!$C:$C,'Master list'!O:O)</f>
        <v>1219</v>
      </c>
      <c r="Z545" s="93" t="str">
        <f>VLOOKUP($C545,'Master list'!$C:$Z,5,0)</f>
        <v>SGCC-ZSBX-Z08</v>
      </c>
      <c r="AA545" s="93">
        <f>VLOOKUP($C545,'Master list'!$C:$Z,6,0)</f>
        <v>0.6</v>
      </c>
      <c r="AB545" s="93">
        <f>VLOOKUP($C545,'Master list'!$C:$Z,7,0)</f>
        <v>125</v>
      </c>
      <c r="AC545" s="93">
        <f>VLOOKUP($C545,'Master list'!$C:$Z,8,0)</f>
        <v>1220</v>
      </c>
      <c r="AD545" s="105">
        <f>VLOOKUP($C545,'Master list'!$C:$Z,9,0)</f>
        <v>0.718275</v>
      </c>
      <c r="AF545" s="106">
        <f t="shared" si="67"/>
        <v>0</v>
      </c>
      <c r="AG545" s="106">
        <f t="shared" si="68"/>
        <v>0</v>
      </c>
      <c r="AH545" s="106">
        <f t="shared" si="69"/>
        <v>0</v>
      </c>
      <c r="AI545" s="106">
        <f t="shared" si="70"/>
        <v>1.6024715249999999</v>
      </c>
      <c r="AJ545" s="106">
        <f t="shared" si="71"/>
        <v>63.323124</v>
      </c>
      <c r="AK545" s="106">
        <f t="shared" si="72"/>
        <v>0</v>
      </c>
      <c r="AL545" s="106">
        <f t="shared" si="73"/>
        <v>107.3993511</v>
      </c>
      <c r="AM545" s="106">
        <f t="shared" si="74"/>
        <v>172.324946625</v>
      </c>
    </row>
    <row r="546" spans="2:39">
      <c r="B546" s="103" t="s">
        <v>5</v>
      </c>
      <c r="C546" s="103" t="s">
        <v>1112</v>
      </c>
      <c r="D546" s="103" t="s">
        <v>1113</v>
      </c>
      <c r="E546" s="128">
        <v>0</v>
      </c>
      <c r="F546" s="128">
        <v>0</v>
      </c>
      <c r="G546" s="128">
        <v>0</v>
      </c>
      <c r="H546" s="128">
        <v>0</v>
      </c>
      <c r="I546" s="128">
        <v>0</v>
      </c>
      <c r="J546" s="128">
        <v>224.05</v>
      </c>
      <c r="K546" s="128">
        <v>2190.9</v>
      </c>
      <c r="L546" s="128">
        <v>0</v>
      </c>
      <c r="M546" s="128">
        <v>0</v>
      </c>
      <c r="N546" s="128">
        <v>1849.2</v>
      </c>
      <c r="O546" s="128">
        <v>1608</v>
      </c>
      <c r="P546" s="128">
        <v>3175.8</v>
      </c>
      <c r="Q546" s="128">
        <v>1959.75</v>
      </c>
      <c r="R546" s="128">
        <v>0</v>
      </c>
      <c r="S546" s="128">
        <v>3427.05</v>
      </c>
      <c r="T546" s="128">
        <v>14434.75</v>
      </c>
      <c r="U546" s="128" t="s">
        <v>4408</v>
      </c>
      <c r="W546" s="93" t="str">
        <f>_xlfn.XLOOKUP($C546,'Master list'!$C:$C,'Master list'!E:E)</f>
        <v>SGCC</v>
      </c>
      <c r="X546" s="93" t="str">
        <f>VLOOKUP($C546,'Master list'!$C:$Z,4,0)</f>
        <v>Z08</v>
      </c>
      <c r="Y546" s="104">
        <f>_xlfn.XLOOKUP($C546,'Master list'!$C:$C,'Master list'!O:O)</f>
        <v>1219</v>
      </c>
      <c r="Z546" s="93" t="str">
        <f>VLOOKUP($C546,'Master list'!$C:$Z,5,0)</f>
        <v>SGCC-ZSBX-Z08</v>
      </c>
      <c r="AA546" s="93">
        <f>VLOOKUP($C546,'Master list'!$C:$Z,6,0)</f>
        <v>0.6</v>
      </c>
      <c r="AB546" s="93">
        <f>VLOOKUP($C546,'Master list'!$C:$Z,7,0)</f>
        <v>123</v>
      </c>
      <c r="AC546" s="93">
        <f>VLOOKUP($C546,'Master list'!$C:$Z,8,0)</f>
        <v>175</v>
      </c>
      <c r="AD546" s="105">
        <f>VLOOKUP($C546,'Master list'!$C:$Z,9,0)</f>
        <v>0.10138274999999999</v>
      </c>
      <c r="AF546" s="106">
        <f t="shared" si="67"/>
        <v>244.8342721125</v>
      </c>
      <c r="AG546" s="106">
        <f t="shared" si="68"/>
        <v>187.47698130000001</v>
      </c>
      <c r="AH546" s="106">
        <f t="shared" si="69"/>
        <v>163.02346199999999</v>
      </c>
      <c r="AI546" s="106">
        <f t="shared" si="70"/>
        <v>321.97133745000002</v>
      </c>
      <c r="AJ546" s="106">
        <f t="shared" si="71"/>
        <v>198.68484431249999</v>
      </c>
      <c r="AK546" s="106">
        <f t="shared" si="72"/>
        <v>0</v>
      </c>
      <c r="AL546" s="106">
        <f t="shared" si="73"/>
        <v>347.44375338750001</v>
      </c>
      <c r="AM546" s="106">
        <f t="shared" si="74"/>
        <v>1463.4346505624999</v>
      </c>
    </row>
    <row r="547" spans="2:39">
      <c r="B547" s="103" t="s">
        <v>5</v>
      </c>
      <c r="C547" s="103" t="s">
        <v>1114</v>
      </c>
      <c r="D547" s="103" t="s">
        <v>1113</v>
      </c>
      <c r="E547" s="128">
        <v>0</v>
      </c>
      <c r="F547" s="128">
        <v>0</v>
      </c>
      <c r="G547" s="128">
        <v>0</v>
      </c>
      <c r="H547" s="128">
        <v>0</v>
      </c>
      <c r="I547" s="128">
        <v>0</v>
      </c>
      <c r="J547" s="128">
        <v>0</v>
      </c>
      <c r="K547" s="128">
        <v>0</v>
      </c>
      <c r="L547" s="128">
        <v>0</v>
      </c>
      <c r="M547" s="128">
        <v>0</v>
      </c>
      <c r="N547" s="128">
        <v>42.15</v>
      </c>
      <c r="O547" s="128">
        <v>50.25</v>
      </c>
      <c r="P547" s="128">
        <v>0</v>
      </c>
      <c r="Q547" s="128">
        <v>100.5</v>
      </c>
      <c r="R547" s="128">
        <v>0</v>
      </c>
      <c r="S547" s="128">
        <v>50.25</v>
      </c>
      <c r="T547" s="128">
        <v>243.15</v>
      </c>
      <c r="U547" s="128" t="s">
        <v>4408</v>
      </c>
      <c r="W547" s="93" t="str">
        <f>_xlfn.XLOOKUP($C547,'Master list'!$C:$C,'Master list'!E:E)</f>
        <v>SGCC</v>
      </c>
      <c r="X547" s="93" t="str">
        <f>VLOOKUP($C547,'Master list'!$C:$Z,4,0)</f>
        <v>Z08</v>
      </c>
      <c r="Y547" s="104">
        <f>_xlfn.XLOOKUP($C547,'Master list'!$C:$C,'Master list'!O:O)</f>
        <v>1219</v>
      </c>
      <c r="Z547" s="93" t="str">
        <f>VLOOKUP($C547,'Master list'!$C:$Z,5,0)</f>
        <v>SGCC-ZSBX-Z08</v>
      </c>
      <c r="AA547" s="93">
        <f>VLOOKUP($C547,'Master list'!$C:$Z,6,0)</f>
        <v>0.6</v>
      </c>
      <c r="AB547" s="93">
        <f>VLOOKUP($C547,'Master list'!$C:$Z,7,0)</f>
        <v>123</v>
      </c>
      <c r="AC547" s="93">
        <f>VLOOKUP($C547,'Master list'!$C:$Z,8,0)</f>
        <v>175</v>
      </c>
      <c r="AD547" s="105">
        <f>VLOOKUP($C547,'Master list'!$C:$Z,9,0)</f>
        <v>0.10138274999999999</v>
      </c>
      <c r="AF547" s="106">
        <f t="shared" si="67"/>
        <v>0</v>
      </c>
      <c r="AG547" s="106">
        <f t="shared" si="68"/>
        <v>4.2732829125</v>
      </c>
      <c r="AH547" s="106">
        <f t="shared" si="69"/>
        <v>5.0944831874999998</v>
      </c>
      <c r="AI547" s="106">
        <f t="shared" si="70"/>
        <v>0</v>
      </c>
      <c r="AJ547" s="106">
        <f t="shared" si="71"/>
        <v>10.188966375</v>
      </c>
      <c r="AK547" s="106">
        <f t="shared" si="72"/>
        <v>0</v>
      </c>
      <c r="AL547" s="106">
        <f t="shared" si="73"/>
        <v>5.0944831874999998</v>
      </c>
      <c r="AM547" s="106">
        <f t="shared" si="74"/>
        <v>24.6512156625</v>
      </c>
    </row>
    <row r="548" spans="2:39">
      <c r="B548" s="103" t="s">
        <v>5</v>
      </c>
      <c r="C548" s="103" t="s">
        <v>1115</v>
      </c>
      <c r="D548" s="103" t="s">
        <v>1116</v>
      </c>
      <c r="E548" s="128">
        <v>0</v>
      </c>
      <c r="F548" s="128">
        <v>0</v>
      </c>
      <c r="G548" s="128">
        <v>0</v>
      </c>
      <c r="H548" s="128">
        <v>0</v>
      </c>
      <c r="I548" s="128">
        <v>0</v>
      </c>
      <c r="J548" s="128">
        <v>245.75</v>
      </c>
      <c r="K548" s="128">
        <v>2190.9</v>
      </c>
      <c r="L548" s="128">
        <v>0</v>
      </c>
      <c r="M548" s="128">
        <v>0</v>
      </c>
      <c r="N548" s="128">
        <v>1849.2</v>
      </c>
      <c r="O548" s="128">
        <v>1608</v>
      </c>
      <c r="P548" s="128">
        <v>3185.85</v>
      </c>
      <c r="Q548" s="128">
        <v>1949.7</v>
      </c>
      <c r="R548" s="128">
        <v>0</v>
      </c>
      <c r="S548" s="128">
        <v>3437.1</v>
      </c>
      <c r="T548" s="128">
        <v>14466.5</v>
      </c>
      <c r="U548" s="128" t="s">
        <v>4408</v>
      </c>
      <c r="W548" s="93" t="str">
        <f>_xlfn.XLOOKUP($C548,'Master list'!$C:$C,'Master list'!E:E)</f>
        <v>SGCC</v>
      </c>
      <c r="X548" s="93" t="str">
        <f>VLOOKUP($C548,'Master list'!$C:$Z,4,0)</f>
        <v>Z08</v>
      </c>
      <c r="Y548" s="104">
        <f>_xlfn.XLOOKUP($C548,'Master list'!$C:$C,'Master list'!O:O)</f>
        <v>1219</v>
      </c>
      <c r="Z548" s="93" t="str">
        <f>VLOOKUP($C548,'Master list'!$C:$Z,5,0)</f>
        <v>SGCC-ZSBX-Z08</v>
      </c>
      <c r="AA548" s="93">
        <f>VLOOKUP($C548,'Master list'!$C:$Z,6,0)</f>
        <v>0.6</v>
      </c>
      <c r="AB548" s="93">
        <f>VLOOKUP($C548,'Master list'!$C:$Z,7,0)</f>
        <v>129</v>
      </c>
      <c r="AC548" s="93">
        <f>VLOOKUP($C548,'Master list'!$C:$Z,8,0)</f>
        <v>236</v>
      </c>
      <c r="AD548" s="105">
        <f>VLOOKUP($C548,'Master list'!$C:$Z,9,0)</f>
        <v>0.14339124000000003</v>
      </c>
      <c r="AF548" s="106">
        <f t="shared" si="67"/>
        <v>349.39426494600008</v>
      </c>
      <c r="AG548" s="106">
        <f t="shared" si="68"/>
        <v>265.15908100800004</v>
      </c>
      <c r="AH548" s="106">
        <f t="shared" si="69"/>
        <v>230.57311392000005</v>
      </c>
      <c r="AI548" s="106">
        <f t="shared" si="70"/>
        <v>456.82298195400011</v>
      </c>
      <c r="AJ548" s="106">
        <f t="shared" si="71"/>
        <v>279.56990062800008</v>
      </c>
      <c r="AK548" s="106">
        <f t="shared" si="72"/>
        <v>0</v>
      </c>
      <c r="AL548" s="106">
        <f t="shared" si="73"/>
        <v>492.85003100400007</v>
      </c>
      <c r="AM548" s="106">
        <f t="shared" si="74"/>
        <v>2074.3693734600006</v>
      </c>
    </row>
    <row r="549" spans="2:39">
      <c r="B549" s="103" t="s">
        <v>5</v>
      </c>
      <c r="C549" s="103" t="s">
        <v>1118</v>
      </c>
      <c r="D549" s="103" t="s">
        <v>1119</v>
      </c>
      <c r="E549" s="128">
        <v>0</v>
      </c>
      <c r="F549" s="128">
        <v>0</v>
      </c>
      <c r="G549" s="128">
        <v>0</v>
      </c>
      <c r="H549" s="128">
        <v>0</v>
      </c>
      <c r="I549" s="128">
        <v>0</v>
      </c>
      <c r="J549" s="128">
        <v>0</v>
      </c>
      <c r="K549" s="128">
        <v>2055.2550000000001</v>
      </c>
      <c r="L549" s="128">
        <v>0</v>
      </c>
      <c r="M549" s="128">
        <v>0</v>
      </c>
      <c r="N549" s="128">
        <v>1849.2</v>
      </c>
      <c r="O549" s="128">
        <v>1608</v>
      </c>
      <c r="P549" s="128">
        <v>3175.8</v>
      </c>
      <c r="Q549" s="128">
        <v>1949.7</v>
      </c>
      <c r="R549" s="128">
        <v>0</v>
      </c>
      <c r="S549" s="128">
        <v>3437.1</v>
      </c>
      <c r="T549" s="128">
        <v>14075.055</v>
      </c>
      <c r="U549" s="128" t="s">
        <v>4408</v>
      </c>
      <c r="W549" s="93" t="str">
        <f>_xlfn.XLOOKUP($C549,'Master list'!$C:$C,'Master list'!E:E)</f>
        <v>SGCC</v>
      </c>
      <c r="X549" s="93" t="str">
        <f>VLOOKUP($C549,'Master list'!$C:$Z,4,0)</f>
        <v>Z08</v>
      </c>
      <c r="Y549" s="104">
        <f>_xlfn.XLOOKUP($C549,'Master list'!$C:$C,'Master list'!O:O)</f>
        <v>1219</v>
      </c>
      <c r="Z549" s="93" t="str">
        <f>VLOOKUP($C549,'Master list'!$C:$Z,5,0)</f>
        <v>SGCC-ZSBX-Z08</v>
      </c>
      <c r="AA549" s="93">
        <f>VLOOKUP($C549,'Master list'!$C:$Z,6,0)</f>
        <v>0.6</v>
      </c>
      <c r="AB549" s="93">
        <f>VLOOKUP($C549,'Master list'!$C:$Z,7,0)</f>
        <v>189</v>
      </c>
      <c r="AC549" s="93">
        <f>VLOOKUP($C549,'Master list'!$C:$Z,8,0)</f>
        <v>217</v>
      </c>
      <c r="AD549" s="105">
        <f>VLOOKUP($C549,'Master list'!$C:$Z,9,0)</f>
        <v>0.19317122999999997</v>
      </c>
      <c r="AF549" s="106">
        <f t="shared" si="67"/>
        <v>397.01613631364995</v>
      </c>
      <c r="AG549" s="106">
        <f t="shared" si="68"/>
        <v>357.21223851599996</v>
      </c>
      <c r="AH549" s="106">
        <f t="shared" si="69"/>
        <v>310.61933783999996</v>
      </c>
      <c r="AI549" s="106">
        <f t="shared" si="70"/>
        <v>613.47319223399995</v>
      </c>
      <c r="AJ549" s="106">
        <f t="shared" si="71"/>
        <v>376.62594713099998</v>
      </c>
      <c r="AK549" s="106">
        <f t="shared" si="72"/>
        <v>0</v>
      </c>
      <c r="AL549" s="106">
        <f t="shared" si="73"/>
        <v>663.94883463299993</v>
      </c>
      <c r="AM549" s="106">
        <f t="shared" si="74"/>
        <v>2718.8956866676494</v>
      </c>
    </row>
    <row r="550" spans="2:39">
      <c r="B550" s="103" t="s">
        <v>5</v>
      </c>
      <c r="C550" s="103" t="s">
        <v>1120</v>
      </c>
      <c r="D550" s="103" t="s">
        <v>1119</v>
      </c>
      <c r="E550" s="128">
        <v>0</v>
      </c>
      <c r="F550" s="128">
        <v>0</v>
      </c>
      <c r="G550" s="128">
        <v>0</v>
      </c>
      <c r="H550" s="128">
        <v>0</v>
      </c>
      <c r="I550" s="128">
        <v>0</v>
      </c>
      <c r="J550" s="128">
        <v>0</v>
      </c>
      <c r="K550" s="128">
        <v>0</v>
      </c>
      <c r="L550" s="128">
        <v>0</v>
      </c>
      <c r="M550" s="128">
        <v>0</v>
      </c>
      <c r="N550" s="128">
        <v>34</v>
      </c>
      <c r="O550" s="128">
        <v>50.25</v>
      </c>
      <c r="P550" s="128">
        <v>0</v>
      </c>
      <c r="Q550" s="128">
        <v>100.5</v>
      </c>
      <c r="R550" s="128">
        <v>0</v>
      </c>
      <c r="S550" s="128">
        <v>50.25</v>
      </c>
      <c r="T550" s="128">
        <v>235</v>
      </c>
      <c r="U550" s="128" t="s">
        <v>4408</v>
      </c>
      <c r="W550" s="93" t="str">
        <f>_xlfn.XLOOKUP($C550,'Master list'!$C:$C,'Master list'!E:E)</f>
        <v>SGCC</v>
      </c>
      <c r="X550" s="93" t="str">
        <f>VLOOKUP($C550,'Master list'!$C:$Z,4,0)</f>
        <v>Z08</v>
      </c>
      <c r="Y550" s="104">
        <f>_xlfn.XLOOKUP($C550,'Master list'!$C:$C,'Master list'!O:O)</f>
        <v>1219</v>
      </c>
      <c r="Z550" s="93" t="str">
        <f>VLOOKUP($C550,'Master list'!$C:$Z,5,0)</f>
        <v>SGCC-ZSBX-Z08</v>
      </c>
      <c r="AA550" s="93">
        <f>VLOOKUP($C550,'Master list'!$C:$Z,6,0)</f>
        <v>0.6</v>
      </c>
      <c r="AB550" s="93">
        <f>VLOOKUP($C550,'Master list'!$C:$Z,7,0)</f>
        <v>189</v>
      </c>
      <c r="AC550" s="93">
        <f>VLOOKUP($C550,'Master list'!$C:$Z,8,0)</f>
        <v>217</v>
      </c>
      <c r="AD550" s="105">
        <f>VLOOKUP($C550,'Master list'!$C:$Z,9,0)</f>
        <v>0.19317122999999997</v>
      </c>
      <c r="AF550" s="106">
        <f t="shared" si="67"/>
        <v>0</v>
      </c>
      <c r="AG550" s="106">
        <f t="shared" si="68"/>
        <v>6.5678218199999989</v>
      </c>
      <c r="AH550" s="106">
        <f t="shared" si="69"/>
        <v>9.7068543074999987</v>
      </c>
      <c r="AI550" s="106">
        <f t="shared" si="70"/>
        <v>0</v>
      </c>
      <c r="AJ550" s="106">
        <f t="shared" si="71"/>
        <v>19.413708614999997</v>
      </c>
      <c r="AK550" s="106">
        <f t="shared" si="72"/>
        <v>0</v>
      </c>
      <c r="AL550" s="106">
        <f t="shared" si="73"/>
        <v>9.7068543074999987</v>
      </c>
      <c r="AM550" s="106">
        <f t="shared" si="74"/>
        <v>45.395239049999994</v>
      </c>
    </row>
    <row r="551" spans="2:39">
      <c r="B551" s="103" t="s">
        <v>5</v>
      </c>
      <c r="C551" s="103" t="s">
        <v>1123</v>
      </c>
      <c r="D551" s="103" t="s">
        <v>1124</v>
      </c>
      <c r="E551" s="128">
        <v>0</v>
      </c>
      <c r="F551" s="128">
        <v>0</v>
      </c>
      <c r="G551" s="128">
        <v>0</v>
      </c>
      <c r="H551" s="128">
        <v>0</v>
      </c>
      <c r="I551" s="128">
        <v>0</v>
      </c>
      <c r="J551" s="128">
        <v>0</v>
      </c>
      <c r="K551" s="128">
        <v>2211</v>
      </c>
      <c r="L551" s="128">
        <v>0</v>
      </c>
      <c r="M551" s="128">
        <v>0</v>
      </c>
      <c r="N551" s="128">
        <v>1859.25</v>
      </c>
      <c r="O551" s="128">
        <v>1608</v>
      </c>
      <c r="P551" s="128">
        <v>3165.75</v>
      </c>
      <c r="Q551" s="128">
        <v>1959.75</v>
      </c>
      <c r="R551" s="128">
        <v>0</v>
      </c>
      <c r="S551" s="128">
        <v>3417</v>
      </c>
      <c r="T551" s="128">
        <v>14220.75</v>
      </c>
      <c r="U551" s="128" t="s">
        <v>4408</v>
      </c>
      <c r="W551" s="93" t="str">
        <f>_xlfn.XLOOKUP($C551,'Master list'!$C:$C,'Master list'!E:E)</f>
        <v>SGCD</v>
      </c>
      <c r="X551" s="93" t="str">
        <f>VLOOKUP($C551,'Master list'!$C:$Z,4,0)</f>
        <v>Z08</v>
      </c>
      <c r="Y551" s="104">
        <f>_xlfn.XLOOKUP($C551,'Master list'!$C:$C,'Master list'!O:O)</f>
        <v>1340</v>
      </c>
      <c r="Z551" s="93" t="str">
        <f>VLOOKUP($C551,'Master list'!$C:$Z,5,0)</f>
        <v>SGCD2-ZSBX-Z08</v>
      </c>
      <c r="AA551" s="93">
        <f>VLOOKUP($C551,'Master list'!$C:$Z,6,0)</f>
        <v>0.6</v>
      </c>
      <c r="AB551" s="93">
        <f>VLOOKUP($C551,'Master list'!$C:$Z,7,0)</f>
        <v>665</v>
      </c>
      <c r="AC551" s="93">
        <f>VLOOKUP($C551,'Master list'!$C:$Z,8,0)</f>
        <v>665</v>
      </c>
      <c r="AD551" s="105">
        <f>VLOOKUP($C551,'Master list'!$C:$Z,9,0)</f>
        <v>2.08287975</v>
      </c>
      <c r="AF551" s="106">
        <f t="shared" si="67"/>
        <v>4605.2471272499997</v>
      </c>
      <c r="AG551" s="106">
        <f t="shared" si="68"/>
        <v>3872.5941751875002</v>
      </c>
      <c r="AH551" s="106">
        <f t="shared" si="69"/>
        <v>3349.270638</v>
      </c>
      <c r="AI551" s="106">
        <f t="shared" si="70"/>
        <v>6593.8765685625003</v>
      </c>
      <c r="AJ551" s="106">
        <f t="shared" si="71"/>
        <v>4081.9235900624999</v>
      </c>
      <c r="AK551" s="106">
        <f t="shared" si="72"/>
        <v>0</v>
      </c>
      <c r="AL551" s="106">
        <f t="shared" si="73"/>
        <v>7117.2001057500001</v>
      </c>
      <c r="AM551" s="106">
        <f t="shared" si="74"/>
        <v>29620.1122048125</v>
      </c>
    </row>
    <row r="552" spans="2:39">
      <c r="B552" s="103" t="s">
        <v>5</v>
      </c>
      <c r="C552" s="103" t="s">
        <v>1125</v>
      </c>
      <c r="D552" s="103" t="s">
        <v>1124</v>
      </c>
      <c r="E552" s="128">
        <v>0</v>
      </c>
      <c r="F552" s="128">
        <v>0</v>
      </c>
      <c r="G552" s="128">
        <v>0</v>
      </c>
      <c r="H552" s="128">
        <v>0</v>
      </c>
      <c r="I552" s="128">
        <v>0</v>
      </c>
      <c r="J552" s="128">
        <v>0</v>
      </c>
      <c r="K552" s="128">
        <v>0</v>
      </c>
      <c r="L552" s="128">
        <v>0</v>
      </c>
      <c r="M552" s="128">
        <v>0</v>
      </c>
      <c r="N552" s="128">
        <v>0</v>
      </c>
      <c r="O552" s="128">
        <v>0</v>
      </c>
      <c r="P552" s="128">
        <v>0</v>
      </c>
      <c r="Q552" s="128">
        <v>55</v>
      </c>
      <c r="R552" s="128">
        <v>0</v>
      </c>
      <c r="S552" s="128">
        <v>50.25</v>
      </c>
      <c r="T552" s="128">
        <v>105.25</v>
      </c>
      <c r="U552" s="128" t="s">
        <v>4408</v>
      </c>
      <c r="W552" s="93" t="str">
        <f>_xlfn.XLOOKUP($C552,'Master list'!$C:$C,'Master list'!E:E)</f>
        <v>SGCD</v>
      </c>
      <c r="X552" s="93" t="str">
        <f>VLOOKUP($C552,'Master list'!$C:$Z,4,0)</f>
        <v>Z08</v>
      </c>
      <c r="Y552" s="104">
        <f>_xlfn.XLOOKUP($C552,'Master list'!$C:$C,'Master list'!O:O)</f>
        <v>1340</v>
      </c>
      <c r="Z552" s="93" t="str">
        <f>VLOOKUP($C552,'Master list'!$C:$Z,5,0)</f>
        <v>SGCD2-ZSBX-Z08</v>
      </c>
      <c r="AA552" s="93">
        <f>VLOOKUP($C552,'Master list'!$C:$Z,6,0)</f>
        <v>0.6</v>
      </c>
      <c r="AB552" s="93">
        <f>VLOOKUP($C552,'Master list'!$C:$Z,7,0)</f>
        <v>665</v>
      </c>
      <c r="AC552" s="93">
        <f>VLOOKUP($C552,'Master list'!$C:$Z,8,0)</f>
        <v>665</v>
      </c>
      <c r="AD552" s="105">
        <f>VLOOKUP($C552,'Master list'!$C:$Z,9,0)</f>
        <v>2.08287975</v>
      </c>
      <c r="AF552" s="106">
        <f t="shared" si="67"/>
        <v>0</v>
      </c>
      <c r="AG552" s="106">
        <f t="shared" si="68"/>
        <v>0</v>
      </c>
      <c r="AH552" s="106">
        <f t="shared" si="69"/>
        <v>0</v>
      </c>
      <c r="AI552" s="106">
        <f t="shared" si="70"/>
        <v>0</v>
      </c>
      <c r="AJ552" s="106">
        <f t="shared" si="71"/>
        <v>114.55838625</v>
      </c>
      <c r="AK552" s="106">
        <f t="shared" si="72"/>
        <v>0</v>
      </c>
      <c r="AL552" s="106">
        <f t="shared" si="73"/>
        <v>104.6647074375</v>
      </c>
      <c r="AM552" s="106">
        <f t="shared" si="74"/>
        <v>219.22309368750001</v>
      </c>
    </row>
    <row r="553" spans="2:39">
      <c r="B553" s="103" t="s">
        <v>5</v>
      </c>
      <c r="C553" s="103" t="s">
        <v>1126</v>
      </c>
      <c r="D553" s="103" t="s">
        <v>1127</v>
      </c>
      <c r="E553" s="128">
        <v>0</v>
      </c>
      <c r="F553" s="128">
        <v>0</v>
      </c>
      <c r="G553" s="128">
        <v>0</v>
      </c>
      <c r="H553" s="128">
        <v>0</v>
      </c>
      <c r="I553" s="128">
        <v>0</v>
      </c>
      <c r="J553" s="128">
        <v>0</v>
      </c>
      <c r="K553" s="128">
        <v>231.56</v>
      </c>
      <c r="L553" s="128">
        <v>1507.5</v>
      </c>
      <c r="M553" s="128">
        <v>0</v>
      </c>
      <c r="N553" s="128">
        <v>1809</v>
      </c>
      <c r="O553" s="128">
        <v>1507.5</v>
      </c>
      <c r="P553" s="128">
        <v>3316.5</v>
      </c>
      <c r="Q553" s="128">
        <v>1809</v>
      </c>
      <c r="R553" s="128">
        <v>0</v>
      </c>
      <c r="S553" s="128">
        <v>3618</v>
      </c>
      <c r="T553" s="128">
        <v>13799.06</v>
      </c>
      <c r="U553" s="128" t="s">
        <v>4408</v>
      </c>
      <c r="W553" s="93" t="str">
        <f>_xlfn.XLOOKUP($C553,'Master list'!$C:$C,'Master list'!E:E)</f>
        <v>SGCC</v>
      </c>
      <c r="X553" s="93" t="str">
        <f>VLOOKUP($C553,'Master list'!$C:$Z,4,0)</f>
        <v>Z08</v>
      </c>
      <c r="Y553" s="104">
        <f>_xlfn.XLOOKUP($C553,'Master list'!$C:$C,'Master list'!O:O)</f>
        <v>1219</v>
      </c>
      <c r="Z553" s="93" t="str">
        <f>VLOOKUP($C553,'Master list'!$C:$Z,5,0)</f>
        <v>SGCC-ZSBX-Z08</v>
      </c>
      <c r="AA553" s="93">
        <f>VLOOKUP($C553,'Master list'!$C:$Z,6,0)</f>
        <v>0.5</v>
      </c>
      <c r="AB553" s="93">
        <f>VLOOKUP($C553,'Master list'!$C:$Z,7,0)</f>
        <v>245</v>
      </c>
      <c r="AC553" s="93">
        <f>VLOOKUP($C553,'Master list'!$C:$Z,8,0)</f>
        <v>1002</v>
      </c>
      <c r="AD553" s="105">
        <f>VLOOKUP($C553,'Master list'!$C:$Z,9,0)</f>
        <v>0.96354825</v>
      </c>
      <c r="AF553" s="106">
        <f t="shared" si="67"/>
        <v>1675.6682196449999</v>
      </c>
      <c r="AG553" s="106">
        <f t="shared" si="68"/>
        <v>1743.0587842499999</v>
      </c>
      <c r="AH553" s="106">
        <f t="shared" si="69"/>
        <v>1452.5489868750001</v>
      </c>
      <c r="AI553" s="106">
        <f t="shared" si="70"/>
        <v>3195.607771125</v>
      </c>
      <c r="AJ553" s="106">
        <f t="shared" si="71"/>
        <v>1743.0587842499999</v>
      </c>
      <c r="AK553" s="106">
        <f t="shared" si="72"/>
        <v>0</v>
      </c>
      <c r="AL553" s="106">
        <f t="shared" si="73"/>
        <v>3486.1175684999998</v>
      </c>
      <c r="AM553" s="106">
        <f t="shared" si="74"/>
        <v>13296.060114644999</v>
      </c>
    </row>
    <row r="554" spans="2:39">
      <c r="B554" s="103" t="s">
        <v>5</v>
      </c>
      <c r="C554" s="103" t="s">
        <v>1128</v>
      </c>
      <c r="D554" s="103" t="s">
        <v>1127</v>
      </c>
      <c r="E554" s="128">
        <v>0</v>
      </c>
      <c r="F554" s="128">
        <v>0</v>
      </c>
      <c r="G554" s="128">
        <v>0</v>
      </c>
      <c r="H554" s="128">
        <v>0</v>
      </c>
      <c r="I554" s="128">
        <v>0</v>
      </c>
      <c r="J554" s="128">
        <v>0</v>
      </c>
      <c r="K554" s="128">
        <v>0</v>
      </c>
      <c r="L554" s="128">
        <v>0</v>
      </c>
      <c r="M554" s="128">
        <v>0</v>
      </c>
      <c r="N554" s="128">
        <v>0</v>
      </c>
      <c r="O554" s="128">
        <v>0</v>
      </c>
      <c r="P554" s="128">
        <v>0</v>
      </c>
      <c r="Q554" s="128">
        <v>0</v>
      </c>
      <c r="R554" s="128">
        <v>0</v>
      </c>
      <c r="S554" s="128">
        <v>204.5</v>
      </c>
      <c r="T554" s="128">
        <v>204.5</v>
      </c>
      <c r="U554" s="128" t="s">
        <v>4408</v>
      </c>
      <c r="W554" s="93" t="str">
        <f>_xlfn.XLOOKUP($C554,'Master list'!$C:$C,'Master list'!E:E)</f>
        <v>SGCC</v>
      </c>
      <c r="X554" s="93" t="str">
        <f>VLOOKUP($C554,'Master list'!$C:$Z,4,0)</f>
        <v>Z08</v>
      </c>
      <c r="Y554" s="104">
        <f>_xlfn.XLOOKUP($C554,'Master list'!$C:$C,'Master list'!O:O)</f>
        <v>1219</v>
      </c>
      <c r="Z554" s="93" t="str">
        <f>VLOOKUP($C554,'Master list'!$C:$Z,5,0)</f>
        <v>SGCC-ZSBX-Z08</v>
      </c>
      <c r="AA554" s="93">
        <f>VLOOKUP($C554,'Master list'!$C:$Z,6,0)</f>
        <v>0.5</v>
      </c>
      <c r="AB554" s="93">
        <f>VLOOKUP($C554,'Master list'!$C:$Z,7,0)</f>
        <v>245</v>
      </c>
      <c r="AC554" s="93">
        <f>VLOOKUP($C554,'Master list'!$C:$Z,8,0)</f>
        <v>1002</v>
      </c>
      <c r="AD554" s="105">
        <f>VLOOKUP($C554,'Master list'!$C:$Z,9,0)</f>
        <v>0.96354825</v>
      </c>
      <c r="AF554" s="106">
        <f t="shared" si="67"/>
        <v>0</v>
      </c>
      <c r="AG554" s="106">
        <f t="shared" si="68"/>
        <v>0</v>
      </c>
      <c r="AH554" s="106">
        <f t="shared" si="69"/>
        <v>0</v>
      </c>
      <c r="AI554" s="106">
        <f t="shared" si="70"/>
        <v>0</v>
      </c>
      <c r="AJ554" s="106">
        <f t="shared" si="71"/>
        <v>0</v>
      </c>
      <c r="AK554" s="106">
        <f t="shared" si="72"/>
        <v>0</v>
      </c>
      <c r="AL554" s="106">
        <f t="shared" si="73"/>
        <v>197.04561712500001</v>
      </c>
      <c r="AM554" s="106">
        <f t="shared" si="74"/>
        <v>197.04561712500001</v>
      </c>
    </row>
    <row r="555" spans="2:39">
      <c r="B555" s="103" t="s">
        <v>5</v>
      </c>
      <c r="C555" s="103" t="s">
        <v>1129</v>
      </c>
      <c r="D555" s="103" t="s">
        <v>1130</v>
      </c>
      <c r="E555" s="128">
        <v>0</v>
      </c>
      <c r="F555" s="128">
        <v>0</v>
      </c>
      <c r="G555" s="128">
        <v>0</v>
      </c>
      <c r="H555" s="128">
        <v>0</v>
      </c>
      <c r="I555" s="128">
        <v>0</v>
      </c>
      <c r="J555" s="128">
        <v>53.9</v>
      </c>
      <c r="K555" s="128">
        <v>2412</v>
      </c>
      <c r="L555" s="128">
        <v>0</v>
      </c>
      <c r="M555" s="128">
        <v>0</v>
      </c>
      <c r="N555" s="128">
        <v>1638.15</v>
      </c>
      <c r="O555" s="128">
        <v>1597.95</v>
      </c>
      <c r="P555" s="128">
        <v>3276.3</v>
      </c>
      <c r="Q555" s="128">
        <v>2060.25</v>
      </c>
      <c r="R555" s="128">
        <v>0</v>
      </c>
      <c r="S555" s="128">
        <v>3366.75</v>
      </c>
      <c r="T555" s="128">
        <v>14405.3</v>
      </c>
      <c r="U555" s="128" t="s">
        <v>4408</v>
      </c>
      <c r="W555" s="93" t="str">
        <f>_xlfn.XLOOKUP($C555,'Master list'!$C:$C,'Master list'!E:E)</f>
        <v>SGCC</v>
      </c>
      <c r="X555" s="93" t="str">
        <f>VLOOKUP($C555,'Master list'!$C:$Z,4,0)</f>
        <v>Z08</v>
      </c>
      <c r="Y555" s="104">
        <f>_xlfn.XLOOKUP($C555,'Master list'!$C:$C,'Master list'!O:O)</f>
        <v>1219</v>
      </c>
      <c r="Z555" s="93" t="str">
        <f>VLOOKUP($C555,'Master list'!$C:$Z,5,0)</f>
        <v>SGCC-ZSBX-Z08</v>
      </c>
      <c r="AA555" s="93">
        <f>VLOOKUP($C555,'Master list'!$C:$Z,6,0)</f>
        <v>0.5</v>
      </c>
      <c r="AB555" s="93">
        <f>VLOOKUP($C555,'Master list'!$C:$Z,7,0)</f>
        <v>245</v>
      </c>
      <c r="AC555" s="93">
        <f>VLOOKUP($C555,'Master list'!$C:$Z,8,0)</f>
        <v>1177</v>
      </c>
      <c r="AD555" s="105">
        <f>VLOOKUP($C555,'Master list'!$C:$Z,9,0)</f>
        <v>1.1318326249999999</v>
      </c>
      <c r="AF555" s="106">
        <f t="shared" si="67"/>
        <v>2790.9860699874998</v>
      </c>
      <c r="AG555" s="106">
        <f t="shared" si="68"/>
        <v>1854.11161464375</v>
      </c>
      <c r="AH555" s="106">
        <f t="shared" si="69"/>
        <v>1808.6119431187499</v>
      </c>
      <c r="AI555" s="106">
        <f t="shared" si="70"/>
        <v>3708.2232292875001</v>
      </c>
      <c r="AJ555" s="106">
        <f t="shared" si="71"/>
        <v>2331.8581656562496</v>
      </c>
      <c r="AK555" s="106">
        <f t="shared" si="72"/>
        <v>0</v>
      </c>
      <c r="AL555" s="106">
        <f t="shared" si="73"/>
        <v>3810.59749021875</v>
      </c>
      <c r="AM555" s="106">
        <f t="shared" si="74"/>
        <v>16304.388512912497</v>
      </c>
    </row>
    <row r="556" spans="2:39">
      <c r="B556" s="103" t="s">
        <v>5</v>
      </c>
      <c r="C556" s="103" t="s">
        <v>1131</v>
      </c>
      <c r="D556" s="103" t="s">
        <v>1130</v>
      </c>
      <c r="E556" s="128">
        <v>0</v>
      </c>
      <c r="F556" s="128">
        <v>0</v>
      </c>
      <c r="G556" s="128">
        <v>0</v>
      </c>
      <c r="H556" s="128">
        <v>0</v>
      </c>
      <c r="I556" s="128">
        <v>0</v>
      </c>
      <c r="J556" s="128">
        <v>0</v>
      </c>
      <c r="K556" s="128">
        <v>0</v>
      </c>
      <c r="L556" s="128">
        <v>0</v>
      </c>
      <c r="M556" s="128">
        <v>0</v>
      </c>
      <c r="N556" s="128">
        <v>0</v>
      </c>
      <c r="O556" s="128">
        <v>0</v>
      </c>
      <c r="P556" s="128">
        <v>0</v>
      </c>
      <c r="Q556" s="128">
        <v>165.75</v>
      </c>
      <c r="R556" s="128">
        <v>0</v>
      </c>
      <c r="S556" s="128">
        <v>0</v>
      </c>
      <c r="T556" s="128">
        <v>165.75</v>
      </c>
      <c r="U556" s="128" t="s">
        <v>4408</v>
      </c>
      <c r="W556" s="93" t="str">
        <f>_xlfn.XLOOKUP($C556,'Master list'!$C:$C,'Master list'!E:E)</f>
        <v>SGCC</v>
      </c>
      <c r="X556" s="93" t="str">
        <f>VLOOKUP($C556,'Master list'!$C:$Z,4,0)</f>
        <v>Z08</v>
      </c>
      <c r="Y556" s="104">
        <f>_xlfn.XLOOKUP($C556,'Master list'!$C:$C,'Master list'!O:O)</f>
        <v>1219</v>
      </c>
      <c r="Z556" s="93" t="str">
        <f>VLOOKUP($C556,'Master list'!$C:$Z,5,0)</f>
        <v>SGCC-ZSBX-Z08</v>
      </c>
      <c r="AA556" s="93">
        <f>VLOOKUP($C556,'Master list'!$C:$Z,6,0)</f>
        <v>0.5</v>
      </c>
      <c r="AB556" s="93">
        <f>VLOOKUP($C556,'Master list'!$C:$Z,7,0)</f>
        <v>245</v>
      </c>
      <c r="AC556" s="93">
        <f>VLOOKUP($C556,'Master list'!$C:$Z,8,0)</f>
        <v>1177</v>
      </c>
      <c r="AD556" s="105">
        <f>VLOOKUP($C556,'Master list'!$C:$Z,9,0)</f>
        <v>1.1318326249999999</v>
      </c>
      <c r="AF556" s="106">
        <f t="shared" si="67"/>
        <v>0</v>
      </c>
      <c r="AG556" s="106">
        <f t="shared" si="68"/>
        <v>0</v>
      </c>
      <c r="AH556" s="106">
        <f t="shared" si="69"/>
        <v>0</v>
      </c>
      <c r="AI556" s="106">
        <f t="shared" si="70"/>
        <v>0</v>
      </c>
      <c r="AJ556" s="106">
        <f t="shared" si="71"/>
        <v>187.60125759374998</v>
      </c>
      <c r="AK556" s="106">
        <f t="shared" si="72"/>
        <v>0</v>
      </c>
      <c r="AL556" s="106">
        <f t="shared" si="73"/>
        <v>0</v>
      </c>
      <c r="AM556" s="106">
        <f t="shared" si="74"/>
        <v>187.60125759374998</v>
      </c>
    </row>
    <row r="557" spans="2:39">
      <c r="B557" s="103" t="s">
        <v>5</v>
      </c>
      <c r="C557" s="103" t="s">
        <v>1132</v>
      </c>
      <c r="D557" s="103" t="s">
        <v>1133</v>
      </c>
      <c r="E557" s="128">
        <v>0</v>
      </c>
      <c r="F557" s="128">
        <v>0</v>
      </c>
      <c r="G557" s="128">
        <v>0</v>
      </c>
      <c r="H557" s="128">
        <v>0</v>
      </c>
      <c r="I557" s="128">
        <v>0</v>
      </c>
      <c r="J557" s="128">
        <v>0</v>
      </c>
      <c r="K557" s="128">
        <v>0</v>
      </c>
      <c r="L557" s="128">
        <v>0</v>
      </c>
      <c r="M557" s="128">
        <v>0</v>
      </c>
      <c r="N557" s="128">
        <v>0</v>
      </c>
      <c r="O557" s="128">
        <v>0</v>
      </c>
      <c r="P557" s="128">
        <v>0</v>
      </c>
      <c r="Q557" s="128">
        <v>0</v>
      </c>
      <c r="R557" s="128">
        <v>0</v>
      </c>
      <c r="S557" s="128">
        <v>334.20800000000003</v>
      </c>
      <c r="T557" s="128">
        <v>334.20800000000003</v>
      </c>
      <c r="U557" s="128" t="s">
        <v>4408</v>
      </c>
      <c r="W557" s="93" t="str">
        <f>_xlfn.XLOOKUP($C557,'Master list'!$C:$C,'Master list'!E:E)</f>
        <v>SGCC</v>
      </c>
      <c r="X557" s="93" t="str">
        <f>VLOOKUP($C557,'Master list'!$C:$Z,4,0)</f>
        <v>Z22</v>
      </c>
      <c r="Y557" s="104">
        <f>_xlfn.XLOOKUP($C557,'Master list'!$C:$C,'Master list'!O:O)</f>
        <v>1219</v>
      </c>
      <c r="Z557" s="93" t="str">
        <f>VLOOKUP($C557,'Master list'!$C:$Z,5,0)</f>
        <v>SGCC-ZSBX-Z22</v>
      </c>
      <c r="AA557" s="93">
        <f>VLOOKUP($C557,'Master list'!$C:$Z,6,0)</f>
        <v>2</v>
      </c>
      <c r="AB557" s="93">
        <f>VLOOKUP($C557,'Master list'!$C:$Z,7,0)</f>
        <v>198</v>
      </c>
      <c r="AC557" s="93" t="str">
        <f>VLOOKUP($C557,'Master list'!$C:$Z,8,0)</f>
        <v>COIL</v>
      </c>
      <c r="AD557" s="105">
        <f>VLOOKUP($C557,'Master list'!$C:$Z,9,0)</f>
        <v>1</v>
      </c>
      <c r="AF557" s="106">
        <f t="shared" si="67"/>
        <v>0</v>
      </c>
      <c r="AG557" s="106">
        <f t="shared" si="68"/>
        <v>0</v>
      </c>
      <c r="AH557" s="106">
        <f t="shared" si="69"/>
        <v>0</v>
      </c>
      <c r="AI557" s="106">
        <f t="shared" si="70"/>
        <v>0</v>
      </c>
      <c r="AJ557" s="106">
        <f t="shared" si="71"/>
        <v>0</v>
      </c>
      <c r="AK557" s="106">
        <f t="shared" si="72"/>
        <v>0</v>
      </c>
      <c r="AL557" s="106">
        <f t="shared" si="73"/>
        <v>334.20800000000003</v>
      </c>
      <c r="AM557" s="106">
        <f t="shared" si="74"/>
        <v>334.20800000000003</v>
      </c>
    </row>
    <row r="558" spans="2:39">
      <c r="B558" s="103" t="s">
        <v>5</v>
      </c>
      <c r="C558" s="103" t="s">
        <v>1653</v>
      </c>
      <c r="D558" s="103" t="s">
        <v>1133</v>
      </c>
      <c r="E558" s="128">
        <v>0</v>
      </c>
      <c r="F558" s="128">
        <v>0</v>
      </c>
      <c r="G558" s="128">
        <v>0</v>
      </c>
      <c r="H558" s="128">
        <v>0</v>
      </c>
      <c r="I558" s="128">
        <v>0</v>
      </c>
      <c r="J558" s="128">
        <v>0</v>
      </c>
      <c r="K558" s="128">
        <v>0</v>
      </c>
      <c r="L558" s="128">
        <v>0</v>
      </c>
      <c r="M558" s="128">
        <v>0</v>
      </c>
      <c r="N558" s="128">
        <v>8.7270000000000003</v>
      </c>
      <c r="O558" s="128">
        <v>10.452</v>
      </c>
      <c r="P558" s="128">
        <v>0</v>
      </c>
      <c r="Q558" s="128">
        <v>18.814</v>
      </c>
      <c r="R558" s="128">
        <v>0</v>
      </c>
      <c r="S558" s="128">
        <v>10.452</v>
      </c>
      <c r="T558" s="128">
        <v>48.445</v>
      </c>
      <c r="U558" s="128" t="s">
        <v>4408</v>
      </c>
      <c r="W558" s="93" t="str">
        <f>_xlfn.XLOOKUP($C558,'Master list'!$C:$C,'Master list'!E:E)</f>
        <v>SGCC</v>
      </c>
      <c r="X558" s="93" t="str">
        <f>VLOOKUP($C558,'Master list'!$C:$Z,4,0)</f>
        <v>Z22</v>
      </c>
      <c r="Y558" s="104">
        <f>_xlfn.XLOOKUP($C558,'Master list'!$C:$C,'Master list'!O:O)</f>
        <v>1219</v>
      </c>
      <c r="Z558" s="93" t="str">
        <f>VLOOKUP($C558,'Master list'!$C:$Z,5,0)</f>
        <v>SGCC-ZSBX-Z22</v>
      </c>
      <c r="AA558" s="93">
        <f>VLOOKUP($C558,'Master list'!$C:$Z,6,0)</f>
        <v>2</v>
      </c>
      <c r="AB558" s="93">
        <f>VLOOKUP($C558,'Master list'!$C:$Z,7,0)</f>
        <v>198</v>
      </c>
      <c r="AC558" s="93" t="str">
        <f>VLOOKUP($C558,'Master list'!$C:$Z,8,0)</f>
        <v>COIL</v>
      </c>
      <c r="AD558" s="105">
        <f>VLOOKUP($C558,'Master list'!$C:$Z,9,0)</f>
        <v>1</v>
      </c>
      <c r="AF558" s="106">
        <f t="shared" si="67"/>
        <v>0</v>
      </c>
      <c r="AG558" s="106">
        <f t="shared" si="68"/>
        <v>8.7270000000000003</v>
      </c>
      <c r="AH558" s="106">
        <f t="shared" si="69"/>
        <v>10.452</v>
      </c>
      <c r="AI558" s="106">
        <f t="shared" si="70"/>
        <v>0</v>
      </c>
      <c r="AJ558" s="106">
        <f t="shared" si="71"/>
        <v>18.814</v>
      </c>
      <c r="AK558" s="106">
        <f t="shared" si="72"/>
        <v>0</v>
      </c>
      <c r="AL558" s="106">
        <f t="shared" si="73"/>
        <v>10.452</v>
      </c>
      <c r="AM558" s="106">
        <f t="shared" si="74"/>
        <v>48.445</v>
      </c>
    </row>
    <row r="559" spans="2:39">
      <c r="B559" s="103" t="s">
        <v>5</v>
      </c>
      <c r="C559" s="103" t="s">
        <v>1134</v>
      </c>
      <c r="D559" s="103" t="s">
        <v>1135</v>
      </c>
      <c r="E559" s="128">
        <v>0</v>
      </c>
      <c r="F559" s="128">
        <v>0</v>
      </c>
      <c r="G559" s="128">
        <v>0</v>
      </c>
      <c r="H559" s="128">
        <v>0</v>
      </c>
      <c r="I559" s="128">
        <v>0</v>
      </c>
      <c r="J559" s="128">
        <v>0</v>
      </c>
      <c r="K559" s="128">
        <v>0</v>
      </c>
      <c r="L559" s="128">
        <v>172.929</v>
      </c>
      <c r="M559" s="128">
        <v>0</v>
      </c>
      <c r="N559" s="128">
        <v>361.8</v>
      </c>
      <c r="O559" s="128">
        <v>313.56</v>
      </c>
      <c r="P559" s="128">
        <v>651.24</v>
      </c>
      <c r="Q559" s="128">
        <v>385.92</v>
      </c>
      <c r="R559" s="128">
        <v>0</v>
      </c>
      <c r="S559" s="128">
        <v>675.36</v>
      </c>
      <c r="T559" s="128">
        <v>2560.8090000000002</v>
      </c>
      <c r="U559" s="128" t="s">
        <v>4408</v>
      </c>
      <c r="W559" s="93" t="str">
        <f>_xlfn.XLOOKUP($C559,'Master list'!$C:$C,'Master list'!E:E)</f>
        <v>SGCC</v>
      </c>
      <c r="X559" s="93" t="str">
        <f>VLOOKUP($C559,'Master list'!$C:$Z,4,0)</f>
        <v>Z08</v>
      </c>
      <c r="Y559" s="104">
        <f>_xlfn.XLOOKUP($C559,'Master list'!$C:$C,'Master list'!O:O)</f>
        <v>1219</v>
      </c>
      <c r="Z559" s="93" t="str">
        <f>VLOOKUP($C559,'Master list'!$C:$Z,5,0)</f>
        <v>SGCC-ZSBX-Z08</v>
      </c>
      <c r="AA559" s="93">
        <f>VLOOKUP($C559,'Master list'!$C:$Z,6,0)</f>
        <v>0.6</v>
      </c>
      <c r="AB559" s="93">
        <f>VLOOKUP($C559,'Master list'!$C:$Z,7,0)</f>
        <v>242</v>
      </c>
      <c r="AC559" s="93">
        <f>VLOOKUP($C559,'Master list'!$C:$Z,8,0)</f>
        <v>300</v>
      </c>
      <c r="AD559" s="105">
        <f>VLOOKUP($C559,'Master list'!$C:$Z,9,0)</f>
        <v>0.34194600000000003</v>
      </c>
      <c r="AF559" s="106">
        <f t="shared" si="67"/>
        <v>59.132379834000005</v>
      </c>
      <c r="AG559" s="106">
        <f t="shared" si="68"/>
        <v>123.71606280000002</v>
      </c>
      <c r="AH559" s="106">
        <f t="shared" si="69"/>
        <v>107.22058776000002</v>
      </c>
      <c r="AI559" s="106">
        <f t="shared" si="70"/>
        <v>222.68891304000002</v>
      </c>
      <c r="AJ559" s="106">
        <f t="shared" si="71"/>
        <v>131.96380032000002</v>
      </c>
      <c r="AK559" s="106">
        <f t="shared" si="72"/>
        <v>0</v>
      </c>
      <c r="AL559" s="106">
        <f t="shared" si="73"/>
        <v>230.93665056000003</v>
      </c>
      <c r="AM559" s="106">
        <f t="shared" si="74"/>
        <v>875.65839431400013</v>
      </c>
    </row>
    <row r="560" spans="2:39">
      <c r="B560" s="103" t="s">
        <v>5</v>
      </c>
      <c r="C560" s="103" t="s">
        <v>1136</v>
      </c>
      <c r="D560" s="103" t="s">
        <v>1137</v>
      </c>
      <c r="E560" s="128">
        <v>0</v>
      </c>
      <c r="F560" s="128">
        <v>0</v>
      </c>
      <c r="G560" s="128">
        <v>0</v>
      </c>
      <c r="H560" s="128">
        <v>0</v>
      </c>
      <c r="I560" s="128">
        <v>0</v>
      </c>
      <c r="J560" s="128">
        <v>61.731999999999999</v>
      </c>
      <c r="K560" s="128">
        <v>0</v>
      </c>
      <c r="L560" s="128">
        <v>43.996000000000002</v>
      </c>
      <c r="M560" s="128">
        <v>0</v>
      </c>
      <c r="N560" s="128">
        <v>131.98599999999999</v>
      </c>
      <c r="O560" s="128">
        <v>252.97300000000001</v>
      </c>
      <c r="P560" s="128">
        <v>54.994</v>
      </c>
      <c r="Q560" s="128">
        <v>98.989000000000004</v>
      </c>
      <c r="R560" s="128">
        <v>263.97000000000003</v>
      </c>
      <c r="S560" s="128">
        <v>120.986</v>
      </c>
      <c r="T560" s="128">
        <v>1029.626</v>
      </c>
      <c r="U560" s="128" t="s">
        <v>4408</v>
      </c>
      <c r="W560" s="93" t="str">
        <f>_xlfn.XLOOKUP($C560,'Master list'!$C:$C,'Master list'!E:E)</f>
        <v>SGCC</v>
      </c>
      <c r="X560" s="93" t="str">
        <f>VLOOKUP($C560,'Master list'!$C:$Z,4,0)</f>
        <v>Z08</v>
      </c>
      <c r="Y560" s="104">
        <f>_xlfn.XLOOKUP($C560,'Master list'!$C:$C,'Master list'!O:O)</f>
        <v>1219</v>
      </c>
      <c r="Z560" s="93" t="str">
        <f>VLOOKUP($C560,'Master list'!$C:$Z,5,0)</f>
        <v>SGCC-ZSBX-Z08</v>
      </c>
      <c r="AA560" s="93">
        <f>VLOOKUP($C560,'Master list'!$C:$Z,6,0)</f>
        <v>0.6</v>
      </c>
      <c r="AB560" s="93">
        <f>VLOOKUP($C560,'Master list'!$C:$Z,7,0)</f>
        <v>138</v>
      </c>
      <c r="AC560" s="93">
        <f>VLOOKUP($C560,'Master list'!$C:$Z,8,0)</f>
        <v>1220</v>
      </c>
      <c r="AD560" s="105">
        <f>VLOOKUP($C560,'Master list'!$C:$Z,9,0)</f>
        <v>0.7929756</v>
      </c>
      <c r="AF560" s="106">
        <f t="shared" si="67"/>
        <v>83.839724236800009</v>
      </c>
      <c r="AG560" s="106">
        <f t="shared" si="68"/>
        <v>104.66167754159999</v>
      </c>
      <c r="AH560" s="106">
        <f t="shared" si="69"/>
        <v>200.6014164588</v>
      </c>
      <c r="AI560" s="106">
        <f t="shared" si="70"/>
        <v>43.608900146400003</v>
      </c>
      <c r="AJ560" s="106">
        <f t="shared" si="71"/>
        <v>78.495861668400011</v>
      </c>
      <c r="AK560" s="106">
        <f t="shared" si="72"/>
        <v>209.32176913200001</v>
      </c>
      <c r="AL560" s="106">
        <f t="shared" si="73"/>
        <v>95.938945941599997</v>
      </c>
      <c r="AM560" s="106">
        <f t="shared" si="74"/>
        <v>816.46829512559998</v>
      </c>
    </row>
    <row r="561" spans="2:39">
      <c r="B561" s="103" t="s">
        <v>5</v>
      </c>
      <c r="C561" s="103" t="s">
        <v>1138</v>
      </c>
      <c r="D561" s="103" t="s">
        <v>1139</v>
      </c>
      <c r="E561" s="128">
        <v>0</v>
      </c>
      <c r="F561" s="128">
        <v>0</v>
      </c>
      <c r="G561" s="128">
        <v>0</v>
      </c>
      <c r="H561" s="128">
        <v>0</v>
      </c>
      <c r="I561" s="128">
        <v>0</v>
      </c>
      <c r="J561" s="128">
        <v>0</v>
      </c>
      <c r="K561" s="128">
        <v>1015.05</v>
      </c>
      <c r="L561" s="128">
        <v>0</v>
      </c>
      <c r="M561" s="128">
        <v>0</v>
      </c>
      <c r="N561" s="128">
        <v>844.2</v>
      </c>
      <c r="O561" s="128">
        <v>743.7</v>
      </c>
      <c r="P561" s="128">
        <v>1577.85</v>
      </c>
      <c r="Q561" s="128">
        <v>804</v>
      </c>
      <c r="R561" s="128">
        <v>0</v>
      </c>
      <c r="S561" s="128">
        <v>1658.25</v>
      </c>
      <c r="T561" s="128">
        <v>6643.05</v>
      </c>
      <c r="U561" s="128" t="s">
        <v>4408</v>
      </c>
      <c r="W561" s="93" t="str">
        <f>_xlfn.XLOOKUP($C561,'Master list'!$C:$C,'Master list'!E:E)</f>
        <v>SGCC</v>
      </c>
      <c r="X561" s="93" t="str">
        <f>VLOOKUP($C561,'Master list'!$C:$Z,4,0)</f>
        <v>Z08</v>
      </c>
      <c r="Y561" s="104">
        <f>_xlfn.XLOOKUP($C561,'Master list'!$C:$C,'Master list'!O:O)</f>
        <v>1219</v>
      </c>
      <c r="Z561" s="93" t="str">
        <f>VLOOKUP($C561,'Master list'!$C:$Z,5,0)</f>
        <v>SGCC-ZSBX-Z08</v>
      </c>
      <c r="AA561" s="93">
        <f>VLOOKUP($C561,'Master list'!$C:$Z,6,0)</f>
        <v>0.6</v>
      </c>
      <c r="AB561" s="93">
        <f>VLOOKUP($C561,'Master list'!$C:$Z,7,0)</f>
        <v>321</v>
      </c>
      <c r="AC561" s="93">
        <f>VLOOKUP($C561,'Master list'!$C:$Z,8,0)</f>
        <v>450</v>
      </c>
      <c r="AD561" s="105">
        <f>VLOOKUP($C561,'Master list'!$C:$Z,9,0)</f>
        <v>0.68035950000000001</v>
      </c>
      <c r="AF561" s="106">
        <f t="shared" si="67"/>
        <v>690.59891047500003</v>
      </c>
      <c r="AG561" s="106">
        <f t="shared" si="68"/>
        <v>574.35948990000009</v>
      </c>
      <c r="AH561" s="106">
        <f t="shared" si="69"/>
        <v>505.98336015000001</v>
      </c>
      <c r="AI561" s="106">
        <f t="shared" si="70"/>
        <v>1073.505237075</v>
      </c>
      <c r="AJ561" s="106">
        <f t="shared" si="71"/>
        <v>547.00903800000003</v>
      </c>
      <c r="AK561" s="106">
        <f t="shared" si="72"/>
        <v>0</v>
      </c>
      <c r="AL561" s="106">
        <f t="shared" si="73"/>
        <v>1128.2061408750001</v>
      </c>
      <c r="AM561" s="106">
        <f t="shared" si="74"/>
        <v>4519.6621764749998</v>
      </c>
    </row>
    <row r="562" spans="2:39">
      <c r="B562" s="103" t="s">
        <v>5</v>
      </c>
      <c r="C562" s="103" t="s">
        <v>1140</v>
      </c>
      <c r="D562" s="103" t="s">
        <v>1139</v>
      </c>
      <c r="E562" s="128">
        <v>0</v>
      </c>
      <c r="F562" s="128">
        <v>0</v>
      </c>
      <c r="G562" s="128">
        <v>0</v>
      </c>
      <c r="H562" s="128">
        <v>0</v>
      </c>
      <c r="I562" s="128">
        <v>0</v>
      </c>
      <c r="J562" s="128">
        <v>0</v>
      </c>
      <c r="K562" s="128">
        <v>0</v>
      </c>
      <c r="L562" s="128">
        <v>0</v>
      </c>
      <c r="M562" s="128">
        <v>0</v>
      </c>
      <c r="N562" s="128">
        <v>0</v>
      </c>
      <c r="O562" s="128">
        <v>0</v>
      </c>
      <c r="P562" s="128">
        <v>0</v>
      </c>
      <c r="Q562" s="128">
        <v>0</v>
      </c>
      <c r="R562" s="128">
        <v>0</v>
      </c>
      <c r="S562" s="128">
        <v>8.5749999999999993</v>
      </c>
      <c r="T562" s="128">
        <v>8.5749999999999993</v>
      </c>
      <c r="U562" s="128" t="s">
        <v>4408</v>
      </c>
      <c r="W562" s="93" t="str">
        <f>_xlfn.XLOOKUP($C562,'Master list'!$C:$C,'Master list'!E:E)</f>
        <v>SGCC</v>
      </c>
      <c r="X562" s="93" t="str">
        <f>VLOOKUP($C562,'Master list'!$C:$Z,4,0)</f>
        <v>Z08</v>
      </c>
      <c r="Y562" s="104">
        <f>_xlfn.XLOOKUP($C562,'Master list'!$C:$C,'Master list'!O:O)</f>
        <v>1219</v>
      </c>
      <c r="Z562" s="93" t="str">
        <f>VLOOKUP($C562,'Master list'!$C:$Z,5,0)</f>
        <v>SGCC-ZSBX-Z08</v>
      </c>
      <c r="AA562" s="93">
        <f>VLOOKUP($C562,'Master list'!$C:$Z,6,0)</f>
        <v>0.6</v>
      </c>
      <c r="AB562" s="93">
        <f>VLOOKUP($C562,'Master list'!$C:$Z,7,0)</f>
        <v>321</v>
      </c>
      <c r="AC562" s="93">
        <f>VLOOKUP($C562,'Master list'!$C:$Z,8,0)</f>
        <v>450</v>
      </c>
      <c r="AD562" s="105">
        <f>VLOOKUP($C562,'Master list'!$C:$Z,9,0)</f>
        <v>0.68035950000000001</v>
      </c>
      <c r="AF562" s="106">
        <f t="shared" si="67"/>
        <v>0</v>
      </c>
      <c r="AG562" s="106">
        <f t="shared" si="68"/>
        <v>0</v>
      </c>
      <c r="AH562" s="106">
        <f t="shared" si="69"/>
        <v>0</v>
      </c>
      <c r="AI562" s="106">
        <f t="shared" si="70"/>
        <v>0</v>
      </c>
      <c r="AJ562" s="106">
        <f t="shared" si="71"/>
        <v>0</v>
      </c>
      <c r="AK562" s="106">
        <f t="shared" si="72"/>
        <v>0</v>
      </c>
      <c r="AL562" s="106">
        <f t="shared" si="73"/>
        <v>5.8340827124999999</v>
      </c>
      <c r="AM562" s="106">
        <f t="shared" si="74"/>
        <v>5.8340827124999999</v>
      </c>
    </row>
    <row r="563" spans="2:39">
      <c r="B563" s="103" t="s">
        <v>5</v>
      </c>
      <c r="C563" s="103" t="s">
        <v>1141</v>
      </c>
      <c r="D563" s="103" t="s">
        <v>1142</v>
      </c>
      <c r="E563" s="128">
        <v>0</v>
      </c>
      <c r="F563" s="128">
        <v>0</v>
      </c>
      <c r="G563" s="128">
        <v>0</v>
      </c>
      <c r="H563" s="128">
        <v>0</v>
      </c>
      <c r="I563" s="128">
        <v>0</v>
      </c>
      <c r="J563" s="128">
        <v>0</v>
      </c>
      <c r="K563" s="128">
        <v>0</v>
      </c>
      <c r="L563" s="128">
        <v>719.7</v>
      </c>
      <c r="M563" s="128">
        <v>0</v>
      </c>
      <c r="N563" s="128">
        <v>804</v>
      </c>
      <c r="O563" s="128">
        <v>763.8</v>
      </c>
      <c r="P563" s="128">
        <v>1567.8</v>
      </c>
      <c r="Q563" s="128">
        <v>804</v>
      </c>
      <c r="R563" s="128">
        <v>0</v>
      </c>
      <c r="S563" s="128">
        <v>1688.4</v>
      </c>
      <c r="T563" s="128">
        <v>6347.7</v>
      </c>
      <c r="U563" s="128" t="s">
        <v>4408</v>
      </c>
      <c r="W563" s="93" t="str">
        <f>_xlfn.XLOOKUP($C563,'Master list'!$C:$C,'Master list'!E:E)</f>
        <v>SGCC</v>
      </c>
      <c r="X563" s="93" t="str">
        <f>VLOOKUP($C563,'Master list'!$C:$Z,4,0)</f>
        <v>Z08</v>
      </c>
      <c r="Y563" s="104">
        <f>_xlfn.XLOOKUP($C563,'Master list'!$C:$C,'Master list'!O:O)</f>
        <v>1219</v>
      </c>
      <c r="Z563" s="93" t="str">
        <f>VLOOKUP($C563,'Master list'!$C:$Z,5,0)</f>
        <v>SGCC-ZSBX-Z08</v>
      </c>
      <c r="AA563" s="93">
        <f>VLOOKUP($C563,'Master list'!$C:$Z,6,0)</f>
        <v>0.5</v>
      </c>
      <c r="AB563" s="93">
        <f>VLOOKUP($C563,'Master list'!$C:$Z,7,0)</f>
        <v>420</v>
      </c>
      <c r="AC563" s="93">
        <f>VLOOKUP($C563,'Master list'!$C:$Z,8,0)</f>
        <v>677</v>
      </c>
      <c r="AD563" s="105">
        <f>VLOOKUP($C563,'Master list'!$C:$Z,9,0)</f>
        <v>1.1160345</v>
      </c>
      <c r="AF563" s="106">
        <f t="shared" si="67"/>
        <v>803.21002965000002</v>
      </c>
      <c r="AG563" s="106">
        <f t="shared" si="68"/>
        <v>897.29173800000001</v>
      </c>
      <c r="AH563" s="106">
        <f t="shared" si="69"/>
        <v>852.42715109999995</v>
      </c>
      <c r="AI563" s="106">
        <f t="shared" si="70"/>
        <v>1749.7188891000001</v>
      </c>
      <c r="AJ563" s="106">
        <f t="shared" si="71"/>
        <v>897.29173800000001</v>
      </c>
      <c r="AK563" s="106">
        <f t="shared" si="72"/>
        <v>0</v>
      </c>
      <c r="AL563" s="106">
        <f t="shared" si="73"/>
        <v>1884.3126498000001</v>
      </c>
      <c r="AM563" s="106">
        <f t="shared" si="74"/>
        <v>7084.2521956500004</v>
      </c>
    </row>
    <row r="564" spans="2:39">
      <c r="B564" s="103" t="s">
        <v>5</v>
      </c>
      <c r="C564" s="103" t="s">
        <v>1143</v>
      </c>
      <c r="D564" s="103" t="s">
        <v>1142</v>
      </c>
      <c r="E564" s="128">
        <v>0</v>
      </c>
      <c r="F564" s="128">
        <v>0</v>
      </c>
      <c r="G564" s="128">
        <v>0</v>
      </c>
      <c r="H564" s="128">
        <v>0</v>
      </c>
      <c r="I564" s="128">
        <v>0</v>
      </c>
      <c r="J564" s="128">
        <v>0</v>
      </c>
      <c r="K564" s="128">
        <v>0</v>
      </c>
      <c r="L564" s="128">
        <v>0</v>
      </c>
      <c r="M564" s="128">
        <v>0</v>
      </c>
      <c r="N564" s="128">
        <v>18.588999999999999</v>
      </c>
      <c r="O564" s="128">
        <v>40.200000000000003</v>
      </c>
      <c r="P564" s="128">
        <v>0</v>
      </c>
      <c r="Q564" s="128">
        <v>40.200000000000003</v>
      </c>
      <c r="R564" s="128">
        <v>0</v>
      </c>
      <c r="S564" s="128">
        <v>0</v>
      </c>
      <c r="T564" s="128">
        <v>98.989000000000004</v>
      </c>
      <c r="U564" s="128" t="s">
        <v>4408</v>
      </c>
      <c r="W564" s="93" t="str">
        <f>_xlfn.XLOOKUP($C564,'Master list'!$C:$C,'Master list'!E:E)</f>
        <v>SGCC</v>
      </c>
      <c r="X564" s="93" t="str">
        <f>VLOOKUP($C564,'Master list'!$C:$Z,4,0)</f>
        <v>Z08</v>
      </c>
      <c r="Y564" s="104">
        <f>_xlfn.XLOOKUP($C564,'Master list'!$C:$C,'Master list'!O:O)</f>
        <v>1219</v>
      </c>
      <c r="Z564" s="93" t="str">
        <f>VLOOKUP($C564,'Master list'!$C:$Z,5,0)</f>
        <v>SGCC-ZSBX-Z08</v>
      </c>
      <c r="AA564" s="93">
        <f>VLOOKUP($C564,'Master list'!$C:$Z,6,0)</f>
        <v>0.5</v>
      </c>
      <c r="AB564" s="93">
        <f>VLOOKUP($C564,'Master list'!$C:$Z,7,0)</f>
        <v>420</v>
      </c>
      <c r="AC564" s="93">
        <f>VLOOKUP($C564,'Master list'!$C:$Z,8,0)</f>
        <v>677</v>
      </c>
      <c r="AD564" s="105">
        <f>VLOOKUP($C564,'Master list'!$C:$Z,9,0)</f>
        <v>1.1160345</v>
      </c>
      <c r="AF564" s="106">
        <f t="shared" si="67"/>
        <v>0</v>
      </c>
      <c r="AG564" s="106">
        <f t="shared" si="68"/>
        <v>20.745965320499998</v>
      </c>
      <c r="AH564" s="106">
        <f t="shared" si="69"/>
        <v>44.864586900000006</v>
      </c>
      <c r="AI564" s="106">
        <f t="shared" si="70"/>
        <v>0</v>
      </c>
      <c r="AJ564" s="106">
        <f t="shared" si="71"/>
        <v>44.864586900000006</v>
      </c>
      <c r="AK564" s="106">
        <f t="shared" si="72"/>
        <v>0</v>
      </c>
      <c r="AL564" s="106">
        <f t="shared" si="73"/>
        <v>0</v>
      </c>
      <c r="AM564" s="106">
        <f t="shared" si="74"/>
        <v>110.4751391205</v>
      </c>
    </row>
    <row r="565" spans="2:39">
      <c r="B565" s="103" t="s">
        <v>5</v>
      </c>
      <c r="C565" s="103" t="s">
        <v>1144</v>
      </c>
      <c r="D565" s="103" t="s">
        <v>1145</v>
      </c>
      <c r="E565" s="128">
        <v>0</v>
      </c>
      <c r="F565" s="128">
        <v>0</v>
      </c>
      <c r="G565" s="128">
        <v>100</v>
      </c>
      <c r="H565" s="128">
        <v>0</v>
      </c>
      <c r="I565" s="128">
        <v>0</v>
      </c>
      <c r="J565" s="128">
        <v>0</v>
      </c>
      <c r="K565" s="128">
        <v>0</v>
      </c>
      <c r="L565" s="128">
        <v>0</v>
      </c>
      <c r="M565" s="128">
        <v>0</v>
      </c>
      <c r="N565" s="128">
        <v>106.896</v>
      </c>
      <c r="O565" s="128">
        <v>209.04</v>
      </c>
      <c r="P565" s="128">
        <v>64.319999999999993</v>
      </c>
      <c r="Q565" s="128">
        <v>64.319999999999993</v>
      </c>
      <c r="R565" s="128">
        <v>225.12</v>
      </c>
      <c r="S565" s="128">
        <v>112.56</v>
      </c>
      <c r="T565" s="128">
        <v>882.25599999999997</v>
      </c>
      <c r="U565" s="128" t="s">
        <v>4408</v>
      </c>
      <c r="W565" s="93" t="str">
        <f>_xlfn.XLOOKUP($C565,'Master list'!$C:$C,'Master list'!E:E)</f>
        <v>SGCC</v>
      </c>
      <c r="X565" s="93" t="str">
        <f>VLOOKUP($C565,'Master list'!$C:$Z,4,0)</f>
        <v>Z08</v>
      </c>
      <c r="Y565" s="104">
        <f>_xlfn.XLOOKUP($C565,'Master list'!$C:$C,'Master list'!O:O)</f>
        <v>1219</v>
      </c>
      <c r="Z565" s="93" t="str">
        <f>VLOOKUP($C565,'Master list'!$C:$Z,5,0)</f>
        <v>SGCC-ZSBX-Z08</v>
      </c>
      <c r="AA565" s="93">
        <f>VLOOKUP($C565,'Master list'!$C:$Z,6,0)</f>
        <v>0.8</v>
      </c>
      <c r="AB565" s="93">
        <f>VLOOKUP($C565,'Master list'!$C:$Z,7,0)</f>
        <v>49</v>
      </c>
      <c r="AC565" s="93" t="str">
        <f>VLOOKUP($C565,'Master list'!$C:$Z,8,0)</f>
        <v>COIL</v>
      </c>
      <c r="AD565" s="105">
        <f>VLOOKUP($C565,'Master list'!$C:$Z,9,0)</f>
        <v>1</v>
      </c>
      <c r="AF565" s="106">
        <f t="shared" si="67"/>
        <v>0</v>
      </c>
      <c r="AG565" s="106">
        <f t="shared" si="68"/>
        <v>106.896</v>
      </c>
      <c r="AH565" s="106">
        <f t="shared" si="69"/>
        <v>209.04</v>
      </c>
      <c r="AI565" s="106">
        <f t="shared" si="70"/>
        <v>64.319999999999993</v>
      </c>
      <c r="AJ565" s="106">
        <f t="shared" si="71"/>
        <v>64.319999999999993</v>
      </c>
      <c r="AK565" s="106">
        <f t="shared" si="72"/>
        <v>225.12</v>
      </c>
      <c r="AL565" s="106">
        <f t="shared" si="73"/>
        <v>112.56</v>
      </c>
      <c r="AM565" s="106">
        <f t="shared" si="74"/>
        <v>882.25599999999997</v>
      </c>
    </row>
    <row r="566" spans="2:39">
      <c r="B566" s="103" t="s">
        <v>5</v>
      </c>
      <c r="C566" s="103" t="s">
        <v>1146</v>
      </c>
      <c r="D566" s="103" t="s">
        <v>1147</v>
      </c>
      <c r="E566" s="128">
        <v>0</v>
      </c>
      <c r="F566" s="128">
        <v>0</v>
      </c>
      <c r="G566" s="128">
        <v>0</v>
      </c>
      <c r="H566" s="128">
        <v>0</v>
      </c>
      <c r="I566" s="128">
        <v>0</v>
      </c>
      <c r="J566" s="128">
        <v>0</v>
      </c>
      <c r="K566" s="128">
        <v>2221.0500000000002</v>
      </c>
      <c r="L566" s="128">
        <v>0</v>
      </c>
      <c r="M566" s="128">
        <v>0</v>
      </c>
      <c r="N566" s="128">
        <v>1829.1</v>
      </c>
      <c r="O566" s="128">
        <v>1567.8</v>
      </c>
      <c r="P566" s="128">
        <v>3135.6</v>
      </c>
      <c r="Q566" s="128">
        <v>1959.75</v>
      </c>
      <c r="R566" s="128">
        <v>0</v>
      </c>
      <c r="S566" s="128">
        <v>3527.55</v>
      </c>
      <c r="T566" s="128">
        <v>14240.85</v>
      </c>
      <c r="U566" s="128" t="s">
        <v>4408</v>
      </c>
      <c r="W566" s="93" t="str">
        <f>_xlfn.XLOOKUP($C566,'Master list'!$C:$C,'Master list'!E:E)</f>
        <v>SGCD</v>
      </c>
      <c r="X566" s="93" t="str">
        <f>VLOOKUP($C566,'Master list'!$C:$Z,4,0)</f>
        <v>Z08</v>
      </c>
      <c r="Y566" s="104">
        <f>_xlfn.XLOOKUP($C566,'Master list'!$C:$C,'Master list'!O:O)</f>
        <v>1219</v>
      </c>
      <c r="Z566" s="93" t="str">
        <f>VLOOKUP($C566,'Master list'!$C:$Z,5,0)</f>
        <v>SGCD2-ZSBX-Z08</v>
      </c>
      <c r="AA566" s="93">
        <f>VLOOKUP($C566,'Master list'!$C:$Z,6,0)</f>
        <v>0.8</v>
      </c>
      <c r="AB566" s="93">
        <f>VLOOKUP($C566,'Master list'!$C:$Z,7,0)</f>
        <v>102</v>
      </c>
      <c r="AC566" s="93">
        <f>VLOOKUP($C566,'Master list'!$C:$Z,8,0)</f>
        <v>240</v>
      </c>
      <c r="AD566" s="105">
        <f>VLOOKUP($C566,'Master list'!$C:$Z,9,0)</f>
        <v>0.15373440000000002</v>
      </c>
      <c r="AF566" s="106">
        <f t="shared" si="67"/>
        <v>341.45178912000006</v>
      </c>
      <c r="AG566" s="106">
        <f t="shared" si="68"/>
        <v>281.19559104000001</v>
      </c>
      <c r="AH566" s="106">
        <f t="shared" si="69"/>
        <v>241.02479232000002</v>
      </c>
      <c r="AI566" s="106">
        <f t="shared" si="70"/>
        <v>482.04958464000003</v>
      </c>
      <c r="AJ566" s="106">
        <f t="shared" si="71"/>
        <v>301.28099040000006</v>
      </c>
      <c r="AK566" s="106">
        <f t="shared" si="72"/>
        <v>0</v>
      </c>
      <c r="AL566" s="106">
        <f t="shared" si="73"/>
        <v>542.30578272000014</v>
      </c>
      <c r="AM566" s="106">
        <f t="shared" si="74"/>
        <v>2189.3085302400004</v>
      </c>
    </row>
    <row r="567" spans="2:39">
      <c r="B567" s="103" t="s">
        <v>5</v>
      </c>
      <c r="C567" s="103" t="s">
        <v>1148</v>
      </c>
      <c r="D567" s="103" t="s">
        <v>1147</v>
      </c>
      <c r="E567" s="128">
        <v>0</v>
      </c>
      <c r="F567" s="128">
        <v>0</v>
      </c>
      <c r="G567" s="128">
        <v>0</v>
      </c>
      <c r="H567" s="128">
        <v>0</v>
      </c>
      <c r="I567" s="128">
        <v>0</v>
      </c>
      <c r="J567" s="128">
        <v>0</v>
      </c>
      <c r="K567" s="128">
        <v>0</v>
      </c>
      <c r="L567" s="128">
        <v>0</v>
      </c>
      <c r="M567" s="128">
        <v>0</v>
      </c>
      <c r="N567" s="128">
        <v>42.7</v>
      </c>
      <c r="O567" s="128">
        <v>0</v>
      </c>
      <c r="P567" s="128">
        <v>0</v>
      </c>
      <c r="Q567" s="128">
        <v>130.65</v>
      </c>
      <c r="R567" s="128">
        <v>0</v>
      </c>
      <c r="S567" s="128">
        <v>0</v>
      </c>
      <c r="T567" s="128">
        <v>173.35</v>
      </c>
      <c r="U567" s="128" t="s">
        <v>4408</v>
      </c>
      <c r="W567" s="93" t="str">
        <f>_xlfn.XLOOKUP($C567,'Master list'!$C:$C,'Master list'!E:E)</f>
        <v>SGCD</v>
      </c>
      <c r="X567" s="93" t="str">
        <f>VLOOKUP($C567,'Master list'!$C:$Z,4,0)</f>
        <v>Z08</v>
      </c>
      <c r="Y567" s="104">
        <f>_xlfn.XLOOKUP($C567,'Master list'!$C:$C,'Master list'!O:O)</f>
        <v>1219</v>
      </c>
      <c r="Z567" s="93" t="str">
        <f>VLOOKUP($C567,'Master list'!$C:$Z,5,0)</f>
        <v>SGCD2-ZSBX-Z08</v>
      </c>
      <c r="AA567" s="93">
        <f>VLOOKUP($C567,'Master list'!$C:$Z,6,0)</f>
        <v>0.8</v>
      </c>
      <c r="AB567" s="93">
        <f>VLOOKUP($C567,'Master list'!$C:$Z,7,0)</f>
        <v>102</v>
      </c>
      <c r="AC567" s="93">
        <f>VLOOKUP($C567,'Master list'!$C:$Z,8,0)</f>
        <v>240</v>
      </c>
      <c r="AD567" s="105">
        <f>VLOOKUP($C567,'Master list'!$C:$Z,9,0)</f>
        <v>0.15373440000000002</v>
      </c>
      <c r="AF567" s="106">
        <f t="shared" si="67"/>
        <v>0</v>
      </c>
      <c r="AG567" s="106">
        <f t="shared" si="68"/>
        <v>6.564458880000001</v>
      </c>
      <c r="AH567" s="106">
        <f t="shared" si="69"/>
        <v>0</v>
      </c>
      <c r="AI567" s="106">
        <f t="shared" si="70"/>
        <v>0</v>
      </c>
      <c r="AJ567" s="106">
        <f t="shared" si="71"/>
        <v>20.085399360000004</v>
      </c>
      <c r="AK567" s="106">
        <f t="shared" si="72"/>
        <v>0</v>
      </c>
      <c r="AL567" s="106">
        <f t="shared" si="73"/>
        <v>0</v>
      </c>
      <c r="AM567" s="106">
        <f t="shared" si="74"/>
        <v>26.649858240000004</v>
      </c>
    </row>
    <row r="568" spans="2:39">
      <c r="B568" s="103" t="s">
        <v>5</v>
      </c>
      <c r="C568" s="103" t="s">
        <v>1149</v>
      </c>
      <c r="D568" s="103" t="s">
        <v>1150</v>
      </c>
      <c r="E568" s="128">
        <v>0</v>
      </c>
      <c r="F568" s="128">
        <v>0</v>
      </c>
      <c r="G568" s="128">
        <v>100</v>
      </c>
      <c r="H568" s="128">
        <v>0</v>
      </c>
      <c r="I568" s="128">
        <v>0</v>
      </c>
      <c r="J568" s="128">
        <v>0</v>
      </c>
      <c r="K568" s="128">
        <v>313.45</v>
      </c>
      <c r="L568" s="128">
        <v>0</v>
      </c>
      <c r="M568" s="128">
        <v>0</v>
      </c>
      <c r="N568" s="128">
        <v>0</v>
      </c>
      <c r="O568" s="128">
        <v>20.100000000000001</v>
      </c>
      <c r="P568" s="128">
        <v>10.050000000000001</v>
      </c>
      <c r="Q568" s="128">
        <v>40.200000000000003</v>
      </c>
      <c r="R568" s="128">
        <v>0</v>
      </c>
      <c r="S568" s="128">
        <v>30.15</v>
      </c>
      <c r="T568" s="128">
        <v>513.95000000000005</v>
      </c>
      <c r="U568" s="128" t="s">
        <v>4408</v>
      </c>
      <c r="W568" s="93" t="str">
        <f>_xlfn.XLOOKUP($C568,'Master list'!$C:$C,'Master list'!E:E)</f>
        <v>SGCC</v>
      </c>
      <c r="X568" s="93" t="str">
        <f>VLOOKUP($C568,'Master list'!$C:$Z,4,0)</f>
        <v>Z08</v>
      </c>
      <c r="Y568" s="104">
        <f>_xlfn.XLOOKUP($C568,'Master list'!$C:$C,'Master list'!O:O)</f>
        <v>1219</v>
      </c>
      <c r="Z568" s="93" t="str">
        <f>VLOOKUP($C568,'Master list'!$C:$Z,5,0)</f>
        <v>SGCC-ZSBX-Z08</v>
      </c>
      <c r="AA568" s="93">
        <f>VLOOKUP($C568,'Master list'!$C:$Z,6,0)</f>
        <v>1</v>
      </c>
      <c r="AB568" s="93">
        <f>VLOOKUP($C568,'Master list'!$C:$Z,7,0)</f>
        <v>150</v>
      </c>
      <c r="AC568" s="93">
        <f>VLOOKUP($C568,'Master list'!$C:$Z,8,0)</f>
        <v>254</v>
      </c>
      <c r="AD568" s="105">
        <f>VLOOKUP($C568,'Master list'!$C:$Z,9,0)</f>
        <v>0.29908499999999999</v>
      </c>
      <c r="AF568" s="106">
        <f t="shared" si="67"/>
        <v>93.74819325</v>
      </c>
      <c r="AG568" s="106">
        <f t="shared" si="68"/>
        <v>0</v>
      </c>
      <c r="AH568" s="106">
        <f t="shared" si="69"/>
        <v>6.0116085000000004</v>
      </c>
      <c r="AI568" s="106">
        <f t="shared" si="70"/>
        <v>3.0058042500000002</v>
      </c>
      <c r="AJ568" s="106">
        <f t="shared" si="71"/>
        <v>12.023217000000001</v>
      </c>
      <c r="AK568" s="106">
        <f t="shared" si="72"/>
        <v>0</v>
      </c>
      <c r="AL568" s="106">
        <f t="shared" si="73"/>
        <v>9.0174127500000001</v>
      </c>
      <c r="AM568" s="106">
        <f t="shared" si="74"/>
        <v>153.71473575000002</v>
      </c>
    </row>
    <row r="569" spans="2:39">
      <c r="B569" s="103" t="s">
        <v>5</v>
      </c>
      <c r="C569" s="103" t="s">
        <v>1151</v>
      </c>
      <c r="D569" s="103" t="s">
        <v>1152</v>
      </c>
      <c r="E569" s="128">
        <v>0</v>
      </c>
      <c r="F569" s="128">
        <v>0</v>
      </c>
      <c r="G569" s="128">
        <v>0</v>
      </c>
      <c r="H569" s="128">
        <v>0</v>
      </c>
      <c r="I569" s="128">
        <v>0</v>
      </c>
      <c r="J569" s="128">
        <v>42.95</v>
      </c>
      <c r="K569" s="128">
        <v>898.16</v>
      </c>
      <c r="L569" s="128">
        <v>0</v>
      </c>
      <c r="M569" s="128">
        <v>0</v>
      </c>
      <c r="N569" s="128">
        <v>757.05</v>
      </c>
      <c r="O569" s="128">
        <v>659.2</v>
      </c>
      <c r="P569" s="128">
        <v>1305.01</v>
      </c>
      <c r="Q569" s="128">
        <v>799.28</v>
      </c>
      <c r="R569" s="128">
        <v>0</v>
      </c>
      <c r="S569" s="128">
        <v>1408.01</v>
      </c>
      <c r="T569" s="128">
        <v>5869.66</v>
      </c>
      <c r="U569" s="128" t="s">
        <v>4408</v>
      </c>
      <c r="W569" s="93" t="str">
        <f>_xlfn.XLOOKUP($C569,'Master list'!$C:$C,'Master list'!E:E)</f>
        <v>SGCC</v>
      </c>
      <c r="X569" s="93" t="str">
        <f>VLOOKUP($C569,'Master list'!$C:$Z,4,0)</f>
        <v>Z22</v>
      </c>
      <c r="Y569" s="104">
        <f>_xlfn.XLOOKUP($C569,'Master list'!$C:$C,'Master list'!O:O)</f>
        <v>1219</v>
      </c>
      <c r="Z569" s="93" t="str">
        <f>VLOOKUP($C569,'Master list'!$C:$Z,5,0)</f>
        <v>SGCC-ZSBX-Z22</v>
      </c>
      <c r="AA569" s="93">
        <f>VLOOKUP($C569,'Master list'!$C:$Z,6,0)</f>
        <v>2</v>
      </c>
      <c r="AB569" s="93">
        <f>VLOOKUP($C569,'Master list'!$C:$Z,7,0)</f>
        <v>215</v>
      </c>
      <c r="AC569" s="93">
        <f>VLOOKUP($C569,'Master list'!$C:$Z,8,0)</f>
        <v>935</v>
      </c>
      <c r="AD569" s="105">
        <f>VLOOKUP($C569,'Master list'!$C:$Z,9,0)</f>
        <v>3.1560925000000002</v>
      </c>
      <c r="AF569" s="106">
        <f t="shared" si="67"/>
        <v>2970.2302126750001</v>
      </c>
      <c r="AG569" s="106">
        <f t="shared" si="68"/>
        <v>2389.3198271249998</v>
      </c>
      <c r="AH569" s="106">
        <f t="shared" si="69"/>
        <v>2080.4961760000001</v>
      </c>
      <c r="AI569" s="106">
        <f t="shared" si="70"/>
        <v>4118.7322734250001</v>
      </c>
      <c r="AJ569" s="106">
        <f t="shared" si="71"/>
        <v>2522.6016134000001</v>
      </c>
      <c r="AK569" s="106">
        <f t="shared" si="72"/>
        <v>0</v>
      </c>
      <c r="AL569" s="106">
        <f t="shared" si="73"/>
        <v>4443.8098009250007</v>
      </c>
      <c r="AM569" s="106">
        <f t="shared" si="74"/>
        <v>18525.189903549999</v>
      </c>
    </row>
    <row r="570" spans="2:39">
      <c r="B570" s="103" t="s">
        <v>5</v>
      </c>
      <c r="C570" s="103" t="s">
        <v>1154</v>
      </c>
      <c r="D570" s="103" t="s">
        <v>1155</v>
      </c>
      <c r="E570" s="128">
        <v>0</v>
      </c>
      <c r="F570" s="128">
        <v>0</v>
      </c>
      <c r="G570" s="128">
        <v>0</v>
      </c>
      <c r="H570" s="128">
        <v>0</v>
      </c>
      <c r="I570" s="128">
        <v>0</v>
      </c>
      <c r="J570" s="128">
        <v>0</v>
      </c>
      <c r="K570" s="128">
        <v>0</v>
      </c>
      <c r="L570" s="128">
        <v>128.09</v>
      </c>
      <c r="M570" s="128">
        <v>0</v>
      </c>
      <c r="N570" s="128">
        <v>179.89500000000001</v>
      </c>
      <c r="O570" s="128">
        <v>156.78</v>
      </c>
      <c r="P570" s="128">
        <v>315.57</v>
      </c>
      <c r="Q570" s="128">
        <v>190.95</v>
      </c>
      <c r="R570" s="128">
        <v>0</v>
      </c>
      <c r="S570" s="128">
        <v>340.69499999999999</v>
      </c>
      <c r="T570" s="128">
        <v>1311.98</v>
      </c>
      <c r="U570" s="128" t="s">
        <v>4408</v>
      </c>
      <c r="W570" s="93" t="str">
        <f>_xlfn.XLOOKUP($C570,'Master list'!$C:$C,'Master list'!E:E)</f>
        <v>SGCC</v>
      </c>
      <c r="X570" s="93" t="str">
        <f>VLOOKUP($C570,'Master list'!$C:$Z,4,0)</f>
        <v>Z08</v>
      </c>
      <c r="Y570" s="104">
        <f>_xlfn.XLOOKUP($C570,'Master list'!$C:$C,'Master list'!O:O)</f>
        <v>1219</v>
      </c>
      <c r="Z570" s="93" t="str">
        <f>VLOOKUP($C570,'Master list'!$C:$Z,5,0)</f>
        <v>SGCC-ZSBX-Z08</v>
      </c>
      <c r="AA570" s="93">
        <f>VLOOKUP($C570,'Master list'!$C:$Z,6,0)</f>
        <v>1</v>
      </c>
      <c r="AB570" s="93">
        <f>VLOOKUP($C570,'Master list'!$C:$Z,7,0)</f>
        <v>75</v>
      </c>
      <c r="AC570" s="93">
        <f>VLOOKUP($C570,'Master list'!$C:$Z,8,0)</f>
        <v>705</v>
      </c>
      <c r="AD570" s="105">
        <f>VLOOKUP($C570,'Master list'!$C:$Z,9,0)</f>
        <v>0.41506874999999999</v>
      </c>
      <c r="AF570" s="106">
        <f t="shared" si="67"/>
        <v>53.1661561875</v>
      </c>
      <c r="AG570" s="106">
        <f t="shared" si="68"/>
        <v>74.668792781250005</v>
      </c>
      <c r="AH570" s="106">
        <f t="shared" si="69"/>
        <v>65.074478624999998</v>
      </c>
      <c r="AI570" s="106">
        <f t="shared" si="70"/>
        <v>130.98324543749999</v>
      </c>
      <c r="AJ570" s="106">
        <f t="shared" si="71"/>
        <v>79.257377812499996</v>
      </c>
      <c r="AK570" s="106">
        <f t="shared" si="72"/>
        <v>0</v>
      </c>
      <c r="AL570" s="106">
        <f t="shared" si="73"/>
        <v>141.41184778125</v>
      </c>
      <c r="AM570" s="106">
        <f t="shared" si="74"/>
        <v>544.56189862500003</v>
      </c>
    </row>
    <row r="571" spans="2:39">
      <c r="B571" s="103" t="s">
        <v>5</v>
      </c>
      <c r="C571" s="103" t="s">
        <v>1156</v>
      </c>
      <c r="D571" s="103" t="s">
        <v>1157</v>
      </c>
      <c r="E571" s="128">
        <v>0</v>
      </c>
      <c r="F571" s="128">
        <v>0</v>
      </c>
      <c r="G571" s="128">
        <v>0</v>
      </c>
      <c r="H571" s="128">
        <v>0</v>
      </c>
      <c r="I571" s="128">
        <v>0</v>
      </c>
      <c r="J571" s="128">
        <v>0</v>
      </c>
      <c r="K571" s="128">
        <v>0</v>
      </c>
      <c r="L571" s="128">
        <v>162.62</v>
      </c>
      <c r="M571" s="128">
        <v>0</v>
      </c>
      <c r="N571" s="128">
        <v>1688.4</v>
      </c>
      <c r="O571" s="128">
        <v>1688.4</v>
      </c>
      <c r="P571" s="128">
        <v>1266.3</v>
      </c>
      <c r="Q571" s="128">
        <v>3165.75</v>
      </c>
      <c r="R571" s="128">
        <v>0</v>
      </c>
      <c r="S571" s="128">
        <v>1688.4</v>
      </c>
      <c r="T571" s="128">
        <v>9659.8700000000008</v>
      </c>
      <c r="U571" s="128" t="s">
        <v>4408</v>
      </c>
      <c r="W571" s="93" t="str">
        <f>_xlfn.XLOOKUP($C571,'Master list'!$C:$C,'Master list'!E:E)</f>
        <v>SGCC</v>
      </c>
      <c r="X571" s="93" t="str">
        <f>VLOOKUP($C571,'Master list'!$C:$Z,4,0)</f>
        <v>Z18</v>
      </c>
      <c r="Y571" s="104">
        <f>_xlfn.XLOOKUP($C571,'Master list'!$C:$C,'Master list'!O:O)</f>
        <v>1219</v>
      </c>
      <c r="Z571" s="93" t="str">
        <f>VLOOKUP($C571,'Master list'!$C:$Z,5,0)</f>
        <v>SGCC-ZSBX-Z18</v>
      </c>
      <c r="AA571" s="93">
        <f>VLOOKUP($C571,'Master list'!$C:$Z,6,0)</f>
        <v>2</v>
      </c>
      <c r="AB571" s="93">
        <f>VLOOKUP($C571,'Master list'!$C:$Z,7,0)</f>
        <v>101.8</v>
      </c>
      <c r="AC571" s="93">
        <f>VLOOKUP($C571,'Master list'!$C:$Z,8,0)</f>
        <v>1394</v>
      </c>
      <c r="AD571" s="105">
        <f>VLOOKUP($C571,'Master list'!$C:$Z,9,0)</f>
        <v>2.2279744400000001</v>
      </c>
      <c r="AF571" s="106">
        <f t="shared" si="67"/>
        <v>362.31320343280004</v>
      </c>
      <c r="AG571" s="106">
        <f t="shared" si="68"/>
        <v>3761.7120444960005</v>
      </c>
      <c r="AH571" s="106">
        <f t="shared" si="69"/>
        <v>3761.7120444960005</v>
      </c>
      <c r="AI571" s="106">
        <f t="shared" si="70"/>
        <v>2821.2840333720001</v>
      </c>
      <c r="AJ571" s="106">
        <f t="shared" si="71"/>
        <v>7053.2100834299999</v>
      </c>
      <c r="AK571" s="106">
        <f t="shared" si="72"/>
        <v>0</v>
      </c>
      <c r="AL571" s="106">
        <f t="shared" si="73"/>
        <v>3761.7120444960005</v>
      </c>
      <c r="AM571" s="106">
        <f t="shared" si="74"/>
        <v>21521.943453722804</v>
      </c>
    </row>
    <row r="572" spans="2:39">
      <c r="B572" s="103" t="s">
        <v>5</v>
      </c>
      <c r="C572" s="103" t="s">
        <v>1158</v>
      </c>
      <c r="D572" s="103" t="s">
        <v>1159</v>
      </c>
      <c r="E572" s="128">
        <v>0</v>
      </c>
      <c r="F572" s="128">
        <v>0</v>
      </c>
      <c r="G572" s="128">
        <v>0</v>
      </c>
      <c r="H572" s="128">
        <v>0</v>
      </c>
      <c r="I572" s="128">
        <v>0</v>
      </c>
      <c r="J572" s="128">
        <v>0</v>
      </c>
      <c r="K572" s="128">
        <v>221.995</v>
      </c>
      <c r="L572" s="128">
        <v>135.67500000000001</v>
      </c>
      <c r="M572" s="128">
        <v>0</v>
      </c>
      <c r="N572" s="128">
        <v>407.02499999999998</v>
      </c>
      <c r="O572" s="128">
        <v>542.70000000000005</v>
      </c>
      <c r="P572" s="128">
        <v>135.67500000000001</v>
      </c>
      <c r="Q572" s="128">
        <v>678.375</v>
      </c>
      <c r="R572" s="128">
        <v>0</v>
      </c>
      <c r="S572" s="128">
        <v>407.02499999999998</v>
      </c>
      <c r="T572" s="128">
        <v>2528.4699999999998</v>
      </c>
      <c r="U572" s="128" t="s">
        <v>4408</v>
      </c>
      <c r="W572" s="93" t="str">
        <f>_xlfn.XLOOKUP($C572,'Master list'!$C:$C,'Master list'!E:E)</f>
        <v>SGCC</v>
      </c>
      <c r="X572" s="93" t="str">
        <f>VLOOKUP($C572,'Master list'!$C:$Z,4,0)</f>
        <v>Z18</v>
      </c>
      <c r="Y572" s="104">
        <f>_xlfn.XLOOKUP($C572,'Master list'!$C:$C,'Master list'!O:O)</f>
        <v>1219</v>
      </c>
      <c r="Z572" s="93" t="str">
        <f>VLOOKUP($C572,'Master list'!$C:$Z,5,0)</f>
        <v>SGCC-ZSBX-Z18</v>
      </c>
      <c r="AA572" s="93">
        <f>VLOOKUP($C572,'Master list'!$C:$Z,6,0)</f>
        <v>2</v>
      </c>
      <c r="AB572" s="93">
        <f>VLOOKUP($C572,'Master list'!$C:$Z,7,0)</f>
        <v>232</v>
      </c>
      <c r="AC572" s="93">
        <f>VLOOKUP($C572,'Master list'!$C:$Z,8,0)</f>
        <v>740</v>
      </c>
      <c r="AD572" s="105">
        <f>VLOOKUP($C572,'Master list'!$C:$Z,9,0)</f>
        <v>2.6953759999999996</v>
      </c>
      <c r="AF572" s="106">
        <f t="shared" si="67"/>
        <v>964.05513391999989</v>
      </c>
      <c r="AG572" s="106">
        <f t="shared" si="68"/>
        <v>1097.0854163999998</v>
      </c>
      <c r="AH572" s="106">
        <f t="shared" si="69"/>
        <v>1462.7805552</v>
      </c>
      <c r="AI572" s="106">
        <f t="shared" si="70"/>
        <v>365.6951388</v>
      </c>
      <c r="AJ572" s="106">
        <f t="shared" si="71"/>
        <v>1828.4756939999997</v>
      </c>
      <c r="AK572" s="106">
        <f t="shared" si="72"/>
        <v>0</v>
      </c>
      <c r="AL572" s="106">
        <f t="shared" si="73"/>
        <v>1097.0854163999998</v>
      </c>
      <c r="AM572" s="106">
        <f t="shared" si="74"/>
        <v>6815.1773547199982</v>
      </c>
    </row>
    <row r="573" spans="2:39">
      <c r="B573" s="103" t="s">
        <v>5</v>
      </c>
      <c r="C573" s="103" t="s">
        <v>1160</v>
      </c>
      <c r="D573" s="103" t="s">
        <v>1161</v>
      </c>
      <c r="E573" s="128">
        <v>0</v>
      </c>
      <c r="F573" s="128">
        <v>0</v>
      </c>
      <c r="G573" s="128">
        <v>0</v>
      </c>
      <c r="H573" s="128">
        <v>0</v>
      </c>
      <c r="I573" s="128">
        <v>0</v>
      </c>
      <c r="J573" s="128">
        <v>0</v>
      </c>
      <c r="K573" s="128">
        <v>0</v>
      </c>
      <c r="L573" s="128">
        <v>521.30499999999995</v>
      </c>
      <c r="M573" s="128">
        <v>0</v>
      </c>
      <c r="N573" s="128">
        <v>3045.15</v>
      </c>
      <c r="O573" s="128">
        <v>3085.35</v>
      </c>
      <c r="P573" s="128">
        <v>1557.75</v>
      </c>
      <c r="Q573" s="128">
        <v>3045.15</v>
      </c>
      <c r="R573" s="128">
        <v>3015</v>
      </c>
      <c r="S573" s="128">
        <v>3095.4</v>
      </c>
      <c r="T573" s="128">
        <v>17365.105</v>
      </c>
      <c r="U573" s="128" t="s">
        <v>4408</v>
      </c>
      <c r="W573" s="93" t="str">
        <f>_xlfn.XLOOKUP($C573,'Master list'!$C:$C,'Master list'!E:E)</f>
        <v>SGCC</v>
      </c>
      <c r="X573" s="93" t="str">
        <f>VLOOKUP($C573,'Master list'!$C:$Z,4,0)</f>
        <v>Z18</v>
      </c>
      <c r="Y573" s="104">
        <f>_xlfn.XLOOKUP($C573,'Master list'!$C:$C,'Master list'!O:O)</f>
        <v>1219</v>
      </c>
      <c r="Z573" s="93" t="str">
        <f>VLOOKUP($C573,'Master list'!$C:$Z,5,0)</f>
        <v>SGCC-ZSBX-Z18</v>
      </c>
      <c r="AA573" s="93">
        <f>VLOOKUP($C573,'Master list'!$C:$Z,6,0)</f>
        <v>2</v>
      </c>
      <c r="AB573" s="93">
        <f>VLOOKUP($C573,'Master list'!$C:$Z,7,0)</f>
        <v>76</v>
      </c>
      <c r="AC573" s="93">
        <f>VLOOKUP($C573,'Master list'!$C:$Z,8,0)</f>
        <v>344</v>
      </c>
      <c r="AD573" s="105">
        <f>VLOOKUP($C573,'Master list'!$C:$Z,9,0)</f>
        <v>0.41046080000000001</v>
      </c>
      <c r="AF573" s="106">
        <f t="shared" si="67"/>
        <v>213.97526734399997</v>
      </c>
      <c r="AG573" s="106">
        <f t="shared" si="68"/>
        <v>1249.91470512</v>
      </c>
      <c r="AH573" s="106">
        <f t="shared" si="69"/>
        <v>1266.4152292799999</v>
      </c>
      <c r="AI573" s="106">
        <f t="shared" si="70"/>
        <v>639.39531120000004</v>
      </c>
      <c r="AJ573" s="106">
        <f t="shared" si="71"/>
        <v>1249.91470512</v>
      </c>
      <c r="AK573" s="106">
        <f t="shared" si="72"/>
        <v>1237.5393120000001</v>
      </c>
      <c r="AL573" s="106">
        <f t="shared" si="73"/>
        <v>1270.54036032</v>
      </c>
      <c r="AM573" s="106">
        <f t="shared" si="74"/>
        <v>7127.6948903840002</v>
      </c>
    </row>
    <row r="574" spans="2:39">
      <c r="B574" s="103" t="s">
        <v>5</v>
      </c>
      <c r="C574" s="103" t="s">
        <v>1162</v>
      </c>
      <c r="D574" s="103" t="s">
        <v>1163</v>
      </c>
      <c r="E574" s="128">
        <v>0</v>
      </c>
      <c r="F574" s="128">
        <v>0</v>
      </c>
      <c r="G574" s="128">
        <v>0</v>
      </c>
      <c r="H574" s="128">
        <v>0</v>
      </c>
      <c r="I574" s="128">
        <v>0</v>
      </c>
      <c r="J574" s="128">
        <v>0</v>
      </c>
      <c r="K574" s="128">
        <v>1165.3800000000001</v>
      </c>
      <c r="L574" s="128">
        <v>0</v>
      </c>
      <c r="M574" s="128">
        <v>0</v>
      </c>
      <c r="N574" s="128">
        <v>1336.65</v>
      </c>
      <c r="O574" s="128">
        <v>1376.85</v>
      </c>
      <c r="P574" s="128">
        <v>894.45</v>
      </c>
      <c r="Q574" s="128">
        <v>2100.4499999999998</v>
      </c>
      <c r="R574" s="128">
        <v>422.1</v>
      </c>
      <c r="S574" s="128">
        <v>1668.3</v>
      </c>
      <c r="T574" s="128">
        <v>8964.18</v>
      </c>
      <c r="U574" s="128" t="s">
        <v>4408</v>
      </c>
      <c r="W574" s="93" t="str">
        <f>_xlfn.XLOOKUP($C574,'Master list'!$C:$C,'Master list'!E:E)</f>
        <v>SGCC</v>
      </c>
      <c r="X574" s="93" t="str">
        <f>VLOOKUP($C574,'Master list'!$C:$Z,4,0)</f>
        <v>Z18</v>
      </c>
      <c r="Y574" s="104">
        <f>_xlfn.XLOOKUP($C574,'Master list'!$C:$C,'Master list'!O:O)</f>
        <v>1219</v>
      </c>
      <c r="Z574" s="93" t="str">
        <f>VLOOKUP($C574,'Master list'!$C:$Z,5,0)</f>
        <v>SGCC-ZSBX-Z18</v>
      </c>
      <c r="AA574" s="93">
        <f>VLOOKUP($C574,'Master list'!$C:$Z,6,0)</f>
        <v>2</v>
      </c>
      <c r="AB574" s="93">
        <f>VLOOKUP($C574,'Master list'!$C:$Z,7,0)</f>
        <v>77</v>
      </c>
      <c r="AC574" s="93">
        <f>VLOOKUP($C574,'Master list'!$C:$Z,8,0)</f>
        <v>1150</v>
      </c>
      <c r="AD574" s="105">
        <f>VLOOKUP($C574,'Master list'!$C:$Z,9,0)</f>
        <v>1.3902349999999997</v>
      </c>
      <c r="AF574" s="106">
        <f t="shared" si="67"/>
        <v>1620.1520642999997</v>
      </c>
      <c r="AG574" s="106">
        <f t="shared" si="68"/>
        <v>1858.2576127499997</v>
      </c>
      <c r="AH574" s="106">
        <f t="shared" si="69"/>
        <v>1914.1450597499995</v>
      </c>
      <c r="AI574" s="106">
        <f t="shared" si="70"/>
        <v>1243.4956957499999</v>
      </c>
      <c r="AJ574" s="106">
        <f t="shared" si="71"/>
        <v>2920.1191057499991</v>
      </c>
      <c r="AK574" s="106">
        <f t="shared" si="72"/>
        <v>586.81819349999989</v>
      </c>
      <c r="AL574" s="106">
        <f t="shared" si="73"/>
        <v>2319.3290504999995</v>
      </c>
      <c r="AM574" s="106">
        <f t="shared" si="74"/>
        <v>12462.316782299997</v>
      </c>
    </row>
    <row r="575" spans="2:39">
      <c r="B575" s="103" t="s">
        <v>5</v>
      </c>
      <c r="C575" s="103" t="s">
        <v>1164</v>
      </c>
      <c r="D575" s="103" t="s">
        <v>1163</v>
      </c>
      <c r="E575" s="128">
        <v>0</v>
      </c>
      <c r="F575" s="128">
        <v>0</v>
      </c>
      <c r="G575" s="128">
        <v>0</v>
      </c>
      <c r="H575" s="128">
        <v>0</v>
      </c>
      <c r="I575" s="128">
        <v>0</v>
      </c>
      <c r="J575" s="128">
        <v>0</v>
      </c>
      <c r="K575" s="128">
        <v>0</v>
      </c>
      <c r="L575" s="128">
        <v>0</v>
      </c>
      <c r="M575" s="128">
        <v>0</v>
      </c>
      <c r="N575" s="128">
        <v>0</v>
      </c>
      <c r="O575" s="128">
        <v>75.075000000000003</v>
      </c>
      <c r="P575" s="128">
        <v>0</v>
      </c>
      <c r="Q575" s="128">
        <v>140.69999999999999</v>
      </c>
      <c r="R575" s="128">
        <v>0</v>
      </c>
      <c r="S575" s="128">
        <v>70.349999999999994</v>
      </c>
      <c r="T575" s="128">
        <v>286.125</v>
      </c>
      <c r="U575" s="128" t="s">
        <v>4408</v>
      </c>
      <c r="W575" s="93" t="str">
        <f>_xlfn.XLOOKUP($C575,'Master list'!$C:$C,'Master list'!E:E)</f>
        <v>SGCC</v>
      </c>
      <c r="X575" s="93" t="str">
        <f>VLOOKUP($C575,'Master list'!$C:$Z,4,0)</f>
        <v>Z18</v>
      </c>
      <c r="Y575" s="104">
        <f>_xlfn.XLOOKUP($C575,'Master list'!$C:$C,'Master list'!O:O)</f>
        <v>1219</v>
      </c>
      <c r="Z575" s="93" t="str">
        <f>VLOOKUP($C575,'Master list'!$C:$Z,5,0)</f>
        <v>SGCC-ZSBX-Z18</v>
      </c>
      <c r="AA575" s="93">
        <f>VLOOKUP($C575,'Master list'!$C:$Z,6,0)</f>
        <v>2</v>
      </c>
      <c r="AB575" s="93">
        <f>VLOOKUP($C575,'Master list'!$C:$Z,7,0)</f>
        <v>77</v>
      </c>
      <c r="AC575" s="93">
        <f>VLOOKUP($C575,'Master list'!$C:$Z,8,0)</f>
        <v>1150</v>
      </c>
      <c r="AD575" s="105">
        <f>VLOOKUP($C575,'Master list'!$C:$Z,9,0)</f>
        <v>1.3902349999999997</v>
      </c>
      <c r="AF575" s="106">
        <f t="shared" si="67"/>
        <v>0</v>
      </c>
      <c r="AG575" s="106">
        <f t="shared" si="68"/>
        <v>0</v>
      </c>
      <c r="AH575" s="106">
        <f t="shared" si="69"/>
        <v>104.37189262499997</v>
      </c>
      <c r="AI575" s="106">
        <f t="shared" si="70"/>
        <v>0</v>
      </c>
      <c r="AJ575" s="106">
        <f t="shared" si="71"/>
        <v>195.60606449999995</v>
      </c>
      <c r="AK575" s="106">
        <f t="shared" si="72"/>
        <v>0</v>
      </c>
      <c r="AL575" s="106">
        <f t="shared" si="73"/>
        <v>97.803032249999973</v>
      </c>
      <c r="AM575" s="106">
        <f t="shared" si="74"/>
        <v>397.78098937499988</v>
      </c>
    </row>
    <row r="576" spans="2:39">
      <c r="B576" s="103" t="s">
        <v>5</v>
      </c>
      <c r="C576" s="103" t="s">
        <v>1165</v>
      </c>
      <c r="D576" s="103" t="s">
        <v>1166</v>
      </c>
      <c r="E576" s="128">
        <v>0</v>
      </c>
      <c r="F576" s="128">
        <v>0</v>
      </c>
      <c r="G576" s="128">
        <v>0</v>
      </c>
      <c r="H576" s="128">
        <v>0</v>
      </c>
      <c r="I576" s="128">
        <v>0</v>
      </c>
      <c r="J576" s="128">
        <v>0</v>
      </c>
      <c r="K576" s="128">
        <v>345.34500000000003</v>
      </c>
      <c r="L576" s="128">
        <v>402</v>
      </c>
      <c r="M576" s="128">
        <v>0</v>
      </c>
      <c r="N576" s="128">
        <v>804</v>
      </c>
      <c r="O576" s="128">
        <v>1206</v>
      </c>
      <c r="P576" s="128">
        <v>402</v>
      </c>
      <c r="Q576" s="128">
        <v>1206</v>
      </c>
      <c r="R576" s="128">
        <v>0</v>
      </c>
      <c r="S576" s="128">
        <v>804</v>
      </c>
      <c r="T576" s="128">
        <v>5169.3450000000003</v>
      </c>
      <c r="U576" s="128" t="s">
        <v>4408</v>
      </c>
      <c r="W576" s="93" t="str">
        <f>_xlfn.XLOOKUP($C576,'Master list'!$C:$C,'Master list'!E:E)</f>
        <v>SGCC</v>
      </c>
      <c r="X576" s="93" t="str">
        <f>VLOOKUP($C576,'Master list'!$C:$Z,4,0)</f>
        <v>Z18</v>
      </c>
      <c r="Y576" s="104">
        <f>_xlfn.XLOOKUP($C576,'Master list'!$C:$C,'Master list'!O:O)</f>
        <v>1219</v>
      </c>
      <c r="Z576" s="93" t="str">
        <f>VLOOKUP($C576,'Master list'!$C:$Z,5,0)</f>
        <v>SGCC-ZSBX-Z18</v>
      </c>
      <c r="AA576" s="93">
        <f>VLOOKUP($C576,'Master list'!$C:$Z,6,0)</f>
        <v>2</v>
      </c>
      <c r="AB576" s="93">
        <f>VLOOKUP($C576,'Master list'!$C:$Z,7,0)</f>
        <v>77</v>
      </c>
      <c r="AC576" s="93">
        <f>VLOOKUP($C576,'Master list'!$C:$Z,8,0)</f>
        <v>850</v>
      </c>
      <c r="AD576" s="105">
        <f>VLOOKUP($C576,'Master list'!$C:$Z,9,0)</f>
        <v>1.0275649999999998</v>
      </c>
      <c r="AF576" s="106">
        <f t="shared" si="67"/>
        <v>767.94556492499987</v>
      </c>
      <c r="AG576" s="106">
        <f t="shared" si="68"/>
        <v>826.16225999999983</v>
      </c>
      <c r="AH576" s="106">
        <f t="shared" si="69"/>
        <v>1239.2433899999999</v>
      </c>
      <c r="AI576" s="106">
        <f t="shared" si="70"/>
        <v>413.08112999999992</v>
      </c>
      <c r="AJ576" s="106">
        <f t="shared" si="71"/>
        <v>1239.2433899999999</v>
      </c>
      <c r="AK576" s="106">
        <f t="shared" si="72"/>
        <v>0</v>
      </c>
      <c r="AL576" s="106">
        <f t="shared" si="73"/>
        <v>826.16225999999983</v>
      </c>
      <c r="AM576" s="106">
        <f t="shared" si="74"/>
        <v>5311.8379949249993</v>
      </c>
    </row>
    <row r="577" spans="2:39">
      <c r="B577" s="103" t="s">
        <v>5</v>
      </c>
      <c r="C577" s="103" t="s">
        <v>1167</v>
      </c>
      <c r="D577" s="103" t="s">
        <v>1168</v>
      </c>
      <c r="E577" s="128">
        <v>0</v>
      </c>
      <c r="F577" s="128">
        <v>0</v>
      </c>
      <c r="G577" s="128">
        <v>0</v>
      </c>
      <c r="H577" s="128">
        <v>0</v>
      </c>
      <c r="I577" s="128">
        <v>0</v>
      </c>
      <c r="J577" s="128">
        <v>0</v>
      </c>
      <c r="K577" s="128">
        <v>0</v>
      </c>
      <c r="L577" s="128">
        <v>1088.47</v>
      </c>
      <c r="M577" s="128">
        <v>0</v>
      </c>
      <c r="N577" s="128">
        <v>1507.5</v>
      </c>
      <c r="O577" s="128">
        <v>1557.75</v>
      </c>
      <c r="P577" s="128">
        <v>1507.5</v>
      </c>
      <c r="Q577" s="128">
        <v>50.25</v>
      </c>
      <c r="R577" s="128">
        <v>3015</v>
      </c>
      <c r="S577" s="128">
        <v>0</v>
      </c>
      <c r="T577" s="128">
        <v>8726.4699999999993</v>
      </c>
      <c r="U577" s="128" t="s">
        <v>4408</v>
      </c>
      <c r="W577" s="93" t="str">
        <f>_xlfn.XLOOKUP($C577,'Master list'!$C:$C,'Master list'!E:E)</f>
        <v>SGCC</v>
      </c>
      <c r="X577" s="93" t="str">
        <f>VLOOKUP($C577,'Master list'!$C:$Z,4,0)</f>
        <v>Z18</v>
      </c>
      <c r="Y577" s="104">
        <f>_xlfn.XLOOKUP($C577,'Master list'!$C:$C,'Master list'!O:O)</f>
        <v>1219</v>
      </c>
      <c r="Z577" s="93" t="str">
        <f>VLOOKUP($C577,'Master list'!$C:$Z,5,0)</f>
        <v>SGCC-ZSBX-Z18</v>
      </c>
      <c r="AA577" s="93">
        <f>VLOOKUP($C577,'Master list'!$C:$Z,6,0)</f>
        <v>2</v>
      </c>
      <c r="AB577" s="93">
        <f>VLOOKUP($C577,'Master list'!$C:$Z,7,0)</f>
        <v>89.9</v>
      </c>
      <c r="AC577" s="93">
        <f>VLOOKUP($C577,'Master list'!$C:$Z,8,0)</f>
        <v>256</v>
      </c>
      <c r="AD577" s="105">
        <f>VLOOKUP($C577,'Master list'!$C:$Z,9,0)</f>
        <v>0.36132607999999999</v>
      </c>
      <c r="AF577" s="106">
        <f t="shared" si="67"/>
        <v>393.29259829760002</v>
      </c>
      <c r="AG577" s="106">
        <f t="shared" si="68"/>
        <v>544.69906560000004</v>
      </c>
      <c r="AH577" s="106">
        <f t="shared" si="69"/>
        <v>562.85570111999994</v>
      </c>
      <c r="AI577" s="106">
        <f t="shared" si="70"/>
        <v>544.69906560000004</v>
      </c>
      <c r="AJ577" s="106">
        <f t="shared" si="71"/>
        <v>18.156635519999998</v>
      </c>
      <c r="AK577" s="106">
        <f t="shared" si="72"/>
        <v>1089.3981312000001</v>
      </c>
      <c r="AL577" s="106">
        <f t="shared" si="73"/>
        <v>0</v>
      </c>
      <c r="AM577" s="106">
        <f t="shared" si="74"/>
        <v>3153.1011973375998</v>
      </c>
    </row>
    <row r="578" spans="2:39">
      <c r="B578" s="103" t="s">
        <v>5</v>
      </c>
      <c r="C578" s="103" t="s">
        <v>1169</v>
      </c>
      <c r="D578" s="103" t="s">
        <v>1170</v>
      </c>
      <c r="E578" s="128">
        <v>0</v>
      </c>
      <c r="F578" s="128">
        <v>0</v>
      </c>
      <c r="G578" s="128">
        <v>0</v>
      </c>
      <c r="H578" s="128">
        <v>0</v>
      </c>
      <c r="I578" s="128">
        <v>0</v>
      </c>
      <c r="J578" s="128">
        <v>0</v>
      </c>
      <c r="K578" s="128">
        <v>535.54499999999996</v>
      </c>
      <c r="L578" s="128">
        <v>627.12</v>
      </c>
      <c r="M578" s="128">
        <v>0</v>
      </c>
      <c r="N578" s="128">
        <v>1254.24</v>
      </c>
      <c r="O578" s="128">
        <v>2299.44</v>
      </c>
      <c r="P578" s="128">
        <v>1254.24</v>
      </c>
      <c r="Q578" s="128">
        <v>1881.36</v>
      </c>
      <c r="R578" s="128">
        <v>100.5</v>
      </c>
      <c r="S578" s="128">
        <v>1571.82</v>
      </c>
      <c r="T578" s="128">
        <v>9524.2649999999994</v>
      </c>
      <c r="U578" s="128" t="s">
        <v>4408</v>
      </c>
      <c r="W578" s="93" t="str">
        <f>_xlfn.XLOOKUP($C578,'Master list'!$C:$C,'Master list'!E:E)</f>
        <v>SGCC</v>
      </c>
      <c r="X578" s="93" t="str">
        <f>VLOOKUP($C578,'Master list'!$C:$Z,4,0)</f>
        <v>Z18</v>
      </c>
      <c r="Y578" s="104">
        <f>_xlfn.XLOOKUP($C578,'Master list'!$C:$C,'Master list'!O:O)</f>
        <v>1219</v>
      </c>
      <c r="Z578" s="93" t="str">
        <f>VLOOKUP($C578,'Master list'!$C:$Z,5,0)</f>
        <v>SGCC-ZSBX-Z18</v>
      </c>
      <c r="AA578" s="93">
        <f>VLOOKUP($C578,'Master list'!$C:$Z,6,0)</f>
        <v>2</v>
      </c>
      <c r="AB578" s="93">
        <f>VLOOKUP($C578,'Master list'!$C:$Z,7,0)</f>
        <v>168</v>
      </c>
      <c r="AC578" s="93">
        <f>VLOOKUP($C578,'Master list'!$C:$Z,8,0)</f>
        <v>1145</v>
      </c>
      <c r="AD578" s="105">
        <f>VLOOKUP($C578,'Master list'!$C:$Z,9,0)</f>
        <v>3.0200520000000002</v>
      </c>
      <c r="AF578" s="106">
        <f t="shared" si="67"/>
        <v>3511.3087585799999</v>
      </c>
      <c r="AG578" s="106">
        <f t="shared" si="68"/>
        <v>3787.8700204800002</v>
      </c>
      <c r="AH578" s="106">
        <f t="shared" si="69"/>
        <v>6944.4283708800003</v>
      </c>
      <c r="AI578" s="106">
        <f t="shared" si="70"/>
        <v>3787.8700204800002</v>
      </c>
      <c r="AJ578" s="106">
        <f t="shared" si="71"/>
        <v>5681.8050307200001</v>
      </c>
      <c r="AK578" s="106">
        <f t="shared" si="72"/>
        <v>303.51522600000004</v>
      </c>
      <c r="AL578" s="106">
        <f t="shared" si="73"/>
        <v>4746.9781346400005</v>
      </c>
      <c r="AM578" s="106">
        <f t="shared" si="74"/>
        <v>28763.775561779999</v>
      </c>
    </row>
    <row r="579" spans="2:39">
      <c r="B579" s="103" t="s">
        <v>5</v>
      </c>
      <c r="C579" s="103" t="s">
        <v>1171</v>
      </c>
      <c r="D579" s="103" t="s">
        <v>1170</v>
      </c>
      <c r="E579" s="128">
        <v>0</v>
      </c>
      <c r="F579" s="128">
        <v>0</v>
      </c>
      <c r="G579" s="128">
        <v>0</v>
      </c>
      <c r="H579" s="128">
        <v>0</v>
      </c>
      <c r="I579" s="128">
        <v>0</v>
      </c>
      <c r="J579" s="128">
        <v>0</v>
      </c>
      <c r="K579" s="128">
        <v>1.65</v>
      </c>
      <c r="L579" s="128">
        <v>0</v>
      </c>
      <c r="M579" s="128">
        <v>0</v>
      </c>
      <c r="N579" s="128">
        <v>0</v>
      </c>
      <c r="O579" s="128">
        <v>100.5</v>
      </c>
      <c r="P579" s="128">
        <v>0</v>
      </c>
      <c r="Q579" s="128">
        <v>100.5</v>
      </c>
      <c r="R579" s="128">
        <v>0</v>
      </c>
      <c r="S579" s="128">
        <v>0</v>
      </c>
      <c r="T579" s="128">
        <v>202.65</v>
      </c>
      <c r="U579" s="128" t="s">
        <v>4408</v>
      </c>
      <c r="W579" s="93" t="str">
        <f>_xlfn.XLOOKUP($C579,'Master list'!$C:$C,'Master list'!E:E)</f>
        <v>SGCC</v>
      </c>
      <c r="X579" s="93" t="str">
        <f>VLOOKUP($C579,'Master list'!$C:$Z,4,0)</f>
        <v>Z18</v>
      </c>
      <c r="Y579" s="104">
        <f>_xlfn.XLOOKUP($C579,'Master list'!$C:$C,'Master list'!O:O)</f>
        <v>1219</v>
      </c>
      <c r="Z579" s="93" t="str">
        <f>VLOOKUP($C579,'Master list'!$C:$Z,5,0)</f>
        <v>SGCC-ZSBX-Z18</v>
      </c>
      <c r="AA579" s="93">
        <f>VLOOKUP($C579,'Master list'!$C:$Z,6,0)</f>
        <v>2</v>
      </c>
      <c r="AB579" s="93">
        <f>VLOOKUP($C579,'Master list'!$C:$Z,7,0)</f>
        <v>168</v>
      </c>
      <c r="AC579" s="93">
        <f>VLOOKUP($C579,'Master list'!$C:$Z,8,0)</f>
        <v>1145</v>
      </c>
      <c r="AD579" s="105">
        <f>VLOOKUP($C579,'Master list'!$C:$Z,9,0)</f>
        <v>3.0200520000000002</v>
      </c>
      <c r="AF579" s="106">
        <f t="shared" si="67"/>
        <v>4.9830858000000005</v>
      </c>
      <c r="AG579" s="106">
        <f t="shared" si="68"/>
        <v>0</v>
      </c>
      <c r="AH579" s="106">
        <f t="shared" si="69"/>
        <v>303.51522600000004</v>
      </c>
      <c r="AI579" s="106">
        <f t="shared" si="70"/>
        <v>0</v>
      </c>
      <c r="AJ579" s="106">
        <f t="shared" si="71"/>
        <v>303.51522600000004</v>
      </c>
      <c r="AK579" s="106">
        <f t="shared" si="72"/>
        <v>0</v>
      </c>
      <c r="AL579" s="106">
        <f t="shared" si="73"/>
        <v>0</v>
      </c>
      <c r="AM579" s="106">
        <f t="shared" si="74"/>
        <v>612.01353780000011</v>
      </c>
    </row>
    <row r="580" spans="2:39">
      <c r="B580" s="103" t="s">
        <v>5</v>
      </c>
      <c r="C580" s="103" t="s">
        <v>1172</v>
      </c>
      <c r="D580" s="103" t="s">
        <v>1173</v>
      </c>
      <c r="E580" s="128">
        <v>0</v>
      </c>
      <c r="F580" s="128">
        <v>0</v>
      </c>
      <c r="G580" s="128">
        <v>0</v>
      </c>
      <c r="H580" s="128">
        <v>0</v>
      </c>
      <c r="I580" s="128">
        <v>0</v>
      </c>
      <c r="J580" s="128">
        <v>0</v>
      </c>
      <c r="K580" s="128">
        <v>1087.693</v>
      </c>
      <c r="L580" s="128">
        <v>0</v>
      </c>
      <c r="M580" s="128">
        <v>0</v>
      </c>
      <c r="N580" s="128">
        <v>1535.64</v>
      </c>
      <c r="O580" s="128">
        <v>1322.58</v>
      </c>
      <c r="P580" s="128">
        <v>1587.9</v>
      </c>
      <c r="Q580" s="128">
        <v>1821.06</v>
      </c>
      <c r="R580" s="128">
        <v>0</v>
      </c>
      <c r="S580" s="128">
        <v>2094.42</v>
      </c>
      <c r="T580" s="128">
        <v>9449.2929999999997</v>
      </c>
      <c r="U580" s="128" t="s">
        <v>4408</v>
      </c>
      <c r="W580" s="93" t="str">
        <f>_xlfn.XLOOKUP($C580,'Master list'!$C:$C,'Master list'!E:E)</f>
        <v>SGCC</v>
      </c>
      <c r="X580" s="93" t="str">
        <f>VLOOKUP($C580,'Master list'!$C:$Z,4,0)</f>
        <v>Z18</v>
      </c>
      <c r="Y580" s="104">
        <f>_xlfn.XLOOKUP($C580,'Master list'!$C:$C,'Master list'!O:O)</f>
        <v>1219</v>
      </c>
      <c r="Z580" s="93" t="str">
        <f>VLOOKUP($C580,'Master list'!$C:$Z,5,0)</f>
        <v>SGCC-ZSBX-Z18</v>
      </c>
      <c r="AA580" s="93">
        <f>VLOOKUP($C580,'Master list'!$C:$Z,6,0)</f>
        <v>2</v>
      </c>
      <c r="AB580" s="93">
        <f>VLOOKUP($C580,'Master list'!$C:$Z,7,0)</f>
        <v>185</v>
      </c>
      <c r="AC580" s="93">
        <f>VLOOKUP($C580,'Master list'!$C:$Z,8,0)</f>
        <v>1450</v>
      </c>
      <c r="AD580" s="105">
        <f>VLOOKUP($C580,'Master list'!$C:$Z,9,0)</f>
        <v>4.211525</v>
      </c>
      <c r="AF580" s="106">
        <f t="shared" si="67"/>
        <v>4580.8462618249996</v>
      </c>
      <c r="AG580" s="106">
        <f t="shared" si="68"/>
        <v>6467.3862510000008</v>
      </c>
      <c r="AH580" s="106">
        <f t="shared" si="69"/>
        <v>5570.0787344999999</v>
      </c>
      <c r="AI580" s="106">
        <f t="shared" si="70"/>
        <v>6687.4805475000003</v>
      </c>
      <c r="AJ580" s="106">
        <f t="shared" si="71"/>
        <v>7669.4397165</v>
      </c>
      <c r="AK580" s="106">
        <f t="shared" si="72"/>
        <v>0</v>
      </c>
      <c r="AL580" s="106">
        <f t="shared" si="73"/>
        <v>8820.7021905000001</v>
      </c>
      <c r="AM580" s="106">
        <f t="shared" si="74"/>
        <v>39795.933701825001</v>
      </c>
    </row>
    <row r="581" spans="2:39">
      <c r="B581" s="103" t="s">
        <v>5</v>
      </c>
      <c r="C581" s="103" t="s">
        <v>1174</v>
      </c>
      <c r="D581" s="103" t="s">
        <v>1173</v>
      </c>
      <c r="E581" s="128">
        <v>0</v>
      </c>
      <c r="F581" s="128">
        <v>0</v>
      </c>
      <c r="G581" s="128">
        <v>0</v>
      </c>
      <c r="H581" s="128">
        <v>0</v>
      </c>
      <c r="I581" s="128">
        <v>0</v>
      </c>
      <c r="J581" s="128">
        <v>0</v>
      </c>
      <c r="K581" s="128">
        <v>0</v>
      </c>
      <c r="L581" s="128">
        <v>0</v>
      </c>
      <c r="M581" s="128">
        <v>0</v>
      </c>
      <c r="N581" s="128">
        <v>0</v>
      </c>
      <c r="O581" s="128">
        <v>0</v>
      </c>
      <c r="P581" s="128">
        <v>0</v>
      </c>
      <c r="Q581" s="128">
        <v>0</v>
      </c>
      <c r="R581" s="128">
        <v>0</v>
      </c>
      <c r="S581" s="128">
        <v>119.12</v>
      </c>
      <c r="T581" s="128">
        <v>119.12</v>
      </c>
      <c r="U581" s="128" t="s">
        <v>4408</v>
      </c>
      <c r="W581" s="93" t="str">
        <f>_xlfn.XLOOKUP($C581,'Master list'!$C:$C,'Master list'!E:E)</f>
        <v>SGCC</v>
      </c>
      <c r="X581" s="93" t="str">
        <f>VLOOKUP($C581,'Master list'!$C:$Z,4,0)</f>
        <v>Z18</v>
      </c>
      <c r="Y581" s="104">
        <f>_xlfn.XLOOKUP($C581,'Master list'!$C:$C,'Master list'!O:O)</f>
        <v>1219</v>
      </c>
      <c r="Z581" s="93" t="str">
        <f>VLOOKUP($C581,'Master list'!$C:$Z,5,0)</f>
        <v>SGCC-ZSBX-Z18</v>
      </c>
      <c r="AA581" s="93">
        <f>VLOOKUP($C581,'Master list'!$C:$Z,6,0)</f>
        <v>2</v>
      </c>
      <c r="AB581" s="93">
        <f>VLOOKUP($C581,'Master list'!$C:$Z,7,0)</f>
        <v>185</v>
      </c>
      <c r="AC581" s="93">
        <f>VLOOKUP($C581,'Master list'!$C:$Z,8,0)</f>
        <v>1450</v>
      </c>
      <c r="AD581" s="105">
        <f>VLOOKUP($C581,'Master list'!$C:$Z,9,0)</f>
        <v>4.211525</v>
      </c>
      <c r="AF581" s="106">
        <f t="shared" si="67"/>
        <v>0</v>
      </c>
      <c r="AG581" s="106">
        <f t="shared" si="68"/>
        <v>0</v>
      </c>
      <c r="AH581" s="106">
        <f t="shared" si="69"/>
        <v>0</v>
      </c>
      <c r="AI581" s="106">
        <f t="shared" si="70"/>
        <v>0</v>
      </c>
      <c r="AJ581" s="106">
        <f t="shared" si="71"/>
        <v>0</v>
      </c>
      <c r="AK581" s="106">
        <f t="shared" si="72"/>
        <v>0</v>
      </c>
      <c r="AL581" s="106">
        <f t="shared" si="73"/>
        <v>501.67685800000004</v>
      </c>
      <c r="AM581" s="106">
        <f t="shared" si="74"/>
        <v>501.67685800000004</v>
      </c>
    </row>
    <row r="582" spans="2:39">
      <c r="B582" s="103" t="s">
        <v>5</v>
      </c>
      <c r="C582" s="103" t="s">
        <v>1175</v>
      </c>
      <c r="D582" s="103" t="s">
        <v>1176</v>
      </c>
      <c r="E582" s="128">
        <v>0</v>
      </c>
      <c r="F582" s="128">
        <v>0</v>
      </c>
      <c r="G582" s="128">
        <v>0</v>
      </c>
      <c r="H582" s="128">
        <v>0</v>
      </c>
      <c r="I582" s="128">
        <v>0</v>
      </c>
      <c r="J582" s="128">
        <v>0</v>
      </c>
      <c r="K582" s="128">
        <v>1786.51</v>
      </c>
      <c r="L582" s="128">
        <v>0</v>
      </c>
      <c r="M582" s="128">
        <v>0</v>
      </c>
      <c r="N582" s="128">
        <v>1987.89</v>
      </c>
      <c r="O582" s="128">
        <v>2592.9</v>
      </c>
      <c r="P582" s="128">
        <v>1728.6</v>
      </c>
      <c r="Q582" s="128">
        <v>3370.77</v>
      </c>
      <c r="R582" s="128">
        <v>86.43</v>
      </c>
      <c r="S582" s="128">
        <v>2765.76</v>
      </c>
      <c r="T582" s="128">
        <v>14318.86</v>
      </c>
      <c r="U582" s="128" t="s">
        <v>4408</v>
      </c>
      <c r="W582" s="93" t="str">
        <f>_xlfn.XLOOKUP($C582,'Master list'!$C:$C,'Master list'!E:E)</f>
        <v>SGCC</v>
      </c>
      <c r="X582" s="93" t="str">
        <f>VLOOKUP($C582,'Master list'!$C:$Z,4,0)</f>
        <v>Z18</v>
      </c>
      <c r="Y582" s="104">
        <f>_xlfn.XLOOKUP($C582,'Master list'!$C:$C,'Master list'!O:O)</f>
        <v>1219</v>
      </c>
      <c r="Z582" s="93" t="str">
        <f>VLOOKUP($C582,'Master list'!$C:$Z,5,0)</f>
        <v>SGCC-ZSBX-Z18</v>
      </c>
      <c r="AA582" s="93">
        <f>VLOOKUP($C582,'Master list'!$C:$Z,6,0)</f>
        <v>2</v>
      </c>
      <c r="AB582" s="93">
        <f>VLOOKUP($C582,'Master list'!$C:$Z,7,0)</f>
        <v>806.8</v>
      </c>
      <c r="AC582" s="93">
        <f>VLOOKUP($C582,'Master list'!$C:$Z,8,0)</f>
        <v>426.6</v>
      </c>
      <c r="AD582" s="105">
        <f>VLOOKUP($C582,'Master list'!$C:$Z,9,0)</f>
        <v>5.4036398159999992</v>
      </c>
      <c r="AF582" s="106">
        <f t="shared" si="67"/>
        <v>9653.6565676821592</v>
      </c>
      <c r="AG582" s="106">
        <f t="shared" si="68"/>
        <v>10741.841553828239</v>
      </c>
      <c r="AH582" s="106">
        <f t="shared" si="69"/>
        <v>14011.097678906399</v>
      </c>
      <c r="AI582" s="106">
        <f t="shared" si="70"/>
        <v>9340.731785937598</v>
      </c>
      <c r="AJ582" s="106">
        <f t="shared" si="71"/>
        <v>18214.426982578316</v>
      </c>
      <c r="AK582" s="106">
        <f t="shared" si="72"/>
        <v>467.03658929687998</v>
      </c>
      <c r="AL582" s="106">
        <f t="shared" si="73"/>
        <v>14945.170857500159</v>
      </c>
      <c r="AM582" s="106">
        <f t="shared" si="74"/>
        <v>77373.962015729747</v>
      </c>
    </row>
    <row r="583" spans="2:39">
      <c r="B583" s="103" t="s">
        <v>5</v>
      </c>
      <c r="C583" s="103" t="s">
        <v>1177</v>
      </c>
      <c r="D583" s="103" t="s">
        <v>1178</v>
      </c>
      <c r="E583" s="128">
        <v>0</v>
      </c>
      <c r="F583" s="128">
        <v>0</v>
      </c>
      <c r="G583" s="128">
        <v>0</v>
      </c>
      <c r="H583" s="128">
        <v>0</v>
      </c>
      <c r="I583" s="128">
        <v>0</v>
      </c>
      <c r="J583" s="128">
        <v>0</v>
      </c>
      <c r="K583" s="128">
        <v>500</v>
      </c>
      <c r="L583" s="128">
        <v>0</v>
      </c>
      <c r="M583" s="128">
        <v>0</v>
      </c>
      <c r="N583" s="128">
        <v>600</v>
      </c>
      <c r="O583" s="128">
        <v>600</v>
      </c>
      <c r="P583" s="128">
        <v>500</v>
      </c>
      <c r="Q583" s="128">
        <v>1000</v>
      </c>
      <c r="R583" s="128">
        <v>0</v>
      </c>
      <c r="S583" s="128">
        <v>1000</v>
      </c>
      <c r="T583" s="128">
        <v>4200</v>
      </c>
      <c r="U583" s="128" t="s">
        <v>4408</v>
      </c>
      <c r="W583" s="93" t="str">
        <f>_xlfn.XLOOKUP($C583,'Master list'!$C:$C,'Master list'!E:E)</f>
        <v>SGCC</v>
      </c>
      <c r="X583" s="93" t="str">
        <f>VLOOKUP($C583,'Master list'!$C:$Z,4,0)</f>
        <v>Z18</v>
      </c>
      <c r="Y583" s="104">
        <f>_xlfn.XLOOKUP($C583,'Master list'!$C:$C,'Master list'!O:O)</f>
        <v>1219</v>
      </c>
      <c r="Z583" s="93" t="str">
        <f>VLOOKUP($C583,'Master list'!$C:$Z,5,0)</f>
        <v>SGCC-ZSBX-Z18</v>
      </c>
      <c r="AA583" s="93">
        <f>VLOOKUP($C583,'Master list'!$C:$Z,6,0)</f>
        <v>2</v>
      </c>
      <c r="AB583" s="93">
        <f>VLOOKUP($C583,'Master list'!$C:$Z,7,0)</f>
        <v>193.2</v>
      </c>
      <c r="AC583" s="93">
        <f>VLOOKUP($C583,'Master list'!$C:$Z,8,0)</f>
        <v>232.6</v>
      </c>
      <c r="AD583" s="105">
        <f>VLOOKUP($C583,'Master list'!$C:$Z,9,0)</f>
        <v>0.70553162399999991</v>
      </c>
      <c r="AF583" s="106">
        <f t="shared" si="67"/>
        <v>352.76581199999998</v>
      </c>
      <c r="AG583" s="106">
        <f t="shared" si="68"/>
        <v>423.31897439999995</v>
      </c>
      <c r="AH583" s="106">
        <f t="shared" si="69"/>
        <v>423.31897439999995</v>
      </c>
      <c r="AI583" s="106">
        <f t="shared" si="70"/>
        <v>352.76581199999998</v>
      </c>
      <c r="AJ583" s="106">
        <f t="shared" si="71"/>
        <v>705.53162399999997</v>
      </c>
      <c r="AK583" s="106">
        <f t="shared" si="72"/>
        <v>0</v>
      </c>
      <c r="AL583" s="106">
        <f t="shared" si="73"/>
        <v>705.53162399999997</v>
      </c>
      <c r="AM583" s="106">
        <f t="shared" si="74"/>
        <v>2963.2328207999994</v>
      </c>
    </row>
    <row r="584" spans="2:39">
      <c r="B584" s="103" t="s">
        <v>5</v>
      </c>
      <c r="C584" s="103" t="s">
        <v>1179</v>
      </c>
      <c r="D584" s="103" t="s">
        <v>1180</v>
      </c>
      <c r="E584" s="128">
        <v>0</v>
      </c>
      <c r="F584" s="128">
        <v>0</v>
      </c>
      <c r="G584" s="128">
        <v>0</v>
      </c>
      <c r="H584" s="128">
        <v>0</v>
      </c>
      <c r="I584" s="128">
        <v>0</v>
      </c>
      <c r="J584" s="128">
        <v>0</v>
      </c>
      <c r="K584" s="128">
        <v>468.495</v>
      </c>
      <c r="L584" s="128">
        <v>0</v>
      </c>
      <c r="M584" s="128">
        <v>0</v>
      </c>
      <c r="N584" s="128">
        <v>578.88</v>
      </c>
      <c r="O584" s="128">
        <v>643.20000000000005</v>
      </c>
      <c r="P584" s="128">
        <v>482.4</v>
      </c>
      <c r="Q584" s="128">
        <v>996.96</v>
      </c>
      <c r="R584" s="128">
        <v>32.159999999999997</v>
      </c>
      <c r="S584" s="128">
        <v>900.48</v>
      </c>
      <c r="T584" s="128">
        <v>4102.5749999999998</v>
      </c>
      <c r="U584" s="128" t="s">
        <v>4408</v>
      </c>
      <c r="W584" s="93" t="str">
        <f>_xlfn.XLOOKUP($C584,'Master list'!$C:$C,'Master list'!E:E)</f>
        <v>SGCC</v>
      </c>
      <c r="X584" s="93" t="str">
        <f>VLOOKUP($C584,'Master list'!$C:$Z,4,0)</f>
        <v>Z18</v>
      </c>
      <c r="Y584" s="104">
        <f>_xlfn.XLOOKUP($C584,'Master list'!$C:$C,'Master list'!O:O)</f>
        <v>1219</v>
      </c>
      <c r="Z584" s="93" t="str">
        <f>VLOOKUP($C584,'Master list'!$C:$Z,5,0)</f>
        <v>SGCC-ZSBX-Z18</v>
      </c>
      <c r="AA584" s="93">
        <f>VLOOKUP($C584,'Master list'!$C:$Z,6,0)</f>
        <v>2</v>
      </c>
      <c r="AB584" s="93">
        <f>VLOOKUP($C584,'Master list'!$C:$Z,7,0)</f>
        <v>134</v>
      </c>
      <c r="AC584" s="93">
        <f>VLOOKUP($C584,'Master list'!$C:$Z,8,0)</f>
        <v>362</v>
      </c>
      <c r="AD584" s="105">
        <f>VLOOKUP($C584,'Master list'!$C:$Z,9,0)</f>
        <v>0.76157559999999991</v>
      </c>
      <c r="AF584" s="106">
        <f t="shared" si="67"/>
        <v>356.79436072199996</v>
      </c>
      <c r="AG584" s="106">
        <f t="shared" si="68"/>
        <v>440.86088332799994</v>
      </c>
      <c r="AH584" s="106">
        <f t="shared" si="69"/>
        <v>489.84542591999997</v>
      </c>
      <c r="AI584" s="106">
        <f t="shared" si="70"/>
        <v>367.38406943999996</v>
      </c>
      <c r="AJ584" s="106">
        <f t="shared" si="71"/>
        <v>759.26041017599994</v>
      </c>
      <c r="AK584" s="106">
        <f t="shared" si="72"/>
        <v>24.492271295999995</v>
      </c>
      <c r="AL584" s="106">
        <f t="shared" si="73"/>
        <v>685.7835962879999</v>
      </c>
      <c r="AM584" s="106">
        <f t="shared" si="74"/>
        <v>3124.4210171699997</v>
      </c>
    </row>
    <row r="585" spans="2:39">
      <c r="B585" s="103" t="s">
        <v>5</v>
      </c>
      <c r="C585" s="103" t="s">
        <v>1181</v>
      </c>
      <c r="D585" s="103" t="s">
        <v>1182</v>
      </c>
      <c r="E585" s="128">
        <v>0</v>
      </c>
      <c r="F585" s="128">
        <v>0</v>
      </c>
      <c r="G585" s="128">
        <v>0</v>
      </c>
      <c r="H585" s="128">
        <v>0</v>
      </c>
      <c r="I585" s="128">
        <v>0</v>
      </c>
      <c r="J585" s="128">
        <v>50.4</v>
      </c>
      <c r="K585" s="128">
        <v>3015</v>
      </c>
      <c r="L585" s="128">
        <v>0</v>
      </c>
      <c r="M585" s="128">
        <v>0</v>
      </c>
      <c r="N585" s="128">
        <v>2914.5</v>
      </c>
      <c r="O585" s="128">
        <v>3919.5</v>
      </c>
      <c r="P585" s="128">
        <v>2361.75</v>
      </c>
      <c r="Q585" s="128">
        <v>4773.75</v>
      </c>
      <c r="R585" s="128">
        <v>100.5</v>
      </c>
      <c r="S585" s="128">
        <v>3718.5</v>
      </c>
      <c r="T585" s="128">
        <v>20853.900000000001</v>
      </c>
      <c r="U585" s="128" t="s">
        <v>4408</v>
      </c>
      <c r="W585" s="93" t="str">
        <f>_xlfn.XLOOKUP($C585,'Master list'!$C:$C,'Master list'!E:E)</f>
        <v>SGCC</v>
      </c>
      <c r="X585" s="93" t="str">
        <f>VLOOKUP($C585,'Master list'!$C:$Z,4,0)</f>
        <v>Z18</v>
      </c>
      <c r="Y585" s="104">
        <f>_xlfn.XLOOKUP($C585,'Master list'!$C:$C,'Master list'!O:O)</f>
        <v>1219</v>
      </c>
      <c r="Z585" s="93" t="str">
        <f>VLOOKUP($C585,'Master list'!$C:$Z,5,0)</f>
        <v>SGCC-ZSBX-Z18</v>
      </c>
      <c r="AA585" s="93">
        <f>VLOOKUP($C585,'Master list'!$C:$Z,6,0)</f>
        <v>2</v>
      </c>
      <c r="AB585" s="93">
        <f>VLOOKUP($C585,'Master list'!$C:$Z,7,0)</f>
        <v>176</v>
      </c>
      <c r="AC585" s="93">
        <f>VLOOKUP($C585,'Master list'!$C:$Z,8,0)</f>
        <v>663</v>
      </c>
      <c r="AD585" s="105">
        <f>VLOOKUP($C585,'Master list'!$C:$Z,9,0)</f>
        <v>1.8320015999999999</v>
      </c>
      <c r="AF585" s="106">
        <f t="shared" si="67"/>
        <v>5615.8177046399996</v>
      </c>
      <c r="AG585" s="106">
        <f t="shared" si="68"/>
        <v>5339.3686631999999</v>
      </c>
      <c r="AH585" s="106">
        <f t="shared" si="69"/>
        <v>7180.5302711999993</v>
      </c>
      <c r="AI585" s="106">
        <f t="shared" si="70"/>
        <v>4326.7297787999996</v>
      </c>
      <c r="AJ585" s="106">
        <f t="shared" si="71"/>
        <v>8745.5176379999994</v>
      </c>
      <c r="AK585" s="106">
        <f t="shared" si="72"/>
        <v>184.11616079999999</v>
      </c>
      <c r="AL585" s="106">
        <f t="shared" si="73"/>
        <v>6812.2979495999998</v>
      </c>
      <c r="AM585" s="106">
        <f t="shared" si="74"/>
        <v>38204.37816624</v>
      </c>
    </row>
    <row r="586" spans="2:39">
      <c r="B586" s="103" t="s">
        <v>5</v>
      </c>
      <c r="C586" s="103" t="s">
        <v>1183</v>
      </c>
      <c r="D586" s="103" t="s">
        <v>1184</v>
      </c>
      <c r="E586" s="128">
        <v>0</v>
      </c>
      <c r="F586" s="128">
        <v>0</v>
      </c>
      <c r="G586" s="128">
        <v>0</v>
      </c>
      <c r="H586" s="128">
        <v>0</v>
      </c>
      <c r="I586" s="128">
        <v>0</v>
      </c>
      <c r="J586" s="128">
        <v>0</v>
      </c>
      <c r="K586" s="128">
        <v>376.8</v>
      </c>
      <c r="L586" s="128">
        <v>0</v>
      </c>
      <c r="M586" s="128">
        <v>0</v>
      </c>
      <c r="N586" s="128">
        <v>361.8</v>
      </c>
      <c r="O586" s="128">
        <v>422.1</v>
      </c>
      <c r="P586" s="128">
        <v>422.1</v>
      </c>
      <c r="Q586" s="128">
        <v>723.6</v>
      </c>
      <c r="R586" s="128">
        <v>0</v>
      </c>
      <c r="S586" s="128">
        <v>783.9</v>
      </c>
      <c r="T586" s="128">
        <v>3090.3</v>
      </c>
      <c r="U586" s="128" t="s">
        <v>4408</v>
      </c>
      <c r="W586" s="93" t="str">
        <f>_xlfn.XLOOKUP($C586,'Master list'!$C:$C,'Master list'!E:E)</f>
        <v>SGCC</v>
      </c>
      <c r="X586" s="93" t="str">
        <f>VLOOKUP($C586,'Master list'!$C:$Z,4,0)</f>
        <v>Z08</v>
      </c>
      <c r="Y586" s="104">
        <f>_xlfn.XLOOKUP($C586,'Master list'!$C:$C,'Master list'!O:O)</f>
        <v>1219</v>
      </c>
      <c r="Z586" s="93" t="str">
        <f>VLOOKUP($C586,'Master list'!$C:$Z,5,0)</f>
        <v>SGCC-ZSBX-Z08</v>
      </c>
      <c r="AA586" s="93">
        <f>VLOOKUP($C586,'Master list'!$C:$Z,6,0)</f>
        <v>2</v>
      </c>
      <c r="AB586" s="93">
        <f>VLOOKUP($C586,'Master list'!$C:$Z,7,0)</f>
        <v>44</v>
      </c>
      <c r="AC586" s="93">
        <f>VLOOKUP($C586,'Master list'!$C:$Z,8,0)</f>
        <v>172</v>
      </c>
      <c r="AD586" s="105">
        <f>VLOOKUP($C586,'Master list'!$C:$Z,9,0)</f>
        <v>0.1188176</v>
      </c>
      <c r="AF586" s="106">
        <f t="shared" ref="AF586:AF588" si="75">SUM(J586:M586)*AD586</f>
        <v>44.77047168</v>
      </c>
      <c r="AG586" s="106">
        <f t="shared" ref="AG586:AG588" si="76">$AD586*N586</f>
        <v>42.988207680000002</v>
      </c>
      <c r="AH586" s="106">
        <f t="shared" ref="AH586:AH588" si="77">$AD586*O586</f>
        <v>50.152908959999998</v>
      </c>
      <c r="AI586" s="106">
        <f t="shared" ref="AI586:AI588" si="78">$AD586*P586</f>
        <v>50.152908959999998</v>
      </c>
      <c r="AJ586" s="106">
        <f t="shared" ref="AJ586:AJ588" si="79">$AD586*Q586</f>
        <v>85.976415360000004</v>
      </c>
      <c r="AK586" s="106">
        <f t="shared" ref="AK586:AK588" si="80">$AD586*R586</f>
        <v>0</v>
      </c>
      <c r="AL586" s="106">
        <f t="shared" ref="AL586:AL588" si="81">$AD586*S586</f>
        <v>93.141116639999993</v>
      </c>
      <c r="AM586" s="106">
        <f t="shared" ref="AM586:AM588" si="82">$AD586*T586</f>
        <v>367.18202927999999</v>
      </c>
    </row>
    <row r="587" spans="2:39">
      <c r="B587" s="103" t="s">
        <v>5</v>
      </c>
      <c r="C587" s="103" t="s">
        <v>1185</v>
      </c>
      <c r="D587" s="103" t="s">
        <v>1186</v>
      </c>
      <c r="E587" s="128">
        <v>0</v>
      </c>
      <c r="F587" s="128">
        <v>0</v>
      </c>
      <c r="G587" s="128">
        <v>0</v>
      </c>
      <c r="H587" s="128">
        <v>0</v>
      </c>
      <c r="I587" s="128">
        <v>0</v>
      </c>
      <c r="J587" s="128">
        <v>0</v>
      </c>
      <c r="K587" s="128">
        <v>331.34</v>
      </c>
      <c r="L587" s="128">
        <v>0</v>
      </c>
      <c r="M587" s="128">
        <v>0</v>
      </c>
      <c r="N587" s="128">
        <v>804</v>
      </c>
      <c r="O587" s="128">
        <v>402</v>
      </c>
      <c r="P587" s="128">
        <v>402</v>
      </c>
      <c r="Q587" s="128">
        <v>1206</v>
      </c>
      <c r="R587" s="128">
        <v>0</v>
      </c>
      <c r="S587" s="128">
        <v>804</v>
      </c>
      <c r="T587" s="128">
        <v>3949.34</v>
      </c>
      <c r="U587" s="128" t="s">
        <v>4408</v>
      </c>
      <c r="W587" s="93" t="str">
        <f>_xlfn.XLOOKUP($C587,'Master list'!$C:$C,'Master list'!E:E)</f>
        <v>SGCC</v>
      </c>
      <c r="X587" s="93" t="str">
        <f>VLOOKUP($C587,'Master list'!$C:$Z,4,0)</f>
        <v>Z08</v>
      </c>
      <c r="Y587" s="104">
        <f>_xlfn.XLOOKUP($C587,'Master list'!$C:$C,'Master list'!O:O)</f>
        <v>1219</v>
      </c>
      <c r="Z587" s="93" t="str">
        <f>VLOOKUP($C587,'Master list'!$C:$Z,5,0)</f>
        <v>SGCC-ZSBX-Z08</v>
      </c>
      <c r="AA587" s="93">
        <f>VLOOKUP($C587,'Master list'!$C:$Z,6,0)</f>
        <v>2</v>
      </c>
      <c r="AB587" s="93">
        <f>VLOOKUP($C587,'Master list'!$C:$Z,7,0)</f>
        <v>145</v>
      </c>
      <c r="AC587" s="93">
        <f>VLOOKUP($C587,'Master list'!$C:$Z,8,0)</f>
        <v>790</v>
      </c>
      <c r="AD587" s="105">
        <f>VLOOKUP($C587,'Master list'!$C:$Z,9,0)</f>
        <v>1.798435</v>
      </c>
      <c r="AF587" s="106">
        <f t="shared" si="75"/>
        <v>595.89345289999994</v>
      </c>
      <c r="AG587" s="106">
        <f t="shared" si="76"/>
        <v>1445.94174</v>
      </c>
      <c r="AH587" s="106">
        <f t="shared" si="77"/>
        <v>722.97086999999999</v>
      </c>
      <c r="AI587" s="106">
        <f t="shared" si="78"/>
        <v>722.97086999999999</v>
      </c>
      <c r="AJ587" s="106">
        <f t="shared" si="79"/>
        <v>2168.9126099999999</v>
      </c>
      <c r="AK587" s="106">
        <f t="shared" si="80"/>
        <v>0</v>
      </c>
      <c r="AL587" s="106">
        <f t="shared" si="81"/>
        <v>1445.94174</v>
      </c>
      <c r="AM587" s="106">
        <f t="shared" si="82"/>
        <v>7102.6312828999999</v>
      </c>
    </row>
    <row r="588" spans="2:39">
      <c r="B588" s="103" t="s">
        <v>5</v>
      </c>
      <c r="C588" s="103" t="s">
        <v>1187</v>
      </c>
      <c r="D588" s="103" t="s">
        <v>1188</v>
      </c>
      <c r="E588" s="128">
        <v>0</v>
      </c>
      <c r="F588" s="128">
        <v>0</v>
      </c>
      <c r="G588" s="128">
        <v>0</v>
      </c>
      <c r="H588" s="128">
        <v>0</v>
      </c>
      <c r="I588" s="128">
        <v>0</v>
      </c>
      <c r="J588" s="128">
        <v>0</v>
      </c>
      <c r="K588" s="128">
        <v>0</v>
      </c>
      <c r="L588" s="128">
        <v>0</v>
      </c>
      <c r="M588" s="128">
        <v>0</v>
      </c>
      <c r="N588" s="128">
        <v>0</v>
      </c>
      <c r="O588" s="128">
        <v>0</v>
      </c>
      <c r="P588" s="128">
        <v>10.62</v>
      </c>
      <c r="Q588" s="128">
        <v>98.262</v>
      </c>
      <c r="R588" s="128">
        <v>0</v>
      </c>
      <c r="S588" s="128">
        <v>76.426000000000002</v>
      </c>
      <c r="T588" s="128">
        <v>185.30799999999999</v>
      </c>
      <c r="U588" s="128" t="s">
        <v>4408</v>
      </c>
      <c r="W588" s="93" t="str">
        <f>_xlfn.XLOOKUP($C588,'Master list'!$C:$C,'Master list'!E:E)</f>
        <v>SGCC</v>
      </c>
      <c r="X588" s="93" t="str">
        <f>VLOOKUP($C588,'Master list'!$C:$Z,4,0)</f>
        <v>Z18</v>
      </c>
      <c r="Y588" s="104">
        <f>_xlfn.XLOOKUP($C588,'Master list'!$C:$C,'Master list'!O:O)</f>
        <v>1219</v>
      </c>
      <c r="Z588" s="93" t="str">
        <f>VLOOKUP($C588,'Master list'!$C:$Z,5,0)</f>
        <v>SGCC-ZSBX-Z18</v>
      </c>
      <c r="AA588" s="93">
        <f>VLOOKUP($C588,'Master list'!$C:$Z,6,0)</f>
        <v>2</v>
      </c>
      <c r="AB588" s="93">
        <f>VLOOKUP($C588,'Master list'!$C:$Z,7,0)</f>
        <v>95.5</v>
      </c>
      <c r="AC588" s="93">
        <f>VLOOKUP($C588,'Master list'!$C:$Z,8,0)</f>
        <v>1200</v>
      </c>
      <c r="AD588" s="105">
        <f>VLOOKUP($C588,'Master list'!$C:$Z,9,0)</f>
        <v>1.79922</v>
      </c>
      <c r="AF588" s="106">
        <f t="shared" si="75"/>
        <v>0</v>
      </c>
      <c r="AG588" s="106">
        <f t="shared" si="76"/>
        <v>0</v>
      </c>
      <c r="AH588" s="106">
        <f t="shared" si="77"/>
        <v>0</v>
      </c>
      <c r="AI588" s="106">
        <f t="shared" si="78"/>
        <v>19.107716399999997</v>
      </c>
      <c r="AJ588" s="106">
        <f t="shared" si="79"/>
        <v>176.79495564000001</v>
      </c>
      <c r="AK588" s="106">
        <f t="shared" si="80"/>
        <v>0</v>
      </c>
      <c r="AL588" s="106">
        <f t="shared" si="81"/>
        <v>137.50718772000002</v>
      </c>
      <c r="AM588" s="106">
        <f t="shared" si="82"/>
        <v>333.40985976000002</v>
      </c>
    </row>
  </sheetData>
  <autoFilter ref="B8:AM588" xr:uid="{00000000-0001-0000-0300-000000000000}"/>
  <mergeCells count="3">
    <mergeCell ref="J6:M6"/>
    <mergeCell ref="F6:I6"/>
    <mergeCell ref="N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5552"/>
  <sheetViews>
    <sheetView showGridLines="0" topLeftCell="W1" zoomScale="85" zoomScaleNormal="85" workbookViewId="0">
      <pane ySplit="4" topLeftCell="A5" activePane="bottomLeft" state="frozen"/>
      <selection pane="bottomLeft" activeCell="AI2" sqref="AI2"/>
    </sheetView>
  </sheetViews>
  <sheetFormatPr defaultRowHeight="14.4"/>
  <cols>
    <col min="1" max="1" width="17.88671875" style="120" customWidth="1"/>
    <col min="2" max="2" width="14.6640625" style="120" customWidth="1"/>
    <col min="3" max="3" width="21" style="120" customWidth="1"/>
    <col min="4" max="4" width="14.88671875" style="120" customWidth="1"/>
    <col min="5" max="5" width="10.6640625" style="121" customWidth="1"/>
    <col min="6" max="7" width="12.6640625" style="120" customWidth="1"/>
    <col min="8" max="8" width="23.88671875" style="120" customWidth="1"/>
    <col min="9" max="9" width="14.6640625" style="120" customWidth="1"/>
    <col min="10" max="10" width="28.33203125" style="120" customWidth="1"/>
    <col min="11" max="13" width="10.6640625" style="120" customWidth="1"/>
    <col min="14" max="14" width="15.6640625" style="120" customWidth="1"/>
    <col min="15" max="15" width="12.88671875" style="120" customWidth="1"/>
    <col min="16" max="16" width="13.44140625" style="121" customWidth="1"/>
    <col min="17" max="17" width="12.109375" style="120" customWidth="1"/>
    <col min="18" max="18" width="12.88671875" style="121" customWidth="1"/>
    <col min="19" max="19" width="13.5546875" style="120" customWidth="1"/>
    <col min="20" max="20" width="11.44140625" style="121" customWidth="1"/>
    <col min="21" max="21" width="12.33203125" style="120" customWidth="1"/>
    <col min="22" max="22" width="12.33203125" style="121" customWidth="1"/>
    <col min="23" max="23" width="14.109375" style="120" customWidth="1"/>
    <col min="24" max="24" width="31.88671875" style="120" customWidth="1"/>
    <col min="25" max="25" width="20.77734375" style="120" bestFit="1" customWidth="1"/>
    <col min="29" max="29" width="8.88671875" style="47"/>
    <col min="30" max="30" width="17.6640625" bestFit="1" customWidth="1"/>
    <col min="35" max="35" width="13.33203125" customWidth="1"/>
    <col min="36" max="36" width="18.33203125" customWidth="1"/>
    <col min="37" max="37" width="14.77734375" customWidth="1"/>
    <col min="38" max="38" width="13.88671875" bestFit="1" customWidth="1"/>
  </cols>
  <sheetData>
    <row r="1" spans="1:38" ht="18.600000000000001">
      <c r="A1" s="129" t="s">
        <v>6215</v>
      </c>
      <c r="B1" s="75"/>
      <c r="C1" s="75"/>
      <c r="D1" s="75"/>
      <c r="E1" s="76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5"/>
      <c r="R1" s="76"/>
      <c r="S1" s="75"/>
      <c r="T1" s="76"/>
      <c r="U1" s="75"/>
      <c r="V1" s="76"/>
      <c r="W1" s="75"/>
      <c r="X1" s="75"/>
      <c r="Y1" s="75"/>
    </row>
    <row r="2" spans="1:38">
      <c r="A2" s="75"/>
      <c r="B2" s="75"/>
      <c r="C2" s="75"/>
      <c r="D2" s="75"/>
      <c r="E2" s="76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5"/>
      <c r="R2" s="76"/>
      <c r="S2" s="75"/>
      <c r="T2" s="76"/>
      <c r="U2" s="75"/>
      <c r="V2" s="76"/>
      <c r="W2" s="75"/>
      <c r="X2" s="75"/>
      <c r="Y2" s="75"/>
      <c r="AI2" s="77">
        <f>SUBTOTAL(9,AI5:AI2000)</f>
        <v>397649.43852811516</v>
      </c>
      <c r="AJ2" s="77">
        <f t="shared" ref="AJ2:AK2" si="0">SUBTOTAL(9,AJ5:AJ2000)</f>
        <v>277869.74974762014</v>
      </c>
      <c r="AK2" s="77">
        <f t="shared" si="0"/>
        <v>119779.68878049489</v>
      </c>
    </row>
    <row r="3" spans="1:38" s="84" customFormat="1">
      <c r="A3" s="82"/>
      <c r="B3" s="82"/>
      <c r="C3" s="82"/>
      <c r="D3" s="82"/>
      <c r="E3" s="83"/>
      <c r="F3" s="82"/>
      <c r="G3" s="82"/>
      <c r="H3" s="82"/>
      <c r="I3" s="82"/>
      <c r="J3" s="82"/>
      <c r="K3" s="82"/>
      <c r="L3" s="82"/>
      <c r="M3" s="82"/>
      <c r="N3" s="82"/>
      <c r="O3" s="82"/>
      <c r="P3" s="83"/>
      <c r="Q3" s="82"/>
      <c r="R3" s="83"/>
      <c r="S3" s="82"/>
      <c r="T3" s="83"/>
      <c r="U3" s="82"/>
      <c r="V3" s="83"/>
      <c r="W3" s="82"/>
      <c r="X3" s="82"/>
      <c r="Y3" s="82"/>
      <c r="AC3" s="85"/>
    </row>
    <row r="4" spans="1:38">
      <c r="A4" s="81" t="s">
        <v>1209</v>
      </c>
      <c r="B4" s="81" t="s">
        <v>1682</v>
      </c>
      <c r="C4" s="81" t="s">
        <v>1683</v>
      </c>
      <c r="D4" s="81" t="s">
        <v>1684</v>
      </c>
      <c r="E4" s="81" t="s">
        <v>1685</v>
      </c>
      <c r="F4" s="81" t="s">
        <v>1686</v>
      </c>
      <c r="G4" s="81" t="s">
        <v>4241</v>
      </c>
      <c r="H4" s="81" t="s">
        <v>1687</v>
      </c>
      <c r="I4" s="81" t="s">
        <v>1688</v>
      </c>
      <c r="J4" s="81" t="s">
        <v>1689</v>
      </c>
      <c r="K4" s="81" t="s">
        <v>1207</v>
      </c>
      <c r="L4" s="81" t="s">
        <v>1206</v>
      </c>
      <c r="M4" s="81" t="s">
        <v>1205</v>
      </c>
      <c r="N4" s="81" t="s">
        <v>1690</v>
      </c>
      <c r="O4" s="81" t="s">
        <v>1691</v>
      </c>
      <c r="P4" s="81" t="s">
        <v>1692</v>
      </c>
      <c r="Q4" s="81" t="s">
        <v>1693</v>
      </c>
      <c r="R4" s="81" t="s">
        <v>1694</v>
      </c>
      <c r="S4" s="81" t="s">
        <v>1695</v>
      </c>
      <c r="T4" s="81" t="s">
        <v>1696</v>
      </c>
      <c r="U4" s="81" t="s">
        <v>1697</v>
      </c>
      <c r="V4" s="81" t="s">
        <v>1698</v>
      </c>
      <c r="W4" s="81" t="s">
        <v>1699</v>
      </c>
      <c r="X4" s="81" t="s">
        <v>1700</v>
      </c>
      <c r="Y4" s="81" t="s">
        <v>1701</v>
      </c>
      <c r="AA4" s="45" t="s">
        <v>1672</v>
      </c>
      <c r="AB4" s="45" t="s">
        <v>1215</v>
      </c>
      <c r="AC4" s="73" t="s">
        <v>1673</v>
      </c>
      <c r="AD4" s="45" t="s">
        <v>1208</v>
      </c>
      <c r="AE4" s="45" t="s">
        <v>1207</v>
      </c>
      <c r="AF4" s="45" t="s">
        <v>1206</v>
      </c>
      <c r="AG4" s="45" t="s">
        <v>1205</v>
      </c>
      <c r="AH4" s="57" t="s">
        <v>1674</v>
      </c>
      <c r="AI4" s="57" t="s">
        <v>1878</v>
      </c>
      <c r="AJ4" s="58" t="s">
        <v>1879</v>
      </c>
      <c r="AK4" s="58" t="s">
        <v>1880</v>
      </c>
      <c r="AL4" t="s">
        <v>4221</v>
      </c>
    </row>
    <row r="5" spans="1:38">
      <c r="A5" s="120" t="s">
        <v>1447</v>
      </c>
      <c r="B5" s="120" t="s">
        <v>1702</v>
      </c>
      <c r="C5" s="120" t="s">
        <v>4876</v>
      </c>
      <c r="D5" s="120" t="s">
        <v>4877</v>
      </c>
      <c r="E5" s="121">
        <v>23</v>
      </c>
      <c r="F5" s="122" t="s">
        <v>6231</v>
      </c>
      <c r="G5" s="122" t="s">
        <v>6231</v>
      </c>
      <c r="H5" s="120" t="s">
        <v>56</v>
      </c>
      <c r="I5" s="120" t="s">
        <v>1267</v>
      </c>
      <c r="J5" s="120" t="s">
        <v>1221</v>
      </c>
      <c r="K5" s="120">
        <v>0.8</v>
      </c>
      <c r="L5" s="120">
        <v>232</v>
      </c>
      <c r="M5" s="120" t="s">
        <v>1263</v>
      </c>
      <c r="N5" s="120" t="s">
        <v>1715</v>
      </c>
      <c r="O5" s="120" t="s">
        <v>1702</v>
      </c>
      <c r="P5" s="121">
        <v>0</v>
      </c>
      <c r="Q5" s="120">
        <v>500</v>
      </c>
      <c r="R5" s="121">
        <v>2</v>
      </c>
      <c r="S5" s="120">
        <v>442</v>
      </c>
      <c r="T5" s="121">
        <v>0</v>
      </c>
      <c r="U5" s="120">
        <v>0</v>
      </c>
      <c r="V5" s="121">
        <v>0</v>
      </c>
      <c r="W5" s="120">
        <v>58</v>
      </c>
      <c r="X5" s="120" t="s">
        <v>4878</v>
      </c>
      <c r="Y5" s="120" t="b">
        <v>1</v>
      </c>
      <c r="AA5" t="str">
        <f>VLOOKUP($H5,'Master list'!$C:$Z,3,0)</f>
        <v>SGCC</v>
      </c>
      <c r="AB5" t="str">
        <f>VLOOKUP($H5,'Master list'!$C:$Z,4,0)</f>
        <v>Z08</v>
      </c>
      <c r="AC5" s="47">
        <f>VLOOKUP($H5,'Master list'!$C:$Z,13,0)</f>
        <v>1219</v>
      </c>
      <c r="AD5" t="str">
        <f>VLOOKUP($H5,'Master list'!$C:$Z,5,0)</f>
        <v>SGCC-ZSBX-Z08</v>
      </c>
      <c r="AE5">
        <f>VLOOKUP($H5,'Master list'!$C:$Z,6,0)</f>
        <v>0.8</v>
      </c>
      <c r="AF5">
        <f>VLOOKUP($H5,'Master list'!$C:$Z,7,0)</f>
        <v>232</v>
      </c>
      <c r="AG5" t="str">
        <f>VLOOKUP($H5,'Master list'!$C:$Z,8,0)</f>
        <v>COIL</v>
      </c>
      <c r="AH5" s="46">
        <f>VLOOKUP($H5,'Master list'!$C:$L,9,0)</f>
        <v>1</v>
      </c>
      <c r="AI5" s="46">
        <f t="shared" ref="AI5:AI9" si="1">IF(M5="coil",Q5,P5*$AH5)</f>
        <v>500</v>
      </c>
      <c r="AJ5" s="46">
        <f t="shared" ref="AJ5:AJ9" si="2">IF(M5="coil",U5+S5,(R5+T5)*$AH5)</f>
        <v>442</v>
      </c>
      <c r="AK5" s="46">
        <f t="shared" ref="AK5:AK9" si="3">IF(Y5="TRUE",0,AI5-AJ5)</f>
        <v>58</v>
      </c>
      <c r="AL5" s="74">
        <v>5</v>
      </c>
    </row>
    <row r="6" spans="1:38">
      <c r="A6" s="120" t="s">
        <v>1447</v>
      </c>
      <c r="B6" s="120" t="s">
        <v>1702</v>
      </c>
      <c r="C6" s="120" t="s">
        <v>5561</v>
      </c>
      <c r="D6" s="120" t="s">
        <v>4849</v>
      </c>
      <c r="E6" s="121">
        <v>2</v>
      </c>
      <c r="F6" s="122" t="s">
        <v>4558</v>
      </c>
      <c r="G6" s="122" t="s">
        <v>4558</v>
      </c>
      <c r="H6" s="120" t="s">
        <v>196</v>
      </c>
      <c r="I6" s="120" t="s">
        <v>1224</v>
      </c>
      <c r="J6" s="120" t="s">
        <v>1221</v>
      </c>
      <c r="K6" s="120">
        <v>0.8</v>
      </c>
      <c r="L6" s="120">
        <v>247.9</v>
      </c>
      <c r="M6" s="120" t="s">
        <v>1736</v>
      </c>
      <c r="N6" s="120" t="s">
        <v>1704</v>
      </c>
      <c r="O6" s="120" t="s">
        <v>1702</v>
      </c>
      <c r="P6" s="121">
        <v>500</v>
      </c>
      <c r="Q6" s="120">
        <v>0</v>
      </c>
      <c r="R6" s="121">
        <v>500</v>
      </c>
      <c r="S6" s="120">
        <v>359</v>
      </c>
      <c r="T6" s="121">
        <v>0</v>
      </c>
      <c r="U6" s="120">
        <v>0</v>
      </c>
      <c r="V6" s="121">
        <v>0</v>
      </c>
      <c r="W6" s="120">
        <v>0</v>
      </c>
      <c r="X6" s="120" t="s">
        <v>6197</v>
      </c>
      <c r="Y6" s="120" t="b">
        <v>1</v>
      </c>
      <c r="AA6" t="str">
        <f>VLOOKUP($H6,'Master list'!$C:$Z,3,0)</f>
        <v>SGCC</v>
      </c>
      <c r="AB6" t="str">
        <f>VLOOKUP($H6,'Master list'!$C:$Z,4,0)</f>
        <v>Z08</v>
      </c>
      <c r="AC6" s="47">
        <f>VLOOKUP($H6,'Master list'!$C:$Z,13,0)</f>
        <v>1219</v>
      </c>
      <c r="AD6" t="str">
        <f>VLOOKUP($H6,'Master list'!$C:$Z,5,0)</f>
        <v>SGCC-ZSBX-Z08</v>
      </c>
      <c r="AE6">
        <f>VLOOKUP($H6,'Master list'!$C:$Z,6,0)</f>
        <v>0.8</v>
      </c>
      <c r="AF6">
        <f>VLOOKUP($H6,'Master list'!$C:$Z,7,0)</f>
        <v>247.9</v>
      </c>
      <c r="AG6">
        <f>VLOOKUP($H6,'Master list'!$C:$Z,8,0)</f>
        <v>445</v>
      </c>
      <c r="AH6" s="46">
        <f>VLOOKUP($H6,'Master list'!$C:$L,9,0)</f>
        <v>0.69278134000000013</v>
      </c>
      <c r="AI6" s="46">
        <f t="shared" si="1"/>
        <v>346.39067000000006</v>
      </c>
      <c r="AJ6" s="46">
        <f t="shared" si="2"/>
        <v>346.39067000000006</v>
      </c>
      <c r="AK6" s="46">
        <f t="shared" si="3"/>
        <v>0</v>
      </c>
      <c r="AL6" s="74">
        <v>5</v>
      </c>
    </row>
    <row r="7" spans="1:38">
      <c r="A7" s="120" t="s">
        <v>1447</v>
      </c>
      <c r="B7" s="120" t="s">
        <v>1702</v>
      </c>
      <c r="C7" s="120" t="s">
        <v>5561</v>
      </c>
      <c r="D7" s="120" t="s">
        <v>4849</v>
      </c>
      <c r="E7" s="121">
        <v>3</v>
      </c>
      <c r="F7" s="122" t="s">
        <v>4558</v>
      </c>
      <c r="G7" s="122" t="s">
        <v>4558</v>
      </c>
      <c r="H7" s="120" t="s">
        <v>213</v>
      </c>
      <c r="I7" s="120" t="s">
        <v>1224</v>
      </c>
      <c r="J7" s="120" t="s">
        <v>1221</v>
      </c>
      <c r="K7" s="120">
        <v>0.8</v>
      </c>
      <c r="L7" s="120">
        <v>1482</v>
      </c>
      <c r="M7" s="120" t="s">
        <v>4414</v>
      </c>
      <c r="N7" s="120" t="s">
        <v>1704</v>
      </c>
      <c r="O7" s="120" t="s">
        <v>1702</v>
      </c>
      <c r="P7" s="121">
        <v>500</v>
      </c>
      <c r="Q7" s="120">
        <v>0</v>
      </c>
      <c r="R7" s="121">
        <v>477</v>
      </c>
      <c r="S7" s="120">
        <v>199</v>
      </c>
      <c r="T7" s="121">
        <v>0</v>
      </c>
      <c r="U7" s="120">
        <v>0</v>
      </c>
      <c r="V7" s="121">
        <v>23</v>
      </c>
      <c r="W7" s="120">
        <v>0</v>
      </c>
      <c r="X7" s="120" t="s">
        <v>6197</v>
      </c>
      <c r="Y7" s="120" t="b">
        <v>0</v>
      </c>
      <c r="AA7" t="str">
        <f>VLOOKUP($H7,'Master list'!$C:$Z,3,0)</f>
        <v>SGCC</v>
      </c>
      <c r="AB7" t="str">
        <f>VLOOKUP($H7,'Master list'!$C:$Z,4,0)</f>
        <v>Z08</v>
      </c>
      <c r="AC7" s="47">
        <f>VLOOKUP($H7,'Master list'!$C:$Z,13,0)</f>
        <v>1219</v>
      </c>
      <c r="AD7" t="str">
        <f>VLOOKUP($H7,'Master list'!$C:$Z,5,0)</f>
        <v>SGCC-ZSBX-Z08</v>
      </c>
      <c r="AE7">
        <f>VLOOKUP($H7,'Master list'!$C:$Z,6,0)</f>
        <v>0.8</v>
      </c>
      <c r="AF7">
        <f>VLOOKUP($H7,'Master list'!$C:$Z,7,0)</f>
        <v>1482</v>
      </c>
      <c r="AG7">
        <f>VLOOKUP($H7,'Master list'!$C:$Z,8,0)</f>
        <v>45.2</v>
      </c>
      <c r="AH7" s="46">
        <f>VLOOKUP($H7,'Master list'!$C:$L,9,0)</f>
        <v>0.42067459200000007</v>
      </c>
      <c r="AI7" s="46">
        <f t="shared" si="1"/>
        <v>210.33729600000004</v>
      </c>
      <c r="AJ7" s="46">
        <f t="shared" si="2"/>
        <v>200.66178038400002</v>
      </c>
      <c r="AK7" s="46">
        <f t="shared" si="3"/>
        <v>9.6755156160000126</v>
      </c>
      <c r="AL7" s="74">
        <v>5</v>
      </c>
    </row>
    <row r="8" spans="1:38">
      <c r="A8" s="120" t="s">
        <v>1447</v>
      </c>
      <c r="B8" s="120" t="s">
        <v>1702</v>
      </c>
      <c r="C8" s="120" t="s">
        <v>5561</v>
      </c>
      <c r="D8" s="120" t="s">
        <v>4849</v>
      </c>
      <c r="E8" s="121">
        <v>5</v>
      </c>
      <c r="F8" s="122" t="s">
        <v>4558</v>
      </c>
      <c r="G8" s="122" t="s">
        <v>4558</v>
      </c>
      <c r="H8" s="120" t="s">
        <v>215</v>
      </c>
      <c r="I8" s="120" t="s">
        <v>1224</v>
      </c>
      <c r="J8" s="120" t="s">
        <v>1221</v>
      </c>
      <c r="K8" s="120">
        <v>1.2</v>
      </c>
      <c r="L8" s="120">
        <v>368</v>
      </c>
      <c r="M8" s="120" t="s">
        <v>4850</v>
      </c>
      <c r="N8" s="120" t="s">
        <v>1704</v>
      </c>
      <c r="O8" s="120" t="s">
        <v>1702</v>
      </c>
      <c r="P8" s="121">
        <v>100</v>
      </c>
      <c r="Q8" s="120">
        <v>0</v>
      </c>
      <c r="R8" s="121">
        <v>50</v>
      </c>
      <c r="S8" s="120">
        <v>198.5</v>
      </c>
      <c r="T8" s="121">
        <v>0</v>
      </c>
      <c r="U8" s="120">
        <v>0</v>
      </c>
      <c r="V8" s="121">
        <v>50</v>
      </c>
      <c r="W8" s="120">
        <v>0</v>
      </c>
      <c r="X8" s="120" t="s">
        <v>6197</v>
      </c>
      <c r="Y8" s="120" t="b">
        <v>0</v>
      </c>
      <c r="AA8" t="str">
        <f>VLOOKUP($H8,'Master list'!$C:$Z,3,0)</f>
        <v>SGCC</v>
      </c>
      <c r="AB8" t="str">
        <f>VLOOKUP($H8,'Master list'!$C:$Z,4,0)</f>
        <v>Z08</v>
      </c>
      <c r="AC8" s="47">
        <f>VLOOKUP($H8,'Master list'!$C:$Z,13,0)</f>
        <v>1219</v>
      </c>
      <c r="AD8" t="str">
        <f>VLOOKUP($H8,'Master list'!$C:$Z,5,0)</f>
        <v>SGCC-ZSBX-Z08</v>
      </c>
      <c r="AE8">
        <f>VLOOKUP($H8,'Master list'!$C:$Z,6,0)</f>
        <v>1.2</v>
      </c>
      <c r="AF8">
        <f>VLOOKUP($H8,'Master list'!$C:$Z,7,0)</f>
        <v>368</v>
      </c>
      <c r="AG8">
        <f>VLOOKUP($H8,'Master list'!$C:$Z,8,0)</f>
        <v>1035</v>
      </c>
      <c r="AH8" s="46">
        <f>VLOOKUP($H8,'Master list'!$C:$L,9,0)</f>
        <v>3.5878896</v>
      </c>
      <c r="AI8" s="46">
        <f t="shared" si="1"/>
        <v>358.78895999999997</v>
      </c>
      <c r="AJ8" s="46">
        <f t="shared" si="2"/>
        <v>179.39447999999999</v>
      </c>
      <c r="AK8" s="46">
        <f t="shared" si="3"/>
        <v>179.39447999999999</v>
      </c>
      <c r="AL8" s="74">
        <v>5</v>
      </c>
    </row>
    <row r="9" spans="1:38">
      <c r="A9" s="120" t="s">
        <v>1447</v>
      </c>
      <c r="B9" s="120" t="s">
        <v>1702</v>
      </c>
      <c r="C9" s="120" t="s">
        <v>5561</v>
      </c>
      <c r="D9" s="120" t="s">
        <v>4849</v>
      </c>
      <c r="E9" s="121">
        <v>8</v>
      </c>
      <c r="F9" s="120" t="s">
        <v>6232</v>
      </c>
      <c r="G9" s="120" t="s">
        <v>6232</v>
      </c>
      <c r="H9" s="120" t="s">
        <v>299</v>
      </c>
      <c r="I9" s="120" t="s">
        <v>1224</v>
      </c>
      <c r="J9" s="120" t="s">
        <v>1221</v>
      </c>
      <c r="K9" s="120">
        <v>0.7</v>
      </c>
      <c r="L9" s="120">
        <v>160</v>
      </c>
      <c r="M9" s="120" t="s">
        <v>1835</v>
      </c>
      <c r="N9" s="120" t="s">
        <v>1704</v>
      </c>
      <c r="O9" s="120" t="s">
        <v>1702</v>
      </c>
      <c r="P9" s="121">
        <v>500</v>
      </c>
      <c r="Q9" s="120">
        <v>0</v>
      </c>
      <c r="R9" s="121">
        <v>478</v>
      </c>
      <c r="S9" s="120">
        <v>208.40799999999999</v>
      </c>
      <c r="T9" s="121">
        <v>0</v>
      </c>
      <c r="U9" s="120">
        <v>0</v>
      </c>
      <c r="V9" s="121">
        <v>22</v>
      </c>
      <c r="W9" s="120">
        <v>0</v>
      </c>
      <c r="X9" s="120" t="s">
        <v>6197</v>
      </c>
      <c r="Y9" s="120" t="b">
        <v>0</v>
      </c>
      <c r="AA9" t="str">
        <f>VLOOKUP($H9,'Master list'!$C:$Z,3,0)</f>
        <v>SGCC</v>
      </c>
      <c r="AB9" t="str">
        <f>VLOOKUP($H9,'Master list'!$C:$Z,4,0)</f>
        <v>Z08</v>
      </c>
      <c r="AC9" s="47">
        <f>VLOOKUP($H9,'Master list'!$C:$Z,13,0)</f>
        <v>1219</v>
      </c>
      <c r="AD9" t="str">
        <f>VLOOKUP($H9,'Master list'!$C:$Z,5,0)</f>
        <v>SGCC-ZSBX-Z08</v>
      </c>
      <c r="AE9">
        <f>VLOOKUP($H9,'Master list'!$C:$Z,6,0)</f>
        <v>0.7</v>
      </c>
      <c r="AF9">
        <f>VLOOKUP($H9,'Master list'!$C:$Z,7,0)</f>
        <v>160</v>
      </c>
      <c r="AG9">
        <f>VLOOKUP($H9,'Master list'!$C:$Z,8,0)</f>
        <v>495</v>
      </c>
      <c r="AH9" s="46">
        <f>VLOOKUP($H9,'Master list'!$C:$L,9,0)</f>
        <v>0.43520399999999987</v>
      </c>
      <c r="AI9" s="46">
        <f t="shared" si="1"/>
        <v>217.60199999999995</v>
      </c>
      <c r="AJ9" s="46">
        <f t="shared" si="2"/>
        <v>208.02751199999994</v>
      </c>
      <c r="AK9" s="46">
        <f t="shared" si="3"/>
        <v>9.5744880000000023</v>
      </c>
      <c r="AL9" s="74">
        <v>5</v>
      </c>
    </row>
    <row r="10" spans="1:38">
      <c r="A10" s="120" t="s">
        <v>1447</v>
      </c>
      <c r="B10" s="120" t="s">
        <v>1702</v>
      </c>
      <c r="C10" s="120" t="s">
        <v>5561</v>
      </c>
      <c r="D10" s="120" t="s">
        <v>4849</v>
      </c>
      <c r="E10" s="121">
        <v>11</v>
      </c>
      <c r="F10" s="120" t="s">
        <v>6232</v>
      </c>
      <c r="G10" s="120" t="s">
        <v>6232</v>
      </c>
      <c r="H10" s="120" t="s">
        <v>313</v>
      </c>
      <c r="I10" s="120" t="s">
        <v>1224</v>
      </c>
      <c r="J10" s="120" t="s">
        <v>1221</v>
      </c>
      <c r="K10" s="120">
        <v>0.6</v>
      </c>
      <c r="L10" s="120">
        <v>415</v>
      </c>
      <c r="M10" s="120" t="s">
        <v>4219</v>
      </c>
      <c r="N10" s="120" t="s">
        <v>1704</v>
      </c>
      <c r="O10" s="120" t="s">
        <v>1702</v>
      </c>
      <c r="P10" s="121">
        <v>500</v>
      </c>
      <c r="Q10" s="120">
        <v>0</v>
      </c>
      <c r="R10" s="121">
        <v>500</v>
      </c>
      <c r="S10" s="120">
        <v>563</v>
      </c>
      <c r="T10" s="121">
        <v>0</v>
      </c>
      <c r="U10" s="120">
        <v>0</v>
      </c>
      <c r="V10" s="121">
        <v>0</v>
      </c>
      <c r="W10" s="120">
        <v>0</v>
      </c>
      <c r="X10" s="120" t="s">
        <v>6197</v>
      </c>
      <c r="Y10" s="120" t="b">
        <v>1</v>
      </c>
      <c r="AA10" t="str">
        <f>VLOOKUP($H10,'Master list'!$C:$Z,3,0)</f>
        <v>SGCC</v>
      </c>
      <c r="AB10" t="str">
        <f>VLOOKUP($H10,'Master list'!$C:$Z,4,0)</f>
        <v>Z08</v>
      </c>
      <c r="AC10" s="47">
        <f>VLOOKUP($H10,'Master list'!$C:$Z,13,0)</f>
        <v>1219</v>
      </c>
      <c r="AD10" t="str">
        <f>VLOOKUP($H10,'Master list'!$C:$Z,5,0)</f>
        <v>SGCC-ZSBX-Z08</v>
      </c>
      <c r="AE10">
        <f>VLOOKUP($H10,'Master list'!$C:$Z,6,0)</f>
        <v>0.6</v>
      </c>
      <c r="AF10">
        <f>VLOOKUP($H10,'Master list'!$C:$Z,7,0)</f>
        <v>415</v>
      </c>
      <c r="AG10">
        <f>VLOOKUP($H10,'Master list'!$C:$Z,8,0)</f>
        <v>455</v>
      </c>
      <c r="AH10" s="46">
        <f>VLOOKUP($H10,'Master list'!$C:$L,9,0)</f>
        <v>0.88936574999999995</v>
      </c>
      <c r="AI10" s="46">
        <f t="shared" ref="AI10" si="4">IF(M10="coil",Q10,P10*$AH10)</f>
        <v>444.68287499999997</v>
      </c>
      <c r="AJ10" s="46">
        <f t="shared" ref="AJ10" si="5">IF(M10="coil",U10+S10,(R10+T10)*$AH10)</f>
        <v>444.68287499999997</v>
      </c>
      <c r="AK10" s="46">
        <f t="shared" ref="AK10" si="6">IF(Y10="TRUE",0,AI10-AJ10)</f>
        <v>0</v>
      </c>
      <c r="AL10" s="74">
        <v>5</v>
      </c>
    </row>
    <row r="11" spans="1:38">
      <c r="A11" s="120" t="s">
        <v>1447</v>
      </c>
      <c r="B11" s="120" t="s">
        <v>1702</v>
      </c>
      <c r="C11" s="120" t="s">
        <v>5561</v>
      </c>
      <c r="D11" s="120" t="s">
        <v>4849</v>
      </c>
      <c r="E11" s="121">
        <v>12</v>
      </c>
      <c r="F11" s="120" t="s">
        <v>6232</v>
      </c>
      <c r="G11" s="120" t="s">
        <v>6232</v>
      </c>
      <c r="H11" s="120" t="s">
        <v>362</v>
      </c>
      <c r="I11" s="120" t="s">
        <v>1224</v>
      </c>
      <c r="J11" s="120" t="s">
        <v>1221</v>
      </c>
      <c r="K11" s="120">
        <v>0.8</v>
      </c>
      <c r="L11" s="120">
        <v>590</v>
      </c>
      <c r="M11" s="120" t="s">
        <v>4415</v>
      </c>
      <c r="N11" s="120" t="s">
        <v>1704</v>
      </c>
      <c r="O11" s="120" t="s">
        <v>1702</v>
      </c>
      <c r="P11" s="121">
        <v>500</v>
      </c>
      <c r="Q11" s="120">
        <v>0</v>
      </c>
      <c r="R11" s="121">
        <v>500</v>
      </c>
      <c r="S11" s="120">
        <v>1192</v>
      </c>
      <c r="T11" s="121">
        <v>0</v>
      </c>
      <c r="U11" s="120">
        <v>0</v>
      </c>
      <c r="V11" s="121">
        <v>0</v>
      </c>
      <c r="W11" s="120">
        <v>0</v>
      </c>
      <c r="X11" s="120" t="s">
        <v>6197</v>
      </c>
      <c r="Y11" s="120" t="b">
        <v>1</v>
      </c>
      <c r="AA11" t="str">
        <f>VLOOKUP($H11,'Master list'!$C:$Z,3,0)</f>
        <v>SGCC</v>
      </c>
      <c r="AB11" t="str">
        <f>VLOOKUP($H11,'Master list'!$C:$Z,4,0)</f>
        <v>Z08</v>
      </c>
      <c r="AC11" s="47">
        <f>VLOOKUP($H11,'Master list'!$C:$Z,13,0)</f>
        <v>1219</v>
      </c>
      <c r="AD11" t="str">
        <f>VLOOKUP($H11,'Master list'!$C:$Z,5,0)</f>
        <v>SGCC-ZSBX-Z08</v>
      </c>
      <c r="AE11">
        <f>VLOOKUP($H11,'Master list'!$C:$Z,6,0)</f>
        <v>0.8</v>
      </c>
      <c r="AF11">
        <f>VLOOKUP($H11,'Master list'!$C:$Z,7,0)</f>
        <v>590</v>
      </c>
      <c r="AG11">
        <f>VLOOKUP($H11,'Master list'!$C:$Z,8,0)</f>
        <v>645</v>
      </c>
      <c r="AH11" s="46">
        <f>VLOOKUP($H11,'Master list'!$C:$L,9,0)</f>
        <v>2.3898540000000001</v>
      </c>
      <c r="AI11" s="46">
        <f t="shared" ref="AI11:AI74" si="7">IF(M11="coil",Q11,P11*$AH11)</f>
        <v>1194.9270000000001</v>
      </c>
      <c r="AJ11" s="46">
        <f t="shared" ref="AJ11:AJ74" si="8">IF(M11="coil",U11+S11,(R11+T11)*$AH11)</f>
        <v>1194.9270000000001</v>
      </c>
      <c r="AK11" s="46">
        <f t="shared" ref="AK11:AK74" si="9">IF(Y11="TRUE",0,AI11-AJ11)</f>
        <v>0</v>
      </c>
      <c r="AL11" s="74">
        <v>5</v>
      </c>
    </row>
    <row r="12" spans="1:38">
      <c r="A12" s="120" t="s">
        <v>1447</v>
      </c>
      <c r="B12" s="120" t="s">
        <v>1702</v>
      </c>
      <c r="C12" s="120" t="s">
        <v>5561</v>
      </c>
      <c r="D12" s="120" t="s">
        <v>4849</v>
      </c>
      <c r="E12" s="121">
        <v>15</v>
      </c>
      <c r="F12" s="120" t="s">
        <v>6232</v>
      </c>
      <c r="G12" s="120" t="s">
        <v>6232</v>
      </c>
      <c r="H12" s="120" t="s">
        <v>420</v>
      </c>
      <c r="I12" s="120" t="s">
        <v>1224</v>
      </c>
      <c r="J12" s="120" t="s">
        <v>1227</v>
      </c>
      <c r="K12" s="120">
        <v>1.2</v>
      </c>
      <c r="L12" s="120">
        <v>242</v>
      </c>
      <c r="M12" s="120" t="s">
        <v>1742</v>
      </c>
      <c r="N12" s="120" t="s">
        <v>1704</v>
      </c>
      <c r="O12" s="120" t="s">
        <v>1702</v>
      </c>
      <c r="P12" s="121">
        <v>500</v>
      </c>
      <c r="Q12" s="120">
        <v>0</v>
      </c>
      <c r="R12" s="121">
        <v>500</v>
      </c>
      <c r="S12" s="120">
        <v>269.23200000000003</v>
      </c>
      <c r="T12" s="121">
        <v>0</v>
      </c>
      <c r="U12" s="120">
        <v>0</v>
      </c>
      <c r="V12" s="121">
        <v>0</v>
      </c>
      <c r="W12" s="120">
        <v>0</v>
      </c>
      <c r="X12" s="120" t="s">
        <v>6197</v>
      </c>
      <c r="Y12" s="120" t="b">
        <v>1</v>
      </c>
      <c r="AA12" t="str">
        <f>VLOOKUP($H12,'Master list'!$C:$Z,3,0)</f>
        <v>SGCC</v>
      </c>
      <c r="AB12" t="str">
        <f>VLOOKUP($H12,'Master list'!$C:$Z,4,0)</f>
        <v>Z18</v>
      </c>
      <c r="AC12" s="47">
        <f>VLOOKUP($H12,'Master list'!$C:$Z,13,0)</f>
        <v>1219</v>
      </c>
      <c r="AD12" t="str">
        <f>VLOOKUP($H12,'Master list'!$C:$Z,5,0)</f>
        <v>SGCC-ZSBX-Z18</v>
      </c>
      <c r="AE12">
        <f>VLOOKUP($H12,'Master list'!$C:$Z,6,0)</f>
        <v>1.2</v>
      </c>
      <c r="AF12">
        <f>VLOOKUP($H12,'Master list'!$C:$Z,7,0)</f>
        <v>242</v>
      </c>
      <c r="AG12">
        <f>VLOOKUP($H12,'Master list'!$C:$Z,8,0)</f>
        <v>235</v>
      </c>
      <c r="AH12" s="46">
        <f>VLOOKUP($H12,'Master list'!$C:$L,9,0)</f>
        <v>0.53571540000000006</v>
      </c>
      <c r="AI12" s="46">
        <f t="shared" si="7"/>
        <v>267.85770000000002</v>
      </c>
      <c r="AJ12" s="46">
        <f t="shared" si="8"/>
        <v>267.85770000000002</v>
      </c>
      <c r="AK12" s="46">
        <f t="shared" si="9"/>
        <v>0</v>
      </c>
      <c r="AL12" s="74">
        <v>5</v>
      </c>
    </row>
    <row r="13" spans="1:38">
      <c r="A13" s="120" t="s">
        <v>1447</v>
      </c>
      <c r="B13" s="120" t="s">
        <v>1702</v>
      </c>
      <c r="C13" s="120" t="s">
        <v>5561</v>
      </c>
      <c r="D13" s="120" t="s">
        <v>4849</v>
      </c>
      <c r="E13" s="121">
        <v>16</v>
      </c>
      <c r="F13" s="120" t="s">
        <v>6232</v>
      </c>
      <c r="G13" s="120" t="s">
        <v>6232</v>
      </c>
      <c r="H13" s="120" t="s">
        <v>547</v>
      </c>
      <c r="I13" s="120" t="s">
        <v>1224</v>
      </c>
      <c r="J13" s="120" t="s">
        <v>1221</v>
      </c>
      <c r="K13" s="120">
        <v>0.7</v>
      </c>
      <c r="L13" s="120">
        <v>423</v>
      </c>
      <c r="M13" s="120" t="s">
        <v>1840</v>
      </c>
      <c r="N13" s="120" t="s">
        <v>1704</v>
      </c>
      <c r="O13" s="120" t="s">
        <v>1702</v>
      </c>
      <c r="P13" s="121">
        <v>100</v>
      </c>
      <c r="Q13" s="120">
        <v>0</v>
      </c>
      <c r="R13" s="121">
        <v>0</v>
      </c>
      <c r="S13" s="120">
        <v>0</v>
      </c>
      <c r="T13" s="121">
        <v>0</v>
      </c>
      <c r="U13" s="120">
        <v>0</v>
      </c>
      <c r="V13" s="121">
        <v>100</v>
      </c>
      <c r="W13" s="120">
        <v>0</v>
      </c>
      <c r="X13" s="120" t="s">
        <v>6197</v>
      </c>
      <c r="Y13" s="120" t="b">
        <v>0</v>
      </c>
      <c r="AA13" t="str">
        <f>VLOOKUP($H13,'Master list'!$C:$Z,3,0)</f>
        <v>SGCC</v>
      </c>
      <c r="AB13" t="str">
        <f>VLOOKUP($H13,'Master list'!$C:$Z,4,0)</f>
        <v>Z08</v>
      </c>
      <c r="AC13" s="47">
        <f>VLOOKUP($H13,'Master list'!$C:$Z,13,0)</f>
        <v>1219</v>
      </c>
      <c r="AD13" t="str">
        <f>VLOOKUP($H13,'Master list'!$C:$Z,5,0)</f>
        <v>SGCC-ZSBX-Z08</v>
      </c>
      <c r="AE13">
        <f>VLOOKUP($H13,'Master list'!$C:$Z,6,0)</f>
        <v>0.7</v>
      </c>
      <c r="AF13">
        <f>VLOOKUP($H13,'Master list'!$C:$Z,7,0)</f>
        <v>423</v>
      </c>
      <c r="AG13">
        <f>VLOOKUP($H13,'Master list'!$C:$Z,8,0)</f>
        <v>510</v>
      </c>
      <c r="AH13" s="46">
        <f>VLOOKUP($H13,'Master list'!$C:$L,9,0)</f>
        <v>1.1854363499999998</v>
      </c>
      <c r="AI13" s="46">
        <f t="shared" si="7"/>
        <v>118.54363499999998</v>
      </c>
      <c r="AJ13" s="46">
        <f t="shared" si="8"/>
        <v>0</v>
      </c>
      <c r="AK13" s="46">
        <f t="shared" si="9"/>
        <v>118.54363499999998</v>
      </c>
      <c r="AL13" s="74">
        <v>5</v>
      </c>
    </row>
    <row r="14" spans="1:38">
      <c r="A14" s="120" t="s">
        <v>1447</v>
      </c>
      <c r="B14" s="120" t="s">
        <v>1702</v>
      </c>
      <c r="C14" s="120" t="s">
        <v>5561</v>
      </c>
      <c r="D14" s="120" t="s">
        <v>4849</v>
      </c>
      <c r="E14" s="121">
        <v>17</v>
      </c>
      <c r="F14" s="120" t="s">
        <v>6232</v>
      </c>
      <c r="G14" s="120" t="s">
        <v>6232</v>
      </c>
      <c r="H14" s="120" t="s">
        <v>566</v>
      </c>
      <c r="I14" s="120" t="s">
        <v>1224</v>
      </c>
      <c r="J14" s="120" t="s">
        <v>1221</v>
      </c>
      <c r="K14" s="120">
        <v>0.7</v>
      </c>
      <c r="L14" s="120">
        <v>316</v>
      </c>
      <c r="M14" s="120" t="s">
        <v>6186</v>
      </c>
      <c r="N14" s="120" t="s">
        <v>1704</v>
      </c>
      <c r="O14" s="120" t="s">
        <v>1702</v>
      </c>
      <c r="P14" s="121">
        <v>100</v>
      </c>
      <c r="Q14" s="120">
        <v>0</v>
      </c>
      <c r="R14" s="121">
        <v>100</v>
      </c>
      <c r="S14" s="120">
        <v>58</v>
      </c>
      <c r="T14" s="121">
        <v>0</v>
      </c>
      <c r="U14" s="120">
        <v>0</v>
      </c>
      <c r="V14" s="121">
        <v>0</v>
      </c>
      <c r="W14" s="120">
        <v>0</v>
      </c>
      <c r="X14" s="120" t="s">
        <v>6197</v>
      </c>
      <c r="Y14" s="120" t="b">
        <v>1</v>
      </c>
      <c r="AA14" t="str">
        <f>VLOOKUP($H14,'Master list'!$C:$Z,3,0)</f>
        <v>SGCC</v>
      </c>
      <c r="AB14" t="str">
        <f>VLOOKUP($H14,'Master list'!$C:$Z,4,0)</f>
        <v>Z08</v>
      </c>
      <c r="AC14" s="47">
        <f>VLOOKUP($H14,'Master list'!$C:$Z,13,0)</f>
        <v>1219</v>
      </c>
      <c r="AD14" t="str">
        <f>VLOOKUP($H14,'Master list'!$C:$Z,5,0)</f>
        <v>SGCC-ZSBX-Z08</v>
      </c>
      <c r="AE14">
        <f>VLOOKUP($H14,'Master list'!$C:$Z,6,0)</f>
        <v>0.7</v>
      </c>
      <c r="AF14">
        <f>VLOOKUP($H14,'Master list'!$C:$Z,7,0)</f>
        <v>316</v>
      </c>
      <c r="AG14">
        <f>VLOOKUP($H14,'Master list'!$C:$Z,8,0)</f>
        <v>334</v>
      </c>
      <c r="AH14" s="46">
        <f>VLOOKUP($H14,'Master list'!$C:$L,9,0)</f>
        <v>0.57996427999999989</v>
      </c>
      <c r="AI14" s="46">
        <f t="shared" si="7"/>
        <v>57.996427999999987</v>
      </c>
      <c r="AJ14" s="46">
        <f t="shared" si="8"/>
        <v>57.996427999999987</v>
      </c>
      <c r="AK14" s="46">
        <f t="shared" si="9"/>
        <v>0</v>
      </c>
      <c r="AL14" s="74">
        <v>5</v>
      </c>
    </row>
    <row r="15" spans="1:38">
      <c r="A15" s="120" t="s">
        <v>1447</v>
      </c>
      <c r="B15" s="120" t="s">
        <v>1702</v>
      </c>
      <c r="C15" s="120" t="s">
        <v>5561</v>
      </c>
      <c r="D15" s="120" t="s">
        <v>4849</v>
      </c>
      <c r="E15" s="121">
        <v>19</v>
      </c>
      <c r="F15" s="120" t="s">
        <v>6232</v>
      </c>
      <c r="G15" s="120" t="s">
        <v>6232</v>
      </c>
      <c r="H15" s="120" t="s">
        <v>584</v>
      </c>
      <c r="I15" s="120" t="s">
        <v>1224</v>
      </c>
      <c r="J15" s="120" t="s">
        <v>1270</v>
      </c>
      <c r="K15" s="120">
        <v>2</v>
      </c>
      <c r="L15" s="120">
        <v>65</v>
      </c>
      <c r="M15" s="120" t="s">
        <v>1748</v>
      </c>
      <c r="N15" s="120" t="s">
        <v>1704</v>
      </c>
      <c r="O15" s="120" t="s">
        <v>1702</v>
      </c>
      <c r="P15" s="121">
        <v>100</v>
      </c>
      <c r="Q15" s="120">
        <v>0</v>
      </c>
      <c r="R15" s="121">
        <v>100</v>
      </c>
      <c r="S15" s="120">
        <v>110</v>
      </c>
      <c r="T15" s="121">
        <v>0</v>
      </c>
      <c r="U15" s="120">
        <v>0</v>
      </c>
      <c r="V15" s="121">
        <v>0</v>
      </c>
      <c r="W15" s="120">
        <v>0</v>
      </c>
      <c r="X15" s="120" t="s">
        <v>6197</v>
      </c>
      <c r="Y15" s="120" t="b">
        <v>1</v>
      </c>
      <c r="AA15" t="str">
        <f>VLOOKUP($H15,'Master list'!$C:$Z,3,0)</f>
        <v>SGCC</v>
      </c>
      <c r="AB15" t="str">
        <f>VLOOKUP($H15,'Master list'!$C:$Z,4,0)</f>
        <v>Z22</v>
      </c>
      <c r="AC15" s="47">
        <f>VLOOKUP($H15,'Master list'!$C:$Z,13,0)</f>
        <v>1219</v>
      </c>
      <c r="AD15" t="str">
        <f>VLOOKUP($H15,'Master list'!$C:$Z,5,0)</f>
        <v>SGCC-ZSBX-Z22</v>
      </c>
      <c r="AE15">
        <f>VLOOKUP($H15,'Master list'!$C:$Z,6,0)</f>
        <v>2</v>
      </c>
      <c r="AF15">
        <f>VLOOKUP($H15,'Master list'!$C:$Z,7,0)</f>
        <v>65</v>
      </c>
      <c r="AG15">
        <f>VLOOKUP($H15,'Master list'!$C:$Z,8,0)</f>
        <v>1078</v>
      </c>
      <c r="AH15" s="46">
        <f>VLOOKUP($H15,'Master list'!$C:$L,9,0)</f>
        <v>1.1000989999999999</v>
      </c>
      <c r="AI15" s="46">
        <f t="shared" si="7"/>
        <v>110.00989999999999</v>
      </c>
      <c r="AJ15" s="46">
        <f t="shared" si="8"/>
        <v>110.00989999999999</v>
      </c>
      <c r="AK15" s="46">
        <f t="shared" si="9"/>
        <v>0</v>
      </c>
      <c r="AL15" s="74">
        <v>5</v>
      </c>
    </row>
    <row r="16" spans="1:38">
      <c r="A16" s="120" t="s">
        <v>1447</v>
      </c>
      <c r="B16" s="120" t="s">
        <v>1702</v>
      </c>
      <c r="C16" s="120" t="s">
        <v>5561</v>
      </c>
      <c r="D16" s="120" t="s">
        <v>4849</v>
      </c>
      <c r="E16" s="121">
        <v>20</v>
      </c>
      <c r="F16" s="120" t="s">
        <v>6232</v>
      </c>
      <c r="G16" s="120" t="s">
        <v>6232</v>
      </c>
      <c r="H16" s="120" t="s">
        <v>663</v>
      </c>
      <c r="I16" s="120" t="s">
        <v>1224</v>
      </c>
      <c r="J16" s="120" t="s">
        <v>1221</v>
      </c>
      <c r="K16" s="120">
        <v>0.7</v>
      </c>
      <c r="L16" s="120">
        <v>368</v>
      </c>
      <c r="M16" s="120" t="s">
        <v>6216</v>
      </c>
      <c r="N16" s="120" t="s">
        <v>1704</v>
      </c>
      <c r="O16" s="120" t="s">
        <v>1702</v>
      </c>
      <c r="P16" s="121">
        <v>300</v>
      </c>
      <c r="Q16" s="120">
        <v>0</v>
      </c>
      <c r="R16" s="121">
        <v>251</v>
      </c>
      <c r="S16" s="120">
        <v>211</v>
      </c>
      <c r="T16" s="121">
        <v>0</v>
      </c>
      <c r="U16" s="120">
        <v>0</v>
      </c>
      <c r="V16" s="121">
        <v>49</v>
      </c>
      <c r="W16" s="120">
        <v>0</v>
      </c>
      <c r="X16" s="120" t="s">
        <v>6197</v>
      </c>
      <c r="Y16" s="120" t="b">
        <v>0</v>
      </c>
      <c r="AA16" t="str">
        <f>VLOOKUP($H16,'Master list'!$C:$Z,3,0)</f>
        <v>SGCC</v>
      </c>
      <c r="AB16" t="str">
        <f>VLOOKUP($H16,'Master list'!$C:$Z,4,0)</f>
        <v>Z08</v>
      </c>
      <c r="AC16" s="47">
        <f>VLOOKUP($H16,'Master list'!$C:$Z,13,0)</f>
        <v>1219</v>
      </c>
      <c r="AD16" t="str">
        <f>VLOOKUP($H16,'Master list'!$C:$Z,5,0)</f>
        <v>SGCC-ZSBX-Z08</v>
      </c>
      <c r="AE16">
        <f>VLOOKUP($H16,'Master list'!$C:$Z,6,0)</f>
        <v>0.7</v>
      </c>
      <c r="AF16">
        <f>VLOOKUP($H16,'Master list'!$C:$Z,7,0)</f>
        <v>368</v>
      </c>
      <c r="AG16">
        <f>VLOOKUP($H16,'Master list'!$C:$Z,8,0)</f>
        <v>407</v>
      </c>
      <c r="AH16" s="46">
        <f>VLOOKUP($H16,'Master list'!$C:$L,9,0)</f>
        <v>0.82301911999999988</v>
      </c>
      <c r="AI16" s="46">
        <f t="shared" si="7"/>
        <v>246.90573599999996</v>
      </c>
      <c r="AJ16" s="46">
        <f t="shared" si="8"/>
        <v>206.57779911999998</v>
      </c>
      <c r="AK16" s="46">
        <f t="shared" si="9"/>
        <v>40.327936879999982</v>
      </c>
      <c r="AL16" s="74">
        <v>5</v>
      </c>
    </row>
    <row r="17" spans="1:38">
      <c r="A17" s="120" t="s">
        <v>1447</v>
      </c>
      <c r="B17" s="120" t="s">
        <v>1702</v>
      </c>
      <c r="C17" s="120" t="s">
        <v>5561</v>
      </c>
      <c r="D17" s="120" t="s">
        <v>4849</v>
      </c>
      <c r="E17" s="121">
        <v>21</v>
      </c>
      <c r="F17" s="120" t="s">
        <v>6232</v>
      </c>
      <c r="G17" s="120" t="s">
        <v>6232</v>
      </c>
      <c r="H17" s="120" t="s">
        <v>666</v>
      </c>
      <c r="I17" s="120" t="s">
        <v>1224</v>
      </c>
      <c r="J17" s="120" t="s">
        <v>1221</v>
      </c>
      <c r="K17" s="120">
        <v>0.7</v>
      </c>
      <c r="L17" s="120">
        <v>120</v>
      </c>
      <c r="M17" s="120" t="s">
        <v>1751</v>
      </c>
      <c r="N17" s="120" t="s">
        <v>1704</v>
      </c>
      <c r="O17" s="120" t="s">
        <v>1702</v>
      </c>
      <c r="P17" s="121">
        <v>300</v>
      </c>
      <c r="Q17" s="120">
        <v>0</v>
      </c>
      <c r="R17" s="121">
        <v>279</v>
      </c>
      <c r="S17" s="120">
        <v>102</v>
      </c>
      <c r="T17" s="121">
        <v>0</v>
      </c>
      <c r="U17" s="120">
        <v>0</v>
      </c>
      <c r="V17" s="121">
        <v>21</v>
      </c>
      <c r="W17" s="120">
        <v>0</v>
      </c>
      <c r="X17" s="120" t="s">
        <v>6197</v>
      </c>
      <c r="Y17" s="120" t="b">
        <v>0</v>
      </c>
      <c r="AA17" t="str">
        <f>VLOOKUP($H17,'Master list'!$C:$Z,3,0)</f>
        <v>SGCC</v>
      </c>
      <c r="AB17" t="str">
        <f>VLOOKUP($H17,'Master list'!$C:$Z,4,0)</f>
        <v>Z08</v>
      </c>
      <c r="AC17" s="47">
        <f>VLOOKUP($H17,'Master list'!$C:$Z,13,0)</f>
        <v>1219</v>
      </c>
      <c r="AD17" t="str">
        <f>VLOOKUP($H17,'Master list'!$C:$Z,5,0)</f>
        <v>SGCC-ZSBX-Z08</v>
      </c>
      <c r="AE17">
        <f>VLOOKUP($H17,'Master list'!$C:$Z,6,0)</f>
        <v>0.7</v>
      </c>
      <c r="AF17">
        <f>VLOOKUP($H17,'Master list'!$C:$Z,7,0)</f>
        <v>120</v>
      </c>
      <c r="AG17">
        <f>VLOOKUP($H17,'Master list'!$C:$Z,8,0)</f>
        <v>560</v>
      </c>
      <c r="AH17" s="46">
        <f>VLOOKUP($H17,'Master list'!$C:$L,9,0)</f>
        <v>0.36926399999999993</v>
      </c>
      <c r="AI17" s="46">
        <f t="shared" si="7"/>
        <v>110.77919999999997</v>
      </c>
      <c r="AJ17" s="46">
        <f t="shared" si="8"/>
        <v>103.02465599999998</v>
      </c>
      <c r="AK17" s="46">
        <f t="shared" si="9"/>
        <v>7.7545439999999957</v>
      </c>
      <c r="AL17" s="74">
        <v>5</v>
      </c>
    </row>
    <row r="18" spans="1:38">
      <c r="A18" s="120" t="s">
        <v>1447</v>
      </c>
      <c r="B18" s="120" t="s">
        <v>1702</v>
      </c>
      <c r="C18" s="120" t="s">
        <v>5561</v>
      </c>
      <c r="D18" s="120" t="s">
        <v>4849</v>
      </c>
      <c r="E18" s="121">
        <v>22</v>
      </c>
      <c r="F18" s="120" t="s">
        <v>6232</v>
      </c>
      <c r="G18" s="120" t="s">
        <v>6232</v>
      </c>
      <c r="H18" s="120" t="s">
        <v>669</v>
      </c>
      <c r="I18" s="120" t="s">
        <v>1224</v>
      </c>
      <c r="J18" s="120" t="s">
        <v>1221</v>
      </c>
      <c r="K18" s="120">
        <v>0.7</v>
      </c>
      <c r="L18" s="120">
        <v>350</v>
      </c>
      <c r="M18" s="120" t="s">
        <v>6233</v>
      </c>
      <c r="N18" s="120" t="s">
        <v>1704</v>
      </c>
      <c r="O18" s="120" t="s">
        <v>1702</v>
      </c>
      <c r="P18" s="121">
        <v>300</v>
      </c>
      <c r="Q18" s="120">
        <v>0</v>
      </c>
      <c r="R18" s="121">
        <v>300</v>
      </c>
      <c r="S18" s="120">
        <v>259</v>
      </c>
      <c r="T18" s="121">
        <v>0</v>
      </c>
      <c r="U18" s="120">
        <v>0</v>
      </c>
      <c r="V18" s="121">
        <v>0</v>
      </c>
      <c r="W18" s="120">
        <v>0</v>
      </c>
      <c r="X18" s="120" t="s">
        <v>6197</v>
      </c>
      <c r="Y18" s="120" t="b">
        <v>1</v>
      </c>
      <c r="AA18" t="str">
        <f>VLOOKUP($H18,'Master list'!$C:$Z,3,0)</f>
        <v>SGCC</v>
      </c>
      <c r="AB18" t="str">
        <f>VLOOKUP($H18,'Master list'!$C:$Z,4,0)</f>
        <v>Z08</v>
      </c>
      <c r="AC18" s="47">
        <f>VLOOKUP($H18,'Master list'!$C:$Z,13,0)</f>
        <v>1219</v>
      </c>
      <c r="AD18" t="str">
        <f>VLOOKUP($H18,'Master list'!$C:$Z,5,0)</f>
        <v>SGCC-ZSBX-Z08</v>
      </c>
      <c r="AE18">
        <f>VLOOKUP($H18,'Master list'!$C:$Z,6,0)</f>
        <v>0.7</v>
      </c>
      <c r="AF18">
        <f>VLOOKUP($H18,'Master list'!$C:$Z,7,0)</f>
        <v>350</v>
      </c>
      <c r="AG18">
        <f>VLOOKUP($H18,'Master list'!$C:$Z,8,0)</f>
        <v>438</v>
      </c>
      <c r="AH18" s="46">
        <f>VLOOKUP($H18,'Master list'!$C:$L,9,0)</f>
        <v>0.84238349999999984</v>
      </c>
      <c r="AI18" s="46">
        <f t="shared" si="7"/>
        <v>252.71504999999996</v>
      </c>
      <c r="AJ18" s="46">
        <f t="shared" si="8"/>
        <v>252.71504999999996</v>
      </c>
      <c r="AK18" s="46">
        <f t="shared" si="9"/>
        <v>0</v>
      </c>
      <c r="AL18" s="74">
        <v>5</v>
      </c>
    </row>
    <row r="19" spans="1:38">
      <c r="A19" s="120" t="s">
        <v>1447</v>
      </c>
      <c r="B19" s="120" t="s">
        <v>1702</v>
      </c>
      <c r="C19" s="120" t="s">
        <v>5561</v>
      </c>
      <c r="D19" s="120" t="s">
        <v>4849</v>
      </c>
      <c r="E19" s="121">
        <v>23</v>
      </c>
      <c r="F19" s="120" t="s">
        <v>6232</v>
      </c>
      <c r="G19" s="120" t="s">
        <v>6232</v>
      </c>
      <c r="H19" s="120" t="s">
        <v>690</v>
      </c>
      <c r="I19" s="120" t="s">
        <v>1224</v>
      </c>
      <c r="J19" s="120" t="s">
        <v>1221</v>
      </c>
      <c r="K19" s="120">
        <v>0.7</v>
      </c>
      <c r="L19" s="120">
        <v>145</v>
      </c>
      <c r="M19" s="120" t="s">
        <v>6234</v>
      </c>
      <c r="N19" s="120" t="s">
        <v>1704</v>
      </c>
      <c r="O19" s="120" t="s">
        <v>1702</v>
      </c>
      <c r="P19" s="121">
        <v>500</v>
      </c>
      <c r="Q19" s="120">
        <v>0</v>
      </c>
      <c r="R19" s="121">
        <v>500</v>
      </c>
      <c r="S19" s="120">
        <v>150</v>
      </c>
      <c r="T19" s="121">
        <v>0</v>
      </c>
      <c r="U19" s="120">
        <v>0</v>
      </c>
      <c r="V19" s="121">
        <v>0</v>
      </c>
      <c r="W19" s="120">
        <v>0</v>
      </c>
      <c r="X19" s="120" t="s">
        <v>6197</v>
      </c>
      <c r="Y19" s="120" t="b">
        <v>1</v>
      </c>
      <c r="AA19" t="str">
        <f>VLOOKUP($H19,'Master list'!$C:$Z,3,0)</f>
        <v>SGCC</v>
      </c>
      <c r="AB19" t="str">
        <f>VLOOKUP($H19,'Master list'!$C:$Z,4,0)</f>
        <v>Z08</v>
      </c>
      <c r="AC19" s="47">
        <f>VLOOKUP($H19,'Master list'!$C:$Z,13,0)</f>
        <v>1219</v>
      </c>
      <c r="AD19" t="str">
        <f>VLOOKUP($H19,'Master list'!$C:$Z,5,0)</f>
        <v>SGCC-ZSBX-Z08</v>
      </c>
      <c r="AE19">
        <f>VLOOKUP($H19,'Master list'!$C:$Z,6,0)</f>
        <v>0.7</v>
      </c>
      <c r="AF19">
        <f>VLOOKUP($H19,'Master list'!$C:$Z,7,0)</f>
        <v>145</v>
      </c>
      <c r="AG19">
        <f>VLOOKUP($H19,'Master list'!$C:$Z,8,0)</f>
        <v>368</v>
      </c>
      <c r="AH19" s="46">
        <f>VLOOKUP($H19,'Master list'!$C:$L,9,0)</f>
        <v>0.29321319999999995</v>
      </c>
      <c r="AI19" s="46">
        <f t="shared" si="7"/>
        <v>146.60659999999999</v>
      </c>
      <c r="AJ19" s="46">
        <f t="shared" si="8"/>
        <v>146.60659999999999</v>
      </c>
      <c r="AK19" s="46">
        <f t="shared" si="9"/>
        <v>0</v>
      </c>
      <c r="AL19" s="74">
        <v>5</v>
      </c>
    </row>
    <row r="20" spans="1:38">
      <c r="A20" s="120" t="s">
        <v>1447</v>
      </c>
      <c r="B20" s="120" t="s">
        <v>1702</v>
      </c>
      <c r="C20" s="120" t="s">
        <v>5561</v>
      </c>
      <c r="D20" s="120" t="s">
        <v>4849</v>
      </c>
      <c r="E20" s="121">
        <v>24</v>
      </c>
      <c r="F20" s="120" t="s">
        <v>6232</v>
      </c>
      <c r="G20" s="120" t="s">
        <v>6232</v>
      </c>
      <c r="H20" s="120" t="s">
        <v>704</v>
      </c>
      <c r="I20" s="120" t="s">
        <v>1224</v>
      </c>
      <c r="J20" s="120" t="s">
        <v>1221</v>
      </c>
      <c r="K20" s="120">
        <v>0.6</v>
      </c>
      <c r="L20" s="120">
        <v>48</v>
      </c>
      <c r="M20" s="120" t="s">
        <v>1263</v>
      </c>
      <c r="N20" s="120" t="s">
        <v>1715</v>
      </c>
      <c r="O20" s="120" t="s">
        <v>1702</v>
      </c>
      <c r="P20" s="121">
        <v>0</v>
      </c>
      <c r="Q20" s="120">
        <v>100</v>
      </c>
      <c r="R20" s="121">
        <v>1</v>
      </c>
      <c r="S20" s="120">
        <v>100</v>
      </c>
      <c r="T20" s="121">
        <v>0</v>
      </c>
      <c r="U20" s="120">
        <v>0</v>
      </c>
      <c r="V20" s="121">
        <v>0</v>
      </c>
      <c r="W20" s="120">
        <v>0</v>
      </c>
      <c r="X20" s="120" t="s">
        <v>6197</v>
      </c>
      <c r="Y20" s="120" t="b">
        <v>1</v>
      </c>
      <c r="AA20" t="str">
        <f>VLOOKUP($H20,'Master list'!$C:$Z,3,0)</f>
        <v>SGCC</v>
      </c>
      <c r="AB20" t="str">
        <f>VLOOKUP($H20,'Master list'!$C:$Z,4,0)</f>
        <v>Z08</v>
      </c>
      <c r="AC20" s="47">
        <f>VLOOKUP($H20,'Master list'!$C:$Z,13,0)</f>
        <v>1219</v>
      </c>
      <c r="AD20" t="str">
        <f>VLOOKUP($H20,'Master list'!$C:$Z,5,0)</f>
        <v>SGCC-ZSBX-Z08</v>
      </c>
      <c r="AE20">
        <f>VLOOKUP($H20,'Master list'!$C:$Z,6,0)</f>
        <v>0.6</v>
      </c>
      <c r="AF20">
        <f>VLOOKUP($H20,'Master list'!$C:$Z,7,0)</f>
        <v>48</v>
      </c>
      <c r="AG20" t="str">
        <f>VLOOKUP($H20,'Master list'!$C:$Z,8,0)</f>
        <v>COIL</v>
      </c>
      <c r="AH20" s="46">
        <f>VLOOKUP($H20,'Master list'!$C:$L,9,0)</f>
        <v>1</v>
      </c>
      <c r="AI20" s="46">
        <f t="shared" si="7"/>
        <v>100</v>
      </c>
      <c r="AJ20" s="46">
        <f t="shared" si="8"/>
        <v>100</v>
      </c>
      <c r="AK20" s="46">
        <f t="shared" si="9"/>
        <v>0</v>
      </c>
      <c r="AL20" s="74">
        <v>5</v>
      </c>
    </row>
    <row r="21" spans="1:38">
      <c r="A21" s="120" t="s">
        <v>1447</v>
      </c>
      <c r="B21" s="120" t="s">
        <v>1702</v>
      </c>
      <c r="C21" s="120" t="s">
        <v>5561</v>
      </c>
      <c r="D21" s="120" t="s">
        <v>4849</v>
      </c>
      <c r="E21" s="121">
        <v>26</v>
      </c>
      <c r="F21" s="120" t="s">
        <v>6232</v>
      </c>
      <c r="G21" s="120" t="s">
        <v>6232</v>
      </c>
      <c r="H21" s="120" t="s">
        <v>803</v>
      </c>
      <c r="I21" s="120" t="s">
        <v>1224</v>
      </c>
      <c r="J21" s="120" t="s">
        <v>1221</v>
      </c>
      <c r="K21" s="120">
        <v>0.8</v>
      </c>
      <c r="L21" s="120">
        <v>67</v>
      </c>
      <c r="M21" s="120" t="s">
        <v>1843</v>
      </c>
      <c r="N21" s="120" t="s">
        <v>1704</v>
      </c>
      <c r="O21" s="120" t="s">
        <v>1702</v>
      </c>
      <c r="P21" s="121">
        <v>200</v>
      </c>
      <c r="Q21" s="120">
        <v>0</v>
      </c>
      <c r="R21" s="121">
        <v>200</v>
      </c>
      <c r="S21" s="120">
        <v>105</v>
      </c>
      <c r="T21" s="121">
        <v>0</v>
      </c>
      <c r="U21" s="120">
        <v>0</v>
      </c>
      <c r="V21" s="121">
        <v>0</v>
      </c>
      <c r="W21" s="120">
        <v>0</v>
      </c>
      <c r="X21" s="120" t="s">
        <v>6197</v>
      </c>
      <c r="Y21" s="120" t="b">
        <v>1</v>
      </c>
      <c r="AA21" t="str">
        <f>VLOOKUP($H21,'Master list'!$C:$Z,3,0)</f>
        <v>SGCC</v>
      </c>
      <c r="AB21" t="str">
        <f>VLOOKUP($H21,'Master list'!$C:$Z,4,0)</f>
        <v>Z08</v>
      </c>
      <c r="AC21" s="47">
        <f>VLOOKUP($H21,'Master list'!$C:$Z,13,0)</f>
        <v>1219</v>
      </c>
      <c r="AD21" t="str">
        <f>VLOOKUP($H21,'Master list'!$C:$Z,5,0)</f>
        <v>SGCC-ZSBX-Z08</v>
      </c>
      <c r="AE21">
        <f>VLOOKUP($H21,'Master list'!$C:$Z,6,0)</f>
        <v>0.8</v>
      </c>
      <c r="AF21">
        <f>VLOOKUP($H21,'Master list'!$C:$Z,7,0)</f>
        <v>67</v>
      </c>
      <c r="AG21">
        <f>VLOOKUP($H21,'Master list'!$C:$Z,8,0)</f>
        <v>1224</v>
      </c>
      <c r="AH21" s="46">
        <f>VLOOKUP($H21,'Master list'!$C:$L,9,0)</f>
        <v>0.51501023999999995</v>
      </c>
      <c r="AI21" s="46">
        <f t="shared" si="7"/>
        <v>103.00204799999999</v>
      </c>
      <c r="AJ21" s="46">
        <f t="shared" si="8"/>
        <v>103.00204799999999</v>
      </c>
      <c r="AK21" s="46">
        <f t="shared" si="9"/>
        <v>0</v>
      </c>
      <c r="AL21" s="74">
        <v>5</v>
      </c>
    </row>
    <row r="22" spans="1:38">
      <c r="A22" s="120" t="s">
        <v>1447</v>
      </c>
      <c r="B22" s="120" t="s">
        <v>1702</v>
      </c>
      <c r="C22" s="120" t="s">
        <v>5561</v>
      </c>
      <c r="D22" s="120" t="s">
        <v>4849</v>
      </c>
      <c r="E22" s="121">
        <v>27</v>
      </c>
      <c r="F22" s="120" t="s">
        <v>6232</v>
      </c>
      <c r="G22" s="120" t="s">
        <v>6232</v>
      </c>
      <c r="H22" s="120" t="s">
        <v>933</v>
      </c>
      <c r="I22" s="120" t="s">
        <v>1224</v>
      </c>
      <c r="J22" s="120" t="s">
        <v>1221</v>
      </c>
      <c r="K22" s="120">
        <v>1.2</v>
      </c>
      <c r="L22" s="120">
        <v>256</v>
      </c>
      <c r="M22" s="120" t="s">
        <v>1763</v>
      </c>
      <c r="N22" s="120" t="s">
        <v>1704</v>
      </c>
      <c r="O22" s="120" t="s">
        <v>1702</v>
      </c>
      <c r="P22" s="121">
        <v>100</v>
      </c>
      <c r="Q22" s="120">
        <v>0</v>
      </c>
      <c r="R22" s="121">
        <v>100</v>
      </c>
      <c r="S22" s="120">
        <v>135.655</v>
      </c>
      <c r="T22" s="121">
        <v>0</v>
      </c>
      <c r="U22" s="120">
        <v>0</v>
      </c>
      <c r="V22" s="121">
        <v>0</v>
      </c>
      <c r="W22" s="120">
        <v>0</v>
      </c>
      <c r="X22" s="120" t="s">
        <v>6197</v>
      </c>
      <c r="Y22" s="120" t="b">
        <v>1</v>
      </c>
      <c r="AA22" t="str">
        <f>VLOOKUP($H22,'Master list'!$C:$Z,3,0)</f>
        <v>SGCC</v>
      </c>
      <c r="AB22" t="str">
        <f>VLOOKUP($H22,'Master list'!$C:$Z,4,0)</f>
        <v>Z08</v>
      </c>
      <c r="AC22" s="47">
        <f>VLOOKUP($H22,'Master list'!$C:$Z,13,0)</f>
        <v>1219</v>
      </c>
      <c r="AD22" t="str">
        <f>VLOOKUP($H22,'Master list'!$C:$Z,5,0)</f>
        <v>SGCC-ZSBX-Z08</v>
      </c>
      <c r="AE22">
        <f>VLOOKUP($H22,'Master list'!$C:$Z,6,0)</f>
        <v>1.2</v>
      </c>
      <c r="AF22">
        <f>VLOOKUP($H22,'Master list'!$C:$Z,7,0)</f>
        <v>256</v>
      </c>
      <c r="AG22">
        <f>VLOOKUP($H22,'Master list'!$C:$Z,8,0)</f>
        <v>550</v>
      </c>
      <c r="AH22" s="46">
        <f>VLOOKUP($H22,'Master list'!$C:$L,9,0)</f>
        <v>1.326336</v>
      </c>
      <c r="AI22" s="46">
        <f t="shared" si="7"/>
        <v>132.6336</v>
      </c>
      <c r="AJ22" s="46">
        <f t="shared" si="8"/>
        <v>132.6336</v>
      </c>
      <c r="AK22" s="46">
        <f t="shared" si="9"/>
        <v>0</v>
      </c>
      <c r="AL22" s="74">
        <v>5</v>
      </c>
    </row>
    <row r="23" spans="1:38">
      <c r="A23" s="120" t="s">
        <v>1447</v>
      </c>
      <c r="B23" s="120" t="s">
        <v>1702</v>
      </c>
      <c r="C23" s="120" t="s">
        <v>5561</v>
      </c>
      <c r="D23" s="120" t="s">
        <v>4849</v>
      </c>
      <c r="E23" s="121">
        <v>28</v>
      </c>
      <c r="F23" s="120" t="s">
        <v>6232</v>
      </c>
      <c r="G23" s="120" t="s">
        <v>6232</v>
      </c>
      <c r="H23" s="120" t="s">
        <v>935</v>
      </c>
      <c r="I23" s="120" t="s">
        <v>1224</v>
      </c>
      <c r="J23" s="120" t="s">
        <v>1221</v>
      </c>
      <c r="K23" s="120">
        <v>1.2</v>
      </c>
      <c r="L23" s="120">
        <v>256</v>
      </c>
      <c r="M23" s="120" t="s">
        <v>1763</v>
      </c>
      <c r="N23" s="120" t="s">
        <v>1704</v>
      </c>
      <c r="O23" s="120" t="s">
        <v>1702</v>
      </c>
      <c r="P23" s="121">
        <v>100</v>
      </c>
      <c r="Q23" s="120">
        <v>0</v>
      </c>
      <c r="R23" s="121">
        <v>100</v>
      </c>
      <c r="S23" s="120">
        <v>138</v>
      </c>
      <c r="T23" s="121">
        <v>0</v>
      </c>
      <c r="U23" s="120">
        <v>0</v>
      </c>
      <c r="V23" s="121">
        <v>0</v>
      </c>
      <c r="W23" s="120">
        <v>0</v>
      </c>
      <c r="X23" s="120" t="s">
        <v>6197</v>
      </c>
      <c r="Y23" s="120" t="b">
        <v>1</v>
      </c>
      <c r="AA23" t="str">
        <f>VLOOKUP($H23,'Master list'!$C:$Z,3,0)</f>
        <v>SGCC</v>
      </c>
      <c r="AB23" t="str">
        <f>VLOOKUP($H23,'Master list'!$C:$Z,4,0)</f>
        <v>Z08</v>
      </c>
      <c r="AC23" s="47">
        <f>VLOOKUP($H23,'Master list'!$C:$Z,13,0)</f>
        <v>1219</v>
      </c>
      <c r="AD23" t="str">
        <f>VLOOKUP($H23,'Master list'!$C:$Z,5,0)</f>
        <v>SGCC-ZSBX-Z08</v>
      </c>
      <c r="AE23">
        <f>VLOOKUP($H23,'Master list'!$C:$Z,6,0)</f>
        <v>1.2</v>
      </c>
      <c r="AF23">
        <f>VLOOKUP($H23,'Master list'!$C:$Z,7,0)</f>
        <v>256</v>
      </c>
      <c r="AG23">
        <f>VLOOKUP($H23,'Master list'!$C:$Z,8,0)</f>
        <v>550</v>
      </c>
      <c r="AH23" s="46">
        <f>VLOOKUP($H23,'Master list'!$C:$L,9,0)</f>
        <v>1.326336</v>
      </c>
      <c r="AI23" s="46">
        <f t="shared" si="7"/>
        <v>132.6336</v>
      </c>
      <c r="AJ23" s="46">
        <f t="shared" si="8"/>
        <v>132.6336</v>
      </c>
      <c r="AK23" s="46">
        <f t="shared" si="9"/>
        <v>0</v>
      </c>
      <c r="AL23" s="74">
        <v>5</v>
      </c>
    </row>
    <row r="24" spans="1:38">
      <c r="A24" s="120" t="s">
        <v>1447</v>
      </c>
      <c r="B24" s="120" t="s">
        <v>1702</v>
      </c>
      <c r="C24" s="120" t="s">
        <v>5561</v>
      </c>
      <c r="D24" s="120" t="s">
        <v>4849</v>
      </c>
      <c r="E24" s="121">
        <v>30</v>
      </c>
      <c r="F24" s="120" t="s">
        <v>6232</v>
      </c>
      <c r="G24" s="120" t="s">
        <v>6232</v>
      </c>
      <c r="H24" s="120" t="s">
        <v>1092</v>
      </c>
      <c r="I24" s="120" t="s">
        <v>1224</v>
      </c>
      <c r="J24" s="120" t="s">
        <v>1227</v>
      </c>
      <c r="K24" s="120">
        <v>0.6</v>
      </c>
      <c r="L24" s="120">
        <v>240</v>
      </c>
      <c r="M24" s="120" t="s">
        <v>6235</v>
      </c>
      <c r="N24" s="120" t="s">
        <v>1704</v>
      </c>
      <c r="O24" s="120" t="s">
        <v>1702</v>
      </c>
      <c r="P24" s="121">
        <v>100</v>
      </c>
      <c r="Q24" s="120">
        <v>0</v>
      </c>
      <c r="R24" s="121">
        <v>100</v>
      </c>
      <c r="S24" s="120">
        <v>24</v>
      </c>
      <c r="T24" s="121">
        <v>0</v>
      </c>
      <c r="U24" s="120">
        <v>0</v>
      </c>
      <c r="V24" s="121">
        <v>0</v>
      </c>
      <c r="W24" s="120">
        <v>0</v>
      </c>
      <c r="X24" s="120" t="s">
        <v>6197</v>
      </c>
      <c r="Y24" s="120" t="b">
        <v>1</v>
      </c>
      <c r="AA24" t="str">
        <f>VLOOKUP($H24,'Master list'!$C:$Z,3,0)</f>
        <v>SGCC</v>
      </c>
      <c r="AB24" t="str">
        <f>VLOOKUP($H24,'Master list'!$C:$Z,4,0)</f>
        <v>Z18</v>
      </c>
      <c r="AC24" s="47">
        <f>VLOOKUP($H24,'Master list'!$C:$Z,13,0)</f>
        <v>1219</v>
      </c>
      <c r="AD24" t="str">
        <f>VLOOKUP($H24,'Master list'!$C:$Z,5,0)</f>
        <v>SGCC-ZSBX-Z18</v>
      </c>
      <c r="AE24">
        <f>VLOOKUP($H24,'Master list'!$C:$Z,6,0)</f>
        <v>0.6</v>
      </c>
      <c r="AF24">
        <f>VLOOKUP($H24,'Master list'!$C:$Z,7,0)</f>
        <v>240</v>
      </c>
      <c r="AG24">
        <f>VLOOKUP($H24,'Master list'!$C:$Z,8,0)</f>
        <v>193</v>
      </c>
      <c r="AH24" s="46">
        <f>VLOOKUP($H24,'Master list'!$C:$L,9,0)</f>
        <v>0.21816720000000001</v>
      </c>
      <c r="AI24" s="46">
        <f t="shared" si="7"/>
        <v>21.81672</v>
      </c>
      <c r="AJ24" s="46">
        <f t="shared" si="8"/>
        <v>21.81672</v>
      </c>
      <c r="AK24" s="46">
        <f t="shared" si="9"/>
        <v>0</v>
      </c>
      <c r="AL24" s="74">
        <v>5</v>
      </c>
    </row>
    <row r="25" spans="1:38">
      <c r="A25" s="120" t="s">
        <v>1447</v>
      </c>
      <c r="B25" s="120" t="s">
        <v>1702</v>
      </c>
      <c r="C25" s="120" t="s">
        <v>5561</v>
      </c>
      <c r="D25" s="120" t="s">
        <v>4849</v>
      </c>
      <c r="E25" s="121">
        <v>32</v>
      </c>
      <c r="F25" s="120" t="s">
        <v>6232</v>
      </c>
      <c r="G25" s="120" t="s">
        <v>6232</v>
      </c>
      <c r="H25" s="120" t="s">
        <v>97</v>
      </c>
      <c r="I25" s="120" t="s">
        <v>1224</v>
      </c>
      <c r="J25" s="120" t="s">
        <v>1221</v>
      </c>
      <c r="K25" s="120">
        <v>0.7</v>
      </c>
      <c r="L25" s="120">
        <v>277</v>
      </c>
      <c r="M25" s="120" t="s">
        <v>2009</v>
      </c>
      <c r="N25" s="120" t="s">
        <v>1704</v>
      </c>
      <c r="O25" s="120" t="s">
        <v>1702</v>
      </c>
      <c r="P25" s="121">
        <v>500</v>
      </c>
      <c r="Q25" s="120">
        <v>0</v>
      </c>
      <c r="R25" s="121">
        <v>500</v>
      </c>
      <c r="S25" s="120">
        <v>530.10199999999998</v>
      </c>
      <c r="T25" s="121">
        <v>0</v>
      </c>
      <c r="U25" s="120">
        <v>0</v>
      </c>
      <c r="V25" s="121">
        <v>0</v>
      </c>
      <c r="W25" s="120">
        <v>0</v>
      </c>
      <c r="X25" s="120" t="s">
        <v>6197</v>
      </c>
      <c r="Y25" s="120" t="b">
        <v>1</v>
      </c>
      <c r="AA25" t="str">
        <f>VLOOKUP($H25,'Master list'!$C:$Z,3,0)</f>
        <v>SGCC</v>
      </c>
      <c r="AB25" t="str">
        <f>VLOOKUP($H25,'Master list'!$C:$Z,4,0)</f>
        <v>Z08</v>
      </c>
      <c r="AC25" s="47">
        <f>VLOOKUP($H25,'Master list'!$C:$Z,13,0)</f>
        <v>1219</v>
      </c>
      <c r="AD25" t="str">
        <f>VLOOKUP($H25,'Master list'!$C:$Z,5,0)</f>
        <v>SGCC-ZSBX-Z08</v>
      </c>
      <c r="AE25">
        <f>VLOOKUP($H25,'Master list'!$C:$Z,6,0)</f>
        <v>0.7</v>
      </c>
      <c r="AF25">
        <f>VLOOKUP($H25,'Master list'!$C:$Z,7,0)</f>
        <v>277</v>
      </c>
      <c r="AG25">
        <f>VLOOKUP($H25,'Master list'!$C:$Z,8,0)</f>
        <v>695</v>
      </c>
      <c r="AH25" s="46">
        <f>VLOOKUP($H25,'Master list'!$C:$L,9,0)</f>
        <v>1.0578699249999999</v>
      </c>
      <c r="AI25" s="46">
        <f t="shared" si="7"/>
        <v>528.93496249999998</v>
      </c>
      <c r="AJ25" s="46">
        <f t="shared" si="8"/>
        <v>528.93496249999998</v>
      </c>
      <c r="AK25" s="46">
        <f t="shared" si="9"/>
        <v>0</v>
      </c>
      <c r="AL25" s="74">
        <v>5</v>
      </c>
    </row>
    <row r="26" spans="1:38">
      <c r="A26" s="120" t="s">
        <v>1447</v>
      </c>
      <c r="B26" s="120" t="s">
        <v>1702</v>
      </c>
      <c r="C26" s="120" t="s">
        <v>5561</v>
      </c>
      <c r="D26" s="120" t="s">
        <v>4849</v>
      </c>
      <c r="E26" s="121">
        <v>36</v>
      </c>
      <c r="F26" s="120" t="s">
        <v>4558</v>
      </c>
      <c r="G26" s="120" t="s">
        <v>4558</v>
      </c>
      <c r="H26" s="120" t="s">
        <v>111</v>
      </c>
      <c r="I26" s="120" t="s">
        <v>1224</v>
      </c>
      <c r="J26" s="120" t="s">
        <v>1221</v>
      </c>
      <c r="K26" s="120">
        <v>0.7</v>
      </c>
      <c r="L26" s="120">
        <v>284</v>
      </c>
      <c r="M26" s="120" t="s">
        <v>1722</v>
      </c>
      <c r="N26" s="120" t="s">
        <v>1704</v>
      </c>
      <c r="O26" s="120" t="s">
        <v>1702</v>
      </c>
      <c r="P26" s="121">
        <v>100</v>
      </c>
      <c r="Q26" s="120">
        <v>0</v>
      </c>
      <c r="R26" s="121">
        <v>100</v>
      </c>
      <c r="S26" s="120">
        <v>108</v>
      </c>
      <c r="T26" s="121">
        <v>0</v>
      </c>
      <c r="U26" s="120">
        <v>0</v>
      </c>
      <c r="V26" s="121">
        <v>0</v>
      </c>
      <c r="W26" s="120">
        <v>0</v>
      </c>
      <c r="X26" s="120" t="s">
        <v>6197</v>
      </c>
      <c r="Y26" s="120" t="b">
        <v>1</v>
      </c>
      <c r="AA26" t="str">
        <f>VLOOKUP($H26,'Master list'!$C:$Z,3,0)</f>
        <v>SGCC</v>
      </c>
      <c r="AB26" t="str">
        <f>VLOOKUP($H26,'Master list'!$C:$Z,4,0)</f>
        <v>Z08</v>
      </c>
      <c r="AC26" s="47">
        <f>VLOOKUP($H26,'Master list'!$C:$Z,13,0)</f>
        <v>1219</v>
      </c>
      <c r="AD26" t="str">
        <f>VLOOKUP($H26,'Master list'!$C:$Z,5,0)</f>
        <v>SGCC-ZSBX-Z08</v>
      </c>
      <c r="AE26">
        <f>VLOOKUP($H26,'Master list'!$C:$Z,6,0)</f>
        <v>0.7</v>
      </c>
      <c r="AF26">
        <f>VLOOKUP($H26,'Master list'!$C:$Z,7,0)</f>
        <v>284</v>
      </c>
      <c r="AG26">
        <f>VLOOKUP($H26,'Master list'!$C:$Z,8,0)</f>
        <v>691</v>
      </c>
      <c r="AH26" s="46">
        <f>VLOOKUP($H26,'Master list'!$C:$L,9,0)</f>
        <v>1.0783607799999997</v>
      </c>
      <c r="AI26" s="46">
        <f t="shared" si="7"/>
        <v>107.83607799999997</v>
      </c>
      <c r="AJ26" s="46">
        <f t="shared" si="8"/>
        <v>107.83607799999997</v>
      </c>
      <c r="AK26" s="46">
        <f t="shared" si="9"/>
        <v>0</v>
      </c>
      <c r="AL26" s="74">
        <v>5</v>
      </c>
    </row>
    <row r="27" spans="1:38">
      <c r="A27" s="120" t="s">
        <v>1447</v>
      </c>
      <c r="B27" s="120" t="s">
        <v>1702</v>
      </c>
      <c r="C27" s="120" t="s">
        <v>5561</v>
      </c>
      <c r="D27" s="120" t="s">
        <v>4849</v>
      </c>
      <c r="E27" s="121">
        <v>37</v>
      </c>
      <c r="F27" s="120" t="s">
        <v>4558</v>
      </c>
      <c r="G27" s="120" t="s">
        <v>4558</v>
      </c>
      <c r="H27" s="120" t="s">
        <v>115</v>
      </c>
      <c r="I27" s="120" t="s">
        <v>1224</v>
      </c>
      <c r="J27" s="120" t="s">
        <v>1221</v>
      </c>
      <c r="K27" s="120">
        <v>0.7</v>
      </c>
      <c r="L27" s="120">
        <v>580</v>
      </c>
      <c r="M27" s="120" t="s">
        <v>6188</v>
      </c>
      <c r="N27" s="120" t="s">
        <v>1704</v>
      </c>
      <c r="O27" s="120" t="s">
        <v>1702</v>
      </c>
      <c r="P27" s="121">
        <v>300</v>
      </c>
      <c r="Q27" s="120">
        <v>0</v>
      </c>
      <c r="R27" s="121">
        <v>278</v>
      </c>
      <c r="S27" s="120">
        <v>556</v>
      </c>
      <c r="T27" s="121">
        <v>0</v>
      </c>
      <c r="U27" s="120">
        <v>0</v>
      </c>
      <c r="V27" s="121">
        <v>22</v>
      </c>
      <c r="W27" s="120">
        <v>0</v>
      </c>
      <c r="X27" s="120" t="s">
        <v>6197</v>
      </c>
      <c r="Y27" s="120" t="b">
        <v>0</v>
      </c>
      <c r="AA27" t="str">
        <f>VLOOKUP($H27,'Master list'!$C:$Z,3,0)</f>
        <v>SGCC</v>
      </c>
      <c r="AB27" t="str">
        <f>VLOOKUP($H27,'Master list'!$C:$Z,4,0)</f>
        <v>Z08</v>
      </c>
      <c r="AC27" s="47">
        <f>VLOOKUP($H27,'Master list'!$C:$Z,13,0)</f>
        <v>1219</v>
      </c>
      <c r="AD27" t="str">
        <f>VLOOKUP($H27,'Master list'!$C:$Z,5,0)</f>
        <v>SGCC-ZSBX-Z08</v>
      </c>
      <c r="AE27">
        <f>VLOOKUP($H27,'Master list'!$C:$Z,6,0)</f>
        <v>0.7</v>
      </c>
      <c r="AF27">
        <f>VLOOKUP($H27,'Master list'!$C:$Z,7,0)</f>
        <v>580</v>
      </c>
      <c r="AG27">
        <f>VLOOKUP($H27,'Master list'!$C:$Z,8,0)</f>
        <v>599</v>
      </c>
      <c r="AH27" s="46">
        <f>VLOOKUP($H27,'Master list'!$C:$L,9,0)</f>
        <v>1.9090728999999997</v>
      </c>
      <c r="AI27" s="46">
        <f t="shared" si="7"/>
        <v>572.72186999999997</v>
      </c>
      <c r="AJ27" s="46">
        <f t="shared" si="8"/>
        <v>530.72226619999992</v>
      </c>
      <c r="AK27" s="46">
        <f t="shared" si="9"/>
        <v>41.999603800000045</v>
      </c>
      <c r="AL27" s="74">
        <v>5</v>
      </c>
    </row>
    <row r="28" spans="1:38">
      <c r="A28" s="120" t="s">
        <v>1447</v>
      </c>
      <c r="B28" s="120" t="s">
        <v>1702</v>
      </c>
      <c r="C28" s="120" t="s">
        <v>5561</v>
      </c>
      <c r="D28" s="120" t="s">
        <v>4849</v>
      </c>
      <c r="E28" s="121">
        <v>38</v>
      </c>
      <c r="F28" s="120" t="s">
        <v>4558</v>
      </c>
      <c r="G28" s="120" t="s">
        <v>4558</v>
      </c>
      <c r="H28" s="120" t="s">
        <v>149</v>
      </c>
      <c r="I28" s="120" t="s">
        <v>1224</v>
      </c>
      <c r="J28" s="120" t="s">
        <v>1221</v>
      </c>
      <c r="K28" s="120">
        <v>0.6</v>
      </c>
      <c r="L28" s="120">
        <v>140</v>
      </c>
      <c r="M28" s="120" t="s">
        <v>1723</v>
      </c>
      <c r="N28" s="120" t="s">
        <v>1704</v>
      </c>
      <c r="O28" s="120" t="s">
        <v>1702</v>
      </c>
      <c r="P28" s="121">
        <v>1200</v>
      </c>
      <c r="Q28" s="120">
        <v>0</v>
      </c>
      <c r="R28" s="121">
        <v>1200</v>
      </c>
      <c r="S28" s="120">
        <v>133.08000000000001</v>
      </c>
      <c r="T28" s="121">
        <v>0</v>
      </c>
      <c r="U28" s="120">
        <v>0</v>
      </c>
      <c r="V28" s="121">
        <v>0</v>
      </c>
      <c r="W28" s="120">
        <v>0</v>
      </c>
      <c r="X28" s="120" t="s">
        <v>6197</v>
      </c>
      <c r="Y28" s="120" t="b">
        <v>1</v>
      </c>
      <c r="AA28" t="str">
        <f>VLOOKUP($H28,'Master list'!$C:$Z,3,0)</f>
        <v>SGCC</v>
      </c>
      <c r="AB28" t="str">
        <f>VLOOKUP($H28,'Master list'!$C:$Z,4,0)</f>
        <v>Z08</v>
      </c>
      <c r="AC28" s="47">
        <f>VLOOKUP($H28,'Master list'!$C:$Z,13,0)</f>
        <v>1219</v>
      </c>
      <c r="AD28" t="str">
        <f>VLOOKUP($H28,'Master list'!$C:$Z,5,0)</f>
        <v>SGCC-ZSBX-Z08</v>
      </c>
      <c r="AE28">
        <f>VLOOKUP($H28,'Master list'!$C:$Z,6,0)</f>
        <v>0.6</v>
      </c>
      <c r="AF28">
        <f>VLOOKUP($H28,'Master list'!$C:$Z,7,0)</f>
        <v>140</v>
      </c>
      <c r="AG28">
        <f>VLOOKUP($H28,'Master list'!$C:$Z,8,0)</f>
        <v>170</v>
      </c>
      <c r="AH28" s="46">
        <f>VLOOKUP($H28,'Master list'!$C:$L,9,0)</f>
        <v>0.112098</v>
      </c>
      <c r="AI28" s="46">
        <f t="shared" si="7"/>
        <v>134.51760000000002</v>
      </c>
      <c r="AJ28" s="46">
        <f t="shared" si="8"/>
        <v>134.51760000000002</v>
      </c>
      <c r="AK28" s="46">
        <f t="shared" si="9"/>
        <v>0</v>
      </c>
      <c r="AL28" s="74">
        <v>5</v>
      </c>
    </row>
    <row r="29" spans="1:38">
      <c r="A29" s="120" t="s">
        <v>1447</v>
      </c>
      <c r="B29" s="120" t="s">
        <v>1702</v>
      </c>
      <c r="C29" s="120" t="s">
        <v>5561</v>
      </c>
      <c r="D29" s="120" t="s">
        <v>4849</v>
      </c>
      <c r="E29" s="121">
        <v>39</v>
      </c>
      <c r="F29" s="120" t="s">
        <v>4558</v>
      </c>
      <c r="G29" s="120" t="s">
        <v>4558</v>
      </c>
      <c r="H29" s="120" t="s">
        <v>153</v>
      </c>
      <c r="I29" s="120" t="s">
        <v>1224</v>
      </c>
      <c r="J29" s="120" t="s">
        <v>1221</v>
      </c>
      <c r="K29" s="120">
        <v>0.6</v>
      </c>
      <c r="L29" s="120">
        <v>265</v>
      </c>
      <c r="M29" s="120" t="s">
        <v>1724</v>
      </c>
      <c r="N29" s="120" t="s">
        <v>1704</v>
      </c>
      <c r="O29" s="120" t="s">
        <v>1702</v>
      </c>
      <c r="P29" s="121">
        <v>300</v>
      </c>
      <c r="Q29" s="120">
        <v>0</v>
      </c>
      <c r="R29" s="121">
        <v>300</v>
      </c>
      <c r="S29" s="120">
        <v>194</v>
      </c>
      <c r="T29" s="121">
        <v>0</v>
      </c>
      <c r="U29" s="120">
        <v>0</v>
      </c>
      <c r="V29" s="121">
        <v>0</v>
      </c>
      <c r="W29" s="120">
        <v>0</v>
      </c>
      <c r="X29" s="120" t="s">
        <v>6197</v>
      </c>
      <c r="Y29" s="120" t="b">
        <v>1</v>
      </c>
      <c r="AA29" t="str">
        <f>VLOOKUP($H29,'Master list'!$C:$Z,3,0)</f>
        <v>SGCC</v>
      </c>
      <c r="AB29" t="str">
        <f>VLOOKUP($H29,'Master list'!$C:$Z,4,0)</f>
        <v>Z08</v>
      </c>
      <c r="AC29" s="47">
        <f>VLOOKUP($H29,'Master list'!$C:$Z,13,0)</f>
        <v>1219</v>
      </c>
      <c r="AD29" t="str">
        <f>VLOOKUP($H29,'Master list'!$C:$Z,5,0)</f>
        <v>SGCC-ZSBX-Z08</v>
      </c>
      <c r="AE29">
        <f>VLOOKUP($H29,'Master list'!$C:$Z,6,0)</f>
        <v>0.6</v>
      </c>
      <c r="AF29">
        <f>VLOOKUP($H29,'Master list'!$C:$Z,7,0)</f>
        <v>265</v>
      </c>
      <c r="AG29">
        <f>VLOOKUP($H29,'Master list'!$C:$Z,8,0)</f>
        <v>540</v>
      </c>
      <c r="AH29" s="46">
        <f>VLOOKUP($H29,'Master list'!$C:$L,9,0)</f>
        <v>0.67400099999999996</v>
      </c>
      <c r="AI29" s="46">
        <f t="shared" si="7"/>
        <v>202.2003</v>
      </c>
      <c r="AJ29" s="46">
        <f t="shared" si="8"/>
        <v>202.2003</v>
      </c>
      <c r="AK29" s="46">
        <f t="shared" si="9"/>
        <v>0</v>
      </c>
      <c r="AL29" s="74">
        <v>5</v>
      </c>
    </row>
    <row r="30" spans="1:38">
      <c r="A30" s="120" t="s">
        <v>1447</v>
      </c>
      <c r="B30" s="120" t="s">
        <v>1702</v>
      </c>
      <c r="C30" s="120" t="s">
        <v>5561</v>
      </c>
      <c r="D30" s="120" t="s">
        <v>4849</v>
      </c>
      <c r="E30" s="121">
        <v>41</v>
      </c>
      <c r="F30" s="120" t="s">
        <v>4558</v>
      </c>
      <c r="G30" s="120" t="s">
        <v>4558</v>
      </c>
      <c r="H30" s="120" t="s">
        <v>156</v>
      </c>
      <c r="I30" s="120" t="s">
        <v>1224</v>
      </c>
      <c r="J30" s="120" t="s">
        <v>1221</v>
      </c>
      <c r="K30" s="120">
        <v>0.7</v>
      </c>
      <c r="L30" s="120">
        <v>395</v>
      </c>
      <c r="M30" s="120" t="s">
        <v>1725</v>
      </c>
      <c r="N30" s="120" t="s">
        <v>1704</v>
      </c>
      <c r="O30" s="120" t="s">
        <v>1702</v>
      </c>
      <c r="P30" s="121">
        <v>600</v>
      </c>
      <c r="Q30" s="120">
        <v>0</v>
      </c>
      <c r="R30" s="121">
        <v>600</v>
      </c>
      <c r="S30" s="120">
        <v>679.3</v>
      </c>
      <c r="T30" s="121">
        <v>0</v>
      </c>
      <c r="U30" s="120">
        <v>0</v>
      </c>
      <c r="V30" s="121">
        <v>0</v>
      </c>
      <c r="W30" s="120">
        <v>0</v>
      </c>
      <c r="X30" s="120" t="s">
        <v>6197</v>
      </c>
      <c r="Y30" s="120" t="b">
        <v>1</v>
      </c>
      <c r="AA30" t="str">
        <f>VLOOKUP($H30,'Master list'!$C:$Z,3,0)</f>
        <v>SGCC</v>
      </c>
      <c r="AB30" t="str">
        <f>VLOOKUP($H30,'Master list'!$C:$Z,4,0)</f>
        <v>Z08</v>
      </c>
      <c r="AC30" s="47">
        <f>VLOOKUP($H30,'Master list'!$C:$Z,13,0)</f>
        <v>1219</v>
      </c>
      <c r="AD30" t="str">
        <f>VLOOKUP($H30,'Master list'!$C:$Z,5,0)</f>
        <v>SGCC-ZSBX-Z08</v>
      </c>
      <c r="AE30">
        <f>VLOOKUP($H30,'Master list'!$C:$Z,6,0)</f>
        <v>0.7</v>
      </c>
      <c r="AF30">
        <f>VLOOKUP($H30,'Master list'!$C:$Z,7,0)</f>
        <v>395</v>
      </c>
      <c r="AG30">
        <f>VLOOKUP($H30,'Master list'!$C:$Z,8,0)</f>
        <v>516</v>
      </c>
      <c r="AH30" s="46">
        <f>VLOOKUP($H30,'Master list'!$C:$L,9,0)</f>
        <v>1.1199908999999999</v>
      </c>
      <c r="AI30" s="46">
        <f t="shared" si="7"/>
        <v>671.99453999999992</v>
      </c>
      <c r="AJ30" s="46">
        <f t="shared" si="8"/>
        <v>671.99453999999992</v>
      </c>
      <c r="AK30" s="46">
        <f t="shared" si="9"/>
        <v>0</v>
      </c>
      <c r="AL30" s="74">
        <v>5</v>
      </c>
    </row>
    <row r="31" spans="1:38">
      <c r="A31" s="120" t="s">
        <v>1447</v>
      </c>
      <c r="B31" s="120" t="s">
        <v>1702</v>
      </c>
      <c r="C31" s="120" t="s">
        <v>5561</v>
      </c>
      <c r="D31" s="120" t="s">
        <v>4849</v>
      </c>
      <c r="E31" s="121">
        <v>43</v>
      </c>
      <c r="F31" s="120" t="s">
        <v>4558</v>
      </c>
      <c r="G31" s="120" t="s">
        <v>4558</v>
      </c>
      <c r="H31" s="120" t="s">
        <v>158</v>
      </c>
      <c r="I31" s="120" t="s">
        <v>1224</v>
      </c>
      <c r="J31" s="120" t="s">
        <v>1221</v>
      </c>
      <c r="K31" s="120">
        <v>0.7</v>
      </c>
      <c r="L31" s="120">
        <v>395</v>
      </c>
      <c r="M31" s="120" t="s">
        <v>1725</v>
      </c>
      <c r="N31" s="120" t="s">
        <v>1704</v>
      </c>
      <c r="O31" s="120" t="s">
        <v>1702</v>
      </c>
      <c r="P31" s="121">
        <v>300</v>
      </c>
      <c r="Q31" s="120">
        <v>0</v>
      </c>
      <c r="R31" s="121">
        <v>300</v>
      </c>
      <c r="S31" s="120">
        <v>337.16500000000002</v>
      </c>
      <c r="T31" s="121">
        <v>0</v>
      </c>
      <c r="U31" s="120">
        <v>0</v>
      </c>
      <c r="V31" s="121">
        <v>0</v>
      </c>
      <c r="W31" s="120">
        <v>0</v>
      </c>
      <c r="X31" s="120" t="s">
        <v>6197</v>
      </c>
      <c r="Y31" s="120" t="b">
        <v>1</v>
      </c>
      <c r="AA31" t="str">
        <f>VLOOKUP($H31,'Master list'!$C:$Z,3,0)</f>
        <v>SGCC</v>
      </c>
      <c r="AB31" t="str">
        <f>VLOOKUP($H31,'Master list'!$C:$Z,4,0)</f>
        <v>Z08</v>
      </c>
      <c r="AC31" s="47">
        <f>VLOOKUP($H31,'Master list'!$C:$Z,13,0)</f>
        <v>1219</v>
      </c>
      <c r="AD31" t="str">
        <f>VLOOKUP($H31,'Master list'!$C:$Z,5,0)</f>
        <v>SGCC-ZSBX-Z08</v>
      </c>
      <c r="AE31">
        <f>VLOOKUP($H31,'Master list'!$C:$Z,6,0)</f>
        <v>0.7</v>
      </c>
      <c r="AF31">
        <f>VLOOKUP($H31,'Master list'!$C:$Z,7,0)</f>
        <v>395</v>
      </c>
      <c r="AG31">
        <f>VLOOKUP($H31,'Master list'!$C:$Z,8,0)</f>
        <v>516</v>
      </c>
      <c r="AH31" s="46">
        <f>VLOOKUP($H31,'Master list'!$C:$L,9,0)</f>
        <v>1.1199908999999999</v>
      </c>
      <c r="AI31" s="46">
        <f t="shared" si="7"/>
        <v>335.99726999999996</v>
      </c>
      <c r="AJ31" s="46">
        <f t="shared" si="8"/>
        <v>335.99726999999996</v>
      </c>
      <c r="AK31" s="46">
        <f t="shared" si="9"/>
        <v>0</v>
      </c>
      <c r="AL31" s="74">
        <v>5</v>
      </c>
    </row>
    <row r="32" spans="1:38">
      <c r="A32" s="120" t="s">
        <v>1447</v>
      </c>
      <c r="B32" s="120" t="s">
        <v>1702</v>
      </c>
      <c r="C32" s="120" t="s">
        <v>5561</v>
      </c>
      <c r="D32" s="120" t="s">
        <v>4849</v>
      </c>
      <c r="E32" s="121">
        <v>45</v>
      </c>
      <c r="F32" s="120" t="s">
        <v>4558</v>
      </c>
      <c r="G32" s="120" t="s">
        <v>4558</v>
      </c>
      <c r="H32" s="120" t="s">
        <v>159</v>
      </c>
      <c r="I32" s="120" t="s">
        <v>1224</v>
      </c>
      <c r="J32" s="120" t="s">
        <v>1221</v>
      </c>
      <c r="K32" s="120">
        <v>0.7</v>
      </c>
      <c r="L32" s="120">
        <v>295</v>
      </c>
      <c r="M32" s="120" t="s">
        <v>1726</v>
      </c>
      <c r="N32" s="120" t="s">
        <v>1704</v>
      </c>
      <c r="O32" s="120" t="s">
        <v>1702</v>
      </c>
      <c r="P32" s="121">
        <v>600</v>
      </c>
      <c r="Q32" s="120">
        <v>0</v>
      </c>
      <c r="R32" s="121">
        <v>600</v>
      </c>
      <c r="S32" s="120">
        <v>388</v>
      </c>
      <c r="T32" s="121">
        <v>0</v>
      </c>
      <c r="U32" s="120">
        <v>0</v>
      </c>
      <c r="V32" s="121">
        <v>0</v>
      </c>
      <c r="W32" s="120">
        <v>0</v>
      </c>
      <c r="X32" s="120" t="s">
        <v>6197</v>
      </c>
      <c r="Y32" s="120" t="b">
        <v>1</v>
      </c>
      <c r="AA32" t="str">
        <f>VLOOKUP($H32,'Master list'!$C:$Z,3,0)</f>
        <v>SGCC</v>
      </c>
      <c r="AB32" t="str">
        <f>VLOOKUP($H32,'Master list'!$C:$Z,4,0)</f>
        <v>Z08</v>
      </c>
      <c r="AC32" s="47">
        <f>VLOOKUP($H32,'Master list'!$C:$Z,13,0)</f>
        <v>1219</v>
      </c>
      <c r="AD32" t="str">
        <f>VLOOKUP($H32,'Master list'!$C:$Z,5,0)</f>
        <v>SGCC-ZSBX-Z08</v>
      </c>
      <c r="AE32">
        <f>VLOOKUP($H32,'Master list'!$C:$Z,6,0)</f>
        <v>0.7</v>
      </c>
      <c r="AF32">
        <f>VLOOKUP($H32,'Master list'!$C:$Z,7,0)</f>
        <v>295</v>
      </c>
      <c r="AG32">
        <f>VLOOKUP($H32,'Master list'!$C:$Z,8,0)</f>
        <v>390</v>
      </c>
      <c r="AH32" s="46">
        <f>VLOOKUP($H32,'Master list'!$C:$L,9,0)</f>
        <v>0.63219974999999995</v>
      </c>
      <c r="AI32" s="46">
        <f t="shared" si="7"/>
        <v>379.31984999999997</v>
      </c>
      <c r="AJ32" s="46">
        <f t="shared" si="8"/>
        <v>379.31984999999997</v>
      </c>
      <c r="AK32" s="46">
        <f t="shared" si="9"/>
        <v>0</v>
      </c>
      <c r="AL32" s="74">
        <v>5</v>
      </c>
    </row>
    <row r="33" spans="1:38">
      <c r="A33" s="120" t="s">
        <v>1447</v>
      </c>
      <c r="B33" s="120" t="s">
        <v>1702</v>
      </c>
      <c r="C33" s="120" t="s">
        <v>5561</v>
      </c>
      <c r="D33" s="120" t="s">
        <v>4849</v>
      </c>
      <c r="E33" s="121">
        <v>47</v>
      </c>
      <c r="F33" s="120" t="s">
        <v>4558</v>
      </c>
      <c r="G33" s="120" t="s">
        <v>4558</v>
      </c>
      <c r="H33" s="120" t="s">
        <v>161</v>
      </c>
      <c r="I33" s="120" t="s">
        <v>1224</v>
      </c>
      <c r="J33" s="120" t="s">
        <v>1221</v>
      </c>
      <c r="K33" s="120">
        <v>0.7</v>
      </c>
      <c r="L33" s="120">
        <v>295</v>
      </c>
      <c r="M33" s="120" t="s">
        <v>1726</v>
      </c>
      <c r="N33" s="120" t="s">
        <v>1704</v>
      </c>
      <c r="O33" s="120" t="s">
        <v>1702</v>
      </c>
      <c r="P33" s="121">
        <v>300</v>
      </c>
      <c r="Q33" s="120">
        <v>0</v>
      </c>
      <c r="R33" s="121">
        <v>300</v>
      </c>
      <c r="S33" s="120">
        <v>193.64699999999999</v>
      </c>
      <c r="T33" s="121">
        <v>0</v>
      </c>
      <c r="U33" s="120">
        <v>0</v>
      </c>
      <c r="V33" s="121">
        <v>0</v>
      </c>
      <c r="W33" s="120">
        <v>0</v>
      </c>
      <c r="X33" s="120" t="s">
        <v>6197</v>
      </c>
      <c r="Y33" s="120" t="b">
        <v>1</v>
      </c>
      <c r="AA33" t="str">
        <f>VLOOKUP($H33,'Master list'!$C:$Z,3,0)</f>
        <v>SGCC</v>
      </c>
      <c r="AB33" t="str">
        <f>VLOOKUP($H33,'Master list'!$C:$Z,4,0)</f>
        <v>Z08</v>
      </c>
      <c r="AC33" s="47">
        <f>VLOOKUP($H33,'Master list'!$C:$Z,13,0)</f>
        <v>1219</v>
      </c>
      <c r="AD33" t="str">
        <f>VLOOKUP($H33,'Master list'!$C:$Z,5,0)</f>
        <v>SGCC-ZSBX-Z08</v>
      </c>
      <c r="AE33">
        <f>VLOOKUP($H33,'Master list'!$C:$Z,6,0)</f>
        <v>0.7</v>
      </c>
      <c r="AF33">
        <f>VLOOKUP($H33,'Master list'!$C:$Z,7,0)</f>
        <v>295</v>
      </c>
      <c r="AG33">
        <f>VLOOKUP($H33,'Master list'!$C:$Z,8,0)</f>
        <v>390</v>
      </c>
      <c r="AH33" s="46">
        <f>VLOOKUP($H33,'Master list'!$C:$L,9,0)</f>
        <v>0.63219974999999995</v>
      </c>
      <c r="AI33" s="46">
        <f t="shared" si="7"/>
        <v>189.65992499999999</v>
      </c>
      <c r="AJ33" s="46">
        <f t="shared" si="8"/>
        <v>189.65992499999999</v>
      </c>
      <c r="AK33" s="46">
        <f t="shared" si="9"/>
        <v>0</v>
      </c>
      <c r="AL33" s="74">
        <v>5</v>
      </c>
    </row>
    <row r="34" spans="1:38">
      <c r="A34" s="120" t="s">
        <v>1447</v>
      </c>
      <c r="B34" s="120" t="s">
        <v>1702</v>
      </c>
      <c r="C34" s="120" t="s">
        <v>5561</v>
      </c>
      <c r="D34" s="120" t="s">
        <v>4849</v>
      </c>
      <c r="E34" s="121">
        <v>49</v>
      </c>
      <c r="F34" s="120" t="s">
        <v>4558</v>
      </c>
      <c r="G34" s="120" t="s">
        <v>4558</v>
      </c>
      <c r="H34" s="120" t="s">
        <v>162</v>
      </c>
      <c r="I34" s="120" t="s">
        <v>1224</v>
      </c>
      <c r="J34" s="120" t="s">
        <v>1221</v>
      </c>
      <c r="K34" s="120">
        <v>0.7</v>
      </c>
      <c r="L34" s="120">
        <v>330</v>
      </c>
      <c r="M34" s="120" t="s">
        <v>1727</v>
      </c>
      <c r="N34" s="120" t="s">
        <v>1704</v>
      </c>
      <c r="O34" s="120" t="s">
        <v>1702</v>
      </c>
      <c r="P34" s="121">
        <v>600</v>
      </c>
      <c r="Q34" s="120">
        <v>0</v>
      </c>
      <c r="R34" s="121">
        <v>600</v>
      </c>
      <c r="S34" s="120">
        <v>376</v>
      </c>
      <c r="T34" s="121">
        <v>0</v>
      </c>
      <c r="U34" s="120">
        <v>0</v>
      </c>
      <c r="V34" s="121">
        <v>0</v>
      </c>
      <c r="W34" s="120">
        <v>0</v>
      </c>
      <c r="X34" s="120" t="s">
        <v>6197</v>
      </c>
      <c r="Y34" s="120" t="b">
        <v>1</v>
      </c>
      <c r="AA34" t="str">
        <f>VLOOKUP($H34,'Master list'!$C:$Z,3,0)</f>
        <v>SGCC</v>
      </c>
      <c r="AB34" t="str">
        <f>VLOOKUP($H34,'Master list'!$C:$Z,4,0)</f>
        <v>Z08</v>
      </c>
      <c r="AC34" s="47">
        <f>VLOOKUP($H34,'Master list'!$C:$Z,13,0)</f>
        <v>1219</v>
      </c>
      <c r="AD34" t="str">
        <f>VLOOKUP($H34,'Master list'!$C:$Z,5,0)</f>
        <v>SGCC-ZSBX-Z08</v>
      </c>
      <c r="AE34">
        <f>VLOOKUP($H34,'Master list'!$C:$Z,6,0)</f>
        <v>0.7</v>
      </c>
      <c r="AF34">
        <f>VLOOKUP($H34,'Master list'!$C:$Z,7,0)</f>
        <v>330</v>
      </c>
      <c r="AG34">
        <f>VLOOKUP($H34,'Master list'!$C:$Z,8,0)</f>
        <v>340</v>
      </c>
      <c r="AH34" s="46">
        <f>VLOOKUP($H34,'Master list'!$C:$L,9,0)</f>
        <v>0.61653899999999984</v>
      </c>
      <c r="AI34" s="46">
        <f t="shared" si="7"/>
        <v>369.9233999999999</v>
      </c>
      <c r="AJ34" s="46">
        <f t="shared" si="8"/>
        <v>369.9233999999999</v>
      </c>
      <c r="AK34" s="46">
        <f t="shared" si="9"/>
        <v>0</v>
      </c>
      <c r="AL34" s="74">
        <v>5</v>
      </c>
    </row>
    <row r="35" spans="1:38">
      <c r="A35" s="120" t="s">
        <v>1447</v>
      </c>
      <c r="B35" s="120" t="s">
        <v>1702</v>
      </c>
      <c r="C35" s="120" t="s">
        <v>5561</v>
      </c>
      <c r="D35" s="120" t="s">
        <v>4849</v>
      </c>
      <c r="E35" s="121">
        <v>51</v>
      </c>
      <c r="F35" s="120" t="s">
        <v>4558</v>
      </c>
      <c r="G35" s="120" t="s">
        <v>4558</v>
      </c>
      <c r="H35" s="120" t="s">
        <v>164</v>
      </c>
      <c r="I35" s="120" t="s">
        <v>1224</v>
      </c>
      <c r="J35" s="120" t="s">
        <v>1221</v>
      </c>
      <c r="K35" s="120">
        <v>0.7</v>
      </c>
      <c r="L35" s="120">
        <v>330</v>
      </c>
      <c r="M35" s="120" t="s">
        <v>1727</v>
      </c>
      <c r="N35" s="120" t="s">
        <v>1704</v>
      </c>
      <c r="O35" s="120" t="s">
        <v>1702</v>
      </c>
      <c r="P35" s="121">
        <v>300</v>
      </c>
      <c r="Q35" s="120">
        <v>0</v>
      </c>
      <c r="R35" s="121">
        <v>300</v>
      </c>
      <c r="S35" s="120">
        <v>196.59899999999999</v>
      </c>
      <c r="T35" s="121">
        <v>0</v>
      </c>
      <c r="U35" s="120">
        <v>0</v>
      </c>
      <c r="V35" s="121">
        <v>0</v>
      </c>
      <c r="W35" s="120">
        <v>0</v>
      </c>
      <c r="X35" s="120" t="s">
        <v>6197</v>
      </c>
      <c r="Y35" s="120" t="b">
        <v>1</v>
      </c>
      <c r="AA35" t="str">
        <f>VLOOKUP($H35,'Master list'!$C:$Z,3,0)</f>
        <v>SGCC</v>
      </c>
      <c r="AB35" t="str">
        <f>VLOOKUP($H35,'Master list'!$C:$Z,4,0)</f>
        <v>Z08</v>
      </c>
      <c r="AC35" s="47">
        <f>VLOOKUP($H35,'Master list'!$C:$Z,13,0)</f>
        <v>1219</v>
      </c>
      <c r="AD35" t="str">
        <f>VLOOKUP($H35,'Master list'!$C:$Z,5,0)</f>
        <v>SGCC-ZSBX-Z08</v>
      </c>
      <c r="AE35">
        <f>VLOOKUP($H35,'Master list'!$C:$Z,6,0)</f>
        <v>0.7</v>
      </c>
      <c r="AF35">
        <f>VLOOKUP($H35,'Master list'!$C:$Z,7,0)</f>
        <v>330</v>
      </c>
      <c r="AG35">
        <f>VLOOKUP($H35,'Master list'!$C:$Z,8,0)</f>
        <v>340</v>
      </c>
      <c r="AH35" s="46">
        <f>VLOOKUP($H35,'Master list'!$C:$L,9,0)</f>
        <v>0.61653899999999984</v>
      </c>
      <c r="AI35" s="46">
        <f t="shared" si="7"/>
        <v>184.96169999999995</v>
      </c>
      <c r="AJ35" s="46">
        <f t="shared" si="8"/>
        <v>184.96169999999995</v>
      </c>
      <c r="AK35" s="46">
        <f t="shared" si="9"/>
        <v>0</v>
      </c>
      <c r="AL35" s="74">
        <v>5</v>
      </c>
    </row>
    <row r="36" spans="1:38">
      <c r="A36" s="120" t="s">
        <v>1447</v>
      </c>
      <c r="B36" s="120" t="s">
        <v>1702</v>
      </c>
      <c r="C36" s="120" t="s">
        <v>5561</v>
      </c>
      <c r="D36" s="120" t="s">
        <v>4849</v>
      </c>
      <c r="E36" s="121">
        <v>52</v>
      </c>
      <c r="F36" s="120" t="s">
        <v>4558</v>
      </c>
      <c r="G36" s="120" t="s">
        <v>4558</v>
      </c>
      <c r="H36" s="120" t="s">
        <v>172</v>
      </c>
      <c r="I36" s="120" t="s">
        <v>1224</v>
      </c>
      <c r="J36" s="120" t="s">
        <v>1221</v>
      </c>
      <c r="K36" s="120">
        <v>0.7</v>
      </c>
      <c r="L36" s="120">
        <v>210</v>
      </c>
      <c r="M36" s="120" t="s">
        <v>4860</v>
      </c>
      <c r="N36" s="120" t="s">
        <v>1704</v>
      </c>
      <c r="O36" s="120" t="s">
        <v>1702</v>
      </c>
      <c r="P36" s="121">
        <v>300</v>
      </c>
      <c r="Q36" s="120">
        <v>0</v>
      </c>
      <c r="R36" s="121">
        <v>300</v>
      </c>
      <c r="S36" s="120">
        <v>80</v>
      </c>
      <c r="T36" s="121">
        <v>0</v>
      </c>
      <c r="U36" s="120">
        <v>0</v>
      </c>
      <c r="V36" s="121">
        <v>0</v>
      </c>
      <c r="W36" s="120">
        <v>0</v>
      </c>
      <c r="X36" s="120" t="s">
        <v>6198</v>
      </c>
      <c r="Y36" s="120" t="b">
        <v>1</v>
      </c>
      <c r="AA36" t="str">
        <f>VLOOKUP($H36,'Master list'!$C:$Z,3,0)</f>
        <v>SGCC</v>
      </c>
      <c r="AB36" t="str">
        <f>VLOOKUP($H36,'Master list'!$C:$Z,4,0)</f>
        <v>Z08</v>
      </c>
      <c r="AC36" s="47">
        <f>VLOOKUP($H36,'Master list'!$C:$Z,13,0)</f>
        <v>1219</v>
      </c>
      <c r="AD36" t="str">
        <f>VLOOKUP($H36,'Master list'!$C:$Z,5,0)</f>
        <v>SGCC-ZSBX-Z08</v>
      </c>
      <c r="AE36">
        <f>VLOOKUP($H36,'Master list'!$C:$Z,6,0)</f>
        <v>0.7</v>
      </c>
      <c r="AF36">
        <f>VLOOKUP($H36,'Master list'!$C:$Z,7,0)</f>
        <v>210</v>
      </c>
      <c r="AG36">
        <f>VLOOKUP($H36,'Master list'!$C:$Z,8,0)</f>
        <v>230</v>
      </c>
      <c r="AH36" s="46">
        <f>VLOOKUP($H36,'Master list'!$C:$L,9,0)</f>
        <v>0.26540849999999994</v>
      </c>
      <c r="AI36" s="46">
        <f t="shared" si="7"/>
        <v>79.622549999999976</v>
      </c>
      <c r="AJ36" s="46">
        <f t="shared" si="8"/>
        <v>79.622549999999976</v>
      </c>
      <c r="AK36" s="46">
        <f t="shared" si="9"/>
        <v>0</v>
      </c>
      <c r="AL36" s="74">
        <v>5</v>
      </c>
    </row>
    <row r="37" spans="1:38">
      <c r="A37" s="120" t="s">
        <v>1447</v>
      </c>
      <c r="B37" s="120" t="s">
        <v>1702</v>
      </c>
      <c r="C37" s="120" t="s">
        <v>5561</v>
      </c>
      <c r="D37" s="120" t="s">
        <v>4849</v>
      </c>
      <c r="E37" s="121">
        <v>54</v>
      </c>
      <c r="F37" s="120" t="s">
        <v>4558</v>
      </c>
      <c r="G37" s="120" t="s">
        <v>4558</v>
      </c>
      <c r="H37" s="120" t="s">
        <v>174</v>
      </c>
      <c r="I37" s="120" t="s">
        <v>1224</v>
      </c>
      <c r="J37" s="120" t="s">
        <v>1221</v>
      </c>
      <c r="K37" s="120">
        <v>0.8</v>
      </c>
      <c r="L37" s="120">
        <v>210</v>
      </c>
      <c r="M37" s="120" t="s">
        <v>1728</v>
      </c>
      <c r="N37" s="120" t="s">
        <v>1704</v>
      </c>
      <c r="O37" s="120" t="s">
        <v>1702</v>
      </c>
      <c r="P37" s="121">
        <v>900</v>
      </c>
      <c r="Q37" s="120">
        <v>0</v>
      </c>
      <c r="R37" s="121">
        <v>900</v>
      </c>
      <c r="S37" s="120">
        <v>133.19999999999999</v>
      </c>
      <c r="T37" s="121">
        <v>0</v>
      </c>
      <c r="U37" s="120">
        <v>0</v>
      </c>
      <c r="V37" s="121">
        <v>0</v>
      </c>
      <c r="W37" s="120">
        <v>0</v>
      </c>
      <c r="X37" s="120" t="s">
        <v>6198</v>
      </c>
      <c r="Y37" s="120" t="b">
        <v>1</v>
      </c>
      <c r="AA37" t="str">
        <f>VLOOKUP($H37,'Master list'!$C:$Z,3,0)</f>
        <v>SGCC</v>
      </c>
      <c r="AB37" t="str">
        <f>VLOOKUP($H37,'Master list'!$C:$Z,4,0)</f>
        <v>Z08</v>
      </c>
      <c r="AC37" s="47">
        <f>VLOOKUP($H37,'Master list'!$C:$Z,13,0)</f>
        <v>1219</v>
      </c>
      <c r="AD37" t="str">
        <f>VLOOKUP($H37,'Master list'!$C:$Z,5,0)</f>
        <v>SGCC-ZSBX-Z08</v>
      </c>
      <c r="AE37">
        <f>VLOOKUP($H37,'Master list'!$C:$Z,6,0)</f>
        <v>0.8</v>
      </c>
      <c r="AF37">
        <f>VLOOKUP($H37,'Master list'!$C:$Z,7,0)</f>
        <v>210</v>
      </c>
      <c r="AG37">
        <f>VLOOKUP($H37,'Master list'!$C:$Z,8,0)</f>
        <v>114</v>
      </c>
      <c r="AH37" s="46">
        <f>VLOOKUP($H37,'Master list'!$C:$L,9,0)</f>
        <v>0.15034319999999998</v>
      </c>
      <c r="AI37" s="46">
        <f t="shared" si="7"/>
        <v>135.30887999999999</v>
      </c>
      <c r="AJ37" s="46">
        <f t="shared" si="8"/>
        <v>135.30887999999999</v>
      </c>
      <c r="AK37" s="46">
        <f t="shared" si="9"/>
        <v>0</v>
      </c>
      <c r="AL37" s="74">
        <v>5</v>
      </c>
    </row>
    <row r="38" spans="1:38">
      <c r="A38" s="120" t="s">
        <v>1447</v>
      </c>
      <c r="B38" s="120" t="s">
        <v>1702</v>
      </c>
      <c r="C38" s="120" t="s">
        <v>5561</v>
      </c>
      <c r="D38" s="120" t="s">
        <v>4849</v>
      </c>
      <c r="E38" s="121">
        <v>55</v>
      </c>
      <c r="F38" s="120" t="s">
        <v>6222</v>
      </c>
      <c r="G38" s="120" t="s">
        <v>6222</v>
      </c>
      <c r="H38" s="120" t="s">
        <v>174</v>
      </c>
      <c r="I38" s="120" t="s">
        <v>1224</v>
      </c>
      <c r="J38" s="120" t="s">
        <v>1221</v>
      </c>
      <c r="K38" s="120">
        <v>0.8</v>
      </c>
      <c r="L38" s="120">
        <v>210</v>
      </c>
      <c r="M38" s="120" t="s">
        <v>1728</v>
      </c>
      <c r="N38" s="120" t="s">
        <v>1704</v>
      </c>
      <c r="O38" s="120" t="s">
        <v>1702</v>
      </c>
      <c r="P38" s="121">
        <v>2400</v>
      </c>
      <c r="Q38" s="120">
        <v>0</v>
      </c>
      <c r="R38" s="121">
        <v>2400</v>
      </c>
      <c r="S38" s="120">
        <v>357.23200000000003</v>
      </c>
      <c r="T38" s="121">
        <v>0</v>
      </c>
      <c r="U38" s="120">
        <v>0</v>
      </c>
      <c r="V38" s="121">
        <v>0</v>
      </c>
      <c r="W38" s="120">
        <v>0</v>
      </c>
      <c r="X38" s="120" t="s">
        <v>6198</v>
      </c>
      <c r="Y38" s="120" t="b">
        <v>1</v>
      </c>
      <c r="AA38" t="str">
        <f>VLOOKUP($H38,'Master list'!$C:$Z,3,0)</f>
        <v>SGCC</v>
      </c>
      <c r="AB38" t="str">
        <f>VLOOKUP($H38,'Master list'!$C:$Z,4,0)</f>
        <v>Z08</v>
      </c>
      <c r="AC38" s="47">
        <f>VLOOKUP($H38,'Master list'!$C:$Z,13,0)</f>
        <v>1219</v>
      </c>
      <c r="AD38" t="str">
        <f>VLOOKUP($H38,'Master list'!$C:$Z,5,0)</f>
        <v>SGCC-ZSBX-Z08</v>
      </c>
      <c r="AE38">
        <f>VLOOKUP($H38,'Master list'!$C:$Z,6,0)</f>
        <v>0.8</v>
      </c>
      <c r="AF38">
        <f>VLOOKUP($H38,'Master list'!$C:$Z,7,0)</f>
        <v>210</v>
      </c>
      <c r="AG38">
        <f>VLOOKUP($H38,'Master list'!$C:$Z,8,0)</f>
        <v>114</v>
      </c>
      <c r="AH38" s="46">
        <f>VLOOKUP($H38,'Master list'!$C:$L,9,0)</f>
        <v>0.15034319999999998</v>
      </c>
      <c r="AI38" s="46">
        <f t="shared" si="7"/>
        <v>360.82367999999997</v>
      </c>
      <c r="AJ38" s="46">
        <f t="shared" si="8"/>
        <v>360.82367999999997</v>
      </c>
      <c r="AK38" s="46">
        <f t="shared" si="9"/>
        <v>0</v>
      </c>
      <c r="AL38" s="74">
        <v>5</v>
      </c>
    </row>
    <row r="39" spans="1:38">
      <c r="A39" s="120" t="s">
        <v>1447</v>
      </c>
      <c r="B39" s="120" t="s">
        <v>1702</v>
      </c>
      <c r="C39" s="120" t="s">
        <v>5561</v>
      </c>
      <c r="D39" s="120" t="s">
        <v>4849</v>
      </c>
      <c r="E39" s="121">
        <v>56</v>
      </c>
      <c r="F39" s="120" t="s">
        <v>4558</v>
      </c>
      <c r="G39" s="120" t="s">
        <v>4558</v>
      </c>
      <c r="H39" s="120" t="s">
        <v>177</v>
      </c>
      <c r="I39" s="120" t="s">
        <v>1224</v>
      </c>
      <c r="J39" s="120" t="s">
        <v>1221</v>
      </c>
      <c r="K39" s="120">
        <v>0.8</v>
      </c>
      <c r="L39" s="120">
        <v>44.6</v>
      </c>
      <c r="M39" s="120" t="s">
        <v>1729</v>
      </c>
      <c r="N39" s="120" t="s">
        <v>1704</v>
      </c>
      <c r="O39" s="120" t="s">
        <v>1702</v>
      </c>
      <c r="P39" s="121">
        <v>300</v>
      </c>
      <c r="Q39" s="120">
        <v>0</v>
      </c>
      <c r="R39" s="121">
        <v>300</v>
      </c>
      <c r="S39" s="120">
        <v>58.2</v>
      </c>
      <c r="T39" s="121">
        <v>0</v>
      </c>
      <c r="U39" s="120">
        <v>0</v>
      </c>
      <c r="V39" s="121">
        <v>0</v>
      </c>
      <c r="W39" s="120">
        <v>0</v>
      </c>
      <c r="X39" s="120" t="s">
        <v>6198</v>
      </c>
      <c r="Y39" s="120" t="b">
        <v>1</v>
      </c>
      <c r="AA39" t="str">
        <f>VLOOKUP($H39,'Master list'!$C:$Z,3,0)</f>
        <v>SGCC</v>
      </c>
      <c r="AB39" t="str">
        <f>VLOOKUP($H39,'Master list'!$C:$Z,4,0)</f>
        <v>Z08</v>
      </c>
      <c r="AC39" s="47">
        <f>VLOOKUP($H39,'Master list'!$C:$Z,13,0)</f>
        <v>1219</v>
      </c>
      <c r="AD39" t="str">
        <f>VLOOKUP($H39,'Master list'!$C:$Z,5,0)</f>
        <v>SGCC-ZSBX-Z08</v>
      </c>
      <c r="AE39">
        <f>VLOOKUP($H39,'Master list'!$C:$Z,6,0)</f>
        <v>0.8</v>
      </c>
      <c r="AF39">
        <f>VLOOKUP($H39,'Master list'!$C:$Z,7,0)</f>
        <v>44.6</v>
      </c>
      <c r="AG39">
        <f>VLOOKUP($H39,'Master list'!$C:$Z,8,0)</f>
        <v>690</v>
      </c>
      <c r="AH39" s="46">
        <f>VLOOKUP($H39,'Master list'!$C:$L,9,0)</f>
        <v>0.19326072</v>
      </c>
      <c r="AI39" s="46">
        <f t="shared" si="7"/>
        <v>57.978215999999996</v>
      </c>
      <c r="AJ39" s="46">
        <f t="shared" si="8"/>
        <v>57.978215999999996</v>
      </c>
      <c r="AK39" s="46">
        <f t="shared" si="9"/>
        <v>0</v>
      </c>
      <c r="AL39" s="74">
        <v>5</v>
      </c>
    </row>
    <row r="40" spans="1:38">
      <c r="A40" s="120" t="s">
        <v>1447</v>
      </c>
      <c r="B40" s="120" t="s">
        <v>1702</v>
      </c>
      <c r="C40" s="120" t="s">
        <v>5561</v>
      </c>
      <c r="D40" s="120" t="s">
        <v>4849</v>
      </c>
      <c r="E40" s="121">
        <v>57</v>
      </c>
      <c r="F40" s="120" t="s">
        <v>4558</v>
      </c>
      <c r="G40" s="120" t="s">
        <v>4558</v>
      </c>
      <c r="H40" s="120" t="s">
        <v>177</v>
      </c>
      <c r="I40" s="120" t="s">
        <v>1224</v>
      </c>
      <c r="J40" s="120" t="s">
        <v>1221</v>
      </c>
      <c r="K40" s="120">
        <v>0.8</v>
      </c>
      <c r="L40" s="120">
        <v>44.6</v>
      </c>
      <c r="M40" s="120" t="s">
        <v>1729</v>
      </c>
      <c r="N40" s="120" t="s">
        <v>1704</v>
      </c>
      <c r="O40" s="120" t="s">
        <v>1702</v>
      </c>
      <c r="P40" s="121">
        <v>2100</v>
      </c>
      <c r="Q40" s="120">
        <v>0</v>
      </c>
      <c r="R40" s="121">
        <v>2100</v>
      </c>
      <c r="S40" s="120">
        <v>410.67</v>
      </c>
      <c r="T40" s="121">
        <v>0</v>
      </c>
      <c r="U40" s="120">
        <v>0</v>
      </c>
      <c r="V40" s="121">
        <v>0</v>
      </c>
      <c r="W40" s="120">
        <v>0</v>
      </c>
      <c r="X40" s="120" t="s">
        <v>6198</v>
      </c>
      <c r="Y40" s="120" t="b">
        <v>1</v>
      </c>
      <c r="AA40" t="str">
        <f>VLOOKUP($H40,'Master list'!$C:$Z,3,0)</f>
        <v>SGCC</v>
      </c>
      <c r="AB40" t="str">
        <f>VLOOKUP($H40,'Master list'!$C:$Z,4,0)</f>
        <v>Z08</v>
      </c>
      <c r="AC40" s="47">
        <f>VLOOKUP($H40,'Master list'!$C:$Z,13,0)</f>
        <v>1219</v>
      </c>
      <c r="AD40" t="str">
        <f>VLOOKUP($H40,'Master list'!$C:$Z,5,0)</f>
        <v>SGCC-ZSBX-Z08</v>
      </c>
      <c r="AE40">
        <f>VLOOKUP($H40,'Master list'!$C:$Z,6,0)</f>
        <v>0.8</v>
      </c>
      <c r="AF40">
        <f>VLOOKUP($H40,'Master list'!$C:$Z,7,0)</f>
        <v>44.6</v>
      </c>
      <c r="AG40">
        <f>VLOOKUP($H40,'Master list'!$C:$Z,8,0)</f>
        <v>690</v>
      </c>
      <c r="AH40" s="46">
        <f>VLOOKUP($H40,'Master list'!$C:$L,9,0)</f>
        <v>0.19326072</v>
      </c>
      <c r="AI40" s="46">
        <f t="shared" si="7"/>
        <v>405.84751199999999</v>
      </c>
      <c r="AJ40" s="46">
        <f t="shared" si="8"/>
        <v>405.84751199999999</v>
      </c>
      <c r="AK40" s="46">
        <f t="shared" si="9"/>
        <v>0</v>
      </c>
      <c r="AL40" s="74">
        <v>5</v>
      </c>
    </row>
    <row r="41" spans="1:38">
      <c r="A41" s="120" t="s">
        <v>1447</v>
      </c>
      <c r="B41" s="120" t="s">
        <v>1702</v>
      </c>
      <c r="C41" s="120" t="s">
        <v>5561</v>
      </c>
      <c r="D41" s="120" t="s">
        <v>4849</v>
      </c>
      <c r="E41" s="121">
        <v>58</v>
      </c>
      <c r="F41" s="120" t="s">
        <v>4558</v>
      </c>
      <c r="G41" s="120" t="s">
        <v>4558</v>
      </c>
      <c r="H41" s="120" t="s">
        <v>180</v>
      </c>
      <c r="I41" s="120" t="s">
        <v>1224</v>
      </c>
      <c r="J41" s="120" t="s">
        <v>1221</v>
      </c>
      <c r="K41" s="120">
        <v>0.8</v>
      </c>
      <c r="L41" s="120">
        <v>44.6</v>
      </c>
      <c r="M41" s="120" t="s">
        <v>1730</v>
      </c>
      <c r="N41" s="120" t="s">
        <v>1704</v>
      </c>
      <c r="O41" s="120" t="s">
        <v>1702</v>
      </c>
      <c r="P41" s="121">
        <v>1200</v>
      </c>
      <c r="Q41" s="120">
        <v>0</v>
      </c>
      <c r="R41" s="121">
        <v>1200</v>
      </c>
      <c r="S41" s="120">
        <v>335.1</v>
      </c>
      <c r="T41" s="121">
        <v>0</v>
      </c>
      <c r="U41" s="120">
        <v>0</v>
      </c>
      <c r="V41" s="121">
        <v>0</v>
      </c>
      <c r="W41" s="120">
        <v>0</v>
      </c>
      <c r="X41" s="120" t="s">
        <v>6198</v>
      </c>
      <c r="Y41" s="120" t="b">
        <v>1</v>
      </c>
      <c r="AA41" t="str">
        <f>VLOOKUP($H41,'Master list'!$C:$Z,3,0)</f>
        <v>SGCC</v>
      </c>
      <c r="AB41" t="str">
        <f>VLOOKUP($H41,'Master list'!$C:$Z,4,0)</f>
        <v>Z08</v>
      </c>
      <c r="AC41" s="47">
        <f>VLOOKUP($H41,'Master list'!$C:$Z,13,0)</f>
        <v>1219</v>
      </c>
      <c r="AD41" t="str">
        <f>VLOOKUP($H41,'Master list'!$C:$Z,5,0)</f>
        <v>SGCC-ZSBX-Z08</v>
      </c>
      <c r="AE41">
        <f>VLOOKUP($H41,'Master list'!$C:$Z,6,0)</f>
        <v>0.8</v>
      </c>
      <c r="AF41">
        <f>VLOOKUP($H41,'Master list'!$C:$Z,7,0)</f>
        <v>44.6</v>
      </c>
      <c r="AG41">
        <f>VLOOKUP($H41,'Master list'!$C:$Z,8,0)</f>
        <v>990</v>
      </c>
      <c r="AH41" s="46">
        <f>VLOOKUP($H41,'Master list'!$C:$L,9,0)</f>
        <v>0.27728712</v>
      </c>
      <c r="AI41" s="46">
        <f t="shared" si="7"/>
        <v>332.74454400000002</v>
      </c>
      <c r="AJ41" s="46">
        <f t="shared" si="8"/>
        <v>332.74454400000002</v>
      </c>
      <c r="AK41" s="46">
        <f t="shared" si="9"/>
        <v>0</v>
      </c>
      <c r="AL41" s="74">
        <v>5</v>
      </c>
    </row>
    <row r="42" spans="1:38">
      <c r="A42" s="120" t="s">
        <v>1447</v>
      </c>
      <c r="B42" s="120" t="s">
        <v>1702</v>
      </c>
      <c r="C42" s="120" t="s">
        <v>5561</v>
      </c>
      <c r="D42" s="120" t="s">
        <v>4849</v>
      </c>
      <c r="E42" s="121">
        <v>59</v>
      </c>
      <c r="F42" s="120" t="s">
        <v>4558</v>
      </c>
      <c r="G42" s="120" t="s">
        <v>4558</v>
      </c>
      <c r="H42" s="120" t="s">
        <v>180</v>
      </c>
      <c r="I42" s="120" t="s">
        <v>1224</v>
      </c>
      <c r="J42" s="120" t="s">
        <v>1221</v>
      </c>
      <c r="K42" s="120">
        <v>0.8</v>
      </c>
      <c r="L42" s="120">
        <v>44.6</v>
      </c>
      <c r="M42" s="120" t="s">
        <v>1730</v>
      </c>
      <c r="N42" s="120" t="s">
        <v>1704</v>
      </c>
      <c r="O42" s="120" t="s">
        <v>1702</v>
      </c>
      <c r="P42" s="121">
        <v>2100</v>
      </c>
      <c r="Q42" s="120">
        <v>0</v>
      </c>
      <c r="R42" s="121">
        <v>2100</v>
      </c>
      <c r="S42" s="120">
        <v>588</v>
      </c>
      <c r="T42" s="121">
        <v>0</v>
      </c>
      <c r="U42" s="120">
        <v>0</v>
      </c>
      <c r="V42" s="121">
        <v>0</v>
      </c>
      <c r="W42" s="120">
        <v>0</v>
      </c>
      <c r="X42" s="120" t="s">
        <v>6198</v>
      </c>
      <c r="Y42" s="120" t="b">
        <v>1</v>
      </c>
      <c r="AA42" t="str">
        <f>VLOOKUP($H42,'Master list'!$C:$Z,3,0)</f>
        <v>SGCC</v>
      </c>
      <c r="AB42" t="str">
        <f>VLOOKUP($H42,'Master list'!$C:$Z,4,0)</f>
        <v>Z08</v>
      </c>
      <c r="AC42" s="47">
        <f>VLOOKUP($H42,'Master list'!$C:$Z,13,0)</f>
        <v>1219</v>
      </c>
      <c r="AD42" t="str">
        <f>VLOOKUP($H42,'Master list'!$C:$Z,5,0)</f>
        <v>SGCC-ZSBX-Z08</v>
      </c>
      <c r="AE42">
        <f>VLOOKUP($H42,'Master list'!$C:$Z,6,0)</f>
        <v>0.8</v>
      </c>
      <c r="AF42">
        <f>VLOOKUP($H42,'Master list'!$C:$Z,7,0)</f>
        <v>44.6</v>
      </c>
      <c r="AG42">
        <f>VLOOKUP($H42,'Master list'!$C:$Z,8,0)</f>
        <v>990</v>
      </c>
      <c r="AH42" s="46">
        <f>VLOOKUP($H42,'Master list'!$C:$L,9,0)</f>
        <v>0.27728712</v>
      </c>
      <c r="AI42" s="46">
        <f t="shared" si="7"/>
        <v>582.302952</v>
      </c>
      <c r="AJ42" s="46">
        <f t="shared" si="8"/>
        <v>582.302952</v>
      </c>
      <c r="AK42" s="46">
        <f t="shared" si="9"/>
        <v>0</v>
      </c>
      <c r="AL42" s="74">
        <v>5</v>
      </c>
    </row>
    <row r="43" spans="1:38">
      <c r="A43" s="120" t="s">
        <v>1447</v>
      </c>
      <c r="B43" s="120" t="s">
        <v>1702</v>
      </c>
      <c r="C43" s="120" t="s">
        <v>5561</v>
      </c>
      <c r="D43" s="120" t="s">
        <v>4849</v>
      </c>
      <c r="E43" s="121">
        <v>60</v>
      </c>
      <c r="F43" s="120" t="s">
        <v>4558</v>
      </c>
      <c r="G43" s="120" t="s">
        <v>4558</v>
      </c>
      <c r="H43" s="120" t="s">
        <v>182</v>
      </c>
      <c r="I43" s="120" t="s">
        <v>1224</v>
      </c>
      <c r="J43" s="120" t="s">
        <v>1221</v>
      </c>
      <c r="K43" s="120">
        <v>0.8</v>
      </c>
      <c r="L43" s="120">
        <v>44.6</v>
      </c>
      <c r="M43" s="120" t="s">
        <v>1730</v>
      </c>
      <c r="N43" s="120" t="s">
        <v>1704</v>
      </c>
      <c r="O43" s="120" t="s">
        <v>1702</v>
      </c>
      <c r="P43" s="121">
        <v>300</v>
      </c>
      <c r="Q43" s="120">
        <v>0</v>
      </c>
      <c r="R43" s="121">
        <v>0</v>
      </c>
      <c r="S43" s="120">
        <v>0</v>
      </c>
      <c r="T43" s="121">
        <v>0</v>
      </c>
      <c r="U43" s="120">
        <v>0</v>
      </c>
      <c r="V43" s="121">
        <v>300</v>
      </c>
      <c r="W43" s="120">
        <v>0</v>
      </c>
      <c r="X43" s="120" t="s">
        <v>6198</v>
      </c>
      <c r="Y43" s="120" t="b">
        <v>0</v>
      </c>
      <c r="AA43" t="str">
        <f>VLOOKUP($H43,'Master list'!$C:$Z,3,0)</f>
        <v>SGCC</v>
      </c>
      <c r="AB43" t="str">
        <f>VLOOKUP($H43,'Master list'!$C:$Z,4,0)</f>
        <v>Z08</v>
      </c>
      <c r="AC43" s="47">
        <f>VLOOKUP($H43,'Master list'!$C:$Z,13,0)</f>
        <v>1219</v>
      </c>
      <c r="AD43" t="str">
        <f>VLOOKUP($H43,'Master list'!$C:$Z,5,0)</f>
        <v>SGCC-ZSBX-Z08</v>
      </c>
      <c r="AE43">
        <f>VLOOKUP($H43,'Master list'!$C:$Z,6,0)</f>
        <v>0.8</v>
      </c>
      <c r="AF43">
        <f>VLOOKUP($H43,'Master list'!$C:$Z,7,0)</f>
        <v>44.6</v>
      </c>
      <c r="AG43">
        <f>VLOOKUP($H43,'Master list'!$C:$Z,8,0)</f>
        <v>990</v>
      </c>
      <c r="AH43" s="46">
        <f>VLOOKUP($H43,'Master list'!$C:$L,9,0)</f>
        <v>0.27728712</v>
      </c>
      <c r="AI43" s="46">
        <f t="shared" si="7"/>
        <v>83.186136000000005</v>
      </c>
      <c r="AJ43" s="46">
        <f t="shared" si="8"/>
        <v>0</v>
      </c>
      <c r="AK43" s="46">
        <f t="shared" si="9"/>
        <v>83.186136000000005</v>
      </c>
      <c r="AL43" s="74">
        <v>5</v>
      </c>
    </row>
    <row r="44" spans="1:38">
      <c r="A44" s="120" t="s">
        <v>1447</v>
      </c>
      <c r="B44" s="120" t="s">
        <v>1702</v>
      </c>
      <c r="C44" s="120" t="s">
        <v>5561</v>
      </c>
      <c r="D44" s="120" t="s">
        <v>4849</v>
      </c>
      <c r="E44" s="121">
        <v>62</v>
      </c>
      <c r="F44" s="120" t="s">
        <v>4558</v>
      </c>
      <c r="G44" s="120" t="s">
        <v>4558</v>
      </c>
      <c r="H44" s="120" t="s">
        <v>183</v>
      </c>
      <c r="I44" s="120" t="s">
        <v>1224</v>
      </c>
      <c r="J44" s="120" t="s">
        <v>1221</v>
      </c>
      <c r="K44" s="120">
        <v>0.8</v>
      </c>
      <c r="L44" s="120">
        <v>44.6</v>
      </c>
      <c r="M44" s="120" t="s">
        <v>1731</v>
      </c>
      <c r="N44" s="120" t="s">
        <v>1704</v>
      </c>
      <c r="O44" s="120" t="s">
        <v>1702</v>
      </c>
      <c r="P44" s="121">
        <v>2100</v>
      </c>
      <c r="Q44" s="120">
        <v>0</v>
      </c>
      <c r="R44" s="121">
        <v>2100</v>
      </c>
      <c r="S44" s="120">
        <v>824.97199999999998</v>
      </c>
      <c r="T44" s="121">
        <v>0</v>
      </c>
      <c r="U44" s="120">
        <v>0</v>
      </c>
      <c r="V44" s="121">
        <v>0</v>
      </c>
      <c r="W44" s="120">
        <v>0</v>
      </c>
      <c r="X44" s="120" t="s">
        <v>6198</v>
      </c>
      <c r="Y44" s="120" t="b">
        <v>1</v>
      </c>
      <c r="AA44" t="str">
        <f>VLOOKUP($H44,'Master list'!$C:$Z,3,0)</f>
        <v>SGCC</v>
      </c>
      <c r="AB44" t="str">
        <f>VLOOKUP($H44,'Master list'!$C:$Z,4,0)</f>
        <v>Z08</v>
      </c>
      <c r="AC44" s="47">
        <f>VLOOKUP($H44,'Master list'!$C:$Z,13,0)</f>
        <v>1219</v>
      </c>
      <c r="AD44" t="str">
        <f>VLOOKUP($H44,'Master list'!$C:$Z,5,0)</f>
        <v>SGCC-ZSBX-Z08</v>
      </c>
      <c r="AE44">
        <f>VLOOKUP($H44,'Master list'!$C:$Z,6,0)</f>
        <v>0.8</v>
      </c>
      <c r="AF44">
        <f>VLOOKUP($H44,'Master list'!$C:$Z,7,0)</f>
        <v>44.6</v>
      </c>
      <c r="AG44">
        <f>VLOOKUP($H44,'Master list'!$C:$Z,8,0)</f>
        <v>1390</v>
      </c>
      <c r="AH44" s="46">
        <f>VLOOKUP($H44,'Master list'!$C:$L,9,0)</f>
        <v>0.38932232</v>
      </c>
      <c r="AI44" s="46">
        <f t="shared" si="7"/>
        <v>817.57687199999998</v>
      </c>
      <c r="AJ44" s="46">
        <f t="shared" si="8"/>
        <v>817.57687199999998</v>
      </c>
      <c r="AK44" s="46">
        <f t="shared" si="9"/>
        <v>0</v>
      </c>
      <c r="AL44" s="74">
        <v>5</v>
      </c>
    </row>
    <row r="45" spans="1:38">
      <c r="A45" s="120" t="s">
        <v>1447</v>
      </c>
      <c r="B45" s="120" t="s">
        <v>1702</v>
      </c>
      <c r="C45" s="120" t="s">
        <v>5561</v>
      </c>
      <c r="D45" s="120" t="s">
        <v>4849</v>
      </c>
      <c r="E45" s="121">
        <v>63</v>
      </c>
      <c r="F45" s="120" t="s">
        <v>4558</v>
      </c>
      <c r="G45" s="120" t="s">
        <v>4558</v>
      </c>
      <c r="H45" s="120" t="s">
        <v>185</v>
      </c>
      <c r="I45" s="120" t="s">
        <v>1224</v>
      </c>
      <c r="J45" s="120" t="s">
        <v>1221</v>
      </c>
      <c r="K45" s="120">
        <v>0.8</v>
      </c>
      <c r="L45" s="120">
        <v>44.6</v>
      </c>
      <c r="M45" s="120" t="s">
        <v>1732</v>
      </c>
      <c r="N45" s="120" t="s">
        <v>1704</v>
      </c>
      <c r="O45" s="120" t="s">
        <v>1702</v>
      </c>
      <c r="P45" s="121">
        <v>300</v>
      </c>
      <c r="Q45" s="120">
        <v>0</v>
      </c>
      <c r="R45" s="121">
        <v>300</v>
      </c>
      <c r="S45" s="120">
        <v>119</v>
      </c>
      <c r="T45" s="121">
        <v>0</v>
      </c>
      <c r="U45" s="120">
        <v>0</v>
      </c>
      <c r="V45" s="121">
        <v>0</v>
      </c>
      <c r="W45" s="120">
        <v>0</v>
      </c>
      <c r="X45" s="120" t="s">
        <v>6198</v>
      </c>
      <c r="Y45" s="120" t="b">
        <v>1</v>
      </c>
      <c r="AA45" t="str">
        <f>VLOOKUP($H45,'Master list'!$C:$Z,3,0)</f>
        <v>SGCC</v>
      </c>
      <c r="AB45" t="str">
        <f>VLOOKUP($H45,'Master list'!$C:$Z,4,0)</f>
        <v>Z08</v>
      </c>
      <c r="AC45" s="47">
        <f>VLOOKUP($H45,'Master list'!$C:$Z,13,0)</f>
        <v>1219</v>
      </c>
      <c r="AD45" t="str">
        <f>VLOOKUP($H45,'Master list'!$C:$Z,5,0)</f>
        <v>SGCC-ZSBX-Z08</v>
      </c>
      <c r="AE45">
        <f>VLOOKUP($H45,'Master list'!$C:$Z,6,0)</f>
        <v>0.8</v>
      </c>
      <c r="AF45">
        <f>VLOOKUP($H45,'Master list'!$C:$Z,7,0)</f>
        <v>44.6</v>
      </c>
      <c r="AG45">
        <f>VLOOKUP($H45,'Master list'!$C:$Z,8,0)</f>
        <v>1390</v>
      </c>
      <c r="AH45" s="46">
        <f>VLOOKUP($H45,'Master list'!$C:$L,9,0)</f>
        <v>0.38932232</v>
      </c>
      <c r="AI45" s="46">
        <f t="shared" si="7"/>
        <v>116.796696</v>
      </c>
      <c r="AJ45" s="46">
        <f t="shared" si="8"/>
        <v>116.796696</v>
      </c>
      <c r="AK45" s="46">
        <f t="shared" si="9"/>
        <v>0</v>
      </c>
      <c r="AL45" s="74">
        <v>5</v>
      </c>
    </row>
    <row r="46" spans="1:38">
      <c r="A46" s="120" t="s">
        <v>1447</v>
      </c>
      <c r="B46" s="120" t="s">
        <v>1702</v>
      </c>
      <c r="C46" s="120" t="s">
        <v>5561</v>
      </c>
      <c r="D46" s="120" t="s">
        <v>4849</v>
      </c>
      <c r="E46" s="121">
        <v>65</v>
      </c>
      <c r="F46" s="120" t="s">
        <v>4558</v>
      </c>
      <c r="G46" s="120" t="s">
        <v>4558</v>
      </c>
      <c r="H46" s="120" t="s">
        <v>186</v>
      </c>
      <c r="I46" s="120" t="s">
        <v>1224</v>
      </c>
      <c r="J46" s="120" t="s">
        <v>1221</v>
      </c>
      <c r="K46" s="120">
        <v>0.8</v>
      </c>
      <c r="L46" s="120">
        <v>363</v>
      </c>
      <c r="M46" s="120" t="s">
        <v>1733</v>
      </c>
      <c r="N46" s="120" t="s">
        <v>1704</v>
      </c>
      <c r="O46" s="120" t="s">
        <v>1702</v>
      </c>
      <c r="P46" s="121">
        <v>1500</v>
      </c>
      <c r="Q46" s="120">
        <v>0</v>
      </c>
      <c r="R46" s="121">
        <v>1500</v>
      </c>
      <c r="S46" s="120">
        <v>606</v>
      </c>
      <c r="T46" s="121">
        <v>0</v>
      </c>
      <c r="U46" s="120">
        <v>0</v>
      </c>
      <c r="V46" s="121">
        <v>0</v>
      </c>
      <c r="W46" s="120">
        <v>0</v>
      </c>
      <c r="X46" s="120" t="s">
        <v>6198</v>
      </c>
      <c r="Y46" s="120" t="b">
        <v>1</v>
      </c>
      <c r="AA46" t="str">
        <f>VLOOKUP($H46,'Master list'!$C:$Z,3,0)</f>
        <v>SGCC</v>
      </c>
      <c r="AB46" t="str">
        <f>VLOOKUP($H46,'Master list'!$C:$Z,4,0)</f>
        <v>Z08</v>
      </c>
      <c r="AC46" s="47">
        <f>VLOOKUP($H46,'Master list'!$C:$Z,13,0)</f>
        <v>1219</v>
      </c>
      <c r="AD46" t="str">
        <f>VLOOKUP($H46,'Master list'!$C:$Z,5,0)</f>
        <v>SGCC-ZSBX-Z08</v>
      </c>
      <c r="AE46">
        <f>VLOOKUP($H46,'Master list'!$C:$Z,6,0)</f>
        <v>0.8</v>
      </c>
      <c r="AF46">
        <f>VLOOKUP($H46,'Master list'!$C:$Z,7,0)</f>
        <v>363</v>
      </c>
      <c r="AG46">
        <f>VLOOKUP($H46,'Master list'!$C:$Z,8,0)</f>
        <v>174</v>
      </c>
      <c r="AH46" s="46">
        <f>VLOOKUP($H46,'Master list'!$C:$L,9,0)</f>
        <v>0.39665735999999996</v>
      </c>
      <c r="AI46" s="46">
        <f t="shared" si="7"/>
        <v>594.98603999999989</v>
      </c>
      <c r="AJ46" s="46">
        <f t="shared" si="8"/>
        <v>594.98603999999989</v>
      </c>
      <c r="AK46" s="46">
        <f t="shared" si="9"/>
        <v>0</v>
      </c>
      <c r="AL46" s="74">
        <v>5</v>
      </c>
    </row>
    <row r="47" spans="1:38">
      <c r="A47" s="120" t="s">
        <v>1447</v>
      </c>
      <c r="B47" s="120" t="s">
        <v>1702</v>
      </c>
      <c r="C47" s="120" t="s">
        <v>5561</v>
      </c>
      <c r="D47" s="120" t="s">
        <v>4849</v>
      </c>
      <c r="E47" s="121">
        <v>67</v>
      </c>
      <c r="F47" s="120" t="s">
        <v>4558</v>
      </c>
      <c r="G47" s="120" t="s">
        <v>4558</v>
      </c>
      <c r="H47" s="120" t="s">
        <v>189</v>
      </c>
      <c r="I47" s="120" t="s">
        <v>1224</v>
      </c>
      <c r="J47" s="120" t="s">
        <v>1221</v>
      </c>
      <c r="K47" s="120">
        <v>0.8</v>
      </c>
      <c r="L47" s="120">
        <v>261</v>
      </c>
      <c r="M47" s="120" t="s">
        <v>1734</v>
      </c>
      <c r="N47" s="120" t="s">
        <v>1704</v>
      </c>
      <c r="O47" s="120" t="s">
        <v>1702</v>
      </c>
      <c r="P47" s="121">
        <v>4000</v>
      </c>
      <c r="Q47" s="120">
        <v>0</v>
      </c>
      <c r="R47" s="121">
        <v>4000</v>
      </c>
      <c r="S47" s="120">
        <v>1389.106</v>
      </c>
      <c r="T47" s="121">
        <v>0</v>
      </c>
      <c r="U47" s="120">
        <v>0</v>
      </c>
      <c r="V47" s="121">
        <v>0</v>
      </c>
      <c r="W47" s="120">
        <v>0</v>
      </c>
      <c r="X47" s="120" t="s">
        <v>6198</v>
      </c>
      <c r="Y47" s="120" t="b">
        <v>1</v>
      </c>
      <c r="AA47" t="str">
        <f>VLOOKUP($H47,'Master list'!$C:$Z,3,0)</f>
        <v>SGCC</v>
      </c>
      <c r="AB47" t="str">
        <f>VLOOKUP($H47,'Master list'!$C:$Z,4,0)</f>
        <v>Z08</v>
      </c>
      <c r="AC47" s="47">
        <f>VLOOKUP($H47,'Master list'!$C:$Z,13,0)</f>
        <v>1219</v>
      </c>
      <c r="AD47" t="str">
        <f>VLOOKUP($H47,'Master list'!$C:$Z,5,0)</f>
        <v>SGCC-ZSBX-Z08</v>
      </c>
      <c r="AE47">
        <f>VLOOKUP($H47,'Master list'!$C:$Z,6,0)</f>
        <v>0.8</v>
      </c>
      <c r="AF47">
        <f>VLOOKUP($H47,'Master list'!$C:$Z,7,0)</f>
        <v>261</v>
      </c>
      <c r="AG47">
        <f>VLOOKUP($H47,'Master list'!$C:$Z,8,0)</f>
        <v>210</v>
      </c>
      <c r="AH47" s="46">
        <f>VLOOKUP($H47,'Master list'!$C:$L,9,0)</f>
        <v>0.34420680000000003</v>
      </c>
      <c r="AI47" s="46">
        <f t="shared" si="7"/>
        <v>1376.8272000000002</v>
      </c>
      <c r="AJ47" s="46">
        <f t="shared" si="8"/>
        <v>1376.8272000000002</v>
      </c>
      <c r="AK47" s="46">
        <f t="shared" si="9"/>
        <v>0</v>
      </c>
      <c r="AL47" s="74">
        <v>5</v>
      </c>
    </row>
    <row r="48" spans="1:38">
      <c r="A48" s="120" t="s">
        <v>1447</v>
      </c>
      <c r="B48" s="120" t="s">
        <v>1702</v>
      </c>
      <c r="C48" s="120" t="s">
        <v>5561</v>
      </c>
      <c r="D48" s="120" t="s">
        <v>4849</v>
      </c>
      <c r="E48" s="121">
        <v>69</v>
      </c>
      <c r="F48" s="120" t="s">
        <v>4558</v>
      </c>
      <c r="G48" s="120" t="s">
        <v>4558</v>
      </c>
      <c r="H48" s="120" t="s">
        <v>191</v>
      </c>
      <c r="I48" s="120" t="s">
        <v>1224</v>
      </c>
      <c r="J48" s="120" t="s">
        <v>1221</v>
      </c>
      <c r="K48" s="120">
        <v>1</v>
      </c>
      <c r="L48" s="120">
        <v>212</v>
      </c>
      <c r="M48" s="120" t="s">
        <v>1735</v>
      </c>
      <c r="N48" s="120" t="s">
        <v>1704</v>
      </c>
      <c r="O48" s="120" t="s">
        <v>1702</v>
      </c>
      <c r="P48" s="121">
        <v>2000</v>
      </c>
      <c r="Q48" s="120">
        <v>0</v>
      </c>
      <c r="R48" s="121">
        <v>1963</v>
      </c>
      <c r="S48" s="120">
        <v>657.46199999999999</v>
      </c>
      <c r="T48" s="121">
        <v>0</v>
      </c>
      <c r="U48" s="120">
        <v>0</v>
      </c>
      <c r="V48" s="121">
        <v>37</v>
      </c>
      <c r="W48" s="120">
        <v>0</v>
      </c>
      <c r="X48" s="120" t="s">
        <v>6198</v>
      </c>
      <c r="Y48" s="120" t="b">
        <v>0</v>
      </c>
      <c r="AA48" t="str">
        <f>VLOOKUP($H48,'Master list'!$C:$Z,3,0)</f>
        <v>SGCC</v>
      </c>
      <c r="AB48" t="str">
        <f>VLOOKUP($H48,'Master list'!$C:$Z,4,0)</f>
        <v>Z08</v>
      </c>
      <c r="AC48" s="47">
        <f>VLOOKUP($H48,'Master list'!$C:$Z,13,0)</f>
        <v>1219</v>
      </c>
      <c r="AD48" t="str">
        <f>VLOOKUP($H48,'Master list'!$C:$Z,5,0)</f>
        <v>SGCC-ZSBX-Z08</v>
      </c>
      <c r="AE48">
        <f>VLOOKUP($H48,'Master list'!$C:$Z,6,0)</f>
        <v>1</v>
      </c>
      <c r="AF48">
        <f>VLOOKUP($H48,'Master list'!$C:$Z,7,0)</f>
        <v>212</v>
      </c>
      <c r="AG48">
        <f>VLOOKUP($H48,'Master list'!$C:$Z,8,0)</f>
        <v>203</v>
      </c>
      <c r="AH48" s="46">
        <f>VLOOKUP($H48,'Master list'!$C:$L,9,0)</f>
        <v>0.33783259999999998</v>
      </c>
      <c r="AI48" s="46">
        <f t="shared" si="7"/>
        <v>675.66519999999991</v>
      </c>
      <c r="AJ48" s="46">
        <f t="shared" si="8"/>
        <v>663.16539379999995</v>
      </c>
      <c r="AK48" s="46">
        <f t="shared" si="9"/>
        <v>12.499806199999966</v>
      </c>
      <c r="AL48" s="74">
        <v>5</v>
      </c>
    </row>
    <row r="49" spans="1:38">
      <c r="A49" s="120" t="s">
        <v>1447</v>
      </c>
      <c r="B49" s="120" t="s">
        <v>1702</v>
      </c>
      <c r="C49" s="120" t="s">
        <v>5561</v>
      </c>
      <c r="D49" s="120" t="s">
        <v>4849</v>
      </c>
      <c r="E49" s="121">
        <v>71</v>
      </c>
      <c r="F49" s="120" t="s">
        <v>4558</v>
      </c>
      <c r="G49" s="120" t="s">
        <v>4558</v>
      </c>
      <c r="H49" s="120" t="s">
        <v>194</v>
      </c>
      <c r="I49" s="120" t="s">
        <v>1224</v>
      </c>
      <c r="J49" s="120" t="s">
        <v>1221</v>
      </c>
      <c r="K49" s="120">
        <v>0.8</v>
      </c>
      <c r="L49" s="120">
        <v>247.9</v>
      </c>
      <c r="M49" s="120" t="s">
        <v>1736</v>
      </c>
      <c r="N49" s="120" t="s">
        <v>1704</v>
      </c>
      <c r="O49" s="120" t="s">
        <v>1702</v>
      </c>
      <c r="P49" s="121">
        <v>1500</v>
      </c>
      <c r="Q49" s="120">
        <v>0</v>
      </c>
      <c r="R49" s="121">
        <v>1500</v>
      </c>
      <c r="S49" s="120">
        <v>1045</v>
      </c>
      <c r="T49" s="121">
        <v>0</v>
      </c>
      <c r="U49" s="120">
        <v>0</v>
      </c>
      <c r="V49" s="121">
        <v>0</v>
      </c>
      <c r="W49" s="120">
        <v>0</v>
      </c>
      <c r="X49" s="120" t="s">
        <v>6198</v>
      </c>
      <c r="Y49" s="120" t="b">
        <v>1</v>
      </c>
      <c r="AA49" t="str">
        <f>VLOOKUP($H49,'Master list'!$C:$Z,3,0)</f>
        <v>SGCC</v>
      </c>
      <c r="AB49" t="str">
        <f>VLOOKUP($H49,'Master list'!$C:$Z,4,0)</f>
        <v>Z08</v>
      </c>
      <c r="AC49" s="47">
        <f>VLOOKUP($H49,'Master list'!$C:$Z,13,0)</f>
        <v>1219</v>
      </c>
      <c r="AD49" t="str">
        <f>VLOOKUP($H49,'Master list'!$C:$Z,5,0)</f>
        <v>SGCC-ZSBX-Z08</v>
      </c>
      <c r="AE49">
        <f>VLOOKUP($H49,'Master list'!$C:$Z,6,0)</f>
        <v>0.8</v>
      </c>
      <c r="AF49">
        <f>VLOOKUP($H49,'Master list'!$C:$Z,7,0)</f>
        <v>247.9</v>
      </c>
      <c r="AG49">
        <f>VLOOKUP($H49,'Master list'!$C:$Z,8,0)</f>
        <v>445</v>
      </c>
      <c r="AH49" s="46">
        <f>VLOOKUP($H49,'Master list'!$C:$L,9,0)</f>
        <v>0.69278134000000013</v>
      </c>
      <c r="AI49" s="46">
        <f t="shared" si="7"/>
        <v>1039.1720100000002</v>
      </c>
      <c r="AJ49" s="46">
        <f t="shared" si="8"/>
        <v>1039.1720100000002</v>
      </c>
      <c r="AK49" s="46">
        <f t="shared" si="9"/>
        <v>0</v>
      </c>
      <c r="AL49" s="74">
        <v>5</v>
      </c>
    </row>
    <row r="50" spans="1:38">
      <c r="A50" s="120" t="s">
        <v>1447</v>
      </c>
      <c r="B50" s="120" t="s">
        <v>1702</v>
      </c>
      <c r="C50" s="120" t="s">
        <v>5561</v>
      </c>
      <c r="D50" s="120" t="s">
        <v>4849</v>
      </c>
      <c r="E50" s="121">
        <v>73</v>
      </c>
      <c r="F50" s="120" t="s">
        <v>6232</v>
      </c>
      <c r="G50" s="120" t="s">
        <v>6232</v>
      </c>
      <c r="H50" s="120" t="s">
        <v>197</v>
      </c>
      <c r="I50" s="120" t="s">
        <v>1224</v>
      </c>
      <c r="J50" s="120" t="s">
        <v>1221</v>
      </c>
      <c r="K50" s="120">
        <v>0.8</v>
      </c>
      <c r="L50" s="120">
        <v>237</v>
      </c>
      <c r="M50" s="120" t="s">
        <v>4235</v>
      </c>
      <c r="N50" s="120" t="s">
        <v>1704</v>
      </c>
      <c r="O50" s="120" t="s">
        <v>1702</v>
      </c>
      <c r="P50" s="121">
        <v>1500</v>
      </c>
      <c r="Q50" s="120">
        <v>0</v>
      </c>
      <c r="R50" s="121">
        <v>1500</v>
      </c>
      <c r="S50" s="120">
        <v>546.17999999999995</v>
      </c>
      <c r="T50" s="121">
        <v>0</v>
      </c>
      <c r="U50" s="120">
        <v>0</v>
      </c>
      <c r="V50" s="121">
        <v>0</v>
      </c>
      <c r="W50" s="120">
        <v>0</v>
      </c>
      <c r="X50" s="120" t="s">
        <v>6198</v>
      </c>
      <c r="Y50" s="120" t="b">
        <v>1</v>
      </c>
      <c r="AA50" t="str">
        <f>VLOOKUP($H50,'Master list'!$C:$Z,3,0)</f>
        <v>SGCC</v>
      </c>
      <c r="AB50" t="str">
        <f>VLOOKUP($H50,'Master list'!$C:$Z,4,0)</f>
        <v>Z08</v>
      </c>
      <c r="AC50" s="47">
        <f>VLOOKUP($H50,'Master list'!$C:$Z,13,0)</f>
        <v>1219</v>
      </c>
      <c r="AD50" t="str">
        <f>VLOOKUP($H50,'Master list'!$C:$Z,5,0)</f>
        <v>SGCC-ZSBX-Z08</v>
      </c>
      <c r="AE50">
        <f>VLOOKUP($H50,'Master list'!$C:$Z,6,0)</f>
        <v>0.8</v>
      </c>
      <c r="AF50">
        <f>VLOOKUP($H50,'Master list'!$C:$Z,7,0)</f>
        <v>237</v>
      </c>
      <c r="AG50">
        <f>VLOOKUP($H50,'Master list'!$C:$Z,8,0)</f>
        <v>243</v>
      </c>
      <c r="AH50" s="46">
        <f>VLOOKUP($H50,'Master list'!$C:$L,9,0)</f>
        <v>0.36167148000000005</v>
      </c>
      <c r="AI50" s="46">
        <f t="shared" si="7"/>
        <v>542.50722000000007</v>
      </c>
      <c r="AJ50" s="46">
        <f t="shared" si="8"/>
        <v>542.50722000000007</v>
      </c>
      <c r="AK50" s="46">
        <f t="shared" si="9"/>
        <v>0</v>
      </c>
      <c r="AL50" s="74">
        <v>5</v>
      </c>
    </row>
    <row r="51" spans="1:38">
      <c r="A51" s="120" t="s">
        <v>1447</v>
      </c>
      <c r="B51" s="120" t="s">
        <v>1702</v>
      </c>
      <c r="C51" s="120" t="s">
        <v>5561</v>
      </c>
      <c r="D51" s="120" t="s">
        <v>4849</v>
      </c>
      <c r="E51" s="121">
        <v>75</v>
      </c>
      <c r="F51" s="120" t="s">
        <v>4558</v>
      </c>
      <c r="G51" s="120" t="s">
        <v>4558</v>
      </c>
      <c r="H51" s="120" t="s">
        <v>200</v>
      </c>
      <c r="I51" s="120" t="s">
        <v>1224</v>
      </c>
      <c r="J51" s="120" t="s">
        <v>1298</v>
      </c>
      <c r="K51" s="120">
        <v>1.2</v>
      </c>
      <c r="L51" s="120">
        <v>56</v>
      </c>
      <c r="M51" s="120" t="s">
        <v>1833</v>
      </c>
      <c r="N51" s="120" t="s">
        <v>1704</v>
      </c>
      <c r="O51" s="120" t="s">
        <v>1702</v>
      </c>
      <c r="P51" s="121">
        <v>3000</v>
      </c>
      <c r="Q51" s="120">
        <v>0</v>
      </c>
      <c r="R51" s="121">
        <v>3000</v>
      </c>
      <c r="S51" s="120">
        <v>550.28800000000001</v>
      </c>
      <c r="T51" s="121">
        <v>0</v>
      </c>
      <c r="U51" s="120">
        <v>0</v>
      </c>
      <c r="V51" s="121">
        <v>0</v>
      </c>
      <c r="W51" s="120">
        <v>0</v>
      </c>
      <c r="X51" s="120" t="s">
        <v>6198</v>
      </c>
      <c r="Y51" s="120" t="b">
        <v>1</v>
      </c>
      <c r="AA51" t="str">
        <f>VLOOKUP($H51,'Master list'!$C:$Z,3,0)</f>
        <v>SGCC</v>
      </c>
      <c r="AB51" t="str">
        <f>VLOOKUP($H51,'Master list'!$C:$Z,4,0)</f>
        <v>Z12</v>
      </c>
      <c r="AC51" s="47">
        <f>VLOOKUP($H51,'Master list'!$C:$Z,13,0)</f>
        <v>1219</v>
      </c>
      <c r="AD51" t="str">
        <f>VLOOKUP($H51,'Master list'!$C:$Z,5,0)</f>
        <v>SGCC-ZSBX-Z12</v>
      </c>
      <c r="AE51">
        <f>VLOOKUP($H51,'Master list'!$C:$Z,6,0)</f>
        <v>1.2</v>
      </c>
      <c r="AF51">
        <f>VLOOKUP($H51,'Master list'!$C:$Z,7,0)</f>
        <v>56</v>
      </c>
      <c r="AG51">
        <f>VLOOKUP($H51,'Master list'!$C:$Z,8,0)</f>
        <v>346</v>
      </c>
      <c r="AH51" s="46">
        <f>VLOOKUP($H51,'Master list'!$C:$L,9,0)</f>
        <v>0.18252191999999998</v>
      </c>
      <c r="AI51" s="46">
        <f t="shared" si="7"/>
        <v>547.56575999999995</v>
      </c>
      <c r="AJ51" s="46">
        <f t="shared" si="8"/>
        <v>547.56575999999995</v>
      </c>
      <c r="AK51" s="46">
        <f t="shared" si="9"/>
        <v>0</v>
      </c>
      <c r="AL51" s="74">
        <v>5</v>
      </c>
    </row>
    <row r="52" spans="1:38">
      <c r="A52" s="120" t="s">
        <v>1447</v>
      </c>
      <c r="B52" s="120" t="s">
        <v>1702</v>
      </c>
      <c r="C52" s="120" t="s">
        <v>5561</v>
      </c>
      <c r="D52" s="120" t="s">
        <v>4849</v>
      </c>
      <c r="E52" s="121">
        <v>77</v>
      </c>
      <c r="F52" s="120" t="s">
        <v>4558</v>
      </c>
      <c r="G52" s="120" t="s">
        <v>4558</v>
      </c>
      <c r="H52" s="120" t="s">
        <v>217</v>
      </c>
      <c r="I52" s="120" t="s">
        <v>1224</v>
      </c>
      <c r="J52" s="120" t="s">
        <v>1221</v>
      </c>
      <c r="K52" s="120">
        <v>1.2</v>
      </c>
      <c r="L52" s="120">
        <v>368</v>
      </c>
      <c r="M52" s="120" t="s">
        <v>1737</v>
      </c>
      <c r="N52" s="120" t="s">
        <v>1704</v>
      </c>
      <c r="O52" s="120" t="s">
        <v>1702</v>
      </c>
      <c r="P52" s="121">
        <v>600</v>
      </c>
      <c r="Q52" s="120">
        <v>0</v>
      </c>
      <c r="R52" s="121">
        <v>599</v>
      </c>
      <c r="S52" s="120">
        <v>2994</v>
      </c>
      <c r="T52" s="121">
        <v>0</v>
      </c>
      <c r="U52" s="120">
        <v>0</v>
      </c>
      <c r="V52" s="121">
        <v>1</v>
      </c>
      <c r="W52" s="120">
        <v>0</v>
      </c>
      <c r="X52" s="120" t="s">
        <v>6198</v>
      </c>
      <c r="Y52" s="120" t="b">
        <v>0</v>
      </c>
      <c r="AA52" t="str">
        <f>VLOOKUP($H52,'Master list'!$C:$Z,3,0)</f>
        <v>SGCC</v>
      </c>
      <c r="AB52" t="str">
        <f>VLOOKUP($H52,'Master list'!$C:$Z,4,0)</f>
        <v>Z08</v>
      </c>
      <c r="AC52" s="47">
        <f>VLOOKUP($H52,'Master list'!$C:$Z,13,0)</f>
        <v>1219</v>
      </c>
      <c r="AD52" t="str">
        <f>VLOOKUP($H52,'Master list'!$C:$Z,5,0)</f>
        <v>SGCC-ZSBX-Z08</v>
      </c>
      <c r="AE52">
        <f>VLOOKUP($H52,'Master list'!$C:$Z,6,0)</f>
        <v>1.2</v>
      </c>
      <c r="AF52">
        <f>VLOOKUP($H52,'Master list'!$C:$Z,7,0)</f>
        <v>368</v>
      </c>
      <c r="AG52">
        <f>VLOOKUP($H52,'Master list'!$C:$Z,8,0)</f>
        <v>1435</v>
      </c>
      <c r="AH52" s="46">
        <f>VLOOKUP($H52,'Master list'!$C:$L,9,0)</f>
        <v>4.9745135999999999</v>
      </c>
      <c r="AI52" s="46">
        <f t="shared" si="7"/>
        <v>2984.7081600000001</v>
      </c>
      <c r="AJ52" s="46">
        <f t="shared" si="8"/>
        <v>2979.7336464</v>
      </c>
      <c r="AK52" s="46">
        <f t="shared" si="9"/>
        <v>4.9745136000001366</v>
      </c>
      <c r="AL52" s="74">
        <v>5</v>
      </c>
    </row>
    <row r="53" spans="1:38">
      <c r="A53" s="120" t="s">
        <v>1447</v>
      </c>
      <c r="B53" s="120" t="s">
        <v>1702</v>
      </c>
      <c r="C53" s="120" t="s">
        <v>5561</v>
      </c>
      <c r="D53" s="120" t="s">
        <v>4849</v>
      </c>
      <c r="E53" s="121">
        <v>79</v>
      </c>
      <c r="F53" s="120" t="s">
        <v>6222</v>
      </c>
      <c r="G53" s="120" t="s">
        <v>6222</v>
      </c>
      <c r="H53" s="120" t="s">
        <v>228</v>
      </c>
      <c r="I53" s="120" t="s">
        <v>1224</v>
      </c>
      <c r="J53" s="120" t="s">
        <v>1221</v>
      </c>
      <c r="K53" s="120">
        <v>0.6</v>
      </c>
      <c r="L53" s="120">
        <v>80</v>
      </c>
      <c r="M53" s="120" t="s">
        <v>1738</v>
      </c>
      <c r="N53" s="120" t="s">
        <v>1704</v>
      </c>
      <c r="O53" s="120" t="s">
        <v>1702</v>
      </c>
      <c r="P53" s="121">
        <v>1500</v>
      </c>
      <c r="Q53" s="120">
        <v>0</v>
      </c>
      <c r="R53" s="121">
        <v>1500</v>
      </c>
      <c r="S53" s="120">
        <v>502.89600000000002</v>
      </c>
      <c r="T53" s="121">
        <v>0</v>
      </c>
      <c r="U53" s="120">
        <v>0</v>
      </c>
      <c r="V53" s="121">
        <v>0</v>
      </c>
      <c r="W53" s="120">
        <v>0</v>
      </c>
      <c r="X53" s="120" t="s">
        <v>6198</v>
      </c>
      <c r="Y53" s="120" t="b">
        <v>1</v>
      </c>
      <c r="AA53" t="str">
        <f>VLOOKUP($H53,'Master list'!$C:$Z,3,0)</f>
        <v>SGCC</v>
      </c>
      <c r="AB53" t="str">
        <f>VLOOKUP($H53,'Master list'!$C:$Z,4,0)</f>
        <v>Z08</v>
      </c>
      <c r="AC53" s="47">
        <f>VLOOKUP($H53,'Master list'!$C:$Z,13,0)</f>
        <v>1219</v>
      </c>
      <c r="AD53" t="str">
        <f>VLOOKUP($H53,'Master list'!$C:$Z,5,0)</f>
        <v>SGCC-ZSBX-Z08</v>
      </c>
      <c r="AE53">
        <f>VLOOKUP($H53,'Master list'!$C:$Z,6,0)</f>
        <v>0.6</v>
      </c>
      <c r="AF53">
        <f>VLOOKUP($H53,'Master list'!$C:$Z,7,0)</f>
        <v>80</v>
      </c>
      <c r="AG53">
        <f>VLOOKUP($H53,'Master list'!$C:$Z,8,0)</f>
        <v>877</v>
      </c>
      <c r="AH53" s="46">
        <f>VLOOKUP($H53,'Master list'!$C:$L,9,0)</f>
        <v>0.33045360000000001</v>
      </c>
      <c r="AI53" s="46">
        <f t="shared" si="7"/>
        <v>495.68040000000002</v>
      </c>
      <c r="AJ53" s="46">
        <f t="shared" si="8"/>
        <v>495.68040000000002</v>
      </c>
      <c r="AK53" s="46">
        <f t="shared" si="9"/>
        <v>0</v>
      </c>
      <c r="AL53" s="74">
        <v>5</v>
      </c>
    </row>
    <row r="54" spans="1:38">
      <c r="A54" s="120" t="s">
        <v>1447</v>
      </c>
      <c r="B54" s="120" t="s">
        <v>1702</v>
      </c>
      <c r="C54" s="120" t="s">
        <v>5561</v>
      </c>
      <c r="D54" s="120" t="s">
        <v>4849</v>
      </c>
      <c r="E54" s="121">
        <v>81</v>
      </c>
      <c r="F54" s="120" t="s">
        <v>4558</v>
      </c>
      <c r="G54" s="120" t="s">
        <v>4558</v>
      </c>
      <c r="H54" s="120" t="s">
        <v>231</v>
      </c>
      <c r="I54" s="120" t="s">
        <v>1224</v>
      </c>
      <c r="J54" s="120" t="s">
        <v>1221</v>
      </c>
      <c r="K54" s="120">
        <v>0.6</v>
      </c>
      <c r="L54" s="120">
        <v>70</v>
      </c>
      <c r="M54" s="120" t="s">
        <v>1739</v>
      </c>
      <c r="N54" s="120" t="s">
        <v>1704</v>
      </c>
      <c r="O54" s="120" t="s">
        <v>1702</v>
      </c>
      <c r="P54" s="121">
        <v>1500</v>
      </c>
      <c r="Q54" s="120">
        <v>0</v>
      </c>
      <c r="R54" s="121">
        <v>1500</v>
      </c>
      <c r="S54" s="120">
        <v>435.80399999999997</v>
      </c>
      <c r="T54" s="121">
        <v>0</v>
      </c>
      <c r="U54" s="120">
        <v>0</v>
      </c>
      <c r="V54" s="121">
        <v>0</v>
      </c>
      <c r="W54" s="120">
        <v>0</v>
      </c>
      <c r="X54" s="120" t="s">
        <v>6198</v>
      </c>
      <c r="Y54" s="120" t="b">
        <v>1</v>
      </c>
      <c r="AA54" t="str">
        <f>VLOOKUP($H54,'Master list'!$C:$Z,3,0)</f>
        <v>SGCC</v>
      </c>
      <c r="AB54" t="str">
        <f>VLOOKUP($H54,'Master list'!$C:$Z,4,0)</f>
        <v>Z08</v>
      </c>
      <c r="AC54" s="47">
        <f>VLOOKUP($H54,'Master list'!$C:$Z,13,0)</f>
        <v>1219</v>
      </c>
      <c r="AD54" t="str">
        <f>VLOOKUP($H54,'Master list'!$C:$Z,5,0)</f>
        <v>SGCC-ZSBX-Z08</v>
      </c>
      <c r="AE54">
        <f>VLOOKUP($H54,'Master list'!$C:$Z,6,0)</f>
        <v>0.6</v>
      </c>
      <c r="AF54">
        <f>VLOOKUP($H54,'Master list'!$C:$Z,7,0)</f>
        <v>70</v>
      </c>
      <c r="AG54">
        <f>VLOOKUP($H54,'Master list'!$C:$Z,8,0)</f>
        <v>865</v>
      </c>
      <c r="AH54" s="46">
        <f>VLOOKUP($H54,'Master list'!$C:$L,9,0)</f>
        <v>0.28519050000000001</v>
      </c>
      <c r="AI54" s="46">
        <f t="shared" si="7"/>
        <v>427.78575000000001</v>
      </c>
      <c r="AJ54" s="46">
        <f t="shared" si="8"/>
        <v>427.78575000000001</v>
      </c>
      <c r="AK54" s="46">
        <f t="shared" si="9"/>
        <v>0</v>
      </c>
      <c r="AL54" s="74">
        <v>5</v>
      </c>
    </row>
    <row r="55" spans="1:38">
      <c r="A55" s="120" t="s">
        <v>1447</v>
      </c>
      <c r="B55" s="120" t="s">
        <v>1702</v>
      </c>
      <c r="C55" s="120" t="s">
        <v>5561</v>
      </c>
      <c r="D55" s="120" t="s">
        <v>4849</v>
      </c>
      <c r="E55" s="121">
        <v>83</v>
      </c>
      <c r="F55" s="120" t="s">
        <v>4558</v>
      </c>
      <c r="G55" s="120" t="s">
        <v>4558</v>
      </c>
      <c r="H55" s="120" t="s">
        <v>234</v>
      </c>
      <c r="I55" s="120" t="s">
        <v>1224</v>
      </c>
      <c r="J55" s="120" t="s">
        <v>1221</v>
      </c>
      <c r="K55" s="120">
        <v>1.6</v>
      </c>
      <c r="L55" s="120">
        <v>321</v>
      </c>
      <c r="M55" s="120" t="s">
        <v>1740</v>
      </c>
      <c r="N55" s="120" t="s">
        <v>1704</v>
      </c>
      <c r="O55" s="120" t="s">
        <v>1702</v>
      </c>
      <c r="P55" s="121">
        <v>200</v>
      </c>
      <c r="Q55" s="120">
        <v>0</v>
      </c>
      <c r="R55" s="121">
        <v>200</v>
      </c>
      <c r="S55" s="120">
        <v>1001.076</v>
      </c>
      <c r="T55" s="121">
        <v>0</v>
      </c>
      <c r="U55" s="120">
        <v>0</v>
      </c>
      <c r="V55" s="121">
        <v>0</v>
      </c>
      <c r="W55" s="120">
        <v>0</v>
      </c>
      <c r="X55" s="120" t="s">
        <v>6198</v>
      </c>
      <c r="Y55" s="120" t="b">
        <v>1</v>
      </c>
      <c r="AA55" t="str">
        <f>VLOOKUP($H55,'Master list'!$C:$Z,3,0)</f>
        <v>SGCC</v>
      </c>
      <c r="AB55" t="str">
        <f>VLOOKUP($H55,'Master list'!$C:$Z,4,0)</f>
        <v>Z08</v>
      </c>
      <c r="AC55" s="47">
        <f>VLOOKUP($H55,'Master list'!$C:$Z,13,0)</f>
        <v>1219</v>
      </c>
      <c r="AD55" t="str">
        <f>VLOOKUP($H55,'Master list'!$C:$Z,5,0)</f>
        <v>SGCC-ZSBX-Z08</v>
      </c>
      <c r="AE55">
        <f>VLOOKUP($H55,'Master list'!$C:$Z,6,0)</f>
        <v>1.6</v>
      </c>
      <c r="AF55">
        <f>VLOOKUP($H55,'Master list'!$C:$Z,7,0)</f>
        <v>321</v>
      </c>
      <c r="AG55">
        <f>VLOOKUP($H55,'Master list'!$C:$Z,8,0)</f>
        <v>1220</v>
      </c>
      <c r="AH55" s="46">
        <f>VLOOKUP($H55,'Master list'!$C:$L,9,0)</f>
        <v>4.9187472000000003</v>
      </c>
      <c r="AI55" s="46">
        <f t="shared" si="7"/>
        <v>983.74944000000005</v>
      </c>
      <c r="AJ55" s="46">
        <f t="shared" si="8"/>
        <v>983.74944000000005</v>
      </c>
      <c r="AK55" s="46">
        <f t="shared" si="9"/>
        <v>0</v>
      </c>
      <c r="AL55" s="74">
        <v>5</v>
      </c>
    </row>
    <row r="56" spans="1:38">
      <c r="A56" s="120" t="s">
        <v>1447</v>
      </c>
      <c r="B56" s="120" t="s">
        <v>1702</v>
      </c>
      <c r="C56" s="120" t="s">
        <v>5561</v>
      </c>
      <c r="D56" s="120" t="s">
        <v>4849</v>
      </c>
      <c r="E56" s="121">
        <v>84</v>
      </c>
      <c r="F56" s="120" t="s">
        <v>4558</v>
      </c>
      <c r="G56" s="120" t="s">
        <v>4558</v>
      </c>
      <c r="H56" s="120" t="s">
        <v>266</v>
      </c>
      <c r="I56" s="120" t="s">
        <v>1224</v>
      </c>
      <c r="J56" s="120" t="s">
        <v>1298</v>
      </c>
      <c r="K56" s="120">
        <v>1.2</v>
      </c>
      <c r="L56" s="120">
        <v>56</v>
      </c>
      <c r="M56" s="120" t="s">
        <v>4433</v>
      </c>
      <c r="N56" s="120" t="s">
        <v>1704</v>
      </c>
      <c r="O56" s="120" t="s">
        <v>1702</v>
      </c>
      <c r="P56" s="121">
        <v>500</v>
      </c>
      <c r="Q56" s="120">
        <v>0</v>
      </c>
      <c r="R56" s="121">
        <v>500</v>
      </c>
      <c r="S56" s="120">
        <v>170.904</v>
      </c>
      <c r="T56" s="121">
        <v>0</v>
      </c>
      <c r="U56" s="120">
        <v>0</v>
      </c>
      <c r="V56" s="121">
        <v>0</v>
      </c>
      <c r="W56" s="120">
        <v>0</v>
      </c>
      <c r="X56" s="120" t="s">
        <v>6198</v>
      </c>
      <c r="Y56" s="120" t="b">
        <v>1</v>
      </c>
      <c r="AA56" t="str">
        <f>VLOOKUP($H56,'Master list'!$C:$Z,3,0)</f>
        <v>SGCC</v>
      </c>
      <c r="AB56" t="str">
        <f>VLOOKUP($H56,'Master list'!$C:$Z,4,0)</f>
        <v>Z12</v>
      </c>
      <c r="AC56" s="47">
        <f>VLOOKUP($H56,'Master list'!$C:$Z,13,0)</f>
        <v>1219</v>
      </c>
      <c r="AD56" t="str">
        <f>VLOOKUP($H56,'Master list'!$C:$Z,5,0)</f>
        <v>SGCC-ZSBX-Z12</v>
      </c>
      <c r="AE56">
        <f>VLOOKUP($H56,'Master list'!$C:$Z,6,0)</f>
        <v>1.2</v>
      </c>
      <c r="AF56">
        <f>VLOOKUP($H56,'Master list'!$C:$Z,7,0)</f>
        <v>56</v>
      </c>
      <c r="AG56">
        <f>VLOOKUP($H56,'Master list'!$C:$Z,8,0)</f>
        <v>648</v>
      </c>
      <c r="AH56" s="46">
        <f>VLOOKUP($H56,'Master list'!$C:$L,9,0)</f>
        <v>0.34183295999999996</v>
      </c>
      <c r="AI56" s="46">
        <f t="shared" si="7"/>
        <v>170.91647999999998</v>
      </c>
      <c r="AJ56" s="46">
        <f t="shared" si="8"/>
        <v>170.91647999999998</v>
      </c>
      <c r="AK56" s="46">
        <f t="shared" si="9"/>
        <v>0</v>
      </c>
      <c r="AL56" s="74">
        <v>5</v>
      </c>
    </row>
    <row r="57" spans="1:38">
      <c r="A57" s="120" t="s">
        <v>1447</v>
      </c>
      <c r="B57" s="120" t="s">
        <v>1702</v>
      </c>
      <c r="C57" s="120" t="s">
        <v>5561</v>
      </c>
      <c r="D57" s="120" t="s">
        <v>4849</v>
      </c>
      <c r="E57" s="121">
        <v>85</v>
      </c>
      <c r="F57" s="120" t="s">
        <v>4558</v>
      </c>
      <c r="G57" s="120" t="s">
        <v>4558</v>
      </c>
      <c r="H57" s="120" t="s">
        <v>270</v>
      </c>
      <c r="I57" s="120" t="s">
        <v>1224</v>
      </c>
      <c r="J57" s="120" t="s">
        <v>1221</v>
      </c>
      <c r="K57" s="120">
        <v>0.7</v>
      </c>
      <c r="L57" s="120">
        <v>270</v>
      </c>
      <c r="M57" s="120" t="s">
        <v>1706</v>
      </c>
      <c r="N57" s="120" t="s">
        <v>1704</v>
      </c>
      <c r="O57" s="120" t="s">
        <v>1702</v>
      </c>
      <c r="P57" s="121">
        <v>300</v>
      </c>
      <c r="Q57" s="120">
        <v>0</v>
      </c>
      <c r="R57" s="121">
        <v>300</v>
      </c>
      <c r="S57" s="120">
        <v>122</v>
      </c>
      <c r="T57" s="121">
        <v>0</v>
      </c>
      <c r="U57" s="120">
        <v>0</v>
      </c>
      <c r="V57" s="121">
        <v>0</v>
      </c>
      <c r="W57" s="120">
        <v>0</v>
      </c>
      <c r="X57" s="120" t="s">
        <v>6198</v>
      </c>
      <c r="Y57" s="120" t="b">
        <v>1</v>
      </c>
      <c r="AA57" t="str">
        <f>VLOOKUP($H57,'Master list'!$C:$Z,3,0)</f>
        <v>SGCC</v>
      </c>
      <c r="AB57" t="str">
        <f>VLOOKUP($H57,'Master list'!$C:$Z,4,0)</f>
        <v>Z08</v>
      </c>
      <c r="AC57" s="47">
        <f>VLOOKUP($H57,'Master list'!$C:$Z,13,0)</f>
        <v>1219</v>
      </c>
      <c r="AD57" t="str">
        <f>VLOOKUP($H57,'Master list'!$C:$Z,5,0)</f>
        <v>SGCC-ZSBX-Z08</v>
      </c>
      <c r="AE57">
        <f>VLOOKUP($H57,'Master list'!$C:$Z,6,0)</f>
        <v>0.7</v>
      </c>
      <c r="AF57">
        <f>VLOOKUP($H57,'Master list'!$C:$Z,7,0)</f>
        <v>270</v>
      </c>
      <c r="AG57">
        <f>VLOOKUP($H57,'Master list'!$C:$Z,8,0)</f>
        <v>270</v>
      </c>
      <c r="AH57" s="46">
        <f>VLOOKUP($H57,'Master list'!$C:$L,9,0)</f>
        <v>0.40058549999999993</v>
      </c>
      <c r="AI57" s="46">
        <f t="shared" si="7"/>
        <v>120.17564999999998</v>
      </c>
      <c r="AJ57" s="46">
        <f t="shared" si="8"/>
        <v>120.17564999999998</v>
      </c>
      <c r="AK57" s="46">
        <f t="shared" si="9"/>
        <v>0</v>
      </c>
      <c r="AL57" s="74">
        <v>5</v>
      </c>
    </row>
    <row r="58" spans="1:38">
      <c r="A58" s="120" t="s">
        <v>1447</v>
      </c>
      <c r="B58" s="120" t="s">
        <v>1702</v>
      </c>
      <c r="C58" s="120" t="s">
        <v>5561</v>
      </c>
      <c r="D58" s="120" t="s">
        <v>4849</v>
      </c>
      <c r="E58" s="121">
        <v>86</v>
      </c>
      <c r="F58" s="120" t="s">
        <v>4558</v>
      </c>
      <c r="G58" s="120" t="s">
        <v>4558</v>
      </c>
      <c r="H58" s="120" t="s">
        <v>311</v>
      </c>
      <c r="I58" s="120" t="s">
        <v>1224</v>
      </c>
      <c r="J58" s="120" t="s">
        <v>1227</v>
      </c>
      <c r="K58" s="120">
        <v>0.6</v>
      </c>
      <c r="L58" s="120">
        <v>400</v>
      </c>
      <c r="M58" s="120" t="s">
        <v>1808</v>
      </c>
      <c r="N58" s="120" t="s">
        <v>1704</v>
      </c>
      <c r="O58" s="120" t="s">
        <v>1702</v>
      </c>
      <c r="P58" s="121">
        <v>500</v>
      </c>
      <c r="Q58" s="120">
        <v>0</v>
      </c>
      <c r="R58" s="121">
        <v>500</v>
      </c>
      <c r="S58" s="120">
        <v>577</v>
      </c>
      <c r="T58" s="121">
        <v>0</v>
      </c>
      <c r="U58" s="120">
        <v>0</v>
      </c>
      <c r="V58" s="121">
        <v>0</v>
      </c>
      <c r="W58" s="120">
        <v>0</v>
      </c>
      <c r="X58" s="120" t="s">
        <v>6198</v>
      </c>
      <c r="Y58" s="120" t="b">
        <v>1</v>
      </c>
      <c r="AA58" t="str">
        <f>VLOOKUP($H58,'Master list'!$C:$Z,3,0)</f>
        <v>SGCC</v>
      </c>
      <c r="AB58" t="str">
        <f>VLOOKUP($H58,'Master list'!$C:$Z,4,0)</f>
        <v>Z18</v>
      </c>
      <c r="AC58" s="47">
        <f>VLOOKUP($H58,'Master list'!$C:$Z,13,0)</f>
        <v>1219</v>
      </c>
      <c r="AD58" t="str">
        <f>VLOOKUP($H58,'Master list'!$C:$Z,5,0)</f>
        <v>SGCC-ZSBX-Z18</v>
      </c>
      <c r="AE58">
        <f>VLOOKUP($H58,'Master list'!$C:$Z,6,0)</f>
        <v>0.6</v>
      </c>
      <c r="AF58">
        <f>VLOOKUP($H58,'Master list'!$C:$Z,7,0)</f>
        <v>400</v>
      </c>
      <c r="AG58">
        <f>VLOOKUP($H58,'Master list'!$C:$Z,8,0)</f>
        <v>618</v>
      </c>
      <c r="AH58" s="46">
        <f>VLOOKUP($H58,'Master list'!$C:$L,9,0)</f>
        <v>1.164312</v>
      </c>
      <c r="AI58" s="46">
        <f t="shared" si="7"/>
        <v>582.15600000000006</v>
      </c>
      <c r="AJ58" s="46">
        <f t="shared" si="8"/>
        <v>582.15600000000006</v>
      </c>
      <c r="AK58" s="46">
        <f t="shared" si="9"/>
        <v>0</v>
      </c>
      <c r="AL58" s="74">
        <v>5</v>
      </c>
    </row>
    <row r="59" spans="1:38">
      <c r="A59" s="120" t="s">
        <v>1447</v>
      </c>
      <c r="B59" s="120" t="s">
        <v>1702</v>
      </c>
      <c r="C59" s="120" t="s">
        <v>5561</v>
      </c>
      <c r="D59" s="120" t="s">
        <v>4849</v>
      </c>
      <c r="E59" s="121">
        <v>87</v>
      </c>
      <c r="F59" s="120" t="s">
        <v>4558</v>
      </c>
      <c r="G59" s="120" t="s">
        <v>4558</v>
      </c>
      <c r="H59" s="120" t="s">
        <v>417</v>
      </c>
      <c r="I59" s="120" t="s">
        <v>1224</v>
      </c>
      <c r="J59" s="120" t="s">
        <v>1227</v>
      </c>
      <c r="K59" s="120">
        <v>0.8</v>
      </c>
      <c r="L59" s="120">
        <v>330</v>
      </c>
      <c r="M59" s="120" t="s">
        <v>1741</v>
      </c>
      <c r="N59" s="120" t="s">
        <v>1704</v>
      </c>
      <c r="O59" s="120" t="s">
        <v>1702</v>
      </c>
      <c r="P59" s="121">
        <v>250</v>
      </c>
      <c r="Q59" s="120">
        <v>0</v>
      </c>
      <c r="R59" s="121">
        <v>250</v>
      </c>
      <c r="S59" s="120">
        <v>178</v>
      </c>
      <c r="T59" s="121">
        <v>0</v>
      </c>
      <c r="U59" s="120">
        <v>0</v>
      </c>
      <c r="V59" s="121">
        <v>0</v>
      </c>
      <c r="W59" s="120">
        <v>0</v>
      </c>
      <c r="X59" s="120" t="s">
        <v>6198</v>
      </c>
      <c r="Y59" s="120" t="b">
        <v>1</v>
      </c>
      <c r="AA59" t="str">
        <f>VLOOKUP($H59,'Master list'!$C:$Z,3,0)</f>
        <v>SGCC</v>
      </c>
      <c r="AB59" t="str">
        <f>VLOOKUP($H59,'Master list'!$C:$Z,4,0)</f>
        <v>Z18</v>
      </c>
      <c r="AC59" s="47">
        <f>VLOOKUP($H59,'Master list'!$C:$Z,13,0)</f>
        <v>1219</v>
      </c>
      <c r="AD59" t="str">
        <f>VLOOKUP($H59,'Master list'!$C:$Z,5,0)</f>
        <v>SGCC-ZSBX-Z18</v>
      </c>
      <c r="AE59">
        <f>VLOOKUP($H59,'Master list'!$C:$Z,6,0)</f>
        <v>0.8</v>
      </c>
      <c r="AF59">
        <f>VLOOKUP($H59,'Master list'!$C:$Z,7,0)</f>
        <v>330</v>
      </c>
      <c r="AG59">
        <f>VLOOKUP($H59,'Master list'!$C:$Z,8,0)</f>
        <v>340</v>
      </c>
      <c r="AH59" s="46">
        <f>VLOOKUP($H59,'Master list'!$C:$L,9,0)</f>
        <v>0.70461600000000002</v>
      </c>
      <c r="AI59" s="46">
        <f t="shared" si="7"/>
        <v>176.154</v>
      </c>
      <c r="AJ59" s="46">
        <f t="shared" si="8"/>
        <v>176.154</v>
      </c>
      <c r="AK59" s="46">
        <f t="shared" si="9"/>
        <v>0</v>
      </c>
      <c r="AL59" s="74">
        <v>5</v>
      </c>
    </row>
    <row r="60" spans="1:38">
      <c r="A60" s="120" t="s">
        <v>1447</v>
      </c>
      <c r="B60" s="120" t="s">
        <v>1702</v>
      </c>
      <c r="C60" s="120" t="s">
        <v>5561</v>
      </c>
      <c r="D60" s="120" t="s">
        <v>4849</v>
      </c>
      <c r="E60" s="121">
        <v>88</v>
      </c>
      <c r="F60" s="120" t="s">
        <v>4558</v>
      </c>
      <c r="G60" s="120" t="s">
        <v>4558</v>
      </c>
      <c r="H60" s="120" t="s">
        <v>464</v>
      </c>
      <c r="I60" s="120" t="s">
        <v>1224</v>
      </c>
      <c r="J60" s="120" t="s">
        <v>1221</v>
      </c>
      <c r="K60" s="120">
        <v>0.8</v>
      </c>
      <c r="L60" s="120">
        <v>304</v>
      </c>
      <c r="M60" s="120" t="s">
        <v>1740</v>
      </c>
      <c r="N60" s="120" t="s">
        <v>1704</v>
      </c>
      <c r="O60" s="120" t="s">
        <v>1702</v>
      </c>
      <c r="P60" s="121">
        <v>100</v>
      </c>
      <c r="Q60" s="120">
        <v>0</v>
      </c>
      <c r="R60" s="121">
        <v>100</v>
      </c>
      <c r="S60" s="120">
        <v>235</v>
      </c>
      <c r="T60" s="121">
        <v>0</v>
      </c>
      <c r="U60" s="120">
        <v>0</v>
      </c>
      <c r="V60" s="121">
        <v>0</v>
      </c>
      <c r="W60" s="120">
        <v>0</v>
      </c>
      <c r="X60" s="120" t="s">
        <v>6198</v>
      </c>
      <c r="Y60" s="120" t="b">
        <v>1</v>
      </c>
      <c r="AA60" t="str">
        <f>VLOOKUP($H60,'Master list'!$C:$Z,3,0)</f>
        <v>SGCC</v>
      </c>
      <c r="AB60" t="str">
        <f>VLOOKUP($H60,'Master list'!$C:$Z,4,0)</f>
        <v>Z08</v>
      </c>
      <c r="AC60" s="47">
        <f>VLOOKUP($H60,'Master list'!$C:$Z,13,0)</f>
        <v>1219</v>
      </c>
      <c r="AD60" t="str">
        <f>VLOOKUP($H60,'Master list'!$C:$Z,5,0)</f>
        <v>SGCC-ZSBX-Z08</v>
      </c>
      <c r="AE60">
        <f>VLOOKUP($H60,'Master list'!$C:$Z,6,0)</f>
        <v>0.8</v>
      </c>
      <c r="AF60">
        <f>VLOOKUP($H60,'Master list'!$C:$Z,7,0)</f>
        <v>304</v>
      </c>
      <c r="AG60">
        <f>VLOOKUP($H60,'Master list'!$C:$Z,8,0)</f>
        <v>1220</v>
      </c>
      <c r="AH60" s="46">
        <f>VLOOKUP($H60,'Master list'!$C:$L,9,0)</f>
        <v>2.3291264000000003</v>
      </c>
      <c r="AI60" s="46">
        <f t="shared" si="7"/>
        <v>232.91264000000004</v>
      </c>
      <c r="AJ60" s="46">
        <f t="shared" si="8"/>
        <v>232.91264000000004</v>
      </c>
      <c r="AK60" s="46">
        <f t="shared" si="9"/>
        <v>0</v>
      </c>
      <c r="AL60" s="74">
        <v>5</v>
      </c>
    </row>
    <row r="61" spans="1:38">
      <c r="A61" s="120" t="s">
        <v>1447</v>
      </c>
      <c r="B61" s="120" t="s">
        <v>1702</v>
      </c>
      <c r="C61" s="120" t="s">
        <v>5561</v>
      </c>
      <c r="D61" s="120" t="s">
        <v>4849</v>
      </c>
      <c r="E61" s="121">
        <v>89</v>
      </c>
      <c r="F61" s="120" t="s">
        <v>4558</v>
      </c>
      <c r="G61" s="120" t="s">
        <v>4558</v>
      </c>
      <c r="H61" s="120" t="s">
        <v>466</v>
      </c>
      <c r="I61" s="120" t="s">
        <v>1224</v>
      </c>
      <c r="J61" s="120" t="s">
        <v>1221</v>
      </c>
      <c r="K61" s="120">
        <v>0.8</v>
      </c>
      <c r="L61" s="120">
        <v>304</v>
      </c>
      <c r="M61" s="120" t="s">
        <v>1745</v>
      </c>
      <c r="N61" s="120" t="s">
        <v>1704</v>
      </c>
      <c r="O61" s="120" t="s">
        <v>1702</v>
      </c>
      <c r="P61" s="121">
        <v>100</v>
      </c>
      <c r="Q61" s="120">
        <v>0</v>
      </c>
      <c r="R61" s="121">
        <v>100</v>
      </c>
      <c r="S61" s="120">
        <v>235</v>
      </c>
      <c r="T61" s="121">
        <v>0</v>
      </c>
      <c r="U61" s="120">
        <v>0</v>
      </c>
      <c r="V61" s="121">
        <v>0</v>
      </c>
      <c r="W61" s="120">
        <v>0</v>
      </c>
      <c r="X61" s="120" t="s">
        <v>6198</v>
      </c>
      <c r="Y61" s="120" t="b">
        <v>1</v>
      </c>
      <c r="AA61" t="str">
        <f>VLOOKUP($H61,'Master list'!$C:$Z,3,0)</f>
        <v>SGCC</v>
      </c>
      <c r="AB61" t="str">
        <f>VLOOKUP($H61,'Master list'!$C:$Z,4,0)</f>
        <v>Z08</v>
      </c>
      <c r="AC61" s="47">
        <f>VLOOKUP($H61,'Master list'!$C:$Z,13,0)</f>
        <v>1219</v>
      </c>
      <c r="AD61" t="str">
        <f>VLOOKUP($H61,'Master list'!$C:$Z,5,0)</f>
        <v>SGCC-ZSBX-Z08</v>
      </c>
      <c r="AE61">
        <f>VLOOKUP($H61,'Master list'!$C:$Z,6,0)</f>
        <v>0.8</v>
      </c>
      <c r="AF61">
        <f>VLOOKUP($H61,'Master list'!$C:$Z,7,0)</f>
        <v>304</v>
      </c>
      <c r="AG61">
        <f>VLOOKUP($H61,'Master list'!$C:$Z,8,0)</f>
        <v>1220</v>
      </c>
      <c r="AH61" s="46">
        <f>VLOOKUP($H61,'Master list'!$C:$L,9,0)</f>
        <v>2.3291264000000003</v>
      </c>
      <c r="AI61" s="46">
        <f t="shared" si="7"/>
        <v>232.91264000000004</v>
      </c>
      <c r="AJ61" s="46">
        <f t="shared" si="8"/>
        <v>232.91264000000004</v>
      </c>
      <c r="AK61" s="46">
        <f t="shared" si="9"/>
        <v>0</v>
      </c>
      <c r="AL61" s="74">
        <v>5</v>
      </c>
    </row>
    <row r="62" spans="1:38">
      <c r="A62" s="120" t="s">
        <v>1447</v>
      </c>
      <c r="B62" s="120" t="s">
        <v>1702</v>
      </c>
      <c r="C62" s="120" t="s">
        <v>5561</v>
      </c>
      <c r="D62" s="120" t="s">
        <v>4849</v>
      </c>
      <c r="E62" s="121">
        <v>90</v>
      </c>
      <c r="F62" s="120" t="s">
        <v>4558</v>
      </c>
      <c r="G62" s="120" t="s">
        <v>4558</v>
      </c>
      <c r="H62" s="120" t="s">
        <v>492</v>
      </c>
      <c r="I62" s="120" t="s">
        <v>1224</v>
      </c>
      <c r="J62" s="120" t="s">
        <v>1485</v>
      </c>
      <c r="K62" s="120">
        <v>0.5</v>
      </c>
      <c r="L62" s="120">
        <v>310</v>
      </c>
      <c r="M62" s="120" t="s">
        <v>1839</v>
      </c>
      <c r="N62" s="120" t="s">
        <v>1704</v>
      </c>
      <c r="O62" s="120" t="s">
        <v>1702</v>
      </c>
      <c r="P62" s="121">
        <v>500</v>
      </c>
      <c r="Q62" s="120">
        <v>0</v>
      </c>
      <c r="R62" s="121">
        <v>500</v>
      </c>
      <c r="S62" s="120">
        <v>244</v>
      </c>
      <c r="T62" s="121">
        <v>0</v>
      </c>
      <c r="U62" s="120">
        <v>0</v>
      </c>
      <c r="V62" s="121">
        <v>0</v>
      </c>
      <c r="W62" s="120">
        <v>0</v>
      </c>
      <c r="X62" s="120" t="s">
        <v>6198</v>
      </c>
      <c r="Y62" s="120" t="b">
        <v>1</v>
      </c>
      <c r="AA62" t="str">
        <f>VLOOKUP($H62,'Master list'!$C:$Z,3,0)</f>
        <v>SGCC</v>
      </c>
      <c r="AB62" t="str">
        <f>VLOOKUP($H62,'Master list'!$C:$Z,4,0)</f>
        <v>Z18</v>
      </c>
      <c r="AC62" s="47">
        <f>VLOOKUP($H62,'Master list'!$C:$Z,13,0)</f>
        <v>1219</v>
      </c>
      <c r="AD62" t="str">
        <f>VLOOKUP($H62,'Master list'!$C:$Z,5,0)</f>
        <v>SGCC-ZS-EA-FB-Z18</v>
      </c>
      <c r="AE62">
        <f>VLOOKUP($H62,'Master list'!$C:$Z,6,0)</f>
        <v>0.5</v>
      </c>
      <c r="AF62">
        <f>VLOOKUP($H62,'Master list'!$C:$Z,7,0)</f>
        <v>310</v>
      </c>
      <c r="AG62">
        <f>VLOOKUP($H62,'Master list'!$C:$Z,8,0)</f>
        <v>404</v>
      </c>
      <c r="AH62" s="46">
        <f>VLOOKUP($H62,'Master list'!$C:$L,9,0)</f>
        <v>0.49156699999999998</v>
      </c>
      <c r="AI62" s="46">
        <f t="shared" si="7"/>
        <v>245.78349999999998</v>
      </c>
      <c r="AJ62" s="46">
        <f t="shared" si="8"/>
        <v>245.78349999999998</v>
      </c>
      <c r="AK62" s="46">
        <f t="shared" si="9"/>
        <v>0</v>
      </c>
      <c r="AL62" s="74">
        <v>5</v>
      </c>
    </row>
    <row r="63" spans="1:38">
      <c r="A63" s="120" t="s">
        <v>1447</v>
      </c>
      <c r="B63" s="120" t="s">
        <v>1702</v>
      </c>
      <c r="C63" s="120" t="s">
        <v>5561</v>
      </c>
      <c r="D63" s="120" t="s">
        <v>4849</v>
      </c>
      <c r="E63" s="121">
        <v>93</v>
      </c>
      <c r="F63" s="120" t="s">
        <v>4558</v>
      </c>
      <c r="G63" s="120" t="s">
        <v>4558</v>
      </c>
      <c r="H63" s="120" t="s">
        <v>536</v>
      </c>
      <c r="I63" s="120" t="s">
        <v>1224</v>
      </c>
      <c r="J63" s="120" t="s">
        <v>1221</v>
      </c>
      <c r="K63" s="120">
        <v>0.6</v>
      </c>
      <c r="L63" s="120">
        <v>185</v>
      </c>
      <c r="M63" s="120" t="s">
        <v>1740</v>
      </c>
      <c r="N63" s="120" t="s">
        <v>1704</v>
      </c>
      <c r="O63" s="120" t="s">
        <v>1702</v>
      </c>
      <c r="P63" s="121">
        <v>300</v>
      </c>
      <c r="Q63" s="120">
        <v>0</v>
      </c>
      <c r="R63" s="121">
        <v>300</v>
      </c>
      <c r="S63" s="120">
        <v>325.65800000000002</v>
      </c>
      <c r="T63" s="121">
        <v>0</v>
      </c>
      <c r="U63" s="120">
        <v>0</v>
      </c>
      <c r="V63" s="121">
        <v>0</v>
      </c>
      <c r="W63" s="120">
        <v>0</v>
      </c>
      <c r="X63" s="120" t="s">
        <v>6198</v>
      </c>
      <c r="Y63" s="120" t="b">
        <v>1</v>
      </c>
      <c r="AA63" t="str">
        <f>VLOOKUP($H63,'Master list'!$C:$Z,3,0)</f>
        <v>SGCC</v>
      </c>
      <c r="AB63" t="str">
        <f>VLOOKUP($H63,'Master list'!$C:$Z,4,0)</f>
        <v>Z08</v>
      </c>
      <c r="AC63" s="47">
        <f>VLOOKUP($H63,'Master list'!$C:$Z,13,0)</f>
        <v>1219</v>
      </c>
      <c r="AD63" t="str">
        <f>VLOOKUP($H63,'Master list'!$C:$Z,5,0)</f>
        <v>SGCC-ZSBX-Z08</v>
      </c>
      <c r="AE63">
        <f>VLOOKUP($H63,'Master list'!$C:$Z,6,0)</f>
        <v>0.6</v>
      </c>
      <c r="AF63">
        <f>VLOOKUP($H63,'Master list'!$C:$Z,7,0)</f>
        <v>185</v>
      </c>
      <c r="AG63">
        <f>VLOOKUP($H63,'Master list'!$C:$Z,8,0)</f>
        <v>1220</v>
      </c>
      <c r="AH63" s="46">
        <f>VLOOKUP($H63,'Master list'!$C:$L,9,0)</f>
        <v>1.0630470000000001</v>
      </c>
      <c r="AI63" s="46">
        <f t="shared" si="7"/>
        <v>318.91410000000002</v>
      </c>
      <c r="AJ63" s="46">
        <f t="shared" si="8"/>
        <v>318.91410000000002</v>
      </c>
      <c r="AK63" s="46">
        <f t="shared" si="9"/>
        <v>0</v>
      </c>
      <c r="AL63" s="74">
        <v>5</v>
      </c>
    </row>
    <row r="64" spans="1:38">
      <c r="A64" s="120" t="s">
        <v>1447</v>
      </c>
      <c r="B64" s="120" t="s">
        <v>1702</v>
      </c>
      <c r="C64" s="120" t="s">
        <v>5561</v>
      </c>
      <c r="D64" s="120" t="s">
        <v>4849</v>
      </c>
      <c r="E64" s="121">
        <v>94</v>
      </c>
      <c r="F64" s="120" t="s">
        <v>4558</v>
      </c>
      <c r="G64" s="120" t="s">
        <v>4558</v>
      </c>
      <c r="H64" s="120" t="s">
        <v>588</v>
      </c>
      <c r="I64" s="120" t="s">
        <v>1224</v>
      </c>
      <c r="J64" s="120" t="s">
        <v>1270</v>
      </c>
      <c r="K64" s="120">
        <v>2</v>
      </c>
      <c r="L64" s="120">
        <v>70</v>
      </c>
      <c r="M64" s="120" t="s">
        <v>1841</v>
      </c>
      <c r="N64" s="120" t="s">
        <v>1704</v>
      </c>
      <c r="O64" s="120" t="s">
        <v>1702</v>
      </c>
      <c r="P64" s="121">
        <v>100</v>
      </c>
      <c r="Q64" s="120">
        <v>0</v>
      </c>
      <c r="R64" s="121">
        <v>100</v>
      </c>
      <c r="S64" s="120">
        <v>173</v>
      </c>
      <c r="T64" s="121">
        <v>0</v>
      </c>
      <c r="U64" s="120">
        <v>0</v>
      </c>
      <c r="V64" s="121">
        <v>0</v>
      </c>
      <c r="W64" s="120">
        <v>0</v>
      </c>
      <c r="X64" s="120" t="s">
        <v>6198</v>
      </c>
      <c r="Y64" s="120" t="b">
        <v>1</v>
      </c>
      <c r="AA64" t="str">
        <f>VLOOKUP($H64,'Master list'!$C:$Z,3,0)</f>
        <v>SGCC</v>
      </c>
      <c r="AB64" t="str">
        <f>VLOOKUP($H64,'Master list'!$C:$Z,4,0)</f>
        <v>Z22</v>
      </c>
      <c r="AC64" s="47">
        <f>VLOOKUP($H64,'Master list'!$C:$Z,13,0)</f>
        <v>1219</v>
      </c>
      <c r="AD64" t="str">
        <f>VLOOKUP($H64,'Master list'!$C:$Z,5,0)</f>
        <v>SGCC-ZSBX-Z22</v>
      </c>
      <c r="AE64">
        <f>VLOOKUP($H64,'Master list'!$C:$Z,6,0)</f>
        <v>2</v>
      </c>
      <c r="AF64">
        <f>VLOOKUP($H64,'Master list'!$C:$Z,7,0)</f>
        <v>70</v>
      </c>
      <c r="AG64">
        <f>VLOOKUP($H64,'Master list'!$C:$Z,8,0)</f>
        <v>1580</v>
      </c>
      <c r="AH64" s="46">
        <f>VLOOKUP($H64,'Master list'!$C:$L,9,0)</f>
        <v>1.7364200000000001</v>
      </c>
      <c r="AI64" s="46">
        <f t="shared" si="7"/>
        <v>173.642</v>
      </c>
      <c r="AJ64" s="46">
        <f t="shared" si="8"/>
        <v>173.642</v>
      </c>
      <c r="AK64" s="46">
        <f t="shared" si="9"/>
        <v>0</v>
      </c>
      <c r="AL64" s="74">
        <v>5</v>
      </c>
    </row>
    <row r="65" spans="1:38">
      <c r="A65" s="120" t="s">
        <v>1447</v>
      </c>
      <c r="B65" s="120" t="s">
        <v>1702</v>
      </c>
      <c r="C65" s="120" t="s">
        <v>5561</v>
      </c>
      <c r="D65" s="120" t="s">
        <v>4849</v>
      </c>
      <c r="E65" s="121">
        <v>95</v>
      </c>
      <c r="F65" s="120" t="s">
        <v>4558</v>
      </c>
      <c r="G65" s="120" t="s">
        <v>4558</v>
      </c>
      <c r="H65" s="120" t="s">
        <v>639</v>
      </c>
      <c r="I65" s="120" t="s">
        <v>1224</v>
      </c>
      <c r="J65" s="120" t="s">
        <v>1233</v>
      </c>
      <c r="K65" s="120">
        <v>0.8</v>
      </c>
      <c r="L65" s="120">
        <v>340</v>
      </c>
      <c r="M65" s="120" t="s">
        <v>2013</v>
      </c>
      <c r="N65" s="120" t="s">
        <v>1704</v>
      </c>
      <c r="O65" s="120" t="s">
        <v>1702</v>
      </c>
      <c r="P65" s="121">
        <v>100</v>
      </c>
      <c r="Q65" s="120">
        <v>0</v>
      </c>
      <c r="R65" s="121">
        <v>100</v>
      </c>
      <c r="S65" s="120">
        <v>222</v>
      </c>
      <c r="T65" s="121">
        <v>0</v>
      </c>
      <c r="U65" s="120">
        <v>0</v>
      </c>
      <c r="V65" s="121">
        <v>0</v>
      </c>
      <c r="W65" s="120">
        <v>0</v>
      </c>
      <c r="X65" s="120" t="s">
        <v>6198</v>
      </c>
      <c r="Y65" s="120" t="b">
        <v>1</v>
      </c>
      <c r="AA65" t="str">
        <f>VLOOKUP($H65,'Master list'!$C:$Z,3,0)</f>
        <v>SGCC</v>
      </c>
      <c r="AB65" t="str">
        <f>VLOOKUP($H65,'Master list'!$C:$Z,4,0)</f>
        <v>Z08</v>
      </c>
      <c r="AC65" s="47">
        <f>VLOOKUP($H65,'Master list'!$C:$Z,13,0)</f>
        <v>1219</v>
      </c>
      <c r="AD65" t="str">
        <f>VLOOKUP($H65,'Master list'!$C:$Z,5,0)</f>
        <v>SGCC-ZS-EA-FB-Z08</v>
      </c>
      <c r="AE65">
        <f>VLOOKUP($H65,'Master list'!$C:$Z,6,0)</f>
        <v>0.8</v>
      </c>
      <c r="AF65">
        <f>VLOOKUP($H65,'Master list'!$C:$Z,7,0)</f>
        <v>340</v>
      </c>
      <c r="AG65">
        <f>VLOOKUP($H65,'Master list'!$C:$Z,8,0)</f>
        <v>1023</v>
      </c>
      <c r="AH65" s="46">
        <f>VLOOKUP($H65,'Master list'!$C:$L,9,0)</f>
        <v>2.1843096000000002</v>
      </c>
      <c r="AI65" s="46">
        <f t="shared" si="7"/>
        <v>218.43096000000003</v>
      </c>
      <c r="AJ65" s="46">
        <f t="shared" si="8"/>
        <v>218.43096000000003</v>
      </c>
      <c r="AK65" s="46">
        <f t="shared" si="9"/>
        <v>0</v>
      </c>
      <c r="AL65" s="74">
        <v>5</v>
      </c>
    </row>
    <row r="66" spans="1:38">
      <c r="A66" s="120" t="s">
        <v>1447</v>
      </c>
      <c r="B66" s="120" t="s">
        <v>1702</v>
      </c>
      <c r="C66" s="120" t="s">
        <v>5561</v>
      </c>
      <c r="D66" s="120" t="s">
        <v>4849</v>
      </c>
      <c r="E66" s="121">
        <v>96</v>
      </c>
      <c r="F66" s="120" t="s">
        <v>4558</v>
      </c>
      <c r="G66" s="120" t="s">
        <v>4558</v>
      </c>
      <c r="H66" s="120" t="s">
        <v>645</v>
      </c>
      <c r="I66" s="120" t="s">
        <v>1224</v>
      </c>
      <c r="J66" s="120" t="s">
        <v>1270</v>
      </c>
      <c r="K66" s="120">
        <v>2</v>
      </c>
      <c r="L66" s="120">
        <v>216</v>
      </c>
      <c r="M66" s="120" t="s">
        <v>1263</v>
      </c>
      <c r="N66" s="120" t="s">
        <v>1715</v>
      </c>
      <c r="O66" s="120" t="s">
        <v>1702</v>
      </c>
      <c r="P66" s="121">
        <v>0</v>
      </c>
      <c r="Q66" s="120">
        <v>500</v>
      </c>
      <c r="R66" s="121">
        <v>2</v>
      </c>
      <c r="S66" s="120">
        <v>500</v>
      </c>
      <c r="T66" s="121">
        <v>0</v>
      </c>
      <c r="U66" s="120">
        <v>0</v>
      </c>
      <c r="V66" s="121">
        <v>0</v>
      </c>
      <c r="W66" s="120">
        <v>0</v>
      </c>
      <c r="X66" s="120" t="s">
        <v>6198</v>
      </c>
      <c r="Y66" s="120" t="b">
        <v>1</v>
      </c>
      <c r="AA66" t="str">
        <f>VLOOKUP($H66,'Master list'!$C:$Z,3,0)</f>
        <v>SGCC</v>
      </c>
      <c r="AB66" t="str">
        <f>VLOOKUP($H66,'Master list'!$C:$Z,4,0)</f>
        <v>Z22</v>
      </c>
      <c r="AC66" s="47">
        <f>VLOOKUP($H66,'Master list'!$C:$Z,13,0)</f>
        <v>1219</v>
      </c>
      <c r="AD66" t="str">
        <f>VLOOKUP($H66,'Master list'!$C:$Z,5,0)</f>
        <v>SGCC-ZSBX-Z22</v>
      </c>
      <c r="AE66">
        <f>VLOOKUP($H66,'Master list'!$C:$Z,6,0)</f>
        <v>2</v>
      </c>
      <c r="AF66">
        <f>VLOOKUP($H66,'Master list'!$C:$Z,7,0)</f>
        <v>216</v>
      </c>
      <c r="AG66" t="str">
        <f>VLOOKUP($H66,'Master list'!$C:$Z,8,0)</f>
        <v>COIL</v>
      </c>
      <c r="AH66" s="46">
        <f>VLOOKUP($H66,'Master list'!$C:$L,9,0)</f>
        <v>1</v>
      </c>
      <c r="AI66" s="46">
        <f t="shared" si="7"/>
        <v>500</v>
      </c>
      <c r="AJ66" s="46">
        <f t="shared" si="8"/>
        <v>500</v>
      </c>
      <c r="AK66" s="46">
        <f t="shared" si="9"/>
        <v>0</v>
      </c>
      <c r="AL66" s="74">
        <v>5</v>
      </c>
    </row>
    <row r="67" spans="1:38">
      <c r="A67" s="120" t="s">
        <v>1447</v>
      </c>
      <c r="B67" s="120" t="s">
        <v>1702</v>
      </c>
      <c r="C67" s="120" t="s">
        <v>5561</v>
      </c>
      <c r="D67" s="120" t="s">
        <v>4849</v>
      </c>
      <c r="E67" s="121">
        <v>98</v>
      </c>
      <c r="F67" s="120" t="s">
        <v>4558</v>
      </c>
      <c r="G67" s="120" t="s">
        <v>4558</v>
      </c>
      <c r="H67" s="120" t="s">
        <v>647</v>
      </c>
      <c r="I67" s="120" t="s">
        <v>1224</v>
      </c>
      <c r="J67" s="120" t="s">
        <v>1270</v>
      </c>
      <c r="K67" s="120">
        <v>2</v>
      </c>
      <c r="L67" s="120">
        <v>216</v>
      </c>
      <c r="M67" s="120" t="s">
        <v>1263</v>
      </c>
      <c r="N67" s="120" t="s">
        <v>1715</v>
      </c>
      <c r="O67" s="120" t="s">
        <v>1702</v>
      </c>
      <c r="P67" s="121">
        <v>0</v>
      </c>
      <c r="Q67" s="120">
        <v>500</v>
      </c>
      <c r="R67" s="121">
        <v>1</v>
      </c>
      <c r="S67" s="120">
        <v>500</v>
      </c>
      <c r="T67" s="121">
        <v>0</v>
      </c>
      <c r="U67" s="120">
        <v>0</v>
      </c>
      <c r="V67" s="121">
        <v>0</v>
      </c>
      <c r="W67" s="120">
        <v>0</v>
      </c>
      <c r="X67" s="120" t="s">
        <v>6198</v>
      </c>
      <c r="Y67" s="120" t="b">
        <v>1</v>
      </c>
      <c r="AA67" t="str">
        <f>VLOOKUP($H67,'Master list'!$C:$Z,3,0)</f>
        <v>SGCC</v>
      </c>
      <c r="AB67" t="str">
        <f>VLOOKUP($H67,'Master list'!$C:$Z,4,0)</f>
        <v>Z22</v>
      </c>
      <c r="AC67" s="47">
        <f>VLOOKUP($H67,'Master list'!$C:$Z,13,0)</f>
        <v>1219</v>
      </c>
      <c r="AD67" t="str">
        <f>VLOOKUP($H67,'Master list'!$C:$Z,5,0)</f>
        <v>SGCC-ZSBX-Z22</v>
      </c>
      <c r="AE67">
        <f>VLOOKUP($H67,'Master list'!$C:$Z,6,0)</f>
        <v>2</v>
      </c>
      <c r="AF67">
        <f>VLOOKUP($H67,'Master list'!$C:$Z,7,0)</f>
        <v>216</v>
      </c>
      <c r="AG67" t="str">
        <f>VLOOKUP($H67,'Master list'!$C:$Z,8,0)</f>
        <v>COIL</v>
      </c>
      <c r="AH67" s="46">
        <f>VLOOKUP($H67,'Master list'!$C:$L,9,0)</f>
        <v>1</v>
      </c>
      <c r="AI67" s="46">
        <f t="shared" si="7"/>
        <v>500</v>
      </c>
      <c r="AJ67" s="46">
        <f t="shared" si="8"/>
        <v>500</v>
      </c>
      <c r="AK67" s="46">
        <f t="shared" si="9"/>
        <v>0</v>
      </c>
      <c r="AL67" s="74">
        <v>5</v>
      </c>
    </row>
    <row r="68" spans="1:38">
      <c r="A68" s="120" t="s">
        <v>1447</v>
      </c>
      <c r="B68" s="120" t="s">
        <v>1702</v>
      </c>
      <c r="C68" s="120" t="s">
        <v>5561</v>
      </c>
      <c r="D68" s="120" t="s">
        <v>4849</v>
      </c>
      <c r="E68" s="121">
        <v>100</v>
      </c>
      <c r="F68" s="120" t="s">
        <v>4558</v>
      </c>
      <c r="G68" s="120" t="s">
        <v>4558</v>
      </c>
      <c r="H68" s="120" t="s">
        <v>675</v>
      </c>
      <c r="I68" s="120" t="s">
        <v>1224</v>
      </c>
      <c r="J68" s="120" t="s">
        <v>1270</v>
      </c>
      <c r="K68" s="120">
        <v>0.6</v>
      </c>
      <c r="L68" s="120">
        <v>92</v>
      </c>
      <c r="M68" s="120" t="s">
        <v>1752</v>
      </c>
      <c r="N68" s="120" t="s">
        <v>1704</v>
      </c>
      <c r="O68" s="120" t="s">
        <v>1702</v>
      </c>
      <c r="P68" s="121">
        <v>400</v>
      </c>
      <c r="Q68" s="120">
        <v>0</v>
      </c>
      <c r="R68" s="121">
        <v>400</v>
      </c>
      <c r="S68" s="120">
        <v>43</v>
      </c>
      <c r="T68" s="121">
        <v>0</v>
      </c>
      <c r="U68" s="120">
        <v>0</v>
      </c>
      <c r="V68" s="121">
        <v>0</v>
      </c>
      <c r="W68" s="120">
        <v>0</v>
      </c>
      <c r="X68" s="120" t="s">
        <v>6198</v>
      </c>
      <c r="Y68" s="120" t="b">
        <v>1</v>
      </c>
      <c r="AA68" t="str">
        <f>VLOOKUP($H68,'Master list'!$C:$Z,3,0)</f>
        <v>SGCC</v>
      </c>
      <c r="AB68" t="str">
        <f>VLOOKUP($H68,'Master list'!$C:$Z,4,0)</f>
        <v>Z22</v>
      </c>
      <c r="AC68" s="47">
        <f>VLOOKUP($H68,'Master list'!$C:$Z,13,0)</f>
        <v>1219</v>
      </c>
      <c r="AD68" t="str">
        <f>VLOOKUP($H68,'Master list'!$C:$Z,5,0)</f>
        <v>SGCC-ZSBX-Z22</v>
      </c>
      <c r="AE68">
        <f>VLOOKUP($H68,'Master list'!$C:$Z,6,0)</f>
        <v>0.6</v>
      </c>
      <c r="AF68">
        <f>VLOOKUP($H68,'Master list'!$C:$Z,7,0)</f>
        <v>92</v>
      </c>
      <c r="AG68">
        <f>VLOOKUP($H68,'Master list'!$C:$Z,8,0)</f>
        <v>250</v>
      </c>
      <c r="AH68" s="46">
        <f>VLOOKUP($H68,'Master list'!$C:$L,9,0)</f>
        <v>0.10833</v>
      </c>
      <c r="AI68" s="46">
        <f t="shared" si="7"/>
        <v>43.332000000000001</v>
      </c>
      <c r="AJ68" s="46">
        <f t="shared" si="8"/>
        <v>43.332000000000001</v>
      </c>
      <c r="AK68" s="46">
        <f t="shared" si="9"/>
        <v>0</v>
      </c>
      <c r="AL68" s="74">
        <v>5</v>
      </c>
    </row>
    <row r="69" spans="1:38">
      <c r="A69" s="120" t="s">
        <v>1447</v>
      </c>
      <c r="B69" s="120" t="s">
        <v>1702</v>
      </c>
      <c r="C69" s="120" t="s">
        <v>5561</v>
      </c>
      <c r="D69" s="120" t="s">
        <v>4849</v>
      </c>
      <c r="E69" s="121">
        <v>101</v>
      </c>
      <c r="F69" s="120" t="s">
        <v>4558</v>
      </c>
      <c r="G69" s="120" t="s">
        <v>4558</v>
      </c>
      <c r="H69" s="120" t="s">
        <v>682</v>
      </c>
      <c r="I69" s="120" t="s">
        <v>1224</v>
      </c>
      <c r="J69" s="120" t="s">
        <v>1221</v>
      </c>
      <c r="K69" s="120">
        <v>0.5</v>
      </c>
      <c r="L69" s="120">
        <v>207</v>
      </c>
      <c r="M69" s="120" t="s">
        <v>1753</v>
      </c>
      <c r="N69" s="120" t="s">
        <v>1704</v>
      </c>
      <c r="O69" s="120" t="s">
        <v>1702</v>
      </c>
      <c r="P69" s="121">
        <v>1000</v>
      </c>
      <c r="Q69" s="120">
        <v>0</v>
      </c>
      <c r="R69" s="121">
        <v>1000</v>
      </c>
      <c r="S69" s="120">
        <v>223.6</v>
      </c>
      <c r="T69" s="121">
        <v>0</v>
      </c>
      <c r="U69" s="120">
        <v>0</v>
      </c>
      <c r="V69" s="121">
        <v>0</v>
      </c>
      <c r="W69" s="120">
        <v>0</v>
      </c>
      <c r="X69" s="120" t="s">
        <v>6198</v>
      </c>
      <c r="Y69" s="120" t="b">
        <v>1</v>
      </c>
      <c r="AA69" t="str">
        <f>VLOOKUP($H69,'Master list'!$C:$Z,3,0)</f>
        <v>SGCC</v>
      </c>
      <c r="AB69" t="str">
        <f>VLOOKUP($H69,'Master list'!$C:$Z,4,0)</f>
        <v>Z08</v>
      </c>
      <c r="AC69" s="47">
        <f>VLOOKUP($H69,'Master list'!$C:$Z,13,0)</f>
        <v>1219</v>
      </c>
      <c r="AD69" t="str">
        <f>VLOOKUP($H69,'Master list'!$C:$Z,5,0)</f>
        <v>SGCC-ZSBX-Z08</v>
      </c>
      <c r="AE69">
        <f>VLOOKUP($H69,'Master list'!$C:$Z,6,0)</f>
        <v>0.5</v>
      </c>
      <c r="AF69">
        <f>VLOOKUP($H69,'Master list'!$C:$Z,7,0)</f>
        <v>207</v>
      </c>
      <c r="AG69">
        <f>VLOOKUP($H69,'Master list'!$C:$Z,8,0)</f>
        <v>280</v>
      </c>
      <c r="AH69" s="46">
        <f>VLOOKUP($H69,'Master list'!$C:$L,9,0)</f>
        <v>0.22749299999999997</v>
      </c>
      <c r="AI69" s="46">
        <f t="shared" si="7"/>
        <v>227.49299999999997</v>
      </c>
      <c r="AJ69" s="46">
        <f t="shared" si="8"/>
        <v>227.49299999999997</v>
      </c>
      <c r="AK69" s="46">
        <f t="shared" si="9"/>
        <v>0</v>
      </c>
      <c r="AL69" s="74">
        <v>5</v>
      </c>
    </row>
    <row r="70" spans="1:38">
      <c r="A70" s="120" t="s">
        <v>1447</v>
      </c>
      <c r="B70" s="120" t="s">
        <v>1702</v>
      </c>
      <c r="C70" s="120" t="s">
        <v>5561</v>
      </c>
      <c r="D70" s="120" t="s">
        <v>4849</v>
      </c>
      <c r="E70" s="121">
        <v>103</v>
      </c>
      <c r="F70" s="120" t="s">
        <v>4558</v>
      </c>
      <c r="G70" s="120" t="s">
        <v>4558</v>
      </c>
      <c r="H70" s="120" t="s">
        <v>780</v>
      </c>
      <c r="I70" s="120" t="s">
        <v>1224</v>
      </c>
      <c r="J70" s="120" t="s">
        <v>1221</v>
      </c>
      <c r="K70" s="120">
        <v>1</v>
      </c>
      <c r="L70" s="120">
        <v>336</v>
      </c>
      <c r="M70" s="120" t="s">
        <v>1755</v>
      </c>
      <c r="N70" s="120" t="s">
        <v>1704</v>
      </c>
      <c r="O70" s="120" t="s">
        <v>1702</v>
      </c>
      <c r="P70" s="121">
        <v>200</v>
      </c>
      <c r="Q70" s="120">
        <v>0</v>
      </c>
      <c r="R70" s="121">
        <v>200</v>
      </c>
      <c r="S70" s="120">
        <v>236</v>
      </c>
      <c r="T70" s="121">
        <v>0</v>
      </c>
      <c r="U70" s="120">
        <v>0</v>
      </c>
      <c r="V70" s="121">
        <v>0</v>
      </c>
      <c r="W70" s="120">
        <v>0</v>
      </c>
      <c r="X70" s="120" t="s">
        <v>6198</v>
      </c>
      <c r="Y70" s="120" t="b">
        <v>1</v>
      </c>
      <c r="AA70" t="str">
        <f>VLOOKUP($H70,'Master list'!$C:$Z,3,0)</f>
        <v>SGCC</v>
      </c>
      <c r="AB70" t="str">
        <f>VLOOKUP($H70,'Master list'!$C:$Z,4,0)</f>
        <v>Z08</v>
      </c>
      <c r="AC70" s="47">
        <f>VLOOKUP($H70,'Master list'!$C:$Z,13,0)</f>
        <v>1219</v>
      </c>
      <c r="AD70" t="str">
        <f>VLOOKUP($H70,'Master list'!$C:$Z,5,0)</f>
        <v>SGCC-ZSBX-Z08</v>
      </c>
      <c r="AE70">
        <f>VLOOKUP($H70,'Master list'!$C:$Z,6,0)</f>
        <v>1</v>
      </c>
      <c r="AF70">
        <f>VLOOKUP($H70,'Master list'!$C:$Z,7,0)</f>
        <v>336</v>
      </c>
      <c r="AG70">
        <f>VLOOKUP($H70,'Master list'!$C:$Z,8,0)</f>
        <v>440</v>
      </c>
      <c r="AH70" s="46">
        <f>VLOOKUP($H70,'Master list'!$C:$L,9,0)</f>
        <v>1.160544</v>
      </c>
      <c r="AI70" s="46">
        <f t="shared" si="7"/>
        <v>232.1088</v>
      </c>
      <c r="AJ70" s="46">
        <f t="shared" si="8"/>
        <v>232.1088</v>
      </c>
      <c r="AK70" s="46">
        <f t="shared" si="9"/>
        <v>0</v>
      </c>
      <c r="AL70" s="74">
        <v>5</v>
      </c>
    </row>
    <row r="71" spans="1:38">
      <c r="A71" s="120" t="s">
        <v>1447</v>
      </c>
      <c r="B71" s="120" t="s">
        <v>1702</v>
      </c>
      <c r="C71" s="120" t="s">
        <v>5561</v>
      </c>
      <c r="D71" s="120" t="s">
        <v>4849</v>
      </c>
      <c r="E71" s="121">
        <v>105</v>
      </c>
      <c r="F71" s="120" t="s">
        <v>4558</v>
      </c>
      <c r="G71" s="120" t="s">
        <v>4558</v>
      </c>
      <c r="H71" s="120" t="s">
        <v>783</v>
      </c>
      <c r="I71" s="120" t="s">
        <v>1224</v>
      </c>
      <c r="J71" s="120" t="s">
        <v>1221</v>
      </c>
      <c r="K71" s="120">
        <v>0.7</v>
      </c>
      <c r="L71" s="120">
        <v>524</v>
      </c>
      <c r="M71" s="120" t="s">
        <v>1842</v>
      </c>
      <c r="N71" s="120" t="s">
        <v>1704</v>
      </c>
      <c r="O71" s="120" t="s">
        <v>1702</v>
      </c>
      <c r="P71" s="121">
        <v>100</v>
      </c>
      <c r="Q71" s="120">
        <v>0</v>
      </c>
      <c r="R71" s="121">
        <v>100</v>
      </c>
      <c r="S71" s="120">
        <v>264.08800000000002</v>
      </c>
      <c r="T71" s="121">
        <v>0</v>
      </c>
      <c r="U71" s="120">
        <v>0</v>
      </c>
      <c r="V71" s="121">
        <v>0</v>
      </c>
      <c r="W71" s="120">
        <v>0</v>
      </c>
      <c r="X71" s="120" t="s">
        <v>6198</v>
      </c>
      <c r="Y71" s="120" t="b">
        <v>1</v>
      </c>
      <c r="AA71" t="str">
        <f>VLOOKUP($H71,'Master list'!$C:$Z,3,0)</f>
        <v>SGCC</v>
      </c>
      <c r="AB71" t="str">
        <f>VLOOKUP($H71,'Master list'!$C:$Z,4,0)</f>
        <v>Z08</v>
      </c>
      <c r="AC71" s="47">
        <f>VLOOKUP($H71,'Master list'!$C:$Z,13,0)</f>
        <v>1219</v>
      </c>
      <c r="AD71" t="str">
        <f>VLOOKUP($H71,'Master list'!$C:$Z,5,0)</f>
        <v>SGCC-ZSBX-Z08</v>
      </c>
      <c r="AE71">
        <f>VLOOKUP($H71,'Master list'!$C:$Z,6,0)</f>
        <v>0.7</v>
      </c>
      <c r="AF71">
        <f>VLOOKUP($H71,'Master list'!$C:$Z,7,0)</f>
        <v>524</v>
      </c>
      <c r="AG71">
        <f>VLOOKUP($H71,'Master list'!$C:$Z,8,0)</f>
        <v>886</v>
      </c>
      <c r="AH71" s="46">
        <f>VLOOKUP($H71,'Master list'!$C:$L,9,0)</f>
        <v>2.5511306799999995</v>
      </c>
      <c r="AI71" s="46">
        <f t="shared" si="7"/>
        <v>255.11306799999994</v>
      </c>
      <c r="AJ71" s="46">
        <f t="shared" si="8"/>
        <v>255.11306799999994</v>
      </c>
      <c r="AK71" s="46">
        <f t="shared" si="9"/>
        <v>0</v>
      </c>
      <c r="AL71" s="74">
        <v>5</v>
      </c>
    </row>
    <row r="72" spans="1:38">
      <c r="A72" s="120" t="s">
        <v>1447</v>
      </c>
      <c r="B72" s="120" t="s">
        <v>1702</v>
      </c>
      <c r="C72" s="120" t="s">
        <v>5561</v>
      </c>
      <c r="D72" s="120" t="s">
        <v>4849</v>
      </c>
      <c r="E72" s="121">
        <v>107</v>
      </c>
      <c r="F72" s="120" t="s">
        <v>4558</v>
      </c>
      <c r="G72" s="120" t="s">
        <v>4558</v>
      </c>
      <c r="H72" s="120" t="s">
        <v>786</v>
      </c>
      <c r="I72" s="120" t="s">
        <v>1224</v>
      </c>
      <c r="J72" s="120" t="s">
        <v>1221</v>
      </c>
      <c r="K72" s="120">
        <v>0.7</v>
      </c>
      <c r="L72" s="120">
        <v>427</v>
      </c>
      <c r="M72" s="120" t="s">
        <v>1756</v>
      </c>
      <c r="N72" s="120" t="s">
        <v>1704</v>
      </c>
      <c r="O72" s="120" t="s">
        <v>1702</v>
      </c>
      <c r="P72" s="121">
        <v>200</v>
      </c>
      <c r="Q72" s="120">
        <v>0</v>
      </c>
      <c r="R72" s="121">
        <v>200</v>
      </c>
      <c r="S72" s="120">
        <v>336</v>
      </c>
      <c r="T72" s="121">
        <v>0</v>
      </c>
      <c r="U72" s="120">
        <v>0</v>
      </c>
      <c r="V72" s="121">
        <v>0</v>
      </c>
      <c r="W72" s="120">
        <v>0</v>
      </c>
      <c r="X72" s="120" t="s">
        <v>6198</v>
      </c>
      <c r="Y72" s="120" t="b">
        <v>1</v>
      </c>
      <c r="AA72" t="str">
        <f>VLOOKUP($H72,'Master list'!$C:$Z,3,0)</f>
        <v>SGCC</v>
      </c>
      <c r="AB72" t="str">
        <f>VLOOKUP($H72,'Master list'!$C:$Z,4,0)</f>
        <v>Z08</v>
      </c>
      <c r="AC72" s="47">
        <f>VLOOKUP($H72,'Master list'!$C:$Z,13,0)</f>
        <v>1219</v>
      </c>
      <c r="AD72" t="str">
        <f>VLOOKUP($H72,'Master list'!$C:$Z,5,0)</f>
        <v>SGCC-ZSBX-Z08</v>
      </c>
      <c r="AE72">
        <f>VLOOKUP($H72,'Master list'!$C:$Z,6,0)</f>
        <v>0.7</v>
      </c>
      <c r="AF72">
        <f>VLOOKUP($H72,'Master list'!$C:$Z,7,0)</f>
        <v>427</v>
      </c>
      <c r="AG72">
        <f>VLOOKUP($H72,'Master list'!$C:$Z,8,0)</f>
        <v>719</v>
      </c>
      <c r="AH72" s="46">
        <f>VLOOKUP($H72,'Master list'!$C:$L,9,0)</f>
        <v>1.6870364349999998</v>
      </c>
      <c r="AI72" s="46">
        <f t="shared" si="7"/>
        <v>337.40728699999994</v>
      </c>
      <c r="AJ72" s="46">
        <f t="shared" si="8"/>
        <v>337.40728699999994</v>
      </c>
      <c r="AK72" s="46">
        <f t="shared" si="9"/>
        <v>0</v>
      </c>
      <c r="AL72" s="74">
        <v>5</v>
      </c>
    </row>
    <row r="73" spans="1:38">
      <c r="A73" s="120" t="s">
        <v>1447</v>
      </c>
      <c r="B73" s="120" t="s">
        <v>1702</v>
      </c>
      <c r="C73" s="120" t="s">
        <v>5561</v>
      </c>
      <c r="D73" s="120" t="s">
        <v>4849</v>
      </c>
      <c r="E73" s="121">
        <v>109</v>
      </c>
      <c r="F73" s="120" t="s">
        <v>4558</v>
      </c>
      <c r="G73" s="120" t="s">
        <v>4558</v>
      </c>
      <c r="H73" s="120" t="s">
        <v>789</v>
      </c>
      <c r="I73" s="120" t="s">
        <v>1224</v>
      </c>
      <c r="J73" s="120" t="s">
        <v>1221</v>
      </c>
      <c r="K73" s="120">
        <v>0.7</v>
      </c>
      <c r="L73" s="120">
        <v>554.5</v>
      </c>
      <c r="M73" s="120" t="s">
        <v>1757</v>
      </c>
      <c r="N73" s="120" t="s">
        <v>1704</v>
      </c>
      <c r="O73" s="120" t="s">
        <v>1702</v>
      </c>
      <c r="P73" s="121">
        <v>200</v>
      </c>
      <c r="Q73" s="120">
        <v>0</v>
      </c>
      <c r="R73" s="121">
        <v>200</v>
      </c>
      <c r="S73" s="120">
        <v>478</v>
      </c>
      <c r="T73" s="121">
        <v>0</v>
      </c>
      <c r="U73" s="120">
        <v>0</v>
      </c>
      <c r="V73" s="121">
        <v>0</v>
      </c>
      <c r="W73" s="120">
        <v>0</v>
      </c>
      <c r="X73" s="120" t="s">
        <v>6198</v>
      </c>
      <c r="Y73" s="120" t="b">
        <v>1</v>
      </c>
      <c r="AA73" t="str">
        <f>VLOOKUP($H73,'Master list'!$C:$Z,3,0)</f>
        <v>SGCC</v>
      </c>
      <c r="AB73" t="str">
        <f>VLOOKUP($H73,'Master list'!$C:$Z,4,0)</f>
        <v>Z08</v>
      </c>
      <c r="AC73" s="47">
        <f>VLOOKUP($H73,'Master list'!$C:$Z,13,0)</f>
        <v>1219</v>
      </c>
      <c r="AD73" t="str">
        <f>VLOOKUP($H73,'Master list'!$C:$Z,5,0)</f>
        <v>SGCC-ZSBX-Z08</v>
      </c>
      <c r="AE73">
        <f>VLOOKUP($H73,'Master list'!$C:$Z,6,0)</f>
        <v>0.7</v>
      </c>
      <c r="AF73">
        <f>VLOOKUP($H73,'Master list'!$C:$Z,7,0)</f>
        <v>554.5</v>
      </c>
      <c r="AG73">
        <f>VLOOKUP($H73,'Master list'!$C:$Z,8,0)</f>
        <v>793</v>
      </c>
      <c r="AH73" s="46">
        <f>VLOOKUP($H73,'Master list'!$C:$L,9,0)</f>
        <v>2.4162531574999999</v>
      </c>
      <c r="AI73" s="46">
        <f t="shared" si="7"/>
        <v>483.2506315</v>
      </c>
      <c r="AJ73" s="46">
        <f t="shared" si="8"/>
        <v>483.2506315</v>
      </c>
      <c r="AK73" s="46">
        <f t="shared" si="9"/>
        <v>0</v>
      </c>
      <c r="AL73" s="74">
        <v>5</v>
      </c>
    </row>
    <row r="74" spans="1:38">
      <c r="A74" s="120" t="s">
        <v>1447</v>
      </c>
      <c r="B74" s="120" t="s">
        <v>1702</v>
      </c>
      <c r="C74" s="120" t="s">
        <v>5561</v>
      </c>
      <c r="D74" s="120" t="s">
        <v>4849</v>
      </c>
      <c r="E74" s="121">
        <v>110</v>
      </c>
      <c r="F74" s="120" t="s">
        <v>4558</v>
      </c>
      <c r="G74" s="120" t="s">
        <v>4558</v>
      </c>
      <c r="H74" s="120" t="s">
        <v>1574</v>
      </c>
      <c r="I74" s="120" t="s">
        <v>1224</v>
      </c>
      <c r="J74" s="120" t="s">
        <v>1221</v>
      </c>
      <c r="K74" s="120">
        <v>1.2</v>
      </c>
      <c r="L74" s="120">
        <v>262</v>
      </c>
      <c r="M74" s="120" t="s">
        <v>1828</v>
      </c>
      <c r="N74" s="120" t="s">
        <v>1704</v>
      </c>
      <c r="O74" s="120" t="s">
        <v>1702</v>
      </c>
      <c r="P74" s="121">
        <v>10</v>
      </c>
      <c r="Q74" s="120">
        <v>0</v>
      </c>
      <c r="R74" s="121">
        <v>0</v>
      </c>
      <c r="S74" s="120">
        <v>0</v>
      </c>
      <c r="T74" s="121">
        <v>0</v>
      </c>
      <c r="U74" s="120">
        <v>0</v>
      </c>
      <c r="V74" s="121">
        <v>10</v>
      </c>
      <c r="W74" s="120">
        <v>0</v>
      </c>
      <c r="X74" s="120" t="s">
        <v>6199</v>
      </c>
      <c r="Y74" s="120" t="b">
        <v>0</v>
      </c>
      <c r="AA74" t="str">
        <f>VLOOKUP($H74,'Master list'!$C:$Z,3,0)</f>
        <v>SGCC</v>
      </c>
      <c r="AB74" t="str">
        <f>VLOOKUP($H74,'Master list'!$C:$Z,4,0)</f>
        <v>Z08</v>
      </c>
      <c r="AC74" s="47">
        <f>VLOOKUP($H74,'Master list'!$C:$Z,13,0)</f>
        <v>1219</v>
      </c>
      <c r="AD74" t="str">
        <f>VLOOKUP($H74,'Master list'!$C:$Z,5,0)</f>
        <v>SGCC-ZSBX-Z08</v>
      </c>
      <c r="AE74">
        <f>VLOOKUP($H74,'Master list'!$C:$Z,6,0)</f>
        <v>1.2</v>
      </c>
      <c r="AF74">
        <f>VLOOKUP($H74,'Master list'!$C:$Z,7,0)</f>
        <v>262</v>
      </c>
      <c r="AG74">
        <f>VLOOKUP($H74,'Master list'!$C:$Z,8,0)</f>
        <v>362</v>
      </c>
      <c r="AH74" s="46">
        <f>VLOOKUP($H74,'Master list'!$C:$L,9,0)</f>
        <v>0.89343048000000003</v>
      </c>
      <c r="AI74" s="46">
        <f t="shared" si="7"/>
        <v>8.9343047999999996</v>
      </c>
      <c r="AJ74" s="46">
        <f t="shared" si="8"/>
        <v>0</v>
      </c>
      <c r="AK74" s="46">
        <f t="shared" si="9"/>
        <v>8.9343047999999996</v>
      </c>
      <c r="AL74" s="74">
        <v>5</v>
      </c>
    </row>
    <row r="75" spans="1:38">
      <c r="A75" s="120" t="s">
        <v>1447</v>
      </c>
      <c r="B75" s="120" t="s">
        <v>1702</v>
      </c>
      <c r="C75" s="120" t="s">
        <v>5561</v>
      </c>
      <c r="D75" s="120" t="s">
        <v>4849</v>
      </c>
      <c r="E75" s="121">
        <v>112</v>
      </c>
      <c r="F75" s="120" t="s">
        <v>4558</v>
      </c>
      <c r="G75" s="120" t="s">
        <v>4558</v>
      </c>
      <c r="H75" s="120" t="s">
        <v>830</v>
      </c>
      <c r="I75" s="120" t="s">
        <v>1224</v>
      </c>
      <c r="J75" s="120" t="s">
        <v>1221</v>
      </c>
      <c r="K75" s="120">
        <v>1</v>
      </c>
      <c r="L75" s="120">
        <v>74</v>
      </c>
      <c r="M75" s="120" t="s">
        <v>1845</v>
      </c>
      <c r="N75" s="120" t="s">
        <v>1704</v>
      </c>
      <c r="O75" s="120" t="s">
        <v>1702</v>
      </c>
      <c r="P75" s="121">
        <v>300</v>
      </c>
      <c r="Q75" s="120">
        <v>0</v>
      </c>
      <c r="R75" s="121">
        <v>300</v>
      </c>
      <c r="S75" s="120">
        <v>30</v>
      </c>
      <c r="T75" s="121">
        <v>0</v>
      </c>
      <c r="U75" s="120">
        <v>0</v>
      </c>
      <c r="V75" s="121">
        <v>0</v>
      </c>
      <c r="W75" s="120">
        <v>0</v>
      </c>
      <c r="X75" s="120" t="s">
        <v>6199</v>
      </c>
      <c r="Y75" s="120" t="b">
        <v>1</v>
      </c>
      <c r="AA75" t="str">
        <f>VLOOKUP($H75,'Master list'!$C:$Z,3,0)</f>
        <v>SGCC</v>
      </c>
      <c r="AB75" t="str">
        <f>VLOOKUP($H75,'Master list'!$C:$Z,4,0)</f>
        <v>Z08</v>
      </c>
      <c r="AC75" s="47">
        <f>VLOOKUP($H75,'Master list'!$C:$Z,13,0)</f>
        <v>1219</v>
      </c>
      <c r="AD75" t="str">
        <f>VLOOKUP($H75,'Master list'!$C:$Z,5,0)</f>
        <v>SGCC-ZSBX-Z08</v>
      </c>
      <c r="AE75">
        <f>VLOOKUP($H75,'Master list'!$C:$Z,6,0)</f>
        <v>1</v>
      </c>
      <c r="AF75">
        <f>VLOOKUP($H75,'Master list'!$C:$Z,7,0)</f>
        <v>74</v>
      </c>
      <c r="AG75">
        <f>VLOOKUP($H75,'Master list'!$C:$Z,8,0)</f>
        <v>182</v>
      </c>
      <c r="AH75" s="46">
        <f>VLOOKUP($H75,'Master list'!$C:$L,9,0)</f>
        <v>0.10572380000000001</v>
      </c>
      <c r="AI75" s="46">
        <f t="shared" ref="AI75:AI138" si="10">IF(M75="coil",Q75,P75*$AH75)</f>
        <v>31.717140000000001</v>
      </c>
      <c r="AJ75" s="46">
        <f t="shared" ref="AJ75:AJ138" si="11">IF(M75="coil",U75+S75,(R75+T75)*$AH75)</f>
        <v>31.717140000000001</v>
      </c>
      <c r="AK75" s="46">
        <f t="shared" ref="AK75:AK138" si="12">IF(Y75="TRUE",0,AI75-AJ75)</f>
        <v>0</v>
      </c>
      <c r="AL75" s="74">
        <v>5</v>
      </c>
    </row>
    <row r="76" spans="1:38">
      <c r="A76" s="120" t="s">
        <v>1447</v>
      </c>
      <c r="B76" s="120" t="s">
        <v>1702</v>
      </c>
      <c r="C76" s="120" t="s">
        <v>5561</v>
      </c>
      <c r="D76" s="120" t="s">
        <v>4849</v>
      </c>
      <c r="E76" s="121">
        <v>113</v>
      </c>
      <c r="F76" s="120" t="s">
        <v>4558</v>
      </c>
      <c r="G76" s="120" t="s">
        <v>4558</v>
      </c>
      <c r="H76" s="120" t="s">
        <v>839</v>
      </c>
      <c r="I76" s="120" t="s">
        <v>1224</v>
      </c>
      <c r="J76" s="120" t="s">
        <v>1221</v>
      </c>
      <c r="K76" s="120">
        <v>0.7</v>
      </c>
      <c r="L76" s="120">
        <v>139.1</v>
      </c>
      <c r="M76" s="120" t="s">
        <v>1846</v>
      </c>
      <c r="N76" s="120" t="s">
        <v>1704</v>
      </c>
      <c r="O76" s="120" t="s">
        <v>1702</v>
      </c>
      <c r="P76" s="121">
        <v>300</v>
      </c>
      <c r="Q76" s="120">
        <v>0</v>
      </c>
      <c r="R76" s="121">
        <v>300</v>
      </c>
      <c r="S76" s="120">
        <v>75</v>
      </c>
      <c r="T76" s="121">
        <v>0</v>
      </c>
      <c r="U76" s="120">
        <v>0</v>
      </c>
      <c r="V76" s="121">
        <v>0</v>
      </c>
      <c r="W76" s="120">
        <v>0</v>
      </c>
      <c r="X76" s="120" t="s">
        <v>6199</v>
      </c>
      <c r="Y76" s="120" t="b">
        <v>1</v>
      </c>
      <c r="AA76" t="str">
        <f>VLOOKUP($H76,'Master list'!$C:$Z,3,0)</f>
        <v>SGCC</v>
      </c>
      <c r="AB76" t="str">
        <f>VLOOKUP($H76,'Master list'!$C:$Z,4,0)</f>
        <v>Z08</v>
      </c>
      <c r="AC76" s="47">
        <f>VLOOKUP($H76,'Master list'!$C:$Z,13,0)</f>
        <v>1219</v>
      </c>
      <c r="AD76" t="str">
        <f>VLOOKUP($H76,'Master list'!$C:$Z,5,0)</f>
        <v>SGCC-ZSBX-Z08</v>
      </c>
      <c r="AE76">
        <f>VLOOKUP($H76,'Master list'!$C:$Z,6,0)</f>
        <v>0.7</v>
      </c>
      <c r="AF76">
        <f>VLOOKUP($H76,'Master list'!$C:$Z,7,0)</f>
        <v>139.1</v>
      </c>
      <c r="AG76">
        <f>VLOOKUP($H76,'Master list'!$C:$Z,8,0)</f>
        <v>319.39999999999998</v>
      </c>
      <c r="AH76" s="46">
        <f>VLOOKUP($H76,'Master list'!$C:$L,9,0)</f>
        <v>0.24413482729999994</v>
      </c>
      <c r="AI76" s="46">
        <f t="shared" si="10"/>
        <v>73.240448189999981</v>
      </c>
      <c r="AJ76" s="46">
        <f t="shared" si="11"/>
        <v>73.240448189999981</v>
      </c>
      <c r="AK76" s="46">
        <f t="shared" si="12"/>
        <v>0</v>
      </c>
      <c r="AL76" s="74">
        <v>5</v>
      </c>
    </row>
    <row r="77" spans="1:38">
      <c r="A77" s="120" t="s">
        <v>1447</v>
      </c>
      <c r="B77" s="120" t="s">
        <v>1702</v>
      </c>
      <c r="C77" s="120" t="s">
        <v>5561</v>
      </c>
      <c r="D77" s="120" t="s">
        <v>4849</v>
      </c>
      <c r="E77" s="121">
        <v>114</v>
      </c>
      <c r="F77" s="120" t="s">
        <v>4558</v>
      </c>
      <c r="G77" s="120" t="s">
        <v>4558</v>
      </c>
      <c r="H77" s="120" t="s">
        <v>841</v>
      </c>
      <c r="I77" s="120" t="s">
        <v>1224</v>
      </c>
      <c r="J77" s="120" t="s">
        <v>1221</v>
      </c>
      <c r="K77" s="120">
        <v>0.7</v>
      </c>
      <c r="L77" s="120">
        <v>139.1</v>
      </c>
      <c r="M77" s="120" t="s">
        <v>1846</v>
      </c>
      <c r="N77" s="120" t="s">
        <v>1704</v>
      </c>
      <c r="O77" s="120" t="s">
        <v>1702</v>
      </c>
      <c r="P77" s="121">
        <v>100</v>
      </c>
      <c r="Q77" s="120">
        <v>0</v>
      </c>
      <c r="R77" s="121">
        <v>100</v>
      </c>
      <c r="S77" s="120">
        <v>26</v>
      </c>
      <c r="T77" s="121">
        <v>0</v>
      </c>
      <c r="U77" s="120">
        <v>0</v>
      </c>
      <c r="V77" s="121">
        <v>0</v>
      </c>
      <c r="W77" s="120">
        <v>0</v>
      </c>
      <c r="X77" s="120" t="s">
        <v>6199</v>
      </c>
      <c r="Y77" s="120" t="b">
        <v>1</v>
      </c>
      <c r="AA77" t="str">
        <f>VLOOKUP($H77,'Master list'!$C:$Z,3,0)</f>
        <v>SGCC</v>
      </c>
      <c r="AB77" t="str">
        <f>VLOOKUP($H77,'Master list'!$C:$Z,4,0)</f>
        <v>Z08</v>
      </c>
      <c r="AC77" s="47">
        <f>VLOOKUP($H77,'Master list'!$C:$Z,13,0)</f>
        <v>1219</v>
      </c>
      <c r="AD77" t="str">
        <f>VLOOKUP($H77,'Master list'!$C:$Z,5,0)</f>
        <v>SGCC-ZSBX-Z08</v>
      </c>
      <c r="AE77">
        <f>VLOOKUP($H77,'Master list'!$C:$Z,6,0)</f>
        <v>0.7</v>
      </c>
      <c r="AF77">
        <f>VLOOKUP($H77,'Master list'!$C:$Z,7,0)</f>
        <v>139.1</v>
      </c>
      <c r="AG77">
        <f>VLOOKUP($H77,'Master list'!$C:$Z,8,0)</f>
        <v>319.39999999999998</v>
      </c>
      <c r="AH77" s="46">
        <f>VLOOKUP($H77,'Master list'!$C:$L,9,0)</f>
        <v>0.24413482729999994</v>
      </c>
      <c r="AI77" s="46">
        <f t="shared" si="10"/>
        <v>24.413482729999995</v>
      </c>
      <c r="AJ77" s="46">
        <f t="shared" si="11"/>
        <v>24.413482729999995</v>
      </c>
      <c r="AK77" s="46">
        <f t="shared" si="12"/>
        <v>0</v>
      </c>
      <c r="AL77" s="74">
        <v>5</v>
      </c>
    </row>
    <row r="78" spans="1:38">
      <c r="A78" s="120" t="s">
        <v>1447</v>
      </c>
      <c r="B78" s="120" t="s">
        <v>1702</v>
      </c>
      <c r="C78" s="120" t="s">
        <v>5561</v>
      </c>
      <c r="D78" s="120" t="s">
        <v>4849</v>
      </c>
      <c r="E78" s="121">
        <v>115</v>
      </c>
      <c r="F78" s="120" t="s">
        <v>4558</v>
      </c>
      <c r="G78" s="120" t="s">
        <v>4558</v>
      </c>
      <c r="H78" s="120" t="s">
        <v>876</v>
      </c>
      <c r="I78" s="120" t="s">
        <v>1224</v>
      </c>
      <c r="J78" s="120" t="s">
        <v>1221</v>
      </c>
      <c r="K78" s="120">
        <v>0.6</v>
      </c>
      <c r="L78" s="120">
        <v>268</v>
      </c>
      <c r="M78" s="120" t="s">
        <v>1848</v>
      </c>
      <c r="N78" s="120" t="s">
        <v>1704</v>
      </c>
      <c r="O78" s="120" t="s">
        <v>1702</v>
      </c>
      <c r="P78" s="121">
        <v>500</v>
      </c>
      <c r="Q78" s="120">
        <v>0</v>
      </c>
      <c r="R78" s="121">
        <v>500</v>
      </c>
      <c r="S78" s="120">
        <v>376.5</v>
      </c>
      <c r="T78" s="121">
        <v>0</v>
      </c>
      <c r="U78" s="120">
        <v>0</v>
      </c>
      <c r="V78" s="121">
        <v>0</v>
      </c>
      <c r="W78" s="120">
        <v>0</v>
      </c>
      <c r="X78" s="120" t="s">
        <v>6199</v>
      </c>
      <c r="Y78" s="120" t="b">
        <v>1</v>
      </c>
      <c r="AA78" t="str">
        <f>VLOOKUP($H78,'Master list'!$C:$Z,3,0)</f>
        <v>SGCC</v>
      </c>
      <c r="AB78" t="str">
        <f>VLOOKUP($H78,'Master list'!$C:$Z,4,0)</f>
        <v>Z08</v>
      </c>
      <c r="AC78" s="47">
        <f>VLOOKUP($H78,'Master list'!$C:$Z,13,0)</f>
        <v>1219</v>
      </c>
      <c r="AD78" t="str">
        <f>VLOOKUP($H78,'Master list'!$C:$Z,5,0)</f>
        <v>SGCC-ZSBX-Z08</v>
      </c>
      <c r="AE78">
        <f>VLOOKUP($H78,'Master list'!$C:$Z,6,0)</f>
        <v>0.6</v>
      </c>
      <c r="AF78">
        <f>VLOOKUP($H78,'Master list'!$C:$Z,7,0)</f>
        <v>268</v>
      </c>
      <c r="AG78">
        <f>VLOOKUP($H78,'Master list'!$C:$Z,8,0)</f>
        <v>580</v>
      </c>
      <c r="AH78" s="46">
        <f>VLOOKUP($H78,'Master list'!$C:$L,9,0)</f>
        <v>0.73212240000000006</v>
      </c>
      <c r="AI78" s="46">
        <f t="shared" si="10"/>
        <v>366.06120000000004</v>
      </c>
      <c r="AJ78" s="46">
        <f t="shared" si="11"/>
        <v>366.06120000000004</v>
      </c>
      <c r="AK78" s="46">
        <f t="shared" si="12"/>
        <v>0</v>
      </c>
      <c r="AL78" s="74">
        <v>5</v>
      </c>
    </row>
    <row r="79" spans="1:38">
      <c r="A79" s="120" t="s">
        <v>1447</v>
      </c>
      <c r="B79" s="120" t="s">
        <v>1702</v>
      </c>
      <c r="C79" s="120" t="s">
        <v>5561</v>
      </c>
      <c r="D79" s="120" t="s">
        <v>4849</v>
      </c>
      <c r="E79" s="121">
        <v>116</v>
      </c>
      <c r="F79" s="120" t="s">
        <v>4558</v>
      </c>
      <c r="G79" s="120" t="s">
        <v>4558</v>
      </c>
      <c r="H79" s="120" t="s">
        <v>882</v>
      </c>
      <c r="I79" s="120" t="s">
        <v>1224</v>
      </c>
      <c r="J79" s="120" t="s">
        <v>1221</v>
      </c>
      <c r="K79" s="120">
        <v>0.6</v>
      </c>
      <c r="L79" s="120">
        <v>160</v>
      </c>
      <c r="M79" s="120" t="s">
        <v>1754</v>
      </c>
      <c r="N79" s="120" t="s">
        <v>1704</v>
      </c>
      <c r="O79" s="120" t="s">
        <v>1702</v>
      </c>
      <c r="P79" s="121">
        <v>300</v>
      </c>
      <c r="Q79" s="120">
        <v>0</v>
      </c>
      <c r="R79" s="121">
        <v>300</v>
      </c>
      <c r="S79" s="120">
        <v>134</v>
      </c>
      <c r="T79" s="121">
        <v>0</v>
      </c>
      <c r="U79" s="120">
        <v>0</v>
      </c>
      <c r="V79" s="121">
        <v>0</v>
      </c>
      <c r="W79" s="120">
        <v>0</v>
      </c>
      <c r="X79" s="120" t="s">
        <v>6199</v>
      </c>
      <c r="Y79" s="120" t="b">
        <v>1</v>
      </c>
      <c r="AA79" t="str">
        <f>VLOOKUP($H79,'Master list'!$C:$Z,3,0)</f>
        <v>SGCC</v>
      </c>
      <c r="AB79" t="str">
        <f>VLOOKUP($H79,'Master list'!$C:$Z,4,0)</f>
        <v>Z08</v>
      </c>
      <c r="AC79" s="47">
        <f>VLOOKUP($H79,'Master list'!$C:$Z,13,0)</f>
        <v>1219</v>
      </c>
      <c r="AD79" t="str">
        <f>VLOOKUP($H79,'Master list'!$C:$Z,5,0)</f>
        <v>SGCC-ZSBX-Z08</v>
      </c>
      <c r="AE79">
        <f>VLOOKUP($H79,'Master list'!$C:$Z,6,0)</f>
        <v>0.6</v>
      </c>
      <c r="AF79">
        <f>VLOOKUP($H79,'Master list'!$C:$Z,7,0)</f>
        <v>160</v>
      </c>
      <c r="AG79">
        <f>VLOOKUP($H79,'Master list'!$C:$Z,8,0)</f>
        <v>500</v>
      </c>
      <c r="AH79" s="46">
        <f>VLOOKUP($H79,'Master list'!$C:$L,9,0)</f>
        <v>0.37680000000000002</v>
      </c>
      <c r="AI79" s="46">
        <f t="shared" si="10"/>
        <v>113.04</v>
      </c>
      <c r="AJ79" s="46">
        <f t="shared" si="11"/>
        <v>113.04</v>
      </c>
      <c r="AK79" s="46">
        <f t="shared" si="12"/>
        <v>0</v>
      </c>
      <c r="AL79" s="74">
        <v>5</v>
      </c>
    </row>
    <row r="80" spans="1:38">
      <c r="A80" s="120" t="s">
        <v>1447</v>
      </c>
      <c r="B80" s="120" t="s">
        <v>1702</v>
      </c>
      <c r="C80" s="120" t="s">
        <v>5561</v>
      </c>
      <c r="D80" s="120" t="s">
        <v>4849</v>
      </c>
      <c r="E80" s="121">
        <v>118</v>
      </c>
      <c r="F80" s="120" t="s">
        <v>4558</v>
      </c>
      <c r="G80" s="120" t="s">
        <v>4558</v>
      </c>
      <c r="H80" s="120" t="s">
        <v>916</v>
      </c>
      <c r="I80" s="120" t="s">
        <v>1224</v>
      </c>
      <c r="J80" s="120" t="s">
        <v>1221</v>
      </c>
      <c r="K80" s="120">
        <v>0.7</v>
      </c>
      <c r="L80" s="120">
        <v>388</v>
      </c>
      <c r="M80" s="120" t="s">
        <v>1762</v>
      </c>
      <c r="N80" s="120" t="s">
        <v>1704</v>
      </c>
      <c r="O80" s="120" t="s">
        <v>1702</v>
      </c>
      <c r="P80" s="121">
        <v>100</v>
      </c>
      <c r="Q80" s="120">
        <v>0</v>
      </c>
      <c r="R80" s="121">
        <v>100</v>
      </c>
      <c r="S80" s="120">
        <v>91.210999999999999</v>
      </c>
      <c r="T80" s="121">
        <v>0</v>
      </c>
      <c r="U80" s="120">
        <v>0</v>
      </c>
      <c r="V80" s="121">
        <v>0</v>
      </c>
      <c r="W80" s="120">
        <v>0</v>
      </c>
      <c r="X80" s="120" t="s">
        <v>6199</v>
      </c>
      <c r="Y80" s="120" t="b">
        <v>1</v>
      </c>
      <c r="AA80" t="str">
        <f>VLOOKUP($H80,'Master list'!$C:$Z,3,0)</f>
        <v>SGCC</v>
      </c>
      <c r="AB80" t="str">
        <f>VLOOKUP($H80,'Master list'!$C:$Z,4,0)</f>
        <v>Z08</v>
      </c>
      <c r="AC80" s="47">
        <f>VLOOKUP($H80,'Master list'!$C:$Z,13,0)</f>
        <v>1219</v>
      </c>
      <c r="AD80" t="str">
        <f>VLOOKUP($H80,'Master list'!$C:$Z,5,0)</f>
        <v>SGCC-ZSBX-Z08</v>
      </c>
      <c r="AE80">
        <f>VLOOKUP($H80,'Master list'!$C:$Z,6,0)</f>
        <v>0.7</v>
      </c>
      <c r="AF80">
        <f>VLOOKUP($H80,'Master list'!$C:$Z,7,0)</f>
        <v>388</v>
      </c>
      <c r="AG80">
        <f>VLOOKUP($H80,'Master list'!$C:$Z,8,0)</f>
        <v>430</v>
      </c>
      <c r="AH80" s="46">
        <f>VLOOKUP($H80,'Master list'!$C:$L,9,0)</f>
        <v>0.91678579999999976</v>
      </c>
      <c r="AI80" s="46">
        <f t="shared" si="10"/>
        <v>91.678579999999982</v>
      </c>
      <c r="AJ80" s="46">
        <f t="shared" si="11"/>
        <v>91.678579999999982</v>
      </c>
      <c r="AK80" s="46">
        <f t="shared" si="12"/>
        <v>0</v>
      </c>
      <c r="AL80" s="74">
        <v>5</v>
      </c>
    </row>
    <row r="81" spans="1:38">
      <c r="A81" s="120" t="s">
        <v>1447</v>
      </c>
      <c r="B81" s="120" t="s">
        <v>1702</v>
      </c>
      <c r="C81" s="120" t="s">
        <v>5561</v>
      </c>
      <c r="D81" s="120" t="s">
        <v>4849</v>
      </c>
      <c r="E81" s="121">
        <v>120</v>
      </c>
      <c r="F81" s="120" t="s">
        <v>4558</v>
      </c>
      <c r="G81" s="120" t="s">
        <v>4558</v>
      </c>
      <c r="H81" s="120" t="s">
        <v>1052</v>
      </c>
      <c r="I81" s="120" t="s">
        <v>1224</v>
      </c>
      <c r="J81" s="120" t="s">
        <v>1547</v>
      </c>
      <c r="K81" s="120">
        <v>0.6</v>
      </c>
      <c r="L81" s="120">
        <v>386</v>
      </c>
      <c r="M81" s="120" t="s">
        <v>1765</v>
      </c>
      <c r="N81" s="120" t="s">
        <v>1704</v>
      </c>
      <c r="O81" s="120" t="s">
        <v>1702</v>
      </c>
      <c r="P81" s="121">
        <v>300</v>
      </c>
      <c r="Q81" s="120">
        <v>0</v>
      </c>
      <c r="R81" s="121">
        <v>300</v>
      </c>
      <c r="S81" s="120">
        <v>622</v>
      </c>
      <c r="T81" s="121">
        <v>0</v>
      </c>
      <c r="U81" s="120">
        <v>0</v>
      </c>
      <c r="V81" s="121">
        <v>0</v>
      </c>
      <c r="W81" s="120">
        <v>0</v>
      </c>
      <c r="X81" s="120" t="s">
        <v>6199</v>
      </c>
      <c r="Y81" s="120" t="b">
        <v>1</v>
      </c>
      <c r="AA81" t="str">
        <f>VLOOKUP($H81,'Master list'!$C:$Z,3,0)</f>
        <v>SGCD</v>
      </c>
      <c r="AB81" t="str">
        <f>VLOOKUP($H81,'Master list'!$C:$Z,4,0)</f>
        <v>Z08</v>
      </c>
      <c r="AC81" s="47">
        <f>VLOOKUP($H81,'Master list'!$C:$Z,13,0)</f>
        <v>1219</v>
      </c>
      <c r="AD81" t="str">
        <f>VLOOKUP($H81,'Master list'!$C:$Z,5,0)</f>
        <v>SGCD2-ZSBX-Z08</v>
      </c>
      <c r="AE81">
        <f>VLOOKUP($H81,'Master list'!$C:$Z,6,0)</f>
        <v>0.6</v>
      </c>
      <c r="AF81">
        <f>VLOOKUP($H81,'Master list'!$C:$Z,7,0)</f>
        <v>386</v>
      </c>
      <c r="AG81">
        <f>VLOOKUP($H81,'Master list'!$C:$Z,8,0)</f>
        <v>1120</v>
      </c>
      <c r="AH81" s="46">
        <f>VLOOKUP($H81,'Master list'!$C:$L,9,0)</f>
        <v>2.0362271999999999</v>
      </c>
      <c r="AI81" s="46">
        <f t="shared" si="10"/>
        <v>610.86815999999999</v>
      </c>
      <c r="AJ81" s="46">
        <f t="shared" si="11"/>
        <v>610.86815999999999</v>
      </c>
      <c r="AK81" s="46">
        <f t="shared" si="12"/>
        <v>0</v>
      </c>
      <c r="AL81" s="74">
        <v>5</v>
      </c>
    </row>
    <row r="82" spans="1:38">
      <c r="A82" s="120" t="s">
        <v>1447</v>
      </c>
      <c r="B82" s="120" t="s">
        <v>1702</v>
      </c>
      <c r="C82" s="120" t="s">
        <v>5561</v>
      </c>
      <c r="D82" s="120" t="s">
        <v>4849</v>
      </c>
      <c r="E82" s="121">
        <v>121</v>
      </c>
      <c r="F82" s="120" t="s">
        <v>4558</v>
      </c>
      <c r="G82" s="120" t="s">
        <v>4558</v>
      </c>
      <c r="H82" s="120" t="s">
        <v>1077</v>
      </c>
      <c r="I82" s="120" t="s">
        <v>1224</v>
      </c>
      <c r="J82" s="120" t="s">
        <v>1270</v>
      </c>
      <c r="K82" s="120">
        <v>0.8</v>
      </c>
      <c r="L82" s="120">
        <v>215</v>
      </c>
      <c r="M82" s="120" t="s">
        <v>1717</v>
      </c>
      <c r="N82" s="120" t="s">
        <v>1704</v>
      </c>
      <c r="O82" s="120" t="s">
        <v>1702</v>
      </c>
      <c r="P82" s="121">
        <v>200</v>
      </c>
      <c r="Q82" s="120">
        <v>0</v>
      </c>
      <c r="R82" s="121">
        <v>200</v>
      </c>
      <c r="S82" s="120">
        <v>85</v>
      </c>
      <c r="T82" s="121">
        <v>0</v>
      </c>
      <c r="U82" s="120">
        <v>0</v>
      </c>
      <c r="V82" s="121">
        <v>0</v>
      </c>
      <c r="W82" s="120">
        <v>0</v>
      </c>
      <c r="X82" s="120" t="s">
        <v>6199</v>
      </c>
      <c r="Y82" s="120" t="b">
        <v>1</v>
      </c>
      <c r="AA82" t="str">
        <f>VLOOKUP($H82,'Master list'!$C:$Z,3,0)</f>
        <v>SGCC</v>
      </c>
      <c r="AB82" t="str">
        <f>VLOOKUP($H82,'Master list'!$C:$Z,4,0)</f>
        <v>Z22</v>
      </c>
      <c r="AC82" s="47">
        <f>VLOOKUP($H82,'Master list'!$C:$Z,13,0)</f>
        <v>1219</v>
      </c>
      <c r="AD82" t="str">
        <f>VLOOKUP($H82,'Master list'!$C:$Z,5,0)</f>
        <v>SGCC-ZSBX-Z22</v>
      </c>
      <c r="AE82">
        <f>VLOOKUP($H82,'Master list'!$C:$Z,6,0)</f>
        <v>0.8</v>
      </c>
      <c r="AF82">
        <f>VLOOKUP($H82,'Master list'!$C:$Z,7,0)</f>
        <v>215</v>
      </c>
      <c r="AG82">
        <f>VLOOKUP($H82,'Master list'!$C:$Z,8,0)</f>
        <v>310</v>
      </c>
      <c r="AH82" s="46">
        <f>VLOOKUP($H82,'Master list'!$C:$L,9,0)</f>
        <v>0.41856199999999999</v>
      </c>
      <c r="AI82" s="46">
        <f t="shared" si="10"/>
        <v>83.712400000000002</v>
      </c>
      <c r="AJ82" s="46">
        <f t="shared" si="11"/>
        <v>83.712400000000002</v>
      </c>
      <c r="AK82" s="46">
        <f t="shared" si="12"/>
        <v>0</v>
      </c>
      <c r="AL82" s="74">
        <v>5</v>
      </c>
    </row>
    <row r="83" spans="1:38">
      <c r="A83" s="120" t="s">
        <v>1447</v>
      </c>
      <c r="B83" s="120" t="s">
        <v>1702</v>
      </c>
      <c r="C83" s="120" t="s">
        <v>5561</v>
      </c>
      <c r="D83" s="120" t="s">
        <v>4849</v>
      </c>
      <c r="E83" s="121">
        <v>124</v>
      </c>
      <c r="F83" s="120" t="s">
        <v>4558</v>
      </c>
      <c r="G83" s="120" t="s">
        <v>4558</v>
      </c>
      <c r="H83" s="120" t="s">
        <v>1086</v>
      </c>
      <c r="I83" s="120" t="s">
        <v>1224</v>
      </c>
      <c r="J83" s="120" t="s">
        <v>1221</v>
      </c>
      <c r="K83" s="120">
        <v>0.7</v>
      </c>
      <c r="L83" s="120">
        <v>380</v>
      </c>
      <c r="M83" s="120" t="s">
        <v>1766</v>
      </c>
      <c r="N83" s="120" t="s">
        <v>1704</v>
      </c>
      <c r="O83" s="120" t="s">
        <v>1702</v>
      </c>
      <c r="P83" s="121">
        <v>1100</v>
      </c>
      <c r="Q83" s="120">
        <v>0</v>
      </c>
      <c r="R83" s="121">
        <v>1100</v>
      </c>
      <c r="S83" s="120">
        <v>1175.9590000000001</v>
      </c>
      <c r="T83" s="121">
        <v>0</v>
      </c>
      <c r="U83" s="120">
        <v>0</v>
      </c>
      <c r="V83" s="121">
        <v>0</v>
      </c>
      <c r="W83" s="120">
        <v>0</v>
      </c>
      <c r="X83" s="120" t="s">
        <v>6199</v>
      </c>
      <c r="Y83" s="120" t="b">
        <v>1</v>
      </c>
      <c r="AA83" t="str">
        <f>VLOOKUP($H83,'Master list'!$C:$Z,3,0)</f>
        <v>SGCC</v>
      </c>
      <c r="AB83" t="str">
        <f>VLOOKUP($H83,'Master list'!$C:$Z,4,0)</f>
        <v>Z08</v>
      </c>
      <c r="AC83" s="47">
        <f>VLOOKUP($H83,'Master list'!$C:$Z,13,0)</f>
        <v>1219</v>
      </c>
      <c r="AD83" t="str">
        <f>VLOOKUP($H83,'Master list'!$C:$Z,5,0)</f>
        <v>SGCC-ZSBX-Z08</v>
      </c>
      <c r="AE83">
        <f>VLOOKUP($H83,'Master list'!$C:$Z,6,0)</f>
        <v>0.7</v>
      </c>
      <c r="AF83">
        <f>VLOOKUP($H83,'Master list'!$C:$Z,7,0)</f>
        <v>380</v>
      </c>
      <c r="AG83">
        <f>VLOOKUP($H83,'Master list'!$C:$Z,8,0)</f>
        <v>505</v>
      </c>
      <c r="AH83" s="46">
        <f>VLOOKUP($H83,'Master list'!$C:$L,9,0)</f>
        <v>1.0544905</v>
      </c>
      <c r="AI83" s="46">
        <f t="shared" si="10"/>
        <v>1159.9395500000001</v>
      </c>
      <c r="AJ83" s="46">
        <f t="shared" si="11"/>
        <v>1159.9395500000001</v>
      </c>
      <c r="AK83" s="46">
        <f t="shared" si="12"/>
        <v>0</v>
      </c>
      <c r="AL83" s="74">
        <v>5</v>
      </c>
    </row>
    <row r="84" spans="1:38">
      <c r="A84" s="120" t="s">
        <v>1447</v>
      </c>
      <c r="B84" s="120" t="s">
        <v>1702</v>
      </c>
      <c r="C84" s="120" t="s">
        <v>5561</v>
      </c>
      <c r="D84" s="120" t="s">
        <v>4849</v>
      </c>
      <c r="E84" s="121">
        <v>126</v>
      </c>
      <c r="F84" s="120" t="s">
        <v>4558</v>
      </c>
      <c r="G84" s="120" t="s">
        <v>4558</v>
      </c>
      <c r="H84" s="120" t="s">
        <v>1088</v>
      </c>
      <c r="I84" s="120" t="s">
        <v>1224</v>
      </c>
      <c r="J84" s="120" t="s">
        <v>1221</v>
      </c>
      <c r="K84" s="120">
        <v>0.7</v>
      </c>
      <c r="L84" s="120">
        <v>465</v>
      </c>
      <c r="M84" s="120" t="s">
        <v>1767</v>
      </c>
      <c r="N84" s="120" t="s">
        <v>1704</v>
      </c>
      <c r="O84" s="120" t="s">
        <v>1702</v>
      </c>
      <c r="P84" s="121">
        <v>400</v>
      </c>
      <c r="Q84" s="120">
        <v>0</v>
      </c>
      <c r="R84" s="121">
        <v>400</v>
      </c>
      <c r="S84" s="120">
        <v>350</v>
      </c>
      <c r="T84" s="121">
        <v>0</v>
      </c>
      <c r="U84" s="120">
        <v>0</v>
      </c>
      <c r="V84" s="121">
        <v>0</v>
      </c>
      <c r="W84" s="120">
        <v>0</v>
      </c>
      <c r="X84" s="120" t="s">
        <v>6199</v>
      </c>
      <c r="Y84" s="120" t="b">
        <v>1</v>
      </c>
      <c r="AA84" t="str">
        <f>VLOOKUP($H84,'Master list'!$C:$Z,3,0)</f>
        <v>SGCC</v>
      </c>
      <c r="AB84" t="str">
        <f>VLOOKUP($H84,'Master list'!$C:$Z,4,0)</f>
        <v>Z08</v>
      </c>
      <c r="AC84" s="47">
        <f>VLOOKUP($H84,'Master list'!$C:$Z,13,0)</f>
        <v>1219</v>
      </c>
      <c r="AD84" t="str">
        <f>VLOOKUP($H84,'Master list'!$C:$Z,5,0)</f>
        <v>SGCC-ZSBX-Z08</v>
      </c>
      <c r="AE84">
        <f>VLOOKUP($H84,'Master list'!$C:$Z,6,0)</f>
        <v>0.7</v>
      </c>
      <c r="AF84">
        <f>VLOOKUP($H84,'Master list'!$C:$Z,7,0)</f>
        <v>465</v>
      </c>
      <c r="AG84">
        <f>VLOOKUP($H84,'Master list'!$C:$Z,8,0)</f>
        <v>330</v>
      </c>
      <c r="AH84" s="46">
        <f>VLOOKUP($H84,'Master list'!$C:$L,9,0)</f>
        <v>0.84320774999999992</v>
      </c>
      <c r="AI84" s="46">
        <f t="shared" si="10"/>
        <v>337.28309999999999</v>
      </c>
      <c r="AJ84" s="46">
        <f t="shared" si="11"/>
        <v>337.28309999999999</v>
      </c>
      <c r="AK84" s="46">
        <f t="shared" si="12"/>
        <v>0</v>
      </c>
      <c r="AL84" s="74">
        <v>5</v>
      </c>
    </row>
    <row r="85" spans="1:38">
      <c r="A85" s="120" t="s">
        <v>1447</v>
      </c>
      <c r="B85" s="120" t="s">
        <v>1702</v>
      </c>
      <c r="C85" s="120" t="s">
        <v>5561</v>
      </c>
      <c r="D85" s="120" t="s">
        <v>4849</v>
      </c>
      <c r="E85" s="121">
        <v>127</v>
      </c>
      <c r="F85" s="120" t="s">
        <v>4558</v>
      </c>
      <c r="G85" s="120" t="s">
        <v>4558</v>
      </c>
      <c r="H85" s="120" t="s">
        <v>1090</v>
      </c>
      <c r="I85" s="120" t="s">
        <v>1224</v>
      </c>
      <c r="J85" s="120" t="s">
        <v>1221</v>
      </c>
      <c r="K85" s="120">
        <v>0.5</v>
      </c>
      <c r="L85" s="120">
        <v>686</v>
      </c>
      <c r="M85" s="120" t="s">
        <v>1768</v>
      </c>
      <c r="N85" s="120" t="s">
        <v>1704</v>
      </c>
      <c r="O85" s="120" t="s">
        <v>1702</v>
      </c>
      <c r="P85" s="121">
        <v>500</v>
      </c>
      <c r="Q85" s="120">
        <v>0</v>
      </c>
      <c r="R85" s="121">
        <v>500</v>
      </c>
      <c r="S85" s="120">
        <v>482</v>
      </c>
      <c r="T85" s="121">
        <v>0</v>
      </c>
      <c r="U85" s="120">
        <v>0</v>
      </c>
      <c r="V85" s="121">
        <v>0</v>
      </c>
      <c r="W85" s="120">
        <v>0</v>
      </c>
      <c r="X85" s="120" t="s">
        <v>6199</v>
      </c>
      <c r="Y85" s="120" t="b">
        <v>1</v>
      </c>
      <c r="AA85" t="str">
        <f>VLOOKUP($H85,'Master list'!$C:$Z,3,0)</f>
        <v>SGCC</v>
      </c>
      <c r="AB85" t="str">
        <f>VLOOKUP($H85,'Master list'!$C:$Z,4,0)</f>
        <v>Z08</v>
      </c>
      <c r="AC85" s="47">
        <f>VLOOKUP($H85,'Master list'!$C:$Z,13,0)</f>
        <v>1219</v>
      </c>
      <c r="AD85" t="str">
        <f>VLOOKUP($H85,'Master list'!$C:$Z,5,0)</f>
        <v>SGCC-ZSBX-Z08</v>
      </c>
      <c r="AE85">
        <f>VLOOKUP($H85,'Master list'!$C:$Z,6,0)</f>
        <v>0.5</v>
      </c>
      <c r="AF85">
        <f>VLOOKUP($H85,'Master list'!$C:$Z,7,0)</f>
        <v>686</v>
      </c>
      <c r="AG85">
        <f>VLOOKUP($H85,'Master list'!$C:$Z,8,0)</f>
        <v>358</v>
      </c>
      <c r="AH85" s="46">
        <f>VLOOKUP($H85,'Master list'!$C:$L,9,0)</f>
        <v>0.96393289999999987</v>
      </c>
      <c r="AI85" s="46">
        <f t="shared" si="10"/>
        <v>481.96644999999995</v>
      </c>
      <c r="AJ85" s="46">
        <f t="shared" si="11"/>
        <v>481.96644999999995</v>
      </c>
      <c r="AK85" s="46">
        <f t="shared" si="12"/>
        <v>0</v>
      </c>
      <c r="AL85" s="74">
        <v>5</v>
      </c>
    </row>
    <row r="86" spans="1:38">
      <c r="A86" s="120" t="s">
        <v>1447</v>
      </c>
      <c r="B86" s="120" t="s">
        <v>1702</v>
      </c>
      <c r="C86" s="120" t="s">
        <v>5561</v>
      </c>
      <c r="D86" s="120" t="s">
        <v>4849</v>
      </c>
      <c r="E86" s="121">
        <v>128</v>
      </c>
      <c r="F86" s="120" t="s">
        <v>4558</v>
      </c>
      <c r="G86" s="120" t="s">
        <v>4558</v>
      </c>
      <c r="H86" s="120" t="s">
        <v>1138</v>
      </c>
      <c r="I86" s="120" t="s">
        <v>1224</v>
      </c>
      <c r="J86" s="120" t="s">
        <v>1221</v>
      </c>
      <c r="K86" s="120">
        <v>0.6</v>
      </c>
      <c r="L86" s="120">
        <v>321</v>
      </c>
      <c r="M86" s="120" t="s">
        <v>1770</v>
      </c>
      <c r="N86" s="120" t="s">
        <v>1704</v>
      </c>
      <c r="O86" s="120" t="s">
        <v>1702</v>
      </c>
      <c r="P86" s="121">
        <v>300</v>
      </c>
      <c r="Q86" s="120">
        <v>0</v>
      </c>
      <c r="R86" s="121">
        <v>293</v>
      </c>
      <c r="S86" s="120">
        <v>209.98400000000001</v>
      </c>
      <c r="T86" s="121">
        <v>0</v>
      </c>
      <c r="U86" s="120">
        <v>0</v>
      </c>
      <c r="V86" s="121">
        <v>7</v>
      </c>
      <c r="W86" s="120">
        <v>0</v>
      </c>
      <c r="X86" s="120" t="s">
        <v>6199</v>
      </c>
      <c r="Y86" s="120" t="b">
        <v>0</v>
      </c>
      <c r="AA86" t="str">
        <f>VLOOKUP($H86,'Master list'!$C:$Z,3,0)</f>
        <v>SGCC</v>
      </c>
      <c r="AB86" t="str">
        <f>VLOOKUP($H86,'Master list'!$C:$Z,4,0)</f>
        <v>Z08</v>
      </c>
      <c r="AC86" s="47">
        <f>VLOOKUP($H86,'Master list'!$C:$Z,13,0)</f>
        <v>1219</v>
      </c>
      <c r="AD86" t="str">
        <f>VLOOKUP($H86,'Master list'!$C:$Z,5,0)</f>
        <v>SGCC-ZSBX-Z08</v>
      </c>
      <c r="AE86">
        <f>VLOOKUP($H86,'Master list'!$C:$Z,6,0)</f>
        <v>0.6</v>
      </c>
      <c r="AF86">
        <f>VLOOKUP($H86,'Master list'!$C:$Z,7,0)</f>
        <v>321</v>
      </c>
      <c r="AG86">
        <f>VLOOKUP($H86,'Master list'!$C:$Z,8,0)</f>
        <v>450</v>
      </c>
      <c r="AH86" s="46">
        <f>VLOOKUP($H86,'Master list'!$C:$L,9,0)</f>
        <v>0.68035950000000001</v>
      </c>
      <c r="AI86" s="46">
        <f t="shared" si="10"/>
        <v>204.10785000000001</v>
      </c>
      <c r="AJ86" s="46">
        <f t="shared" si="11"/>
        <v>199.34533350000001</v>
      </c>
      <c r="AK86" s="46">
        <f t="shared" si="12"/>
        <v>4.7625165000000038</v>
      </c>
      <c r="AL86" s="74">
        <v>5</v>
      </c>
    </row>
    <row r="87" spans="1:38">
      <c r="A87" s="120" t="s">
        <v>1447</v>
      </c>
      <c r="B87" s="120" t="s">
        <v>1702</v>
      </c>
      <c r="C87" s="120" t="s">
        <v>5561</v>
      </c>
      <c r="D87" s="120" t="s">
        <v>4849</v>
      </c>
      <c r="E87" s="121">
        <v>131</v>
      </c>
      <c r="F87" s="120" t="s">
        <v>4558</v>
      </c>
      <c r="G87" s="120" t="s">
        <v>4558</v>
      </c>
      <c r="H87" s="120" t="s">
        <v>1156</v>
      </c>
      <c r="I87" s="120" t="s">
        <v>1224</v>
      </c>
      <c r="J87" s="120" t="s">
        <v>1227</v>
      </c>
      <c r="K87" s="120">
        <v>2</v>
      </c>
      <c r="L87" s="120">
        <v>101.8</v>
      </c>
      <c r="M87" s="120" t="s">
        <v>1773</v>
      </c>
      <c r="N87" s="120" t="s">
        <v>1704</v>
      </c>
      <c r="O87" s="120" t="s">
        <v>1702</v>
      </c>
      <c r="P87" s="121">
        <v>900</v>
      </c>
      <c r="Q87" s="120">
        <v>0</v>
      </c>
      <c r="R87" s="121">
        <v>900</v>
      </c>
      <c r="S87" s="120">
        <v>2016.0840000000001</v>
      </c>
      <c r="T87" s="121">
        <v>0</v>
      </c>
      <c r="U87" s="120">
        <v>0</v>
      </c>
      <c r="V87" s="121">
        <v>0</v>
      </c>
      <c r="W87" s="120">
        <v>0</v>
      </c>
      <c r="X87" s="120" t="s">
        <v>6199</v>
      </c>
      <c r="Y87" s="120" t="b">
        <v>1</v>
      </c>
      <c r="AA87" t="str">
        <f>VLOOKUP($H87,'Master list'!$C:$Z,3,0)</f>
        <v>SGCC</v>
      </c>
      <c r="AB87" t="str">
        <f>VLOOKUP($H87,'Master list'!$C:$Z,4,0)</f>
        <v>Z18</v>
      </c>
      <c r="AC87" s="47">
        <f>VLOOKUP($H87,'Master list'!$C:$Z,13,0)</f>
        <v>1219</v>
      </c>
      <c r="AD87" t="str">
        <f>VLOOKUP($H87,'Master list'!$C:$Z,5,0)</f>
        <v>SGCC-ZSBX-Z18</v>
      </c>
      <c r="AE87">
        <f>VLOOKUP($H87,'Master list'!$C:$Z,6,0)</f>
        <v>2</v>
      </c>
      <c r="AF87">
        <f>VLOOKUP($H87,'Master list'!$C:$Z,7,0)</f>
        <v>101.8</v>
      </c>
      <c r="AG87">
        <f>VLOOKUP($H87,'Master list'!$C:$Z,8,0)</f>
        <v>1394</v>
      </c>
      <c r="AH87" s="46">
        <f>VLOOKUP($H87,'Master list'!$C:$L,9,0)</f>
        <v>2.2279744400000001</v>
      </c>
      <c r="AI87" s="46">
        <f t="shared" si="10"/>
        <v>2005.1769960000001</v>
      </c>
      <c r="AJ87" s="46">
        <f t="shared" si="11"/>
        <v>2005.1769960000001</v>
      </c>
      <c r="AK87" s="46">
        <f t="shared" si="12"/>
        <v>0</v>
      </c>
      <c r="AL87" s="74">
        <v>5</v>
      </c>
    </row>
    <row r="88" spans="1:38">
      <c r="A88" s="120" t="s">
        <v>1447</v>
      </c>
      <c r="B88" s="120" t="s">
        <v>1702</v>
      </c>
      <c r="C88" s="120" t="s">
        <v>5561</v>
      </c>
      <c r="D88" s="120" t="s">
        <v>4849</v>
      </c>
      <c r="E88" s="121">
        <v>132</v>
      </c>
      <c r="F88" s="120" t="s">
        <v>4558</v>
      </c>
      <c r="G88" s="120" t="s">
        <v>4558</v>
      </c>
      <c r="H88" s="120" t="s">
        <v>1158</v>
      </c>
      <c r="I88" s="120" t="s">
        <v>1224</v>
      </c>
      <c r="J88" s="120" t="s">
        <v>1227</v>
      </c>
      <c r="K88" s="120">
        <v>2</v>
      </c>
      <c r="L88" s="120">
        <v>323</v>
      </c>
      <c r="M88" s="120" t="s">
        <v>1774</v>
      </c>
      <c r="N88" s="120" t="s">
        <v>1704</v>
      </c>
      <c r="O88" s="120" t="s">
        <v>1702</v>
      </c>
      <c r="P88" s="121">
        <v>100</v>
      </c>
      <c r="Q88" s="120">
        <v>0</v>
      </c>
      <c r="R88" s="121">
        <v>93</v>
      </c>
      <c r="S88" s="120">
        <v>345</v>
      </c>
      <c r="T88" s="121">
        <v>0</v>
      </c>
      <c r="U88" s="120">
        <v>0</v>
      </c>
      <c r="V88" s="121">
        <v>7</v>
      </c>
      <c r="W88" s="120">
        <v>0</v>
      </c>
      <c r="X88" s="120" t="s">
        <v>6199</v>
      </c>
      <c r="Y88" s="120" t="b">
        <v>0</v>
      </c>
      <c r="AA88" t="str">
        <f>VLOOKUP($H88,'Master list'!$C:$Z,3,0)</f>
        <v>SGCC</v>
      </c>
      <c r="AB88" t="str">
        <f>VLOOKUP($H88,'Master list'!$C:$Z,4,0)</f>
        <v>Z18</v>
      </c>
      <c r="AC88" s="47">
        <f>VLOOKUP($H88,'Master list'!$C:$Z,13,0)</f>
        <v>1219</v>
      </c>
      <c r="AD88" t="str">
        <f>VLOOKUP($H88,'Master list'!$C:$Z,5,0)</f>
        <v>SGCC-ZSBX-Z18</v>
      </c>
      <c r="AE88">
        <f>VLOOKUP($H88,'Master list'!$C:$Z,6,0)</f>
        <v>2</v>
      </c>
      <c r="AF88">
        <f>VLOOKUP($H88,'Master list'!$C:$Z,7,0)</f>
        <v>232</v>
      </c>
      <c r="AG88">
        <f>VLOOKUP($H88,'Master list'!$C:$Z,8,0)</f>
        <v>740</v>
      </c>
      <c r="AH88" s="46">
        <f>VLOOKUP($H88,'Master list'!$C:$L,9,0)</f>
        <v>2.6953759999999996</v>
      </c>
      <c r="AI88" s="46">
        <f t="shared" si="10"/>
        <v>269.53759999999994</v>
      </c>
      <c r="AJ88" s="46">
        <f t="shared" si="11"/>
        <v>250.66996799999995</v>
      </c>
      <c r="AK88" s="46">
        <f t="shared" si="12"/>
        <v>18.867631999999986</v>
      </c>
      <c r="AL88" s="74">
        <v>5</v>
      </c>
    </row>
    <row r="89" spans="1:38">
      <c r="A89" s="120" t="s">
        <v>1447</v>
      </c>
      <c r="B89" s="120" t="s">
        <v>1702</v>
      </c>
      <c r="C89" s="120" t="s">
        <v>5561</v>
      </c>
      <c r="D89" s="120" t="s">
        <v>4849</v>
      </c>
      <c r="E89" s="121">
        <v>136</v>
      </c>
      <c r="F89" s="120" t="s">
        <v>4558</v>
      </c>
      <c r="G89" s="120" t="s">
        <v>4558</v>
      </c>
      <c r="H89" s="120" t="s">
        <v>1162</v>
      </c>
      <c r="I89" s="120" t="s">
        <v>1224</v>
      </c>
      <c r="J89" s="120" t="s">
        <v>1227</v>
      </c>
      <c r="K89" s="120">
        <v>2</v>
      </c>
      <c r="L89" s="120">
        <v>77</v>
      </c>
      <c r="M89" s="120" t="s">
        <v>1854</v>
      </c>
      <c r="N89" s="120" t="s">
        <v>1704</v>
      </c>
      <c r="O89" s="120" t="s">
        <v>1702</v>
      </c>
      <c r="P89" s="121">
        <v>200</v>
      </c>
      <c r="Q89" s="120">
        <v>0</v>
      </c>
      <c r="R89" s="121">
        <v>200</v>
      </c>
      <c r="S89" s="120">
        <v>278</v>
      </c>
      <c r="T89" s="121">
        <v>0</v>
      </c>
      <c r="U89" s="120">
        <v>0</v>
      </c>
      <c r="V89" s="121">
        <v>0</v>
      </c>
      <c r="W89" s="120">
        <v>0</v>
      </c>
      <c r="X89" s="120" t="s">
        <v>6199</v>
      </c>
      <c r="Y89" s="120" t="b">
        <v>1</v>
      </c>
      <c r="AA89" t="str">
        <f>VLOOKUP($H89,'Master list'!$C:$Z,3,0)</f>
        <v>SGCC</v>
      </c>
      <c r="AB89" t="str">
        <f>VLOOKUP($H89,'Master list'!$C:$Z,4,0)</f>
        <v>Z18</v>
      </c>
      <c r="AC89" s="47">
        <f>VLOOKUP($H89,'Master list'!$C:$Z,13,0)</f>
        <v>1219</v>
      </c>
      <c r="AD89" t="str">
        <f>VLOOKUP($H89,'Master list'!$C:$Z,5,0)</f>
        <v>SGCC-ZSBX-Z18</v>
      </c>
      <c r="AE89">
        <f>VLOOKUP($H89,'Master list'!$C:$Z,6,0)</f>
        <v>2</v>
      </c>
      <c r="AF89">
        <f>VLOOKUP($H89,'Master list'!$C:$Z,7,0)</f>
        <v>77</v>
      </c>
      <c r="AG89">
        <f>VLOOKUP($H89,'Master list'!$C:$Z,8,0)</f>
        <v>1150</v>
      </c>
      <c r="AH89" s="46">
        <f>VLOOKUP($H89,'Master list'!$C:$L,9,0)</f>
        <v>1.3902349999999997</v>
      </c>
      <c r="AI89" s="46">
        <f t="shared" si="10"/>
        <v>278.04699999999991</v>
      </c>
      <c r="AJ89" s="46">
        <f t="shared" si="11"/>
        <v>278.04699999999991</v>
      </c>
      <c r="AK89" s="46">
        <f t="shared" si="12"/>
        <v>0</v>
      </c>
      <c r="AL89" s="74">
        <v>5</v>
      </c>
    </row>
    <row r="90" spans="1:38">
      <c r="A90" s="120" t="s">
        <v>1447</v>
      </c>
      <c r="B90" s="120" t="s">
        <v>1702</v>
      </c>
      <c r="C90" s="120" t="s">
        <v>5561</v>
      </c>
      <c r="D90" s="120" t="s">
        <v>4849</v>
      </c>
      <c r="E90" s="121">
        <v>137</v>
      </c>
      <c r="F90" s="120" t="s">
        <v>4558</v>
      </c>
      <c r="G90" s="120" t="s">
        <v>4558</v>
      </c>
      <c r="H90" s="120" t="s">
        <v>1165</v>
      </c>
      <c r="I90" s="120" t="s">
        <v>1224</v>
      </c>
      <c r="J90" s="120" t="s">
        <v>1227</v>
      </c>
      <c r="K90" s="120">
        <v>2</v>
      </c>
      <c r="L90" s="120">
        <v>77</v>
      </c>
      <c r="M90" s="120" t="s">
        <v>1775</v>
      </c>
      <c r="N90" s="120" t="s">
        <v>1704</v>
      </c>
      <c r="O90" s="120" t="s">
        <v>1702</v>
      </c>
      <c r="P90" s="121">
        <v>400</v>
      </c>
      <c r="Q90" s="120">
        <v>0</v>
      </c>
      <c r="R90" s="121">
        <v>372</v>
      </c>
      <c r="S90" s="120">
        <v>380</v>
      </c>
      <c r="T90" s="121">
        <v>0</v>
      </c>
      <c r="U90" s="120">
        <v>0</v>
      </c>
      <c r="V90" s="121">
        <v>28</v>
      </c>
      <c r="W90" s="120">
        <v>0</v>
      </c>
      <c r="X90" s="120" t="s">
        <v>6199</v>
      </c>
      <c r="Y90" s="120" t="b">
        <v>0</v>
      </c>
      <c r="AA90" t="str">
        <f>VLOOKUP($H90,'Master list'!$C:$Z,3,0)</f>
        <v>SGCC</v>
      </c>
      <c r="AB90" t="str">
        <f>VLOOKUP($H90,'Master list'!$C:$Z,4,0)</f>
        <v>Z18</v>
      </c>
      <c r="AC90" s="47">
        <f>VLOOKUP($H90,'Master list'!$C:$Z,13,0)</f>
        <v>1219</v>
      </c>
      <c r="AD90" t="str">
        <f>VLOOKUP($H90,'Master list'!$C:$Z,5,0)</f>
        <v>SGCC-ZSBX-Z18</v>
      </c>
      <c r="AE90">
        <f>VLOOKUP($H90,'Master list'!$C:$Z,6,0)</f>
        <v>2</v>
      </c>
      <c r="AF90">
        <f>VLOOKUP($H90,'Master list'!$C:$Z,7,0)</f>
        <v>77</v>
      </c>
      <c r="AG90">
        <f>VLOOKUP($H90,'Master list'!$C:$Z,8,0)</f>
        <v>850</v>
      </c>
      <c r="AH90" s="46">
        <f>VLOOKUP($H90,'Master list'!$C:$L,9,0)</f>
        <v>1.0275649999999998</v>
      </c>
      <c r="AI90" s="46">
        <f t="shared" si="10"/>
        <v>411.02599999999995</v>
      </c>
      <c r="AJ90" s="46">
        <f t="shared" si="11"/>
        <v>382.25417999999996</v>
      </c>
      <c r="AK90" s="46">
        <f t="shared" si="12"/>
        <v>28.771819999999991</v>
      </c>
      <c r="AL90" s="74">
        <v>5</v>
      </c>
    </row>
    <row r="91" spans="1:38">
      <c r="A91" s="120" t="s">
        <v>1447</v>
      </c>
      <c r="B91" s="120" t="s">
        <v>1702</v>
      </c>
      <c r="C91" s="120" t="s">
        <v>5489</v>
      </c>
      <c r="D91" s="120" t="s">
        <v>4849</v>
      </c>
      <c r="E91" s="121">
        <v>2</v>
      </c>
      <c r="F91" s="120" t="s">
        <v>4558</v>
      </c>
      <c r="G91" s="120" t="s">
        <v>4558</v>
      </c>
      <c r="H91" s="120" t="s">
        <v>221</v>
      </c>
      <c r="I91" s="120" t="s">
        <v>1228</v>
      </c>
      <c r="J91" s="120" t="s">
        <v>1221</v>
      </c>
      <c r="K91" s="120">
        <v>1.6</v>
      </c>
      <c r="L91" s="120">
        <v>212</v>
      </c>
      <c r="M91" s="120" t="s">
        <v>4417</v>
      </c>
      <c r="N91" s="120" t="s">
        <v>1704</v>
      </c>
      <c r="O91" s="120" t="s">
        <v>1702</v>
      </c>
      <c r="P91" s="121">
        <v>600</v>
      </c>
      <c r="Q91" s="120">
        <v>0</v>
      </c>
      <c r="R91" s="121">
        <v>600</v>
      </c>
      <c r="S91" s="120">
        <v>954</v>
      </c>
      <c r="T91" s="121">
        <v>0</v>
      </c>
      <c r="U91" s="120">
        <v>0</v>
      </c>
      <c r="V91" s="121">
        <v>0</v>
      </c>
      <c r="W91" s="120">
        <v>0</v>
      </c>
      <c r="X91" s="120" t="s">
        <v>6199</v>
      </c>
      <c r="Y91" s="120" t="b">
        <v>1</v>
      </c>
      <c r="AA91" t="str">
        <f>VLOOKUP($H91,'Master list'!$C:$Z,3,0)</f>
        <v>SGCC</v>
      </c>
      <c r="AB91" t="str">
        <f>VLOOKUP($H91,'Master list'!$C:$Z,4,0)</f>
        <v>Z08</v>
      </c>
      <c r="AC91" s="47">
        <f>VLOOKUP($H91,'Master list'!$C:$Z,13,0)</f>
        <v>1219</v>
      </c>
      <c r="AD91" t="str">
        <f>VLOOKUP($H91,'Master list'!$C:$Z,5,0)</f>
        <v>SGCC-ZSBX-Z08</v>
      </c>
      <c r="AE91">
        <f>VLOOKUP($H91,'Master list'!$C:$Z,6,0)</f>
        <v>1.6</v>
      </c>
      <c r="AF91">
        <f>VLOOKUP($H91,'Master list'!$C:$Z,7,0)</f>
        <v>212</v>
      </c>
      <c r="AG91">
        <f>VLOOKUP($H91,'Master list'!$C:$Z,8,0)</f>
        <v>592</v>
      </c>
      <c r="AH91" s="46">
        <f>VLOOKUP($H91,'Master list'!$C:$L,9,0)</f>
        <v>1.5763302400000003</v>
      </c>
      <c r="AI91" s="46">
        <f t="shared" si="10"/>
        <v>945.79814400000021</v>
      </c>
      <c r="AJ91" s="46">
        <f t="shared" si="11"/>
        <v>945.79814400000021</v>
      </c>
      <c r="AK91" s="46">
        <f t="shared" si="12"/>
        <v>0</v>
      </c>
      <c r="AL91" s="74">
        <v>5</v>
      </c>
    </row>
    <row r="92" spans="1:38">
      <c r="A92" s="120" t="s">
        <v>1447</v>
      </c>
      <c r="B92" s="120" t="s">
        <v>1702</v>
      </c>
      <c r="C92" s="120" t="s">
        <v>5489</v>
      </c>
      <c r="D92" s="120" t="s">
        <v>4849</v>
      </c>
      <c r="E92" s="121">
        <v>3</v>
      </c>
      <c r="F92" s="120" t="s">
        <v>4558</v>
      </c>
      <c r="G92" s="120" t="s">
        <v>4558</v>
      </c>
      <c r="H92" s="120" t="s">
        <v>246</v>
      </c>
      <c r="I92" s="120" t="s">
        <v>1228</v>
      </c>
      <c r="J92" s="120" t="s">
        <v>1221</v>
      </c>
      <c r="K92" s="120">
        <v>1.2</v>
      </c>
      <c r="L92" s="120">
        <v>156</v>
      </c>
      <c r="M92" s="120" t="s">
        <v>6236</v>
      </c>
      <c r="N92" s="120" t="s">
        <v>1704</v>
      </c>
      <c r="O92" s="120" t="s">
        <v>1702</v>
      </c>
      <c r="P92" s="121">
        <v>300</v>
      </c>
      <c r="Q92" s="120">
        <v>0</v>
      </c>
      <c r="R92" s="121">
        <v>292</v>
      </c>
      <c r="S92" s="120">
        <v>157</v>
      </c>
      <c r="T92" s="121">
        <v>0</v>
      </c>
      <c r="U92" s="120">
        <v>0</v>
      </c>
      <c r="V92" s="121">
        <v>8</v>
      </c>
      <c r="W92" s="120">
        <v>0</v>
      </c>
      <c r="X92" s="120" t="s">
        <v>6199</v>
      </c>
      <c r="Y92" s="120" t="b">
        <v>0</v>
      </c>
      <c r="AA92" t="str">
        <f>VLOOKUP($H92,'Master list'!$C:$Z,3,0)</f>
        <v>SGCC</v>
      </c>
      <c r="AB92" t="str">
        <f>VLOOKUP($H92,'Master list'!$C:$Z,4,0)</f>
        <v>Z08</v>
      </c>
      <c r="AC92" s="47">
        <f>VLOOKUP($H92,'Master list'!$C:$Z,13,0)</f>
        <v>1219</v>
      </c>
      <c r="AD92" t="str">
        <f>VLOOKUP($H92,'Master list'!$C:$Z,5,0)</f>
        <v>SGCC-ZSBX-Z08</v>
      </c>
      <c r="AE92">
        <f>VLOOKUP($H92,'Master list'!$C:$Z,6,0)</f>
        <v>1.2</v>
      </c>
      <c r="AF92">
        <f>VLOOKUP($H92,'Master list'!$C:$Z,7,0)</f>
        <v>156</v>
      </c>
      <c r="AG92">
        <f>VLOOKUP($H92,'Master list'!$C:$Z,8,0)</f>
        <v>364</v>
      </c>
      <c r="AH92" s="46">
        <f>VLOOKUP($H92,'Master list'!$C:$L,9,0)</f>
        <v>0.53490528000000004</v>
      </c>
      <c r="AI92" s="46">
        <f t="shared" si="10"/>
        <v>160.47158400000001</v>
      </c>
      <c r="AJ92" s="46">
        <f t="shared" si="11"/>
        <v>156.19234176000001</v>
      </c>
      <c r="AK92" s="46">
        <f t="shared" si="12"/>
        <v>4.2792422400000021</v>
      </c>
      <c r="AL92" s="74">
        <v>5</v>
      </c>
    </row>
    <row r="93" spans="1:38">
      <c r="A93" s="120" t="s">
        <v>1447</v>
      </c>
      <c r="B93" s="120" t="s">
        <v>1702</v>
      </c>
      <c r="C93" s="120" t="s">
        <v>5489</v>
      </c>
      <c r="D93" s="120" t="s">
        <v>4849</v>
      </c>
      <c r="E93" s="121">
        <v>5</v>
      </c>
      <c r="F93" s="120" t="s">
        <v>4558</v>
      </c>
      <c r="G93" s="120" t="s">
        <v>4558</v>
      </c>
      <c r="H93" s="120" t="s">
        <v>319</v>
      </c>
      <c r="I93" s="120" t="s">
        <v>1228</v>
      </c>
      <c r="J93" s="120" t="s">
        <v>1221</v>
      </c>
      <c r="K93" s="120">
        <v>0.7</v>
      </c>
      <c r="L93" s="120">
        <v>189</v>
      </c>
      <c r="M93" s="120" t="s">
        <v>6194</v>
      </c>
      <c r="N93" s="120" t="s">
        <v>1704</v>
      </c>
      <c r="O93" s="120" t="s">
        <v>1702</v>
      </c>
      <c r="P93" s="121">
        <v>100</v>
      </c>
      <c r="Q93" s="120">
        <v>0</v>
      </c>
      <c r="R93" s="121">
        <v>100</v>
      </c>
      <c r="S93" s="120">
        <v>43</v>
      </c>
      <c r="T93" s="121">
        <v>0</v>
      </c>
      <c r="U93" s="120">
        <v>0</v>
      </c>
      <c r="V93" s="121">
        <v>0</v>
      </c>
      <c r="W93" s="120">
        <v>0</v>
      </c>
      <c r="X93" s="120" t="s">
        <v>6199</v>
      </c>
      <c r="Y93" s="120" t="b">
        <v>1</v>
      </c>
      <c r="AA93" t="str">
        <f>VLOOKUP($H93,'Master list'!$C:$Z,3,0)</f>
        <v>SGCC</v>
      </c>
      <c r="AB93" t="str">
        <f>VLOOKUP($H93,'Master list'!$C:$Z,4,0)</f>
        <v>Z08</v>
      </c>
      <c r="AC93" s="47">
        <f>VLOOKUP($H93,'Master list'!$C:$Z,13,0)</f>
        <v>1219</v>
      </c>
      <c r="AD93" t="str">
        <f>VLOOKUP($H93,'Master list'!$C:$Z,5,0)</f>
        <v>SGCC-ZSBX-Z08</v>
      </c>
      <c r="AE93">
        <f>VLOOKUP($H93,'Master list'!$C:$Z,6,0)</f>
        <v>0.7</v>
      </c>
      <c r="AF93">
        <f>VLOOKUP($H93,'Master list'!$C:$Z,7,0)</f>
        <v>189</v>
      </c>
      <c r="AG93">
        <f>VLOOKUP($H93,'Master list'!$C:$Z,8,0)</f>
        <v>411</v>
      </c>
      <c r="AH93" s="46">
        <f>VLOOKUP($H93,'Master list'!$C:$L,9,0)</f>
        <v>0.42684610499999992</v>
      </c>
      <c r="AI93" s="46">
        <f t="shared" si="10"/>
        <v>42.684610499999991</v>
      </c>
      <c r="AJ93" s="46">
        <f t="shared" si="11"/>
        <v>42.684610499999991</v>
      </c>
      <c r="AK93" s="46">
        <f t="shared" si="12"/>
        <v>0</v>
      </c>
      <c r="AL93" s="74">
        <v>5</v>
      </c>
    </row>
    <row r="94" spans="1:38">
      <c r="A94" s="120" t="s">
        <v>1447</v>
      </c>
      <c r="B94" s="120" t="s">
        <v>1702</v>
      </c>
      <c r="C94" s="120" t="s">
        <v>5489</v>
      </c>
      <c r="D94" s="120" t="s">
        <v>4849</v>
      </c>
      <c r="E94" s="121">
        <v>8</v>
      </c>
      <c r="F94" s="120" t="s">
        <v>4558</v>
      </c>
      <c r="G94" s="120" t="s">
        <v>4558</v>
      </c>
      <c r="H94" s="120" t="s">
        <v>374</v>
      </c>
      <c r="I94" s="120" t="s">
        <v>1228</v>
      </c>
      <c r="J94" s="120" t="s">
        <v>1221</v>
      </c>
      <c r="K94" s="120">
        <v>0.5</v>
      </c>
      <c r="L94" s="120">
        <v>63</v>
      </c>
      <c r="M94" s="120" t="s">
        <v>2020</v>
      </c>
      <c r="N94" s="120" t="s">
        <v>1704</v>
      </c>
      <c r="O94" s="120" t="s">
        <v>1702</v>
      </c>
      <c r="P94" s="121">
        <v>30</v>
      </c>
      <c r="Q94" s="120">
        <v>0</v>
      </c>
      <c r="R94" s="121">
        <v>30</v>
      </c>
      <c r="S94" s="120">
        <v>4</v>
      </c>
      <c r="T94" s="121">
        <v>0</v>
      </c>
      <c r="U94" s="120">
        <v>0</v>
      </c>
      <c r="V94" s="121">
        <v>0</v>
      </c>
      <c r="W94" s="120">
        <v>0</v>
      </c>
      <c r="X94" s="120" t="s">
        <v>6199</v>
      </c>
      <c r="Y94" s="120" t="b">
        <v>1</v>
      </c>
      <c r="AA94" t="str">
        <f>VLOOKUP($H94,'Master list'!$C:$Z,3,0)</f>
        <v>SGCC</v>
      </c>
      <c r="AB94" t="str">
        <f>VLOOKUP($H94,'Master list'!$C:$Z,4,0)</f>
        <v>Z08</v>
      </c>
      <c r="AC94" s="47">
        <f>VLOOKUP($H94,'Master list'!$C:$Z,13,0)</f>
        <v>1219</v>
      </c>
      <c r="AD94" t="str">
        <f>VLOOKUP($H94,'Master list'!$C:$Z,5,0)</f>
        <v>SGCC-ZSBX-Z08</v>
      </c>
      <c r="AE94">
        <f>VLOOKUP($H94,'Master list'!$C:$Z,6,0)</f>
        <v>0.5</v>
      </c>
      <c r="AF94">
        <f>VLOOKUP($H94,'Master list'!$C:$Z,7,0)</f>
        <v>63</v>
      </c>
      <c r="AG94">
        <f>VLOOKUP($H94,'Master list'!$C:$Z,8,0)</f>
        <v>533</v>
      </c>
      <c r="AH94" s="46">
        <f>VLOOKUP($H94,'Master list'!$C:$L,9,0)</f>
        <v>0.13179757499999997</v>
      </c>
      <c r="AI94" s="46">
        <f t="shared" si="10"/>
        <v>3.9539272499999991</v>
      </c>
      <c r="AJ94" s="46">
        <f t="shared" si="11"/>
        <v>3.9539272499999991</v>
      </c>
      <c r="AK94" s="46">
        <f t="shared" si="12"/>
        <v>0</v>
      </c>
      <c r="AL94" s="74">
        <v>5</v>
      </c>
    </row>
    <row r="95" spans="1:38">
      <c r="A95" s="120" t="s">
        <v>1447</v>
      </c>
      <c r="B95" s="120" t="s">
        <v>1702</v>
      </c>
      <c r="C95" s="120" t="s">
        <v>5489</v>
      </c>
      <c r="D95" s="120" t="s">
        <v>4849</v>
      </c>
      <c r="E95" s="121">
        <v>10</v>
      </c>
      <c r="F95" s="120" t="s">
        <v>4558</v>
      </c>
      <c r="G95" s="120" t="s">
        <v>4558</v>
      </c>
      <c r="H95" s="120" t="s">
        <v>401</v>
      </c>
      <c r="I95" s="120" t="s">
        <v>1228</v>
      </c>
      <c r="J95" s="120" t="s">
        <v>1221</v>
      </c>
      <c r="K95" s="120">
        <v>0.8</v>
      </c>
      <c r="L95" s="120">
        <v>322</v>
      </c>
      <c r="M95" s="120" t="s">
        <v>1794</v>
      </c>
      <c r="N95" s="120" t="s">
        <v>1704</v>
      </c>
      <c r="O95" s="120" t="s">
        <v>1702</v>
      </c>
      <c r="P95" s="121">
        <v>500</v>
      </c>
      <c r="Q95" s="120">
        <v>0</v>
      </c>
      <c r="R95" s="121">
        <v>487</v>
      </c>
      <c r="S95" s="120">
        <v>1035.653</v>
      </c>
      <c r="T95" s="121">
        <v>0</v>
      </c>
      <c r="U95" s="120">
        <v>0</v>
      </c>
      <c r="V95" s="121">
        <v>13</v>
      </c>
      <c r="W95" s="120">
        <v>0</v>
      </c>
      <c r="X95" s="120" t="s">
        <v>6199</v>
      </c>
      <c r="Y95" s="120" t="b">
        <v>0</v>
      </c>
      <c r="AA95" t="str">
        <f>VLOOKUP($H95,'Master list'!$C:$Z,3,0)</f>
        <v>SGCC</v>
      </c>
      <c r="AB95" t="str">
        <f>VLOOKUP($H95,'Master list'!$C:$Z,4,0)</f>
        <v>Z08</v>
      </c>
      <c r="AC95" s="47">
        <f>VLOOKUP($H95,'Master list'!$C:$Z,13,0)</f>
        <v>1219</v>
      </c>
      <c r="AD95" t="str">
        <f>VLOOKUP($H95,'Master list'!$C:$Z,5,0)</f>
        <v>SGCC-ZSBX-Z08</v>
      </c>
      <c r="AE95">
        <f>VLOOKUP($H95,'Master list'!$C:$Z,6,0)</f>
        <v>0.8</v>
      </c>
      <c r="AF95">
        <f>VLOOKUP($H95,'Master list'!$C:$Z,7,0)</f>
        <v>322</v>
      </c>
      <c r="AG95">
        <f>VLOOKUP($H95,'Master list'!$C:$Z,8,0)</f>
        <v>1017</v>
      </c>
      <c r="AH95" s="46">
        <f>VLOOKUP($H95,'Master list'!$C:$L,9,0)</f>
        <v>2.05653672</v>
      </c>
      <c r="AI95" s="46">
        <f t="shared" si="10"/>
        <v>1028.26836</v>
      </c>
      <c r="AJ95" s="46">
        <f t="shared" si="11"/>
        <v>1001.53338264</v>
      </c>
      <c r="AK95" s="46">
        <f t="shared" si="12"/>
        <v>26.734977360000016</v>
      </c>
      <c r="AL95" s="74">
        <v>5</v>
      </c>
    </row>
    <row r="96" spans="1:38">
      <c r="A96" s="120" t="s">
        <v>1447</v>
      </c>
      <c r="B96" s="120" t="s">
        <v>1702</v>
      </c>
      <c r="C96" s="120" t="s">
        <v>5489</v>
      </c>
      <c r="D96" s="120" t="s">
        <v>4849</v>
      </c>
      <c r="E96" s="121">
        <v>11</v>
      </c>
      <c r="F96" s="120" t="s">
        <v>4558</v>
      </c>
      <c r="G96" s="120" t="s">
        <v>4558</v>
      </c>
      <c r="H96" s="120" t="s">
        <v>550</v>
      </c>
      <c r="I96" s="120" t="s">
        <v>1228</v>
      </c>
      <c r="J96" s="120" t="s">
        <v>1221</v>
      </c>
      <c r="K96" s="120">
        <v>0.7</v>
      </c>
      <c r="L96" s="120">
        <v>272</v>
      </c>
      <c r="M96" s="120" t="s">
        <v>6181</v>
      </c>
      <c r="N96" s="120" t="s">
        <v>1704</v>
      </c>
      <c r="O96" s="120" t="s">
        <v>1702</v>
      </c>
      <c r="P96" s="121">
        <v>100</v>
      </c>
      <c r="Q96" s="120">
        <v>0</v>
      </c>
      <c r="R96" s="121">
        <v>100</v>
      </c>
      <c r="S96" s="120">
        <v>57</v>
      </c>
      <c r="T96" s="121">
        <v>0</v>
      </c>
      <c r="U96" s="120">
        <v>0</v>
      </c>
      <c r="V96" s="121">
        <v>0</v>
      </c>
      <c r="W96" s="120">
        <v>0</v>
      </c>
      <c r="X96" s="120" t="s">
        <v>6199</v>
      </c>
      <c r="Y96" s="120" t="b">
        <v>1</v>
      </c>
      <c r="AA96" t="str">
        <f>VLOOKUP($H96,'Master list'!$C:$Z,3,0)</f>
        <v>SGCC</v>
      </c>
      <c r="AB96" t="str">
        <f>VLOOKUP($H96,'Master list'!$C:$Z,4,0)</f>
        <v>Z08</v>
      </c>
      <c r="AC96" s="47">
        <f>VLOOKUP($H96,'Master list'!$C:$Z,13,0)</f>
        <v>1219</v>
      </c>
      <c r="AD96" t="str">
        <f>VLOOKUP($H96,'Master list'!$C:$Z,5,0)</f>
        <v>SGCC-ZSBX-Z08</v>
      </c>
      <c r="AE96">
        <f>VLOOKUP($H96,'Master list'!$C:$Z,6,0)</f>
        <v>0.7</v>
      </c>
      <c r="AF96">
        <f>VLOOKUP($H96,'Master list'!$C:$Z,7,0)</f>
        <v>272</v>
      </c>
      <c r="AG96">
        <f>VLOOKUP($H96,'Master list'!$C:$Z,8,0)</f>
        <v>446</v>
      </c>
      <c r="AH96" s="46">
        <f>VLOOKUP($H96,'Master list'!$C:$L,9,0)</f>
        <v>0.66660944</v>
      </c>
      <c r="AI96" s="46">
        <f t="shared" si="10"/>
        <v>66.660944000000001</v>
      </c>
      <c r="AJ96" s="46">
        <f t="shared" si="11"/>
        <v>66.660944000000001</v>
      </c>
      <c r="AK96" s="46">
        <f t="shared" si="12"/>
        <v>0</v>
      </c>
      <c r="AL96" s="74">
        <v>5</v>
      </c>
    </row>
    <row r="97" spans="1:38">
      <c r="A97" s="120" t="s">
        <v>1447</v>
      </c>
      <c r="B97" s="120" t="s">
        <v>1702</v>
      </c>
      <c r="C97" s="120" t="s">
        <v>5489</v>
      </c>
      <c r="D97" s="120" t="s">
        <v>4849</v>
      </c>
      <c r="E97" s="121">
        <v>12</v>
      </c>
      <c r="F97" s="120" t="s">
        <v>4558</v>
      </c>
      <c r="G97" s="120" t="s">
        <v>4558</v>
      </c>
      <c r="H97" s="120" t="s">
        <v>554</v>
      </c>
      <c r="I97" s="120" t="s">
        <v>1228</v>
      </c>
      <c r="J97" s="120" t="s">
        <v>1221</v>
      </c>
      <c r="K97" s="120">
        <v>0.7</v>
      </c>
      <c r="L97" s="120">
        <v>52</v>
      </c>
      <c r="M97" s="120" t="s">
        <v>6182</v>
      </c>
      <c r="N97" s="120" t="s">
        <v>1704</v>
      </c>
      <c r="O97" s="120" t="s">
        <v>1702</v>
      </c>
      <c r="P97" s="121">
        <v>100</v>
      </c>
      <c r="Q97" s="120">
        <v>0</v>
      </c>
      <c r="R97" s="121">
        <v>0</v>
      </c>
      <c r="S97" s="120">
        <v>0</v>
      </c>
      <c r="T97" s="121">
        <v>100</v>
      </c>
      <c r="U97" s="120">
        <v>7.5</v>
      </c>
      <c r="V97" s="121">
        <v>0</v>
      </c>
      <c r="W97" s="120">
        <v>0</v>
      </c>
      <c r="X97" s="120" t="s">
        <v>6199</v>
      </c>
      <c r="Y97" s="120" t="b">
        <v>0</v>
      </c>
      <c r="AA97" t="str">
        <f>VLOOKUP($H97,'Master list'!$C:$Z,3,0)</f>
        <v>SGCC</v>
      </c>
      <c r="AB97" t="str">
        <f>VLOOKUP($H97,'Master list'!$C:$Z,4,0)</f>
        <v>Z08</v>
      </c>
      <c r="AC97" s="47">
        <f>VLOOKUP($H97,'Master list'!$C:$Z,13,0)</f>
        <v>1219</v>
      </c>
      <c r="AD97" t="str">
        <f>VLOOKUP($H97,'Master list'!$C:$Z,5,0)</f>
        <v>SGCC-ZSBX-Z08</v>
      </c>
      <c r="AE97">
        <f>VLOOKUP($H97,'Master list'!$C:$Z,6,0)</f>
        <v>0.7</v>
      </c>
      <c r="AF97">
        <f>VLOOKUP($H97,'Master list'!$C:$Z,7,0)</f>
        <v>52</v>
      </c>
      <c r="AG97">
        <f>VLOOKUP($H97,'Master list'!$C:$Z,8,0)</f>
        <v>233</v>
      </c>
      <c r="AH97" s="46">
        <f>VLOOKUP($H97,'Master list'!$C:$L,9,0)</f>
        <v>6.6577419999999984E-2</v>
      </c>
      <c r="AI97" s="46">
        <f t="shared" si="10"/>
        <v>6.6577419999999981</v>
      </c>
      <c r="AJ97" s="46">
        <f t="shared" si="11"/>
        <v>6.6577419999999981</v>
      </c>
      <c r="AK97" s="46">
        <f t="shared" si="12"/>
        <v>0</v>
      </c>
      <c r="AL97" s="74">
        <v>5</v>
      </c>
    </row>
    <row r="98" spans="1:38">
      <c r="A98" s="120" t="s">
        <v>1447</v>
      </c>
      <c r="B98" s="120" t="s">
        <v>1702</v>
      </c>
      <c r="C98" s="120" t="s">
        <v>5489</v>
      </c>
      <c r="D98" s="120" t="s">
        <v>4849</v>
      </c>
      <c r="E98" s="121">
        <v>13</v>
      </c>
      <c r="F98" s="120" t="s">
        <v>4558</v>
      </c>
      <c r="G98" s="120" t="s">
        <v>4558</v>
      </c>
      <c r="H98" s="120" t="s">
        <v>568</v>
      </c>
      <c r="I98" s="120" t="s">
        <v>1228</v>
      </c>
      <c r="J98" s="120" t="s">
        <v>1221</v>
      </c>
      <c r="K98" s="120">
        <v>0.7</v>
      </c>
      <c r="L98" s="120">
        <v>142</v>
      </c>
      <c r="M98" s="120" t="s">
        <v>4858</v>
      </c>
      <c r="N98" s="120" t="s">
        <v>1704</v>
      </c>
      <c r="O98" s="120" t="s">
        <v>1702</v>
      </c>
      <c r="P98" s="121">
        <v>100</v>
      </c>
      <c r="Q98" s="120">
        <v>0</v>
      </c>
      <c r="R98" s="121">
        <v>0</v>
      </c>
      <c r="S98" s="120">
        <v>0</v>
      </c>
      <c r="T98" s="121">
        <v>100</v>
      </c>
      <c r="U98" s="120">
        <v>27</v>
      </c>
      <c r="V98" s="121">
        <v>0</v>
      </c>
      <c r="W98" s="120">
        <v>0</v>
      </c>
      <c r="X98" s="120" t="s">
        <v>6199</v>
      </c>
      <c r="Y98" s="120" t="b">
        <v>0</v>
      </c>
      <c r="AA98" t="str">
        <f>VLOOKUP($H98,'Master list'!$C:$Z,3,0)</f>
        <v>SGCC</v>
      </c>
      <c r="AB98" t="str">
        <f>VLOOKUP($H98,'Master list'!$C:$Z,4,0)</f>
        <v>Z08</v>
      </c>
      <c r="AC98" s="47">
        <f>VLOOKUP($H98,'Master list'!$C:$Z,13,0)</f>
        <v>1219</v>
      </c>
      <c r="AD98" t="str">
        <f>VLOOKUP($H98,'Master list'!$C:$Z,5,0)</f>
        <v>SGCC-ZSBX-Z08</v>
      </c>
      <c r="AE98">
        <f>VLOOKUP($H98,'Master list'!$C:$Z,6,0)</f>
        <v>0.7</v>
      </c>
      <c r="AF98">
        <f>VLOOKUP($H98,'Master list'!$C:$Z,7,0)</f>
        <v>142</v>
      </c>
      <c r="AG98">
        <f>VLOOKUP($H98,'Master list'!$C:$Z,8,0)</f>
        <v>344</v>
      </c>
      <c r="AH98" s="46">
        <f>VLOOKUP($H98,'Master list'!$C:$L,9,0)</f>
        <v>0.26841975999999995</v>
      </c>
      <c r="AI98" s="46">
        <f t="shared" si="10"/>
        <v>26.841975999999995</v>
      </c>
      <c r="AJ98" s="46">
        <f t="shared" si="11"/>
        <v>26.841975999999995</v>
      </c>
      <c r="AK98" s="46">
        <f t="shared" si="12"/>
        <v>0</v>
      </c>
      <c r="AL98" s="74">
        <v>5</v>
      </c>
    </row>
    <row r="99" spans="1:38">
      <c r="A99" s="120" t="s">
        <v>1447</v>
      </c>
      <c r="B99" s="120" t="s">
        <v>1702</v>
      </c>
      <c r="C99" s="120" t="s">
        <v>5489</v>
      </c>
      <c r="D99" s="120" t="s">
        <v>4849</v>
      </c>
      <c r="E99" s="121">
        <v>14</v>
      </c>
      <c r="F99" s="120" t="s">
        <v>4558</v>
      </c>
      <c r="G99" s="120" t="s">
        <v>4558</v>
      </c>
      <c r="H99" s="120" t="s">
        <v>571</v>
      </c>
      <c r="I99" s="120" t="s">
        <v>1228</v>
      </c>
      <c r="J99" s="120" t="s">
        <v>1221</v>
      </c>
      <c r="K99" s="120">
        <v>0.7</v>
      </c>
      <c r="L99" s="120">
        <v>264.7</v>
      </c>
      <c r="M99" s="120" t="s">
        <v>4419</v>
      </c>
      <c r="N99" s="120" t="s">
        <v>1704</v>
      </c>
      <c r="O99" s="120" t="s">
        <v>1702</v>
      </c>
      <c r="P99" s="121">
        <v>100</v>
      </c>
      <c r="Q99" s="120">
        <v>0</v>
      </c>
      <c r="R99" s="121">
        <v>100</v>
      </c>
      <c r="S99" s="120">
        <v>36</v>
      </c>
      <c r="T99" s="121">
        <v>0</v>
      </c>
      <c r="U99" s="120">
        <v>0</v>
      </c>
      <c r="V99" s="121">
        <v>0</v>
      </c>
      <c r="W99" s="120">
        <v>0</v>
      </c>
      <c r="X99" s="120" t="s">
        <v>6199</v>
      </c>
      <c r="Y99" s="120" t="b">
        <v>1</v>
      </c>
      <c r="AA99" t="str">
        <f>VLOOKUP($H99,'Master list'!$C:$Z,3,0)</f>
        <v>SGCC</v>
      </c>
      <c r="AB99" t="str">
        <f>VLOOKUP($H99,'Master list'!$C:$Z,4,0)</f>
        <v>Z08</v>
      </c>
      <c r="AC99" s="47">
        <f>VLOOKUP($H99,'Master list'!$C:$Z,13,0)</f>
        <v>1219</v>
      </c>
      <c r="AD99" t="str">
        <f>VLOOKUP($H99,'Master list'!$C:$Z,5,0)</f>
        <v>SGCC-ZSBX-Z08</v>
      </c>
      <c r="AE99">
        <f>VLOOKUP($H99,'Master list'!$C:$Z,6,0)</f>
        <v>0.7</v>
      </c>
      <c r="AF99">
        <f>VLOOKUP($H99,'Master list'!$C:$Z,7,0)</f>
        <v>264.7</v>
      </c>
      <c r="AG99">
        <f>VLOOKUP($H99,'Master list'!$C:$Z,8,0)</f>
        <v>237.7</v>
      </c>
      <c r="AH99" s="46">
        <f>VLOOKUP($H99,'Master list'!$C:$L,9,0)</f>
        <v>0.34574094904999991</v>
      </c>
      <c r="AI99" s="46">
        <f t="shared" si="10"/>
        <v>34.574094904999988</v>
      </c>
      <c r="AJ99" s="46">
        <f t="shared" si="11"/>
        <v>34.574094904999988</v>
      </c>
      <c r="AK99" s="46">
        <f t="shared" si="12"/>
        <v>0</v>
      </c>
      <c r="AL99" s="74">
        <v>5</v>
      </c>
    </row>
    <row r="100" spans="1:38">
      <c r="A100" s="120" t="s">
        <v>1447</v>
      </c>
      <c r="B100" s="120" t="s">
        <v>1702</v>
      </c>
      <c r="C100" s="120" t="s">
        <v>5489</v>
      </c>
      <c r="D100" s="120" t="s">
        <v>4849</v>
      </c>
      <c r="E100" s="121">
        <v>16</v>
      </c>
      <c r="F100" s="120" t="s">
        <v>4558</v>
      </c>
      <c r="G100" s="120" t="s">
        <v>4558</v>
      </c>
      <c r="H100" s="120" t="s">
        <v>651</v>
      </c>
      <c r="I100" s="120" t="s">
        <v>1228</v>
      </c>
      <c r="J100" s="120" t="s">
        <v>1221</v>
      </c>
      <c r="K100" s="120">
        <v>0.8</v>
      </c>
      <c r="L100" s="120">
        <v>130</v>
      </c>
      <c r="M100" s="120" t="s">
        <v>1801</v>
      </c>
      <c r="N100" s="120" t="s">
        <v>1704</v>
      </c>
      <c r="O100" s="120" t="s">
        <v>1702</v>
      </c>
      <c r="P100" s="121">
        <v>400</v>
      </c>
      <c r="Q100" s="120">
        <v>0</v>
      </c>
      <c r="R100" s="121">
        <v>400</v>
      </c>
      <c r="S100" s="120">
        <v>44</v>
      </c>
      <c r="T100" s="121">
        <v>0</v>
      </c>
      <c r="U100" s="120">
        <v>0</v>
      </c>
      <c r="V100" s="121">
        <v>0</v>
      </c>
      <c r="W100" s="120">
        <v>0</v>
      </c>
      <c r="X100" s="120" t="s">
        <v>6199</v>
      </c>
      <c r="Y100" s="120" t="b">
        <v>1</v>
      </c>
      <c r="AA100" t="str">
        <f>VLOOKUP($H100,'Master list'!$C:$Z,3,0)</f>
        <v>SGCC</v>
      </c>
      <c r="AB100" t="str">
        <f>VLOOKUP($H100,'Master list'!$C:$Z,4,0)</f>
        <v>Z08</v>
      </c>
      <c r="AC100" s="47">
        <f>VLOOKUP($H100,'Master list'!$C:$Z,13,0)</f>
        <v>1219</v>
      </c>
      <c r="AD100" t="str">
        <f>VLOOKUP($H100,'Master list'!$C:$Z,5,0)</f>
        <v>SGCC-ZSBX-Z08</v>
      </c>
      <c r="AE100">
        <f>VLOOKUP($H100,'Master list'!$C:$Z,6,0)</f>
        <v>0.8</v>
      </c>
      <c r="AF100">
        <f>VLOOKUP($H100,'Master list'!$C:$Z,7,0)</f>
        <v>130</v>
      </c>
      <c r="AG100">
        <f>VLOOKUP($H100,'Master list'!$C:$Z,8,0)</f>
        <v>132</v>
      </c>
      <c r="AH100" s="46">
        <f>VLOOKUP($H100,'Master list'!$C:$L,9,0)</f>
        <v>0.10776480000000001</v>
      </c>
      <c r="AI100" s="46">
        <f t="shared" si="10"/>
        <v>43.105920000000005</v>
      </c>
      <c r="AJ100" s="46">
        <f t="shared" si="11"/>
        <v>43.105920000000005</v>
      </c>
      <c r="AK100" s="46">
        <f t="shared" si="12"/>
        <v>0</v>
      </c>
      <c r="AL100" s="74">
        <v>5</v>
      </c>
    </row>
    <row r="101" spans="1:38">
      <c r="A101" s="120" t="s">
        <v>1447</v>
      </c>
      <c r="B101" s="120" t="s">
        <v>1702</v>
      </c>
      <c r="C101" s="120" t="s">
        <v>5489</v>
      </c>
      <c r="D101" s="120" t="s">
        <v>4849</v>
      </c>
      <c r="E101" s="121">
        <v>17</v>
      </c>
      <c r="F101" s="120" t="s">
        <v>4558</v>
      </c>
      <c r="G101" s="120" t="s">
        <v>4558</v>
      </c>
      <c r="H101" s="120" t="s">
        <v>654</v>
      </c>
      <c r="I101" s="120" t="s">
        <v>1228</v>
      </c>
      <c r="J101" s="120" t="s">
        <v>1221</v>
      </c>
      <c r="K101" s="120">
        <v>0.7</v>
      </c>
      <c r="L101" s="120">
        <v>207</v>
      </c>
      <c r="M101" s="120" t="s">
        <v>4239</v>
      </c>
      <c r="N101" s="120" t="s">
        <v>1704</v>
      </c>
      <c r="O101" s="120" t="s">
        <v>1702</v>
      </c>
      <c r="P101" s="121">
        <v>500</v>
      </c>
      <c r="Q101" s="120">
        <v>0</v>
      </c>
      <c r="R101" s="121">
        <v>500</v>
      </c>
      <c r="S101" s="120">
        <v>158</v>
      </c>
      <c r="T101" s="121">
        <v>0</v>
      </c>
      <c r="U101" s="120">
        <v>0</v>
      </c>
      <c r="V101" s="121">
        <v>0</v>
      </c>
      <c r="W101" s="120">
        <v>0</v>
      </c>
      <c r="X101" s="120" t="s">
        <v>6199</v>
      </c>
      <c r="Y101" s="120" t="b">
        <v>1</v>
      </c>
      <c r="AA101" t="str">
        <f>VLOOKUP($H101,'Master list'!$C:$Z,3,0)</f>
        <v>SGCC</v>
      </c>
      <c r="AB101" t="str">
        <f>VLOOKUP($H101,'Master list'!$C:$Z,4,0)</f>
        <v>Z08</v>
      </c>
      <c r="AC101" s="47">
        <f>VLOOKUP($H101,'Master list'!$C:$Z,13,0)</f>
        <v>1219</v>
      </c>
      <c r="AD101" t="str">
        <f>VLOOKUP($H101,'Master list'!$C:$Z,5,0)</f>
        <v>SGCC-ZSBX-Z08</v>
      </c>
      <c r="AE101">
        <f>VLOOKUP($H101,'Master list'!$C:$Z,6,0)</f>
        <v>0.7</v>
      </c>
      <c r="AF101">
        <f>VLOOKUP($H101,'Master list'!$C:$Z,7,0)</f>
        <v>207</v>
      </c>
      <c r="AG101">
        <f>VLOOKUP($H101,'Master list'!$C:$Z,8,0)</f>
        <v>277</v>
      </c>
      <c r="AH101" s="46">
        <f>VLOOKUP($H101,'Master list'!$C:$L,9,0)</f>
        <v>0.31507780499999999</v>
      </c>
      <c r="AI101" s="46">
        <f t="shared" si="10"/>
        <v>157.53890250000001</v>
      </c>
      <c r="AJ101" s="46">
        <f t="shared" si="11"/>
        <v>157.53890250000001</v>
      </c>
      <c r="AK101" s="46">
        <f t="shared" si="12"/>
        <v>0</v>
      </c>
      <c r="AL101" s="74">
        <v>5</v>
      </c>
    </row>
    <row r="102" spans="1:38">
      <c r="A102" s="120" t="s">
        <v>1447</v>
      </c>
      <c r="B102" s="120" t="s">
        <v>1702</v>
      </c>
      <c r="C102" s="120" t="s">
        <v>5489</v>
      </c>
      <c r="D102" s="120" t="s">
        <v>4849</v>
      </c>
      <c r="E102" s="121">
        <v>18</v>
      </c>
      <c r="F102" s="120" t="s">
        <v>4558</v>
      </c>
      <c r="G102" s="120" t="s">
        <v>4558</v>
      </c>
      <c r="H102" s="120" t="s">
        <v>657</v>
      </c>
      <c r="I102" s="120" t="s">
        <v>1228</v>
      </c>
      <c r="J102" s="120" t="s">
        <v>1221</v>
      </c>
      <c r="K102" s="120">
        <v>0.5</v>
      </c>
      <c r="L102" s="120">
        <v>80</v>
      </c>
      <c r="M102" s="120" t="s">
        <v>6219</v>
      </c>
      <c r="N102" s="120" t="s">
        <v>1704</v>
      </c>
      <c r="O102" s="120" t="s">
        <v>1702</v>
      </c>
      <c r="P102" s="121">
        <v>400</v>
      </c>
      <c r="Q102" s="120">
        <v>0</v>
      </c>
      <c r="R102" s="121">
        <v>400</v>
      </c>
      <c r="S102" s="120">
        <v>98</v>
      </c>
      <c r="T102" s="121">
        <v>0</v>
      </c>
      <c r="U102" s="120">
        <v>0</v>
      </c>
      <c r="V102" s="121">
        <v>0</v>
      </c>
      <c r="W102" s="120">
        <v>0</v>
      </c>
      <c r="X102" s="120" t="s">
        <v>6199</v>
      </c>
      <c r="Y102" s="120" t="b">
        <v>1</v>
      </c>
      <c r="AA102" t="str">
        <f>VLOOKUP($H102,'Master list'!$C:$Z,3,0)</f>
        <v>SGCC</v>
      </c>
      <c r="AB102" t="str">
        <f>VLOOKUP($H102,'Master list'!$C:$Z,4,0)</f>
        <v>Z08</v>
      </c>
      <c r="AC102" s="47">
        <f>VLOOKUP($H102,'Master list'!$C:$Z,13,0)</f>
        <v>1219</v>
      </c>
      <c r="AD102" t="str">
        <f>VLOOKUP($H102,'Master list'!$C:$Z,5,0)</f>
        <v>SGCC-ZSBX-Z08</v>
      </c>
      <c r="AE102">
        <f>VLOOKUP($H102,'Master list'!$C:$Z,6,0)</f>
        <v>0.5</v>
      </c>
      <c r="AF102">
        <f>VLOOKUP($H102,'Master list'!$C:$Z,7,0)</f>
        <v>80</v>
      </c>
      <c r="AG102">
        <f>VLOOKUP($H102,'Master list'!$C:$Z,8,0)</f>
        <v>778</v>
      </c>
      <c r="AH102" s="46">
        <f>VLOOKUP($H102,'Master list'!$C:$L,9,0)</f>
        <v>0.24429200000000001</v>
      </c>
      <c r="AI102" s="46">
        <f t="shared" si="10"/>
        <v>97.716800000000006</v>
      </c>
      <c r="AJ102" s="46">
        <f t="shared" si="11"/>
        <v>97.716800000000006</v>
      </c>
      <c r="AK102" s="46">
        <f t="shared" si="12"/>
        <v>0</v>
      </c>
      <c r="AL102" s="74">
        <v>5</v>
      </c>
    </row>
    <row r="103" spans="1:38">
      <c r="A103" s="120" t="s">
        <v>1447</v>
      </c>
      <c r="B103" s="120" t="s">
        <v>1702</v>
      </c>
      <c r="C103" s="120" t="s">
        <v>5489</v>
      </c>
      <c r="D103" s="120" t="s">
        <v>4849</v>
      </c>
      <c r="E103" s="121">
        <v>19</v>
      </c>
      <c r="F103" s="120" t="s">
        <v>4558</v>
      </c>
      <c r="G103" s="120" t="s">
        <v>4558</v>
      </c>
      <c r="H103" s="120" t="s">
        <v>765</v>
      </c>
      <c r="I103" s="120" t="s">
        <v>1228</v>
      </c>
      <c r="J103" s="120" t="s">
        <v>1221</v>
      </c>
      <c r="K103" s="120">
        <v>0.7</v>
      </c>
      <c r="L103" s="120">
        <v>106.6</v>
      </c>
      <c r="M103" s="120" t="s">
        <v>1803</v>
      </c>
      <c r="N103" s="120" t="s">
        <v>1704</v>
      </c>
      <c r="O103" s="120" t="s">
        <v>1702</v>
      </c>
      <c r="P103" s="121">
        <v>100</v>
      </c>
      <c r="Q103" s="120">
        <v>0</v>
      </c>
      <c r="R103" s="121">
        <v>100</v>
      </c>
      <c r="S103" s="120">
        <v>45</v>
      </c>
      <c r="T103" s="121">
        <v>0</v>
      </c>
      <c r="U103" s="120">
        <v>0</v>
      </c>
      <c r="V103" s="121">
        <v>0</v>
      </c>
      <c r="W103" s="120">
        <v>0</v>
      </c>
      <c r="X103" s="120" t="s">
        <v>6199</v>
      </c>
      <c r="Y103" s="120" t="b">
        <v>1</v>
      </c>
      <c r="AA103" t="str">
        <f>VLOOKUP($H103,'Master list'!$C:$Z,3,0)</f>
        <v>SGCC</v>
      </c>
      <c r="AB103" t="str">
        <f>VLOOKUP($H103,'Master list'!$C:$Z,4,0)</f>
        <v>Z08</v>
      </c>
      <c r="AC103" s="47">
        <f>VLOOKUP($H103,'Master list'!$C:$Z,13,0)</f>
        <v>1219</v>
      </c>
      <c r="AD103" t="str">
        <f>VLOOKUP($H103,'Master list'!$C:$Z,5,0)</f>
        <v>SGCC-ZSBX-Z08</v>
      </c>
      <c r="AE103">
        <f>VLOOKUP($H103,'Master list'!$C:$Z,6,0)</f>
        <v>0.7</v>
      </c>
      <c r="AF103">
        <f>VLOOKUP($H103,'Master list'!$C:$Z,7,0)</f>
        <v>106.6</v>
      </c>
      <c r="AG103">
        <f>VLOOKUP($H103,'Master list'!$C:$Z,8,0)</f>
        <v>764.3</v>
      </c>
      <c r="AH103" s="46">
        <f>VLOOKUP($H103,'Master list'!$C:$L,9,0)</f>
        <v>0.44770171809999992</v>
      </c>
      <c r="AI103" s="46">
        <f t="shared" si="10"/>
        <v>44.770171809999994</v>
      </c>
      <c r="AJ103" s="46">
        <f t="shared" si="11"/>
        <v>44.770171809999994</v>
      </c>
      <c r="AK103" s="46">
        <f t="shared" si="12"/>
        <v>0</v>
      </c>
      <c r="AL103" s="74">
        <v>5</v>
      </c>
    </row>
    <row r="104" spans="1:38">
      <c r="A104" s="120" t="s">
        <v>1447</v>
      </c>
      <c r="B104" s="120" t="s">
        <v>1702</v>
      </c>
      <c r="C104" s="120" t="s">
        <v>5489</v>
      </c>
      <c r="D104" s="120" t="s">
        <v>4849</v>
      </c>
      <c r="E104" s="121">
        <v>21</v>
      </c>
      <c r="F104" s="120" t="s">
        <v>4558</v>
      </c>
      <c r="G104" s="120" t="s">
        <v>4558</v>
      </c>
      <c r="H104" s="120" t="s">
        <v>13</v>
      </c>
      <c r="I104" s="120" t="s">
        <v>1228</v>
      </c>
      <c r="J104" s="120" t="s">
        <v>1221</v>
      </c>
      <c r="K104" s="120">
        <v>0.5</v>
      </c>
      <c r="L104" s="120">
        <v>47</v>
      </c>
      <c r="M104" s="120" t="s">
        <v>1840</v>
      </c>
      <c r="N104" s="120" t="s">
        <v>1704</v>
      </c>
      <c r="O104" s="120" t="s">
        <v>1702</v>
      </c>
      <c r="P104" s="121">
        <v>100</v>
      </c>
      <c r="Q104" s="120">
        <v>0</v>
      </c>
      <c r="R104" s="121">
        <v>100</v>
      </c>
      <c r="S104" s="120">
        <v>10</v>
      </c>
      <c r="T104" s="121">
        <v>0</v>
      </c>
      <c r="U104" s="120">
        <v>0</v>
      </c>
      <c r="V104" s="121">
        <v>0</v>
      </c>
      <c r="W104" s="120">
        <v>0</v>
      </c>
      <c r="X104" s="120" t="s">
        <v>6199</v>
      </c>
      <c r="Y104" s="120" t="b">
        <v>1</v>
      </c>
      <c r="AA104" t="str">
        <f>VLOOKUP($H104,'Master list'!$C:$Z,3,0)</f>
        <v>SGCC</v>
      </c>
      <c r="AB104" t="str">
        <f>VLOOKUP($H104,'Master list'!$C:$Z,4,0)</f>
        <v>Z08</v>
      </c>
      <c r="AC104" s="47">
        <f>VLOOKUP($H104,'Master list'!$C:$Z,13,0)</f>
        <v>1219</v>
      </c>
      <c r="AD104" t="str">
        <f>VLOOKUP($H104,'Master list'!$C:$Z,5,0)</f>
        <v>SGCC-ZSBX-Z08</v>
      </c>
      <c r="AE104">
        <f>VLOOKUP($H104,'Master list'!$C:$Z,6,0)</f>
        <v>0.5</v>
      </c>
      <c r="AF104">
        <f>VLOOKUP($H104,'Master list'!$C:$Z,7,0)</f>
        <v>47</v>
      </c>
      <c r="AG104">
        <f>VLOOKUP($H104,'Master list'!$C:$Z,8,0)</f>
        <v>510</v>
      </c>
      <c r="AH104" s="46">
        <f>VLOOKUP($H104,'Master list'!$C:$L,9,0)</f>
        <v>9.4082250000000006E-2</v>
      </c>
      <c r="AI104" s="46">
        <f t="shared" si="10"/>
        <v>9.4082249999999998</v>
      </c>
      <c r="AJ104" s="46">
        <f t="shared" si="11"/>
        <v>9.4082249999999998</v>
      </c>
      <c r="AK104" s="46">
        <f t="shared" si="12"/>
        <v>0</v>
      </c>
      <c r="AL104" s="74">
        <v>5</v>
      </c>
    </row>
    <row r="105" spans="1:38">
      <c r="A105" s="120" t="s">
        <v>1447</v>
      </c>
      <c r="B105" s="120" t="s">
        <v>1702</v>
      </c>
      <c r="C105" s="120" t="s">
        <v>5489</v>
      </c>
      <c r="D105" s="120" t="s">
        <v>4849</v>
      </c>
      <c r="E105" s="121">
        <v>22</v>
      </c>
      <c r="F105" s="120" t="s">
        <v>4558</v>
      </c>
      <c r="G105" s="120" t="s">
        <v>4558</v>
      </c>
      <c r="H105" s="120" t="s">
        <v>109</v>
      </c>
      <c r="I105" s="120" t="s">
        <v>1228</v>
      </c>
      <c r="J105" s="120" t="s">
        <v>1221</v>
      </c>
      <c r="K105" s="120">
        <v>0.7</v>
      </c>
      <c r="L105" s="120">
        <v>232</v>
      </c>
      <c r="M105" s="120" t="s">
        <v>1717</v>
      </c>
      <c r="N105" s="120" t="s">
        <v>1704</v>
      </c>
      <c r="O105" s="120" t="s">
        <v>1702</v>
      </c>
      <c r="P105" s="121">
        <v>300</v>
      </c>
      <c r="Q105" s="120">
        <v>0</v>
      </c>
      <c r="R105" s="121">
        <v>300</v>
      </c>
      <c r="S105" s="120">
        <v>122.134</v>
      </c>
      <c r="T105" s="121">
        <v>0</v>
      </c>
      <c r="U105" s="120">
        <v>0</v>
      </c>
      <c r="V105" s="121">
        <v>0</v>
      </c>
      <c r="W105" s="120">
        <v>0</v>
      </c>
      <c r="X105" s="120" t="s">
        <v>6199</v>
      </c>
      <c r="Y105" s="120" t="b">
        <v>1</v>
      </c>
      <c r="AA105" t="str">
        <f>VLOOKUP($H105,'Master list'!$C:$Z,3,0)</f>
        <v>SGCC</v>
      </c>
      <c r="AB105" t="str">
        <f>VLOOKUP($H105,'Master list'!$C:$Z,4,0)</f>
        <v>Z08</v>
      </c>
      <c r="AC105" s="47">
        <f>VLOOKUP($H105,'Master list'!$C:$Z,13,0)</f>
        <v>1219</v>
      </c>
      <c r="AD105" t="str">
        <f>VLOOKUP($H105,'Master list'!$C:$Z,5,0)</f>
        <v>SGCC-ZSBX-Z08</v>
      </c>
      <c r="AE105">
        <f>VLOOKUP($H105,'Master list'!$C:$Z,6,0)</f>
        <v>0.7</v>
      </c>
      <c r="AF105">
        <f>VLOOKUP($H105,'Master list'!$C:$Z,7,0)</f>
        <v>232</v>
      </c>
      <c r="AG105">
        <f>VLOOKUP($H105,'Master list'!$C:$Z,8,0)</f>
        <v>310</v>
      </c>
      <c r="AH105" s="46">
        <f>VLOOKUP($H105,'Master list'!$C:$L,9,0)</f>
        <v>0.39520039999999995</v>
      </c>
      <c r="AI105" s="46">
        <f t="shared" si="10"/>
        <v>118.56011999999998</v>
      </c>
      <c r="AJ105" s="46">
        <f t="shared" si="11"/>
        <v>118.56011999999998</v>
      </c>
      <c r="AK105" s="46">
        <f t="shared" si="12"/>
        <v>0</v>
      </c>
      <c r="AL105" s="74">
        <v>5</v>
      </c>
    </row>
    <row r="106" spans="1:38">
      <c r="A106" s="120" t="s">
        <v>1447</v>
      </c>
      <c r="B106" s="120" t="s">
        <v>1702</v>
      </c>
      <c r="C106" s="120" t="s">
        <v>5489</v>
      </c>
      <c r="D106" s="120" t="s">
        <v>4849</v>
      </c>
      <c r="E106" s="121">
        <v>24</v>
      </c>
      <c r="F106" s="120" t="s">
        <v>4558</v>
      </c>
      <c r="G106" s="120" t="s">
        <v>4558</v>
      </c>
      <c r="H106" s="120" t="s">
        <v>169</v>
      </c>
      <c r="I106" s="120" t="s">
        <v>1228</v>
      </c>
      <c r="J106" s="120" t="s">
        <v>1221</v>
      </c>
      <c r="K106" s="120">
        <v>0.7</v>
      </c>
      <c r="L106" s="120">
        <v>113</v>
      </c>
      <c r="M106" s="120" t="s">
        <v>1779</v>
      </c>
      <c r="N106" s="120" t="s">
        <v>1704</v>
      </c>
      <c r="O106" s="120" t="s">
        <v>1702</v>
      </c>
      <c r="P106" s="121">
        <v>600</v>
      </c>
      <c r="Q106" s="120">
        <v>0</v>
      </c>
      <c r="R106" s="121">
        <v>600</v>
      </c>
      <c r="S106" s="120">
        <v>98.537999999999997</v>
      </c>
      <c r="T106" s="121">
        <v>0</v>
      </c>
      <c r="U106" s="120">
        <v>0</v>
      </c>
      <c r="V106" s="121">
        <v>0</v>
      </c>
      <c r="W106" s="120">
        <v>0</v>
      </c>
      <c r="X106" s="120" t="s">
        <v>6199</v>
      </c>
      <c r="Y106" s="120" t="b">
        <v>1</v>
      </c>
      <c r="AA106" t="str">
        <f>VLOOKUP($H106,'Master list'!$C:$Z,3,0)</f>
        <v>SGCC</v>
      </c>
      <c r="AB106" t="str">
        <f>VLOOKUP($H106,'Master list'!$C:$Z,4,0)</f>
        <v>Z08</v>
      </c>
      <c r="AC106" s="47">
        <f>VLOOKUP($H106,'Master list'!$C:$Z,13,0)</f>
        <v>1219</v>
      </c>
      <c r="AD106" t="str">
        <f>VLOOKUP($H106,'Master list'!$C:$Z,5,0)</f>
        <v>SGCC-ZSBX-Z08</v>
      </c>
      <c r="AE106">
        <f>VLOOKUP($H106,'Master list'!$C:$Z,6,0)</f>
        <v>0.7</v>
      </c>
      <c r="AF106">
        <f>VLOOKUP($H106,'Master list'!$C:$Z,7,0)</f>
        <v>113</v>
      </c>
      <c r="AG106">
        <f>VLOOKUP($H106,'Master list'!$C:$Z,8,0)</f>
        <v>265</v>
      </c>
      <c r="AH106" s="46">
        <f>VLOOKUP($H106,'Master list'!$C:$L,9,0)</f>
        <v>0.16454777500000001</v>
      </c>
      <c r="AI106" s="46">
        <f t="shared" si="10"/>
        <v>98.728665000000007</v>
      </c>
      <c r="AJ106" s="46">
        <f t="shared" si="11"/>
        <v>98.728665000000007</v>
      </c>
      <c r="AK106" s="46">
        <f t="shared" si="12"/>
        <v>0</v>
      </c>
      <c r="AL106" s="74">
        <v>5</v>
      </c>
    </row>
    <row r="107" spans="1:38">
      <c r="A107" s="120" t="s">
        <v>1447</v>
      </c>
      <c r="B107" s="120" t="s">
        <v>1702</v>
      </c>
      <c r="C107" s="120" t="s">
        <v>5489</v>
      </c>
      <c r="D107" s="120" t="s">
        <v>4849</v>
      </c>
      <c r="E107" s="121">
        <v>26</v>
      </c>
      <c r="F107" s="120" t="s">
        <v>4558</v>
      </c>
      <c r="G107" s="120" t="s">
        <v>4558</v>
      </c>
      <c r="H107" s="120" t="s">
        <v>171</v>
      </c>
      <c r="I107" s="120" t="s">
        <v>1228</v>
      </c>
      <c r="J107" s="120" t="s">
        <v>1221</v>
      </c>
      <c r="K107" s="120">
        <v>0.7</v>
      </c>
      <c r="L107" s="120">
        <v>113</v>
      </c>
      <c r="M107" s="120" t="s">
        <v>1779</v>
      </c>
      <c r="N107" s="120" t="s">
        <v>1704</v>
      </c>
      <c r="O107" s="120" t="s">
        <v>1702</v>
      </c>
      <c r="P107" s="121">
        <v>300</v>
      </c>
      <c r="Q107" s="120">
        <v>0</v>
      </c>
      <c r="R107" s="121">
        <v>300</v>
      </c>
      <c r="S107" s="120">
        <v>48.16</v>
      </c>
      <c r="T107" s="121">
        <v>0</v>
      </c>
      <c r="U107" s="120">
        <v>0</v>
      </c>
      <c r="V107" s="121">
        <v>0</v>
      </c>
      <c r="W107" s="120">
        <v>0</v>
      </c>
      <c r="X107" s="120" t="s">
        <v>6199</v>
      </c>
      <c r="Y107" s="120" t="b">
        <v>1</v>
      </c>
      <c r="AA107" t="str">
        <f>VLOOKUP($H107,'Master list'!$C:$Z,3,0)</f>
        <v>SGCC</v>
      </c>
      <c r="AB107" t="str">
        <f>VLOOKUP($H107,'Master list'!$C:$Z,4,0)</f>
        <v>Z08</v>
      </c>
      <c r="AC107" s="47">
        <f>VLOOKUP($H107,'Master list'!$C:$Z,13,0)</f>
        <v>1219</v>
      </c>
      <c r="AD107" t="str">
        <f>VLOOKUP($H107,'Master list'!$C:$Z,5,0)</f>
        <v>SGCC-ZSBX-Z08</v>
      </c>
      <c r="AE107">
        <f>VLOOKUP($H107,'Master list'!$C:$Z,6,0)</f>
        <v>0.7</v>
      </c>
      <c r="AF107">
        <f>VLOOKUP($H107,'Master list'!$C:$Z,7,0)</f>
        <v>113</v>
      </c>
      <c r="AG107">
        <f>VLOOKUP($H107,'Master list'!$C:$Z,8,0)</f>
        <v>265</v>
      </c>
      <c r="AH107" s="46">
        <f>VLOOKUP($H107,'Master list'!$C:$L,9,0)</f>
        <v>0.16454777500000001</v>
      </c>
      <c r="AI107" s="46">
        <f t="shared" si="10"/>
        <v>49.364332500000003</v>
      </c>
      <c r="AJ107" s="46">
        <f t="shared" si="11"/>
        <v>49.364332500000003</v>
      </c>
      <c r="AK107" s="46">
        <f t="shared" si="12"/>
        <v>0</v>
      </c>
      <c r="AL107" s="74">
        <v>5</v>
      </c>
    </row>
    <row r="108" spans="1:38">
      <c r="A108" s="120" t="s">
        <v>1447</v>
      </c>
      <c r="B108" s="120" t="s">
        <v>1702</v>
      </c>
      <c r="C108" s="120" t="s">
        <v>5489</v>
      </c>
      <c r="D108" s="120" t="s">
        <v>4849</v>
      </c>
      <c r="E108" s="121">
        <v>28</v>
      </c>
      <c r="F108" s="120" t="s">
        <v>4558</v>
      </c>
      <c r="G108" s="120" t="s">
        <v>4558</v>
      </c>
      <c r="H108" s="120" t="s">
        <v>242</v>
      </c>
      <c r="I108" s="120" t="s">
        <v>1228</v>
      </c>
      <c r="J108" s="120" t="s">
        <v>1221</v>
      </c>
      <c r="K108" s="120">
        <v>1.6</v>
      </c>
      <c r="L108" s="120">
        <v>178</v>
      </c>
      <c r="M108" s="120" t="s">
        <v>1781</v>
      </c>
      <c r="N108" s="120" t="s">
        <v>1704</v>
      </c>
      <c r="O108" s="120" t="s">
        <v>1702</v>
      </c>
      <c r="P108" s="121">
        <v>400</v>
      </c>
      <c r="Q108" s="120">
        <v>0</v>
      </c>
      <c r="R108" s="121">
        <v>400</v>
      </c>
      <c r="S108" s="120">
        <v>493.77</v>
      </c>
      <c r="T108" s="121">
        <v>0</v>
      </c>
      <c r="U108" s="120">
        <v>0</v>
      </c>
      <c r="V108" s="121">
        <v>0</v>
      </c>
      <c r="W108" s="120">
        <v>0</v>
      </c>
      <c r="X108" s="120" t="s">
        <v>6199</v>
      </c>
      <c r="Y108" s="120" t="b">
        <v>1</v>
      </c>
      <c r="AA108" t="str">
        <f>VLOOKUP($H108,'Master list'!$C:$Z,3,0)</f>
        <v>SGCC</v>
      </c>
      <c r="AB108" t="str">
        <f>VLOOKUP($H108,'Master list'!$C:$Z,4,0)</f>
        <v>Z08</v>
      </c>
      <c r="AC108" s="47">
        <f>VLOOKUP($H108,'Master list'!$C:$Z,13,0)</f>
        <v>1219</v>
      </c>
      <c r="AD108" t="str">
        <f>VLOOKUP($H108,'Master list'!$C:$Z,5,0)</f>
        <v>SGCC-ZSBX-Z08</v>
      </c>
      <c r="AE108">
        <f>VLOOKUP($H108,'Master list'!$C:$Z,6,0)</f>
        <v>1.6</v>
      </c>
      <c r="AF108">
        <f>VLOOKUP($H108,'Master list'!$C:$Z,7,0)</f>
        <v>178</v>
      </c>
      <c r="AG108">
        <f>VLOOKUP($H108,'Master list'!$C:$Z,8,0)</f>
        <v>550</v>
      </c>
      <c r="AH108" s="46">
        <f>VLOOKUP($H108,'Master list'!$C:$L,9,0)</f>
        <v>1.2296240000000003</v>
      </c>
      <c r="AI108" s="46">
        <f t="shared" si="10"/>
        <v>491.84960000000012</v>
      </c>
      <c r="AJ108" s="46">
        <f t="shared" si="11"/>
        <v>491.84960000000012</v>
      </c>
      <c r="AK108" s="46">
        <f t="shared" si="12"/>
        <v>0</v>
      </c>
      <c r="AL108" s="74">
        <v>5</v>
      </c>
    </row>
    <row r="109" spans="1:38">
      <c r="A109" s="120" t="s">
        <v>1447</v>
      </c>
      <c r="B109" s="120" t="s">
        <v>1702</v>
      </c>
      <c r="C109" s="120" t="s">
        <v>5489</v>
      </c>
      <c r="D109" s="120" t="s">
        <v>4849</v>
      </c>
      <c r="E109" s="121">
        <v>29</v>
      </c>
      <c r="F109" s="120" t="s">
        <v>4558</v>
      </c>
      <c r="G109" s="120" t="s">
        <v>4558</v>
      </c>
      <c r="H109" s="120" t="s">
        <v>243</v>
      </c>
      <c r="I109" s="120" t="s">
        <v>1228</v>
      </c>
      <c r="J109" s="120" t="s">
        <v>1221</v>
      </c>
      <c r="K109" s="120">
        <v>1.6</v>
      </c>
      <c r="L109" s="120">
        <v>180</v>
      </c>
      <c r="M109" s="120" t="s">
        <v>1782</v>
      </c>
      <c r="N109" s="120" t="s">
        <v>1704</v>
      </c>
      <c r="O109" s="120" t="s">
        <v>1702</v>
      </c>
      <c r="P109" s="121">
        <v>400</v>
      </c>
      <c r="Q109" s="120">
        <v>0</v>
      </c>
      <c r="R109" s="121">
        <v>400</v>
      </c>
      <c r="S109" s="120">
        <v>517.46100000000001</v>
      </c>
      <c r="T109" s="121">
        <v>0</v>
      </c>
      <c r="U109" s="120">
        <v>0</v>
      </c>
      <c r="V109" s="121">
        <v>0</v>
      </c>
      <c r="W109" s="120">
        <v>0</v>
      </c>
      <c r="X109" s="120" t="s">
        <v>6199</v>
      </c>
      <c r="Y109" s="120" t="b">
        <v>1</v>
      </c>
      <c r="AA109" t="str">
        <f>VLOOKUP($H109,'Master list'!$C:$Z,3,0)</f>
        <v>SGCC</v>
      </c>
      <c r="AB109" t="str">
        <f>VLOOKUP($H109,'Master list'!$C:$Z,4,0)</f>
        <v>Z08</v>
      </c>
      <c r="AC109" s="47">
        <f>VLOOKUP($H109,'Master list'!$C:$Z,13,0)</f>
        <v>1219</v>
      </c>
      <c r="AD109" t="str">
        <f>VLOOKUP($H109,'Master list'!$C:$Z,5,0)</f>
        <v>SGCC-ZSBX-Z08</v>
      </c>
      <c r="AE109">
        <f>VLOOKUP($H109,'Master list'!$C:$Z,6,0)</f>
        <v>1.6</v>
      </c>
      <c r="AF109">
        <f>VLOOKUP($H109,'Master list'!$C:$Z,7,0)</f>
        <v>180</v>
      </c>
      <c r="AG109">
        <f>VLOOKUP($H109,'Master list'!$C:$Z,8,0)</f>
        <v>570</v>
      </c>
      <c r="AH109" s="46">
        <f>VLOOKUP($H109,'Master list'!$C:$L,9,0)</f>
        <v>1.288656</v>
      </c>
      <c r="AI109" s="46">
        <f t="shared" si="10"/>
        <v>515.4624</v>
      </c>
      <c r="AJ109" s="46">
        <f t="shared" si="11"/>
        <v>515.4624</v>
      </c>
      <c r="AK109" s="46">
        <f t="shared" si="12"/>
        <v>0</v>
      </c>
      <c r="AL109" s="74">
        <v>5</v>
      </c>
    </row>
    <row r="110" spans="1:38">
      <c r="A110" s="120" t="s">
        <v>1447</v>
      </c>
      <c r="B110" s="120" t="s">
        <v>1702</v>
      </c>
      <c r="C110" s="120" t="s">
        <v>5489</v>
      </c>
      <c r="D110" s="120" t="s">
        <v>4849</v>
      </c>
      <c r="E110" s="121">
        <v>30</v>
      </c>
      <c r="F110" s="120" t="s">
        <v>4558</v>
      </c>
      <c r="G110" s="120" t="s">
        <v>4558</v>
      </c>
      <c r="H110" s="120" t="s">
        <v>248</v>
      </c>
      <c r="I110" s="120" t="s">
        <v>1228</v>
      </c>
      <c r="J110" s="120" t="s">
        <v>1221</v>
      </c>
      <c r="K110" s="120">
        <v>1</v>
      </c>
      <c r="L110" s="120">
        <v>83</v>
      </c>
      <c r="M110" s="120" t="s">
        <v>1855</v>
      </c>
      <c r="N110" s="120" t="s">
        <v>1704</v>
      </c>
      <c r="O110" s="120" t="s">
        <v>1702</v>
      </c>
      <c r="P110" s="121">
        <v>500</v>
      </c>
      <c r="Q110" s="120">
        <v>0</v>
      </c>
      <c r="R110" s="121">
        <v>500</v>
      </c>
      <c r="S110" s="120">
        <v>65.959999999999994</v>
      </c>
      <c r="T110" s="121">
        <v>0</v>
      </c>
      <c r="U110" s="120">
        <v>0</v>
      </c>
      <c r="V110" s="121">
        <v>0</v>
      </c>
      <c r="W110" s="120">
        <v>0</v>
      </c>
      <c r="X110" s="120" t="s">
        <v>6199</v>
      </c>
      <c r="Y110" s="120" t="b">
        <v>1</v>
      </c>
      <c r="AA110" t="str">
        <f>VLOOKUP($H110,'Master list'!$C:$Z,3,0)</f>
        <v>SGCC</v>
      </c>
      <c r="AB110" t="str">
        <f>VLOOKUP($H110,'Master list'!$C:$Z,4,0)</f>
        <v>Z08</v>
      </c>
      <c r="AC110" s="47">
        <f>VLOOKUP($H110,'Master list'!$C:$Z,13,0)</f>
        <v>1219</v>
      </c>
      <c r="AD110" t="str">
        <f>VLOOKUP($H110,'Master list'!$C:$Z,5,0)</f>
        <v>SGCC-ZSBX-Z08</v>
      </c>
      <c r="AE110">
        <f>VLOOKUP($H110,'Master list'!$C:$Z,6,0)</f>
        <v>1</v>
      </c>
      <c r="AF110">
        <f>VLOOKUP($H110,'Master list'!$C:$Z,7,0)</f>
        <v>83</v>
      </c>
      <c r="AG110">
        <f>VLOOKUP($H110,'Master list'!$C:$Z,8,0)</f>
        <v>206</v>
      </c>
      <c r="AH110" s="46">
        <f>VLOOKUP($H110,'Master list'!$C:$L,9,0)</f>
        <v>0.13421929999999999</v>
      </c>
      <c r="AI110" s="46">
        <f t="shared" si="10"/>
        <v>67.109649999999988</v>
      </c>
      <c r="AJ110" s="46">
        <f t="shared" si="11"/>
        <v>67.109649999999988</v>
      </c>
      <c r="AK110" s="46">
        <f t="shared" si="12"/>
        <v>0</v>
      </c>
      <c r="AL110" s="74">
        <v>5</v>
      </c>
    </row>
    <row r="111" spans="1:38">
      <c r="A111" s="120" t="s">
        <v>1447</v>
      </c>
      <c r="B111" s="120" t="s">
        <v>1702</v>
      </c>
      <c r="C111" s="120" t="s">
        <v>5489</v>
      </c>
      <c r="D111" s="120" t="s">
        <v>4849</v>
      </c>
      <c r="E111" s="121">
        <v>31</v>
      </c>
      <c r="F111" s="120" t="s">
        <v>4558</v>
      </c>
      <c r="G111" s="120" t="s">
        <v>4558</v>
      </c>
      <c r="H111" s="120" t="s">
        <v>250</v>
      </c>
      <c r="I111" s="120" t="s">
        <v>1228</v>
      </c>
      <c r="J111" s="120" t="s">
        <v>1221</v>
      </c>
      <c r="K111" s="120">
        <v>1.2</v>
      </c>
      <c r="L111" s="120">
        <v>156.5</v>
      </c>
      <c r="M111" s="120" t="s">
        <v>1866</v>
      </c>
      <c r="N111" s="120" t="s">
        <v>1704</v>
      </c>
      <c r="O111" s="120" t="s">
        <v>1702</v>
      </c>
      <c r="P111" s="121">
        <v>300</v>
      </c>
      <c r="Q111" s="120">
        <v>0</v>
      </c>
      <c r="R111" s="121">
        <v>300</v>
      </c>
      <c r="S111" s="120">
        <v>230</v>
      </c>
      <c r="T111" s="121">
        <v>0</v>
      </c>
      <c r="U111" s="120">
        <v>0</v>
      </c>
      <c r="V111" s="121">
        <v>0</v>
      </c>
      <c r="W111" s="120">
        <v>0</v>
      </c>
      <c r="X111" s="120" t="s">
        <v>6199</v>
      </c>
      <c r="Y111" s="120" t="b">
        <v>1</v>
      </c>
      <c r="AA111" t="str">
        <f>VLOOKUP($H111,'Master list'!$C:$Z,3,0)</f>
        <v>SGCC</v>
      </c>
      <c r="AB111" t="str">
        <f>VLOOKUP($H111,'Master list'!$C:$Z,4,0)</f>
        <v>Z08</v>
      </c>
      <c r="AC111" s="47">
        <f>VLOOKUP($H111,'Master list'!$C:$Z,13,0)</f>
        <v>1219</v>
      </c>
      <c r="AD111" t="str">
        <f>VLOOKUP($H111,'Master list'!$C:$Z,5,0)</f>
        <v>SGCC-ZSBX-Z08</v>
      </c>
      <c r="AE111">
        <f>VLOOKUP($H111,'Master list'!$C:$Z,6,0)</f>
        <v>1.2</v>
      </c>
      <c r="AF111">
        <f>VLOOKUP($H111,'Master list'!$C:$Z,7,0)</f>
        <v>156.5</v>
      </c>
      <c r="AG111">
        <f>VLOOKUP($H111,'Master list'!$C:$Z,8,0)</f>
        <v>520</v>
      </c>
      <c r="AH111" s="46">
        <f>VLOOKUP($H111,'Master list'!$C:$L,9,0)</f>
        <v>0.76659959999999994</v>
      </c>
      <c r="AI111" s="46">
        <f t="shared" si="10"/>
        <v>229.97987999999998</v>
      </c>
      <c r="AJ111" s="46">
        <f t="shared" si="11"/>
        <v>229.97987999999998</v>
      </c>
      <c r="AK111" s="46">
        <f t="shared" si="12"/>
        <v>0</v>
      </c>
      <c r="AL111" s="74">
        <v>5</v>
      </c>
    </row>
    <row r="112" spans="1:38">
      <c r="A112" s="120" t="s">
        <v>1447</v>
      </c>
      <c r="B112" s="120" t="s">
        <v>1702</v>
      </c>
      <c r="C112" s="120" t="s">
        <v>5489</v>
      </c>
      <c r="D112" s="120" t="s">
        <v>4849</v>
      </c>
      <c r="E112" s="121">
        <v>32</v>
      </c>
      <c r="F112" s="120" t="s">
        <v>4558</v>
      </c>
      <c r="G112" s="120" t="s">
        <v>4558</v>
      </c>
      <c r="H112" s="120" t="s">
        <v>258</v>
      </c>
      <c r="I112" s="120" t="s">
        <v>1228</v>
      </c>
      <c r="J112" s="120" t="s">
        <v>1221</v>
      </c>
      <c r="K112" s="120">
        <v>0.7</v>
      </c>
      <c r="L112" s="120">
        <v>171.5</v>
      </c>
      <c r="M112" s="120" t="s">
        <v>6218</v>
      </c>
      <c r="N112" s="120" t="s">
        <v>1704</v>
      </c>
      <c r="O112" s="120" t="s">
        <v>1702</v>
      </c>
      <c r="P112" s="121">
        <v>300</v>
      </c>
      <c r="Q112" s="120">
        <v>0</v>
      </c>
      <c r="R112" s="121">
        <v>296</v>
      </c>
      <c r="S112" s="120">
        <v>173</v>
      </c>
      <c r="T112" s="121">
        <v>0</v>
      </c>
      <c r="U112" s="120">
        <v>0</v>
      </c>
      <c r="V112" s="121">
        <v>4</v>
      </c>
      <c r="W112" s="120">
        <v>0</v>
      </c>
      <c r="X112" s="120" t="s">
        <v>6199</v>
      </c>
      <c r="Y112" s="120" t="b">
        <v>0</v>
      </c>
      <c r="AA112" t="str">
        <f>VLOOKUP($H112,'Master list'!$C:$Z,3,0)</f>
        <v>SGCC</v>
      </c>
      <c r="AB112" t="str">
        <f>VLOOKUP($H112,'Master list'!$C:$Z,4,0)</f>
        <v>Z08</v>
      </c>
      <c r="AC112" s="47">
        <f>VLOOKUP($H112,'Master list'!$C:$Z,13,0)</f>
        <v>1219</v>
      </c>
      <c r="AD112" t="str">
        <f>VLOOKUP($H112,'Master list'!$C:$Z,5,0)</f>
        <v>SGCC-ZSBX-Z08</v>
      </c>
      <c r="AE112">
        <f>VLOOKUP($H112,'Master list'!$C:$Z,6,0)</f>
        <v>0.7</v>
      </c>
      <c r="AF112">
        <f>VLOOKUP($H112,'Master list'!$C:$Z,7,0)</f>
        <v>171.5</v>
      </c>
      <c r="AG112">
        <f>VLOOKUP($H112,'Master list'!$C:$Z,8,0)</f>
        <v>611</v>
      </c>
      <c r="AH112" s="46">
        <f>VLOOKUP($H112,'Master list'!$C:$L,9,0)</f>
        <v>0.57580181749999992</v>
      </c>
      <c r="AI112" s="46">
        <f t="shared" si="10"/>
        <v>172.74054524999997</v>
      </c>
      <c r="AJ112" s="46">
        <f t="shared" si="11"/>
        <v>170.43733797999997</v>
      </c>
      <c r="AK112" s="46">
        <f t="shared" si="12"/>
        <v>2.3032072700000015</v>
      </c>
      <c r="AL112" s="74">
        <v>5</v>
      </c>
    </row>
    <row r="113" spans="1:38">
      <c r="A113" s="120" t="s">
        <v>1447</v>
      </c>
      <c r="B113" s="120" t="s">
        <v>1702</v>
      </c>
      <c r="C113" s="120" t="s">
        <v>5489</v>
      </c>
      <c r="D113" s="120" t="s">
        <v>4849</v>
      </c>
      <c r="E113" s="121">
        <v>33</v>
      </c>
      <c r="F113" s="120" t="s">
        <v>4558</v>
      </c>
      <c r="G113" s="120" t="s">
        <v>4558</v>
      </c>
      <c r="H113" s="120" t="s">
        <v>264</v>
      </c>
      <c r="I113" s="120" t="s">
        <v>1228</v>
      </c>
      <c r="J113" s="120" t="s">
        <v>1221</v>
      </c>
      <c r="K113" s="120">
        <v>0.7</v>
      </c>
      <c r="L113" s="120">
        <v>202</v>
      </c>
      <c r="M113" s="120" t="s">
        <v>1856</v>
      </c>
      <c r="N113" s="120" t="s">
        <v>1704</v>
      </c>
      <c r="O113" s="120" t="s">
        <v>1702</v>
      </c>
      <c r="P113" s="121">
        <v>100</v>
      </c>
      <c r="Q113" s="120">
        <v>0</v>
      </c>
      <c r="R113" s="121">
        <v>95</v>
      </c>
      <c r="S113" s="120">
        <v>26.99</v>
      </c>
      <c r="T113" s="121">
        <v>0</v>
      </c>
      <c r="U113" s="120">
        <v>0</v>
      </c>
      <c r="V113" s="121">
        <v>5</v>
      </c>
      <c r="W113" s="120">
        <v>0</v>
      </c>
      <c r="X113" s="120" t="s">
        <v>6200</v>
      </c>
      <c r="Y113" s="120" t="b">
        <v>0</v>
      </c>
      <c r="AA113" t="str">
        <f>VLOOKUP($H113,'Master list'!$C:$Z,3,0)</f>
        <v>SGCC</v>
      </c>
      <c r="AB113" t="str">
        <f>VLOOKUP($H113,'Master list'!$C:$Z,4,0)</f>
        <v>Z08</v>
      </c>
      <c r="AC113" s="47">
        <f>VLOOKUP($H113,'Master list'!$C:$Z,13,0)</f>
        <v>1219</v>
      </c>
      <c r="AD113" t="str">
        <f>VLOOKUP($H113,'Master list'!$C:$Z,5,0)</f>
        <v>SGCC-ZSBX-Z08</v>
      </c>
      <c r="AE113">
        <f>VLOOKUP($H113,'Master list'!$C:$Z,6,0)</f>
        <v>0.7</v>
      </c>
      <c r="AF113">
        <f>VLOOKUP($H113,'Master list'!$C:$Z,7,0)</f>
        <v>202</v>
      </c>
      <c r="AG113">
        <f>VLOOKUP($H113,'Master list'!$C:$Z,8,0)</f>
        <v>247</v>
      </c>
      <c r="AH113" s="46">
        <f>VLOOKUP($H113,'Master list'!$C:$L,9,0)</f>
        <v>0.27416752999999999</v>
      </c>
      <c r="AI113" s="46">
        <f t="shared" si="10"/>
        <v>27.416753</v>
      </c>
      <c r="AJ113" s="46">
        <f t="shared" si="11"/>
        <v>26.045915349999998</v>
      </c>
      <c r="AK113" s="46">
        <f t="shared" si="12"/>
        <v>1.3708376500000021</v>
      </c>
      <c r="AL113" s="74">
        <v>5</v>
      </c>
    </row>
    <row r="114" spans="1:38">
      <c r="A114" s="120" t="s">
        <v>1447</v>
      </c>
      <c r="B114" s="120" t="s">
        <v>1702</v>
      </c>
      <c r="C114" s="120" t="s">
        <v>5489</v>
      </c>
      <c r="D114" s="120" t="s">
        <v>4849</v>
      </c>
      <c r="E114" s="121">
        <v>34</v>
      </c>
      <c r="F114" s="120" t="s">
        <v>4558</v>
      </c>
      <c r="G114" s="120" t="s">
        <v>4558</v>
      </c>
      <c r="H114" s="120" t="s">
        <v>286</v>
      </c>
      <c r="I114" s="120" t="s">
        <v>1228</v>
      </c>
      <c r="J114" s="120" t="s">
        <v>1221</v>
      </c>
      <c r="K114" s="120">
        <v>0.8</v>
      </c>
      <c r="L114" s="120">
        <v>336</v>
      </c>
      <c r="M114" s="120" t="s">
        <v>1788</v>
      </c>
      <c r="N114" s="120" t="s">
        <v>1704</v>
      </c>
      <c r="O114" s="120" t="s">
        <v>1702</v>
      </c>
      <c r="P114" s="121">
        <v>600</v>
      </c>
      <c r="Q114" s="120">
        <v>0</v>
      </c>
      <c r="R114" s="121">
        <v>589</v>
      </c>
      <c r="S114" s="120">
        <v>1100.856</v>
      </c>
      <c r="T114" s="121">
        <v>0</v>
      </c>
      <c r="U114" s="120">
        <v>0</v>
      </c>
      <c r="V114" s="121">
        <v>11</v>
      </c>
      <c r="W114" s="120">
        <v>0</v>
      </c>
      <c r="X114" s="120" t="s">
        <v>6200</v>
      </c>
      <c r="Y114" s="120" t="b">
        <v>0</v>
      </c>
      <c r="AA114" t="str">
        <f>VLOOKUP($H114,'Master list'!$C:$Z,3,0)</f>
        <v>SGCC</v>
      </c>
      <c r="AB114" t="str">
        <f>VLOOKUP($H114,'Master list'!$C:$Z,4,0)</f>
        <v>Z08</v>
      </c>
      <c r="AC114" s="47">
        <f>VLOOKUP($H114,'Master list'!$C:$Z,13,0)</f>
        <v>1219</v>
      </c>
      <c r="AD114" t="str">
        <f>VLOOKUP($H114,'Master list'!$C:$Z,5,0)</f>
        <v>SGCC-ZSBX-Z08</v>
      </c>
      <c r="AE114">
        <f>VLOOKUP($H114,'Master list'!$C:$Z,6,0)</f>
        <v>0.8</v>
      </c>
      <c r="AF114">
        <f>VLOOKUP($H114,'Master list'!$C:$Z,7,0)</f>
        <v>336</v>
      </c>
      <c r="AG114">
        <f>VLOOKUP($H114,'Master list'!$C:$Z,8,0)</f>
        <v>875.5</v>
      </c>
      <c r="AH114" s="46">
        <f>VLOOKUP($H114,'Master list'!$C:$L,9,0)</f>
        <v>1.84737504</v>
      </c>
      <c r="AI114" s="46">
        <f t="shared" si="10"/>
        <v>1108.4250239999999</v>
      </c>
      <c r="AJ114" s="46">
        <f t="shared" si="11"/>
        <v>1088.1038985600001</v>
      </c>
      <c r="AK114" s="46">
        <f t="shared" si="12"/>
        <v>20.321125439999832</v>
      </c>
      <c r="AL114" s="74">
        <v>5</v>
      </c>
    </row>
    <row r="115" spans="1:38">
      <c r="A115" s="120" t="s">
        <v>1447</v>
      </c>
      <c r="B115" s="120" t="s">
        <v>1702</v>
      </c>
      <c r="C115" s="120" t="s">
        <v>5489</v>
      </c>
      <c r="D115" s="120" t="s">
        <v>4849</v>
      </c>
      <c r="E115" s="121">
        <v>35</v>
      </c>
      <c r="F115" s="120" t="s">
        <v>4558</v>
      </c>
      <c r="G115" s="120" t="s">
        <v>4558</v>
      </c>
      <c r="H115" s="120" t="s">
        <v>289</v>
      </c>
      <c r="I115" s="120" t="s">
        <v>1228</v>
      </c>
      <c r="J115" s="120" t="s">
        <v>1221</v>
      </c>
      <c r="K115" s="120">
        <v>0.7</v>
      </c>
      <c r="L115" s="120">
        <v>275</v>
      </c>
      <c r="M115" s="120" t="s">
        <v>1789</v>
      </c>
      <c r="N115" s="120" t="s">
        <v>1704</v>
      </c>
      <c r="O115" s="120" t="s">
        <v>1702</v>
      </c>
      <c r="P115" s="121">
        <v>700</v>
      </c>
      <c r="Q115" s="120">
        <v>0</v>
      </c>
      <c r="R115" s="121">
        <v>500</v>
      </c>
      <c r="S115" s="120">
        <v>305</v>
      </c>
      <c r="T115" s="121">
        <v>0</v>
      </c>
      <c r="U115" s="120">
        <v>0</v>
      </c>
      <c r="V115" s="121">
        <v>200</v>
      </c>
      <c r="W115" s="120">
        <v>0</v>
      </c>
      <c r="X115" s="120" t="s">
        <v>6200</v>
      </c>
      <c r="Y115" s="120" t="b">
        <v>0</v>
      </c>
      <c r="AA115" t="str">
        <f>VLOOKUP($H115,'Master list'!$C:$Z,3,0)</f>
        <v>SGCC</v>
      </c>
      <c r="AB115" t="str">
        <f>VLOOKUP($H115,'Master list'!$C:$Z,4,0)</f>
        <v>Z08</v>
      </c>
      <c r="AC115" s="47">
        <f>VLOOKUP($H115,'Master list'!$C:$Z,13,0)</f>
        <v>1219</v>
      </c>
      <c r="AD115" t="str">
        <f>VLOOKUP($H115,'Master list'!$C:$Z,5,0)</f>
        <v>SGCC-ZSBX-Z08</v>
      </c>
      <c r="AE115">
        <f>VLOOKUP($H115,'Master list'!$C:$Z,6,0)</f>
        <v>0.7</v>
      </c>
      <c r="AF115">
        <f>VLOOKUP($H115,'Master list'!$C:$Z,7,0)</f>
        <v>275</v>
      </c>
      <c r="AG115">
        <f>VLOOKUP($H115,'Master list'!$C:$Z,8,0)</f>
        <v>393</v>
      </c>
      <c r="AH115" s="46">
        <f>VLOOKUP($H115,'Master list'!$C:$L,9,0)</f>
        <v>0.59387212499999986</v>
      </c>
      <c r="AI115" s="46">
        <f t="shared" si="10"/>
        <v>415.71048749999989</v>
      </c>
      <c r="AJ115" s="46">
        <f t="shared" si="11"/>
        <v>296.93606249999993</v>
      </c>
      <c r="AK115" s="46">
        <f t="shared" si="12"/>
        <v>118.77442499999995</v>
      </c>
      <c r="AL115" s="74">
        <v>5</v>
      </c>
    </row>
    <row r="116" spans="1:38">
      <c r="A116" s="120" t="s">
        <v>1447</v>
      </c>
      <c r="B116" s="120" t="s">
        <v>1702</v>
      </c>
      <c r="C116" s="120" t="s">
        <v>5489</v>
      </c>
      <c r="D116" s="120" t="s">
        <v>4849</v>
      </c>
      <c r="E116" s="121">
        <v>36</v>
      </c>
      <c r="F116" s="120" t="s">
        <v>4558</v>
      </c>
      <c r="G116" s="120" t="s">
        <v>4558</v>
      </c>
      <c r="H116" s="120" t="s">
        <v>292</v>
      </c>
      <c r="I116" s="120" t="s">
        <v>1228</v>
      </c>
      <c r="J116" s="120" t="s">
        <v>1221</v>
      </c>
      <c r="K116" s="120">
        <v>0.7</v>
      </c>
      <c r="L116" s="120">
        <v>436</v>
      </c>
      <c r="M116" s="120" t="s">
        <v>1790</v>
      </c>
      <c r="N116" s="120" t="s">
        <v>1704</v>
      </c>
      <c r="O116" s="120" t="s">
        <v>1702</v>
      </c>
      <c r="P116" s="121">
        <v>700</v>
      </c>
      <c r="Q116" s="120">
        <v>0</v>
      </c>
      <c r="R116" s="121">
        <v>679</v>
      </c>
      <c r="S116" s="120">
        <v>821</v>
      </c>
      <c r="T116" s="121">
        <v>0</v>
      </c>
      <c r="U116" s="120">
        <v>0</v>
      </c>
      <c r="V116" s="121">
        <v>21</v>
      </c>
      <c r="W116" s="120">
        <v>0</v>
      </c>
      <c r="X116" s="120" t="s">
        <v>6200</v>
      </c>
      <c r="Y116" s="120" t="b">
        <v>0</v>
      </c>
      <c r="AA116" t="str">
        <f>VLOOKUP($H116,'Master list'!$C:$Z,3,0)</f>
        <v>SGCC</v>
      </c>
      <c r="AB116" t="str">
        <f>VLOOKUP($H116,'Master list'!$C:$Z,4,0)</f>
        <v>Z08</v>
      </c>
      <c r="AC116" s="47">
        <f>VLOOKUP($H116,'Master list'!$C:$Z,13,0)</f>
        <v>1219</v>
      </c>
      <c r="AD116" t="str">
        <f>VLOOKUP($H116,'Master list'!$C:$Z,5,0)</f>
        <v>SGCC-ZSBX-Z08</v>
      </c>
      <c r="AE116">
        <f>VLOOKUP($H116,'Master list'!$C:$Z,6,0)</f>
        <v>0.7</v>
      </c>
      <c r="AF116">
        <f>VLOOKUP($H116,'Master list'!$C:$Z,7,0)</f>
        <v>436</v>
      </c>
      <c r="AG116">
        <f>VLOOKUP($H116,'Master list'!$C:$Z,8,0)</f>
        <v>489</v>
      </c>
      <c r="AH116" s="46">
        <f>VLOOKUP($H116,'Master list'!$C:$L,9,0)</f>
        <v>1.1715559799999997</v>
      </c>
      <c r="AI116" s="46">
        <f t="shared" si="10"/>
        <v>820.08918599999981</v>
      </c>
      <c r="AJ116" s="46">
        <f t="shared" si="11"/>
        <v>795.48651041999983</v>
      </c>
      <c r="AK116" s="46">
        <f t="shared" si="12"/>
        <v>24.602675579999982</v>
      </c>
      <c r="AL116" s="74">
        <v>5</v>
      </c>
    </row>
    <row r="117" spans="1:38">
      <c r="A117" s="120" t="s">
        <v>1447</v>
      </c>
      <c r="B117" s="120" t="s">
        <v>1702</v>
      </c>
      <c r="C117" s="120" t="s">
        <v>5489</v>
      </c>
      <c r="D117" s="120" t="s">
        <v>4849</v>
      </c>
      <c r="E117" s="121">
        <v>38</v>
      </c>
      <c r="F117" s="120" t="s">
        <v>4558</v>
      </c>
      <c r="G117" s="120" t="s">
        <v>4558</v>
      </c>
      <c r="H117" s="120" t="s">
        <v>315</v>
      </c>
      <c r="I117" s="120" t="s">
        <v>1228</v>
      </c>
      <c r="J117" s="120" t="s">
        <v>1221</v>
      </c>
      <c r="K117" s="120">
        <v>0.7</v>
      </c>
      <c r="L117" s="120">
        <v>385</v>
      </c>
      <c r="M117" s="120" t="s">
        <v>6179</v>
      </c>
      <c r="N117" s="120" t="s">
        <v>1704</v>
      </c>
      <c r="O117" s="120" t="s">
        <v>1702</v>
      </c>
      <c r="P117" s="121">
        <v>300</v>
      </c>
      <c r="Q117" s="120">
        <v>0</v>
      </c>
      <c r="R117" s="121">
        <v>300</v>
      </c>
      <c r="S117" s="120">
        <v>278</v>
      </c>
      <c r="T117" s="121">
        <v>0</v>
      </c>
      <c r="U117" s="120">
        <v>0</v>
      </c>
      <c r="V117" s="121">
        <v>0</v>
      </c>
      <c r="W117" s="120">
        <v>0</v>
      </c>
      <c r="X117" s="120" t="s">
        <v>6200</v>
      </c>
      <c r="Y117" s="120" t="b">
        <v>1</v>
      </c>
      <c r="AA117" t="str">
        <f>VLOOKUP($H117,'Master list'!$C:$Z,3,0)</f>
        <v>SGCC</v>
      </c>
      <c r="AB117" t="str">
        <f>VLOOKUP($H117,'Master list'!$C:$Z,4,0)</f>
        <v>Z08</v>
      </c>
      <c r="AC117" s="47">
        <f>VLOOKUP($H117,'Master list'!$C:$Z,13,0)</f>
        <v>1219</v>
      </c>
      <c r="AD117" t="str">
        <f>VLOOKUP($H117,'Master list'!$C:$Z,5,0)</f>
        <v>SGCC-ZSBX-Z08</v>
      </c>
      <c r="AE117">
        <f>VLOOKUP($H117,'Master list'!$C:$Z,6,0)</f>
        <v>0.7</v>
      </c>
      <c r="AF117">
        <f>VLOOKUP($H117,'Master list'!$C:$Z,7,0)</f>
        <v>385</v>
      </c>
      <c r="AG117">
        <f>VLOOKUP($H117,'Master list'!$C:$Z,8,0)</f>
        <v>432.5</v>
      </c>
      <c r="AH117" s="46">
        <f>VLOOKUP($H117,'Master list'!$C:$L,9,0)</f>
        <v>0.91498618749999994</v>
      </c>
      <c r="AI117" s="46">
        <f t="shared" si="10"/>
        <v>274.49585624999997</v>
      </c>
      <c r="AJ117" s="46">
        <f t="shared" si="11"/>
        <v>274.49585624999997</v>
      </c>
      <c r="AK117" s="46">
        <f t="shared" si="12"/>
        <v>0</v>
      </c>
      <c r="AL117" s="74">
        <v>5</v>
      </c>
    </row>
    <row r="118" spans="1:38">
      <c r="A118" s="120" t="s">
        <v>1447</v>
      </c>
      <c r="B118" s="120" t="s">
        <v>1702</v>
      </c>
      <c r="C118" s="120" t="s">
        <v>5489</v>
      </c>
      <c r="D118" s="120" t="s">
        <v>4849</v>
      </c>
      <c r="E118" s="121">
        <v>39</v>
      </c>
      <c r="F118" s="120" t="s">
        <v>4558</v>
      </c>
      <c r="G118" s="120" t="s">
        <v>4558</v>
      </c>
      <c r="H118" s="120" t="s">
        <v>326</v>
      </c>
      <c r="I118" s="120" t="s">
        <v>1228</v>
      </c>
      <c r="J118" s="120" t="s">
        <v>1221</v>
      </c>
      <c r="K118" s="120">
        <v>1.2</v>
      </c>
      <c r="L118" s="120">
        <v>271</v>
      </c>
      <c r="M118" s="120" t="s">
        <v>1791</v>
      </c>
      <c r="N118" s="120" t="s">
        <v>1704</v>
      </c>
      <c r="O118" s="120" t="s">
        <v>1702</v>
      </c>
      <c r="P118" s="121">
        <v>500</v>
      </c>
      <c r="Q118" s="120">
        <v>0</v>
      </c>
      <c r="R118" s="121">
        <v>500</v>
      </c>
      <c r="S118" s="120">
        <v>193.791</v>
      </c>
      <c r="T118" s="121">
        <v>0</v>
      </c>
      <c r="U118" s="120">
        <v>0</v>
      </c>
      <c r="V118" s="121">
        <v>0</v>
      </c>
      <c r="W118" s="120">
        <v>0</v>
      </c>
      <c r="X118" s="120" t="s">
        <v>6200</v>
      </c>
      <c r="Y118" s="120" t="b">
        <v>1</v>
      </c>
      <c r="AA118" t="str">
        <f>VLOOKUP($H118,'Master list'!$C:$Z,3,0)</f>
        <v>SGCC</v>
      </c>
      <c r="AB118" t="str">
        <f>VLOOKUP($H118,'Master list'!$C:$Z,4,0)</f>
        <v>Z08</v>
      </c>
      <c r="AC118" s="47">
        <f>VLOOKUP($H118,'Master list'!$C:$Z,13,0)</f>
        <v>1219</v>
      </c>
      <c r="AD118" t="str">
        <f>VLOOKUP($H118,'Master list'!$C:$Z,5,0)</f>
        <v>SGCC-ZSBX-Z08</v>
      </c>
      <c r="AE118">
        <f>VLOOKUP($H118,'Master list'!$C:$Z,6,0)</f>
        <v>1.2</v>
      </c>
      <c r="AF118">
        <f>VLOOKUP($H118,'Master list'!$C:$Z,7,0)</f>
        <v>271</v>
      </c>
      <c r="AG118">
        <f>VLOOKUP($H118,'Master list'!$C:$Z,8,0)</f>
        <v>190</v>
      </c>
      <c r="AH118" s="46">
        <f>VLOOKUP($H118,'Master list'!$C:$L,9,0)</f>
        <v>0.48503580000000007</v>
      </c>
      <c r="AI118" s="46">
        <f t="shared" si="10"/>
        <v>242.51790000000003</v>
      </c>
      <c r="AJ118" s="46">
        <f t="shared" si="11"/>
        <v>242.51790000000003</v>
      </c>
      <c r="AK118" s="46">
        <f t="shared" si="12"/>
        <v>0</v>
      </c>
      <c r="AL118" s="74">
        <v>5</v>
      </c>
    </row>
    <row r="119" spans="1:38">
      <c r="A119" s="120" t="s">
        <v>1447</v>
      </c>
      <c r="B119" s="120" t="s">
        <v>1702</v>
      </c>
      <c r="C119" s="120" t="s">
        <v>5489</v>
      </c>
      <c r="D119" s="120" t="s">
        <v>4849</v>
      </c>
      <c r="E119" s="121">
        <v>41</v>
      </c>
      <c r="F119" s="120" t="s">
        <v>4558</v>
      </c>
      <c r="G119" s="120" t="s">
        <v>4558</v>
      </c>
      <c r="H119" s="120" t="s">
        <v>329</v>
      </c>
      <c r="I119" s="120" t="s">
        <v>1228</v>
      </c>
      <c r="J119" s="120" t="s">
        <v>1221</v>
      </c>
      <c r="K119" s="120">
        <v>1.2</v>
      </c>
      <c r="L119" s="120">
        <v>65</v>
      </c>
      <c r="M119" s="120" t="s">
        <v>1792</v>
      </c>
      <c r="N119" s="120" t="s">
        <v>1704</v>
      </c>
      <c r="O119" s="120" t="s">
        <v>1702</v>
      </c>
      <c r="P119" s="121">
        <v>300</v>
      </c>
      <c r="Q119" s="120">
        <v>0</v>
      </c>
      <c r="R119" s="121">
        <v>300</v>
      </c>
      <c r="S119" s="120">
        <v>146.476</v>
      </c>
      <c r="T119" s="121">
        <v>0</v>
      </c>
      <c r="U119" s="120">
        <v>0</v>
      </c>
      <c r="V119" s="121">
        <v>0</v>
      </c>
      <c r="W119" s="120">
        <v>0</v>
      </c>
      <c r="X119" s="120" t="s">
        <v>6200</v>
      </c>
      <c r="Y119" s="120" t="b">
        <v>1</v>
      </c>
      <c r="AA119" t="str">
        <f>VLOOKUP($H119,'Master list'!$C:$Z,3,0)</f>
        <v>SGCC</v>
      </c>
      <c r="AB119" t="str">
        <f>VLOOKUP($H119,'Master list'!$C:$Z,4,0)</f>
        <v>Z08</v>
      </c>
      <c r="AC119" s="47">
        <f>VLOOKUP($H119,'Master list'!$C:$Z,13,0)</f>
        <v>1219</v>
      </c>
      <c r="AD119" t="str">
        <f>VLOOKUP($H119,'Master list'!$C:$Z,5,0)</f>
        <v>SGCC-ZSBX-Z08</v>
      </c>
      <c r="AE119">
        <f>VLOOKUP($H119,'Master list'!$C:$Z,6,0)</f>
        <v>1.2</v>
      </c>
      <c r="AF119">
        <f>VLOOKUP($H119,'Master list'!$C:$Z,7,0)</f>
        <v>65</v>
      </c>
      <c r="AG119">
        <f>VLOOKUP($H119,'Master list'!$C:$Z,8,0)</f>
        <v>792</v>
      </c>
      <c r="AH119" s="46">
        <f>VLOOKUP($H119,'Master list'!$C:$L,9,0)</f>
        <v>0.48494159999999997</v>
      </c>
      <c r="AI119" s="46">
        <f t="shared" si="10"/>
        <v>145.48247999999998</v>
      </c>
      <c r="AJ119" s="46">
        <f t="shared" si="11"/>
        <v>145.48247999999998</v>
      </c>
      <c r="AK119" s="46">
        <f t="shared" si="12"/>
        <v>0</v>
      </c>
      <c r="AL119" s="74">
        <v>5</v>
      </c>
    </row>
    <row r="120" spans="1:38">
      <c r="A120" s="120" t="s">
        <v>1447</v>
      </c>
      <c r="B120" s="120" t="s">
        <v>1702</v>
      </c>
      <c r="C120" s="120" t="s">
        <v>5489</v>
      </c>
      <c r="D120" s="120" t="s">
        <v>4849</v>
      </c>
      <c r="E120" s="121">
        <v>42</v>
      </c>
      <c r="F120" s="120" t="s">
        <v>4558</v>
      </c>
      <c r="G120" s="120" t="s">
        <v>4558</v>
      </c>
      <c r="H120" s="120" t="s">
        <v>353</v>
      </c>
      <c r="I120" s="120" t="s">
        <v>1228</v>
      </c>
      <c r="J120" s="120" t="s">
        <v>1221</v>
      </c>
      <c r="K120" s="120">
        <v>0.8</v>
      </c>
      <c r="L120" s="120">
        <v>150</v>
      </c>
      <c r="M120" s="120" t="s">
        <v>1857</v>
      </c>
      <c r="N120" s="120" t="s">
        <v>1704</v>
      </c>
      <c r="O120" s="120" t="s">
        <v>1702</v>
      </c>
      <c r="P120" s="121">
        <v>200</v>
      </c>
      <c r="Q120" s="120">
        <v>0</v>
      </c>
      <c r="R120" s="121">
        <v>200</v>
      </c>
      <c r="S120" s="120">
        <v>92.6</v>
      </c>
      <c r="T120" s="121">
        <v>0</v>
      </c>
      <c r="U120" s="120">
        <v>0</v>
      </c>
      <c r="V120" s="121">
        <v>0</v>
      </c>
      <c r="W120" s="120">
        <v>0</v>
      </c>
      <c r="X120" s="120" t="s">
        <v>6200</v>
      </c>
      <c r="Y120" s="120" t="b">
        <v>1</v>
      </c>
      <c r="AA120" t="str">
        <f>VLOOKUP($H120,'Master list'!$C:$Z,3,0)</f>
        <v>SGCC</v>
      </c>
      <c r="AB120" t="str">
        <f>VLOOKUP($H120,'Master list'!$C:$Z,4,0)</f>
        <v>Z08</v>
      </c>
      <c r="AC120" s="47">
        <f>VLOOKUP($H120,'Master list'!$C:$Z,13,0)</f>
        <v>1219</v>
      </c>
      <c r="AD120" t="str">
        <f>VLOOKUP($H120,'Master list'!$C:$Z,5,0)</f>
        <v>SGCC-ZSBX-Z08</v>
      </c>
      <c r="AE120">
        <f>VLOOKUP($H120,'Master list'!$C:$Z,6,0)</f>
        <v>0.8</v>
      </c>
      <c r="AF120">
        <f>VLOOKUP($H120,'Master list'!$C:$Z,7,0)</f>
        <v>150</v>
      </c>
      <c r="AG120">
        <f>VLOOKUP($H120,'Master list'!$C:$Z,8,0)</f>
        <v>491</v>
      </c>
      <c r="AH120" s="46">
        <f>VLOOKUP($H120,'Master list'!$C:$L,9,0)</f>
        <v>0.46252199999999999</v>
      </c>
      <c r="AI120" s="46">
        <f t="shared" si="10"/>
        <v>92.504400000000004</v>
      </c>
      <c r="AJ120" s="46">
        <f t="shared" si="11"/>
        <v>92.504400000000004</v>
      </c>
      <c r="AK120" s="46">
        <f t="shared" si="12"/>
        <v>0</v>
      </c>
      <c r="AL120" s="74">
        <v>5</v>
      </c>
    </row>
    <row r="121" spans="1:38">
      <c r="A121" s="120" t="s">
        <v>1447</v>
      </c>
      <c r="B121" s="120" t="s">
        <v>1702</v>
      </c>
      <c r="C121" s="120" t="s">
        <v>5489</v>
      </c>
      <c r="D121" s="120" t="s">
        <v>4849</v>
      </c>
      <c r="E121" s="121">
        <v>44</v>
      </c>
      <c r="F121" s="120" t="s">
        <v>4558</v>
      </c>
      <c r="G121" s="120" t="s">
        <v>4558</v>
      </c>
      <c r="H121" s="120" t="s">
        <v>356</v>
      </c>
      <c r="I121" s="120" t="s">
        <v>1228</v>
      </c>
      <c r="J121" s="120" t="s">
        <v>1221</v>
      </c>
      <c r="K121" s="120">
        <v>0.8</v>
      </c>
      <c r="L121" s="120">
        <v>377</v>
      </c>
      <c r="M121" s="120" t="s">
        <v>1858</v>
      </c>
      <c r="N121" s="120" t="s">
        <v>1704</v>
      </c>
      <c r="O121" s="120" t="s">
        <v>1702</v>
      </c>
      <c r="P121" s="121">
        <v>300</v>
      </c>
      <c r="Q121" s="120">
        <v>0</v>
      </c>
      <c r="R121" s="121">
        <v>300</v>
      </c>
      <c r="S121" s="120">
        <v>319</v>
      </c>
      <c r="T121" s="121">
        <v>0</v>
      </c>
      <c r="U121" s="120">
        <v>0</v>
      </c>
      <c r="V121" s="121">
        <v>0</v>
      </c>
      <c r="W121" s="120">
        <v>0</v>
      </c>
      <c r="X121" s="120" t="s">
        <v>6200</v>
      </c>
      <c r="Y121" s="120" t="b">
        <v>1</v>
      </c>
      <c r="AA121" t="str">
        <f>VLOOKUP($H121,'Master list'!$C:$Z,3,0)</f>
        <v>SGCC</v>
      </c>
      <c r="AB121" t="str">
        <f>VLOOKUP($H121,'Master list'!$C:$Z,4,0)</f>
        <v>Z08</v>
      </c>
      <c r="AC121" s="47">
        <f>VLOOKUP($H121,'Master list'!$C:$Z,13,0)</f>
        <v>1219</v>
      </c>
      <c r="AD121" t="str">
        <f>VLOOKUP($H121,'Master list'!$C:$Z,5,0)</f>
        <v>SGCC-ZSBX-Z08</v>
      </c>
      <c r="AE121">
        <f>VLOOKUP($H121,'Master list'!$C:$Z,6,0)</f>
        <v>0.8</v>
      </c>
      <c r="AF121">
        <f>VLOOKUP($H121,'Master list'!$C:$Z,7,0)</f>
        <v>377</v>
      </c>
      <c r="AG121">
        <f>VLOOKUP($H121,'Master list'!$C:$Z,8,0)</f>
        <v>460</v>
      </c>
      <c r="AH121" s="46">
        <f>VLOOKUP($H121,'Master list'!$C:$L,9,0)</f>
        <v>1.0890775999999998</v>
      </c>
      <c r="AI121" s="46">
        <f t="shared" si="10"/>
        <v>326.72327999999993</v>
      </c>
      <c r="AJ121" s="46">
        <f t="shared" si="11"/>
        <v>326.72327999999993</v>
      </c>
      <c r="AK121" s="46">
        <f t="shared" si="12"/>
        <v>0</v>
      </c>
      <c r="AL121" s="74">
        <v>5</v>
      </c>
    </row>
    <row r="122" spans="1:38">
      <c r="A122" s="120" t="s">
        <v>1447</v>
      </c>
      <c r="B122" s="120" t="s">
        <v>1702</v>
      </c>
      <c r="C122" s="120" t="s">
        <v>5489</v>
      </c>
      <c r="D122" s="120" t="s">
        <v>4849</v>
      </c>
      <c r="E122" s="121">
        <v>46</v>
      </c>
      <c r="F122" s="120" t="s">
        <v>6237</v>
      </c>
      <c r="G122" s="120" t="s">
        <v>6237</v>
      </c>
      <c r="H122" s="120" t="s">
        <v>370</v>
      </c>
      <c r="I122" s="120" t="s">
        <v>1228</v>
      </c>
      <c r="J122" s="120" t="s">
        <v>1221</v>
      </c>
      <c r="K122" s="120">
        <v>0.5</v>
      </c>
      <c r="L122" s="120">
        <v>160</v>
      </c>
      <c r="M122" s="120" t="s">
        <v>2025</v>
      </c>
      <c r="N122" s="120" t="s">
        <v>1704</v>
      </c>
      <c r="O122" s="120" t="s">
        <v>1702</v>
      </c>
      <c r="P122" s="121">
        <v>100</v>
      </c>
      <c r="Q122" s="120">
        <v>0</v>
      </c>
      <c r="R122" s="121">
        <v>100</v>
      </c>
      <c r="S122" s="120">
        <v>51</v>
      </c>
      <c r="T122" s="121">
        <v>0</v>
      </c>
      <c r="U122" s="120">
        <v>0</v>
      </c>
      <c r="V122" s="121">
        <v>0</v>
      </c>
      <c r="W122" s="120">
        <v>0</v>
      </c>
      <c r="X122" s="120" t="s">
        <v>6200</v>
      </c>
      <c r="Y122" s="120" t="b">
        <v>1</v>
      </c>
      <c r="AA122" t="str">
        <f>VLOOKUP($H122,'Master list'!$C:$Z,3,0)</f>
        <v>SGCC</v>
      </c>
      <c r="AB122" t="str">
        <f>VLOOKUP($H122,'Master list'!$C:$Z,4,0)</f>
        <v>Z08</v>
      </c>
      <c r="AC122" s="47">
        <f>VLOOKUP($H122,'Master list'!$C:$Z,13,0)</f>
        <v>1219</v>
      </c>
      <c r="AD122" t="str">
        <f>VLOOKUP($H122,'Master list'!$C:$Z,5,0)</f>
        <v>SGCC-ZSBX-Z08</v>
      </c>
      <c r="AE122">
        <f>VLOOKUP($H122,'Master list'!$C:$Z,6,0)</f>
        <v>0.5</v>
      </c>
      <c r="AF122">
        <f>VLOOKUP($H122,'Master list'!$C:$Z,7,0)</f>
        <v>160</v>
      </c>
      <c r="AG122">
        <f>VLOOKUP($H122,'Master list'!$C:$Z,8,0)</f>
        <v>800</v>
      </c>
      <c r="AH122" s="46">
        <f>VLOOKUP($H122,'Master list'!$C:$L,9,0)</f>
        <v>0.50239999999999996</v>
      </c>
      <c r="AI122" s="46">
        <f t="shared" si="10"/>
        <v>50.239999999999995</v>
      </c>
      <c r="AJ122" s="46">
        <f t="shared" si="11"/>
        <v>50.239999999999995</v>
      </c>
      <c r="AK122" s="46">
        <f t="shared" si="12"/>
        <v>0</v>
      </c>
      <c r="AL122" s="74">
        <v>5</v>
      </c>
    </row>
    <row r="123" spans="1:38">
      <c r="A123" s="120" t="s">
        <v>1447</v>
      </c>
      <c r="B123" s="120" t="s">
        <v>1702</v>
      </c>
      <c r="C123" s="120" t="s">
        <v>5489</v>
      </c>
      <c r="D123" s="120" t="s">
        <v>4849</v>
      </c>
      <c r="E123" s="121">
        <v>48</v>
      </c>
      <c r="F123" s="120" t="s">
        <v>4558</v>
      </c>
      <c r="G123" s="120" t="s">
        <v>4558</v>
      </c>
      <c r="H123" s="120" t="s">
        <v>372</v>
      </c>
      <c r="I123" s="120" t="s">
        <v>1228</v>
      </c>
      <c r="J123" s="120" t="s">
        <v>1221</v>
      </c>
      <c r="K123" s="120">
        <v>0.5</v>
      </c>
      <c r="L123" s="120">
        <v>116</v>
      </c>
      <c r="M123" s="120" t="s">
        <v>1870</v>
      </c>
      <c r="N123" s="120" t="s">
        <v>1704</v>
      </c>
      <c r="O123" s="120" t="s">
        <v>1702</v>
      </c>
      <c r="P123" s="121">
        <v>200</v>
      </c>
      <c r="Q123" s="120">
        <v>0</v>
      </c>
      <c r="R123" s="121">
        <v>200</v>
      </c>
      <c r="S123" s="120">
        <v>74</v>
      </c>
      <c r="T123" s="121">
        <v>0</v>
      </c>
      <c r="U123" s="120">
        <v>0</v>
      </c>
      <c r="V123" s="121">
        <v>0</v>
      </c>
      <c r="W123" s="120">
        <v>0</v>
      </c>
      <c r="X123" s="120" t="s">
        <v>6200</v>
      </c>
      <c r="Y123" s="120" t="b">
        <v>1</v>
      </c>
      <c r="AA123" t="str">
        <f>VLOOKUP($H123,'Master list'!$C:$Z,3,0)</f>
        <v>SGCC</v>
      </c>
      <c r="AB123" t="str">
        <f>VLOOKUP($H123,'Master list'!$C:$Z,4,0)</f>
        <v>Z08</v>
      </c>
      <c r="AC123" s="47">
        <f>VLOOKUP($H123,'Master list'!$C:$Z,13,0)</f>
        <v>1219</v>
      </c>
      <c r="AD123" t="str">
        <f>VLOOKUP($H123,'Master list'!$C:$Z,5,0)</f>
        <v>SGCC-ZSBX-Z08</v>
      </c>
      <c r="AE123">
        <f>VLOOKUP($H123,'Master list'!$C:$Z,6,0)</f>
        <v>0.5</v>
      </c>
      <c r="AF123">
        <f>VLOOKUP($H123,'Master list'!$C:$Z,7,0)</f>
        <v>116</v>
      </c>
      <c r="AG123">
        <f>VLOOKUP($H123,'Master list'!$C:$Z,8,0)</f>
        <v>800</v>
      </c>
      <c r="AH123" s="46">
        <f>VLOOKUP($H123,'Master list'!$C:$L,9,0)</f>
        <v>0.36423999999999995</v>
      </c>
      <c r="AI123" s="46">
        <f t="shared" si="10"/>
        <v>72.847999999999985</v>
      </c>
      <c r="AJ123" s="46">
        <f t="shared" si="11"/>
        <v>72.847999999999985</v>
      </c>
      <c r="AK123" s="46">
        <f t="shared" si="12"/>
        <v>0</v>
      </c>
      <c r="AL123" s="74">
        <v>5</v>
      </c>
    </row>
    <row r="124" spans="1:38">
      <c r="A124" s="120" t="s">
        <v>1447</v>
      </c>
      <c r="B124" s="120" t="s">
        <v>1702</v>
      </c>
      <c r="C124" s="120" t="s">
        <v>5489</v>
      </c>
      <c r="D124" s="120" t="s">
        <v>4849</v>
      </c>
      <c r="E124" s="121">
        <v>50</v>
      </c>
      <c r="F124" s="120" t="s">
        <v>4558</v>
      </c>
      <c r="G124" s="120" t="s">
        <v>4558</v>
      </c>
      <c r="H124" s="120" t="s">
        <v>404</v>
      </c>
      <c r="I124" s="120" t="s">
        <v>1228</v>
      </c>
      <c r="J124" s="120" t="s">
        <v>1221</v>
      </c>
      <c r="K124" s="120">
        <v>1.2</v>
      </c>
      <c r="L124" s="120">
        <v>235.2</v>
      </c>
      <c r="M124" s="120" t="s">
        <v>1795</v>
      </c>
      <c r="N124" s="120" t="s">
        <v>1704</v>
      </c>
      <c r="O124" s="120" t="s">
        <v>1702</v>
      </c>
      <c r="P124" s="121">
        <v>600</v>
      </c>
      <c r="Q124" s="120">
        <v>0</v>
      </c>
      <c r="R124" s="121">
        <v>600</v>
      </c>
      <c r="S124" s="120">
        <v>2118.02</v>
      </c>
      <c r="T124" s="121">
        <v>0</v>
      </c>
      <c r="U124" s="120">
        <v>0</v>
      </c>
      <c r="V124" s="121">
        <v>0</v>
      </c>
      <c r="W124" s="120">
        <v>0</v>
      </c>
      <c r="X124" s="120" t="s">
        <v>6200</v>
      </c>
      <c r="Y124" s="120" t="b">
        <v>1</v>
      </c>
      <c r="AA124" t="str">
        <f>VLOOKUP($H124,'Master list'!$C:$Z,3,0)</f>
        <v>SGCC</v>
      </c>
      <c r="AB124" t="str">
        <f>VLOOKUP($H124,'Master list'!$C:$Z,4,0)</f>
        <v>Z08</v>
      </c>
      <c r="AC124" s="47">
        <f>VLOOKUP($H124,'Master list'!$C:$Z,13,0)</f>
        <v>1219</v>
      </c>
      <c r="AD124" t="str">
        <f>VLOOKUP($H124,'Master list'!$C:$Z,5,0)</f>
        <v>SGCC-ZSBX-Z08</v>
      </c>
      <c r="AE124">
        <f>VLOOKUP($H124,'Master list'!$C:$Z,6,0)</f>
        <v>1.2</v>
      </c>
      <c r="AF124">
        <f>VLOOKUP($H124,'Master list'!$C:$Z,7,0)</f>
        <v>235.2</v>
      </c>
      <c r="AG124">
        <f>VLOOKUP($H124,'Master list'!$C:$Z,8,0)</f>
        <v>1558.4</v>
      </c>
      <c r="AH124" s="46">
        <f>VLOOKUP($H124,'Master list'!$C:$L,9,0)</f>
        <v>3.4527661055999999</v>
      </c>
      <c r="AI124" s="46">
        <f t="shared" si="10"/>
        <v>2071.6596633599997</v>
      </c>
      <c r="AJ124" s="46">
        <f t="shared" si="11"/>
        <v>2071.6596633599997</v>
      </c>
      <c r="AK124" s="46">
        <f t="shared" si="12"/>
        <v>0</v>
      </c>
      <c r="AL124" s="74">
        <v>5</v>
      </c>
    </row>
    <row r="125" spans="1:38">
      <c r="A125" s="120" t="s">
        <v>1447</v>
      </c>
      <c r="B125" s="120" t="s">
        <v>1702</v>
      </c>
      <c r="C125" s="120" t="s">
        <v>5489</v>
      </c>
      <c r="D125" s="120" t="s">
        <v>4849</v>
      </c>
      <c r="E125" s="121">
        <v>51</v>
      </c>
      <c r="F125" s="120" t="s">
        <v>4558</v>
      </c>
      <c r="G125" s="120" t="s">
        <v>4558</v>
      </c>
      <c r="H125" s="120" t="s">
        <v>407</v>
      </c>
      <c r="I125" s="120" t="s">
        <v>1228</v>
      </c>
      <c r="J125" s="120" t="s">
        <v>1221</v>
      </c>
      <c r="K125" s="120">
        <v>0.6</v>
      </c>
      <c r="L125" s="120">
        <v>71</v>
      </c>
      <c r="M125" s="120" t="s">
        <v>1796</v>
      </c>
      <c r="N125" s="120" t="s">
        <v>1704</v>
      </c>
      <c r="O125" s="120" t="s">
        <v>1702</v>
      </c>
      <c r="P125" s="121">
        <v>500</v>
      </c>
      <c r="Q125" s="120">
        <v>0</v>
      </c>
      <c r="R125" s="121">
        <v>500</v>
      </c>
      <c r="S125" s="120">
        <v>117</v>
      </c>
      <c r="T125" s="121">
        <v>0</v>
      </c>
      <c r="U125" s="120">
        <v>0</v>
      </c>
      <c r="V125" s="121">
        <v>0</v>
      </c>
      <c r="W125" s="120">
        <v>0</v>
      </c>
      <c r="X125" s="120" t="s">
        <v>6200</v>
      </c>
      <c r="Y125" s="120" t="b">
        <v>1</v>
      </c>
      <c r="AA125" t="str">
        <f>VLOOKUP($H125,'Master list'!$C:$Z,3,0)</f>
        <v>SGCC</v>
      </c>
      <c r="AB125" t="str">
        <f>VLOOKUP($H125,'Master list'!$C:$Z,4,0)</f>
        <v>Z08</v>
      </c>
      <c r="AC125" s="47">
        <f>VLOOKUP($H125,'Master list'!$C:$Z,13,0)</f>
        <v>1219</v>
      </c>
      <c r="AD125" t="str">
        <f>VLOOKUP($H125,'Master list'!$C:$Z,5,0)</f>
        <v>SGCC-ZSBX-Z08</v>
      </c>
      <c r="AE125">
        <f>VLOOKUP($H125,'Master list'!$C:$Z,6,0)</f>
        <v>0.6</v>
      </c>
      <c r="AF125">
        <f>VLOOKUP($H125,'Master list'!$C:$Z,7,0)</f>
        <v>71</v>
      </c>
      <c r="AG125">
        <f>VLOOKUP($H125,'Master list'!$C:$Z,8,0)</f>
        <v>702</v>
      </c>
      <c r="AH125" s="46">
        <f>VLOOKUP($H125,'Master list'!$C:$L,9,0)</f>
        <v>0.23475582</v>
      </c>
      <c r="AI125" s="46">
        <f t="shared" si="10"/>
        <v>117.37791</v>
      </c>
      <c r="AJ125" s="46">
        <f t="shared" si="11"/>
        <v>117.37791</v>
      </c>
      <c r="AK125" s="46">
        <f t="shared" si="12"/>
        <v>0</v>
      </c>
      <c r="AL125" s="74">
        <v>5</v>
      </c>
    </row>
    <row r="126" spans="1:38">
      <c r="A126" s="120" t="s">
        <v>1447</v>
      </c>
      <c r="B126" s="120" t="s">
        <v>1702</v>
      </c>
      <c r="C126" s="120" t="s">
        <v>5489</v>
      </c>
      <c r="D126" s="120" t="s">
        <v>4849</v>
      </c>
      <c r="E126" s="121">
        <v>53</v>
      </c>
      <c r="F126" s="120" t="s">
        <v>4558</v>
      </c>
      <c r="G126" s="120" t="s">
        <v>4558</v>
      </c>
      <c r="H126" s="120" t="s">
        <v>409</v>
      </c>
      <c r="I126" s="120" t="s">
        <v>1228</v>
      </c>
      <c r="J126" s="120" t="s">
        <v>1221</v>
      </c>
      <c r="K126" s="120">
        <v>0.6</v>
      </c>
      <c r="L126" s="120">
        <v>68</v>
      </c>
      <c r="M126" s="120" t="s">
        <v>1797</v>
      </c>
      <c r="N126" s="120" t="s">
        <v>1704</v>
      </c>
      <c r="O126" s="120" t="s">
        <v>1702</v>
      </c>
      <c r="P126" s="121">
        <v>100</v>
      </c>
      <c r="Q126" s="120">
        <v>0</v>
      </c>
      <c r="R126" s="121">
        <v>100</v>
      </c>
      <c r="S126" s="120">
        <v>22.2</v>
      </c>
      <c r="T126" s="121">
        <v>0</v>
      </c>
      <c r="U126" s="120">
        <v>0</v>
      </c>
      <c r="V126" s="121">
        <v>0</v>
      </c>
      <c r="W126" s="120">
        <v>0</v>
      </c>
      <c r="X126" s="120" t="s">
        <v>6200</v>
      </c>
      <c r="Y126" s="120" t="b">
        <v>1</v>
      </c>
      <c r="AA126" t="str">
        <f>VLOOKUP($H126,'Master list'!$C:$Z,3,0)</f>
        <v>SGCC</v>
      </c>
      <c r="AB126" t="str">
        <f>VLOOKUP($H126,'Master list'!$C:$Z,4,0)</f>
        <v>Z08</v>
      </c>
      <c r="AC126" s="47">
        <f>VLOOKUP($H126,'Master list'!$C:$Z,13,0)</f>
        <v>1219</v>
      </c>
      <c r="AD126" t="str">
        <f>VLOOKUP($H126,'Master list'!$C:$Z,5,0)</f>
        <v>SGCC-ZSBX-Z08</v>
      </c>
      <c r="AE126">
        <f>VLOOKUP($H126,'Master list'!$C:$Z,6,0)</f>
        <v>0.6</v>
      </c>
      <c r="AF126">
        <f>VLOOKUP($H126,'Master list'!$C:$Z,7,0)</f>
        <v>68</v>
      </c>
      <c r="AG126">
        <f>VLOOKUP($H126,'Master list'!$C:$Z,8,0)</f>
        <v>683.5</v>
      </c>
      <c r="AH126" s="46">
        <f>VLOOKUP($H126,'Master list'!$C:$L,9,0)</f>
        <v>0.21891137999999999</v>
      </c>
      <c r="AI126" s="46">
        <f t="shared" si="10"/>
        <v>21.891137999999998</v>
      </c>
      <c r="AJ126" s="46">
        <f t="shared" si="11"/>
        <v>21.891137999999998</v>
      </c>
      <c r="AK126" s="46">
        <f t="shared" si="12"/>
        <v>0</v>
      </c>
      <c r="AL126" s="74">
        <v>5</v>
      </c>
    </row>
    <row r="127" spans="1:38">
      <c r="A127" s="120" t="s">
        <v>1447</v>
      </c>
      <c r="B127" s="120" t="s">
        <v>1702</v>
      </c>
      <c r="C127" s="120" t="s">
        <v>5489</v>
      </c>
      <c r="D127" s="120" t="s">
        <v>4849</v>
      </c>
      <c r="E127" s="121">
        <v>54</v>
      </c>
      <c r="F127" s="120" t="s">
        <v>4558</v>
      </c>
      <c r="G127" s="120" t="s">
        <v>4558</v>
      </c>
      <c r="H127" s="120" t="s">
        <v>429</v>
      </c>
      <c r="I127" s="120" t="s">
        <v>1228</v>
      </c>
      <c r="J127" s="120" t="s">
        <v>1221</v>
      </c>
      <c r="K127" s="120">
        <v>0.5</v>
      </c>
      <c r="L127" s="120">
        <v>260</v>
      </c>
      <c r="M127" s="120" t="s">
        <v>4418</v>
      </c>
      <c r="N127" s="120" t="s">
        <v>1704</v>
      </c>
      <c r="O127" s="120" t="s">
        <v>1702</v>
      </c>
      <c r="P127" s="121">
        <v>1000</v>
      </c>
      <c r="Q127" s="120">
        <v>0</v>
      </c>
      <c r="R127" s="121">
        <v>1000</v>
      </c>
      <c r="S127" s="120">
        <v>411.70400000000001</v>
      </c>
      <c r="T127" s="121">
        <v>0</v>
      </c>
      <c r="U127" s="120">
        <v>0</v>
      </c>
      <c r="V127" s="121">
        <v>0</v>
      </c>
      <c r="W127" s="120">
        <v>0</v>
      </c>
      <c r="X127" s="120" t="s">
        <v>6200</v>
      </c>
      <c r="Y127" s="120" t="b">
        <v>1</v>
      </c>
      <c r="AA127" t="str">
        <f>VLOOKUP($H127,'Master list'!$C:$Z,3,0)</f>
        <v>SGCC</v>
      </c>
      <c r="AB127" t="str">
        <f>VLOOKUP($H127,'Master list'!$C:$Z,4,0)</f>
        <v>Z08</v>
      </c>
      <c r="AC127" s="47">
        <f>VLOOKUP($H127,'Master list'!$C:$Z,13,0)</f>
        <v>1219</v>
      </c>
      <c r="AD127" t="str">
        <f>VLOOKUP($H127,'Master list'!$C:$Z,5,0)</f>
        <v>SGCC-ZSBX-Z08</v>
      </c>
      <c r="AE127">
        <f>VLOOKUP($H127,'Master list'!$C:$Z,6,0)</f>
        <v>0.5</v>
      </c>
      <c r="AF127">
        <f>VLOOKUP($H127,'Master list'!$C:$Z,7,0)</f>
        <v>260</v>
      </c>
      <c r="AG127">
        <f>VLOOKUP($H127,'Master list'!$C:$Z,8,0)</f>
        <v>406</v>
      </c>
      <c r="AH127" s="46">
        <f>VLOOKUP($H127,'Master list'!$C:$L,9,0)</f>
        <v>0.414323</v>
      </c>
      <c r="AI127" s="46">
        <f t="shared" si="10"/>
        <v>414.32299999999998</v>
      </c>
      <c r="AJ127" s="46">
        <f t="shared" si="11"/>
        <v>414.32299999999998</v>
      </c>
      <c r="AK127" s="46">
        <f t="shared" si="12"/>
        <v>0</v>
      </c>
      <c r="AL127" s="74">
        <v>5</v>
      </c>
    </row>
    <row r="128" spans="1:38">
      <c r="A128" s="120" t="s">
        <v>1447</v>
      </c>
      <c r="B128" s="120" t="s">
        <v>1702</v>
      </c>
      <c r="C128" s="120" t="s">
        <v>5489</v>
      </c>
      <c r="D128" s="120" t="s">
        <v>4849</v>
      </c>
      <c r="E128" s="121">
        <v>55</v>
      </c>
      <c r="F128" s="120" t="s">
        <v>4558</v>
      </c>
      <c r="G128" s="120" t="s">
        <v>4558</v>
      </c>
      <c r="H128" s="120" t="s">
        <v>485</v>
      </c>
      <c r="I128" s="120" t="s">
        <v>1228</v>
      </c>
      <c r="J128" s="120" t="s">
        <v>1221</v>
      </c>
      <c r="K128" s="120">
        <v>0.5</v>
      </c>
      <c r="L128" s="120">
        <v>136</v>
      </c>
      <c r="M128" s="120" t="s">
        <v>6184</v>
      </c>
      <c r="N128" s="120" t="s">
        <v>1704</v>
      </c>
      <c r="O128" s="120" t="s">
        <v>1702</v>
      </c>
      <c r="P128" s="121">
        <v>250</v>
      </c>
      <c r="Q128" s="120">
        <v>0</v>
      </c>
      <c r="R128" s="121">
        <v>250</v>
      </c>
      <c r="S128" s="120">
        <v>39</v>
      </c>
      <c r="T128" s="121">
        <v>0</v>
      </c>
      <c r="U128" s="120">
        <v>0</v>
      </c>
      <c r="V128" s="121">
        <v>0</v>
      </c>
      <c r="W128" s="120">
        <v>0</v>
      </c>
      <c r="X128" s="120" t="s">
        <v>6200</v>
      </c>
      <c r="Y128" s="120" t="b">
        <v>1</v>
      </c>
      <c r="AA128" t="str">
        <f>VLOOKUP($H128,'Master list'!$C:$Z,3,0)</f>
        <v>SGCC</v>
      </c>
      <c r="AB128" t="str">
        <f>VLOOKUP($H128,'Master list'!$C:$Z,4,0)</f>
        <v>Z08</v>
      </c>
      <c r="AC128" s="47">
        <f>VLOOKUP($H128,'Master list'!$C:$Z,13,0)</f>
        <v>1219</v>
      </c>
      <c r="AD128" t="str">
        <f>VLOOKUP($H128,'Master list'!$C:$Z,5,0)</f>
        <v>SGCC-ZSBX-Z08</v>
      </c>
      <c r="AE128">
        <f>VLOOKUP($H128,'Master list'!$C:$Z,6,0)</f>
        <v>0.5</v>
      </c>
      <c r="AF128">
        <f>VLOOKUP($H128,'Master list'!$C:$Z,7,0)</f>
        <v>136</v>
      </c>
      <c r="AG128">
        <f>VLOOKUP($H128,'Master list'!$C:$Z,8,0)</f>
        <v>297.5</v>
      </c>
      <c r="AH128" s="46">
        <f>VLOOKUP($H128,'Master list'!$C:$L,9,0)</f>
        <v>0.15880549999999999</v>
      </c>
      <c r="AI128" s="46">
        <f t="shared" si="10"/>
        <v>39.701374999999999</v>
      </c>
      <c r="AJ128" s="46">
        <f t="shared" si="11"/>
        <v>39.701374999999999</v>
      </c>
      <c r="AK128" s="46">
        <f t="shared" si="12"/>
        <v>0</v>
      </c>
      <c r="AL128" s="74">
        <v>5</v>
      </c>
    </row>
    <row r="129" spans="1:38">
      <c r="A129" s="120" t="s">
        <v>1447</v>
      </c>
      <c r="B129" s="120" t="s">
        <v>1702</v>
      </c>
      <c r="C129" s="120" t="s">
        <v>5489</v>
      </c>
      <c r="D129" s="120" t="s">
        <v>4849</v>
      </c>
      <c r="E129" s="121">
        <v>57</v>
      </c>
      <c r="F129" s="120" t="s">
        <v>4558</v>
      </c>
      <c r="G129" s="120" t="s">
        <v>4558</v>
      </c>
      <c r="H129" s="120" t="s">
        <v>487</v>
      </c>
      <c r="I129" s="120" t="s">
        <v>1228</v>
      </c>
      <c r="J129" s="120" t="s">
        <v>1221</v>
      </c>
      <c r="K129" s="120">
        <v>1.6</v>
      </c>
      <c r="L129" s="120">
        <v>79.599999999999994</v>
      </c>
      <c r="M129" s="120" t="s">
        <v>1798</v>
      </c>
      <c r="N129" s="120" t="s">
        <v>1704</v>
      </c>
      <c r="O129" s="120" t="s">
        <v>1702</v>
      </c>
      <c r="P129" s="121">
        <v>1000</v>
      </c>
      <c r="Q129" s="120">
        <v>0</v>
      </c>
      <c r="R129" s="121">
        <v>1000</v>
      </c>
      <c r="S129" s="120">
        <v>346</v>
      </c>
      <c r="T129" s="121">
        <v>0</v>
      </c>
      <c r="U129" s="120">
        <v>0</v>
      </c>
      <c r="V129" s="121">
        <v>0</v>
      </c>
      <c r="W129" s="120">
        <v>0</v>
      </c>
      <c r="X129" s="120" t="s">
        <v>6200</v>
      </c>
      <c r="Y129" s="120" t="b">
        <v>1</v>
      </c>
      <c r="AA129" t="str">
        <f>VLOOKUP($H129,'Master list'!$C:$Z,3,0)</f>
        <v>SGCC</v>
      </c>
      <c r="AB129" t="str">
        <f>VLOOKUP($H129,'Master list'!$C:$Z,4,0)</f>
        <v>Z08</v>
      </c>
      <c r="AC129" s="47">
        <f>VLOOKUP($H129,'Master list'!$C:$Z,13,0)</f>
        <v>1219</v>
      </c>
      <c r="AD129" t="str">
        <f>VLOOKUP($H129,'Master list'!$C:$Z,5,0)</f>
        <v>SGCC-ZSBX-Z08</v>
      </c>
      <c r="AE129">
        <f>VLOOKUP($H129,'Master list'!$C:$Z,6,0)</f>
        <v>1.6</v>
      </c>
      <c r="AF129">
        <f>VLOOKUP($H129,'Master list'!$C:$Z,7,0)</f>
        <v>79.599999999999994</v>
      </c>
      <c r="AG129">
        <f>VLOOKUP($H129,'Master list'!$C:$Z,8,0)</f>
        <v>339.5</v>
      </c>
      <c r="AH129" s="46">
        <f>VLOOKUP($H129,'Master list'!$C:$L,9,0)</f>
        <v>0.33942395199999997</v>
      </c>
      <c r="AI129" s="46">
        <f t="shared" si="10"/>
        <v>339.42395199999999</v>
      </c>
      <c r="AJ129" s="46">
        <f t="shared" si="11"/>
        <v>339.42395199999999</v>
      </c>
      <c r="AK129" s="46">
        <f t="shared" si="12"/>
        <v>0</v>
      </c>
      <c r="AL129" s="74">
        <v>5</v>
      </c>
    </row>
    <row r="130" spans="1:38">
      <c r="A130" s="120" t="s">
        <v>1447</v>
      </c>
      <c r="B130" s="120" t="s">
        <v>1702</v>
      </c>
      <c r="C130" s="120" t="s">
        <v>5489</v>
      </c>
      <c r="D130" s="120" t="s">
        <v>4849</v>
      </c>
      <c r="E130" s="121">
        <v>58</v>
      </c>
      <c r="F130" s="120" t="s">
        <v>4558</v>
      </c>
      <c r="G130" s="120" t="s">
        <v>4558</v>
      </c>
      <c r="H130" s="120" t="s">
        <v>489</v>
      </c>
      <c r="I130" s="120" t="s">
        <v>1228</v>
      </c>
      <c r="J130" s="120" t="s">
        <v>1221</v>
      </c>
      <c r="K130" s="120">
        <v>1.6</v>
      </c>
      <c r="L130" s="120">
        <v>79.599999999999994</v>
      </c>
      <c r="M130" s="120" t="s">
        <v>1798</v>
      </c>
      <c r="N130" s="120" t="s">
        <v>1704</v>
      </c>
      <c r="O130" s="120" t="s">
        <v>1702</v>
      </c>
      <c r="P130" s="121">
        <v>500</v>
      </c>
      <c r="Q130" s="120">
        <v>0</v>
      </c>
      <c r="R130" s="121">
        <v>500</v>
      </c>
      <c r="S130" s="120">
        <v>173</v>
      </c>
      <c r="T130" s="121">
        <v>0</v>
      </c>
      <c r="U130" s="120">
        <v>0</v>
      </c>
      <c r="V130" s="121">
        <v>0</v>
      </c>
      <c r="W130" s="120">
        <v>0</v>
      </c>
      <c r="X130" s="120" t="s">
        <v>6200</v>
      </c>
      <c r="Y130" s="120" t="b">
        <v>1</v>
      </c>
      <c r="AA130" t="str">
        <f>VLOOKUP($H130,'Master list'!$C:$Z,3,0)</f>
        <v>SGCC</v>
      </c>
      <c r="AB130" t="str">
        <f>VLOOKUP($H130,'Master list'!$C:$Z,4,0)</f>
        <v>Z08</v>
      </c>
      <c r="AC130" s="47">
        <f>VLOOKUP($H130,'Master list'!$C:$Z,13,0)</f>
        <v>1219</v>
      </c>
      <c r="AD130" t="str">
        <f>VLOOKUP($H130,'Master list'!$C:$Z,5,0)</f>
        <v>SGCC-ZSBX-Z08</v>
      </c>
      <c r="AE130">
        <f>VLOOKUP($H130,'Master list'!$C:$Z,6,0)</f>
        <v>1.6</v>
      </c>
      <c r="AF130">
        <f>VLOOKUP($H130,'Master list'!$C:$Z,7,0)</f>
        <v>79.599999999999994</v>
      </c>
      <c r="AG130">
        <f>VLOOKUP($H130,'Master list'!$C:$Z,8,0)</f>
        <v>339.5</v>
      </c>
      <c r="AH130" s="46">
        <f>VLOOKUP($H130,'Master list'!$C:$L,9,0)</f>
        <v>0.33942395199999997</v>
      </c>
      <c r="AI130" s="46">
        <f t="shared" si="10"/>
        <v>169.71197599999999</v>
      </c>
      <c r="AJ130" s="46">
        <f t="shared" si="11"/>
        <v>169.71197599999999</v>
      </c>
      <c r="AK130" s="46">
        <f t="shared" si="12"/>
        <v>0</v>
      </c>
      <c r="AL130" s="74">
        <v>5</v>
      </c>
    </row>
    <row r="131" spans="1:38">
      <c r="A131" s="120" t="s">
        <v>1447</v>
      </c>
      <c r="B131" s="120" t="s">
        <v>1702</v>
      </c>
      <c r="C131" s="120" t="s">
        <v>5489</v>
      </c>
      <c r="D131" s="120" t="s">
        <v>4849</v>
      </c>
      <c r="E131" s="121">
        <v>59</v>
      </c>
      <c r="F131" s="120" t="s">
        <v>4558</v>
      </c>
      <c r="G131" s="120" t="s">
        <v>4558</v>
      </c>
      <c r="H131" s="120" t="s">
        <v>509</v>
      </c>
      <c r="I131" s="120" t="s">
        <v>1228</v>
      </c>
      <c r="J131" s="120" t="s">
        <v>1221</v>
      </c>
      <c r="K131" s="120">
        <v>0.6</v>
      </c>
      <c r="L131" s="120">
        <v>113</v>
      </c>
      <c r="M131" s="120" t="s">
        <v>1733</v>
      </c>
      <c r="N131" s="120" t="s">
        <v>1704</v>
      </c>
      <c r="O131" s="120" t="s">
        <v>1702</v>
      </c>
      <c r="P131" s="121">
        <v>300</v>
      </c>
      <c r="Q131" s="120">
        <v>0</v>
      </c>
      <c r="R131" s="121">
        <v>300</v>
      </c>
      <c r="S131" s="120">
        <v>27.827000000000002</v>
      </c>
      <c r="T131" s="121">
        <v>0</v>
      </c>
      <c r="U131" s="120">
        <v>0</v>
      </c>
      <c r="V131" s="121">
        <v>0</v>
      </c>
      <c r="W131" s="120">
        <v>0</v>
      </c>
      <c r="X131" s="120" t="s">
        <v>6200</v>
      </c>
      <c r="Y131" s="120" t="b">
        <v>1</v>
      </c>
      <c r="AA131" t="str">
        <f>VLOOKUP($H131,'Master list'!$C:$Z,3,0)</f>
        <v>SGCC</v>
      </c>
      <c r="AB131" t="str">
        <f>VLOOKUP($H131,'Master list'!$C:$Z,4,0)</f>
        <v>Z08</v>
      </c>
      <c r="AC131" s="47">
        <f>VLOOKUP($H131,'Master list'!$C:$Z,13,0)</f>
        <v>1219</v>
      </c>
      <c r="AD131" t="str">
        <f>VLOOKUP($H131,'Master list'!$C:$Z,5,0)</f>
        <v>SGCC-ZSBX-Z08</v>
      </c>
      <c r="AE131">
        <f>VLOOKUP($H131,'Master list'!$C:$Z,6,0)</f>
        <v>0.6</v>
      </c>
      <c r="AF131">
        <f>VLOOKUP($H131,'Master list'!$C:$Z,7,0)</f>
        <v>113</v>
      </c>
      <c r="AG131">
        <f>VLOOKUP($H131,'Master list'!$C:$Z,8,0)</f>
        <v>174</v>
      </c>
      <c r="AH131" s="46">
        <f>VLOOKUP($H131,'Master list'!$C:$L,9,0)</f>
        <v>9.2608019999999999E-2</v>
      </c>
      <c r="AI131" s="46">
        <f t="shared" si="10"/>
        <v>27.782405999999998</v>
      </c>
      <c r="AJ131" s="46">
        <f t="shared" si="11"/>
        <v>27.782405999999998</v>
      </c>
      <c r="AK131" s="46">
        <f t="shared" si="12"/>
        <v>0</v>
      </c>
      <c r="AL131" s="74">
        <v>5</v>
      </c>
    </row>
    <row r="132" spans="1:38">
      <c r="A132" s="120" t="s">
        <v>1447</v>
      </c>
      <c r="B132" s="120" t="s">
        <v>1702</v>
      </c>
      <c r="C132" s="120" t="s">
        <v>5489</v>
      </c>
      <c r="D132" s="120" t="s">
        <v>4849</v>
      </c>
      <c r="E132" s="121">
        <v>60</v>
      </c>
      <c r="F132" s="120" t="s">
        <v>4558</v>
      </c>
      <c r="G132" s="120" t="s">
        <v>4558</v>
      </c>
      <c r="H132" s="120" t="s">
        <v>511</v>
      </c>
      <c r="I132" s="120" t="s">
        <v>1228</v>
      </c>
      <c r="J132" s="120" t="s">
        <v>1799</v>
      </c>
      <c r="K132" s="120">
        <v>1.2</v>
      </c>
      <c r="L132" s="120">
        <v>110</v>
      </c>
      <c r="M132" s="120" t="s">
        <v>2019</v>
      </c>
      <c r="N132" s="120" t="s">
        <v>1704</v>
      </c>
      <c r="O132" s="120" t="s">
        <v>1702</v>
      </c>
      <c r="P132" s="121">
        <v>500</v>
      </c>
      <c r="Q132" s="120">
        <v>0</v>
      </c>
      <c r="R132" s="121">
        <v>500</v>
      </c>
      <c r="S132" s="120">
        <v>444</v>
      </c>
      <c r="T132" s="121">
        <v>0</v>
      </c>
      <c r="U132" s="120">
        <v>0</v>
      </c>
      <c r="V132" s="121">
        <v>0</v>
      </c>
      <c r="W132" s="120">
        <v>0</v>
      </c>
      <c r="X132" s="120" t="s">
        <v>6200</v>
      </c>
      <c r="Y132" s="120" t="b">
        <v>1</v>
      </c>
      <c r="AA132" t="str">
        <f>VLOOKUP($H132,'Master list'!$C:$Z,3,0)</f>
        <v>SGCC</v>
      </c>
      <c r="AB132" t="str">
        <f>VLOOKUP($H132,'Master list'!$C:$Z,4,0)</f>
        <v>Z08</v>
      </c>
      <c r="AC132" s="47">
        <f>VLOOKUP($H132,'Master list'!$C:$Z,13,0)</f>
        <v>1219</v>
      </c>
      <c r="AD132" t="str">
        <f>VLOOKUP($H132,'Master list'!$C:$Z,5,0)</f>
        <v>SGCC-ZSBX-Z08</v>
      </c>
      <c r="AE132">
        <f>VLOOKUP($H132,'Master list'!$C:$Z,6,0)</f>
        <v>1.2</v>
      </c>
      <c r="AF132">
        <f>VLOOKUP($H132,'Master list'!$C:$Z,7,0)</f>
        <v>110</v>
      </c>
      <c r="AG132">
        <f>VLOOKUP($H132,'Master list'!$C:$Z,8,0)</f>
        <v>851</v>
      </c>
      <c r="AH132" s="46">
        <f>VLOOKUP($H132,'Master list'!$C:$L,9,0)</f>
        <v>0.8818062000000001</v>
      </c>
      <c r="AI132" s="46">
        <f t="shared" si="10"/>
        <v>440.90310000000005</v>
      </c>
      <c r="AJ132" s="46">
        <f t="shared" si="11"/>
        <v>440.90310000000005</v>
      </c>
      <c r="AK132" s="46">
        <f t="shared" si="12"/>
        <v>0</v>
      </c>
      <c r="AL132" s="74">
        <v>5</v>
      </c>
    </row>
    <row r="133" spans="1:38">
      <c r="A133" s="120" t="s">
        <v>1447</v>
      </c>
      <c r="B133" s="120" t="s">
        <v>1702</v>
      </c>
      <c r="C133" s="120" t="s">
        <v>5489</v>
      </c>
      <c r="D133" s="120" t="s">
        <v>4849</v>
      </c>
      <c r="E133" s="121">
        <v>61</v>
      </c>
      <c r="F133" s="120" t="s">
        <v>4558</v>
      </c>
      <c r="G133" s="120" t="s">
        <v>4558</v>
      </c>
      <c r="H133" s="120" t="s">
        <v>558</v>
      </c>
      <c r="I133" s="120" t="s">
        <v>1228</v>
      </c>
      <c r="J133" s="120" t="s">
        <v>1221</v>
      </c>
      <c r="K133" s="120">
        <v>0.7</v>
      </c>
      <c r="L133" s="120">
        <v>95</v>
      </c>
      <c r="M133" s="120" t="s">
        <v>4869</v>
      </c>
      <c r="N133" s="120" t="s">
        <v>1704</v>
      </c>
      <c r="O133" s="120" t="s">
        <v>1702</v>
      </c>
      <c r="P133" s="121">
        <v>100</v>
      </c>
      <c r="Q133" s="120">
        <v>0</v>
      </c>
      <c r="R133" s="121">
        <v>100</v>
      </c>
      <c r="S133" s="120">
        <v>23</v>
      </c>
      <c r="T133" s="121">
        <v>0</v>
      </c>
      <c r="U133" s="120">
        <v>0</v>
      </c>
      <c r="V133" s="121">
        <v>0</v>
      </c>
      <c r="W133" s="120">
        <v>0</v>
      </c>
      <c r="X133" s="120" t="s">
        <v>6200</v>
      </c>
      <c r="Y133" s="120" t="b">
        <v>1</v>
      </c>
      <c r="AA133" t="str">
        <f>VLOOKUP($H133,'Master list'!$C:$Z,3,0)</f>
        <v>SGCC</v>
      </c>
      <c r="AB133" t="str">
        <f>VLOOKUP($H133,'Master list'!$C:$Z,4,0)</f>
        <v>Z08</v>
      </c>
      <c r="AC133" s="47">
        <f>VLOOKUP($H133,'Master list'!$C:$Z,13,0)</f>
        <v>1219</v>
      </c>
      <c r="AD133" t="str">
        <f>VLOOKUP($H133,'Master list'!$C:$Z,5,0)</f>
        <v>SGCC-ZSBX-Z08</v>
      </c>
      <c r="AE133">
        <f>VLOOKUP($H133,'Master list'!$C:$Z,6,0)</f>
        <v>0.7</v>
      </c>
      <c r="AF133">
        <f>VLOOKUP($H133,'Master list'!$C:$Z,7,0)</f>
        <v>95</v>
      </c>
      <c r="AG133">
        <f>VLOOKUP($H133,'Master list'!$C:$Z,8,0)</f>
        <v>433</v>
      </c>
      <c r="AH133" s="46">
        <f>VLOOKUP($H133,'Master list'!$C:$L,9,0)</f>
        <v>0.22603682499999997</v>
      </c>
      <c r="AI133" s="46">
        <f t="shared" si="10"/>
        <v>22.603682499999998</v>
      </c>
      <c r="AJ133" s="46">
        <f t="shared" si="11"/>
        <v>22.603682499999998</v>
      </c>
      <c r="AK133" s="46">
        <f t="shared" si="12"/>
        <v>0</v>
      </c>
      <c r="AL133" s="74">
        <v>5</v>
      </c>
    </row>
    <row r="134" spans="1:38">
      <c r="A134" s="120" t="s">
        <v>1447</v>
      </c>
      <c r="B134" s="120" t="s">
        <v>1702</v>
      </c>
      <c r="C134" s="120" t="s">
        <v>5489</v>
      </c>
      <c r="D134" s="120" t="s">
        <v>4849</v>
      </c>
      <c r="E134" s="121">
        <v>62</v>
      </c>
      <c r="F134" s="120" t="s">
        <v>4558</v>
      </c>
      <c r="G134" s="120" t="s">
        <v>4558</v>
      </c>
      <c r="H134" s="120" t="s">
        <v>574</v>
      </c>
      <c r="I134" s="120" t="s">
        <v>1228</v>
      </c>
      <c r="J134" s="120" t="s">
        <v>1221</v>
      </c>
      <c r="K134" s="120">
        <v>0.7</v>
      </c>
      <c r="L134" s="120">
        <v>182</v>
      </c>
      <c r="M134" s="120" t="s">
        <v>1706</v>
      </c>
      <c r="N134" s="120" t="s">
        <v>1704</v>
      </c>
      <c r="O134" s="120" t="s">
        <v>1702</v>
      </c>
      <c r="P134" s="121">
        <v>100</v>
      </c>
      <c r="Q134" s="120">
        <v>0</v>
      </c>
      <c r="R134" s="121">
        <v>39</v>
      </c>
      <c r="S134" s="120">
        <v>11</v>
      </c>
      <c r="T134" s="121">
        <v>0</v>
      </c>
      <c r="U134" s="120">
        <v>0</v>
      </c>
      <c r="V134" s="121">
        <v>61</v>
      </c>
      <c r="W134" s="120">
        <v>0</v>
      </c>
      <c r="X134" s="120" t="s">
        <v>6200</v>
      </c>
      <c r="Y134" s="120" t="b">
        <v>0</v>
      </c>
      <c r="AA134" t="str">
        <f>VLOOKUP($H134,'Master list'!$C:$Z,3,0)</f>
        <v>SGCC</v>
      </c>
      <c r="AB134" t="str">
        <f>VLOOKUP($H134,'Master list'!$C:$Z,4,0)</f>
        <v>Z08</v>
      </c>
      <c r="AC134" s="47">
        <f>VLOOKUP($H134,'Master list'!$C:$Z,13,0)</f>
        <v>1219</v>
      </c>
      <c r="AD134" t="str">
        <f>VLOOKUP($H134,'Master list'!$C:$Z,5,0)</f>
        <v>SGCC-ZSBX-Z08</v>
      </c>
      <c r="AE134">
        <f>VLOOKUP($H134,'Master list'!$C:$Z,6,0)</f>
        <v>0.7</v>
      </c>
      <c r="AF134">
        <f>VLOOKUP($H134,'Master list'!$C:$Z,7,0)</f>
        <v>182</v>
      </c>
      <c r="AG134">
        <f>VLOOKUP($H134,'Master list'!$C:$Z,8,0)</f>
        <v>270</v>
      </c>
      <c r="AH134" s="46">
        <f>VLOOKUP($H134,'Master list'!$C:$L,9,0)</f>
        <v>0.27002429999999994</v>
      </c>
      <c r="AI134" s="46">
        <f t="shared" si="10"/>
        <v>27.002429999999993</v>
      </c>
      <c r="AJ134" s="46">
        <f t="shared" si="11"/>
        <v>10.530947699999997</v>
      </c>
      <c r="AK134" s="46">
        <f t="shared" si="12"/>
        <v>16.471482299999998</v>
      </c>
      <c r="AL134" s="74">
        <v>5</v>
      </c>
    </row>
    <row r="135" spans="1:38">
      <c r="A135" s="120" t="s">
        <v>1447</v>
      </c>
      <c r="B135" s="120" t="s">
        <v>1702</v>
      </c>
      <c r="C135" s="120" t="s">
        <v>5489</v>
      </c>
      <c r="D135" s="120" t="s">
        <v>4849</v>
      </c>
      <c r="E135" s="121">
        <v>63</v>
      </c>
      <c r="F135" s="120" t="s">
        <v>4558</v>
      </c>
      <c r="G135" s="120" t="s">
        <v>4558</v>
      </c>
      <c r="H135" s="120" t="s">
        <v>576</v>
      </c>
      <c r="I135" s="120" t="s">
        <v>1228</v>
      </c>
      <c r="J135" s="120" t="s">
        <v>1221</v>
      </c>
      <c r="K135" s="120">
        <v>0.7</v>
      </c>
      <c r="L135" s="120">
        <v>207</v>
      </c>
      <c r="M135" s="120" t="s">
        <v>4420</v>
      </c>
      <c r="N135" s="120" t="s">
        <v>1704</v>
      </c>
      <c r="O135" s="120" t="s">
        <v>1702</v>
      </c>
      <c r="P135" s="121">
        <v>100</v>
      </c>
      <c r="Q135" s="120">
        <v>0</v>
      </c>
      <c r="R135" s="121">
        <v>93</v>
      </c>
      <c r="S135" s="120">
        <v>28</v>
      </c>
      <c r="T135" s="121">
        <v>0</v>
      </c>
      <c r="U135" s="120">
        <v>0</v>
      </c>
      <c r="V135" s="121">
        <v>7</v>
      </c>
      <c r="W135" s="120">
        <v>0</v>
      </c>
      <c r="X135" s="120" t="s">
        <v>6200</v>
      </c>
      <c r="Y135" s="120" t="b">
        <v>0</v>
      </c>
      <c r="AA135" t="str">
        <f>VLOOKUP($H135,'Master list'!$C:$Z,3,0)</f>
        <v>SGCC</v>
      </c>
      <c r="AB135" t="str">
        <f>VLOOKUP($H135,'Master list'!$C:$Z,4,0)</f>
        <v>Z08</v>
      </c>
      <c r="AC135" s="47">
        <f>VLOOKUP($H135,'Master list'!$C:$Z,13,0)</f>
        <v>1219</v>
      </c>
      <c r="AD135" t="str">
        <f>VLOOKUP($H135,'Master list'!$C:$Z,5,0)</f>
        <v>SGCC-ZSBX-Z08</v>
      </c>
      <c r="AE135">
        <f>VLOOKUP($H135,'Master list'!$C:$Z,6,0)</f>
        <v>0.7</v>
      </c>
      <c r="AF135">
        <f>VLOOKUP($H135,'Master list'!$C:$Z,7,0)</f>
        <v>207</v>
      </c>
      <c r="AG135">
        <f>VLOOKUP($H135,'Master list'!$C:$Z,8,0)</f>
        <v>246</v>
      </c>
      <c r="AH135" s="46">
        <f>VLOOKUP($H135,'Master list'!$C:$L,9,0)</f>
        <v>0.27981638999999997</v>
      </c>
      <c r="AI135" s="46">
        <f t="shared" si="10"/>
        <v>27.981638999999998</v>
      </c>
      <c r="AJ135" s="46">
        <f t="shared" si="11"/>
        <v>26.022924269999997</v>
      </c>
      <c r="AK135" s="46">
        <f t="shared" si="12"/>
        <v>1.9587147300000005</v>
      </c>
      <c r="AL135" s="74">
        <v>5</v>
      </c>
    </row>
    <row r="136" spans="1:38">
      <c r="A136" s="120" t="s">
        <v>1447</v>
      </c>
      <c r="B136" s="120" t="s">
        <v>1702</v>
      </c>
      <c r="C136" s="120" t="s">
        <v>5489</v>
      </c>
      <c r="D136" s="120" t="s">
        <v>4849</v>
      </c>
      <c r="E136" s="121">
        <v>65</v>
      </c>
      <c r="F136" s="120" t="s">
        <v>4558</v>
      </c>
      <c r="G136" s="120" t="s">
        <v>4558</v>
      </c>
      <c r="H136" s="120" t="s">
        <v>582</v>
      </c>
      <c r="I136" s="120" t="s">
        <v>1228</v>
      </c>
      <c r="J136" s="120" t="s">
        <v>1270</v>
      </c>
      <c r="K136" s="120">
        <v>2</v>
      </c>
      <c r="L136" s="120">
        <v>62</v>
      </c>
      <c r="M136" s="120" t="s">
        <v>1859</v>
      </c>
      <c r="N136" s="120" t="s">
        <v>1704</v>
      </c>
      <c r="O136" s="120" t="s">
        <v>1702</v>
      </c>
      <c r="P136" s="121">
        <v>150</v>
      </c>
      <c r="Q136" s="120">
        <v>0</v>
      </c>
      <c r="R136" s="121">
        <v>132</v>
      </c>
      <c r="S136" s="120">
        <v>182</v>
      </c>
      <c r="T136" s="121">
        <v>0</v>
      </c>
      <c r="U136" s="120">
        <v>0</v>
      </c>
      <c r="V136" s="121">
        <v>18</v>
      </c>
      <c r="W136" s="120">
        <v>0</v>
      </c>
      <c r="X136" s="120" t="s">
        <v>6200</v>
      </c>
      <c r="Y136" s="120" t="b">
        <v>0</v>
      </c>
      <c r="AA136" t="str">
        <f>VLOOKUP($H136,'Master list'!$C:$Z,3,0)</f>
        <v>SGCC</v>
      </c>
      <c r="AB136" t="str">
        <f>VLOOKUP($H136,'Master list'!$C:$Z,4,0)</f>
        <v>Z22</v>
      </c>
      <c r="AC136" s="47">
        <f>VLOOKUP($H136,'Master list'!$C:$Z,13,0)</f>
        <v>1219</v>
      </c>
      <c r="AD136" t="str">
        <f>VLOOKUP($H136,'Master list'!$C:$Z,5,0)</f>
        <v>SGCC-ZSBX-Z22</v>
      </c>
      <c r="AE136">
        <f>VLOOKUP($H136,'Master list'!$C:$Z,6,0)</f>
        <v>2</v>
      </c>
      <c r="AF136">
        <f>VLOOKUP($H136,'Master list'!$C:$Z,7,0)</f>
        <v>62</v>
      </c>
      <c r="AG136">
        <f>VLOOKUP($H136,'Master list'!$C:$Z,8,0)</f>
        <v>1468</v>
      </c>
      <c r="AH136" s="46">
        <f>VLOOKUP($H136,'Master list'!$C:$L,9,0)</f>
        <v>1.4289512</v>
      </c>
      <c r="AI136" s="46">
        <f t="shared" si="10"/>
        <v>214.34268</v>
      </c>
      <c r="AJ136" s="46">
        <f t="shared" si="11"/>
        <v>188.6215584</v>
      </c>
      <c r="AK136" s="46">
        <f t="shared" si="12"/>
        <v>25.721121600000004</v>
      </c>
      <c r="AL136" s="74">
        <v>5</v>
      </c>
    </row>
    <row r="137" spans="1:38">
      <c r="A137" s="120" t="s">
        <v>1447</v>
      </c>
      <c r="B137" s="120" t="s">
        <v>1702</v>
      </c>
      <c r="C137" s="120" t="s">
        <v>5489</v>
      </c>
      <c r="D137" s="120" t="s">
        <v>4849</v>
      </c>
      <c r="E137" s="121">
        <v>66</v>
      </c>
      <c r="F137" s="120" t="s">
        <v>4558</v>
      </c>
      <c r="G137" s="120" t="s">
        <v>4558</v>
      </c>
      <c r="H137" s="120" t="s">
        <v>628</v>
      </c>
      <c r="I137" s="120" t="s">
        <v>1228</v>
      </c>
      <c r="J137" s="120" t="s">
        <v>1221</v>
      </c>
      <c r="K137" s="120">
        <v>0.6</v>
      </c>
      <c r="L137" s="120">
        <v>56</v>
      </c>
      <c r="M137" s="120" t="s">
        <v>1800</v>
      </c>
      <c r="N137" s="120" t="s">
        <v>1704</v>
      </c>
      <c r="O137" s="120" t="s">
        <v>1702</v>
      </c>
      <c r="P137" s="121">
        <v>100</v>
      </c>
      <c r="Q137" s="120">
        <v>0</v>
      </c>
      <c r="R137" s="121">
        <v>100</v>
      </c>
      <c r="S137" s="120">
        <v>10.8</v>
      </c>
      <c r="T137" s="121">
        <v>0</v>
      </c>
      <c r="U137" s="120">
        <v>0</v>
      </c>
      <c r="V137" s="121">
        <v>0</v>
      </c>
      <c r="W137" s="120">
        <v>0</v>
      </c>
      <c r="X137" s="120" t="s">
        <v>6200</v>
      </c>
      <c r="Y137" s="120" t="b">
        <v>1</v>
      </c>
      <c r="AA137" t="str">
        <f>VLOOKUP($H137,'Master list'!$C:$Z,3,0)</f>
        <v>SGCC</v>
      </c>
      <c r="AB137" t="str">
        <f>VLOOKUP($H137,'Master list'!$C:$Z,4,0)</f>
        <v>Z08</v>
      </c>
      <c r="AC137" s="47">
        <f>VLOOKUP($H137,'Master list'!$C:$Z,13,0)</f>
        <v>1219</v>
      </c>
      <c r="AD137" t="str">
        <f>VLOOKUP($H137,'Master list'!$C:$Z,5,0)</f>
        <v>SGCC-ZSBX-Z08</v>
      </c>
      <c r="AE137">
        <f>VLOOKUP($H137,'Master list'!$C:$Z,6,0)</f>
        <v>0.6</v>
      </c>
      <c r="AF137">
        <f>VLOOKUP($H137,'Master list'!$C:$Z,7,0)</f>
        <v>56</v>
      </c>
      <c r="AG137">
        <f>VLOOKUP($H137,'Master list'!$C:$Z,8,0)</f>
        <v>425</v>
      </c>
      <c r="AH137" s="46">
        <f>VLOOKUP($H137,'Master list'!$C:$L,9,0)</f>
        <v>0.112098</v>
      </c>
      <c r="AI137" s="46">
        <f t="shared" si="10"/>
        <v>11.2098</v>
      </c>
      <c r="AJ137" s="46">
        <f t="shared" si="11"/>
        <v>11.2098</v>
      </c>
      <c r="AK137" s="46">
        <f t="shared" si="12"/>
        <v>0</v>
      </c>
      <c r="AL137" s="74">
        <v>5</v>
      </c>
    </row>
    <row r="138" spans="1:38">
      <c r="A138" s="120" t="s">
        <v>1447</v>
      </c>
      <c r="B138" s="120" t="s">
        <v>1702</v>
      </c>
      <c r="C138" s="120" t="s">
        <v>5489</v>
      </c>
      <c r="D138" s="120" t="s">
        <v>4849</v>
      </c>
      <c r="E138" s="121">
        <v>68</v>
      </c>
      <c r="F138" s="120" t="s">
        <v>4558</v>
      </c>
      <c r="G138" s="120" t="s">
        <v>4558</v>
      </c>
      <c r="H138" s="120" t="s">
        <v>630</v>
      </c>
      <c r="I138" s="120" t="s">
        <v>1228</v>
      </c>
      <c r="J138" s="120" t="s">
        <v>1270</v>
      </c>
      <c r="K138" s="120">
        <v>2</v>
      </c>
      <c r="L138" s="120">
        <v>185</v>
      </c>
      <c r="M138" s="120" t="s">
        <v>4421</v>
      </c>
      <c r="N138" s="120" t="s">
        <v>1704</v>
      </c>
      <c r="O138" s="120" t="s">
        <v>1702</v>
      </c>
      <c r="P138" s="121">
        <v>600</v>
      </c>
      <c r="Q138" s="120">
        <v>0</v>
      </c>
      <c r="R138" s="121">
        <v>600</v>
      </c>
      <c r="S138" s="120">
        <v>1201</v>
      </c>
      <c r="T138" s="121">
        <v>0</v>
      </c>
      <c r="U138" s="120">
        <v>0</v>
      </c>
      <c r="V138" s="121">
        <v>0</v>
      </c>
      <c r="W138" s="120">
        <v>0</v>
      </c>
      <c r="X138" s="120" t="s">
        <v>6200</v>
      </c>
      <c r="Y138" s="120" t="b">
        <v>1</v>
      </c>
      <c r="AA138" t="str">
        <f>VLOOKUP($H138,'Master list'!$C:$Z,3,0)</f>
        <v>SGCC</v>
      </c>
      <c r="AB138" t="str">
        <f>VLOOKUP($H138,'Master list'!$C:$Z,4,0)</f>
        <v>Z22</v>
      </c>
      <c r="AC138" s="47">
        <f>VLOOKUP($H138,'Master list'!$C:$Z,13,0)</f>
        <v>1219</v>
      </c>
      <c r="AD138" t="str">
        <f>VLOOKUP($H138,'Master list'!$C:$Z,5,0)</f>
        <v>SGCC-ZSBX-Z22</v>
      </c>
      <c r="AE138">
        <f>VLOOKUP($H138,'Master list'!$C:$Z,6,0)</f>
        <v>2</v>
      </c>
      <c r="AF138">
        <f>VLOOKUP($H138,'Master list'!$C:$Z,7,0)</f>
        <v>185</v>
      </c>
      <c r="AG138">
        <f>VLOOKUP($H138,'Master list'!$C:$Z,8,0)</f>
        <v>693</v>
      </c>
      <c r="AH138" s="46">
        <f>VLOOKUP($H138,'Master list'!$C:$L,9,0)</f>
        <v>2.0128184999999998</v>
      </c>
      <c r="AI138" s="46">
        <f t="shared" si="10"/>
        <v>1207.6911</v>
      </c>
      <c r="AJ138" s="46">
        <f t="shared" si="11"/>
        <v>1207.6911</v>
      </c>
      <c r="AK138" s="46">
        <f t="shared" si="12"/>
        <v>0</v>
      </c>
      <c r="AL138" s="74">
        <v>5</v>
      </c>
    </row>
    <row r="139" spans="1:38">
      <c r="A139" s="120" t="s">
        <v>1447</v>
      </c>
      <c r="B139" s="120" t="s">
        <v>1702</v>
      </c>
      <c r="C139" s="120" t="s">
        <v>5489</v>
      </c>
      <c r="D139" s="120" t="s">
        <v>4849</v>
      </c>
      <c r="E139" s="121">
        <v>69</v>
      </c>
      <c r="F139" s="120" t="s">
        <v>4558</v>
      </c>
      <c r="G139" s="120" t="s">
        <v>4558</v>
      </c>
      <c r="H139" s="120" t="s">
        <v>660</v>
      </c>
      <c r="I139" s="120" t="s">
        <v>1228</v>
      </c>
      <c r="J139" s="120" t="s">
        <v>1221</v>
      </c>
      <c r="K139" s="120">
        <v>0.7</v>
      </c>
      <c r="L139" s="120">
        <v>248</v>
      </c>
      <c r="M139" s="120" t="s">
        <v>6238</v>
      </c>
      <c r="N139" s="120" t="s">
        <v>1704</v>
      </c>
      <c r="O139" s="120" t="s">
        <v>1702</v>
      </c>
      <c r="P139" s="121">
        <v>300</v>
      </c>
      <c r="Q139" s="120">
        <v>0</v>
      </c>
      <c r="R139" s="121">
        <v>300</v>
      </c>
      <c r="S139" s="120">
        <v>108</v>
      </c>
      <c r="T139" s="121">
        <v>0</v>
      </c>
      <c r="U139" s="120">
        <v>0</v>
      </c>
      <c r="V139" s="121">
        <v>0</v>
      </c>
      <c r="W139" s="120">
        <v>0</v>
      </c>
      <c r="X139" s="120" t="s">
        <v>6200</v>
      </c>
      <c r="Y139" s="120" t="b">
        <v>1</v>
      </c>
      <c r="AA139" t="str">
        <f>VLOOKUP($H139,'Master list'!$C:$Z,3,0)</f>
        <v>SGCC</v>
      </c>
      <c r="AB139" t="str">
        <f>VLOOKUP($H139,'Master list'!$C:$Z,4,0)</f>
        <v>Z08</v>
      </c>
      <c r="AC139" s="47">
        <f>VLOOKUP($H139,'Master list'!$C:$Z,13,0)</f>
        <v>1219</v>
      </c>
      <c r="AD139" t="str">
        <f>VLOOKUP($H139,'Master list'!$C:$Z,5,0)</f>
        <v>SGCC-ZSBX-Z08</v>
      </c>
      <c r="AE139">
        <f>VLOOKUP($H139,'Master list'!$C:$Z,6,0)</f>
        <v>0.7</v>
      </c>
      <c r="AF139">
        <f>VLOOKUP($H139,'Master list'!$C:$Z,7,0)</f>
        <v>248</v>
      </c>
      <c r="AG139">
        <f>VLOOKUP($H139,'Master list'!$C:$Z,8,0)</f>
        <v>260</v>
      </c>
      <c r="AH139" s="46">
        <f>VLOOKUP($H139,'Master list'!$C:$L,9,0)</f>
        <v>0.3543175999999999</v>
      </c>
      <c r="AI139" s="46">
        <f t="shared" ref="AI139:AI202" si="13">IF(M139="coil",Q139,P139*$AH139)</f>
        <v>106.29527999999996</v>
      </c>
      <c r="AJ139" s="46">
        <f t="shared" ref="AJ139:AJ202" si="14">IF(M139="coil",U139+S139,(R139+T139)*$AH139)</f>
        <v>106.29527999999996</v>
      </c>
      <c r="AK139" s="46">
        <f t="shared" ref="AK139:AK202" si="15">IF(Y139="TRUE",0,AI139-AJ139)</f>
        <v>0</v>
      </c>
      <c r="AL139" s="74">
        <v>5</v>
      </c>
    </row>
    <row r="140" spans="1:38">
      <c r="A140" s="120" t="s">
        <v>1447</v>
      </c>
      <c r="B140" s="120" t="s">
        <v>1702</v>
      </c>
      <c r="C140" s="120" t="s">
        <v>5489</v>
      </c>
      <c r="D140" s="120" t="s">
        <v>4849</v>
      </c>
      <c r="E140" s="121">
        <v>71</v>
      </c>
      <c r="F140" s="120" t="s">
        <v>4558</v>
      </c>
      <c r="G140" s="120" t="s">
        <v>4558</v>
      </c>
      <c r="H140" s="120" t="s">
        <v>686</v>
      </c>
      <c r="I140" s="120" t="s">
        <v>1228</v>
      </c>
      <c r="J140" s="120" t="s">
        <v>1221</v>
      </c>
      <c r="K140" s="120">
        <v>0.7</v>
      </c>
      <c r="L140" s="120">
        <v>125</v>
      </c>
      <c r="M140" s="120" t="s">
        <v>1802</v>
      </c>
      <c r="N140" s="120" t="s">
        <v>1704</v>
      </c>
      <c r="O140" s="120" t="s">
        <v>1702</v>
      </c>
      <c r="P140" s="121">
        <v>100</v>
      </c>
      <c r="Q140" s="120">
        <v>0</v>
      </c>
      <c r="R140" s="121">
        <v>100</v>
      </c>
      <c r="S140" s="120">
        <v>13</v>
      </c>
      <c r="T140" s="121">
        <v>0</v>
      </c>
      <c r="U140" s="120">
        <v>0</v>
      </c>
      <c r="V140" s="121">
        <v>0</v>
      </c>
      <c r="W140" s="120">
        <v>0</v>
      </c>
      <c r="X140" s="120" t="s">
        <v>6200</v>
      </c>
      <c r="Y140" s="120" t="b">
        <v>1</v>
      </c>
      <c r="AA140" t="str">
        <f>VLOOKUP($H140,'Master list'!$C:$Z,3,0)</f>
        <v>SGCC</v>
      </c>
      <c r="AB140" t="str">
        <f>VLOOKUP($H140,'Master list'!$C:$Z,4,0)</f>
        <v>Z08</v>
      </c>
      <c r="AC140" s="47">
        <f>VLOOKUP($H140,'Master list'!$C:$Z,13,0)</f>
        <v>1219</v>
      </c>
      <c r="AD140" t="str">
        <f>VLOOKUP($H140,'Master list'!$C:$Z,5,0)</f>
        <v>SGCC-ZSBX-Z08</v>
      </c>
      <c r="AE140">
        <f>VLOOKUP($H140,'Master list'!$C:$Z,6,0)</f>
        <v>0.7</v>
      </c>
      <c r="AF140">
        <f>VLOOKUP($H140,'Master list'!$C:$Z,7,0)</f>
        <v>125</v>
      </c>
      <c r="AG140">
        <f>VLOOKUP($H140,'Master list'!$C:$Z,8,0)</f>
        <v>194</v>
      </c>
      <c r="AH140" s="46">
        <f>VLOOKUP($H140,'Master list'!$C:$L,9,0)</f>
        <v>0.13325374999999998</v>
      </c>
      <c r="AI140" s="46">
        <f t="shared" si="13"/>
        <v>13.325374999999998</v>
      </c>
      <c r="AJ140" s="46">
        <f t="shared" si="14"/>
        <v>13.325374999999998</v>
      </c>
      <c r="AK140" s="46">
        <f t="shared" si="15"/>
        <v>0</v>
      </c>
      <c r="AL140" s="74">
        <v>5</v>
      </c>
    </row>
    <row r="141" spans="1:38">
      <c r="A141" s="120" t="s">
        <v>1447</v>
      </c>
      <c r="B141" s="120" t="s">
        <v>1702</v>
      </c>
      <c r="C141" s="120" t="s">
        <v>5489</v>
      </c>
      <c r="D141" s="120" t="s">
        <v>4849</v>
      </c>
      <c r="E141" s="121">
        <v>73</v>
      </c>
      <c r="F141" s="120" t="s">
        <v>4558</v>
      </c>
      <c r="G141" s="120" t="s">
        <v>4558</v>
      </c>
      <c r="H141" s="120" t="s">
        <v>760</v>
      </c>
      <c r="I141" s="120" t="s">
        <v>1228</v>
      </c>
      <c r="J141" s="120" t="s">
        <v>1221</v>
      </c>
      <c r="K141" s="120">
        <v>0.7</v>
      </c>
      <c r="L141" s="120">
        <v>106.5</v>
      </c>
      <c r="M141" s="120" t="s">
        <v>1862</v>
      </c>
      <c r="N141" s="120" t="s">
        <v>1704</v>
      </c>
      <c r="O141" s="120" t="s">
        <v>1702</v>
      </c>
      <c r="P141" s="121">
        <v>500</v>
      </c>
      <c r="Q141" s="120">
        <v>0</v>
      </c>
      <c r="R141" s="121">
        <v>500</v>
      </c>
      <c r="S141" s="120">
        <v>157</v>
      </c>
      <c r="T141" s="121">
        <v>0</v>
      </c>
      <c r="U141" s="120">
        <v>0</v>
      </c>
      <c r="V141" s="121">
        <v>0</v>
      </c>
      <c r="W141" s="120">
        <v>0</v>
      </c>
      <c r="X141" s="120" t="s">
        <v>6200</v>
      </c>
      <c r="Y141" s="120" t="b">
        <v>1</v>
      </c>
      <c r="AA141" t="str">
        <f>VLOOKUP($H141,'Master list'!$C:$Z,3,0)</f>
        <v>SGCC</v>
      </c>
      <c r="AB141" t="str">
        <f>VLOOKUP($H141,'Master list'!$C:$Z,4,0)</f>
        <v>Z08</v>
      </c>
      <c r="AC141" s="47">
        <f>VLOOKUP($H141,'Master list'!$C:$Z,13,0)</f>
        <v>1219</v>
      </c>
      <c r="AD141" t="str">
        <f>VLOOKUP($H141,'Master list'!$C:$Z,5,0)</f>
        <v>SGCC-ZSBX-Z08</v>
      </c>
      <c r="AE141">
        <f>VLOOKUP($H141,'Master list'!$C:$Z,6,0)</f>
        <v>0.7</v>
      </c>
      <c r="AF141">
        <f>VLOOKUP($H141,'Master list'!$C:$Z,7,0)</f>
        <v>106.5</v>
      </c>
      <c r="AG141">
        <f>VLOOKUP($H141,'Master list'!$C:$Z,8,0)</f>
        <v>524.70000000000005</v>
      </c>
      <c r="AH141" s="46">
        <f>VLOOKUP($H141,'Master list'!$C:$L,9,0)</f>
        <v>0.30706362225</v>
      </c>
      <c r="AI141" s="46">
        <f t="shared" si="13"/>
        <v>153.53181112499999</v>
      </c>
      <c r="AJ141" s="46">
        <f t="shared" si="14"/>
        <v>153.53181112499999</v>
      </c>
      <c r="AK141" s="46">
        <f t="shared" si="15"/>
        <v>0</v>
      </c>
      <c r="AL141" s="74">
        <v>5</v>
      </c>
    </row>
    <row r="142" spans="1:38">
      <c r="A142" s="120" t="s">
        <v>1447</v>
      </c>
      <c r="B142" s="120" t="s">
        <v>1702</v>
      </c>
      <c r="C142" s="120" t="s">
        <v>5489</v>
      </c>
      <c r="D142" s="120" t="s">
        <v>4849</v>
      </c>
      <c r="E142" s="121">
        <v>75</v>
      </c>
      <c r="F142" s="120" t="s">
        <v>4558</v>
      </c>
      <c r="G142" s="120" t="s">
        <v>4558</v>
      </c>
      <c r="H142" s="120" t="s">
        <v>763</v>
      </c>
      <c r="I142" s="120" t="s">
        <v>1228</v>
      </c>
      <c r="J142" s="120" t="s">
        <v>1221</v>
      </c>
      <c r="K142" s="120">
        <v>0.7</v>
      </c>
      <c r="L142" s="120">
        <v>106.6</v>
      </c>
      <c r="M142" s="120" t="s">
        <v>1803</v>
      </c>
      <c r="N142" s="120" t="s">
        <v>1704</v>
      </c>
      <c r="O142" s="120" t="s">
        <v>1702</v>
      </c>
      <c r="P142" s="121">
        <v>100</v>
      </c>
      <c r="Q142" s="120">
        <v>0</v>
      </c>
      <c r="R142" s="121">
        <v>0</v>
      </c>
      <c r="S142" s="120">
        <v>0</v>
      </c>
      <c r="T142" s="121">
        <v>100</v>
      </c>
      <c r="U142" s="120">
        <v>43</v>
      </c>
      <c r="V142" s="121">
        <v>0</v>
      </c>
      <c r="W142" s="120">
        <v>0</v>
      </c>
      <c r="X142" s="120" t="s">
        <v>6200</v>
      </c>
      <c r="Y142" s="120" t="b">
        <v>0</v>
      </c>
      <c r="AA142" t="str">
        <f>VLOOKUP($H142,'Master list'!$C:$Z,3,0)</f>
        <v>SGCC</v>
      </c>
      <c r="AB142" t="str">
        <f>VLOOKUP($H142,'Master list'!$C:$Z,4,0)</f>
        <v>Z08</v>
      </c>
      <c r="AC142" s="47">
        <f>VLOOKUP($H142,'Master list'!$C:$Z,13,0)</f>
        <v>1219</v>
      </c>
      <c r="AD142" t="str">
        <f>VLOOKUP($H142,'Master list'!$C:$Z,5,0)</f>
        <v>SGCC-ZSBX-Z08</v>
      </c>
      <c r="AE142">
        <f>VLOOKUP($H142,'Master list'!$C:$Z,6,0)</f>
        <v>0.7</v>
      </c>
      <c r="AF142">
        <f>VLOOKUP($H142,'Master list'!$C:$Z,7,0)</f>
        <v>106.6</v>
      </c>
      <c r="AG142">
        <f>VLOOKUP($H142,'Master list'!$C:$Z,8,0)</f>
        <v>764.3</v>
      </c>
      <c r="AH142" s="46">
        <f>VLOOKUP($H142,'Master list'!$C:$L,9,0)</f>
        <v>0.44770171809999992</v>
      </c>
      <c r="AI142" s="46">
        <f t="shared" si="13"/>
        <v>44.770171809999994</v>
      </c>
      <c r="AJ142" s="46">
        <f t="shared" si="14"/>
        <v>44.770171809999994</v>
      </c>
      <c r="AK142" s="46">
        <f t="shared" si="15"/>
        <v>0</v>
      </c>
      <c r="AL142" s="74">
        <v>5</v>
      </c>
    </row>
    <row r="143" spans="1:38">
      <c r="A143" s="120" t="s">
        <v>1447</v>
      </c>
      <c r="B143" s="120" t="s">
        <v>1702</v>
      </c>
      <c r="C143" s="120" t="s">
        <v>5489</v>
      </c>
      <c r="D143" s="120" t="s">
        <v>4849</v>
      </c>
      <c r="E143" s="121">
        <v>76</v>
      </c>
      <c r="F143" s="120" t="s">
        <v>4558</v>
      </c>
      <c r="G143" s="120" t="s">
        <v>4558</v>
      </c>
      <c r="H143" s="120" t="s">
        <v>1112</v>
      </c>
      <c r="I143" s="120" t="s">
        <v>1228</v>
      </c>
      <c r="J143" s="120" t="s">
        <v>1221</v>
      </c>
      <c r="K143" s="120">
        <v>0.6</v>
      </c>
      <c r="L143" s="120">
        <v>123</v>
      </c>
      <c r="M143" s="120" t="s">
        <v>1805</v>
      </c>
      <c r="N143" s="120" t="s">
        <v>1704</v>
      </c>
      <c r="O143" s="120" t="s">
        <v>1702</v>
      </c>
      <c r="P143" s="121">
        <v>100</v>
      </c>
      <c r="Q143" s="120">
        <v>0</v>
      </c>
      <c r="R143" s="121">
        <v>100</v>
      </c>
      <c r="S143" s="120">
        <v>11.6</v>
      </c>
      <c r="T143" s="121">
        <v>0</v>
      </c>
      <c r="U143" s="120">
        <v>0</v>
      </c>
      <c r="V143" s="121">
        <v>0</v>
      </c>
      <c r="W143" s="120">
        <v>0</v>
      </c>
      <c r="X143" s="120" t="s">
        <v>6200</v>
      </c>
      <c r="Y143" s="120" t="b">
        <v>1</v>
      </c>
      <c r="AA143" t="str">
        <f>VLOOKUP($H143,'Master list'!$C:$Z,3,0)</f>
        <v>SGCC</v>
      </c>
      <c r="AB143" t="str">
        <f>VLOOKUP($H143,'Master list'!$C:$Z,4,0)</f>
        <v>Z08</v>
      </c>
      <c r="AC143" s="47">
        <f>VLOOKUP($H143,'Master list'!$C:$Z,13,0)</f>
        <v>1219</v>
      </c>
      <c r="AD143" t="str">
        <f>VLOOKUP($H143,'Master list'!$C:$Z,5,0)</f>
        <v>SGCC-ZSBX-Z08</v>
      </c>
      <c r="AE143">
        <f>VLOOKUP($H143,'Master list'!$C:$Z,6,0)</f>
        <v>0.6</v>
      </c>
      <c r="AF143">
        <f>VLOOKUP($H143,'Master list'!$C:$Z,7,0)</f>
        <v>123</v>
      </c>
      <c r="AG143">
        <f>VLOOKUP($H143,'Master list'!$C:$Z,8,0)</f>
        <v>175</v>
      </c>
      <c r="AH143" s="46">
        <f>VLOOKUP($H143,'Master list'!$C:$L,9,0)</f>
        <v>0.10138274999999999</v>
      </c>
      <c r="AI143" s="46">
        <f t="shared" si="13"/>
        <v>10.138275</v>
      </c>
      <c r="AJ143" s="46">
        <f t="shared" si="14"/>
        <v>10.138275</v>
      </c>
      <c r="AK143" s="46">
        <f t="shared" si="15"/>
        <v>0</v>
      </c>
      <c r="AL143" s="74">
        <v>5</v>
      </c>
    </row>
    <row r="144" spans="1:38">
      <c r="A144" s="120" t="s">
        <v>1447</v>
      </c>
      <c r="B144" s="120" t="s">
        <v>1702</v>
      </c>
      <c r="C144" s="120" t="s">
        <v>5489</v>
      </c>
      <c r="D144" s="120" t="s">
        <v>4849</v>
      </c>
      <c r="E144" s="121">
        <v>77</v>
      </c>
      <c r="F144" s="120" t="s">
        <v>4558</v>
      </c>
      <c r="G144" s="120" t="s">
        <v>4558</v>
      </c>
      <c r="H144" s="120" t="s">
        <v>1115</v>
      </c>
      <c r="I144" s="120" t="s">
        <v>1228</v>
      </c>
      <c r="J144" s="120" t="s">
        <v>1221</v>
      </c>
      <c r="K144" s="120">
        <v>0.6</v>
      </c>
      <c r="L144" s="120">
        <v>129</v>
      </c>
      <c r="M144" s="120" t="s">
        <v>1806</v>
      </c>
      <c r="N144" s="120" t="s">
        <v>1704</v>
      </c>
      <c r="O144" s="120" t="s">
        <v>1702</v>
      </c>
      <c r="P144" s="121">
        <v>200</v>
      </c>
      <c r="Q144" s="120">
        <v>0</v>
      </c>
      <c r="R144" s="121">
        <v>200</v>
      </c>
      <c r="S144" s="120">
        <v>29.6</v>
      </c>
      <c r="T144" s="121">
        <v>0</v>
      </c>
      <c r="U144" s="120">
        <v>0</v>
      </c>
      <c r="V144" s="121">
        <v>0</v>
      </c>
      <c r="W144" s="120">
        <v>0</v>
      </c>
      <c r="X144" s="120" t="s">
        <v>6200</v>
      </c>
      <c r="Y144" s="120" t="b">
        <v>1</v>
      </c>
      <c r="AA144" t="str">
        <f>VLOOKUP($H144,'Master list'!$C:$Z,3,0)</f>
        <v>SGCC</v>
      </c>
      <c r="AB144" t="str">
        <f>VLOOKUP($H144,'Master list'!$C:$Z,4,0)</f>
        <v>Z08</v>
      </c>
      <c r="AC144" s="47">
        <f>VLOOKUP($H144,'Master list'!$C:$Z,13,0)</f>
        <v>1219</v>
      </c>
      <c r="AD144" t="str">
        <f>VLOOKUP($H144,'Master list'!$C:$Z,5,0)</f>
        <v>SGCC-ZSBX-Z08</v>
      </c>
      <c r="AE144">
        <f>VLOOKUP($H144,'Master list'!$C:$Z,6,0)</f>
        <v>0.6</v>
      </c>
      <c r="AF144">
        <f>VLOOKUP($H144,'Master list'!$C:$Z,7,0)</f>
        <v>129</v>
      </c>
      <c r="AG144">
        <f>VLOOKUP($H144,'Master list'!$C:$Z,8,0)</f>
        <v>236</v>
      </c>
      <c r="AH144" s="46">
        <f>VLOOKUP($H144,'Master list'!$C:$L,9,0)</f>
        <v>0.14339124000000003</v>
      </c>
      <c r="AI144" s="46">
        <f t="shared" si="13"/>
        <v>28.678248000000007</v>
      </c>
      <c r="AJ144" s="46">
        <f t="shared" si="14"/>
        <v>28.678248000000007</v>
      </c>
      <c r="AK144" s="46">
        <f t="shared" si="15"/>
        <v>0</v>
      </c>
      <c r="AL144" s="74">
        <v>5</v>
      </c>
    </row>
    <row r="145" spans="1:38">
      <c r="A145" s="120" t="s">
        <v>1447</v>
      </c>
      <c r="B145" s="120" t="s">
        <v>1702</v>
      </c>
      <c r="C145" s="120" t="s">
        <v>5496</v>
      </c>
      <c r="D145" s="120" t="s">
        <v>4849</v>
      </c>
      <c r="E145" s="121">
        <v>3</v>
      </c>
      <c r="F145" s="120" t="s">
        <v>4558</v>
      </c>
      <c r="G145" s="120" t="s">
        <v>4558</v>
      </c>
      <c r="H145" s="120" t="s">
        <v>333</v>
      </c>
      <c r="I145" s="120" t="s">
        <v>1413</v>
      </c>
      <c r="J145" s="120" t="s">
        <v>1221</v>
      </c>
      <c r="K145" s="120">
        <v>0.8</v>
      </c>
      <c r="L145" s="120">
        <v>1048</v>
      </c>
      <c r="M145" s="120" t="s">
        <v>1868</v>
      </c>
      <c r="N145" s="120" t="s">
        <v>1704</v>
      </c>
      <c r="O145" s="120" t="s">
        <v>1702</v>
      </c>
      <c r="P145" s="121">
        <v>300</v>
      </c>
      <c r="Q145" s="120">
        <v>0</v>
      </c>
      <c r="R145" s="121">
        <v>300</v>
      </c>
      <c r="S145" s="120">
        <v>2932.24</v>
      </c>
      <c r="T145" s="121">
        <v>0</v>
      </c>
      <c r="U145" s="120">
        <v>0</v>
      </c>
      <c r="V145" s="121">
        <v>0</v>
      </c>
      <c r="W145" s="120">
        <v>0</v>
      </c>
      <c r="X145" s="120" t="s">
        <v>6200</v>
      </c>
      <c r="Y145" s="120" t="b">
        <v>1</v>
      </c>
      <c r="AA145" t="str">
        <f>VLOOKUP($H145,'Master list'!$C:$Z,3,0)</f>
        <v>SGCC</v>
      </c>
      <c r="AB145" t="str">
        <f>VLOOKUP($H145,'Master list'!$C:$Z,4,0)</f>
        <v>Z08</v>
      </c>
      <c r="AC145" s="47">
        <f>VLOOKUP($H145,'Master list'!$C:$Z,13,0)</f>
        <v>1219</v>
      </c>
      <c r="AD145" t="str">
        <f>VLOOKUP($H145,'Master list'!$C:$Z,5,0)</f>
        <v>SGCC-ZSBX-Z08</v>
      </c>
      <c r="AE145">
        <f>VLOOKUP($H145,'Master list'!$C:$Z,6,0)</f>
        <v>0.8</v>
      </c>
      <c r="AF145">
        <f>VLOOKUP($H145,'Master list'!$C:$Z,7,0)</f>
        <v>1048</v>
      </c>
      <c r="AG145">
        <f>VLOOKUP($H145,'Master list'!$C:$Z,8,0)</f>
        <v>1477</v>
      </c>
      <c r="AH145" s="46">
        <f>VLOOKUP($H145,'Master list'!$C:$L,9,0)</f>
        <v>9.7207868800000004</v>
      </c>
      <c r="AI145" s="46">
        <f t="shared" si="13"/>
        <v>2916.2360640000002</v>
      </c>
      <c r="AJ145" s="46">
        <f t="shared" si="14"/>
        <v>2916.2360640000002</v>
      </c>
      <c r="AK145" s="46">
        <f t="shared" si="15"/>
        <v>0</v>
      </c>
      <c r="AL145" s="74">
        <v>5</v>
      </c>
    </row>
    <row r="146" spans="1:38">
      <c r="A146" s="120" t="s">
        <v>1447</v>
      </c>
      <c r="B146" s="120" t="s">
        <v>1702</v>
      </c>
      <c r="C146" s="120" t="s">
        <v>5496</v>
      </c>
      <c r="D146" s="120" t="s">
        <v>4849</v>
      </c>
      <c r="E146" s="121">
        <v>4</v>
      </c>
      <c r="F146" s="120" t="s">
        <v>4558</v>
      </c>
      <c r="G146" s="120" t="s">
        <v>4558</v>
      </c>
      <c r="H146" s="120" t="s">
        <v>476</v>
      </c>
      <c r="I146" s="120" t="s">
        <v>1413</v>
      </c>
      <c r="J146" s="120" t="s">
        <v>1221</v>
      </c>
      <c r="K146" s="120">
        <v>1</v>
      </c>
      <c r="L146" s="120">
        <v>210</v>
      </c>
      <c r="M146" s="120" t="s">
        <v>4430</v>
      </c>
      <c r="N146" s="120" t="s">
        <v>1704</v>
      </c>
      <c r="O146" s="120" t="s">
        <v>1702</v>
      </c>
      <c r="P146" s="121">
        <v>100</v>
      </c>
      <c r="Q146" s="120">
        <v>0</v>
      </c>
      <c r="R146" s="121">
        <v>100</v>
      </c>
      <c r="S146" s="120">
        <v>42.26</v>
      </c>
      <c r="T146" s="121">
        <v>0</v>
      </c>
      <c r="U146" s="120">
        <v>0</v>
      </c>
      <c r="V146" s="121">
        <v>0</v>
      </c>
      <c r="W146" s="120">
        <v>0</v>
      </c>
      <c r="X146" s="120" t="s">
        <v>6200</v>
      </c>
      <c r="Y146" s="120" t="b">
        <v>1</v>
      </c>
      <c r="AA146" t="str">
        <f>VLOOKUP($H146,'Master list'!$C:$Z,3,0)</f>
        <v>SGCC</v>
      </c>
      <c r="AB146" t="str">
        <f>VLOOKUP($H146,'Master list'!$C:$Z,4,0)</f>
        <v>Z08</v>
      </c>
      <c r="AC146" s="47">
        <f>VLOOKUP($H146,'Master list'!$C:$Z,13,0)</f>
        <v>1219</v>
      </c>
      <c r="AD146" t="str">
        <f>VLOOKUP($H146,'Master list'!$C:$Z,5,0)</f>
        <v>SGCC-ZSBX-Z08</v>
      </c>
      <c r="AE146">
        <f>VLOOKUP($H146,'Master list'!$C:$Z,6,0)</f>
        <v>1</v>
      </c>
      <c r="AF146">
        <f>VLOOKUP($H146,'Master list'!$C:$Z,7,0)</f>
        <v>210</v>
      </c>
      <c r="AG146">
        <f>VLOOKUP($H146,'Master list'!$C:$Z,8,0)</f>
        <v>255</v>
      </c>
      <c r="AH146" s="46">
        <f>VLOOKUP($H146,'Master list'!$C:$L,9,0)</f>
        <v>0.42036750000000001</v>
      </c>
      <c r="AI146" s="46">
        <f t="shared" si="13"/>
        <v>42.036749999999998</v>
      </c>
      <c r="AJ146" s="46">
        <f t="shared" si="14"/>
        <v>42.036749999999998</v>
      </c>
      <c r="AK146" s="46">
        <f t="shared" si="15"/>
        <v>0</v>
      </c>
      <c r="AL146" s="74">
        <v>5</v>
      </c>
    </row>
    <row r="147" spans="1:38">
      <c r="A147" s="120" t="s">
        <v>1447</v>
      </c>
      <c r="B147" s="120" t="s">
        <v>1702</v>
      </c>
      <c r="C147" s="120" t="s">
        <v>5496</v>
      </c>
      <c r="D147" s="120" t="s">
        <v>4849</v>
      </c>
      <c r="E147" s="121">
        <v>5</v>
      </c>
      <c r="F147" s="120" t="s">
        <v>4558</v>
      </c>
      <c r="G147" s="120" t="s">
        <v>4558</v>
      </c>
      <c r="H147" s="120" t="s">
        <v>476</v>
      </c>
      <c r="I147" s="120" t="s">
        <v>1413</v>
      </c>
      <c r="J147" s="120" t="s">
        <v>1221</v>
      </c>
      <c r="K147" s="120">
        <v>1</v>
      </c>
      <c r="L147" s="120">
        <v>210</v>
      </c>
      <c r="M147" s="120" t="s">
        <v>4430</v>
      </c>
      <c r="N147" s="120" t="s">
        <v>1704</v>
      </c>
      <c r="O147" s="120" t="s">
        <v>1702</v>
      </c>
      <c r="P147" s="121">
        <v>100</v>
      </c>
      <c r="Q147" s="120">
        <v>0</v>
      </c>
      <c r="R147" s="121">
        <v>100</v>
      </c>
      <c r="S147" s="120">
        <v>43.072000000000003</v>
      </c>
      <c r="T147" s="121">
        <v>0</v>
      </c>
      <c r="U147" s="120">
        <v>0</v>
      </c>
      <c r="V147" s="121">
        <v>0</v>
      </c>
      <c r="W147" s="120">
        <v>0</v>
      </c>
      <c r="X147" s="120" t="s">
        <v>6200</v>
      </c>
      <c r="Y147" s="120" t="b">
        <v>1</v>
      </c>
      <c r="AA147" t="str">
        <f>VLOOKUP($H147,'Master list'!$C:$Z,3,0)</f>
        <v>SGCC</v>
      </c>
      <c r="AB147" t="str">
        <f>VLOOKUP($H147,'Master list'!$C:$Z,4,0)</f>
        <v>Z08</v>
      </c>
      <c r="AC147" s="47">
        <f>VLOOKUP($H147,'Master list'!$C:$Z,13,0)</f>
        <v>1219</v>
      </c>
      <c r="AD147" t="str">
        <f>VLOOKUP($H147,'Master list'!$C:$Z,5,0)</f>
        <v>SGCC-ZSBX-Z08</v>
      </c>
      <c r="AE147">
        <f>VLOOKUP($H147,'Master list'!$C:$Z,6,0)</f>
        <v>1</v>
      </c>
      <c r="AF147">
        <f>VLOOKUP($H147,'Master list'!$C:$Z,7,0)</f>
        <v>210</v>
      </c>
      <c r="AG147">
        <f>VLOOKUP($H147,'Master list'!$C:$Z,8,0)</f>
        <v>255</v>
      </c>
      <c r="AH147" s="46">
        <f>VLOOKUP($H147,'Master list'!$C:$L,9,0)</f>
        <v>0.42036750000000001</v>
      </c>
      <c r="AI147" s="46">
        <f t="shared" si="13"/>
        <v>42.036749999999998</v>
      </c>
      <c r="AJ147" s="46">
        <f t="shared" si="14"/>
        <v>42.036749999999998</v>
      </c>
      <c r="AK147" s="46">
        <f t="shared" si="15"/>
        <v>0</v>
      </c>
      <c r="AL147" s="74">
        <v>5</v>
      </c>
    </row>
    <row r="148" spans="1:38">
      <c r="A148" s="120" t="s">
        <v>1447</v>
      </c>
      <c r="B148" s="120" t="s">
        <v>1702</v>
      </c>
      <c r="C148" s="120" t="s">
        <v>5496</v>
      </c>
      <c r="D148" s="120" t="s">
        <v>4849</v>
      </c>
      <c r="E148" s="121">
        <v>8</v>
      </c>
      <c r="F148" s="120" t="s">
        <v>4558</v>
      </c>
      <c r="G148" s="120" t="s">
        <v>4558</v>
      </c>
      <c r="H148" s="120" t="s">
        <v>738</v>
      </c>
      <c r="I148" s="120" t="s">
        <v>1413</v>
      </c>
      <c r="J148" s="120" t="s">
        <v>1221</v>
      </c>
      <c r="K148" s="120">
        <v>1</v>
      </c>
      <c r="L148" s="120">
        <v>525</v>
      </c>
      <c r="M148" s="120" t="s">
        <v>4860</v>
      </c>
      <c r="N148" s="120" t="s">
        <v>1704</v>
      </c>
      <c r="O148" s="120" t="s">
        <v>1702</v>
      </c>
      <c r="P148" s="121">
        <v>100</v>
      </c>
      <c r="Q148" s="120">
        <v>0</v>
      </c>
      <c r="R148" s="121">
        <v>98</v>
      </c>
      <c r="S148" s="120">
        <v>91</v>
      </c>
      <c r="T148" s="121">
        <v>0</v>
      </c>
      <c r="U148" s="120">
        <v>0</v>
      </c>
      <c r="V148" s="121">
        <v>2</v>
      </c>
      <c r="W148" s="120">
        <v>0</v>
      </c>
      <c r="X148" s="120" t="s">
        <v>6200</v>
      </c>
      <c r="Y148" s="120" t="b">
        <v>0</v>
      </c>
      <c r="AA148" t="str">
        <f>VLOOKUP($H148,'Master list'!$C:$Z,3,0)</f>
        <v>SGCC</v>
      </c>
      <c r="AB148" t="str">
        <f>VLOOKUP($H148,'Master list'!$C:$Z,4,0)</f>
        <v>Z08</v>
      </c>
      <c r="AC148" s="47">
        <f>VLOOKUP($H148,'Master list'!$C:$Z,13,0)</f>
        <v>1219</v>
      </c>
      <c r="AD148" t="str">
        <f>VLOOKUP($H148,'Master list'!$C:$Z,5,0)</f>
        <v>SGCC-ZSBX-Z08</v>
      </c>
      <c r="AE148">
        <f>VLOOKUP($H148,'Master list'!$C:$Z,6,0)</f>
        <v>1</v>
      </c>
      <c r="AF148">
        <f>VLOOKUP($H148,'Master list'!$C:$Z,7,0)</f>
        <v>525</v>
      </c>
      <c r="AG148">
        <f>VLOOKUP($H148,'Master list'!$C:$Z,8,0)</f>
        <v>230</v>
      </c>
      <c r="AH148" s="46">
        <f>VLOOKUP($H148,'Master list'!$C:$L,9,0)</f>
        <v>0.94788749999999999</v>
      </c>
      <c r="AI148" s="46">
        <f t="shared" si="13"/>
        <v>94.788749999999993</v>
      </c>
      <c r="AJ148" s="46">
        <f t="shared" si="14"/>
        <v>92.892974999999993</v>
      </c>
      <c r="AK148" s="46">
        <f t="shared" si="15"/>
        <v>1.8957750000000004</v>
      </c>
      <c r="AL148" s="74">
        <v>5</v>
      </c>
    </row>
    <row r="149" spans="1:38">
      <c r="A149" s="120" t="s">
        <v>1447</v>
      </c>
      <c r="B149" s="120" t="s">
        <v>1702</v>
      </c>
      <c r="C149" s="120" t="s">
        <v>5496</v>
      </c>
      <c r="D149" s="120" t="s">
        <v>4849</v>
      </c>
      <c r="E149" s="121">
        <v>12</v>
      </c>
      <c r="F149" s="120" t="s">
        <v>4558</v>
      </c>
      <c r="G149" s="120" t="s">
        <v>4558</v>
      </c>
      <c r="H149" s="120" t="s">
        <v>947</v>
      </c>
      <c r="I149" s="120" t="s">
        <v>1413</v>
      </c>
      <c r="J149" s="120" t="s">
        <v>1221</v>
      </c>
      <c r="K149" s="120">
        <v>0.5</v>
      </c>
      <c r="L149" s="120">
        <v>1219</v>
      </c>
      <c r="M149" s="120" t="s">
        <v>6201</v>
      </c>
      <c r="N149" s="120" t="s">
        <v>1704</v>
      </c>
      <c r="O149" s="120" t="s">
        <v>1702</v>
      </c>
      <c r="P149" s="121">
        <v>50</v>
      </c>
      <c r="Q149" s="120">
        <v>0</v>
      </c>
      <c r="R149" s="121">
        <v>50</v>
      </c>
      <c r="S149" s="120">
        <v>568</v>
      </c>
      <c r="T149" s="121">
        <v>0</v>
      </c>
      <c r="U149" s="120">
        <v>0</v>
      </c>
      <c r="V149" s="121">
        <v>0</v>
      </c>
      <c r="W149" s="120">
        <v>0</v>
      </c>
      <c r="X149" s="120" t="s">
        <v>6200</v>
      </c>
      <c r="Y149" s="120" t="b">
        <v>1</v>
      </c>
      <c r="AA149" t="str">
        <f>VLOOKUP($H149,'Master list'!$C:$Z,3,0)</f>
        <v>SGCC</v>
      </c>
      <c r="AB149" t="str">
        <f>VLOOKUP($H149,'Master list'!$C:$Z,4,0)</f>
        <v>Z08</v>
      </c>
      <c r="AC149" s="47">
        <f>VLOOKUP($H149,'Master list'!$C:$Z,13,0)</f>
        <v>1219</v>
      </c>
      <c r="AD149" t="str">
        <f>VLOOKUP($H149,'Master list'!$C:$Z,5,0)</f>
        <v>SGCC-ZSBX-Z08</v>
      </c>
      <c r="AE149">
        <f>VLOOKUP($H149,'Master list'!$C:$Z,6,0)</f>
        <v>0.5</v>
      </c>
      <c r="AF149">
        <f>VLOOKUP($H149,'Master list'!$C:$Z,7,0)</f>
        <v>1219</v>
      </c>
      <c r="AG149">
        <f>VLOOKUP($H149,'Master list'!$C:$Z,8,0)</f>
        <v>2438</v>
      </c>
      <c r="AH149" s="46">
        <f>VLOOKUP($H149,'Master list'!$C:$L,9,0)</f>
        <v>11.664793849999999</v>
      </c>
      <c r="AI149" s="46">
        <f t="shared" si="13"/>
        <v>583.23969249999993</v>
      </c>
      <c r="AJ149" s="46">
        <f t="shared" si="14"/>
        <v>583.23969249999993</v>
      </c>
      <c r="AK149" s="46">
        <f t="shared" si="15"/>
        <v>0</v>
      </c>
      <c r="AL149" s="74">
        <v>5</v>
      </c>
    </row>
    <row r="150" spans="1:38">
      <c r="A150" s="120" t="s">
        <v>1447</v>
      </c>
      <c r="B150" s="120" t="s">
        <v>1702</v>
      </c>
      <c r="C150" s="120" t="s">
        <v>5496</v>
      </c>
      <c r="D150" s="120" t="s">
        <v>4849</v>
      </c>
      <c r="E150" s="121">
        <v>14</v>
      </c>
      <c r="F150" s="120" t="s">
        <v>4558</v>
      </c>
      <c r="G150" s="120" t="s">
        <v>4558</v>
      </c>
      <c r="H150" s="120" t="s">
        <v>950</v>
      </c>
      <c r="I150" s="120" t="s">
        <v>1413</v>
      </c>
      <c r="J150" s="120" t="s">
        <v>1221</v>
      </c>
      <c r="K150" s="120">
        <v>0.6</v>
      </c>
      <c r="L150" s="120">
        <v>350</v>
      </c>
      <c r="M150" s="120" t="s">
        <v>1866</v>
      </c>
      <c r="N150" s="120" t="s">
        <v>1704</v>
      </c>
      <c r="O150" s="120" t="s">
        <v>1702</v>
      </c>
      <c r="P150" s="121">
        <v>20</v>
      </c>
      <c r="Q150" s="120">
        <v>0</v>
      </c>
      <c r="R150" s="121">
        <v>0</v>
      </c>
      <c r="S150" s="120">
        <v>0</v>
      </c>
      <c r="T150" s="121">
        <v>0</v>
      </c>
      <c r="U150" s="120">
        <v>0</v>
      </c>
      <c r="V150" s="121">
        <v>20</v>
      </c>
      <c r="W150" s="120">
        <v>0</v>
      </c>
      <c r="X150" s="120" t="s">
        <v>6202</v>
      </c>
      <c r="Y150" s="120" t="b">
        <v>0</v>
      </c>
      <c r="AA150" t="str">
        <f>VLOOKUP($H150,'Master list'!$C:$Z,3,0)</f>
        <v>SGCC</v>
      </c>
      <c r="AB150" t="str">
        <f>VLOOKUP($H150,'Master list'!$C:$Z,4,0)</f>
        <v>Z08</v>
      </c>
      <c r="AC150" s="47">
        <f>VLOOKUP($H150,'Master list'!$C:$Z,13,0)</f>
        <v>1219</v>
      </c>
      <c r="AD150" t="str">
        <f>VLOOKUP($H150,'Master list'!$C:$Z,5,0)</f>
        <v>SGCC-ZSBX-Z08</v>
      </c>
      <c r="AE150">
        <f>VLOOKUP($H150,'Master list'!$C:$Z,6,0)</f>
        <v>0.6</v>
      </c>
      <c r="AF150">
        <f>VLOOKUP($H150,'Master list'!$C:$Z,7,0)</f>
        <v>350</v>
      </c>
      <c r="AG150">
        <f>VLOOKUP($H150,'Master list'!$C:$Z,8,0)</f>
        <v>520</v>
      </c>
      <c r="AH150" s="46">
        <f>VLOOKUP($H150,'Master list'!$C:$L,9,0)</f>
        <v>0.85721999999999998</v>
      </c>
      <c r="AI150" s="46">
        <f t="shared" si="13"/>
        <v>17.144400000000001</v>
      </c>
      <c r="AJ150" s="46">
        <f t="shared" si="14"/>
        <v>0</v>
      </c>
      <c r="AK150" s="46">
        <f t="shared" si="15"/>
        <v>17.144400000000001</v>
      </c>
      <c r="AL150" s="74">
        <v>5</v>
      </c>
    </row>
    <row r="151" spans="1:38">
      <c r="A151" s="120" t="s">
        <v>1447</v>
      </c>
      <c r="B151" s="120" t="s">
        <v>1702</v>
      </c>
      <c r="C151" s="120" t="s">
        <v>5496</v>
      </c>
      <c r="D151" s="120" t="s">
        <v>4849</v>
      </c>
      <c r="E151" s="121">
        <v>18</v>
      </c>
      <c r="F151" s="120" t="s">
        <v>4558</v>
      </c>
      <c r="G151" s="120" t="s">
        <v>4558</v>
      </c>
      <c r="H151" s="120" t="s">
        <v>1069</v>
      </c>
      <c r="I151" s="120" t="s">
        <v>1413</v>
      </c>
      <c r="J151" s="120" t="s">
        <v>1221</v>
      </c>
      <c r="K151" s="120">
        <v>0.8</v>
      </c>
      <c r="L151" s="120">
        <v>430</v>
      </c>
      <c r="M151" s="120" t="s">
        <v>1736</v>
      </c>
      <c r="N151" s="120" t="s">
        <v>1704</v>
      </c>
      <c r="O151" s="120" t="s">
        <v>1702</v>
      </c>
      <c r="P151" s="121">
        <v>100</v>
      </c>
      <c r="Q151" s="120">
        <v>0</v>
      </c>
      <c r="R151" s="121">
        <v>99</v>
      </c>
      <c r="S151" s="120">
        <v>120</v>
      </c>
      <c r="T151" s="121">
        <v>0</v>
      </c>
      <c r="U151" s="120">
        <v>0</v>
      </c>
      <c r="V151" s="121">
        <v>1</v>
      </c>
      <c r="W151" s="120">
        <v>0</v>
      </c>
      <c r="X151" s="120" t="s">
        <v>6202</v>
      </c>
      <c r="Y151" s="120" t="b">
        <v>0</v>
      </c>
      <c r="AA151" t="str">
        <f>VLOOKUP($H151,'Master list'!$C:$Z,3,0)</f>
        <v>SGCC</v>
      </c>
      <c r="AB151" t="str">
        <f>VLOOKUP($H151,'Master list'!$C:$Z,4,0)</f>
        <v>Z08</v>
      </c>
      <c r="AC151" s="47">
        <f>VLOOKUP($H151,'Master list'!$C:$Z,13,0)</f>
        <v>1219</v>
      </c>
      <c r="AD151" t="str">
        <f>VLOOKUP($H151,'Master list'!$C:$Z,5,0)</f>
        <v>SGCC-ZSBX-Z08</v>
      </c>
      <c r="AE151">
        <f>VLOOKUP($H151,'Master list'!$C:$Z,6,0)</f>
        <v>0.8</v>
      </c>
      <c r="AF151">
        <f>VLOOKUP($H151,'Master list'!$C:$Z,7,0)</f>
        <v>430</v>
      </c>
      <c r="AG151">
        <f>VLOOKUP($H151,'Master list'!$C:$Z,8,0)</f>
        <v>445</v>
      </c>
      <c r="AH151" s="46">
        <f>VLOOKUP($H151,'Master list'!$C:$L,9,0)</f>
        <v>1.201678</v>
      </c>
      <c r="AI151" s="46">
        <f t="shared" si="13"/>
        <v>120.1678</v>
      </c>
      <c r="AJ151" s="46">
        <f t="shared" si="14"/>
        <v>118.966122</v>
      </c>
      <c r="AK151" s="46">
        <f t="shared" si="15"/>
        <v>1.2016780000000011</v>
      </c>
      <c r="AL151" s="74">
        <v>5</v>
      </c>
    </row>
    <row r="152" spans="1:38">
      <c r="A152" s="120" t="s">
        <v>1447</v>
      </c>
      <c r="B152" s="120" t="s">
        <v>1702</v>
      </c>
      <c r="C152" s="120" t="s">
        <v>5496</v>
      </c>
      <c r="D152" s="120" t="s">
        <v>4849</v>
      </c>
      <c r="E152" s="121">
        <v>19</v>
      </c>
      <c r="F152" s="120" t="s">
        <v>4558</v>
      </c>
      <c r="G152" s="120" t="s">
        <v>4558</v>
      </c>
      <c r="H152" s="120" t="s">
        <v>1073</v>
      </c>
      <c r="I152" s="120" t="s">
        <v>1413</v>
      </c>
      <c r="J152" s="120" t="s">
        <v>1221</v>
      </c>
      <c r="K152" s="120">
        <v>0.8</v>
      </c>
      <c r="L152" s="120">
        <v>220</v>
      </c>
      <c r="M152" s="120" t="s">
        <v>1729</v>
      </c>
      <c r="N152" s="120" t="s">
        <v>1704</v>
      </c>
      <c r="O152" s="120" t="s">
        <v>1702</v>
      </c>
      <c r="P152" s="121">
        <v>100</v>
      </c>
      <c r="Q152" s="120">
        <v>0</v>
      </c>
      <c r="R152" s="121">
        <v>100</v>
      </c>
      <c r="S152" s="120">
        <v>95</v>
      </c>
      <c r="T152" s="121">
        <v>0</v>
      </c>
      <c r="U152" s="120">
        <v>0</v>
      </c>
      <c r="V152" s="121">
        <v>0</v>
      </c>
      <c r="W152" s="120">
        <v>0</v>
      </c>
      <c r="X152" s="120" t="s">
        <v>6202</v>
      </c>
      <c r="Y152" s="120" t="b">
        <v>1</v>
      </c>
      <c r="AA152" t="str">
        <f>VLOOKUP($H152,'Master list'!$C:$Z,3,0)</f>
        <v>SGCC</v>
      </c>
      <c r="AB152" t="str">
        <f>VLOOKUP($H152,'Master list'!$C:$Z,4,0)</f>
        <v>Z08</v>
      </c>
      <c r="AC152" s="47">
        <f>VLOOKUP($H152,'Master list'!$C:$Z,13,0)</f>
        <v>1219</v>
      </c>
      <c r="AD152" t="str">
        <f>VLOOKUP($H152,'Master list'!$C:$Z,5,0)</f>
        <v>SGCC-ZSBX-Z08</v>
      </c>
      <c r="AE152">
        <f>VLOOKUP($H152,'Master list'!$C:$Z,6,0)</f>
        <v>0.8</v>
      </c>
      <c r="AF152">
        <f>VLOOKUP($H152,'Master list'!$C:$Z,7,0)</f>
        <v>220</v>
      </c>
      <c r="AG152">
        <f>VLOOKUP($H152,'Master list'!$C:$Z,8,0)</f>
        <v>690</v>
      </c>
      <c r="AH152" s="46">
        <f>VLOOKUP($H152,'Master list'!$C:$L,9,0)</f>
        <v>0.95330400000000015</v>
      </c>
      <c r="AI152" s="46">
        <f t="shared" si="13"/>
        <v>95.330400000000012</v>
      </c>
      <c r="AJ152" s="46">
        <f t="shared" si="14"/>
        <v>95.330400000000012</v>
      </c>
      <c r="AK152" s="46">
        <f t="shared" si="15"/>
        <v>0</v>
      </c>
      <c r="AL152" s="74">
        <v>5</v>
      </c>
    </row>
    <row r="153" spans="1:38">
      <c r="A153" s="120" t="s">
        <v>1447</v>
      </c>
      <c r="B153" s="120" t="s">
        <v>1702</v>
      </c>
      <c r="C153" s="120" t="s">
        <v>5496</v>
      </c>
      <c r="D153" s="120" t="s">
        <v>4849</v>
      </c>
      <c r="E153" s="121">
        <v>22</v>
      </c>
      <c r="F153" s="120" t="s">
        <v>4558</v>
      </c>
      <c r="G153" s="120" t="s">
        <v>4558</v>
      </c>
      <c r="H153" s="120" t="s">
        <v>1098</v>
      </c>
      <c r="I153" s="120" t="s">
        <v>1413</v>
      </c>
      <c r="J153" s="120" t="s">
        <v>1221</v>
      </c>
      <c r="K153" s="120">
        <v>0.8</v>
      </c>
      <c r="L153" s="120">
        <v>250</v>
      </c>
      <c r="M153" s="120" t="s">
        <v>4423</v>
      </c>
      <c r="N153" s="120" t="s">
        <v>1704</v>
      </c>
      <c r="O153" s="120" t="s">
        <v>1702</v>
      </c>
      <c r="P153" s="121">
        <v>100</v>
      </c>
      <c r="Q153" s="120">
        <v>0</v>
      </c>
      <c r="R153" s="121">
        <v>100</v>
      </c>
      <c r="S153" s="120">
        <v>98</v>
      </c>
      <c r="T153" s="121">
        <v>0</v>
      </c>
      <c r="U153" s="120">
        <v>0</v>
      </c>
      <c r="V153" s="121">
        <v>0</v>
      </c>
      <c r="W153" s="120">
        <v>0</v>
      </c>
      <c r="X153" s="120" t="s">
        <v>6202</v>
      </c>
      <c r="Y153" s="120" t="b">
        <v>1</v>
      </c>
      <c r="AA153" t="str">
        <f>VLOOKUP($H153,'Master list'!$C:$Z,3,0)</f>
        <v>SGCC</v>
      </c>
      <c r="AB153" t="str">
        <f>VLOOKUP($H153,'Master list'!$C:$Z,4,0)</f>
        <v>Z08</v>
      </c>
      <c r="AC153" s="47">
        <f>VLOOKUP($H153,'Master list'!$C:$Z,13,0)</f>
        <v>1219</v>
      </c>
      <c r="AD153" t="str">
        <f>VLOOKUP($H153,'Master list'!$C:$Z,5,0)</f>
        <v>SGCC-ZSBX-Z08</v>
      </c>
      <c r="AE153">
        <f>VLOOKUP($H153,'Master list'!$C:$Z,6,0)</f>
        <v>0.8</v>
      </c>
      <c r="AF153">
        <f>VLOOKUP($H153,'Master list'!$C:$Z,7,0)</f>
        <v>250</v>
      </c>
      <c r="AG153">
        <f>VLOOKUP($H153,'Master list'!$C:$Z,8,0)</f>
        <v>610</v>
      </c>
      <c r="AH153" s="46">
        <f>VLOOKUP($H153,'Master list'!$C:$L,9,0)</f>
        <v>0.9577</v>
      </c>
      <c r="AI153" s="46">
        <f t="shared" si="13"/>
        <v>95.77</v>
      </c>
      <c r="AJ153" s="46">
        <f t="shared" si="14"/>
        <v>95.77</v>
      </c>
      <c r="AK153" s="46">
        <f t="shared" si="15"/>
        <v>0</v>
      </c>
      <c r="AL153" s="74">
        <v>5</v>
      </c>
    </row>
    <row r="154" spans="1:38">
      <c r="A154" s="120" t="s">
        <v>1447</v>
      </c>
      <c r="B154" s="120" t="s">
        <v>1702</v>
      </c>
      <c r="C154" s="120" t="s">
        <v>5496</v>
      </c>
      <c r="D154" s="120" t="s">
        <v>4849</v>
      </c>
      <c r="E154" s="121">
        <v>26</v>
      </c>
      <c r="F154" s="120" t="s">
        <v>4558</v>
      </c>
      <c r="G154" s="120" t="s">
        <v>4558</v>
      </c>
      <c r="H154" s="120" t="s">
        <v>1151</v>
      </c>
      <c r="I154" s="120" t="s">
        <v>1413</v>
      </c>
      <c r="J154" s="120" t="s">
        <v>1270</v>
      </c>
      <c r="K154" s="120">
        <v>2</v>
      </c>
      <c r="L154" s="120">
        <v>215</v>
      </c>
      <c r="M154" s="120" t="s">
        <v>1814</v>
      </c>
      <c r="N154" s="120" t="s">
        <v>1704</v>
      </c>
      <c r="O154" s="120" t="s">
        <v>1702</v>
      </c>
      <c r="P154" s="121">
        <v>200</v>
      </c>
      <c r="Q154" s="120">
        <v>0</v>
      </c>
      <c r="R154" s="121">
        <v>169</v>
      </c>
      <c r="S154" s="120">
        <v>533.80399999999997</v>
      </c>
      <c r="T154" s="121">
        <v>17</v>
      </c>
      <c r="U154" s="120">
        <v>56</v>
      </c>
      <c r="V154" s="121">
        <v>14</v>
      </c>
      <c r="W154" s="120">
        <v>0</v>
      </c>
      <c r="X154" s="120" t="s">
        <v>6202</v>
      </c>
      <c r="Y154" s="120" t="b">
        <v>0</v>
      </c>
      <c r="AA154" t="str">
        <f>VLOOKUP($H154,'Master list'!$C:$Z,3,0)</f>
        <v>SGCC</v>
      </c>
      <c r="AB154" t="str">
        <f>VLOOKUP($H154,'Master list'!$C:$Z,4,0)</f>
        <v>Z22</v>
      </c>
      <c r="AC154" s="47">
        <f>VLOOKUP($H154,'Master list'!$C:$Z,13,0)</f>
        <v>1219</v>
      </c>
      <c r="AD154" t="str">
        <f>VLOOKUP($H154,'Master list'!$C:$Z,5,0)</f>
        <v>SGCC-ZSBX-Z22</v>
      </c>
      <c r="AE154">
        <f>VLOOKUP($H154,'Master list'!$C:$Z,6,0)</f>
        <v>2</v>
      </c>
      <c r="AF154">
        <f>VLOOKUP($H154,'Master list'!$C:$Z,7,0)</f>
        <v>215</v>
      </c>
      <c r="AG154">
        <f>VLOOKUP($H154,'Master list'!$C:$Z,8,0)</f>
        <v>935</v>
      </c>
      <c r="AH154" s="46">
        <f>VLOOKUP($H154,'Master list'!$C:$L,9,0)</f>
        <v>3.1560925000000002</v>
      </c>
      <c r="AI154" s="46">
        <f t="shared" si="13"/>
        <v>631.21850000000006</v>
      </c>
      <c r="AJ154" s="46">
        <f t="shared" si="14"/>
        <v>587.03320500000007</v>
      </c>
      <c r="AK154" s="46">
        <f t="shared" si="15"/>
        <v>44.185294999999996</v>
      </c>
      <c r="AL154" s="74">
        <v>5</v>
      </c>
    </row>
    <row r="155" spans="1:38">
      <c r="A155" s="120" t="s">
        <v>1447</v>
      </c>
      <c r="B155" s="120" t="s">
        <v>1702</v>
      </c>
      <c r="C155" s="120" t="s">
        <v>5496</v>
      </c>
      <c r="D155" s="120" t="s">
        <v>4849</v>
      </c>
      <c r="E155" s="121">
        <v>30</v>
      </c>
      <c r="F155" s="120" t="s">
        <v>6239</v>
      </c>
      <c r="G155" s="120" t="s">
        <v>6239</v>
      </c>
      <c r="H155" s="120" t="s">
        <v>473</v>
      </c>
      <c r="I155" s="120" t="s">
        <v>1413</v>
      </c>
      <c r="J155" s="120" t="s">
        <v>1221</v>
      </c>
      <c r="K155" s="120">
        <v>0.8</v>
      </c>
      <c r="L155" s="120">
        <v>394</v>
      </c>
      <c r="M155" s="120" t="s">
        <v>6220</v>
      </c>
      <c r="N155" s="120" t="s">
        <v>1704</v>
      </c>
      <c r="O155" s="120" t="s">
        <v>1702</v>
      </c>
      <c r="P155" s="121">
        <v>400</v>
      </c>
      <c r="Q155" s="120">
        <v>0</v>
      </c>
      <c r="R155" s="121">
        <v>400</v>
      </c>
      <c r="S155" s="120">
        <v>1407.4</v>
      </c>
      <c r="T155" s="121">
        <v>0</v>
      </c>
      <c r="U155" s="120">
        <v>0</v>
      </c>
      <c r="V155" s="121">
        <v>0</v>
      </c>
      <c r="W155" s="120">
        <v>0</v>
      </c>
      <c r="X155" s="120" t="s">
        <v>6202</v>
      </c>
      <c r="Y155" s="120" t="b">
        <v>1</v>
      </c>
      <c r="AA155" t="str">
        <f>VLOOKUP($H155,'Master list'!$C:$Z,3,0)</f>
        <v>SGCC</v>
      </c>
      <c r="AB155" t="str">
        <f>VLOOKUP($H155,'Master list'!$C:$Z,4,0)</f>
        <v>Z08</v>
      </c>
      <c r="AC155" s="47">
        <f>VLOOKUP($H155,'Master list'!$C:$Z,13,0)</f>
        <v>1219</v>
      </c>
      <c r="AD155" t="str">
        <f>VLOOKUP($H155,'Master list'!$C:$Z,5,0)</f>
        <v>SGCC-ZSBX-Z08</v>
      </c>
      <c r="AE155">
        <f>VLOOKUP($H155,'Master list'!$C:$Z,6,0)</f>
        <v>0.8</v>
      </c>
      <c r="AF155">
        <f>VLOOKUP($H155,'Master list'!$C:$Z,7,0)</f>
        <v>394</v>
      </c>
      <c r="AG155">
        <f>VLOOKUP($H155,'Master list'!$C:$Z,8,0)</f>
        <v>1415</v>
      </c>
      <c r="AH155" s="46">
        <f>VLOOKUP($H155,'Master list'!$C:$L,9,0)</f>
        <v>3.5011628000000004</v>
      </c>
      <c r="AI155" s="46">
        <f t="shared" si="13"/>
        <v>1400.4651200000001</v>
      </c>
      <c r="AJ155" s="46">
        <f t="shared" si="14"/>
        <v>1400.4651200000001</v>
      </c>
      <c r="AK155" s="46">
        <f t="shared" si="15"/>
        <v>0</v>
      </c>
      <c r="AL155" s="74">
        <v>5</v>
      </c>
    </row>
    <row r="156" spans="1:38">
      <c r="A156" s="120" t="s">
        <v>1447</v>
      </c>
      <c r="B156" s="120" t="s">
        <v>1702</v>
      </c>
      <c r="C156" s="120" t="s">
        <v>5496</v>
      </c>
      <c r="D156" s="120" t="s">
        <v>4849</v>
      </c>
      <c r="E156" s="121">
        <v>31</v>
      </c>
      <c r="F156" s="120" t="s">
        <v>4558</v>
      </c>
      <c r="G156" s="120" t="s">
        <v>4558</v>
      </c>
      <c r="H156" s="120" t="s">
        <v>482</v>
      </c>
      <c r="I156" s="120" t="s">
        <v>1413</v>
      </c>
      <c r="J156" s="120" t="s">
        <v>1221</v>
      </c>
      <c r="K156" s="120">
        <v>0.8</v>
      </c>
      <c r="L156" s="120">
        <v>250</v>
      </c>
      <c r="M156" s="120" t="s">
        <v>1770</v>
      </c>
      <c r="N156" s="120" t="s">
        <v>1704</v>
      </c>
      <c r="O156" s="120" t="s">
        <v>1702</v>
      </c>
      <c r="P156" s="121">
        <v>250</v>
      </c>
      <c r="Q156" s="120">
        <v>0</v>
      </c>
      <c r="R156" s="121">
        <v>250</v>
      </c>
      <c r="S156" s="120">
        <v>176</v>
      </c>
      <c r="T156" s="121">
        <v>0</v>
      </c>
      <c r="U156" s="120">
        <v>0</v>
      </c>
      <c r="V156" s="121">
        <v>0</v>
      </c>
      <c r="W156" s="120">
        <v>0</v>
      </c>
      <c r="X156" s="120" t="s">
        <v>6202</v>
      </c>
      <c r="Y156" s="120" t="b">
        <v>1</v>
      </c>
      <c r="AA156" t="str">
        <f>VLOOKUP($H156,'Master list'!$C:$Z,3,0)</f>
        <v>SGCC</v>
      </c>
      <c r="AB156" t="str">
        <f>VLOOKUP($H156,'Master list'!$C:$Z,4,0)</f>
        <v>Z08</v>
      </c>
      <c r="AC156" s="47">
        <f>VLOOKUP($H156,'Master list'!$C:$Z,13,0)</f>
        <v>1219</v>
      </c>
      <c r="AD156" t="str">
        <f>VLOOKUP($H156,'Master list'!$C:$Z,5,0)</f>
        <v>SGCC-ZSBX-Z08</v>
      </c>
      <c r="AE156">
        <f>VLOOKUP($H156,'Master list'!$C:$Z,6,0)</f>
        <v>0.8</v>
      </c>
      <c r="AF156">
        <f>VLOOKUP($H156,'Master list'!$C:$Z,7,0)</f>
        <v>250</v>
      </c>
      <c r="AG156">
        <f>VLOOKUP($H156,'Master list'!$C:$Z,8,0)</f>
        <v>450</v>
      </c>
      <c r="AH156" s="46">
        <f>VLOOKUP($H156,'Master list'!$C:$L,9,0)</f>
        <v>0.70650000000000002</v>
      </c>
      <c r="AI156" s="46">
        <f t="shared" si="13"/>
        <v>176.625</v>
      </c>
      <c r="AJ156" s="46">
        <f t="shared" si="14"/>
        <v>176.625</v>
      </c>
      <c r="AK156" s="46">
        <f t="shared" si="15"/>
        <v>0</v>
      </c>
      <c r="AL156" s="74">
        <v>5</v>
      </c>
    </row>
    <row r="157" spans="1:38">
      <c r="A157" s="120" t="s">
        <v>1447</v>
      </c>
      <c r="B157" s="120" t="s">
        <v>1702</v>
      </c>
      <c r="C157" s="120" t="s">
        <v>5496</v>
      </c>
      <c r="D157" s="120" t="s">
        <v>4849</v>
      </c>
      <c r="E157" s="121">
        <v>32</v>
      </c>
      <c r="F157" s="120" t="s">
        <v>4558</v>
      </c>
      <c r="G157" s="120" t="s">
        <v>4558</v>
      </c>
      <c r="H157" s="120" t="s">
        <v>746</v>
      </c>
      <c r="I157" s="120" t="s">
        <v>1413</v>
      </c>
      <c r="J157" s="120" t="s">
        <v>1221</v>
      </c>
      <c r="K157" s="120">
        <v>1</v>
      </c>
      <c r="L157" s="120">
        <v>485</v>
      </c>
      <c r="M157" s="120" t="s">
        <v>2017</v>
      </c>
      <c r="N157" s="120" t="s">
        <v>1704</v>
      </c>
      <c r="O157" s="120" t="s">
        <v>1702</v>
      </c>
      <c r="P157" s="121">
        <v>100</v>
      </c>
      <c r="Q157" s="120">
        <v>0</v>
      </c>
      <c r="R157" s="121">
        <v>98</v>
      </c>
      <c r="S157" s="120">
        <v>130</v>
      </c>
      <c r="T157" s="121">
        <v>0</v>
      </c>
      <c r="U157" s="120">
        <v>0</v>
      </c>
      <c r="V157" s="121">
        <v>2</v>
      </c>
      <c r="W157" s="120">
        <v>0</v>
      </c>
      <c r="X157" s="120" t="s">
        <v>6202</v>
      </c>
      <c r="Y157" s="120" t="b">
        <v>0</v>
      </c>
      <c r="AA157" t="str">
        <f>VLOOKUP($H157,'Master list'!$C:$Z,3,0)</f>
        <v>SGCC</v>
      </c>
      <c r="AB157" t="str">
        <f>VLOOKUP($H157,'Master list'!$C:$Z,4,0)</f>
        <v>Z08</v>
      </c>
      <c r="AC157" s="47">
        <f>VLOOKUP($H157,'Master list'!$C:$Z,13,0)</f>
        <v>1219</v>
      </c>
      <c r="AD157" t="str">
        <f>VLOOKUP($H157,'Master list'!$C:$Z,5,0)</f>
        <v>SGCC-ZSBX-Z08</v>
      </c>
      <c r="AE157">
        <f>VLOOKUP($H157,'Master list'!$C:$Z,6,0)</f>
        <v>1</v>
      </c>
      <c r="AF157">
        <f>VLOOKUP($H157,'Master list'!$C:$Z,7,0)</f>
        <v>485</v>
      </c>
      <c r="AG157">
        <f>VLOOKUP($H157,'Master list'!$C:$Z,8,0)</f>
        <v>350</v>
      </c>
      <c r="AH157" s="46">
        <f>VLOOKUP($H157,'Master list'!$C:$L,9,0)</f>
        <v>1.3325374999999999</v>
      </c>
      <c r="AI157" s="46">
        <f t="shared" si="13"/>
        <v>133.25375</v>
      </c>
      <c r="AJ157" s="46">
        <f t="shared" si="14"/>
        <v>130.58867499999999</v>
      </c>
      <c r="AK157" s="46">
        <f t="shared" si="15"/>
        <v>2.6650750000000016</v>
      </c>
      <c r="AL157" s="74">
        <v>5</v>
      </c>
    </row>
    <row r="158" spans="1:38">
      <c r="A158" s="120" t="s">
        <v>1447</v>
      </c>
      <c r="B158" s="120" t="s">
        <v>1702</v>
      </c>
      <c r="C158" s="120" t="s">
        <v>5496</v>
      </c>
      <c r="D158" s="120" t="s">
        <v>4849</v>
      </c>
      <c r="E158" s="121">
        <v>39</v>
      </c>
      <c r="F158" s="120" t="s">
        <v>4558</v>
      </c>
      <c r="G158" s="120" t="s">
        <v>4558</v>
      </c>
      <c r="H158" s="120" t="s">
        <v>1004</v>
      </c>
      <c r="I158" s="120" t="s">
        <v>1413</v>
      </c>
      <c r="J158" s="120" t="s">
        <v>1221</v>
      </c>
      <c r="K158" s="120">
        <v>0.6</v>
      </c>
      <c r="L158" s="120">
        <v>400</v>
      </c>
      <c r="M158" s="120" t="s">
        <v>1848</v>
      </c>
      <c r="N158" s="120" t="s">
        <v>1704</v>
      </c>
      <c r="O158" s="120" t="s">
        <v>1702</v>
      </c>
      <c r="P158" s="121">
        <v>100</v>
      </c>
      <c r="Q158" s="120">
        <v>0</v>
      </c>
      <c r="R158" s="121">
        <v>100</v>
      </c>
      <c r="S158" s="120">
        <v>108.7</v>
      </c>
      <c r="T158" s="121">
        <v>0</v>
      </c>
      <c r="U158" s="120">
        <v>0</v>
      </c>
      <c r="V158" s="121">
        <v>0</v>
      </c>
      <c r="W158" s="120">
        <v>0</v>
      </c>
      <c r="X158" s="120" t="s">
        <v>6202</v>
      </c>
      <c r="Y158" s="120" t="b">
        <v>1</v>
      </c>
      <c r="AA158" t="str">
        <f>VLOOKUP($H158,'Master list'!$C:$Z,3,0)</f>
        <v>SGCC</v>
      </c>
      <c r="AB158" t="str">
        <f>VLOOKUP($H158,'Master list'!$C:$Z,4,0)</f>
        <v>Z08</v>
      </c>
      <c r="AC158" s="47">
        <f>VLOOKUP($H158,'Master list'!$C:$Z,13,0)</f>
        <v>1219</v>
      </c>
      <c r="AD158" t="str">
        <f>VLOOKUP($H158,'Master list'!$C:$Z,5,0)</f>
        <v>SGCC-ZSBX-Z08</v>
      </c>
      <c r="AE158">
        <f>VLOOKUP($H158,'Master list'!$C:$Z,6,0)</f>
        <v>0.6</v>
      </c>
      <c r="AF158">
        <f>VLOOKUP($H158,'Master list'!$C:$Z,7,0)</f>
        <v>400</v>
      </c>
      <c r="AG158">
        <f>VLOOKUP($H158,'Master list'!$C:$Z,8,0)</f>
        <v>580</v>
      </c>
      <c r="AH158" s="46">
        <f>VLOOKUP($H158,'Master list'!$C:$L,9,0)</f>
        <v>1.0927199999999999</v>
      </c>
      <c r="AI158" s="46">
        <f t="shared" si="13"/>
        <v>109.27199999999999</v>
      </c>
      <c r="AJ158" s="46">
        <f t="shared" si="14"/>
        <v>109.27199999999999</v>
      </c>
      <c r="AK158" s="46">
        <f t="shared" si="15"/>
        <v>0</v>
      </c>
      <c r="AL158" s="74">
        <v>5</v>
      </c>
    </row>
    <row r="159" spans="1:38">
      <c r="A159" s="120" t="s">
        <v>1447</v>
      </c>
      <c r="B159" s="120" t="s">
        <v>1702</v>
      </c>
      <c r="C159" s="120" t="s">
        <v>5496</v>
      </c>
      <c r="D159" s="120" t="s">
        <v>4849</v>
      </c>
      <c r="E159" s="121">
        <v>44</v>
      </c>
      <c r="F159" s="120" t="s">
        <v>4558</v>
      </c>
      <c r="G159" s="120" t="s">
        <v>4558</v>
      </c>
      <c r="H159" s="120" t="s">
        <v>1154</v>
      </c>
      <c r="I159" s="120" t="s">
        <v>1413</v>
      </c>
      <c r="J159" s="120" t="s">
        <v>1221</v>
      </c>
      <c r="K159" s="120">
        <v>1</v>
      </c>
      <c r="L159" s="120">
        <v>75</v>
      </c>
      <c r="M159" s="120" t="s">
        <v>1873</v>
      </c>
      <c r="N159" s="120" t="s">
        <v>1704</v>
      </c>
      <c r="O159" s="120" t="s">
        <v>1702</v>
      </c>
      <c r="P159" s="121">
        <v>100</v>
      </c>
      <c r="Q159" s="120">
        <v>0</v>
      </c>
      <c r="R159" s="121">
        <v>100</v>
      </c>
      <c r="S159" s="120">
        <v>41</v>
      </c>
      <c r="T159" s="121">
        <v>0</v>
      </c>
      <c r="U159" s="120">
        <v>0</v>
      </c>
      <c r="V159" s="121">
        <v>0</v>
      </c>
      <c r="W159" s="120">
        <v>0</v>
      </c>
      <c r="X159" s="120" t="s">
        <v>6202</v>
      </c>
      <c r="Y159" s="120" t="b">
        <v>1</v>
      </c>
      <c r="AA159" t="str">
        <f>VLOOKUP($H159,'Master list'!$C:$Z,3,0)</f>
        <v>SGCC</v>
      </c>
      <c r="AB159" t="str">
        <f>VLOOKUP($H159,'Master list'!$C:$Z,4,0)</f>
        <v>Z08</v>
      </c>
      <c r="AC159" s="47">
        <f>VLOOKUP($H159,'Master list'!$C:$Z,13,0)</f>
        <v>1219</v>
      </c>
      <c r="AD159" t="str">
        <f>VLOOKUP($H159,'Master list'!$C:$Z,5,0)</f>
        <v>SGCC-ZSBX-Z08</v>
      </c>
      <c r="AE159">
        <f>VLOOKUP($H159,'Master list'!$C:$Z,6,0)</f>
        <v>1</v>
      </c>
      <c r="AF159">
        <f>VLOOKUP($H159,'Master list'!$C:$Z,7,0)</f>
        <v>75</v>
      </c>
      <c r="AG159">
        <f>VLOOKUP($H159,'Master list'!$C:$Z,8,0)</f>
        <v>705</v>
      </c>
      <c r="AH159" s="46">
        <f>VLOOKUP($H159,'Master list'!$C:$L,9,0)</f>
        <v>0.41506874999999999</v>
      </c>
      <c r="AI159" s="46">
        <f t="shared" si="13"/>
        <v>41.506875000000001</v>
      </c>
      <c r="AJ159" s="46">
        <f t="shared" si="14"/>
        <v>41.506875000000001</v>
      </c>
      <c r="AK159" s="46">
        <f t="shared" si="15"/>
        <v>0</v>
      </c>
      <c r="AL159" s="74">
        <v>5</v>
      </c>
    </row>
    <row r="160" spans="1:38">
      <c r="A160" s="120" t="s">
        <v>1447</v>
      </c>
      <c r="B160" s="120" t="s">
        <v>1702</v>
      </c>
      <c r="C160" s="120" t="s">
        <v>5496</v>
      </c>
      <c r="D160" s="120" t="s">
        <v>4849</v>
      </c>
      <c r="E160" s="121">
        <v>47</v>
      </c>
      <c r="F160" s="120" t="s">
        <v>4558</v>
      </c>
      <c r="G160" s="120" t="s">
        <v>4558</v>
      </c>
      <c r="H160" s="120" t="s">
        <v>1187</v>
      </c>
      <c r="I160" s="120" t="s">
        <v>1413</v>
      </c>
      <c r="J160" s="120" t="s">
        <v>1227</v>
      </c>
      <c r="K160" s="120">
        <v>2</v>
      </c>
      <c r="L160" s="120">
        <v>95.5</v>
      </c>
      <c r="M160" s="120" t="s">
        <v>1869</v>
      </c>
      <c r="N160" s="120" t="s">
        <v>1704</v>
      </c>
      <c r="O160" s="120" t="s">
        <v>1702</v>
      </c>
      <c r="P160" s="121">
        <v>100</v>
      </c>
      <c r="Q160" s="120">
        <v>0</v>
      </c>
      <c r="R160" s="121">
        <v>100</v>
      </c>
      <c r="S160" s="120">
        <v>176</v>
      </c>
      <c r="T160" s="121">
        <v>0</v>
      </c>
      <c r="U160" s="120">
        <v>0</v>
      </c>
      <c r="V160" s="121">
        <v>0</v>
      </c>
      <c r="W160" s="120">
        <v>0</v>
      </c>
      <c r="X160" s="120" t="s">
        <v>6202</v>
      </c>
      <c r="Y160" s="120" t="b">
        <v>1</v>
      </c>
      <c r="AA160" t="str">
        <f>VLOOKUP($H160,'Master list'!$C:$Z,3,0)</f>
        <v>SGCC</v>
      </c>
      <c r="AB160" t="str">
        <f>VLOOKUP($H160,'Master list'!$C:$Z,4,0)</f>
        <v>Z18</v>
      </c>
      <c r="AC160" s="47">
        <f>VLOOKUP($H160,'Master list'!$C:$Z,13,0)</f>
        <v>1219</v>
      </c>
      <c r="AD160" t="str">
        <f>VLOOKUP($H160,'Master list'!$C:$Z,5,0)</f>
        <v>SGCC-ZSBX-Z18</v>
      </c>
      <c r="AE160">
        <f>VLOOKUP($H160,'Master list'!$C:$Z,6,0)</f>
        <v>2</v>
      </c>
      <c r="AF160">
        <f>VLOOKUP($H160,'Master list'!$C:$Z,7,0)</f>
        <v>95.5</v>
      </c>
      <c r="AG160">
        <f>VLOOKUP($H160,'Master list'!$C:$Z,8,0)</f>
        <v>1200</v>
      </c>
      <c r="AH160" s="46">
        <f>VLOOKUP($H160,'Master list'!$C:$L,9,0)</f>
        <v>1.79922</v>
      </c>
      <c r="AI160" s="46">
        <f t="shared" si="13"/>
        <v>179.922</v>
      </c>
      <c r="AJ160" s="46">
        <f t="shared" si="14"/>
        <v>179.922</v>
      </c>
      <c r="AK160" s="46">
        <f t="shared" si="15"/>
        <v>0</v>
      </c>
      <c r="AL160" s="74">
        <v>5</v>
      </c>
    </row>
    <row r="161" spans="1:38">
      <c r="A161" s="120" t="s">
        <v>1447</v>
      </c>
      <c r="B161" s="120" t="s">
        <v>1702</v>
      </c>
      <c r="C161" s="120" t="s">
        <v>5807</v>
      </c>
      <c r="D161" s="120" t="s">
        <v>4849</v>
      </c>
      <c r="E161" s="121">
        <v>1</v>
      </c>
      <c r="F161" s="120" t="s">
        <v>4558</v>
      </c>
      <c r="G161" s="120" t="s">
        <v>4558</v>
      </c>
      <c r="H161" s="120" t="s">
        <v>413</v>
      </c>
      <c r="I161" s="120" t="s">
        <v>1265</v>
      </c>
      <c r="J161" s="120" t="s">
        <v>1221</v>
      </c>
      <c r="K161" s="120">
        <v>0.7</v>
      </c>
      <c r="L161" s="120">
        <v>265</v>
      </c>
      <c r="M161" s="120" t="s">
        <v>1740</v>
      </c>
      <c r="N161" s="120" t="s">
        <v>1704</v>
      </c>
      <c r="O161" s="120" t="s">
        <v>1702</v>
      </c>
      <c r="P161" s="121">
        <v>100</v>
      </c>
      <c r="Q161" s="120">
        <v>0</v>
      </c>
      <c r="R161" s="121">
        <v>100</v>
      </c>
      <c r="S161" s="120">
        <v>184</v>
      </c>
      <c r="T161" s="121">
        <v>0</v>
      </c>
      <c r="U161" s="120">
        <v>0</v>
      </c>
      <c r="V161" s="121">
        <v>0</v>
      </c>
      <c r="W161" s="120">
        <v>0</v>
      </c>
      <c r="X161" s="120" t="s">
        <v>6202</v>
      </c>
      <c r="Y161" s="120" t="b">
        <v>1</v>
      </c>
      <c r="AA161" t="str">
        <f>VLOOKUP($H161,'Master list'!$C:$Z,3,0)</f>
        <v>SGCC</v>
      </c>
      <c r="AB161" t="str">
        <f>VLOOKUP($H161,'Master list'!$C:$Z,4,0)</f>
        <v>Z08</v>
      </c>
      <c r="AC161" s="47">
        <f>VLOOKUP($H161,'Master list'!$C:$Z,13,0)</f>
        <v>1219</v>
      </c>
      <c r="AD161" t="str">
        <f>VLOOKUP($H161,'Master list'!$C:$Z,5,0)</f>
        <v>SGCC-ZSBX-Z08</v>
      </c>
      <c r="AE161">
        <f>VLOOKUP($H161,'Master list'!$C:$Z,6,0)</f>
        <v>0.7</v>
      </c>
      <c r="AF161">
        <f>VLOOKUP($H161,'Master list'!$C:$Z,7,0)</f>
        <v>265</v>
      </c>
      <c r="AG161">
        <f>VLOOKUP($H161,'Master list'!$C:$Z,8,0)</f>
        <v>1220</v>
      </c>
      <c r="AH161" s="46">
        <f>VLOOKUP($H161,'Master list'!$C:$L,9,0)</f>
        <v>1.7765334999999998</v>
      </c>
      <c r="AI161" s="46">
        <f t="shared" si="13"/>
        <v>177.65334999999999</v>
      </c>
      <c r="AJ161" s="46">
        <f t="shared" si="14"/>
        <v>177.65334999999999</v>
      </c>
      <c r="AK161" s="46">
        <f t="shared" si="15"/>
        <v>0</v>
      </c>
      <c r="AL161" s="74">
        <v>5</v>
      </c>
    </row>
    <row r="162" spans="1:38">
      <c r="A162" s="120" t="s">
        <v>1447</v>
      </c>
      <c r="B162" s="120" t="s">
        <v>1702</v>
      </c>
      <c r="C162" s="120" t="s">
        <v>5807</v>
      </c>
      <c r="D162" s="120" t="s">
        <v>4849</v>
      </c>
      <c r="E162" s="121">
        <v>2</v>
      </c>
      <c r="F162" s="120" t="s">
        <v>4558</v>
      </c>
      <c r="G162" s="120" t="s">
        <v>4558</v>
      </c>
      <c r="H162" s="120" t="s">
        <v>632</v>
      </c>
      <c r="I162" s="120" t="s">
        <v>1265</v>
      </c>
      <c r="J162" s="120" t="s">
        <v>1270</v>
      </c>
      <c r="K162" s="120">
        <v>2</v>
      </c>
      <c r="L162" s="120">
        <v>65</v>
      </c>
      <c r="M162" s="120" t="s">
        <v>4236</v>
      </c>
      <c r="N162" s="120" t="s">
        <v>1704</v>
      </c>
      <c r="O162" s="120" t="s">
        <v>1702</v>
      </c>
      <c r="P162" s="121">
        <v>1200</v>
      </c>
      <c r="Q162" s="120">
        <v>0</v>
      </c>
      <c r="R162" s="121">
        <v>1200</v>
      </c>
      <c r="S162" s="120">
        <v>387.13600000000002</v>
      </c>
      <c r="T162" s="121">
        <v>0</v>
      </c>
      <c r="U162" s="120">
        <v>0</v>
      </c>
      <c r="V162" s="121">
        <v>0</v>
      </c>
      <c r="W162" s="120">
        <v>0</v>
      </c>
      <c r="X162" s="120" t="s">
        <v>6202</v>
      </c>
      <c r="Y162" s="120" t="b">
        <v>1</v>
      </c>
      <c r="AA162" t="str">
        <f>VLOOKUP($H162,'Master list'!$C:$Z,3,0)</f>
        <v>SGCC</v>
      </c>
      <c r="AB162" t="str">
        <f>VLOOKUP($H162,'Master list'!$C:$Z,4,0)</f>
        <v>Z22</v>
      </c>
      <c r="AC162" s="47">
        <f>VLOOKUP($H162,'Master list'!$C:$Z,13,0)</f>
        <v>1219</v>
      </c>
      <c r="AD162" t="str">
        <f>VLOOKUP($H162,'Master list'!$C:$Z,5,0)</f>
        <v>SGCC-ZSBX-Z22</v>
      </c>
      <c r="AE162">
        <f>VLOOKUP($H162,'Master list'!$C:$Z,6,0)</f>
        <v>2</v>
      </c>
      <c r="AF162">
        <f>VLOOKUP($H162,'Master list'!$C:$Z,7,0)</f>
        <v>65</v>
      </c>
      <c r="AG162">
        <f>VLOOKUP($H162,'Master list'!$C:$Z,8,0)</f>
        <v>315</v>
      </c>
      <c r="AH162" s="46">
        <f>VLOOKUP($H162,'Master list'!$C:$L,9,0)</f>
        <v>0.32145750000000001</v>
      </c>
      <c r="AI162" s="46">
        <f t="shared" si="13"/>
        <v>385.74900000000002</v>
      </c>
      <c r="AJ162" s="46">
        <f t="shared" si="14"/>
        <v>385.74900000000002</v>
      </c>
      <c r="AK162" s="46">
        <f t="shared" si="15"/>
        <v>0</v>
      </c>
      <c r="AL162" s="74">
        <v>5</v>
      </c>
    </row>
    <row r="163" spans="1:38">
      <c r="A163" s="120" t="s">
        <v>1447</v>
      </c>
      <c r="B163" s="120" t="s">
        <v>1702</v>
      </c>
      <c r="C163" s="120" t="s">
        <v>5807</v>
      </c>
      <c r="D163" s="120" t="s">
        <v>4849</v>
      </c>
      <c r="E163" s="121">
        <v>5</v>
      </c>
      <c r="F163" s="120" t="s">
        <v>4558</v>
      </c>
      <c r="G163" s="120" t="s">
        <v>4558</v>
      </c>
      <c r="H163" s="120" t="s">
        <v>52</v>
      </c>
      <c r="I163" s="120" t="s">
        <v>1265</v>
      </c>
      <c r="J163" s="120" t="s">
        <v>1221</v>
      </c>
      <c r="K163" s="120">
        <v>0.8</v>
      </c>
      <c r="L163" s="120">
        <v>175</v>
      </c>
      <c r="M163" s="120" t="s">
        <v>1263</v>
      </c>
      <c r="N163" s="120" t="s">
        <v>1715</v>
      </c>
      <c r="O163" s="120" t="s">
        <v>1702</v>
      </c>
      <c r="P163" s="121">
        <v>0</v>
      </c>
      <c r="Q163" s="120">
        <v>500</v>
      </c>
      <c r="R163" s="121">
        <v>2</v>
      </c>
      <c r="S163" s="120">
        <v>470</v>
      </c>
      <c r="T163" s="121">
        <v>0</v>
      </c>
      <c r="U163" s="120">
        <v>0</v>
      </c>
      <c r="V163" s="121">
        <v>0</v>
      </c>
      <c r="W163" s="120">
        <v>30</v>
      </c>
      <c r="X163" s="120" t="s">
        <v>6202</v>
      </c>
      <c r="Y163" s="120" t="b">
        <v>0</v>
      </c>
      <c r="AA163" t="str">
        <f>VLOOKUP($H163,'Master list'!$C:$Z,3,0)</f>
        <v>SGCC</v>
      </c>
      <c r="AB163" t="str">
        <f>VLOOKUP($H163,'Master list'!$C:$Z,4,0)</f>
        <v>Z08</v>
      </c>
      <c r="AC163" s="47">
        <f>VLOOKUP($H163,'Master list'!$C:$Z,13,0)</f>
        <v>1219</v>
      </c>
      <c r="AD163" t="str">
        <f>VLOOKUP($H163,'Master list'!$C:$Z,5,0)</f>
        <v>SGCC-ZSBX-Z08</v>
      </c>
      <c r="AE163">
        <f>VLOOKUP($H163,'Master list'!$C:$Z,6,0)</f>
        <v>0.8</v>
      </c>
      <c r="AF163">
        <f>VLOOKUP($H163,'Master list'!$C:$Z,7,0)</f>
        <v>175</v>
      </c>
      <c r="AG163" t="str">
        <f>VLOOKUP($H163,'Master list'!$C:$Z,8,0)</f>
        <v>COIL</v>
      </c>
      <c r="AH163" s="46">
        <f>VLOOKUP($H163,'Master list'!$C:$L,9,0)</f>
        <v>1</v>
      </c>
      <c r="AI163" s="46">
        <f t="shared" si="13"/>
        <v>500</v>
      </c>
      <c r="AJ163" s="46">
        <f t="shared" si="14"/>
        <v>470</v>
      </c>
      <c r="AK163" s="46">
        <f t="shared" si="15"/>
        <v>30</v>
      </c>
      <c r="AL163" s="74">
        <v>5</v>
      </c>
    </row>
    <row r="164" spans="1:38">
      <c r="A164" s="120" t="s">
        <v>1447</v>
      </c>
      <c r="B164" s="120" t="s">
        <v>1702</v>
      </c>
      <c r="C164" s="120" t="s">
        <v>5807</v>
      </c>
      <c r="D164" s="120" t="s">
        <v>4849</v>
      </c>
      <c r="E164" s="121">
        <v>6</v>
      </c>
      <c r="F164" s="120" t="s">
        <v>4558</v>
      </c>
      <c r="G164" s="120" t="s">
        <v>4558</v>
      </c>
      <c r="H164" s="120" t="s">
        <v>120</v>
      </c>
      <c r="I164" s="120" t="s">
        <v>1265</v>
      </c>
      <c r="J164" s="120" t="s">
        <v>1221</v>
      </c>
      <c r="K164" s="120">
        <v>0.7</v>
      </c>
      <c r="L164" s="120">
        <v>244.8</v>
      </c>
      <c r="M164" s="120" t="s">
        <v>4424</v>
      </c>
      <c r="N164" s="120" t="s">
        <v>1704</v>
      </c>
      <c r="O164" s="120" t="s">
        <v>1702</v>
      </c>
      <c r="P164" s="121">
        <v>100</v>
      </c>
      <c r="Q164" s="120">
        <v>0</v>
      </c>
      <c r="R164" s="121">
        <v>100</v>
      </c>
      <c r="S164" s="120">
        <v>111.08</v>
      </c>
      <c r="T164" s="121">
        <v>0</v>
      </c>
      <c r="U164" s="120">
        <v>0</v>
      </c>
      <c r="V164" s="121">
        <v>0</v>
      </c>
      <c r="W164" s="120">
        <v>0</v>
      </c>
      <c r="X164" s="120" t="s">
        <v>6202</v>
      </c>
      <c r="Y164" s="120" t="b">
        <v>1</v>
      </c>
      <c r="AA164" t="str">
        <f>VLOOKUP($H164,'Master list'!$C:$Z,3,0)</f>
        <v>SGCC</v>
      </c>
      <c r="AB164" t="str">
        <f>VLOOKUP($H164,'Master list'!$C:$Z,4,0)</f>
        <v>Z08</v>
      </c>
      <c r="AC164" s="47">
        <f>VLOOKUP($H164,'Master list'!$C:$Z,13,0)</f>
        <v>1219</v>
      </c>
      <c r="AD164" t="str">
        <f>VLOOKUP($H164,'Master list'!$C:$Z,5,0)</f>
        <v>SGCC-ZSBX-Z08</v>
      </c>
      <c r="AE164">
        <f>VLOOKUP($H164,'Master list'!$C:$Z,6,0)</f>
        <v>0.7</v>
      </c>
      <c r="AF164">
        <f>VLOOKUP($H164,'Master list'!$C:$Z,7,0)</f>
        <v>244.8</v>
      </c>
      <c r="AG164">
        <f>VLOOKUP($H164,'Master list'!$C:$Z,8,0)</f>
        <v>811</v>
      </c>
      <c r="AH164" s="46">
        <f>VLOOKUP($H164,'Master list'!$C:$L,9,0)</f>
        <v>1.0909377360000001</v>
      </c>
      <c r="AI164" s="46">
        <f t="shared" si="13"/>
        <v>109.09377360000001</v>
      </c>
      <c r="AJ164" s="46">
        <f t="shared" si="14"/>
        <v>109.09377360000001</v>
      </c>
      <c r="AK164" s="46">
        <f t="shared" si="15"/>
        <v>0</v>
      </c>
      <c r="AL164" s="74">
        <v>5</v>
      </c>
    </row>
    <row r="165" spans="1:38">
      <c r="A165" s="120" t="s">
        <v>1447</v>
      </c>
      <c r="B165" s="120" t="s">
        <v>1702</v>
      </c>
      <c r="C165" s="120" t="s">
        <v>5807</v>
      </c>
      <c r="D165" s="120" t="s">
        <v>4849</v>
      </c>
      <c r="E165" s="121">
        <v>7</v>
      </c>
      <c r="F165" s="120" t="s">
        <v>4558</v>
      </c>
      <c r="G165" s="120" t="s">
        <v>4558</v>
      </c>
      <c r="H165" s="120" t="s">
        <v>122</v>
      </c>
      <c r="I165" s="120" t="s">
        <v>1265</v>
      </c>
      <c r="J165" s="120" t="s">
        <v>1221</v>
      </c>
      <c r="K165" s="120">
        <v>0.7</v>
      </c>
      <c r="L165" s="120">
        <v>244.8</v>
      </c>
      <c r="M165" s="120" t="s">
        <v>1716</v>
      </c>
      <c r="N165" s="120" t="s">
        <v>1704</v>
      </c>
      <c r="O165" s="120" t="s">
        <v>1702</v>
      </c>
      <c r="P165" s="121">
        <v>100</v>
      </c>
      <c r="Q165" s="120">
        <v>0</v>
      </c>
      <c r="R165" s="121">
        <v>100</v>
      </c>
      <c r="S165" s="120">
        <v>114</v>
      </c>
      <c r="T165" s="121">
        <v>0</v>
      </c>
      <c r="U165" s="120">
        <v>0</v>
      </c>
      <c r="V165" s="121">
        <v>0</v>
      </c>
      <c r="W165" s="120">
        <v>0</v>
      </c>
      <c r="X165" s="120" t="s">
        <v>6202</v>
      </c>
      <c r="Y165" s="120" t="b">
        <v>1</v>
      </c>
      <c r="AA165" t="str">
        <f>VLOOKUP($H165,'Master list'!$C:$Z,3,0)</f>
        <v>SGCC</v>
      </c>
      <c r="AB165" t="str">
        <f>VLOOKUP($H165,'Master list'!$C:$Z,4,0)</f>
        <v>Z08</v>
      </c>
      <c r="AC165" s="47">
        <f>VLOOKUP($H165,'Master list'!$C:$Z,13,0)</f>
        <v>1219</v>
      </c>
      <c r="AD165" t="str">
        <f>VLOOKUP($H165,'Master list'!$C:$Z,5,0)</f>
        <v>SGCC-ZSBX-Z08</v>
      </c>
      <c r="AE165">
        <f>VLOOKUP($H165,'Master list'!$C:$Z,6,0)</f>
        <v>0.7</v>
      </c>
      <c r="AF165">
        <f>VLOOKUP($H165,'Master list'!$C:$Z,7,0)</f>
        <v>244.8</v>
      </c>
      <c r="AG165">
        <f>VLOOKUP($H165,'Master list'!$C:$Z,8,0)</f>
        <v>811</v>
      </c>
      <c r="AH165" s="46">
        <f>VLOOKUP($H165,'Master list'!$C:$L,9,0)</f>
        <v>1.0909377360000001</v>
      </c>
      <c r="AI165" s="46">
        <f t="shared" si="13"/>
        <v>109.09377360000001</v>
      </c>
      <c r="AJ165" s="46">
        <f t="shared" si="14"/>
        <v>109.09377360000001</v>
      </c>
      <c r="AK165" s="46">
        <f t="shared" si="15"/>
        <v>0</v>
      </c>
      <c r="AL165" s="74">
        <v>5</v>
      </c>
    </row>
    <row r="166" spans="1:38">
      <c r="A166" s="120" t="s">
        <v>1447</v>
      </c>
      <c r="B166" s="120" t="s">
        <v>1702</v>
      </c>
      <c r="C166" s="120" t="s">
        <v>5807</v>
      </c>
      <c r="D166" s="120" t="s">
        <v>4849</v>
      </c>
      <c r="E166" s="121">
        <v>9</v>
      </c>
      <c r="F166" s="120" t="s">
        <v>4558</v>
      </c>
      <c r="G166" s="120" t="s">
        <v>4558</v>
      </c>
      <c r="H166" s="120" t="s">
        <v>144</v>
      </c>
      <c r="I166" s="120" t="s">
        <v>1265</v>
      </c>
      <c r="J166" s="120" t="s">
        <v>1221</v>
      </c>
      <c r="K166" s="120">
        <v>0.6</v>
      </c>
      <c r="L166" s="120">
        <v>415</v>
      </c>
      <c r="M166" s="120" t="s">
        <v>2024</v>
      </c>
      <c r="N166" s="120" t="s">
        <v>1704</v>
      </c>
      <c r="O166" s="120" t="s">
        <v>1702</v>
      </c>
      <c r="P166" s="121">
        <v>400</v>
      </c>
      <c r="Q166" s="120">
        <v>0</v>
      </c>
      <c r="R166" s="121">
        <v>396</v>
      </c>
      <c r="S166" s="120">
        <v>1022</v>
      </c>
      <c r="T166" s="121">
        <v>0</v>
      </c>
      <c r="U166" s="120">
        <v>0</v>
      </c>
      <c r="V166" s="121">
        <v>4</v>
      </c>
      <c r="W166" s="120">
        <v>0</v>
      </c>
      <c r="X166" s="120" t="s">
        <v>6202</v>
      </c>
      <c r="Y166" s="120" t="b">
        <v>0</v>
      </c>
      <c r="AA166" t="str">
        <f>VLOOKUP($H166,'Master list'!$C:$Z,3,0)</f>
        <v>SGCC</v>
      </c>
      <c r="AB166" t="str">
        <f>VLOOKUP($H166,'Master list'!$C:$Z,4,0)</f>
        <v>Z08</v>
      </c>
      <c r="AC166" s="47">
        <f>VLOOKUP($H166,'Master list'!$C:$Z,13,0)</f>
        <v>1219</v>
      </c>
      <c r="AD166" t="str">
        <f>VLOOKUP($H166,'Master list'!$C:$Z,5,0)</f>
        <v>SGCC-ZSBX-Z08</v>
      </c>
      <c r="AE166">
        <f>VLOOKUP($H166,'Master list'!$C:$Z,6,0)</f>
        <v>0.6</v>
      </c>
      <c r="AF166">
        <f>VLOOKUP($H166,'Master list'!$C:$Z,7,0)</f>
        <v>415</v>
      </c>
      <c r="AG166">
        <f>VLOOKUP($H166,'Master list'!$C:$Z,8,0)</f>
        <v>1301</v>
      </c>
      <c r="AH166" s="46">
        <f>VLOOKUP($H166,'Master list'!$C:$L,9,0)</f>
        <v>2.5429996500000001</v>
      </c>
      <c r="AI166" s="46">
        <f t="shared" si="13"/>
        <v>1017.1998600000001</v>
      </c>
      <c r="AJ166" s="46">
        <f t="shared" si="14"/>
        <v>1007.0278614</v>
      </c>
      <c r="AK166" s="46">
        <f t="shared" si="15"/>
        <v>10.171998600000052</v>
      </c>
      <c r="AL166" s="74">
        <v>5</v>
      </c>
    </row>
    <row r="167" spans="1:38">
      <c r="A167" s="120" t="s">
        <v>1447</v>
      </c>
      <c r="B167" s="120" t="s">
        <v>1702</v>
      </c>
      <c r="C167" s="120" t="s">
        <v>5807</v>
      </c>
      <c r="D167" s="120" t="s">
        <v>4849</v>
      </c>
      <c r="E167" s="121">
        <v>12</v>
      </c>
      <c r="F167" s="120" t="s">
        <v>4558</v>
      </c>
      <c r="G167" s="120" t="s">
        <v>4558</v>
      </c>
      <c r="H167" s="120" t="s">
        <v>146</v>
      </c>
      <c r="I167" s="120" t="s">
        <v>1265</v>
      </c>
      <c r="J167" s="120" t="s">
        <v>1221</v>
      </c>
      <c r="K167" s="120">
        <v>0.6</v>
      </c>
      <c r="L167" s="120">
        <v>415</v>
      </c>
      <c r="M167" s="120" t="s">
        <v>2024</v>
      </c>
      <c r="N167" s="120" t="s">
        <v>1704</v>
      </c>
      <c r="O167" s="120" t="s">
        <v>1702</v>
      </c>
      <c r="P167" s="121">
        <v>400</v>
      </c>
      <c r="Q167" s="120">
        <v>0</v>
      </c>
      <c r="R167" s="121">
        <v>400</v>
      </c>
      <c r="S167" s="120">
        <v>1000</v>
      </c>
      <c r="T167" s="121">
        <v>0</v>
      </c>
      <c r="U167" s="120">
        <v>0</v>
      </c>
      <c r="V167" s="121">
        <v>0</v>
      </c>
      <c r="W167" s="120">
        <v>0</v>
      </c>
      <c r="X167" s="120" t="s">
        <v>6202</v>
      </c>
      <c r="Y167" s="120" t="b">
        <v>1</v>
      </c>
      <c r="AA167" t="str">
        <f>VLOOKUP($H167,'Master list'!$C:$Z,3,0)</f>
        <v>SGCC</v>
      </c>
      <c r="AB167" t="str">
        <f>VLOOKUP($H167,'Master list'!$C:$Z,4,0)</f>
        <v>Z08</v>
      </c>
      <c r="AC167" s="47">
        <f>VLOOKUP($H167,'Master list'!$C:$Z,13,0)</f>
        <v>1219</v>
      </c>
      <c r="AD167" t="str">
        <f>VLOOKUP($H167,'Master list'!$C:$Z,5,0)</f>
        <v>SGCC-ZSBX-Z08</v>
      </c>
      <c r="AE167">
        <f>VLOOKUP($H167,'Master list'!$C:$Z,6,0)</f>
        <v>0.6</v>
      </c>
      <c r="AF167">
        <f>VLOOKUP($H167,'Master list'!$C:$Z,7,0)</f>
        <v>415</v>
      </c>
      <c r="AG167">
        <f>VLOOKUP($H167,'Master list'!$C:$Z,8,0)</f>
        <v>1301</v>
      </c>
      <c r="AH167" s="46">
        <f>VLOOKUP($H167,'Master list'!$C:$L,9,0)</f>
        <v>2.5429996500000001</v>
      </c>
      <c r="AI167" s="46">
        <f t="shared" si="13"/>
        <v>1017.1998600000001</v>
      </c>
      <c r="AJ167" s="46">
        <f t="shared" si="14"/>
        <v>1017.1998600000001</v>
      </c>
      <c r="AK167" s="46">
        <f t="shared" si="15"/>
        <v>0</v>
      </c>
      <c r="AL167" s="74">
        <v>5</v>
      </c>
    </row>
    <row r="168" spans="1:38">
      <c r="A168" s="120" t="s">
        <v>1447</v>
      </c>
      <c r="B168" s="120" t="s">
        <v>1702</v>
      </c>
      <c r="C168" s="120" t="s">
        <v>5807</v>
      </c>
      <c r="D168" s="120" t="s">
        <v>4849</v>
      </c>
      <c r="E168" s="121">
        <v>13</v>
      </c>
      <c r="F168" s="120" t="s">
        <v>4558</v>
      </c>
      <c r="G168" s="120" t="s">
        <v>4558</v>
      </c>
      <c r="H168" s="120" t="s">
        <v>580</v>
      </c>
      <c r="I168" s="120" t="s">
        <v>1265</v>
      </c>
      <c r="J168" s="120" t="s">
        <v>1270</v>
      </c>
      <c r="K168" s="120">
        <v>2</v>
      </c>
      <c r="L168" s="120">
        <v>554</v>
      </c>
      <c r="M168" s="120" t="s">
        <v>1718</v>
      </c>
      <c r="N168" s="120" t="s">
        <v>1704</v>
      </c>
      <c r="O168" s="120" t="s">
        <v>1702</v>
      </c>
      <c r="P168" s="121">
        <v>600</v>
      </c>
      <c r="Q168" s="120">
        <v>0</v>
      </c>
      <c r="R168" s="121">
        <v>600</v>
      </c>
      <c r="S168" s="120">
        <v>4018.33</v>
      </c>
      <c r="T168" s="121">
        <v>0</v>
      </c>
      <c r="U168" s="120">
        <v>0</v>
      </c>
      <c r="V168" s="121">
        <v>0</v>
      </c>
      <c r="W168" s="120">
        <v>0</v>
      </c>
      <c r="X168" s="120" t="s">
        <v>6202</v>
      </c>
      <c r="Y168" s="120" t="b">
        <v>1</v>
      </c>
      <c r="AA168" t="str">
        <f>VLOOKUP($H168,'Master list'!$C:$Z,3,0)</f>
        <v>SGCC</v>
      </c>
      <c r="AB168" t="str">
        <f>VLOOKUP($H168,'Master list'!$C:$Z,4,0)</f>
        <v>Z22</v>
      </c>
      <c r="AC168" s="47">
        <f>VLOOKUP($H168,'Master list'!$C:$Z,13,0)</f>
        <v>1219</v>
      </c>
      <c r="AD168" t="str">
        <f>VLOOKUP($H168,'Master list'!$C:$Z,5,0)</f>
        <v>SGCC-ZSBX-Z22</v>
      </c>
      <c r="AE168">
        <f>VLOOKUP($H168,'Master list'!$C:$Z,6,0)</f>
        <v>2</v>
      </c>
      <c r="AF168">
        <f>VLOOKUP($H168,'Master list'!$C:$Z,7,0)</f>
        <v>554</v>
      </c>
      <c r="AG168">
        <f>VLOOKUP($H168,'Master list'!$C:$Z,8,0)</f>
        <v>795</v>
      </c>
      <c r="AH168" s="46">
        <f>VLOOKUP($H168,'Master list'!$C:$L,9,0)</f>
        <v>6.914750999999999</v>
      </c>
      <c r="AI168" s="46">
        <f t="shared" si="13"/>
        <v>4148.8505999999998</v>
      </c>
      <c r="AJ168" s="46">
        <f t="shared" si="14"/>
        <v>4148.8505999999998</v>
      </c>
      <c r="AK168" s="46">
        <f t="shared" si="15"/>
        <v>0</v>
      </c>
      <c r="AL168" s="74">
        <v>5</v>
      </c>
    </row>
    <row r="169" spans="1:38">
      <c r="A169" s="120" t="s">
        <v>1447</v>
      </c>
      <c r="B169" s="120" t="s">
        <v>1702</v>
      </c>
      <c r="C169" s="120" t="s">
        <v>5807</v>
      </c>
      <c r="D169" s="120" t="s">
        <v>4849</v>
      </c>
      <c r="E169" s="121">
        <v>14</v>
      </c>
      <c r="F169" s="120" t="s">
        <v>4558</v>
      </c>
      <c r="G169" s="120" t="s">
        <v>4558</v>
      </c>
      <c r="H169" s="120" t="s">
        <v>641</v>
      </c>
      <c r="I169" s="120" t="s">
        <v>1265</v>
      </c>
      <c r="J169" s="120" t="s">
        <v>1270</v>
      </c>
      <c r="K169" s="120">
        <v>2</v>
      </c>
      <c r="L169" s="120">
        <v>122</v>
      </c>
      <c r="M169" s="120" t="s">
        <v>1708</v>
      </c>
      <c r="N169" s="120" t="s">
        <v>1704</v>
      </c>
      <c r="O169" s="120" t="s">
        <v>1702</v>
      </c>
      <c r="P169" s="121">
        <v>900</v>
      </c>
      <c r="Q169" s="120">
        <v>0</v>
      </c>
      <c r="R169" s="121">
        <v>863</v>
      </c>
      <c r="S169" s="120">
        <v>536</v>
      </c>
      <c r="T169" s="121">
        <v>0</v>
      </c>
      <c r="U169" s="120">
        <v>0</v>
      </c>
      <c r="V169" s="121">
        <v>37</v>
      </c>
      <c r="W169" s="120">
        <v>0</v>
      </c>
      <c r="X169" s="120" t="s">
        <v>6202</v>
      </c>
      <c r="Y169" s="120" t="b">
        <v>0</v>
      </c>
      <c r="AA169" t="str">
        <f>VLOOKUP($H169,'Master list'!$C:$Z,3,0)</f>
        <v>SGCC</v>
      </c>
      <c r="AB169" t="str">
        <f>VLOOKUP($H169,'Master list'!$C:$Z,4,0)</f>
        <v>Z22</v>
      </c>
      <c r="AC169" s="47">
        <f>VLOOKUP($H169,'Master list'!$C:$Z,13,0)</f>
        <v>1219</v>
      </c>
      <c r="AD169" t="str">
        <f>VLOOKUP($H169,'Master list'!$C:$Z,5,0)</f>
        <v>SGCC-ZSBX-Z22</v>
      </c>
      <c r="AE169">
        <f>VLOOKUP($H169,'Master list'!$C:$Z,6,0)</f>
        <v>2</v>
      </c>
      <c r="AF169">
        <f>VLOOKUP($H169,'Master list'!$C:$Z,7,0)</f>
        <v>122</v>
      </c>
      <c r="AG169">
        <f>VLOOKUP($H169,'Master list'!$C:$Z,8,0)</f>
        <v>325</v>
      </c>
      <c r="AH169" s="46">
        <f>VLOOKUP($H169,'Master list'!$C:$L,9,0)</f>
        <v>0.62250499999999998</v>
      </c>
      <c r="AI169" s="46">
        <f t="shared" si="13"/>
        <v>560.25450000000001</v>
      </c>
      <c r="AJ169" s="46">
        <f t="shared" si="14"/>
        <v>537.22181499999999</v>
      </c>
      <c r="AK169" s="46">
        <f t="shared" si="15"/>
        <v>23.032685000000015</v>
      </c>
      <c r="AL169" s="74">
        <v>5</v>
      </c>
    </row>
    <row r="170" spans="1:38">
      <c r="A170" s="120" t="s">
        <v>1447</v>
      </c>
      <c r="B170" s="120" t="s">
        <v>1702</v>
      </c>
      <c r="C170" s="120" t="s">
        <v>5807</v>
      </c>
      <c r="D170" s="120" t="s">
        <v>4849</v>
      </c>
      <c r="E170" s="121">
        <v>15</v>
      </c>
      <c r="F170" s="120" t="s">
        <v>4558</v>
      </c>
      <c r="G170" s="120" t="s">
        <v>4558</v>
      </c>
      <c r="H170" s="120" t="s">
        <v>817</v>
      </c>
      <c r="I170" s="120" t="s">
        <v>1265</v>
      </c>
      <c r="J170" s="120" t="s">
        <v>1221</v>
      </c>
      <c r="K170" s="120">
        <v>1</v>
      </c>
      <c r="L170" s="120">
        <v>200</v>
      </c>
      <c r="M170" s="120" t="s">
        <v>1759</v>
      </c>
      <c r="N170" s="120" t="s">
        <v>1704</v>
      </c>
      <c r="O170" s="120" t="s">
        <v>1702</v>
      </c>
      <c r="P170" s="121">
        <v>1000</v>
      </c>
      <c r="Q170" s="120">
        <v>0</v>
      </c>
      <c r="R170" s="121">
        <v>1000</v>
      </c>
      <c r="S170" s="120">
        <v>622</v>
      </c>
      <c r="T170" s="121">
        <v>0</v>
      </c>
      <c r="U170" s="120">
        <v>0</v>
      </c>
      <c r="V170" s="121">
        <v>0</v>
      </c>
      <c r="W170" s="120">
        <v>0</v>
      </c>
      <c r="X170" s="120" t="s">
        <v>6202</v>
      </c>
      <c r="Y170" s="120" t="b">
        <v>1</v>
      </c>
      <c r="AA170" t="str">
        <f>VLOOKUP($H170,'Master list'!$C:$Z,3,0)</f>
        <v>SGCC</v>
      </c>
      <c r="AB170" t="str">
        <f>VLOOKUP($H170,'Master list'!$C:$Z,4,0)</f>
        <v>Z08</v>
      </c>
      <c r="AC170" s="47">
        <f>VLOOKUP($H170,'Master list'!$C:$Z,13,0)</f>
        <v>1219</v>
      </c>
      <c r="AD170" t="str">
        <f>VLOOKUP($H170,'Master list'!$C:$Z,5,0)</f>
        <v>SGCC-ZSBX-Z08</v>
      </c>
      <c r="AE170">
        <f>VLOOKUP($H170,'Master list'!$C:$Z,6,0)</f>
        <v>1</v>
      </c>
      <c r="AF170">
        <f>VLOOKUP($H170,'Master list'!$C:$Z,7,0)</f>
        <v>200</v>
      </c>
      <c r="AG170">
        <f>VLOOKUP($H170,'Master list'!$C:$Z,8,0)</f>
        <v>400</v>
      </c>
      <c r="AH170" s="46">
        <f>VLOOKUP($H170,'Master list'!$C:$L,9,0)</f>
        <v>0.628</v>
      </c>
      <c r="AI170" s="46">
        <f t="shared" si="13"/>
        <v>628</v>
      </c>
      <c r="AJ170" s="46">
        <f t="shared" si="14"/>
        <v>628</v>
      </c>
      <c r="AK170" s="46">
        <f t="shared" si="15"/>
        <v>0</v>
      </c>
      <c r="AL170" s="74">
        <v>5</v>
      </c>
    </row>
    <row r="171" spans="1:38">
      <c r="A171" s="120" t="s">
        <v>1447</v>
      </c>
      <c r="B171" s="120" t="s">
        <v>1702</v>
      </c>
      <c r="C171" s="120" t="s">
        <v>5807</v>
      </c>
      <c r="D171" s="120" t="s">
        <v>4849</v>
      </c>
      <c r="E171" s="121">
        <v>17</v>
      </c>
      <c r="F171" s="120" t="s">
        <v>4558</v>
      </c>
      <c r="G171" s="120" t="s">
        <v>4558</v>
      </c>
      <c r="H171" s="120" t="s">
        <v>833</v>
      </c>
      <c r="I171" s="120" t="s">
        <v>1265</v>
      </c>
      <c r="J171" s="120" t="s">
        <v>1221</v>
      </c>
      <c r="K171" s="120">
        <v>0.7</v>
      </c>
      <c r="L171" s="120">
        <v>568</v>
      </c>
      <c r="M171" s="120" t="s">
        <v>1719</v>
      </c>
      <c r="N171" s="120" t="s">
        <v>1704</v>
      </c>
      <c r="O171" s="120" t="s">
        <v>1702</v>
      </c>
      <c r="P171" s="121">
        <v>500</v>
      </c>
      <c r="Q171" s="120">
        <v>0</v>
      </c>
      <c r="R171" s="121">
        <v>500</v>
      </c>
      <c r="S171" s="120">
        <v>1022.045</v>
      </c>
      <c r="T171" s="121">
        <v>0</v>
      </c>
      <c r="U171" s="120">
        <v>0</v>
      </c>
      <c r="V171" s="121">
        <v>0</v>
      </c>
      <c r="W171" s="120">
        <v>0</v>
      </c>
      <c r="X171" s="120" t="s">
        <v>6202</v>
      </c>
      <c r="Y171" s="120" t="b">
        <v>1</v>
      </c>
      <c r="AA171" t="str">
        <f>VLOOKUP($H171,'Master list'!$C:$Z,3,0)</f>
        <v>SGCC</v>
      </c>
      <c r="AB171" t="str">
        <f>VLOOKUP($H171,'Master list'!$C:$Z,4,0)</f>
        <v>Z08</v>
      </c>
      <c r="AC171" s="47">
        <f>VLOOKUP($H171,'Master list'!$C:$Z,13,0)</f>
        <v>1219</v>
      </c>
      <c r="AD171" t="str">
        <f>VLOOKUP($H171,'Master list'!$C:$Z,5,0)</f>
        <v>SGCC-ZSBX-Z08</v>
      </c>
      <c r="AE171">
        <f>VLOOKUP($H171,'Master list'!$C:$Z,6,0)</f>
        <v>0.7</v>
      </c>
      <c r="AF171">
        <f>VLOOKUP($H171,'Master list'!$C:$Z,7,0)</f>
        <v>568</v>
      </c>
      <c r="AG171">
        <f>VLOOKUP($H171,'Master list'!$C:$Z,8,0)</f>
        <v>633</v>
      </c>
      <c r="AH171" s="46">
        <f>VLOOKUP($H171,'Master list'!$C:$L,9,0)</f>
        <v>1.9756942799999995</v>
      </c>
      <c r="AI171" s="46">
        <f t="shared" si="13"/>
        <v>987.84713999999974</v>
      </c>
      <c r="AJ171" s="46">
        <f t="shared" si="14"/>
        <v>987.84713999999974</v>
      </c>
      <c r="AK171" s="46">
        <f t="shared" si="15"/>
        <v>0</v>
      </c>
      <c r="AL171" s="74">
        <v>5</v>
      </c>
    </row>
    <row r="172" spans="1:38">
      <c r="A172" s="120" t="s">
        <v>1447</v>
      </c>
      <c r="B172" s="120" t="s">
        <v>1702</v>
      </c>
      <c r="C172" s="120" t="s">
        <v>5807</v>
      </c>
      <c r="D172" s="120" t="s">
        <v>4849</v>
      </c>
      <c r="E172" s="121">
        <v>20</v>
      </c>
      <c r="F172" s="120" t="s">
        <v>4558</v>
      </c>
      <c r="G172" s="120" t="s">
        <v>4558</v>
      </c>
      <c r="H172" s="120" t="s">
        <v>1020</v>
      </c>
      <c r="I172" s="120" t="s">
        <v>1265</v>
      </c>
      <c r="J172" s="120" t="s">
        <v>1221</v>
      </c>
      <c r="K172" s="120">
        <v>0.6</v>
      </c>
      <c r="L172" s="120">
        <v>175</v>
      </c>
      <c r="M172" s="120" t="s">
        <v>4410</v>
      </c>
      <c r="N172" s="120" t="s">
        <v>1704</v>
      </c>
      <c r="O172" s="120" t="s">
        <v>1702</v>
      </c>
      <c r="P172" s="121">
        <v>400</v>
      </c>
      <c r="Q172" s="120">
        <v>0</v>
      </c>
      <c r="R172" s="121">
        <v>400</v>
      </c>
      <c r="S172" s="120">
        <v>391.565</v>
      </c>
      <c r="T172" s="121">
        <v>0</v>
      </c>
      <c r="U172" s="120">
        <v>0</v>
      </c>
      <c r="V172" s="121">
        <v>0</v>
      </c>
      <c r="W172" s="120">
        <v>0</v>
      </c>
      <c r="X172" s="120" t="s">
        <v>6202</v>
      </c>
      <c r="Y172" s="120" t="b">
        <v>1</v>
      </c>
      <c r="AA172" t="str">
        <f>VLOOKUP($H172,'Master list'!$C:$Z,3,0)</f>
        <v>SGCC</v>
      </c>
      <c r="AB172" t="str">
        <f>VLOOKUP($H172,'Master list'!$C:$Z,4,0)</f>
        <v>Z08</v>
      </c>
      <c r="AC172" s="47">
        <f>VLOOKUP($H172,'Master list'!$C:$Z,13,0)</f>
        <v>1219</v>
      </c>
      <c r="AD172" t="str">
        <f>VLOOKUP($H172,'Master list'!$C:$Z,5,0)</f>
        <v>SGCC-ZSBX-Z08</v>
      </c>
      <c r="AE172">
        <f>VLOOKUP($H172,'Master list'!$C:$Z,6,0)</f>
        <v>0.6</v>
      </c>
      <c r="AF172">
        <f>VLOOKUP($H172,'Master list'!$C:$Z,7,0)</f>
        <v>175</v>
      </c>
      <c r="AG172">
        <f>VLOOKUP($H172,'Master list'!$C:$Z,8,0)</f>
        <v>1188</v>
      </c>
      <c r="AH172" s="46">
        <f>VLOOKUP($H172,'Master list'!$C:$L,9,0)</f>
        <v>0.979209</v>
      </c>
      <c r="AI172" s="46">
        <f t="shared" si="13"/>
        <v>391.68360000000001</v>
      </c>
      <c r="AJ172" s="46">
        <f t="shared" si="14"/>
        <v>391.68360000000001</v>
      </c>
      <c r="AK172" s="46">
        <f t="shared" si="15"/>
        <v>0</v>
      </c>
      <c r="AL172" s="74">
        <v>5</v>
      </c>
    </row>
    <row r="173" spans="1:38">
      <c r="A173" s="120" t="s">
        <v>1447</v>
      </c>
      <c r="B173" s="120" t="s">
        <v>1702</v>
      </c>
      <c r="C173" s="120" t="s">
        <v>5807</v>
      </c>
      <c r="D173" s="120" t="s">
        <v>4849</v>
      </c>
      <c r="E173" s="121">
        <v>21</v>
      </c>
      <c r="F173" s="120" t="s">
        <v>4558</v>
      </c>
      <c r="G173" s="120" t="s">
        <v>4558</v>
      </c>
      <c r="H173" s="120" t="s">
        <v>1028</v>
      </c>
      <c r="I173" s="120" t="s">
        <v>1265</v>
      </c>
      <c r="J173" s="120" t="s">
        <v>1221</v>
      </c>
      <c r="K173" s="120">
        <v>1.6</v>
      </c>
      <c r="L173" s="120">
        <v>498</v>
      </c>
      <c r="M173" s="120" t="s">
        <v>1710</v>
      </c>
      <c r="N173" s="120" t="s">
        <v>1704</v>
      </c>
      <c r="O173" s="120" t="s">
        <v>1702</v>
      </c>
      <c r="P173" s="121">
        <v>100</v>
      </c>
      <c r="Q173" s="120">
        <v>0</v>
      </c>
      <c r="R173" s="121">
        <v>100</v>
      </c>
      <c r="S173" s="120">
        <v>370</v>
      </c>
      <c r="T173" s="121">
        <v>0</v>
      </c>
      <c r="U173" s="120">
        <v>0</v>
      </c>
      <c r="V173" s="121">
        <v>0</v>
      </c>
      <c r="W173" s="120">
        <v>0</v>
      </c>
      <c r="X173" s="120" t="s">
        <v>6202</v>
      </c>
      <c r="Y173" s="120" t="b">
        <v>1</v>
      </c>
      <c r="AA173" t="str">
        <f>VLOOKUP($H173,'Master list'!$C:$Z,3,0)</f>
        <v>SGCC</v>
      </c>
      <c r="AB173" t="str">
        <f>VLOOKUP($H173,'Master list'!$C:$Z,4,0)</f>
        <v>Z08</v>
      </c>
      <c r="AC173" s="47">
        <f>VLOOKUP($H173,'Master list'!$C:$Z,13,0)</f>
        <v>1219</v>
      </c>
      <c r="AD173" t="str">
        <f>VLOOKUP($H173,'Master list'!$C:$Z,5,0)</f>
        <v>SGCC-ZSBX-Z08</v>
      </c>
      <c r="AE173">
        <f>VLOOKUP($H173,'Master list'!$C:$Z,6,0)</f>
        <v>1.6</v>
      </c>
      <c r="AF173">
        <f>VLOOKUP($H173,'Master list'!$C:$Z,7,0)</f>
        <v>498</v>
      </c>
      <c r="AG173">
        <f>VLOOKUP($H173,'Master list'!$C:$Z,8,0)</f>
        <v>590</v>
      </c>
      <c r="AH173" s="46">
        <f>VLOOKUP($H173,'Master list'!$C:$L,9,0)</f>
        <v>3.6903792000000002</v>
      </c>
      <c r="AI173" s="46">
        <f t="shared" si="13"/>
        <v>369.03792000000004</v>
      </c>
      <c r="AJ173" s="46">
        <f t="shared" si="14"/>
        <v>369.03792000000004</v>
      </c>
      <c r="AK173" s="46">
        <f t="shared" si="15"/>
        <v>0</v>
      </c>
      <c r="AL173" s="74">
        <v>5</v>
      </c>
    </row>
    <row r="174" spans="1:38">
      <c r="A174" s="120" t="s">
        <v>1447</v>
      </c>
      <c r="B174" s="120" t="s">
        <v>1702</v>
      </c>
      <c r="C174" s="120" t="s">
        <v>5807</v>
      </c>
      <c r="D174" s="120" t="s">
        <v>4849</v>
      </c>
      <c r="E174" s="121">
        <v>22</v>
      </c>
      <c r="F174" s="120" t="s">
        <v>4558</v>
      </c>
      <c r="G174" s="120" t="s">
        <v>4558</v>
      </c>
      <c r="H174" s="120" t="s">
        <v>1047</v>
      </c>
      <c r="I174" s="120" t="s">
        <v>1265</v>
      </c>
      <c r="J174" s="120" t="s">
        <v>1221</v>
      </c>
      <c r="K174" s="120">
        <v>0.6</v>
      </c>
      <c r="L174" s="120">
        <v>172</v>
      </c>
      <c r="M174" s="120" t="s">
        <v>2014</v>
      </c>
      <c r="N174" s="120" t="s">
        <v>1704</v>
      </c>
      <c r="O174" s="120" t="s">
        <v>1702</v>
      </c>
      <c r="P174" s="121">
        <v>400</v>
      </c>
      <c r="Q174" s="120">
        <v>0</v>
      </c>
      <c r="R174" s="121">
        <v>400</v>
      </c>
      <c r="S174" s="120">
        <v>326</v>
      </c>
      <c r="T174" s="121">
        <v>0</v>
      </c>
      <c r="U174" s="120">
        <v>0</v>
      </c>
      <c r="V174" s="121">
        <v>0</v>
      </c>
      <c r="W174" s="120">
        <v>0</v>
      </c>
      <c r="X174" s="120" t="s">
        <v>6202</v>
      </c>
      <c r="Y174" s="120" t="b">
        <v>1</v>
      </c>
      <c r="AA174" t="str">
        <f>VLOOKUP($H174,'Master list'!$C:$Z,3,0)</f>
        <v>SGCC</v>
      </c>
      <c r="AB174" t="str">
        <f>VLOOKUP($H174,'Master list'!$C:$Z,4,0)</f>
        <v>Z08</v>
      </c>
      <c r="AC174" s="47">
        <f>VLOOKUP($H174,'Master list'!$C:$Z,13,0)</f>
        <v>1219</v>
      </c>
      <c r="AD174" t="str">
        <f>VLOOKUP($H174,'Master list'!$C:$Z,5,0)</f>
        <v>SGCC-ZSBX-Z08</v>
      </c>
      <c r="AE174">
        <f>VLOOKUP($H174,'Master list'!$C:$Z,6,0)</f>
        <v>0.6</v>
      </c>
      <c r="AF174">
        <f>VLOOKUP($H174,'Master list'!$C:$Z,7,0)</f>
        <v>172</v>
      </c>
      <c r="AG174">
        <f>VLOOKUP($H174,'Master list'!$C:$Z,8,0)</f>
        <v>998</v>
      </c>
      <c r="AH174" s="46">
        <f>VLOOKUP($H174,'Master list'!$C:$L,9,0)</f>
        <v>0.80849976000000001</v>
      </c>
      <c r="AI174" s="46">
        <f t="shared" si="13"/>
        <v>323.39990399999999</v>
      </c>
      <c r="AJ174" s="46">
        <f t="shared" si="14"/>
        <v>323.39990399999999</v>
      </c>
      <c r="AK174" s="46">
        <f t="shared" si="15"/>
        <v>0</v>
      </c>
      <c r="AL174" s="74">
        <v>5</v>
      </c>
    </row>
    <row r="175" spans="1:38">
      <c r="A175" s="120" t="s">
        <v>1447</v>
      </c>
      <c r="B175" s="120" t="s">
        <v>1702</v>
      </c>
      <c r="C175" s="120" t="s">
        <v>5807</v>
      </c>
      <c r="D175" s="120" t="s">
        <v>4849</v>
      </c>
      <c r="E175" s="121">
        <v>23</v>
      </c>
      <c r="F175" s="120" t="s">
        <v>4558</v>
      </c>
      <c r="G175" s="120" t="s">
        <v>4558</v>
      </c>
      <c r="H175" s="120" t="s">
        <v>1096</v>
      </c>
      <c r="I175" s="120" t="s">
        <v>1265</v>
      </c>
      <c r="J175" s="120" t="s">
        <v>1221</v>
      </c>
      <c r="K175" s="120">
        <v>1</v>
      </c>
      <c r="L175" s="120">
        <v>37</v>
      </c>
      <c r="M175" s="120" t="s">
        <v>4873</v>
      </c>
      <c r="N175" s="120" t="s">
        <v>1704</v>
      </c>
      <c r="O175" s="120" t="s">
        <v>1702</v>
      </c>
      <c r="P175" s="121">
        <v>200</v>
      </c>
      <c r="Q175" s="120">
        <v>0</v>
      </c>
      <c r="R175" s="121">
        <v>200</v>
      </c>
      <c r="S175" s="120">
        <v>3.6</v>
      </c>
      <c r="T175" s="121">
        <v>0</v>
      </c>
      <c r="U175" s="120">
        <v>0</v>
      </c>
      <c r="V175" s="121">
        <v>0</v>
      </c>
      <c r="W175" s="120">
        <v>0</v>
      </c>
      <c r="X175" s="120" t="s">
        <v>6202</v>
      </c>
      <c r="Y175" s="120" t="b">
        <v>1</v>
      </c>
      <c r="AA175" t="str">
        <f>VLOOKUP($H175,'Master list'!$C:$Z,3,0)</f>
        <v>SGCC</v>
      </c>
      <c r="AB175" t="str">
        <f>VLOOKUP($H175,'Master list'!$C:$Z,4,0)</f>
        <v>Z08</v>
      </c>
      <c r="AC175" s="47">
        <f>VLOOKUP($H175,'Master list'!$C:$Z,13,0)</f>
        <v>1219</v>
      </c>
      <c r="AD175" t="str">
        <f>VLOOKUP($H175,'Master list'!$C:$Z,5,0)</f>
        <v>SGCC-ZSBX-Z08</v>
      </c>
      <c r="AE175">
        <f>VLOOKUP($H175,'Master list'!$C:$Z,6,0)</f>
        <v>1</v>
      </c>
      <c r="AF175">
        <f>VLOOKUP($H175,'Master list'!$C:$Z,7,0)</f>
        <v>37</v>
      </c>
      <c r="AG175">
        <f>VLOOKUP($H175,'Master list'!$C:$Z,8,0)</f>
        <v>63</v>
      </c>
      <c r="AH175" s="46">
        <f>VLOOKUP($H175,'Master list'!$C:$L,9,0)</f>
        <v>1.8298349999999998E-2</v>
      </c>
      <c r="AI175" s="46">
        <f t="shared" si="13"/>
        <v>3.6596699999999998</v>
      </c>
      <c r="AJ175" s="46">
        <f t="shared" si="14"/>
        <v>3.6596699999999998</v>
      </c>
      <c r="AK175" s="46">
        <f t="shared" si="15"/>
        <v>0</v>
      </c>
      <c r="AL175" s="74">
        <v>5</v>
      </c>
    </row>
    <row r="176" spans="1:38">
      <c r="A176" s="120" t="s">
        <v>1447</v>
      </c>
      <c r="B176" s="120" t="s">
        <v>1702</v>
      </c>
      <c r="C176" s="120" t="s">
        <v>5807</v>
      </c>
      <c r="D176" s="120" t="s">
        <v>4849</v>
      </c>
      <c r="E176" s="121">
        <v>25</v>
      </c>
      <c r="F176" s="120" t="s">
        <v>4558</v>
      </c>
      <c r="G176" s="120" t="s">
        <v>4558</v>
      </c>
      <c r="H176" s="120" t="s">
        <v>1100</v>
      </c>
      <c r="I176" s="120" t="s">
        <v>1265</v>
      </c>
      <c r="J176" s="120" t="s">
        <v>1221</v>
      </c>
      <c r="K176" s="120">
        <v>0.5</v>
      </c>
      <c r="L176" s="120">
        <v>152</v>
      </c>
      <c r="M176" s="120" t="s">
        <v>1711</v>
      </c>
      <c r="N176" s="120" t="s">
        <v>1704</v>
      </c>
      <c r="O176" s="120" t="s">
        <v>1702</v>
      </c>
      <c r="P176" s="121">
        <v>8600</v>
      </c>
      <c r="Q176" s="120">
        <v>0</v>
      </c>
      <c r="R176" s="121">
        <v>8600</v>
      </c>
      <c r="S176" s="120">
        <v>949.99800000000005</v>
      </c>
      <c r="T176" s="121">
        <v>0</v>
      </c>
      <c r="U176" s="120">
        <v>0</v>
      </c>
      <c r="V176" s="121">
        <v>0</v>
      </c>
      <c r="W176" s="120">
        <v>0</v>
      </c>
      <c r="X176" s="120" t="s">
        <v>6202</v>
      </c>
      <c r="Y176" s="120" t="b">
        <v>1</v>
      </c>
      <c r="AA176" t="str">
        <f>VLOOKUP($H176,'Master list'!$C:$Z,3,0)</f>
        <v>SGCC</v>
      </c>
      <c r="AB176" t="str">
        <f>VLOOKUP($H176,'Master list'!$C:$Z,4,0)</f>
        <v>Z08</v>
      </c>
      <c r="AC176" s="47">
        <f>VLOOKUP($H176,'Master list'!$C:$Z,13,0)</f>
        <v>1219</v>
      </c>
      <c r="AD176" t="str">
        <f>VLOOKUP($H176,'Master list'!$C:$Z,5,0)</f>
        <v>SGCC-ZSBX-Z08</v>
      </c>
      <c r="AE176">
        <f>VLOOKUP($H176,'Master list'!$C:$Z,6,0)</f>
        <v>0.5</v>
      </c>
      <c r="AF176">
        <f>VLOOKUP($H176,'Master list'!$C:$Z,7,0)</f>
        <v>152</v>
      </c>
      <c r="AG176">
        <f>VLOOKUP($H176,'Master list'!$C:$Z,8,0)</f>
        <v>188</v>
      </c>
      <c r="AH176" s="46">
        <f>VLOOKUP($H176,'Master list'!$C:$L,9,0)</f>
        <v>0.1121608</v>
      </c>
      <c r="AI176" s="46">
        <f t="shared" si="13"/>
        <v>964.58288000000005</v>
      </c>
      <c r="AJ176" s="46">
        <f t="shared" si="14"/>
        <v>964.58288000000005</v>
      </c>
      <c r="AK176" s="46">
        <f t="shared" si="15"/>
        <v>0</v>
      </c>
      <c r="AL176" s="74">
        <v>5</v>
      </c>
    </row>
    <row r="177" spans="1:38">
      <c r="A177" s="120" t="s">
        <v>1447</v>
      </c>
      <c r="B177" s="120" t="s">
        <v>1702</v>
      </c>
      <c r="C177" s="120" t="s">
        <v>5807</v>
      </c>
      <c r="D177" s="120" t="s">
        <v>4849</v>
      </c>
      <c r="E177" s="121">
        <v>27</v>
      </c>
      <c r="F177" s="120" t="s">
        <v>4558</v>
      </c>
      <c r="G177" s="120" t="s">
        <v>4558</v>
      </c>
      <c r="H177" s="120" t="s">
        <v>1102</v>
      </c>
      <c r="I177" s="120" t="s">
        <v>1265</v>
      </c>
      <c r="J177" s="120" t="s">
        <v>1221</v>
      </c>
      <c r="K177" s="120">
        <v>0.5</v>
      </c>
      <c r="L177" s="120">
        <v>152</v>
      </c>
      <c r="M177" s="120" t="s">
        <v>1711</v>
      </c>
      <c r="N177" s="120" t="s">
        <v>1704</v>
      </c>
      <c r="O177" s="120" t="s">
        <v>1702</v>
      </c>
      <c r="P177" s="121">
        <v>300</v>
      </c>
      <c r="Q177" s="120">
        <v>0</v>
      </c>
      <c r="R177" s="121">
        <v>300</v>
      </c>
      <c r="S177" s="120">
        <v>33.1</v>
      </c>
      <c r="T177" s="121">
        <v>0</v>
      </c>
      <c r="U177" s="120">
        <v>0</v>
      </c>
      <c r="V177" s="121">
        <v>0</v>
      </c>
      <c r="W177" s="120">
        <v>0</v>
      </c>
      <c r="X177" s="120" t="s">
        <v>6203</v>
      </c>
      <c r="Y177" s="120" t="b">
        <v>1</v>
      </c>
      <c r="AA177" t="str">
        <f>VLOOKUP($H177,'Master list'!$C:$Z,3,0)</f>
        <v>SGCC</v>
      </c>
      <c r="AB177" t="str">
        <f>VLOOKUP($H177,'Master list'!$C:$Z,4,0)</f>
        <v>Z08</v>
      </c>
      <c r="AC177" s="47">
        <f>VLOOKUP($H177,'Master list'!$C:$Z,13,0)</f>
        <v>1219</v>
      </c>
      <c r="AD177" t="str">
        <f>VLOOKUP($H177,'Master list'!$C:$Z,5,0)</f>
        <v>SGCC-ZSBX-Z08</v>
      </c>
      <c r="AE177">
        <f>VLOOKUP($H177,'Master list'!$C:$Z,6,0)</f>
        <v>0.5</v>
      </c>
      <c r="AF177">
        <f>VLOOKUP($H177,'Master list'!$C:$Z,7,0)</f>
        <v>152</v>
      </c>
      <c r="AG177">
        <f>VLOOKUP($H177,'Master list'!$C:$Z,8,0)</f>
        <v>188</v>
      </c>
      <c r="AH177" s="46">
        <f>VLOOKUP($H177,'Master list'!$C:$L,9,0)</f>
        <v>0.1121608</v>
      </c>
      <c r="AI177" s="46">
        <f t="shared" si="13"/>
        <v>33.648240000000001</v>
      </c>
      <c r="AJ177" s="46">
        <f t="shared" si="14"/>
        <v>33.648240000000001</v>
      </c>
      <c r="AK177" s="46">
        <f t="shared" si="15"/>
        <v>0</v>
      </c>
      <c r="AL177" s="74">
        <v>5</v>
      </c>
    </row>
    <row r="178" spans="1:38">
      <c r="A178" s="120" t="s">
        <v>1447</v>
      </c>
      <c r="B178" s="120" t="s">
        <v>1702</v>
      </c>
      <c r="C178" s="120" t="s">
        <v>5807</v>
      </c>
      <c r="D178" s="120" t="s">
        <v>4849</v>
      </c>
      <c r="E178" s="121">
        <v>28</v>
      </c>
      <c r="F178" s="120" t="s">
        <v>4558</v>
      </c>
      <c r="G178" s="120" t="s">
        <v>4558</v>
      </c>
      <c r="H178" s="120" t="s">
        <v>1123</v>
      </c>
      <c r="I178" s="120" t="s">
        <v>1265</v>
      </c>
      <c r="J178" s="120" t="s">
        <v>1547</v>
      </c>
      <c r="K178" s="120">
        <v>0.6</v>
      </c>
      <c r="L178" s="120">
        <v>665</v>
      </c>
      <c r="M178" s="120" t="s">
        <v>1712</v>
      </c>
      <c r="N178" s="120" t="s">
        <v>1704</v>
      </c>
      <c r="O178" s="120" t="s">
        <v>1702</v>
      </c>
      <c r="P178" s="121">
        <v>100</v>
      </c>
      <c r="Q178" s="120">
        <v>0</v>
      </c>
      <c r="R178" s="121">
        <v>100</v>
      </c>
      <c r="S178" s="120">
        <v>206</v>
      </c>
      <c r="T178" s="121">
        <v>0</v>
      </c>
      <c r="U178" s="120">
        <v>0</v>
      </c>
      <c r="V178" s="121">
        <v>0</v>
      </c>
      <c r="W178" s="120">
        <v>0</v>
      </c>
      <c r="X178" s="120" t="s">
        <v>6203</v>
      </c>
      <c r="Y178" s="120" t="b">
        <v>1</v>
      </c>
      <c r="AA178" t="str">
        <f>VLOOKUP($H178,'Master list'!$C:$Z,3,0)</f>
        <v>SGCD</v>
      </c>
      <c r="AB178" t="str">
        <f>VLOOKUP($H178,'Master list'!$C:$Z,4,0)</f>
        <v>Z08</v>
      </c>
      <c r="AC178" s="47">
        <f>VLOOKUP($H178,'Master list'!$C:$Z,13,0)</f>
        <v>1340</v>
      </c>
      <c r="AD178" t="str">
        <f>VLOOKUP($H178,'Master list'!$C:$Z,5,0)</f>
        <v>SGCD2-ZSBX-Z08</v>
      </c>
      <c r="AE178">
        <f>VLOOKUP($H178,'Master list'!$C:$Z,6,0)</f>
        <v>0.6</v>
      </c>
      <c r="AF178">
        <f>VLOOKUP($H178,'Master list'!$C:$Z,7,0)</f>
        <v>665</v>
      </c>
      <c r="AG178">
        <f>VLOOKUP($H178,'Master list'!$C:$Z,8,0)</f>
        <v>665</v>
      </c>
      <c r="AH178" s="46">
        <f>VLOOKUP($H178,'Master list'!$C:$L,9,0)</f>
        <v>2.08287975</v>
      </c>
      <c r="AI178" s="46">
        <f t="shared" si="13"/>
        <v>208.28797500000002</v>
      </c>
      <c r="AJ178" s="46">
        <f t="shared" si="14"/>
        <v>208.28797500000002</v>
      </c>
      <c r="AK178" s="46">
        <f t="shared" si="15"/>
        <v>0</v>
      </c>
      <c r="AL178" s="74">
        <v>5</v>
      </c>
    </row>
    <row r="179" spans="1:38">
      <c r="A179" s="120" t="s">
        <v>1447</v>
      </c>
      <c r="B179" s="120" t="s">
        <v>1702</v>
      </c>
      <c r="C179" s="120" t="s">
        <v>5680</v>
      </c>
      <c r="D179" s="120" t="s">
        <v>4849</v>
      </c>
      <c r="E179" s="121">
        <v>1</v>
      </c>
      <c r="F179" s="120" t="s">
        <v>4558</v>
      </c>
      <c r="G179" s="120" t="s">
        <v>4558</v>
      </c>
      <c r="H179" s="120" t="s">
        <v>119</v>
      </c>
      <c r="I179" s="120" t="s">
        <v>1267</v>
      </c>
      <c r="J179" s="120" t="s">
        <v>1221</v>
      </c>
      <c r="K179" s="120">
        <v>0.7</v>
      </c>
      <c r="L179" s="120">
        <v>201</v>
      </c>
      <c r="M179" s="120" t="s">
        <v>1809</v>
      </c>
      <c r="N179" s="120" t="s">
        <v>1704</v>
      </c>
      <c r="O179" s="120" t="s">
        <v>1702</v>
      </c>
      <c r="P179" s="121">
        <v>1000</v>
      </c>
      <c r="Q179" s="120">
        <v>0</v>
      </c>
      <c r="R179" s="121">
        <v>994</v>
      </c>
      <c r="S179" s="120">
        <v>260</v>
      </c>
      <c r="T179" s="121">
        <v>0</v>
      </c>
      <c r="U179" s="120">
        <v>0</v>
      </c>
      <c r="V179" s="121">
        <v>6</v>
      </c>
      <c r="W179" s="120">
        <v>0</v>
      </c>
      <c r="X179" s="120" t="s">
        <v>6203</v>
      </c>
      <c r="Y179" s="120" t="b">
        <v>0</v>
      </c>
      <c r="AA179" t="str">
        <f>VLOOKUP($H179,'Master list'!$C:$Z,3,0)</f>
        <v>SGCC</v>
      </c>
      <c r="AB179" t="str">
        <f>VLOOKUP($H179,'Master list'!$C:$Z,4,0)</f>
        <v>Z08</v>
      </c>
      <c r="AC179" s="47">
        <f>VLOOKUP($H179,'Master list'!$C:$Z,13,0)</f>
        <v>1219</v>
      </c>
      <c r="AD179" t="str">
        <f>VLOOKUP($H179,'Master list'!$C:$Z,5,0)</f>
        <v>SGCC-ZSBX-Z08</v>
      </c>
      <c r="AE179">
        <f>VLOOKUP($H179,'Master list'!$C:$Z,6,0)</f>
        <v>0.7</v>
      </c>
      <c r="AF179">
        <f>VLOOKUP($H179,'Master list'!$C:$Z,7,0)</f>
        <v>201</v>
      </c>
      <c r="AG179">
        <f>VLOOKUP($H179,'Master list'!$C:$Z,8,0)</f>
        <v>232</v>
      </c>
      <c r="AH179" s="46">
        <f>VLOOKUP($H179,'Master list'!$C:$L,9,0)</f>
        <v>0.25624283999999997</v>
      </c>
      <c r="AI179" s="46">
        <f t="shared" si="13"/>
        <v>256.24283999999994</v>
      </c>
      <c r="AJ179" s="46">
        <f t="shared" si="14"/>
        <v>254.70538295999998</v>
      </c>
      <c r="AK179" s="46">
        <f t="shared" si="15"/>
        <v>1.5374570399999641</v>
      </c>
      <c r="AL179" s="74">
        <v>5</v>
      </c>
    </row>
    <row r="180" spans="1:38">
      <c r="A180" s="120" t="s">
        <v>1447</v>
      </c>
      <c r="B180" s="120" t="s">
        <v>1702</v>
      </c>
      <c r="C180" s="120" t="s">
        <v>5680</v>
      </c>
      <c r="D180" s="120" t="s">
        <v>4849</v>
      </c>
      <c r="E180" s="121">
        <v>2</v>
      </c>
      <c r="F180" s="120" t="s">
        <v>4558</v>
      </c>
      <c r="G180" s="120" t="s">
        <v>4558</v>
      </c>
      <c r="H180" s="120" t="s">
        <v>650</v>
      </c>
      <c r="I180" s="120" t="s">
        <v>1267</v>
      </c>
      <c r="J180" s="120" t="s">
        <v>1270</v>
      </c>
      <c r="K180" s="120">
        <v>2</v>
      </c>
      <c r="L180" s="120">
        <v>228</v>
      </c>
      <c r="M180" s="120" t="s">
        <v>1745</v>
      </c>
      <c r="N180" s="120" t="s">
        <v>1704</v>
      </c>
      <c r="O180" s="120" t="s">
        <v>1702</v>
      </c>
      <c r="P180" s="121">
        <v>200</v>
      </c>
      <c r="Q180" s="120">
        <v>0</v>
      </c>
      <c r="R180" s="121">
        <v>200</v>
      </c>
      <c r="S180" s="120">
        <v>848</v>
      </c>
      <c r="T180" s="121">
        <v>0</v>
      </c>
      <c r="U180" s="120">
        <v>0</v>
      </c>
      <c r="V180" s="121">
        <v>0</v>
      </c>
      <c r="W180" s="120">
        <v>0</v>
      </c>
      <c r="X180" s="120" t="s">
        <v>6203</v>
      </c>
      <c r="Y180" s="120" t="b">
        <v>1</v>
      </c>
      <c r="AA180" t="str">
        <f>VLOOKUP($H180,'Master list'!$C:$Z,3,0)</f>
        <v>SGCC</v>
      </c>
      <c r="AB180" t="str">
        <f>VLOOKUP($H180,'Master list'!$C:$Z,4,0)</f>
        <v>Z22</v>
      </c>
      <c r="AC180" s="47">
        <f>VLOOKUP($H180,'Master list'!$C:$Z,13,0)</f>
        <v>1219</v>
      </c>
      <c r="AD180" t="str">
        <f>VLOOKUP($H180,'Master list'!$C:$Z,5,0)</f>
        <v>SGCC-ZSBX-Z22</v>
      </c>
      <c r="AE180">
        <f>VLOOKUP($H180,'Master list'!$C:$Z,6,0)</f>
        <v>2</v>
      </c>
      <c r="AF180">
        <f>VLOOKUP($H180,'Master list'!$C:$Z,7,0)</f>
        <v>228</v>
      </c>
      <c r="AG180">
        <f>VLOOKUP($H180,'Master list'!$C:$Z,8,0)</f>
        <v>1220</v>
      </c>
      <c r="AH180" s="46">
        <f>VLOOKUP($H180,'Master list'!$C:$L,9,0)</f>
        <v>4.3671119999999997</v>
      </c>
      <c r="AI180" s="46">
        <f t="shared" si="13"/>
        <v>873.42239999999993</v>
      </c>
      <c r="AJ180" s="46">
        <f t="shared" si="14"/>
        <v>873.42239999999993</v>
      </c>
      <c r="AK180" s="46">
        <f t="shared" si="15"/>
        <v>0</v>
      </c>
      <c r="AL180" s="74">
        <v>5</v>
      </c>
    </row>
    <row r="181" spans="1:38">
      <c r="A181" s="120" t="s">
        <v>1447</v>
      </c>
      <c r="B181" s="120" t="s">
        <v>1702</v>
      </c>
      <c r="C181" s="120" t="s">
        <v>5680</v>
      </c>
      <c r="D181" s="120" t="s">
        <v>4849</v>
      </c>
      <c r="E181" s="121">
        <v>3</v>
      </c>
      <c r="F181" s="120" t="s">
        <v>4558</v>
      </c>
      <c r="G181" s="120" t="s">
        <v>4558</v>
      </c>
      <c r="H181" s="120" t="s">
        <v>853</v>
      </c>
      <c r="I181" s="120" t="s">
        <v>1267</v>
      </c>
      <c r="J181" s="120" t="s">
        <v>1221</v>
      </c>
      <c r="K181" s="120">
        <v>0.7</v>
      </c>
      <c r="L181" s="120">
        <v>494</v>
      </c>
      <c r="M181" s="120" t="s">
        <v>1808</v>
      </c>
      <c r="N181" s="120" t="s">
        <v>1704</v>
      </c>
      <c r="O181" s="120" t="s">
        <v>1702</v>
      </c>
      <c r="P181" s="121">
        <v>100</v>
      </c>
      <c r="Q181" s="120">
        <v>0</v>
      </c>
      <c r="R181" s="121">
        <v>50</v>
      </c>
      <c r="S181" s="120">
        <v>84</v>
      </c>
      <c r="T181" s="121">
        <v>0</v>
      </c>
      <c r="U181" s="120">
        <v>0</v>
      </c>
      <c r="V181" s="121">
        <v>50</v>
      </c>
      <c r="W181" s="120">
        <v>0</v>
      </c>
      <c r="X181" s="120" t="s">
        <v>6203</v>
      </c>
      <c r="Y181" s="120" t="b">
        <v>0</v>
      </c>
      <c r="AA181" t="str">
        <f>VLOOKUP($H181,'Master list'!$C:$Z,3,0)</f>
        <v>SGCC</v>
      </c>
      <c r="AB181" t="str">
        <f>VLOOKUP($H181,'Master list'!$C:$Z,4,0)</f>
        <v>Z08</v>
      </c>
      <c r="AC181" s="47">
        <f>VLOOKUP($H181,'Master list'!$C:$Z,13,0)</f>
        <v>1219</v>
      </c>
      <c r="AD181" t="str">
        <f>VLOOKUP($H181,'Master list'!$C:$Z,5,0)</f>
        <v>SGCC-ZSBX-Z08</v>
      </c>
      <c r="AE181">
        <f>VLOOKUP($H181,'Master list'!$C:$Z,6,0)</f>
        <v>0.7</v>
      </c>
      <c r="AF181">
        <f>VLOOKUP($H181,'Master list'!$C:$Z,7,0)</f>
        <v>494</v>
      </c>
      <c r="AG181">
        <f>VLOOKUP($H181,'Master list'!$C:$Z,8,0)</f>
        <v>618</v>
      </c>
      <c r="AH181" s="46">
        <f>VLOOKUP($H181,'Master list'!$C:$L,9,0)</f>
        <v>1.6775795399999998</v>
      </c>
      <c r="AI181" s="46">
        <f t="shared" si="13"/>
        <v>167.75795399999998</v>
      </c>
      <c r="AJ181" s="46">
        <f t="shared" si="14"/>
        <v>83.878976999999992</v>
      </c>
      <c r="AK181" s="46">
        <f t="shared" si="15"/>
        <v>83.878976999999992</v>
      </c>
      <c r="AL181" s="74">
        <v>5</v>
      </c>
    </row>
    <row r="182" spans="1:38">
      <c r="A182" s="120" t="s">
        <v>1447</v>
      </c>
      <c r="B182" s="120" t="s">
        <v>1702</v>
      </c>
      <c r="C182" s="120" t="s">
        <v>5680</v>
      </c>
      <c r="D182" s="120" t="s">
        <v>4849</v>
      </c>
      <c r="E182" s="121">
        <v>4</v>
      </c>
      <c r="F182" s="120" t="s">
        <v>4558</v>
      </c>
      <c r="G182" s="120" t="s">
        <v>4558</v>
      </c>
      <c r="H182" s="120" t="s">
        <v>930</v>
      </c>
      <c r="I182" s="120" t="s">
        <v>1267</v>
      </c>
      <c r="J182" s="120" t="s">
        <v>1221</v>
      </c>
      <c r="K182" s="120">
        <v>1.2</v>
      </c>
      <c r="L182" s="120">
        <v>217</v>
      </c>
      <c r="M182" s="120" t="s">
        <v>1823</v>
      </c>
      <c r="N182" s="120" t="s">
        <v>1704</v>
      </c>
      <c r="O182" s="120" t="s">
        <v>1702</v>
      </c>
      <c r="P182" s="121">
        <v>200</v>
      </c>
      <c r="Q182" s="120">
        <v>0</v>
      </c>
      <c r="R182" s="121">
        <v>200</v>
      </c>
      <c r="S182" s="120">
        <v>322</v>
      </c>
      <c r="T182" s="121">
        <v>0</v>
      </c>
      <c r="U182" s="120">
        <v>0</v>
      </c>
      <c r="V182" s="121">
        <v>0</v>
      </c>
      <c r="W182" s="120">
        <v>0</v>
      </c>
      <c r="X182" s="120" t="s">
        <v>6203</v>
      </c>
      <c r="Y182" s="120" t="b">
        <v>1</v>
      </c>
      <c r="AA182" t="str">
        <f>VLOOKUP($H182,'Master list'!$C:$Z,3,0)</f>
        <v>SGCC</v>
      </c>
      <c r="AB182" t="str">
        <f>VLOOKUP($H182,'Master list'!$C:$Z,4,0)</f>
        <v>Z08</v>
      </c>
      <c r="AC182" s="47">
        <f>VLOOKUP($H182,'Master list'!$C:$Z,13,0)</f>
        <v>1219</v>
      </c>
      <c r="AD182" t="str">
        <f>VLOOKUP($H182,'Master list'!$C:$Z,5,0)</f>
        <v>SGCC-ZSBX-Z08</v>
      </c>
      <c r="AE182">
        <f>VLOOKUP($H182,'Master list'!$C:$Z,6,0)</f>
        <v>1.2</v>
      </c>
      <c r="AF182">
        <f>VLOOKUP($H182,'Master list'!$C:$Z,7,0)</f>
        <v>217</v>
      </c>
      <c r="AG182">
        <f>VLOOKUP($H182,'Master list'!$C:$Z,8,0)</f>
        <v>785.8</v>
      </c>
      <c r="AH182" s="46">
        <f>VLOOKUP($H182,'Master list'!$C:$L,9,0)</f>
        <v>1.6062852119999997</v>
      </c>
      <c r="AI182" s="46">
        <f t="shared" si="13"/>
        <v>321.25704239999993</v>
      </c>
      <c r="AJ182" s="46">
        <f t="shared" si="14"/>
        <v>321.25704239999993</v>
      </c>
      <c r="AK182" s="46">
        <f t="shared" si="15"/>
        <v>0</v>
      </c>
      <c r="AL182" s="74">
        <v>5</v>
      </c>
    </row>
    <row r="183" spans="1:38">
      <c r="A183" s="120" t="s">
        <v>1447</v>
      </c>
      <c r="B183" s="120" t="s">
        <v>1702</v>
      </c>
      <c r="C183" s="120" t="s">
        <v>5680</v>
      </c>
      <c r="D183" s="120" t="s">
        <v>4849</v>
      </c>
      <c r="E183" s="121">
        <v>5</v>
      </c>
      <c r="F183" s="120" t="s">
        <v>4558</v>
      </c>
      <c r="G183" s="120" t="s">
        <v>4558</v>
      </c>
      <c r="H183" s="120" t="s">
        <v>932</v>
      </c>
      <c r="I183" s="120" t="s">
        <v>1267</v>
      </c>
      <c r="J183" s="120" t="s">
        <v>1221</v>
      </c>
      <c r="K183" s="120">
        <v>1.2</v>
      </c>
      <c r="L183" s="120">
        <v>217</v>
      </c>
      <c r="M183" s="120" t="s">
        <v>1823</v>
      </c>
      <c r="N183" s="120" t="s">
        <v>1704</v>
      </c>
      <c r="O183" s="120" t="s">
        <v>1702</v>
      </c>
      <c r="P183" s="121">
        <v>200</v>
      </c>
      <c r="Q183" s="120">
        <v>0</v>
      </c>
      <c r="R183" s="121">
        <v>197</v>
      </c>
      <c r="S183" s="120">
        <v>314.76799999999997</v>
      </c>
      <c r="T183" s="121">
        <v>0</v>
      </c>
      <c r="U183" s="120">
        <v>0</v>
      </c>
      <c r="V183" s="121">
        <v>3</v>
      </c>
      <c r="W183" s="120">
        <v>0</v>
      </c>
      <c r="X183" s="120" t="s">
        <v>6203</v>
      </c>
      <c r="Y183" s="120" t="b">
        <v>0</v>
      </c>
      <c r="AA183" t="str">
        <f>VLOOKUP($H183,'Master list'!$C:$Z,3,0)</f>
        <v>SGCC</v>
      </c>
      <c r="AB183" t="str">
        <f>VLOOKUP($H183,'Master list'!$C:$Z,4,0)</f>
        <v>Z08</v>
      </c>
      <c r="AC183" s="47">
        <f>VLOOKUP($H183,'Master list'!$C:$Z,13,0)</f>
        <v>1219</v>
      </c>
      <c r="AD183" t="str">
        <f>VLOOKUP($H183,'Master list'!$C:$Z,5,0)</f>
        <v>SGCC-ZSBX-Z08</v>
      </c>
      <c r="AE183">
        <f>VLOOKUP($H183,'Master list'!$C:$Z,6,0)</f>
        <v>1.2</v>
      </c>
      <c r="AF183">
        <f>VLOOKUP($H183,'Master list'!$C:$Z,7,0)</f>
        <v>217</v>
      </c>
      <c r="AG183">
        <f>VLOOKUP($H183,'Master list'!$C:$Z,8,0)</f>
        <v>785.8</v>
      </c>
      <c r="AH183" s="46">
        <f>VLOOKUP($H183,'Master list'!$C:$L,9,0)</f>
        <v>1.6062852119999997</v>
      </c>
      <c r="AI183" s="46">
        <f t="shared" si="13"/>
        <v>321.25704239999993</v>
      </c>
      <c r="AJ183" s="46">
        <f t="shared" si="14"/>
        <v>316.43818676399997</v>
      </c>
      <c r="AK183" s="46">
        <f t="shared" si="15"/>
        <v>4.8188556359999666</v>
      </c>
      <c r="AL183" s="74">
        <v>5</v>
      </c>
    </row>
    <row r="184" spans="1:38">
      <c r="A184" s="120" t="s">
        <v>1447</v>
      </c>
      <c r="B184" s="120" t="s">
        <v>1702</v>
      </c>
      <c r="C184" s="120" t="s">
        <v>5680</v>
      </c>
      <c r="D184" s="120" t="s">
        <v>4849</v>
      </c>
      <c r="E184" s="121">
        <v>7</v>
      </c>
      <c r="F184" s="120" t="s">
        <v>4558</v>
      </c>
      <c r="G184" s="120" t="s">
        <v>4558</v>
      </c>
      <c r="H184" s="120" t="s">
        <v>54</v>
      </c>
      <c r="I184" s="120" t="s">
        <v>1267</v>
      </c>
      <c r="J184" s="120" t="s">
        <v>1221</v>
      </c>
      <c r="K184" s="120">
        <v>0.8</v>
      </c>
      <c r="L184" s="120">
        <v>152</v>
      </c>
      <c r="M184" s="120" t="s">
        <v>1263</v>
      </c>
      <c r="N184" s="120" t="s">
        <v>1715</v>
      </c>
      <c r="O184" s="120" t="s">
        <v>1702</v>
      </c>
      <c r="P184" s="121">
        <v>0</v>
      </c>
      <c r="Q184" s="120">
        <v>500</v>
      </c>
      <c r="R184" s="121">
        <v>1</v>
      </c>
      <c r="S184" s="120">
        <v>22</v>
      </c>
      <c r="T184" s="121">
        <v>0</v>
      </c>
      <c r="U184" s="120">
        <v>0</v>
      </c>
      <c r="V184" s="121">
        <v>0</v>
      </c>
      <c r="W184" s="120">
        <v>478</v>
      </c>
      <c r="X184" s="120" t="s">
        <v>6203</v>
      </c>
      <c r="Y184" s="120" t="b">
        <v>0</v>
      </c>
      <c r="AA184" t="str">
        <f>VLOOKUP($H184,'Master list'!$C:$Z,3,0)</f>
        <v>SGCC</v>
      </c>
      <c r="AB184" t="str">
        <f>VLOOKUP($H184,'Master list'!$C:$Z,4,0)</f>
        <v>Z08</v>
      </c>
      <c r="AC184" s="47">
        <f>VLOOKUP($H184,'Master list'!$C:$Z,13,0)</f>
        <v>1219</v>
      </c>
      <c r="AD184" t="str">
        <f>VLOOKUP($H184,'Master list'!$C:$Z,5,0)</f>
        <v>SGCC-ZSBX-Z08</v>
      </c>
      <c r="AE184">
        <f>VLOOKUP($H184,'Master list'!$C:$Z,6,0)</f>
        <v>0.8</v>
      </c>
      <c r="AF184">
        <f>VLOOKUP($H184,'Master list'!$C:$Z,7,0)</f>
        <v>152</v>
      </c>
      <c r="AG184" t="str">
        <f>VLOOKUP($H184,'Master list'!$C:$Z,8,0)</f>
        <v>COIL</v>
      </c>
      <c r="AH184" s="46">
        <f>VLOOKUP($H184,'Master list'!$C:$L,9,0)</f>
        <v>1</v>
      </c>
      <c r="AI184" s="46">
        <f t="shared" si="13"/>
        <v>500</v>
      </c>
      <c r="AJ184" s="46">
        <f t="shared" si="14"/>
        <v>22</v>
      </c>
      <c r="AK184" s="46">
        <f t="shared" si="15"/>
        <v>478</v>
      </c>
      <c r="AL184" s="74">
        <v>5</v>
      </c>
    </row>
    <row r="185" spans="1:38">
      <c r="A185" s="120" t="s">
        <v>1447</v>
      </c>
      <c r="B185" s="120" t="s">
        <v>1702</v>
      </c>
      <c r="C185" s="120" t="s">
        <v>5680</v>
      </c>
      <c r="D185" s="120" t="s">
        <v>4849</v>
      </c>
      <c r="E185" s="121">
        <v>8</v>
      </c>
      <c r="F185" s="120" t="s">
        <v>4558</v>
      </c>
      <c r="G185" s="120" t="s">
        <v>4558</v>
      </c>
      <c r="H185" s="120" t="s">
        <v>117</v>
      </c>
      <c r="I185" s="120" t="s">
        <v>1267</v>
      </c>
      <c r="J185" s="120" t="s">
        <v>1221</v>
      </c>
      <c r="K185" s="120">
        <v>0.7</v>
      </c>
      <c r="L185" s="120">
        <v>201</v>
      </c>
      <c r="M185" s="120" t="s">
        <v>1809</v>
      </c>
      <c r="N185" s="120" t="s">
        <v>1704</v>
      </c>
      <c r="O185" s="120" t="s">
        <v>1702</v>
      </c>
      <c r="P185" s="121">
        <v>1000</v>
      </c>
      <c r="Q185" s="120">
        <v>0</v>
      </c>
      <c r="R185" s="121">
        <v>1000</v>
      </c>
      <c r="S185" s="120">
        <v>259</v>
      </c>
      <c r="T185" s="121">
        <v>0</v>
      </c>
      <c r="U185" s="120">
        <v>0</v>
      </c>
      <c r="V185" s="121">
        <v>0</v>
      </c>
      <c r="W185" s="120">
        <v>0</v>
      </c>
      <c r="X185" s="120" t="s">
        <v>6203</v>
      </c>
      <c r="Y185" s="120" t="b">
        <v>1</v>
      </c>
      <c r="AA185" t="str">
        <f>VLOOKUP($H185,'Master list'!$C:$Z,3,0)</f>
        <v>SGCC</v>
      </c>
      <c r="AB185" t="str">
        <f>VLOOKUP($H185,'Master list'!$C:$Z,4,0)</f>
        <v>Z08</v>
      </c>
      <c r="AC185" s="47">
        <f>VLOOKUP($H185,'Master list'!$C:$Z,13,0)</f>
        <v>1219</v>
      </c>
      <c r="AD185" t="str">
        <f>VLOOKUP($H185,'Master list'!$C:$Z,5,0)</f>
        <v>SGCC-ZSBX-Z08</v>
      </c>
      <c r="AE185">
        <f>VLOOKUP($H185,'Master list'!$C:$Z,6,0)</f>
        <v>0.7</v>
      </c>
      <c r="AF185">
        <f>VLOOKUP($H185,'Master list'!$C:$Z,7,0)</f>
        <v>201</v>
      </c>
      <c r="AG185">
        <f>VLOOKUP($H185,'Master list'!$C:$Z,8,0)</f>
        <v>232</v>
      </c>
      <c r="AH185" s="46">
        <f>VLOOKUP($H185,'Master list'!$C:$L,9,0)</f>
        <v>0.25624283999999997</v>
      </c>
      <c r="AI185" s="46">
        <f t="shared" si="13"/>
        <v>256.24283999999994</v>
      </c>
      <c r="AJ185" s="46">
        <f t="shared" si="14"/>
        <v>256.24283999999994</v>
      </c>
      <c r="AK185" s="46">
        <f t="shared" si="15"/>
        <v>0</v>
      </c>
      <c r="AL185" s="74">
        <v>5</v>
      </c>
    </row>
    <row r="186" spans="1:38">
      <c r="A186" s="120" t="s">
        <v>1447</v>
      </c>
      <c r="B186" s="120" t="s">
        <v>1702</v>
      </c>
      <c r="C186" s="120" t="s">
        <v>5680</v>
      </c>
      <c r="D186" s="120" t="s">
        <v>4849</v>
      </c>
      <c r="E186" s="121">
        <v>9</v>
      </c>
      <c r="F186" s="120" t="s">
        <v>4558</v>
      </c>
      <c r="G186" s="120" t="s">
        <v>4558</v>
      </c>
      <c r="H186" s="120" t="s">
        <v>616</v>
      </c>
      <c r="I186" s="120" t="s">
        <v>1267</v>
      </c>
      <c r="J186" s="120" t="s">
        <v>1221</v>
      </c>
      <c r="K186" s="120">
        <v>1</v>
      </c>
      <c r="L186" s="120">
        <v>222</v>
      </c>
      <c r="M186" s="120" t="s">
        <v>1740</v>
      </c>
      <c r="N186" s="120" t="s">
        <v>1704</v>
      </c>
      <c r="O186" s="120" t="s">
        <v>1702</v>
      </c>
      <c r="P186" s="121">
        <v>100</v>
      </c>
      <c r="Q186" s="120">
        <v>0</v>
      </c>
      <c r="R186" s="121">
        <v>100</v>
      </c>
      <c r="S186" s="120">
        <v>216.5</v>
      </c>
      <c r="T186" s="121">
        <v>0</v>
      </c>
      <c r="U186" s="120">
        <v>0</v>
      </c>
      <c r="V186" s="121">
        <v>0</v>
      </c>
      <c r="W186" s="120">
        <v>0</v>
      </c>
      <c r="X186" s="120" t="s">
        <v>6203</v>
      </c>
      <c r="Y186" s="120" t="b">
        <v>1</v>
      </c>
      <c r="AA186" t="str">
        <f>VLOOKUP($H186,'Master list'!$C:$Z,3,0)</f>
        <v>SGCC</v>
      </c>
      <c r="AB186" t="str">
        <f>VLOOKUP($H186,'Master list'!$C:$Z,4,0)</f>
        <v>Z08</v>
      </c>
      <c r="AC186" s="47">
        <f>VLOOKUP($H186,'Master list'!$C:$Z,13,0)</f>
        <v>1219</v>
      </c>
      <c r="AD186" t="str">
        <f>VLOOKUP($H186,'Master list'!$C:$Z,5,0)</f>
        <v>SGCC-ZSBX-Z08</v>
      </c>
      <c r="AE186">
        <f>VLOOKUP($H186,'Master list'!$C:$Z,6,0)</f>
        <v>1</v>
      </c>
      <c r="AF186">
        <f>VLOOKUP($H186,'Master list'!$C:$Z,7,0)</f>
        <v>222</v>
      </c>
      <c r="AG186">
        <f>VLOOKUP($H186,'Master list'!$C:$Z,8,0)</f>
        <v>1220</v>
      </c>
      <c r="AH186" s="46">
        <f>VLOOKUP($H186,'Master list'!$C:$L,9,0)</f>
        <v>2.1260940000000002</v>
      </c>
      <c r="AI186" s="46">
        <f t="shared" si="13"/>
        <v>212.60940000000002</v>
      </c>
      <c r="AJ186" s="46">
        <f t="shared" si="14"/>
        <v>212.60940000000002</v>
      </c>
      <c r="AK186" s="46">
        <f t="shared" si="15"/>
        <v>0</v>
      </c>
      <c r="AL186" s="74">
        <v>5</v>
      </c>
    </row>
    <row r="187" spans="1:38">
      <c r="A187" s="120" t="s">
        <v>1447</v>
      </c>
      <c r="B187" s="120" t="s">
        <v>1702</v>
      </c>
      <c r="C187" s="120" t="s">
        <v>5680</v>
      </c>
      <c r="D187" s="120" t="s">
        <v>4849</v>
      </c>
      <c r="E187" s="121">
        <v>10</v>
      </c>
      <c r="F187" s="120" t="s">
        <v>4558</v>
      </c>
      <c r="G187" s="120" t="s">
        <v>4558</v>
      </c>
      <c r="H187" s="120" t="s">
        <v>672</v>
      </c>
      <c r="I187" s="120" t="s">
        <v>1267</v>
      </c>
      <c r="J187" s="120" t="s">
        <v>1547</v>
      </c>
      <c r="K187" s="120">
        <v>0.6</v>
      </c>
      <c r="L187" s="120">
        <v>900</v>
      </c>
      <c r="M187" s="120" t="s">
        <v>1810</v>
      </c>
      <c r="N187" s="120" t="s">
        <v>1704</v>
      </c>
      <c r="O187" s="120" t="s">
        <v>1702</v>
      </c>
      <c r="P187" s="121">
        <v>800</v>
      </c>
      <c r="Q187" s="120">
        <v>0</v>
      </c>
      <c r="R187" s="121">
        <v>800</v>
      </c>
      <c r="S187" s="120">
        <v>3076</v>
      </c>
      <c r="T187" s="121">
        <v>0</v>
      </c>
      <c r="U187" s="120">
        <v>0</v>
      </c>
      <c r="V187" s="121">
        <v>0</v>
      </c>
      <c r="W187" s="120">
        <v>0</v>
      </c>
      <c r="X187" s="120" t="s">
        <v>6203</v>
      </c>
      <c r="Y187" s="120" t="b">
        <v>1</v>
      </c>
      <c r="AA187" t="str">
        <f>VLOOKUP($H187,'Master list'!$C:$Z,3,0)</f>
        <v>SGCD</v>
      </c>
      <c r="AB187" t="str">
        <f>VLOOKUP($H187,'Master list'!$C:$Z,4,0)</f>
        <v>Z08</v>
      </c>
      <c r="AC187" s="47">
        <f>VLOOKUP($H187,'Master list'!$C:$Z,13,0)</f>
        <v>915</v>
      </c>
      <c r="AD187" t="str">
        <f>VLOOKUP($H187,'Master list'!$C:$Z,5,0)</f>
        <v>SGCD2-ZSBX-Z08</v>
      </c>
      <c r="AE187">
        <f>VLOOKUP($H187,'Master list'!$C:$Z,6,0)</f>
        <v>0.6</v>
      </c>
      <c r="AF187">
        <f>VLOOKUP($H187,'Master list'!$C:$Z,7,0)</f>
        <v>900</v>
      </c>
      <c r="AG187">
        <f>VLOOKUP($H187,'Master list'!$C:$Z,8,0)</f>
        <v>900</v>
      </c>
      <c r="AH187" s="46">
        <f>VLOOKUP($H187,'Master list'!$C:$L,9,0)</f>
        <v>3.8151000000000002</v>
      </c>
      <c r="AI187" s="46">
        <f t="shared" si="13"/>
        <v>3052.08</v>
      </c>
      <c r="AJ187" s="46">
        <f t="shared" si="14"/>
        <v>3052.08</v>
      </c>
      <c r="AK187" s="46">
        <f t="shared" si="15"/>
        <v>0</v>
      </c>
      <c r="AL187" s="74">
        <v>5</v>
      </c>
    </row>
    <row r="188" spans="1:38">
      <c r="A188" s="120" t="s">
        <v>1447</v>
      </c>
      <c r="B188" s="120" t="s">
        <v>1702</v>
      </c>
      <c r="C188" s="120" t="s">
        <v>5680</v>
      </c>
      <c r="D188" s="120" t="s">
        <v>4849</v>
      </c>
      <c r="E188" s="121">
        <v>13</v>
      </c>
      <c r="F188" s="120" t="s">
        <v>4558</v>
      </c>
      <c r="G188" s="120" t="s">
        <v>4558</v>
      </c>
      <c r="H188" s="120" t="s">
        <v>674</v>
      </c>
      <c r="I188" s="120" t="s">
        <v>1267</v>
      </c>
      <c r="J188" s="120" t="s">
        <v>1547</v>
      </c>
      <c r="K188" s="120">
        <v>0.6</v>
      </c>
      <c r="L188" s="120">
        <v>900</v>
      </c>
      <c r="M188" s="120" t="s">
        <v>1810</v>
      </c>
      <c r="N188" s="120" t="s">
        <v>1704</v>
      </c>
      <c r="O188" s="120" t="s">
        <v>1702</v>
      </c>
      <c r="P188" s="121">
        <v>800</v>
      </c>
      <c r="Q188" s="120">
        <v>0</v>
      </c>
      <c r="R188" s="121">
        <v>800</v>
      </c>
      <c r="S188" s="120">
        <v>3059</v>
      </c>
      <c r="T188" s="121">
        <v>0</v>
      </c>
      <c r="U188" s="120">
        <v>0</v>
      </c>
      <c r="V188" s="121">
        <v>0</v>
      </c>
      <c r="W188" s="120">
        <v>0</v>
      </c>
      <c r="X188" s="120" t="s">
        <v>6203</v>
      </c>
      <c r="Y188" s="120" t="b">
        <v>1</v>
      </c>
      <c r="AA188" t="str">
        <f>VLOOKUP($H188,'Master list'!$C:$Z,3,0)</f>
        <v>SGCD</v>
      </c>
      <c r="AB188" t="str">
        <f>VLOOKUP($H188,'Master list'!$C:$Z,4,0)</f>
        <v>Z08</v>
      </c>
      <c r="AC188" s="47">
        <f>VLOOKUP($H188,'Master list'!$C:$Z,13,0)</f>
        <v>915</v>
      </c>
      <c r="AD188" t="str">
        <f>VLOOKUP($H188,'Master list'!$C:$Z,5,0)</f>
        <v>SGCD2-ZSBX-Z08</v>
      </c>
      <c r="AE188">
        <f>VLOOKUP($H188,'Master list'!$C:$Z,6,0)</f>
        <v>0.6</v>
      </c>
      <c r="AF188">
        <f>VLOOKUP($H188,'Master list'!$C:$Z,7,0)</f>
        <v>900</v>
      </c>
      <c r="AG188">
        <f>VLOOKUP($H188,'Master list'!$C:$Z,8,0)</f>
        <v>900</v>
      </c>
      <c r="AH188" s="46">
        <f>VLOOKUP($H188,'Master list'!$C:$L,9,0)</f>
        <v>3.8151000000000002</v>
      </c>
      <c r="AI188" s="46">
        <f t="shared" si="13"/>
        <v>3052.08</v>
      </c>
      <c r="AJ188" s="46">
        <f t="shared" si="14"/>
        <v>3052.08</v>
      </c>
      <c r="AK188" s="46">
        <f t="shared" si="15"/>
        <v>0</v>
      </c>
      <c r="AL188" s="74">
        <v>5</v>
      </c>
    </row>
    <row r="189" spans="1:38">
      <c r="A189" s="120" t="s">
        <v>1447</v>
      </c>
      <c r="B189" s="120" t="s">
        <v>1702</v>
      </c>
      <c r="C189" s="120" t="s">
        <v>5680</v>
      </c>
      <c r="D189" s="120" t="s">
        <v>4849</v>
      </c>
      <c r="E189" s="121">
        <v>14</v>
      </c>
      <c r="F189" s="120" t="s">
        <v>4558</v>
      </c>
      <c r="G189" s="120" t="s">
        <v>4558</v>
      </c>
      <c r="H189" s="120" t="s">
        <v>772</v>
      </c>
      <c r="I189" s="120" t="s">
        <v>1267</v>
      </c>
      <c r="J189" s="120" t="s">
        <v>1221</v>
      </c>
      <c r="K189" s="120">
        <v>0.7</v>
      </c>
      <c r="L189" s="120">
        <v>566</v>
      </c>
      <c r="M189" s="120" t="s">
        <v>1718</v>
      </c>
      <c r="N189" s="120" t="s">
        <v>1704</v>
      </c>
      <c r="O189" s="120" t="s">
        <v>1702</v>
      </c>
      <c r="P189" s="121">
        <v>100</v>
      </c>
      <c r="Q189" s="120">
        <v>0</v>
      </c>
      <c r="R189" s="121">
        <v>100</v>
      </c>
      <c r="S189" s="120">
        <v>257.33999999999997</v>
      </c>
      <c r="T189" s="121">
        <v>0</v>
      </c>
      <c r="U189" s="120">
        <v>0</v>
      </c>
      <c r="V189" s="121">
        <v>0</v>
      </c>
      <c r="W189" s="120">
        <v>0</v>
      </c>
      <c r="X189" s="120" t="s">
        <v>6203</v>
      </c>
      <c r="Y189" s="120" t="b">
        <v>1</v>
      </c>
      <c r="AA189" t="str">
        <f>VLOOKUP($H189,'Master list'!$C:$Z,3,0)</f>
        <v>SGCC</v>
      </c>
      <c r="AB189" t="str">
        <f>VLOOKUP($H189,'Master list'!$C:$Z,4,0)</f>
        <v>Z08</v>
      </c>
      <c r="AC189" s="47">
        <f>VLOOKUP($H189,'Master list'!$C:$Z,13,0)</f>
        <v>1219</v>
      </c>
      <c r="AD189" t="str">
        <f>VLOOKUP($H189,'Master list'!$C:$Z,5,0)</f>
        <v>SGCC-ZSBX-Z08</v>
      </c>
      <c r="AE189">
        <f>VLOOKUP($H189,'Master list'!$C:$Z,6,0)</f>
        <v>0.7</v>
      </c>
      <c r="AF189">
        <f>VLOOKUP($H189,'Master list'!$C:$Z,7,0)</f>
        <v>566</v>
      </c>
      <c r="AG189">
        <f>VLOOKUP($H189,'Master list'!$C:$Z,8,0)</f>
        <v>795</v>
      </c>
      <c r="AH189" s="46">
        <f>VLOOKUP($H189,'Master list'!$C:$L,9,0)</f>
        <v>2.47258515</v>
      </c>
      <c r="AI189" s="46">
        <f t="shared" si="13"/>
        <v>247.25851499999999</v>
      </c>
      <c r="AJ189" s="46">
        <f t="shared" si="14"/>
        <v>247.25851499999999</v>
      </c>
      <c r="AK189" s="46">
        <f t="shared" si="15"/>
        <v>0</v>
      </c>
      <c r="AL189" s="74">
        <v>5</v>
      </c>
    </row>
    <row r="190" spans="1:38">
      <c r="A190" s="120" t="s">
        <v>1447</v>
      </c>
      <c r="B190" s="120" t="s">
        <v>1702</v>
      </c>
      <c r="C190" s="120" t="s">
        <v>5680</v>
      </c>
      <c r="D190" s="120" t="s">
        <v>4849</v>
      </c>
      <c r="E190" s="121">
        <v>15</v>
      </c>
      <c r="F190" s="120" t="s">
        <v>4558</v>
      </c>
      <c r="G190" s="120" t="s">
        <v>4558</v>
      </c>
      <c r="H190" s="120" t="s">
        <v>822</v>
      </c>
      <c r="I190" s="120" t="s">
        <v>1267</v>
      </c>
      <c r="J190" s="120" t="s">
        <v>1221</v>
      </c>
      <c r="K190" s="120">
        <v>1.2</v>
      </c>
      <c r="L190" s="120">
        <v>872</v>
      </c>
      <c r="M190" s="120" t="s">
        <v>1732</v>
      </c>
      <c r="N190" s="120" t="s">
        <v>1704</v>
      </c>
      <c r="O190" s="120" t="s">
        <v>1702</v>
      </c>
      <c r="P190" s="121">
        <v>300</v>
      </c>
      <c r="Q190" s="120">
        <v>0</v>
      </c>
      <c r="R190" s="121">
        <v>300</v>
      </c>
      <c r="S190" s="120">
        <v>3421.0340000000001</v>
      </c>
      <c r="T190" s="121">
        <v>0</v>
      </c>
      <c r="U190" s="120">
        <v>0</v>
      </c>
      <c r="V190" s="121">
        <v>0</v>
      </c>
      <c r="W190" s="120">
        <v>0</v>
      </c>
      <c r="X190" s="120" t="s">
        <v>6203</v>
      </c>
      <c r="Y190" s="120" t="b">
        <v>1</v>
      </c>
      <c r="AA190" t="str">
        <f>VLOOKUP($H190,'Master list'!$C:$Z,3,0)</f>
        <v>SGCC</v>
      </c>
      <c r="AB190" t="str">
        <f>VLOOKUP($H190,'Master list'!$C:$Z,4,0)</f>
        <v>Z08</v>
      </c>
      <c r="AC190" s="47">
        <f>VLOOKUP($H190,'Master list'!$C:$Z,13,0)</f>
        <v>1219</v>
      </c>
      <c r="AD190" t="str">
        <f>VLOOKUP($H190,'Master list'!$C:$Z,5,0)</f>
        <v>SGCC-ZSBX-Z08</v>
      </c>
      <c r="AE190">
        <f>VLOOKUP($H190,'Master list'!$C:$Z,6,0)</f>
        <v>1.2</v>
      </c>
      <c r="AF190">
        <f>VLOOKUP($H190,'Master list'!$C:$Z,7,0)</f>
        <v>872</v>
      </c>
      <c r="AG190">
        <f>VLOOKUP($H190,'Master list'!$C:$Z,8,0)</f>
        <v>1390</v>
      </c>
      <c r="AH190" s="46">
        <f>VLOOKUP($H190,'Master list'!$C:$L,9,0)</f>
        <v>11.4177936</v>
      </c>
      <c r="AI190" s="46">
        <f t="shared" si="13"/>
        <v>3425.33808</v>
      </c>
      <c r="AJ190" s="46">
        <f t="shared" si="14"/>
        <v>3425.33808</v>
      </c>
      <c r="AK190" s="46">
        <f t="shared" si="15"/>
        <v>0</v>
      </c>
      <c r="AL190" s="74">
        <v>5</v>
      </c>
    </row>
    <row r="191" spans="1:38">
      <c r="A191" s="120" t="s">
        <v>1447</v>
      </c>
      <c r="B191" s="120" t="s">
        <v>1702</v>
      </c>
      <c r="C191" s="120" t="s">
        <v>5680</v>
      </c>
      <c r="D191" s="120" t="s">
        <v>4849</v>
      </c>
      <c r="E191" s="121">
        <v>18</v>
      </c>
      <c r="F191" s="120" t="s">
        <v>4558</v>
      </c>
      <c r="G191" s="120" t="s">
        <v>4558</v>
      </c>
      <c r="H191" s="120" t="s">
        <v>842</v>
      </c>
      <c r="I191" s="120" t="s">
        <v>1267</v>
      </c>
      <c r="J191" s="120" t="s">
        <v>1221</v>
      </c>
      <c r="K191" s="120">
        <v>1.2</v>
      </c>
      <c r="L191" s="120">
        <v>62</v>
      </c>
      <c r="M191" s="120" t="s">
        <v>1811</v>
      </c>
      <c r="N191" s="120" t="s">
        <v>1704</v>
      </c>
      <c r="O191" s="120" t="s">
        <v>1702</v>
      </c>
      <c r="P191" s="121">
        <v>100</v>
      </c>
      <c r="Q191" s="120">
        <v>0</v>
      </c>
      <c r="R191" s="121">
        <v>100</v>
      </c>
      <c r="S191" s="120">
        <v>31</v>
      </c>
      <c r="T191" s="121">
        <v>0</v>
      </c>
      <c r="U191" s="120">
        <v>0</v>
      </c>
      <c r="V191" s="121">
        <v>0</v>
      </c>
      <c r="W191" s="120">
        <v>0</v>
      </c>
      <c r="X191" s="120" t="s">
        <v>6203</v>
      </c>
      <c r="Y191" s="120" t="b">
        <v>1</v>
      </c>
      <c r="AA191" t="str">
        <f>VLOOKUP($H191,'Master list'!$C:$Z,3,0)</f>
        <v>SGCC</v>
      </c>
      <c r="AB191" t="str">
        <f>VLOOKUP($H191,'Master list'!$C:$Z,4,0)</f>
        <v>Z08</v>
      </c>
      <c r="AC191" s="47">
        <f>VLOOKUP($H191,'Master list'!$C:$Z,13,0)</f>
        <v>1219</v>
      </c>
      <c r="AD191" t="str">
        <f>VLOOKUP($H191,'Master list'!$C:$Z,5,0)</f>
        <v>SGCC-ZSBX-Z08</v>
      </c>
      <c r="AE191">
        <f>VLOOKUP($H191,'Master list'!$C:$Z,6,0)</f>
        <v>1.2</v>
      </c>
      <c r="AF191">
        <f>VLOOKUP($H191,'Master list'!$C:$Z,7,0)</f>
        <v>62</v>
      </c>
      <c r="AG191">
        <f>VLOOKUP($H191,'Master list'!$C:$Z,8,0)</f>
        <v>538</v>
      </c>
      <c r="AH191" s="46">
        <f>VLOOKUP($H191,'Master list'!$C:$L,9,0)</f>
        <v>0.31421351999999997</v>
      </c>
      <c r="AI191" s="46">
        <f t="shared" si="13"/>
        <v>31.421351999999995</v>
      </c>
      <c r="AJ191" s="46">
        <f t="shared" si="14"/>
        <v>31.421351999999995</v>
      </c>
      <c r="AK191" s="46">
        <f t="shared" si="15"/>
        <v>0</v>
      </c>
      <c r="AL191" s="74">
        <v>5</v>
      </c>
    </row>
    <row r="192" spans="1:38">
      <c r="A192" s="120" t="s">
        <v>1447</v>
      </c>
      <c r="B192" s="120" t="s">
        <v>1702</v>
      </c>
      <c r="C192" s="120" t="s">
        <v>5680</v>
      </c>
      <c r="D192" s="120" t="s">
        <v>4849</v>
      </c>
      <c r="E192" s="121">
        <v>19</v>
      </c>
      <c r="F192" s="120" t="s">
        <v>4558</v>
      </c>
      <c r="G192" s="120" t="s">
        <v>4558</v>
      </c>
      <c r="H192" s="120" t="s">
        <v>847</v>
      </c>
      <c r="I192" s="120" t="s">
        <v>1267</v>
      </c>
      <c r="J192" s="120" t="s">
        <v>1221</v>
      </c>
      <c r="K192" s="120">
        <v>0.7</v>
      </c>
      <c r="L192" s="120">
        <v>500.5</v>
      </c>
      <c r="M192" s="120" t="s">
        <v>1821</v>
      </c>
      <c r="N192" s="120" t="s">
        <v>1704</v>
      </c>
      <c r="O192" s="120" t="s">
        <v>1702</v>
      </c>
      <c r="P192" s="121">
        <v>100</v>
      </c>
      <c r="Q192" s="120">
        <v>0</v>
      </c>
      <c r="R192" s="121">
        <v>100</v>
      </c>
      <c r="S192" s="120">
        <v>225.2</v>
      </c>
      <c r="T192" s="121">
        <v>0</v>
      </c>
      <c r="U192" s="120">
        <v>0</v>
      </c>
      <c r="V192" s="121">
        <v>0</v>
      </c>
      <c r="W192" s="120">
        <v>0</v>
      </c>
      <c r="X192" s="120" t="s">
        <v>6203</v>
      </c>
      <c r="Y192" s="120" t="b">
        <v>1</v>
      </c>
      <c r="AA192" t="str">
        <f>VLOOKUP($H192,'Master list'!$C:$Z,3,0)</f>
        <v>SGCC</v>
      </c>
      <c r="AB192" t="str">
        <f>VLOOKUP($H192,'Master list'!$C:$Z,4,0)</f>
        <v>Z08</v>
      </c>
      <c r="AC192" s="47">
        <f>VLOOKUP($H192,'Master list'!$C:$Z,13,0)</f>
        <v>1219</v>
      </c>
      <c r="AD192" t="str">
        <f>VLOOKUP($H192,'Master list'!$C:$Z,5,0)</f>
        <v>SGCC-ZSBX-Z08</v>
      </c>
      <c r="AE192">
        <f>VLOOKUP($H192,'Master list'!$C:$Z,6,0)</f>
        <v>0.7</v>
      </c>
      <c r="AF192">
        <f>VLOOKUP($H192,'Master list'!$C:$Z,7,0)</f>
        <v>500.5</v>
      </c>
      <c r="AG192">
        <f>VLOOKUP($H192,'Master list'!$C:$Z,8,0)</f>
        <v>805</v>
      </c>
      <c r="AH192" s="46">
        <f>VLOOKUP($H192,'Master list'!$C:$L,9,0)</f>
        <v>2.2139492374999996</v>
      </c>
      <c r="AI192" s="46">
        <f t="shared" si="13"/>
        <v>221.39492374999998</v>
      </c>
      <c r="AJ192" s="46">
        <f t="shared" si="14"/>
        <v>221.39492374999998</v>
      </c>
      <c r="AK192" s="46">
        <f t="shared" si="15"/>
        <v>0</v>
      </c>
      <c r="AL192" s="74">
        <v>5</v>
      </c>
    </row>
    <row r="193" spans="1:38">
      <c r="A193" s="120" t="s">
        <v>1447</v>
      </c>
      <c r="B193" s="120" t="s">
        <v>1702</v>
      </c>
      <c r="C193" s="120" t="s">
        <v>5680</v>
      </c>
      <c r="D193" s="120" t="s">
        <v>4849</v>
      </c>
      <c r="E193" s="121">
        <v>20</v>
      </c>
      <c r="F193" s="120" t="s">
        <v>4558</v>
      </c>
      <c r="G193" s="120" t="s">
        <v>4558</v>
      </c>
      <c r="H193" s="120" t="s">
        <v>854</v>
      </c>
      <c r="I193" s="120" t="s">
        <v>1267</v>
      </c>
      <c r="J193" s="120" t="s">
        <v>1221</v>
      </c>
      <c r="K193" s="120">
        <v>0.7</v>
      </c>
      <c r="L193" s="120">
        <v>269</v>
      </c>
      <c r="M193" s="120" t="s">
        <v>1822</v>
      </c>
      <c r="N193" s="120" t="s">
        <v>1704</v>
      </c>
      <c r="O193" s="120" t="s">
        <v>1702</v>
      </c>
      <c r="P193" s="121">
        <v>100</v>
      </c>
      <c r="Q193" s="120">
        <v>0</v>
      </c>
      <c r="R193" s="121">
        <v>100</v>
      </c>
      <c r="S193" s="120">
        <v>86</v>
      </c>
      <c r="T193" s="121">
        <v>0</v>
      </c>
      <c r="U193" s="120">
        <v>0</v>
      </c>
      <c r="V193" s="121">
        <v>0</v>
      </c>
      <c r="W193" s="120">
        <v>0</v>
      </c>
      <c r="X193" s="120" t="s">
        <v>6203</v>
      </c>
      <c r="Y193" s="120" t="b">
        <v>1</v>
      </c>
      <c r="AA193" t="str">
        <f>VLOOKUP($H193,'Master list'!$C:$Z,3,0)</f>
        <v>SGCC</v>
      </c>
      <c r="AB193" t="str">
        <f>VLOOKUP($H193,'Master list'!$C:$Z,4,0)</f>
        <v>Z08</v>
      </c>
      <c r="AC193" s="47">
        <f>VLOOKUP($H193,'Master list'!$C:$Z,13,0)</f>
        <v>1219</v>
      </c>
      <c r="AD193" t="str">
        <f>VLOOKUP($H193,'Master list'!$C:$Z,5,0)</f>
        <v>SGCC-ZSBX-Z08</v>
      </c>
      <c r="AE193">
        <f>VLOOKUP($H193,'Master list'!$C:$Z,6,0)</f>
        <v>0.7</v>
      </c>
      <c r="AF193">
        <f>VLOOKUP($H193,'Master list'!$C:$Z,7,0)</f>
        <v>269</v>
      </c>
      <c r="AG193">
        <f>VLOOKUP($H193,'Master list'!$C:$Z,8,0)</f>
        <v>583</v>
      </c>
      <c r="AH193" s="46">
        <f>VLOOKUP($H193,'Master list'!$C:$L,9,0)</f>
        <v>0.86176436499999987</v>
      </c>
      <c r="AI193" s="46">
        <f t="shared" si="13"/>
        <v>86.17643649999998</v>
      </c>
      <c r="AJ193" s="46">
        <f t="shared" si="14"/>
        <v>86.17643649999998</v>
      </c>
      <c r="AK193" s="46">
        <f t="shared" si="15"/>
        <v>0</v>
      </c>
      <c r="AL193" s="74">
        <v>5</v>
      </c>
    </row>
    <row r="194" spans="1:38">
      <c r="A194" s="120" t="s">
        <v>1447</v>
      </c>
      <c r="B194" s="120" t="s">
        <v>1702</v>
      </c>
      <c r="C194" s="120" t="s">
        <v>5680</v>
      </c>
      <c r="D194" s="120" t="s">
        <v>4849</v>
      </c>
      <c r="E194" s="121">
        <v>21</v>
      </c>
      <c r="F194" s="120" t="s">
        <v>4558</v>
      </c>
      <c r="G194" s="120" t="s">
        <v>4558</v>
      </c>
      <c r="H194" s="120" t="s">
        <v>912</v>
      </c>
      <c r="I194" s="120" t="s">
        <v>1267</v>
      </c>
      <c r="J194" s="120" t="s">
        <v>1221</v>
      </c>
      <c r="K194" s="120">
        <v>0.7</v>
      </c>
      <c r="L194" s="120">
        <v>244</v>
      </c>
      <c r="M194" s="120" t="s">
        <v>1812</v>
      </c>
      <c r="N194" s="120" t="s">
        <v>1704</v>
      </c>
      <c r="O194" s="120" t="s">
        <v>1702</v>
      </c>
      <c r="P194" s="121">
        <v>1000</v>
      </c>
      <c r="Q194" s="120">
        <v>0</v>
      </c>
      <c r="R194" s="121">
        <v>1000</v>
      </c>
      <c r="S194" s="120">
        <v>208</v>
      </c>
      <c r="T194" s="121">
        <v>0</v>
      </c>
      <c r="U194" s="120">
        <v>0</v>
      </c>
      <c r="V194" s="121">
        <v>0</v>
      </c>
      <c r="W194" s="120">
        <v>0</v>
      </c>
      <c r="X194" s="120" t="s">
        <v>6203</v>
      </c>
      <c r="Y194" s="120" t="b">
        <v>1</v>
      </c>
      <c r="AA194" t="str">
        <f>VLOOKUP($H194,'Master list'!$C:$Z,3,0)</f>
        <v>SGCC</v>
      </c>
      <c r="AB194" t="str">
        <f>VLOOKUP($H194,'Master list'!$C:$Z,4,0)</f>
        <v>Z08</v>
      </c>
      <c r="AC194" s="47">
        <f>VLOOKUP($H194,'Master list'!$C:$Z,13,0)</f>
        <v>1219</v>
      </c>
      <c r="AD194" t="str">
        <f>VLOOKUP($H194,'Master list'!$C:$Z,5,0)</f>
        <v>SGCC-ZSBX-Z08</v>
      </c>
      <c r="AE194">
        <f>VLOOKUP($H194,'Master list'!$C:$Z,6,0)</f>
        <v>0.7</v>
      </c>
      <c r="AF194">
        <f>VLOOKUP($H194,'Master list'!$C:$Z,7,0)</f>
        <v>244</v>
      </c>
      <c r="AG194">
        <f>VLOOKUP($H194,'Master list'!$C:$Z,8,0)</f>
        <v>154</v>
      </c>
      <c r="AH194" s="46">
        <f>VLOOKUP($H194,'Master list'!$C:$L,9,0)</f>
        <v>0.20648011999999996</v>
      </c>
      <c r="AI194" s="46">
        <f t="shared" si="13"/>
        <v>206.48011999999997</v>
      </c>
      <c r="AJ194" s="46">
        <f t="shared" si="14"/>
        <v>206.48011999999997</v>
      </c>
      <c r="AK194" s="46">
        <f t="shared" si="15"/>
        <v>0</v>
      </c>
      <c r="AL194" s="74">
        <v>5</v>
      </c>
    </row>
    <row r="195" spans="1:38">
      <c r="A195" s="120" t="s">
        <v>1447</v>
      </c>
      <c r="B195" s="120" t="s">
        <v>1702</v>
      </c>
      <c r="C195" s="120" t="s">
        <v>5680</v>
      </c>
      <c r="D195" s="120" t="s">
        <v>4849</v>
      </c>
      <c r="E195" s="121">
        <v>22</v>
      </c>
      <c r="F195" s="120" t="s">
        <v>4558</v>
      </c>
      <c r="G195" s="120" t="s">
        <v>4558</v>
      </c>
      <c r="H195" s="120" t="s">
        <v>918</v>
      </c>
      <c r="I195" s="120" t="s">
        <v>1267</v>
      </c>
      <c r="J195" s="120" t="s">
        <v>1221</v>
      </c>
      <c r="K195" s="120">
        <v>0.7</v>
      </c>
      <c r="L195" s="120">
        <v>215</v>
      </c>
      <c r="M195" s="120" t="s">
        <v>1753</v>
      </c>
      <c r="N195" s="120" t="s">
        <v>1704</v>
      </c>
      <c r="O195" s="120" t="s">
        <v>1702</v>
      </c>
      <c r="P195" s="121">
        <v>100</v>
      </c>
      <c r="Q195" s="120">
        <v>0</v>
      </c>
      <c r="R195" s="121">
        <v>100</v>
      </c>
      <c r="S195" s="120">
        <v>0</v>
      </c>
      <c r="T195" s="121">
        <v>0</v>
      </c>
      <c r="U195" s="120">
        <v>0</v>
      </c>
      <c r="V195" s="121">
        <v>0</v>
      </c>
      <c r="W195" s="120">
        <v>0</v>
      </c>
      <c r="X195" s="120" t="s">
        <v>6203</v>
      </c>
      <c r="Y195" s="120" t="b">
        <v>1</v>
      </c>
      <c r="AA195" t="str">
        <f>VLOOKUP($H195,'Master list'!$C:$Z,3,0)</f>
        <v>SGCC</v>
      </c>
      <c r="AB195" t="str">
        <f>VLOOKUP($H195,'Master list'!$C:$Z,4,0)</f>
        <v>Z08</v>
      </c>
      <c r="AC195" s="47">
        <f>VLOOKUP($H195,'Master list'!$C:$Z,13,0)</f>
        <v>1219</v>
      </c>
      <c r="AD195" t="str">
        <f>VLOOKUP($H195,'Master list'!$C:$Z,5,0)</f>
        <v>SGCC-ZSBX-Z08</v>
      </c>
      <c r="AE195">
        <f>VLOOKUP($H195,'Master list'!$C:$Z,6,0)</f>
        <v>0.7</v>
      </c>
      <c r="AF195">
        <f>VLOOKUP($H195,'Master list'!$C:$Z,7,0)</f>
        <v>215</v>
      </c>
      <c r="AG195">
        <f>VLOOKUP($H195,'Master list'!$C:$Z,8,0)</f>
        <v>280</v>
      </c>
      <c r="AH195" s="46">
        <f>VLOOKUP($H195,'Master list'!$C:$L,9,0)</f>
        <v>0.33079899999999995</v>
      </c>
      <c r="AI195" s="46">
        <f t="shared" si="13"/>
        <v>33.079899999999995</v>
      </c>
      <c r="AJ195" s="46">
        <f t="shared" si="14"/>
        <v>33.079899999999995</v>
      </c>
      <c r="AK195" s="46">
        <f t="shared" si="15"/>
        <v>0</v>
      </c>
      <c r="AL195" s="74">
        <v>5</v>
      </c>
    </row>
    <row r="196" spans="1:38">
      <c r="A196" s="120" t="s">
        <v>1447</v>
      </c>
      <c r="B196" s="120" t="s">
        <v>1702</v>
      </c>
      <c r="C196" s="120" t="s">
        <v>5680</v>
      </c>
      <c r="D196" s="120" t="s">
        <v>4849</v>
      </c>
      <c r="E196" s="121">
        <v>23</v>
      </c>
      <c r="F196" s="120" t="s">
        <v>4558</v>
      </c>
      <c r="G196" s="120" t="s">
        <v>4558</v>
      </c>
      <c r="H196" s="120" t="s">
        <v>1172</v>
      </c>
      <c r="I196" s="120" t="s">
        <v>1267</v>
      </c>
      <c r="J196" s="120" t="s">
        <v>1227</v>
      </c>
      <c r="K196" s="120">
        <v>2</v>
      </c>
      <c r="L196" s="120">
        <v>185</v>
      </c>
      <c r="M196" s="120" t="s">
        <v>1825</v>
      </c>
      <c r="N196" s="120" t="s">
        <v>1704</v>
      </c>
      <c r="O196" s="120" t="s">
        <v>1702</v>
      </c>
      <c r="P196" s="121">
        <v>200</v>
      </c>
      <c r="Q196" s="120">
        <v>0</v>
      </c>
      <c r="R196" s="121">
        <v>200</v>
      </c>
      <c r="S196" s="120">
        <v>845.1</v>
      </c>
      <c r="T196" s="121">
        <v>0</v>
      </c>
      <c r="U196" s="120">
        <v>0</v>
      </c>
      <c r="V196" s="121">
        <v>0</v>
      </c>
      <c r="W196" s="120">
        <v>0</v>
      </c>
      <c r="X196" s="120" t="s">
        <v>6203</v>
      </c>
      <c r="Y196" s="120" t="b">
        <v>1</v>
      </c>
      <c r="AA196" t="str">
        <f>VLOOKUP($H196,'Master list'!$C:$Z,3,0)</f>
        <v>SGCC</v>
      </c>
      <c r="AB196" t="str">
        <f>VLOOKUP($H196,'Master list'!$C:$Z,4,0)</f>
        <v>Z18</v>
      </c>
      <c r="AC196" s="47">
        <f>VLOOKUP($H196,'Master list'!$C:$Z,13,0)</f>
        <v>1219</v>
      </c>
      <c r="AD196" t="str">
        <f>VLOOKUP($H196,'Master list'!$C:$Z,5,0)</f>
        <v>SGCC-ZSBX-Z18</v>
      </c>
      <c r="AE196">
        <f>VLOOKUP($H196,'Master list'!$C:$Z,6,0)</f>
        <v>2</v>
      </c>
      <c r="AF196">
        <f>VLOOKUP($H196,'Master list'!$C:$Z,7,0)</f>
        <v>185</v>
      </c>
      <c r="AG196">
        <f>VLOOKUP($H196,'Master list'!$C:$Z,8,0)</f>
        <v>1450</v>
      </c>
      <c r="AH196" s="46">
        <f>VLOOKUP($H196,'Master list'!$C:$L,9,0)</f>
        <v>4.211525</v>
      </c>
      <c r="AI196" s="46">
        <f t="shared" si="13"/>
        <v>842.30499999999995</v>
      </c>
      <c r="AJ196" s="46">
        <f t="shared" si="14"/>
        <v>842.30499999999995</v>
      </c>
      <c r="AK196" s="46">
        <f t="shared" si="15"/>
        <v>0</v>
      </c>
      <c r="AL196" s="74">
        <v>5</v>
      </c>
    </row>
    <row r="197" spans="1:38">
      <c r="A197" s="120" t="s">
        <v>1447</v>
      </c>
      <c r="B197" s="120" t="s">
        <v>1702</v>
      </c>
      <c r="C197" s="120" t="s">
        <v>5680</v>
      </c>
      <c r="D197" s="120" t="s">
        <v>4849</v>
      </c>
      <c r="E197" s="121">
        <v>24</v>
      </c>
      <c r="F197" s="120" t="s">
        <v>4558</v>
      </c>
      <c r="G197" s="120" t="s">
        <v>4558</v>
      </c>
      <c r="H197" s="120" t="s">
        <v>1177</v>
      </c>
      <c r="I197" s="120" t="s">
        <v>1267</v>
      </c>
      <c r="J197" s="120" t="s">
        <v>1227</v>
      </c>
      <c r="K197" s="120">
        <v>2</v>
      </c>
      <c r="L197" s="120">
        <v>193.2</v>
      </c>
      <c r="M197" s="120" t="s">
        <v>1827</v>
      </c>
      <c r="N197" s="120" t="s">
        <v>1704</v>
      </c>
      <c r="O197" s="120" t="s">
        <v>1702</v>
      </c>
      <c r="P197" s="121">
        <v>100</v>
      </c>
      <c r="Q197" s="120">
        <v>0</v>
      </c>
      <c r="R197" s="121">
        <v>100</v>
      </c>
      <c r="S197" s="120">
        <v>72</v>
      </c>
      <c r="T197" s="121">
        <v>0</v>
      </c>
      <c r="U197" s="120">
        <v>0</v>
      </c>
      <c r="V197" s="121">
        <v>0</v>
      </c>
      <c r="W197" s="120">
        <v>0</v>
      </c>
      <c r="X197" s="120" t="s">
        <v>6203</v>
      </c>
      <c r="Y197" s="120" t="b">
        <v>1</v>
      </c>
      <c r="AA197" t="str">
        <f>VLOOKUP($H197,'Master list'!$C:$Z,3,0)</f>
        <v>SGCC</v>
      </c>
      <c r="AB197" t="str">
        <f>VLOOKUP($H197,'Master list'!$C:$Z,4,0)</f>
        <v>Z18</v>
      </c>
      <c r="AC197" s="47">
        <f>VLOOKUP($H197,'Master list'!$C:$Z,13,0)</f>
        <v>1219</v>
      </c>
      <c r="AD197" t="str">
        <f>VLOOKUP($H197,'Master list'!$C:$Z,5,0)</f>
        <v>SGCC-ZSBX-Z18</v>
      </c>
      <c r="AE197">
        <f>VLOOKUP($H197,'Master list'!$C:$Z,6,0)</f>
        <v>2</v>
      </c>
      <c r="AF197">
        <f>VLOOKUP($H197,'Master list'!$C:$Z,7,0)</f>
        <v>193.2</v>
      </c>
      <c r="AG197">
        <f>VLOOKUP($H197,'Master list'!$C:$Z,8,0)</f>
        <v>232.6</v>
      </c>
      <c r="AH197" s="46">
        <f>VLOOKUP($H197,'Master list'!$C:$L,9,0)</f>
        <v>0.70553162399999991</v>
      </c>
      <c r="AI197" s="46">
        <f t="shared" si="13"/>
        <v>70.553162399999991</v>
      </c>
      <c r="AJ197" s="46">
        <f t="shared" si="14"/>
        <v>70.553162399999991</v>
      </c>
      <c r="AK197" s="46">
        <f t="shared" si="15"/>
        <v>0</v>
      </c>
      <c r="AL197" s="74">
        <v>5</v>
      </c>
    </row>
    <row r="198" spans="1:38">
      <c r="A198" s="120" t="s">
        <v>1447</v>
      </c>
      <c r="B198" s="120" t="s">
        <v>1702</v>
      </c>
      <c r="C198" s="120" t="s">
        <v>5680</v>
      </c>
      <c r="D198" s="120" t="s">
        <v>4849</v>
      </c>
      <c r="E198" s="121">
        <v>25</v>
      </c>
      <c r="F198" s="120" t="s">
        <v>4558</v>
      </c>
      <c r="G198" s="120" t="s">
        <v>4558</v>
      </c>
      <c r="H198" s="120" t="s">
        <v>1181</v>
      </c>
      <c r="I198" s="120" t="s">
        <v>1267</v>
      </c>
      <c r="J198" s="120" t="s">
        <v>1227</v>
      </c>
      <c r="K198" s="120">
        <v>2</v>
      </c>
      <c r="L198" s="120">
        <v>176</v>
      </c>
      <c r="M198" s="120" t="s">
        <v>4427</v>
      </c>
      <c r="N198" s="120" t="s">
        <v>1704</v>
      </c>
      <c r="O198" s="120" t="s">
        <v>1702</v>
      </c>
      <c r="P198" s="121">
        <v>500</v>
      </c>
      <c r="Q198" s="120">
        <v>0</v>
      </c>
      <c r="R198" s="121">
        <v>500</v>
      </c>
      <c r="S198" s="120">
        <v>929.75599999999997</v>
      </c>
      <c r="T198" s="121">
        <v>0</v>
      </c>
      <c r="U198" s="120">
        <v>0</v>
      </c>
      <c r="V198" s="121">
        <v>0</v>
      </c>
      <c r="W198" s="120">
        <v>0</v>
      </c>
      <c r="X198" s="120" t="s">
        <v>6203</v>
      </c>
      <c r="Y198" s="120" t="b">
        <v>1</v>
      </c>
      <c r="AA198" t="str">
        <f>VLOOKUP($H198,'Master list'!$C:$Z,3,0)</f>
        <v>SGCC</v>
      </c>
      <c r="AB198" t="str">
        <f>VLOOKUP($H198,'Master list'!$C:$Z,4,0)</f>
        <v>Z18</v>
      </c>
      <c r="AC198" s="47">
        <f>VLOOKUP($H198,'Master list'!$C:$Z,13,0)</f>
        <v>1219</v>
      </c>
      <c r="AD198" t="str">
        <f>VLOOKUP($H198,'Master list'!$C:$Z,5,0)</f>
        <v>SGCC-ZSBX-Z18</v>
      </c>
      <c r="AE198">
        <f>VLOOKUP($H198,'Master list'!$C:$Z,6,0)</f>
        <v>2</v>
      </c>
      <c r="AF198">
        <f>VLOOKUP($H198,'Master list'!$C:$Z,7,0)</f>
        <v>176</v>
      </c>
      <c r="AG198">
        <f>VLOOKUP($H198,'Master list'!$C:$Z,8,0)</f>
        <v>663</v>
      </c>
      <c r="AH198" s="46">
        <f>VLOOKUP($H198,'Master list'!$C:$L,9,0)</f>
        <v>1.8320015999999999</v>
      </c>
      <c r="AI198" s="46">
        <f t="shared" si="13"/>
        <v>916.00079999999991</v>
      </c>
      <c r="AJ198" s="46">
        <f t="shared" si="14"/>
        <v>916.00079999999991</v>
      </c>
      <c r="AK198" s="46">
        <f t="shared" si="15"/>
        <v>0</v>
      </c>
      <c r="AL198" s="74">
        <v>5</v>
      </c>
    </row>
    <row r="199" spans="1:38">
      <c r="A199" s="120" t="s">
        <v>1447</v>
      </c>
      <c r="B199" s="120" t="s">
        <v>1702</v>
      </c>
      <c r="C199" s="120" t="s">
        <v>6116</v>
      </c>
      <c r="D199" s="120" t="s">
        <v>4849</v>
      </c>
      <c r="E199" s="121">
        <v>1</v>
      </c>
      <c r="F199" s="120" t="s">
        <v>4558</v>
      </c>
      <c r="G199" s="120" t="s">
        <v>4558</v>
      </c>
      <c r="H199" s="120" t="s">
        <v>43</v>
      </c>
      <c r="I199" s="120" t="s">
        <v>1264</v>
      </c>
      <c r="J199" s="120" t="s">
        <v>1221</v>
      </c>
      <c r="K199" s="120">
        <v>0.6</v>
      </c>
      <c r="L199" s="120">
        <v>120</v>
      </c>
      <c r="M199" s="120" t="s">
        <v>1263</v>
      </c>
      <c r="N199" s="120" t="s">
        <v>1715</v>
      </c>
      <c r="O199" s="120" t="s">
        <v>1702</v>
      </c>
      <c r="P199" s="121">
        <v>0</v>
      </c>
      <c r="Q199" s="120">
        <v>150</v>
      </c>
      <c r="R199" s="121">
        <v>1</v>
      </c>
      <c r="S199" s="120">
        <v>34</v>
      </c>
      <c r="T199" s="121">
        <v>0</v>
      </c>
      <c r="U199" s="120">
        <v>0</v>
      </c>
      <c r="V199" s="121">
        <v>0</v>
      </c>
      <c r="W199" s="120">
        <v>116</v>
      </c>
      <c r="X199" s="120" t="s">
        <v>6203</v>
      </c>
      <c r="Y199" s="120" t="b">
        <v>0</v>
      </c>
      <c r="AA199" t="str">
        <f>VLOOKUP($H199,'Master list'!$C:$Z,3,0)</f>
        <v>SGCC</v>
      </c>
      <c r="AB199" t="str">
        <f>VLOOKUP($H199,'Master list'!$C:$Z,4,0)</f>
        <v>Z08</v>
      </c>
      <c r="AC199" s="47">
        <f>VLOOKUP($H199,'Master list'!$C:$Z,13,0)</f>
        <v>1219</v>
      </c>
      <c r="AD199" t="str">
        <f>VLOOKUP($H199,'Master list'!$C:$Z,5,0)</f>
        <v>SGCC-ZSBX-Z08</v>
      </c>
      <c r="AE199">
        <f>VLOOKUP($H199,'Master list'!$C:$Z,6,0)</f>
        <v>0.6</v>
      </c>
      <c r="AF199">
        <f>VLOOKUP($H199,'Master list'!$C:$Z,7,0)</f>
        <v>120</v>
      </c>
      <c r="AG199" t="str">
        <f>VLOOKUP($H199,'Master list'!$C:$Z,8,0)</f>
        <v>COIL</v>
      </c>
      <c r="AH199" s="46">
        <f>VLOOKUP($H199,'Master list'!$C:$L,9,0)</f>
        <v>1</v>
      </c>
      <c r="AI199" s="46">
        <f t="shared" si="13"/>
        <v>150</v>
      </c>
      <c r="AJ199" s="46">
        <f t="shared" si="14"/>
        <v>34</v>
      </c>
      <c r="AK199" s="46">
        <f t="shared" si="15"/>
        <v>116</v>
      </c>
      <c r="AL199" s="74">
        <v>5</v>
      </c>
    </row>
    <row r="200" spans="1:38">
      <c r="A200" s="120" t="s">
        <v>1447</v>
      </c>
      <c r="B200" s="120" t="s">
        <v>1702</v>
      </c>
      <c r="C200" s="120" t="s">
        <v>6116</v>
      </c>
      <c r="D200" s="120" t="s">
        <v>4849</v>
      </c>
      <c r="E200" s="121">
        <v>4</v>
      </c>
      <c r="F200" s="120" t="s">
        <v>4558</v>
      </c>
      <c r="G200" s="120" t="s">
        <v>4558</v>
      </c>
      <c r="H200" s="120" t="s">
        <v>48</v>
      </c>
      <c r="I200" s="120" t="s">
        <v>1264</v>
      </c>
      <c r="J200" s="120" t="s">
        <v>1227</v>
      </c>
      <c r="K200" s="120">
        <v>1.6</v>
      </c>
      <c r="L200" s="120">
        <v>156</v>
      </c>
      <c r="M200" s="120" t="s">
        <v>1263</v>
      </c>
      <c r="N200" s="120" t="s">
        <v>1715</v>
      </c>
      <c r="O200" s="120" t="s">
        <v>1702</v>
      </c>
      <c r="P200" s="121">
        <v>0</v>
      </c>
      <c r="Q200" s="120">
        <v>500</v>
      </c>
      <c r="R200" s="121">
        <v>1</v>
      </c>
      <c r="S200" s="120">
        <v>164</v>
      </c>
      <c r="T200" s="121">
        <v>0</v>
      </c>
      <c r="U200" s="120">
        <v>0</v>
      </c>
      <c r="V200" s="121">
        <v>0</v>
      </c>
      <c r="W200" s="120">
        <v>336</v>
      </c>
      <c r="X200" s="120" t="s">
        <v>6203</v>
      </c>
      <c r="Y200" s="120" t="b">
        <v>0</v>
      </c>
      <c r="AA200" t="str">
        <f>VLOOKUP($H200,'Master list'!$C:$Z,3,0)</f>
        <v>SGCC</v>
      </c>
      <c r="AB200" t="str">
        <f>VLOOKUP($H200,'Master list'!$C:$Z,4,0)</f>
        <v>Z18</v>
      </c>
      <c r="AC200" s="47">
        <f>VLOOKUP($H200,'Master list'!$C:$Z,13,0)</f>
        <v>1219</v>
      </c>
      <c r="AD200" t="str">
        <f>VLOOKUP($H200,'Master list'!$C:$Z,5,0)</f>
        <v>SGCC-ZSBX-Z18</v>
      </c>
      <c r="AE200">
        <f>VLOOKUP($H200,'Master list'!$C:$Z,6,0)</f>
        <v>1.6</v>
      </c>
      <c r="AF200">
        <f>VLOOKUP($H200,'Master list'!$C:$Z,7,0)</f>
        <v>156</v>
      </c>
      <c r="AG200" t="str">
        <f>VLOOKUP($H200,'Master list'!$C:$Z,8,0)</f>
        <v>COIL</v>
      </c>
      <c r="AH200" s="46">
        <f>VLOOKUP($H200,'Master list'!$C:$L,9,0)</f>
        <v>1</v>
      </c>
      <c r="AI200" s="46">
        <f t="shared" si="13"/>
        <v>500</v>
      </c>
      <c r="AJ200" s="46">
        <f t="shared" si="14"/>
        <v>164</v>
      </c>
      <c r="AK200" s="46">
        <f t="shared" si="15"/>
        <v>336</v>
      </c>
      <c r="AL200" s="74">
        <v>5</v>
      </c>
    </row>
    <row r="201" spans="1:38">
      <c r="A201" s="120" t="s">
        <v>1447</v>
      </c>
      <c r="B201" s="120" t="s">
        <v>1702</v>
      </c>
      <c r="C201" s="120" t="s">
        <v>6116</v>
      </c>
      <c r="D201" s="120" t="s">
        <v>4849</v>
      </c>
      <c r="E201" s="121">
        <v>5</v>
      </c>
      <c r="F201" s="120" t="s">
        <v>4558</v>
      </c>
      <c r="G201" s="120" t="s">
        <v>4558</v>
      </c>
      <c r="H201" s="120" t="s">
        <v>140</v>
      </c>
      <c r="I201" s="120" t="s">
        <v>1264</v>
      </c>
      <c r="J201" s="120" t="s">
        <v>1221</v>
      </c>
      <c r="K201" s="120">
        <v>0.8</v>
      </c>
      <c r="L201" s="120">
        <v>194</v>
      </c>
      <c r="M201" s="120" t="s">
        <v>1263</v>
      </c>
      <c r="N201" s="120" t="s">
        <v>1715</v>
      </c>
      <c r="O201" s="120" t="s">
        <v>1702</v>
      </c>
      <c r="P201" s="121">
        <v>0</v>
      </c>
      <c r="Q201" s="120">
        <v>300</v>
      </c>
      <c r="R201" s="121">
        <v>0</v>
      </c>
      <c r="S201" s="120">
        <v>0</v>
      </c>
      <c r="T201" s="121">
        <v>0</v>
      </c>
      <c r="U201" s="120">
        <v>0</v>
      </c>
      <c r="V201" s="121">
        <v>0</v>
      </c>
      <c r="W201" s="120">
        <v>300</v>
      </c>
      <c r="X201" s="120" t="s">
        <v>6203</v>
      </c>
      <c r="Y201" s="120" t="b">
        <v>0</v>
      </c>
      <c r="AA201" t="str">
        <f>VLOOKUP($H201,'Master list'!$C:$Z,3,0)</f>
        <v>SGCC</v>
      </c>
      <c r="AB201" t="str">
        <f>VLOOKUP($H201,'Master list'!$C:$Z,4,0)</f>
        <v>Z08</v>
      </c>
      <c r="AC201" s="47">
        <f>VLOOKUP($H201,'Master list'!$C:$Z,13,0)</f>
        <v>1219</v>
      </c>
      <c r="AD201" t="str">
        <f>VLOOKUP($H201,'Master list'!$C:$Z,5,0)</f>
        <v>SGCC-ZSBX-Z08</v>
      </c>
      <c r="AE201">
        <f>VLOOKUP($H201,'Master list'!$C:$Z,6,0)</f>
        <v>0.8</v>
      </c>
      <c r="AF201">
        <f>VLOOKUP($H201,'Master list'!$C:$Z,7,0)</f>
        <v>194</v>
      </c>
      <c r="AG201" t="str">
        <f>VLOOKUP($H201,'Master list'!$C:$Z,8,0)</f>
        <v>COIL</v>
      </c>
      <c r="AH201" s="46">
        <f>VLOOKUP($H201,'Master list'!$C:$L,9,0)</f>
        <v>1</v>
      </c>
      <c r="AI201" s="46">
        <f t="shared" si="13"/>
        <v>300</v>
      </c>
      <c r="AJ201" s="46">
        <f t="shared" si="14"/>
        <v>0</v>
      </c>
      <c r="AK201" s="46">
        <f t="shared" si="15"/>
        <v>300</v>
      </c>
      <c r="AL201" s="74">
        <v>5</v>
      </c>
    </row>
    <row r="202" spans="1:38">
      <c r="A202" s="120" t="s">
        <v>1447</v>
      </c>
      <c r="B202" s="120" t="s">
        <v>1702</v>
      </c>
      <c r="C202" s="120" t="s">
        <v>6116</v>
      </c>
      <c r="D202" s="120" t="s">
        <v>4849</v>
      </c>
      <c r="E202" s="121">
        <v>6</v>
      </c>
      <c r="F202" s="120" t="s">
        <v>4558</v>
      </c>
      <c r="G202" s="120" t="s">
        <v>4558</v>
      </c>
      <c r="H202" s="120" t="s">
        <v>46</v>
      </c>
      <c r="I202" s="120" t="s">
        <v>1264</v>
      </c>
      <c r="J202" s="120" t="s">
        <v>1227</v>
      </c>
      <c r="K202" s="120">
        <v>1.6</v>
      </c>
      <c r="L202" s="120">
        <v>156</v>
      </c>
      <c r="M202" s="120" t="s">
        <v>1263</v>
      </c>
      <c r="N202" s="120" t="s">
        <v>1715</v>
      </c>
      <c r="O202" s="120" t="s">
        <v>1702</v>
      </c>
      <c r="P202" s="121">
        <v>0</v>
      </c>
      <c r="Q202" s="120">
        <v>500</v>
      </c>
      <c r="R202" s="121">
        <v>2</v>
      </c>
      <c r="S202" s="120">
        <v>500</v>
      </c>
      <c r="T202" s="121">
        <v>0</v>
      </c>
      <c r="U202" s="120">
        <v>0</v>
      </c>
      <c r="V202" s="121">
        <v>0</v>
      </c>
      <c r="W202" s="120">
        <v>0</v>
      </c>
      <c r="X202" s="120" t="s">
        <v>6203</v>
      </c>
      <c r="Y202" s="120" t="b">
        <v>1</v>
      </c>
      <c r="AA202" t="str">
        <f>VLOOKUP($H202,'Master list'!$C:$Z,3,0)</f>
        <v>SGCC</v>
      </c>
      <c r="AB202" t="str">
        <f>VLOOKUP($H202,'Master list'!$C:$Z,4,0)</f>
        <v>Z18</v>
      </c>
      <c r="AC202" s="47">
        <f>VLOOKUP($H202,'Master list'!$C:$Z,13,0)</f>
        <v>1219</v>
      </c>
      <c r="AD202" t="str">
        <f>VLOOKUP($H202,'Master list'!$C:$Z,5,0)</f>
        <v>SGCC-ZSBX-Z18</v>
      </c>
      <c r="AE202">
        <f>VLOOKUP($H202,'Master list'!$C:$Z,6,0)</f>
        <v>1.6</v>
      </c>
      <c r="AF202">
        <f>VLOOKUP($H202,'Master list'!$C:$Z,7,0)</f>
        <v>156</v>
      </c>
      <c r="AG202" t="str">
        <f>VLOOKUP($H202,'Master list'!$C:$Z,8,0)</f>
        <v>COIL</v>
      </c>
      <c r="AH202" s="46">
        <f>VLOOKUP($H202,'Master list'!$C:$L,9,0)</f>
        <v>1</v>
      </c>
      <c r="AI202" s="46">
        <f t="shared" si="13"/>
        <v>500</v>
      </c>
      <c r="AJ202" s="46">
        <f t="shared" si="14"/>
        <v>500</v>
      </c>
      <c r="AK202" s="46">
        <f t="shared" si="15"/>
        <v>0</v>
      </c>
      <c r="AL202" s="74">
        <v>5</v>
      </c>
    </row>
    <row r="203" spans="1:38">
      <c r="A203" s="120" t="s">
        <v>1447</v>
      </c>
      <c r="B203" s="120" t="s">
        <v>1702</v>
      </c>
      <c r="C203" s="120" t="s">
        <v>6116</v>
      </c>
      <c r="D203" s="120" t="s">
        <v>4849</v>
      </c>
      <c r="E203" s="121">
        <v>7</v>
      </c>
      <c r="F203" s="120" t="s">
        <v>4558</v>
      </c>
      <c r="G203" s="120" t="s">
        <v>4558</v>
      </c>
      <c r="H203" s="120" t="s">
        <v>499</v>
      </c>
      <c r="I203" s="120" t="s">
        <v>1264</v>
      </c>
      <c r="J203" s="120" t="s">
        <v>1485</v>
      </c>
      <c r="K203" s="120">
        <v>0.5</v>
      </c>
      <c r="L203" s="120">
        <v>190</v>
      </c>
      <c r="M203" s="120" t="s">
        <v>1777</v>
      </c>
      <c r="N203" s="120" t="s">
        <v>1704</v>
      </c>
      <c r="O203" s="120" t="s">
        <v>1702</v>
      </c>
      <c r="P203" s="121">
        <v>500</v>
      </c>
      <c r="Q203" s="120">
        <v>0</v>
      </c>
      <c r="R203" s="121">
        <v>500</v>
      </c>
      <c r="S203" s="120">
        <v>97.981999999999999</v>
      </c>
      <c r="T203" s="121">
        <v>0</v>
      </c>
      <c r="U203" s="120">
        <v>0</v>
      </c>
      <c r="V203" s="121">
        <v>0</v>
      </c>
      <c r="W203" s="120">
        <v>0</v>
      </c>
      <c r="X203" s="120" t="s">
        <v>6203</v>
      </c>
      <c r="Y203" s="120" t="b">
        <v>1</v>
      </c>
      <c r="AA203" t="str">
        <f>VLOOKUP($H203,'Master list'!$C:$Z,3,0)</f>
        <v>SGCC</v>
      </c>
      <c r="AB203" t="str">
        <f>VLOOKUP($H203,'Master list'!$C:$Z,4,0)</f>
        <v>Z18</v>
      </c>
      <c r="AC203" s="47">
        <f>VLOOKUP($H203,'Master list'!$C:$Z,13,0)</f>
        <v>1219</v>
      </c>
      <c r="AD203" t="str">
        <f>VLOOKUP($H203,'Master list'!$C:$Z,5,0)</f>
        <v>SGCC-ZS-EA-FB-Z18</v>
      </c>
      <c r="AE203">
        <f>VLOOKUP($H203,'Master list'!$C:$Z,6,0)</f>
        <v>0.5</v>
      </c>
      <c r="AF203">
        <f>VLOOKUP($H203,'Master list'!$C:$Z,7,0)</f>
        <v>190</v>
      </c>
      <c r="AG203">
        <f>VLOOKUP($H203,'Master list'!$C:$Z,8,0)</f>
        <v>255</v>
      </c>
      <c r="AH203" s="46">
        <f>VLOOKUP($H203,'Master list'!$C:$L,9,0)</f>
        <v>0.19016625000000001</v>
      </c>
      <c r="AI203" s="46">
        <f t="shared" ref="AI203:AI266" si="16">IF(M203="coil",Q203,P203*$AH203)</f>
        <v>95.08312500000001</v>
      </c>
      <c r="AJ203" s="46">
        <f t="shared" ref="AJ203:AJ266" si="17">IF(M203="coil",U203+S203,(R203+T203)*$AH203)</f>
        <v>95.08312500000001</v>
      </c>
      <c r="AK203" s="46">
        <f t="shared" ref="AK203:AK266" si="18">IF(Y203="TRUE",0,AI203-AJ203)</f>
        <v>0</v>
      </c>
      <c r="AL203" s="74">
        <v>5</v>
      </c>
    </row>
    <row r="204" spans="1:38">
      <c r="A204" s="120" t="s">
        <v>1447</v>
      </c>
      <c r="B204" s="120" t="s">
        <v>1702</v>
      </c>
      <c r="C204" s="120" t="s">
        <v>5817</v>
      </c>
      <c r="D204" s="120" t="s">
        <v>4849</v>
      </c>
      <c r="E204" s="121">
        <v>1</v>
      </c>
      <c r="F204" s="120" t="s">
        <v>4558</v>
      </c>
      <c r="G204" s="120" t="s">
        <v>4558</v>
      </c>
      <c r="H204" s="120" t="s">
        <v>225</v>
      </c>
      <c r="I204" s="120" t="s">
        <v>1254</v>
      </c>
      <c r="J204" s="120" t="s">
        <v>1221</v>
      </c>
      <c r="K204" s="120">
        <v>0.6</v>
      </c>
      <c r="L204" s="120">
        <v>310.89999999999998</v>
      </c>
      <c r="M204" s="120" t="s">
        <v>6240</v>
      </c>
      <c r="N204" s="120" t="s">
        <v>1704</v>
      </c>
      <c r="O204" s="120" t="s">
        <v>1702</v>
      </c>
      <c r="P204" s="121">
        <v>500</v>
      </c>
      <c r="Q204" s="120">
        <v>0</v>
      </c>
      <c r="R204" s="121">
        <v>500</v>
      </c>
      <c r="S204" s="120">
        <v>568</v>
      </c>
      <c r="T204" s="121">
        <v>0</v>
      </c>
      <c r="U204" s="120">
        <v>0</v>
      </c>
      <c r="V204" s="121">
        <v>0</v>
      </c>
      <c r="W204" s="120">
        <v>0</v>
      </c>
      <c r="X204" s="120" t="s">
        <v>6203</v>
      </c>
      <c r="Y204" s="120" t="b">
        <v>1</v>
      </c>
      <c r="AA204" t="str">
        <f>VLOOKUP($H204,'Master list'!$C:$Z,3,0)</f>
        <v>SGCC</v>
      </c>
      <c r="AB204" t="str">
        <f>VLOOKUP($H204,'Master list'!$C:$Z,4,0)</f>
        <v>Z08</v>
      </c>
      <c r="AC204" s="47">
        <f>VLOOKUP($H204,'Master list'!$C:$Z,13,0)</f>
        <v>1219</v>
      </c>
      <c r="AD204" t="str">
        <f>VLOOKUP($H204,'Master list'!$C:$Z,5,0)</f>
        <v>SGCC-ZSBX-Z08</v>
      </c>
      <c r="AE204">
        <f>VLOOKUP($H204,'Master list'!$C:$Z,6,0)</f>
        <v>0.6</v>
      </c>
      <c r="AF204">
        <f>VLOOKUP($H204,'Master list'!$C:$Z,7,0)</f>
        <v>310.89999999999998</v>
      </c>
      <c r="AG204">
        <f>VLOOKUP($H204,'Master list'!$C:$Z,8,0)</f>
        <v>784.2</v>
      </c>
      <c r="AH204" s="46">
        <f>VLOOKUP($H204,'Master list'!$C:$L,9,0)</f>
        <v>1.1483346437999999</v>
      </c>
      <c r="AI204" s="46">
        <f t="shared" si="16"/>
        <v>574.16732189999993</v>
      </c>
      <c r="AJ204" s="46">
        <f t="shared" si="17"/>
        <v>574.16732189999993</v>
      </c>
      <c r="AK204" s="46">
        <f t="shared" si="18"/>
        <v>0</v>
      </c>
      <c r="AL204" s="74">
        <v>5</v>
      </c>
    </row>
    <row r="205" spans="1:38">
      <c r="A205" s="120" t="s">
        <v>1447</v>
      </c>
      <c r="B205" s="120" t="s">
        <v>1702</v>
      </c>
      <c r="C205" s="120" t="s">
        <v>5817</v>
      </c>
      <c r="D205" s="120" t="s">
        <v>4849</v>
      </c>
      <c r="E205" s="121">
        <v>2</v>
      </c>
      <c r="F205" s="120" t="s">
        <v>4558</v>
      </c>
      <c r="G205" s="120" t="s">
        <v>4558</v>
      </c>
      <c r="H205" s="120" t="s">
        <v>440</v>
      </c>
      <c r="I205" s="120" t="s">
        <v>1254</v>
      </c>
      <c r="J205" s="120" t="s">
        <v>1221</v>
      </c>
      <c r="K205" s="120">
        <v>0.5</v>
      </c>
      <c r="L205" s="120">
        <v>210</v>
      </c>
      <c r="M205" s="120" t="s">
        <v>1767</v>
      </c>
      <c r="N205" s="120" t="s">
        <v>1704</v>
      </c>
      <c r="O205" s="120" t="s">
        <v>1702</v>
      </c>
      <c r="P205" s="121">
        <v>500</v>
      </c>
      <c r="Q205" s="120">
        <v>0</v>
      </c>
      <c r="R205" s="121">
        <v>500</v>
      </c>
      <c r="S205" s="120">
        <v>138</v>
      </c>
      <c r="T205" s="121">
        <v>0</v>
      </c>
      <c r="U205" s="120">
        <v>0</v>
      </c>
      <c r="V205" s="121">
        <v>0</v>
      </c>
      <c r="W205" s="120">
        <v>0</v>
      </c>
      <c r="X205" s="120" t="s">
        <v>6203</v>
      </c>
      <c r="Y205" s="120" t="b">
        <v>1</v>
      </c>
      <c r="AA205" t="str">
        <f>VLOOKUP($H205,'Master list'!$C:$Z,3,0)</f>
        <v>SGCC</v>
      </c>
      <c r="AB205" t="str">
        <f>VLOOKUP($H205,'Master list'!$C:$Z,4,0)</f>
        <v>Z08</v>
      </c>
      <c r="AC205" s="47">
        <f>VLOOKUP($H205,'Master list'!$C:$Z,13,0)</f>
        <v>1219</v>
      </c>
      <c r="AD205" t="str">
        <f>VLOOKUP($H205,'Master list'!$C:$Z,5,0)</f>
        <v>SGCC-ZSBX-Z08</v>
      </c>
      <c r="AE205">
        <f>VLOOKUP($H205,'Master list'!$C:$Z,6,0)</f>
        <v>0.5</v>
      </c>
      <c r="AF205">
        <f>VLOOKUP($H205,'Master list'!$C:$Z,7,0)</f>
        <v>210</v>
      </c>
      <c r="AG205">
        <f>VLOOKUP($H205,'Master list'!$C:$Z,8,0)</f>
        <v>330</v>
      </c>
      <c r="AH205" s="46">
        <f>VLOOKUP($H205,'Master list'!$C:$L,9,0)</f>
        <v>0.27200249999999998</v>
      </c>
      <c r="AI205" s="46">
        <f t="shared" si="16"/>
        <v>136.00125</v>
      </c>
      <c r="AJ205" s="46">
        <f t="shared" si="17"/>
        <v>136.00125</v>
      </c>
      <c r="AK205" s="46">
        <f t="shared" si="18"/>
        <v>0</v>
      </c>
      <c r="AL205" s="74">
        <v>5</v>
      </c>
    </row>
    <row r="206" spans="1:38">
      <c r="A206" s="120" t="s">
        <v>1447</v>
      </c>
      <c r="B206" s="120" t="s">
        <v>1702</v>
      </c>
      <c r="C206" s="120" t="s">
        <v>5817</v>
      </c>
      <c r="D206" s="120" t="s">
        <v>4849</v>
      </c>
      <c r="E206" s="121">
        <v>4</v>
      </c>
      <c r="F206" s="120" t="s">
        <v>4558</v>
      </c>
      <c r="G206" s="120" t="s">
        <v>4558</v>
      </c>
      <c r="H206" s="120" t="s">
        <v>39</v>
      </c>
      <c r="I206" s="120" t="s">
        <v>1254</v>
      </c>
      <c r="J206" s="120" t="s">
        <v>1221</v>
      </c>
      <c r="K206" s="120">
        <v>0.6</v>
      </c>
      <c r="L206" s="120">
        <v>290</v>
      </c>
      <c r="M206" s="120" t="s">
        <v>1741</v>
      </c>
      <c r="N206" s="120" t="s">
        <v>1704</v>
      </c>
      <c r="O206" s="120" t="s">
        <v>1702</v>
      </c>
      <c r="P206" s="121">
        <v>500</v>
      </c>
      <c r="Q206" s="120">
        <v>0</v>
      </c>
      <c r="R206" s="121">
        <v>494</v>
      </c>
      <c r="S206" s="120">
        <v>230.20400000000001</v>
      </c>
      <c r="T206" s="121">
        <v>0</v>
      </c>
      <c r="U206" s="120">
        <v>0</v>
      </c>
      <c r="V206" s="121">
        <v>6</v>
      </c>
      <c r="W206" s="120">
        <v>0</v>
      </c>
      <c r="X206" s="120" t="s">
        <v>6203</v>
      </c>
      <c r="Y206" s="120" t="b">
        <v>0</v>
      </c>
      <c r="AA206" t="str">
        <f>VLOOKUP($H206,'Master list'!$C:$Z,3,0)</f>
        <v>SGCC</v>
      </c>
      <c r="AB206" t="str">
        <f>VLOOKUP($H206,'Master list'!$C:$Z,4,0)</f>
        <v>Z08</v>
      </c>
      <c r="AC206" s="47">
        <f>VLOOKUP($H206,'Master list'!$C:$Z,13,0)</f>
        <v>1219</v>
      </c>
      <c r="AD206" t="str">
        <f>VLOOKUP($H206,'Master list'!$C:$Z,5,0)</f>
        <v>SGCC-ZSBX-Z08</v>
      </c>
      <c r="AE206">
        <f>VLOOKUP($H206,'Master list'!$C:$Z,6,0)</f>
        <v>0.6</v>
      </c>
      <c r="AF206">
        <f>VLOOKUP($H206,'Master list'!$C:$Z,7,0)</f>
        <v>290</v>
      </c>
      <c r="AG206">
        <f>VLOOKUP($H206,'Master list'!$C:$Z,8,0)</f>
        <v>340</v>
      </c>
      <c r="AH206" s="46">
        <f>VLOOKUP($H206,'Master list'!$C:$L,9,0)</f>
        <v>0.46440600000000004</v>
      </c>
      <c r="AI206" s="46">
        <f t="shared" si="16"/>
        <v>232.20300000000003</v>
      </c>
      <c r="AJ206" s="46">
        <f t="shared" si="17"/>
        <v>229.41656400000002</v>
      </c>
      <c r="AK206" s="46">
        <f t="shared" si="18"/>
        <v>2.786436000000009</v>
      </c>
      <c r="AL206" s="74">
        <v>5</v>
      </c>
    </row>
    <row r="207" spans="1:38">
      <c r="A207" s="120" t="s">
        <v>1447</v>
      </c>
      <c r="B207" s="120" t="s">
        <v>1702</v>
      </c>
      <c r="C207" s="120" t="s">
        <v>5817</v>
      </c>
      <c r="D207" s="120" t="s">
        <v>4849</v>
      </c>
      <c r="E207" s="121">
        <v>6</v>
      </c>
      <c r="F207" s="120" t="s">
        <v>4558</v>
      </c>
      <c r="G207" s="120" t="s">
        <v>4558</v>
      </c>
      <c r="H207" s="120" t="s">
        <v>223</v>
      </c>
      <c r="I207" s="120" t="s">
        <v>1254</v>
      </c>
      <c r="J207" s="120" t="s">
        <v>1221</v>
      </c>
      <c r="K207" s="120">
        <v>0.6</v>
      </c>
      <c r="L207" s="120">
        <v>310.89999999999998</v>
      </c>
      <c r="M207" s="120" t="s">
        <v>1815</v>
      </c>
      <c r="N207" s="120" t="s">
        <v>1704</v>
      </c>
      <c r="O207" s="120" t="s">
        <v>1702</v>
      </c>
      <c r="P207" s="121">
        <v>3000</v>
      </c>
      <c r="Q207" s="120">
        <v>0</v>
      </c>
      <c r="R207" s="121">
        <v>3000</v>
      </c>
      <c r="S207" s="120">
        <v>3505.8649999999998</v>
      </c>
      <c r="T207" s="121">
        <v>0</v>
      </c>
      <c r="U207" s="120">
        <v>0</v>
      </c>
      <c r="V207" s="121">
        <v>0</v>
      </c>
      <c r="W207" s="120">
        <v>0</v>
      </c>
      <c r="X207" s="120" t="s">
        <v>6203</v>
      </c>
      <c r="Y207" s="120" t="b">
        <v>1</v>
      </c>
      <c r="AA207" t="str">
        <f>VLOOKUP($H207,'Master list'!$C:$Z,3,0)</f>
        <v>SGCC</v>
      </c>
      <c r="AB207" t="str">
        <f>VLOOKUP($H207,'Master list'!$C:$Z,4,0)</f>
        <v>Z08</v>
      </c>
      <c r="AC207" s="47">
        <f>VLOOKUP($H207,'Master list'!$C:$Z,13,0)</f>
        <v>1219</v>
      </c>
      <c r="AD207" t="str">
        <f>VLOOKUP($H207,'Master list'!$C:$Z,5,0)</f>
        <v>SGCC-ZSBX-Z08</v>
      </c>
      <c r="AE207">
        <f>VLOOKUP($H207,'Master list'!$C:$Z,6,0)</f>
        <v>0.6</v>
      </c>
      <c r="AF207">
        <f>VLOOKUP($H207,'Master list'!$C:$Z,7,0)</f>
        <v>310.89999999999998</v>
      </c>
      <c r="AG207">
        <f>VLOOKUP($H207,'Master list'!$C:$Z,8,0)</f>
        <v>784.2</v>
      </c>
      <c r="AH207" s="46">
        <f>VLOOKUP($H207,'Master list'!$C:$L,9,0)</f>
        <v>1.1483346437999999</v>
      </c>
      <c r="AI207" s="46">
        <f t="shared" si="16"/>
        <v>3445.0039314000001</v>
      </c>
      <c r="AJ207" s="46">
        <f t="shared" si="17"/>
        <v>3445.0039314000001</v>
      </c>
      <c r="AK207" s="46">
        <f t="shared" si="18"/>
        <v>0</v>
      </c>
      <c r="AL207" s="74">
        <v>5</v>
      </c>
    </row>
    <row r="208" spans="1:38">
      <c r="A208" s="120" t="s">
        <v>1447</v>
      </c>
      <c r="B208" s="120" t="s">
        <v>1702</v>
      </c>
      <c r="C208" s="120" t="s">
        <v>5817</v>
      </c>
      <c r="D208" s="120" t="s">
        <v>4849</v>
      </c>
      <c r="E208" s="121">
        <v>7</v>
      </c>
      <c r="F208" s="120" t="s">
        <v>4558</v>
      </c>
      <c r="G208" s="120" t="s">
        <v>4558</v>
      </c>
      <c r="H208" s="120" t="s">
        <v>442</v>
      </c>
      <c r="I208" s="120" t="s">
        <v>1254</v>
      </c>
      <c r="J208" s="120" t="s">
        <v>1221</v>
      </c>
      <c r="K208" s="120">
        <v>0.5</v>
      </c>
      <c r="L208" s="120">
        <v>210</v>
      </c>
      <c r="M208" s="120" t="s">
        <v>1767</v>
      </c>
      <c r="N208" s="120" t="s">
        <v>1704</v>
      </c>
      <c r="O208" s="120" t="s">
        <v>1702</v>
      </c>
      <c r="P208" s="121">
        <v>500</v>
      </c>
      <c r="Q208" s="120">
        <v>0</v>
      </c>
      <c r="R208" s="121">
        <v>391</v>
      </c>
      <c r="S208" s="120">
        <v>107.7</v>
      </c>
      <c r="T208" s="121">
        <v>0</v>
      </c>
      <c r="U208" s="120">
        <v>0</v>
      </c>
      <c r="V208" s="121">
        <v>109</v>
      </c>
      <c r="W208" s="120">
        <v>0</v>
      </c>
      <c r="X208" s="120" t="s">
        <v>6203</v>
      </c>
      <c r="Y208" s="120" t="b">
        <v>0</v>
      </c>
      <c r="AA208" t="str">
        <f>VLOOKUP($H208,'Master list'!$C:$Z,3,0)</f>
        <v>SGCC</v>
      </c>
      <c r="AB208" t="str">
        <f>VLOOKUP($H208,'Master list'!$C:$Z,4,0)</f>
        <v>Z08</v>
      </c>
      <c r="AC208" s="47">
        <f>VLOOKUP($H208,'Master list'!$C:$Z,13,0)</f>
        <v>1219</v>
      </c>
      <c r="AD208" t="str">
        <f>VLOOKUP($H208,'Master list'!$C:$Z,5,0)</f>
        <v>SGCC-ZSBX-Z08</v>
      </c>
      <c r="AE208">
        <f>VLOOKUP($H208,'Master list'!$C:$Z,6,0)</f>
        <v>0.8</v>
      </c>
      <c r="AF208">
        <f>VLOOKUP($H208,'Master list'!$C:$Z,7,0)</f>
        <v>210</v>
      </c>
      <c r="AG208">
        <f>VLOOKUP($H208,'Master list'!$C:$Z,8,0)</f>
        <v>330</v>
      </c>
      <c r="AH208" s="46">
        <f>VLOOKUP($H208,'Master list'!$C:$L,9,0)</f>
        <v>0.43520399999999998</v>
      </c>
      <c r="AI208" s="46">
        <f t="shared" si="16"/>
        <v>217.602</v>
      </c>
      <c r="AJ208" s="46">
        <f t="shared" si="17"/>
        <v>170.16476399999999</v>
      </c>
      <c r="AK208" s="46">
        <f t="shared" si="18"/>
        <v>47.437236000000013</v>
      </c>
      <c r="AL208" s="74">
        <v>5</v>
      </c>
    </row>
    <row r="209" spans="1:38">
      <c r="A209" s="120" t="s">
        <v>1447</v>
      </c>
      <c r="B209" s="120" t="s">
        <v>1702</v>
      </c>
      <c r="C209" s="120" t="s">
        <v>5817</v>
      </c>
      <c r="D209" s="120" t="s">
        <v>4849</v>
      </c>
      <c r="E209" s="121">
        <v>8</v>
      </c>
      <c r="F209" s="120" t="s">
        <v>4558</v>
      </c>
      <c r="G209" s="120" t="s">
        <v>4558</v>
      </c>
      <c r="H209" s="120" t="s">
        <v>458</v>
      </c>
      <c r="I209" s="120" t="s">
        <v>1254</v>
      </c>
      <c r="J209" s="120" t="s">
        <v>1221</v>
      </c>
      <c r="K209" s="120">
        <v>0.6</v>
      </c>
      <c r="L209" s="120">
        <v>160</v>
      </c>
      <c r="M209" s="120" t="s">
        <v>1742</v>
      </c>
      <c r="N209" s="120" t="s">
        <v>1704</v>
      </c>
      <c r="O209" s="120" t="s">
        <v>1702</v>
      </c>
      <c r="P209" s="121">
        <v>500</v>
      </c>
      <c r="Q209" s="120">
        <v>0</v>
      </c>
      <c r="R209" s="121">
        <v>500</v>
      </c>
      <c r="S209" s="120">
        <v>90</v>
      </c>
      <c r="T209" s="121">
        <v>0</v>
      </c>
      <c r="U209" s="120">
        <v>0</v>
      </c>
      <c r="V209" s="121">
        <v>0</v>
      </c>
      <c r="W209" s="120">
        <v>0</v>
      </c>
      <c r="X209" s="120" t="s">
        <v>6203</v>
      </c>
      <c r="Y209" s="120" t="b">
        <v>1</v>
      </c>
      <c r="AA209" t="str">
        <f>VLOOKUP($H209,'Master list'!$C:$Z,3,0)</f>
        <v>SGCC</v>
      </c>
      <c r="AB209" t="str">
        <f>VLOOKUP($H209,'Master list'!$C:$Z,4,0)</f>
        <v>Z08</v>
      </c>
      <c r="AC209" s="47">
        <f>VLOOKUP($H209,'Master list'!$C:$Z,13,0)</f>
        <v>1219</v>
      </c>
      <c r="AD209" t="str">
        <f>VLOOKUP($H209,'Master list'!$C:$Z,5,0)</f>
        <v>SGCC-ZSBX-Z08</v>
      </c>
      <c r="AE209">
        <f>VLOOKUP($H209,'Master list'!$C:$Z,6,0)</f>
        <v>0.6</v>
      </c>
      <c r="AF209">
        <f>VLOOKUP($H209,'Master list'!$C:$Z,7,0)</f>
        <v>160</v>
      </c>
      <c r="AG209">
        <f>VLOOKUP($H209,'Master list'!$C:$Z,8,0)</f>
        <v>235</v>
      </c>
      <c r="AH209" s="46">
        <f>VLOOKUP($H209,'Master list'!$C:$L,9,0)</f>
        <v>0.177096</v>
      </c>
      <c r="AI209" s="46">
        <f t="shared" si="16"/>
        <v>88.548000000000002</v>
      </c>
      <c r="AJ209" s="46">
        <f t="shared" si="17"/>
        <v>88.548000000000002</v>
      </c>
      <c r="AK209" s="46">
        <f t="shared" si="18"/>
        <v>0</v>
      </c>
      <c r="AL209" s="74">
        <v>5</v>
      </c>
    </row>
    <row r="210" spans="1:38">
      <c r="A210" s="120" t="s">
        <v>1447</v>
      </c>
      <c r="B210" s="120" t="s">
        <v>1702</v>
      </c>
      <c r="C210" s="120" t="s">
        <v>5817</v>
      </c>
      <c r="D210" s="120" t="s">
        <v>4849</v>
      </c>
      <c r="E210" s="121">
        <v>9</v>
      </c>
      <c r="F210" s="120" t="s">
        <v>4558</v>
      </c>
      <c r="G210" s="120" t="s">
        <v>4558</v>
      </c>
      <c r="H210" s="120" t="s">
        <v>578</v>
      </c>
      <c r="I210" s="120" t="s">
        <v>1254</v>
      </c>
      <c r="J210" s="120" t="s">
        <v>1270</v>
      </c>
      <c r="K210" s="120">
        <v>2</v>
      </c>
      <c r="L210" s="120">
        <v>114</v>
      </c>
      <c r="M210" s="120" t="s">
        <v>4425</v>
      </c>
      <c r="N210" s="120" t="s">
        <v>1704</v>
      </c>
      <c r="O210" s="120" t="s">
        <v>1702</v>
      </c>
      <c r="P210" s="121">
        <v>2000</v>
      </c>
      <c r="Q210" s="120">
        <v>0</v>
      </c>
      <c r="R210" s="121">
        <v>1392</v>
      </c>
      <c r="S210" s="120">
        <v>1815.52</v>
      </c>
      <c r="T210" s="121">
        <v>0</v>
      </c>
      <c r="U210" s="120">
        <v>0</v>
      </c>
      <c r="V210" s="121">
        <v>608</v>
      </c>
      <c r="W210" s="120">
        <v>0</v>
      </c>
      <c r="X210" s="120" t="s">
        <v>6203</v>
      </c>
      <c r="Y210" s="120" t="b">
        <v>0</v>
      </c>
      <c r="AA210" t="str">
        <f>VLOOKUP($H210,'Master list'!$C:$Z,3,0)</f>
        <v>SGCC</v>
      </c>
      <c r="AB210" t="str">
        <f>VLOOKUP($H210,'Master list'!$C:$Z,4,0)</f>
        <v>Z22</v>
      </c>
      <c r="AC210" s="47">
        <f>VLOOKUP($H210,'Master list'!$C:$Z,13,0)</f>
        <v>1219</v>
      </c>
      <c r="AD210" t="str">
        <f>VLOOKUP($H210,'Master list'!$C:$Z,5,0)</f>
        <v>SGCC-ZSBX-Z22</v>
      </c>
      <c r="AE210">
        <f>VLOOKUP($H210,'Master list'!$C:$Z,6,0)</f>
        <v>2</v>
      </c>
      <c r="AF210">
        <f>VLOOKUP($H210,'Master list'!$C:$Z,7,0)</f>
        <v>114</v>
      </c>
      <c r="AG210">
        <f>VLOOKUP($H210,'Master list'!$C:$Z,8,0)</f>
        <v>726</v>
      </c>
      <c r="AH210" s="46">
        <f>VLOOKUP($H210,'Master list'!$C:$L,9,0)</f>
        <v>1.2993948</v>
      </c>
      <c r="AI210" s="46">
        <f t="shared" si="16"/>
        <v>2598.7896000000001</v>
      </c>
      <c r="AJ210" s="46">
        <f t="shared" si="17"/>
        <v>1808.7575615999999</v>
      </c>
      <c r="AK210" s="46">
        <f t="shared" si="18"/>
        <v>790.03203840000015</v>
      </c>
      <c r="AL210" s="74">
        <v>5</v>
      </c>
    </row>
    <row r="211" spans="1:38">
      <c r="A211" s="120" t="s">
        <v>1447</v>
      </c>
      <c r="B211" s="120" t="s">
        <v>1702</v>
      </c>
      <c r="C211" s="120" t="s">
        <v>5817</v>
      </c>
      <c r="D211" s="120" t="s">
        <v>4849</v>
      </c>
      <c r="E211" s="121">
        <v>10</v>
      </c>
      <c r="F211" s="120" t="s">
        <v>4558</v>
      </c>
      <c r="G211" s="120" t="s">
        <v>4558</v>
      </c>
      <c r="H211" s="120" t="s">
        <v>870</v>
      </c>
      <c r="I211" s="120" t="s">
        <v>1254</v>
      </c>
      <c r="J211" s="120" t="s">
        <v>1221</v>
      </c>
      <c r="K211" s="120">
        <v>0.6</v>
      </c>
      <c r="L211" s="120">
        <v>162</v>
      </c>
      <c r="M211" s="120" t="s">
        <v>2005</v>
      </c>
      <c r="N211" s="120" t="s">
        <v>1704</v>
      </c>
      <c r="O211" s="120" t="s">
        <v>1702</v>
      </c>
      <c r="P211" s="121">
        <v>500</v>
      </c>
      <c r="Q211" s="120">
        <v>0</v>
      </c>
      <c r="R211" s="121">
        <v>500</v>
      </c>
      <c r="S211" s="120">
        <v>188.32</v>
      </c>
      <c r="T211" s="121">
        <v>0</v>
      </c>
      <c r="U211" s="120">
        <v>0</v>
      </c>
      <c r="V211" s="121">
        <v>0</v>
      </c>
      <c r="W211" s="120">
        <v>0</v>
      </c>
      <c r="X211" s="120" t="s">
        <v>6203</v>
      </c>
      <c r="Y211" s="120" t="b">
        <v>1</v>
      </c>
      <c r="AA211" t="str">
        <f>VLOOKUP($H211,'Master list'!$C:$Z,3,0)</f>
        <v>SGCC</v>
      </c>
      <c r="AB211" t="str">
        <f>VLOOKUP($H211,'Master list'!$C:$Z,4,0)</f>
        <v>Z08</v>
      </c>
      <c r="AC211" s="47">
        <f>VLOOKUP($H211,'Master list'!$C:$Z,13,0)</f>
        <v>1219</v>
      </c>
      <c r="AD211" t="str">
        <f>VLOOKUP($H211,'Master list'!$C:$Z,5,0)</f>
        <v>SGCC-ZSBX-Z08</v>
      </c>
      <c r="AE211">
        <f>VLOOKUP($H211,'Master list'!$C:$Z,6,0)</f>
        <v>0.6</v>
      </c>
      <c r="AF211">
        <f>VLOOKUP($H211,'Master list'!$C:$Z,7,0)</f>
        <v>162</v>
      </c>
      <c r="AG211">
        <f>VLOOKUP($H211,'Master list'!$C:$Z,8,0)</f>
        <v>494</v>
      </c>
      <c r="AH211" s="46">
        <f>VLOOKUP($H211,'Master list'!$C:$L,9,0)</f>
        <v>0.37693188</v>
      </c>
      <c r="AI211" s="46">
        <f t="shared" si="16"/>
        <v>188.46593999999999</v>
      </c>
      <c r="AJ211" s="46">
        <f t="shared" si="17"/>
        <v>188.46593999999999</v>
      </c>
      <c r="AK211" s="46">
        <f t="shared" si="18"/>
        <v>0</v>
      </c>
      <c r="AL211" s="74">
        <v>5</v>
      </c>
    </row>
    <row r="212" spans="1:38">
      <c r="A212" s="120" t="s">
        <v>1447</v>
      </c>
      <c r="B212" s="120" t="s">
        <v>1702</v>
      </c>
      <c r="C212" s="120" t="s">
        <v>6204</v>
      </c>
      <c r="D212" s="120" t="s">
        <v>5493</v>
      </c>
      <c r="E212" s="121">
        <v>1</v>
      </c>
      <c r="F212" s="120" t="s">
        <v>4558</v>
      </c>
      <c r="G212" s="120" t="s">
        <v>4558</v>
      </c>
      <c r="H212" s="120" t="s">
        <v>436</v>
      </c>
      <c r="I212" s="120" t="s">
        <v>1224</v>
      </c>
      <c r="J212" s="120" t="s">
        <v>1221</v>
      </c>
      <c r="K212" s="120">
        <v>0.5</v>
      </c>
      <c r="L212" s="120">
        <v>195</v>
      </c>
      <c r="M212" s="120" t="s">
        <v>1744</v>
      </c>
      <c r="N212" s="120" t="s">
        <v>1704</v>
      </c>
      <c r="O212" s="120" t="s">
        <v>1702</v>
      </c>
      <c r="P212" s="121">
        <v>300</v>
      </c>
      <c r="Q212" s="120">
        <v>0</v>
      </c>
      <c r="R212" s="121">
        <v>300</v>
      </c>
      <c r="S212" s="120">
        <v>284</v>
      </c>
      <c r="T212" s="121">
        <v>0</v>
      </c>
      <c r="U212" s="120">
        <v>0</v>
      </c>
      <c r="V212" s="121">
        <v>0</v>
      </c>
      <c r="W212" s="120">
        <v>0</v>
      </c>
      <c r="X212" s="120" t="s">
        <v>6205</v>
      </c>
      <c r="Y212" s="120" t="b">
        <v>1</v>
      </c>
      <c r="AA212" t="str">
        <f>VLOOKUP($H212,'Master list'!$C:$Z,3,0)</f>
        <v>SGCC</v>
      </c>
      <c r="AB212" t="str">
        <f>VLOOKUP($H212,'Master list'!$C:$Z,4,0)</f>
        <v>Z08</v>
      </c>
      <c r="AC212" s="47">
        <f>VLOOKUP($H212,'Master list'!$C:$Z,13,0)</f>
        <v>1219</v>
      </c>
      <c r="AD212" t="str">
        <f>VLOOKUP($H212,'Master list'!$C:$Z,5,0)</f>
        <v>SGCC-ZSBX-Z08</v>
      </c>
      <c r="AE212">
        <f>VLOOKUP($H212,'Master list'!$C:$Z,6,0)</f>
        <v>0.5</v>
      </c>
      <c r="AF212">
        <f>VLOOKUP($H212,'Master list'!$C:$Z,7,0)</f>
        <v>195</v>
      </c>
      <c r="AG212">
        <f>VLOOKUP($H212,'Master list'!$C:$Z,8,0)</f>
        <v>1219</v>
      </c>
      <c r="AH212" s="46">
        <f>VLOOKUP($H212,'Master list'!$C:$L,9,0)</f>
        <v>0.93299212499999995</v>
      </c>
      <c r="AI212" s="46">
        <f t="shared" si="16"/>
        <v>279.89763749999997</v>
      </c>
      <c r="AJ212" s="46">
        <f t="shared" si="17"/>
        <v>279.89763749999997</v>
      </c>
      <c r="AK212" s="46">
        <f t="shared" si="18"/>
        <v>0</v>
      </c>
      <c r="AL212" s="74">
        <v>5</v>
      </c>
    </row>
    <row r="213" spans="1:38">
      <c r="A213" s="120" t="s">
        <v>1447</v>
      </c>
      <c r="B213" s="120" t="s">
        <v>1702</v>
      </c>
      <c r="C213" s="120" t="s">
        <v>6204</v>
      </c>
      <c r="D213" s="120" t="s">
        <v>5493</v>
      </c>
      <c r="E213" s="121">
        <v>2</v>
      </c>
      <c r="F213" s="120" t="s">
        <v>4558</v>
      </c>
      <c r="G213" s="120" t="s">
        <v>4558</v>
      </c>
      <c r="H213" s="120" t="s">
        <v>665</v>
      </c>
      <c r="I213" s="120" t="s">
        <v>1224</v>
      </c>
      <c r="J213" s="120" t="s">
        <v>1221</v>
      </c>
      <c r="K213" s="120">
        <v>0.7</v>
      </c>
      <c r="L213" s="120">
        <v>368</v>
      </c>
      <c r="M213" s="120" t="s">
        <v>6216</v>
      </c>
      <c r="N213" s="120" t="s">
        <v>1704</v>
      </c>
      <c r="O213" s="120" t="s">
        <v>1702</v>
      </c>
      <c r="P213" s="121">
        <v>300</v>
      </c>
      <c r="Q213" s="120">
        <v>0</v>
      </c>
      <c r="R213" s="121">
        <v>300</v>
      </c>
      <c r="S213" s="120">
        <v>251</v>
      </c>
      <c r="T213" s="121">
        <v>0</v>
      </c>
      <c r="U213" s="120">
        <v>0</v>
      </c>
      <c r="V213" s="121">
        <v>0</v>
      </c>
      <c r="W213" s="120">
        <v>0</v>
      </c>
      <c r="X213" s="120" t="s">
        <v>6205</v>
      </c>
      <c r="Y213" s="120" t="b">
        <v>1</v>
      </c>
      <c r="AA213" t="str">
        <f>VLOOKUP($H213,'Master list'!$C:$Z,3,0)</f>
        <v>SGCC</v>
      </c>
      <c r="AB213" t="str">
        <f>VLOOKUP($H213,'Master list'!$C:$Z,4,0)</f>
        <v>Z08</v>
      </c>
      <c r="AC213" s="47">
        <f>VLOOKUP($H213,'Master list'!$C:$Z,13,0)</f>
        <v>1219</v>
      </c>
      <c r="AD213" t="str">
        <f>VLOOKUP($H213,'Master list'!$C:$Z,5,0)</f>
        <v>SGCC-ZSBX-Z08</v>
      </c>
      <c r="AE213">
        <f>VLOOKUP($H213,'Master list'!$C:$Z,6,0)</f>
        <v>0.7</v>
      </c>
      <c r="AF213">
        <f>VLOOKUP($H213,'Master list'!$C:$Z,7,0)</f>
        <v>368</v>
      </c>
      <c r="AG213">
        <f>VLOOKUP($H213,'Master list'!$C:$Z,8,0)</f>
        <v>407</v>
      </c>
      <c r="AH213" s="46">
        <f>VLOOKUP($H213,'Master list'!$C:$L,9,0)</f>
        <v>0.82301911999999988</v>
      </c>
      <c r="AI213" s="46">
        <f t="shared" si="16"/>
        <v>246.90573599999996</v>
      </c>
      <c r="AJ213" s="46">
        <f t="shared" si="17"/>
        <v>246.90573599999996</v>
      </c>
      <c r="AK213" s="46">
        <f t="shared" si="18"/>
        <v>0</v>
      </c>
      <c r="AL213" s="74">
        <v>5</v>
      </c>
    </row>
    <row r="214" spans="1:38">
      <c r="A214" s="120" t="s">
        <v>1447</v>
      </c>
      <c r="B214" s="120" t="s">
        <v>1702</v>
      </c>
      <c r="C214" s="120" t="s">
        <v>6204</v>
      </c>
      <c r="D214" s="120" t="s">
        <v>5493</v>
      </c>
      <c r="E214" s="121">
        <v>3</v>
      </c>
      <c r="F214" s="120" t="s">
        <v>4558</v>
      </c>
      <c r="G214" s="120" t="s">
        <v>4558</v>
      </c>
      <c r="H214" s="120" t="s">
        <v>149</v>
      </c>
      <c r="I214" s="120" t="s">
        <v>1224</v>
      </c>
      <c r="J214" s="120" t="s">
        <v>1221</v>
      </c>
      <c r="K214" s="120">
        <v>0.6</v>
      </c>
      <c r="L214" s="120">
        <v>140</v>
      </c>
      <c r="M214" s="120" t="s">
        <v>1723</v>
      </c>
      <c r="N214" s="120" t="s">
        <v>1704</v>
      </c>
      <c r="O214" s="120" t="s">
        <v>1702</v>
      </c>
      <c r="P214" s="121">
        <v>300</v>
      </c>
      <c r="Q214" s="120">
        <v>0</v>
      </c>
      <c r="R214" s="121">
        <v>300</v>
      </c>
      <c r="S214" s="120">
        <v>33.24</v>
      </c>
      <c r="T214" s="121">
        <v>0</v>
      </c>
      <c r="U214" s="120">
        <v>0</v>
      </c>
      <c r="V214" s="121">
        <v>0</v>
      </c>
      <c r="W214" s="120">
        <v>0</v>
      </c>
      <c r="X214" s="120" t="s">
        <v>6205</v>
      </c>
      <c r="Y214" s="120" t="b">
        <v>1</v>
      </c>
      <c r="AA214" t="str">
        <f>VLOOKUP($H214,'Master list'!$C:$Z,3,0)</f>
        <v>SGCC</v>
      </c>
      <c r="AB214" t="str">
        <f>VLOOKUP($H214,'Master list'!$C:$Z,4,0)</f>
        <v>Z08</v>
      </c>
      <c r="AC214" s="47">
        <f>VLOOKUP($H214,'Master list'!$C:$Z,13,0)</f>
        <v>1219</v>
      </c>
      <c r="AD214" t="str">
        <f>VLOOKUP($H214,'Master list'!$C:$Z,5,0)</f>
        <v>SGCC-ZSBX-Z08</v>
      </c>
      <c r="AE214">
        <f>VLOOKUP($H214,'Master list'!$C:$Z,6,0)</f>
        <v>0.6</v>
      </c>
      <c r="AF214">
        <f>VLOOKUP($H214,'Master list'!$C:$Z,7,0)</f>
        <v>140</v>
      </c>
      <c r="AG214">
        <f>VLOOKUP($H214,'Master list'!$C:$Z,8,0)</f>
        <v>170</v>
      </c>
      <c r="AH214" s="46">
        <f>VLOOKUP($H214,'Master list'!$C:$L,9,0)</f>
        <v>0.112098</v>
      </c>
      <c r="AI214" s="46">
        <f t="shared" si="16"/>
        <v>33.629400000000004</v>
      </c>
      <c r="AJ214" s="46">
        <f t="shared" si="17"/>
        <v>33.629400000000004</v>
      </c>
      <c r="AK214" s="46">
        <f t="shared" si="18"/>
        <v>0</v>
      </c>
      <c r="AL214" s="74">
        <v>5</v>
      </c>
    </row>
    <row r="215" spans="1:38">
      <c r="A215" s="120" t="s">
        <v>1447</v>
      </c>
      <c r="B215" s="120" t="s">
        <v>1702</v>
      </c>
      <c r="C215" s="120" t="s">
        <v>6204</v>
      </c>
      <c r="D215" s="120" t="s">
        <v>5493</v>
      </c>
      <c r="E215" s="121">
        <v>4</v>
      </c>
      <c r="F215" s="120" t="s">
        <v>4558</v>
      </c>
      <c r="G215" s="120" t="s">
        <v>4558</v>
      </c>
      <c r="H215" s="120" t="s">
        <v>293</v>
      </c>
      <c r="I215" s="120" t="s">
        <v>1224</v>
      </c>
      <c r="J215" s="120" t="s">
        <v>1221</v>
      </c>
      <c r="K215" s="120">
        <v>1.2</v>
      </c>
      <c r="L215" s="120">
        <v>210</v>
      </c>
      <c r="M215" s="120" t="s">
        <v>6178</v>
      </c>
      <c r="N215" s="120" t="s">
        <v>1704</v>
      </c>
      <c r="O215" s="120" t="s">
        <v>1702</v>
      </c>
      <c r="P215" s="121">
        <v>500</v>
      </c>
      <c r="Q215" s="120">
        <v>0</v>
      </c>
      <c r="R215" s="121">
        <v>500</v>
      </c>
      <c r="S215" s="120">
        <v>807</v>
      </c>
      <c r="T215" s="121">
        <v>0</v>
      </c>
      <c r="U215" s="120">
        <v>0</v>
      </c>
      <c r="V215" s="121">
        <v>0</v>
      </c>
      <c r="W215" s="120">
        <v>0</v>
      </c>
      <c r="X215" s="120" t="s">
        <v>6205</v>
      </c>
      <c r="Y215" s="120" t="b">
        <v>1</v>
      </c>
      <c r="AA215" t="str">
        <f>VLOOKUP($H215,'Master list'!$C:$Z,3,0)</f>
        <v>SGCC</v>
      </c>
      <c r="AB215" t="str">
        <f>VLOOKUP($H215,'Master list'!$C:$Z,4,0)</f>
        <v>Z08</v>
      </c>
      <c r="AC215" s="47">
        <f>VLOOKUP($H215,'Master list'!$C:$Z,13,0)</f>
        <v>1219</v>
      </c>
      <c r="AD215" t="str">
        <f>VLOOKUP($H215,'Master list'!$C:$Z,5,0)</f>
        <v>SGCC-ZSBX-Z08</v>
      </c>
      <c r="AE215">
        <f>VLOOKUP($H215,'Master list'!$C:$Z,6,0)</f>
        <v>1.2</v>
      </c>
      <c r="AF215">
        <f>VLOOKUP($H215,'Master list'!$C:$Z,7,0)</f>
        <v>210</v>
      </c>
      <c r="AG215">
        <f>VLOOKUP($H215,'Master list'!$C:$Z,8,0)</f>
        <v>815</v>
      </c>
      <c r="AH215" s="46">
        <f>VLOOKUP($H215,'Master list'!$C:$L,9,0)</f>
        <v>1.612233</v>
      </c>
      <c r="AI215" s="46">
        <f t="shared" si="16"/>
        <v>806.11649999999997</v>
      </c>
      <c r="AJ215" s="46">
        <f t="shared" si="17"/>
        <v>806.11649999999997</v>
      </c>
      <c r="AK215" s="46">
        <f t="shared" si="18"/>
        <v>0</v>
      </c>
      <c r="AL215" s="74">
        <v>5</v>
      </c>
    </row>
    <row r="216" spans="1:38">
      <c r="A216" s="120" t="s">
        <v>1447</v>
      </c>
      <c r="B216" s="120" t="s">
        <v>1702</v>
      </c>
      <c r="C216" s="120" t="s">
        <v>6204</v>
      </c>
      <c r="D216" s="120" t="s">
        <v>5493</v>
      </c>
      <c r="E216" s="121">
        <v>7</v>
      </c>
      <c r="F216" s="120" t="s">
        <v>4558</v>
      </c>
      <c r="G216" s="120" t="s">
        <v>4558</v>
      </c>
      <c r="H216" s="120" t="s">
        <v>586</v>
      </c>
      <c r="I216" s="120" t="s">
        <v>1224</v>
      </c>
      <c r="J216" s="120" t="s">
        <v>1270</v>
      </c>
      <c r="K216" s="120">
        <v>2</v>
      </c>
      <c r="L216" s="120">
        <v>65</v>
      </c>
      <c r="M216" s="120" t="s">
        <v>1819</v>
      </c>
      <c r="N216" s="120" t="s">
        <v>1704</v>
      </c>
      <c r="O216" s="120" t="s">
        <v>1702</v>
      </c>
      <c r="P216" s="121">
        <v>200</v>
      </c>
      <c r="Q216" s="120">
        <v>0</v>
      </c>
      <c r="R216" s="121">
        <v>200</v>
      </c>
      <c r="S216" s="120">
        <v>171</v>
      </c>
      <c r="T216" s="121">
        <v>0</v>
      </c>
      <c r="U216" s="120">
        <v>0</v>
      </c>
      <c r="V216" s="121">
        <v>0</v>
      </c>
      <c r="W216" s="120">
        <v>0</v>
      </c>
      <c r="X216" s="120" t="s">
        <v>6205</v>
      </c>
      <c r="Y216" s="120" t="b">
        <v>1</v>
      </c>
      <c r="AA216" t="str">
        <f>VLOOKUP($H216,'Master list'!$C:$Z,3,0)</f>
        <v>SGCC</v>
      </c>
      <c r="AB216" t="str">
        <f>VLOOKUP($H216,'Master list'!$C:$Z,4,0)</f>
        <v>Z22</v>
      </c>
      <c r="AC216" s="47">
        <f>VLOOKUP($H216,'Master list'!$C:$Z,13,0)</f>
        <v>1219</v>
      </c>
      <c r="AD216" t="str">
        <f>VLOOKUP($H216,'Master list'!$C:$Z,5,0)</f>
        <v>SGCC-ZSBX-Z22</v>
      </c>
      <c r="AE216">
        <f>VLOOKUP($H216,'Master list'!$C:$Z,6,0)</f>
        <v>2</v>
      </c>
      <c r="AF216">
        <f>VLOOKUP($H216,'Master list'!$C:$Z,7,0)</f>
        <v>65</v>
      </c>
      <c r="AG216">
        <f>VLOOKUP($H216,'Master list'!$C:$Z,8,0)</f>
        <v>858</v>
      </c>
      <c r="AH216" s="46">
        <f>VLOOKUP($H216,'Master list'!$C:$L,9,0)</f>
        <v>0.87558899999999995</v>
      </c>
      <c r="AI216" s="46">
        <f t="shared" si="16"/>
        <v>175.11779999999999</v>
      </c>
      <c r="AJ216" s="46">
        <f t="shared" si="17"/>
        <v>175.11779999999999</v>
      </c>
      <c r="AK216" s="46">
        <f t="shared" si="18"/>
        <v>0</v>
      </c>
      <c r="AL216" s="74">
        <v>5</v>
      </c>
    </row>
    <row r="217" spans="1:38">
      <c r="A217" s="120" t="s">
        <v>1447</v>
      </c>
      <c r="B217" s="120" t="s">
        <v>1702</v>
      </c>
      <c r="C217" s="120" t="s">
        <v>6204</v>
      </c>
      <c r="D217" s="120" t="s">
        <v>5493</v>
      </c>
      <c r="E217" s="121">
        <v>8</v>
      </c>
      <c r="F217" s="120" t="s">
        <v>4558</v>
      </c>
      <c r="G217" s="120" t="s">
        <v>4558</v>
      </c>
      <c r="H217" s="120" t="s">
        <v>588</v>
      </c>
      <c r="I217" s="120" t="s">
        <v>1224</v>
      </c>
      <c r="J217" s="120" t="s">
        <v>1270</v>
      </c>
      <c r="K217" s="120">
        <v>2</v>
      </c>
      <c r="L217" s="120">
        <v>70</v>
      </c>
      <c r="M217" s="120" t="s">
        <v>1841</v>
      </c>
      <c r="N217" s="120" t="s">
        <v>1704</v>
      </c>
      <c r="O217" s="120" t="s">
        <v>1702</v>
      </c>
      <c r="P217" s="121">
        <v>50</v>
      </c>
      <c r="Q217" s="120">
        <v>0</v>
      </c>
      <c r="R217" s="121">
        <v>50</v>
      </c>
      <c r="S217" s="120">
        <v>86</v>
      </c>
      <c r="T217" s="121">
        <v>0</v>
      </c>
      <c r="U217" s="120">
        <v>0</v>
      </c>
      <c r="V217" s="121">
        <v>0</v>
      </c>
      <c r="W217" s="120">
        <v>0</v>
      </c>
      <c r="X217" s="120" t="s">
        <v>6205</v>
      </c>
      <c r="Y217" s="120" t="b">
        <v>1</v>
      </c>
      <c r="AA217" t="str">
        <f>VLOOKUP($H217,'Master list'!$C:$Z,3,0)</f>
        <v>SGCC</v>
      </c>
      <c r="AB217" t="str">
        <f>VLOOKUP($H217,'Master list'!$C:$Z,4,0)</f>
        <v>Z22</v>
      </c>
      <c r="AC217" s="47">
        <f>VLOOKUP($H217,'Master list'!$C:$Z,13,0)</f>
        <v>1219</v>
      </c>
      <c r="AD217" t="str">
        <f>VLOOKUP($H217,'Master list'!$C:$Z,5,0)</f>
        <v>SGCC-ZSBX-Z22</v>
      </c>
      <c r="AE217">
        <f>VLOOKUP($H217,'Master list'!$C:$Z,6,0)</f>
        <v>2</v>
      </c>
      <c r="AF217">
        <f>VLOOKUP($H217,'Master list'!$C:$Z,7,0)</f>
        <v>70</v>
      </c>
      <c r="AG217">
        <f>VLOOKUP($H217,'Master list'!$C:$Z,8,0)</f>
        <v>1580</v>
      </c>
      <c r="AH217" s="46">
        <f>VLOOKUP($H217,'Master list'!$C:$L,9,0)</f>
        <v>1.7364200000000001</v>
      </c>
      <c r="AI217" s="46">
        <f t="shared" si="16"/>
        <v>86.820999999999998</v>
      </c>
      <c r="AJ217" s="46">
        <f t="shared" si="17"/>
        <v>86.820999999999998</v>
      </c>
      <c r="AK217" s="46">
        <f t="shared" si="18"/>
        <v>0</v>
      </c>
      <c r="AL217" s="74">
        <v>5</v>
      </c>
    </row>
    <row r="218" spans="1:38">
      <c r="A218" s="120" t="s">
        <v>1447</v>
      </c>
      <c r="B218" s="120" t="s">
        <v>1702</v>
      </c>
      <c r="C218" s="120" t="s">
        <v>6204</v>
      </c>
      <c r="D218" s="120" t="s">
        <v>5493</v>
      </c>
      <c r="E218" s="121">
        <v>9</v>
      </c>
      <c r="F218" s="120" t="s">
        <v>4558</v>
      </c>
      <c r="G218" s="120" t="s">
        <v>4558</v>
      </c>
      <c r="H218" s="120" t="s">
        <v>639</v>
      </c>
      <c r="I218" s="120" t="s">
        <v>1224</v>
      </c>
      <c r="J218" s="120" t="s">
        <v>1233</v>
      </c>
      <c r="K218" s="120">
        <v>0.8</v>
      </c>
      <c r="L218" s="120">
        <v>340</v>
      </c>
      <c r="M218" s="120" t="s">
        <v>2013</v>
      </c>
      <c r="N218" s="120" t="s">
        <v>1704</v>
      </c>
      <c r="O218" s="120" t="s">
        <v>1702</v>
      </c>
      <c r="P218" s="121">
        <v>100</v>
      </c>
      <c r="Q218" s="120">
        <v>0</v>
      </c>
      <c r="R218" s="121">
        <v>100</v>
      </c>
      <c r="S218" s="120">
        <v>223</v>
      </c>
      <c r="T218" s="121">
        <v>0</v>
      </c>
      <c r="U218" s="120">
        <v>0</v>
      </c>
      <c r="V218" s="121">
        <v>0</v>
      </c>
      <c r="W218" s="120">
        <v>0</v>
      </c>
      <c r="X218" s="120" t="s">
        <v>6205</v>
      </c>
      <c r="Y218" s="120" t="b">
        <v>1</v>
      </c>
      <c r="AA218" t="str">
        <f>VLOOKUP($H218,'Master list'!$C:$Z,3,0)</f>
        <v>SGCC</v>
      </c>
      <c r="AB218" t="str">
        <f>VLOOKUP($H218,'Master list'!$C:$Z,4,0)</f>
        <v>Z08</v>
      </c>
      <c r="AC218" s="47">
        <f>VLOOKUP($H218,'Master list'!$C:$Z,13,0)</f>
        <v>1219</v>
      </c>
      <c r="AD218" t="str">
        <f>VLOOKUP($H218,'Master list'!$C:$Z,5,0)</f>
        <v>SGCC-ZS-EA-FB-Z08</v>
      </c>
      <c r="AE218">
        <f>VLOOKUP($H218,'Master list'!$C:$Z,6,0)</f>
        <v>0.8</v>
      </c>
      <c r="AF218">
        <f>VLOOKUP($H218,'Master list'!$C:$Z,7,0)</f>
        <v>340</v>
      </c>
      <c r="AG218">
        <f>VLOOKUP($H218,'Master list'!$C:$Z,8,0)</f>
        <v>1023</v>
      </c>
      <c r="AH218" s="46">
        <f>VLOOKUP($H218,'Master list'!$C:$L,9,0)</f>
        <v>2.1843096000000002</v>
      </c>
      <c r="AI218" s="46">
        <f t="shared" si="16"/>
        <v>218.43096000000003</v>
      </c>
      <c r="AJ218" s="46">
        <f t="shared" si="17"/>
        <v>218.43096000000003</v>
      </c>
      <c r="AK218" s="46">
        <f t="shared" si="18"/>
        <v>0</v>
      </c>
      <c r="AL218" s="74">
        <v>5</v>
      </c>
    </row>
    <row r="219" spans="1:38">
      <c r="A219" s="120" t="s">
        <v>1447</v>
      </c>
      <c r="B219" s="120" t="s">
        <v>1702</v>
      </c>
      <c r="C219" s="120" t="s">
        <v>6204</v>
      </c>
      <c r="D219" s="120" t="s">
        <v>5493</v>
      </c>
      <c r="E219" s="121">
        <v>10</v>
      </c>
      <c r="F219" s="120" t="s">
        <v>4558</v>
      </c>
      <c r="G219" s="120" t="s">
        <v>4558</v>
      </c>
      <c r="H219" s="120" t="s">
        <v>882</v>
      </c>
      <c r="I219" s="120" t="s">
        <v>1224</v>
      </c>
      <c r="J219" s="120" t="s">
        <v>1221</v>
      </c>
      <c r="K219" s="120">
        <v>0.6</v>
      </c>
      <c r="L219" s="120">
        <v>160</v>
      </c>
      <c r="M219" s="120" t="s">
        <v>1754</v>
      </c>
      <c r="N219" s="120" t="s">
        <v>1704</v>
      </c>
      <c r="O219" s="120" t="s">
        <v>1702</v>
      </c>
      <c r="P219" s="121">
        <v>100</v>
      </c>
      <c r="Q219" s="120">
        <v>0</v>
      </c>
      <c r="R219" s="121">
        <v>100</v>
      </c>
      <c r="S219" s="120">
        <v>27</v>
      </c>
      <c r="T219" s="121">
        <v>0</v>
      </c>
      <c r="U219" s="120">
        <v>0</v>
      </c>
      <c r="V219" s="121">
        <v>0</v>
      </c>
      <c r="W219" s="120">
        <v>0</v>
      </c>
      <c r="X219" s="120" t="s">
        <v>6205</v>
      </c>
      <c r="Y219" s="120" t="b">
        <v>1</v>
      </c>
      <c r="AA219" t="str">
        <f>VLOOKUP($H219,'Master list'!$C:$Z,3,0)</f>
        <v>SGCC</v>
      </c>
      <c r="AB219" t="str">
        <f>VLOOKUP($H219,'Master list'!$C:$Z,4,0)</f>
        <v>Z08</v>
      </c>
      <c r="AC219" s="47">
        <f>VLOOKUP($H219,'Master list'!$C:$Z,13,0)</f>
        <v>1219</v>
      </c>
      <c r="AD219" t="str">
        <f>VLOOKUP($H219,'Master list'!$C:$Z,5,0)</f>
        <v>SGCC-ZSBX-Z08</v>
      </c>
      <c r="AE219">
        <f>VLOOKUP($H219,'Master list'!$C:$Z,6,0)</f>
        <v>0.6</v>
      </c>
      <c r="AF219">
        <f>VLOOKUP($H219,'Master list'!$C:$Z,7,0)</f>
        <v>160</v>
      </c>
      <c r="AG219">
        <f>VLOOKUP($H219,'Master list'!$C:$Z,8,0)</f>
        <v>500</v>
      </c>
      <c r="AH219" s="46">
        <f>VLOOKUP($H219,'Master list'!$C:$L,9,0)</f>
        <v>0.37680000000000002</v>
      </c>
      <c r="AI219" s="46">
        <f t="shared" si="16"/>
        <v>37.68</v>
      </c>
      <c r="AJ219" s="46">
        <f t="shared" si="17"/>
        <v>37.68</v>
      </c>
      <c r="AK219" s="46">
        <f t="shared" si="18"/>
        <v>0</v>
      </c>
      <c r="AL219" s="74">
        <v>5</v>
      </c>
    </row>
    <row r="220" spans="1:38">
      <c r="A220" s="120" t="s">
        <v>1447</v>
      </c>
      <c r="B220" s="120" t="s">
        <v>1702</v>
      </c>
      <c r="C220" s="120" t="s">
        <v>6204</v>
      </c>
      <c r="D220" s="120" t="s">
        <v>5493</v>
      </c>
      <c r="E220" s="121">
        <v>11</v>
      </c>
      <c r="F220" s="120" t="s">
        <v>4558</v>
      </c>
      <c r="G220" s="120" t="s">
        <v>4558</v>
      </c>
      <c r="H220" s="120" t="s">
        <v>898</v>
      </c>
      <c r="I220" s="120" t="s">
        <v>1224</v>
      </c>
      <c r="J220" s="120" t="s">
        <v>1221</v>
      </c>
      <c r="K220" s="120">
        <v>0.8</v>
      </c>
      <c r="L220" s="120">
        <v>290</v>
      </c>
      <c r="M220" s="120" t="s">
        <v>1849</v>
      </c>
      <c r="N220" s="120" t="s">
        <v>1704</v>
      </c>
      <c r="O220" s="120" t="s">
        <v>1702</v>
      </c>
      <c r="P220" s="121">
        <v>200</v>
      </c>
      <c r="Q220" s="120">
        <v>0</v>
      </c>
      <c r="R220" s="121">
        <v>200</v>
      </c>
      <c r="S220" s="120">
        <v>132.19999999999999</v>
      </c>
      <c r="T220" s="121">
        <v>0</v>
      </c>
      <c r="U220" s="120">
        <v>0</v>
      </c>
      <c r="V220" s="121">
        <v>0</v>
      </c>
      <c r="W220" s="120">
        <v>0</v>
      </c>
      <c r="X220" s="120" t="s">
        <v>6205</v>
      </c>
      <c r="Y220" s="120" t="b">
        <v>1</v>
      </c>
      <c r="AA220" t="str">
        <f>VLOOKUP($H220,'Master list'!$C:$Z,3,0)</f>
        <v>SGCC</v>
      </c>
      <c r="AB220" t="str">
        <f>VLOOKUP($H220,'Master list'!$C:$Z,4,0)</f>
        <v>Z08</v>
      </c>
      <c r="AC220" s="47">
        <f>VLOOKUP($H220,'Master list'!$C:$Z,13,0)</f>
        <v>1219</v>
      </c>
      <c r="AD220" t="str">
        <f>VLOOKUP($H220,'Master list'!$C:$Z,5,0)</f>
        <v>SGCC-ZSBX-Z08</v>
      </c>
      <c r="AE220">
        <f>VLOOKUP($H220,'Master list'!$C:$Z,6,0)</f>
        <v>0.8</v>
      </c>
      <c r="AF220">
        <f>VLOOKUP($H220,'Master list'!$C:$Z,7,0)</f>
        <v>290</v>
      </c>
      <c r="AG220">
        <f>VLOOKUP($H220,'Master list'!$C:$Z,8,0)</f>
        <v>345</v>
      </c>
      <c r="AH220" s="46">
        <f>VLOOKUP($H220,'Master list'!$C:$L,9,0)</f>
        <v>0.62831400000000004</v>
      </c>
      <c r="AI220" s="46">
        <f t="shared" si="16"/>
        <v>125.6628</v>
      </c>
      <c r="AJ220" s="46">
        <f t="shared" si="17"/>
        <v>125.6628</v>
      </c>
      <c r="AK220" s="46">
        <f t="shared" si="18"/>
        <v>0</v>
      </c>
      <c r="AL220" s="74">
        <v>5</v>
      </c>
    </row>
    <row r="221" spans="1:38">
      <c r="A221" s="120" t="s">
        <v>1447</v>
      </c>
      <c r="B221" s="120" t="s">
        <v>1702</v>
      </c>
      <c r="C221" s="120" t="s">
        <v>6204</v>
      </c>
      <c r="D221" s="120" t="s">
        <v>5493</v>
      </c>
      <c r="E221" s="121">
        <v>12</v>
      </c>
      <c r="F221" s="120" t="s">
        <v>4558</v>
      </c>
      <c r="G221" s="120" t="s">
        <v>4558</v>
      </c>
      <c r="H221" s="120" t="s">
        <v>938</v>
      </c>
      <c r="I221" s="120" t="s">
        <v>1224</v>
      </c>
      <c r="J221" s="120" t="s">
        <v>1270</v>
      </c>
      <c r="K221" s="120">
        <v>2</v>
      </c>
      <c r="L221" s="120">
        <v>213</v>
      </c>
      <c r="M221" s="120" t="s">
        <v>1263</v>
      </c>
      <c r="N221" s="120" t="s">
        <v>1715</v>
      </c>
      <c r="O221" s="120" t="s">
        <v>1702</v>
      </c>
      <c r="P221" s="121">
        <v>0</v>
      </c>
      <c r="Q221" s="120">
        <v>500</v>
      </c>
      <c r="R221" s="121">
        <v>1</v>
      </c>
      <c r="S221" s="120">
        <v>130</v>
      </c>
      <c r="T221" s="121">
        <v>0</v>
      </c>
      <c r="U221" s="120">
        <v>0</v>
      </c>
      <c r="V221" s="121">
        <v>0</v>
      </c>
      <c r="W221" s="120">
        <v>370</v>
      </c>
      <c r="X221" s="120" t="s">
        <v>6205</v>
      </c>
      <c r="Y221" s="120" t="b">
        <v>0</v>
      </c>
      <c r="AA221" t="str">
        <f>VLOOKUP($H221,'Master list'!$C:$Z,3,0)</f>
        <v>SGCC</v>
      </c>
      <c r="AB221" t="str">
        <f>VLOOKUP($H221,'Master list'!$C:$Z,4,0)</f>
        <v>Z22</v>
      </c>
      <c r="AC221" s="47">
        <f>VLOOKUP($H221,'Master list'!$C:$Z,13,0)</f>
        <v>1219</v>
      </c>
      <c r="AD221" t="str">
        <f>VLOOKUP($H221,'Master list'!$C:$Z,5,0)</f>
        <v>SGCC-ZSBX-Z22</v>
      </c>
      <c r="AE221">
        <f>VLOOKUP($H221,'Master list'!$C:$Z,6,0)</f>
        <v>2</v>
      </c>
      <c r="AF221">
        <f>VLOOKUP($H221,'Master list'!$C:$Z,7,0)</f>
        <v>213</v>
      </c>
      <c r="AG221" t="str">
        <f>VLOOKUP($H221,'Master list'!$C:$Z,8,0)</f>
        <v>COIL</v>
      </c>
      <c r="AH221" s="46">
        <f>VLOOKUP($H221,'Master list'!$C:$L,9,0)</f>
        <v>1</v>
      </c>
      <c r="AI221" s="46">
        <f t="shared" si="16"/>
        <v>500</v>
      </c>
      <c r="AJ221" s="46">
        <f t="shared" si="17"/>
        <v>130</v>
      </c>
      <c r="AK221" s="46">
        <f t="shared" si="18"/>
        <v>370</v>
      </c>
      <c r="AL221" s="74">
        <v>5</v>
      </c>
    </row>
    <row r="222" spans="1:38">
      <c r="A222" s="120" t="s">
        <v>1447</v>
      </c>
      <c r="B222" s="120" t="s">
        <v>1702</v>
      </c>
      <c r="C222" s="120" t="s">
        <v>6204</v>
      </c>
      <c r="D222" s="120" t="s">
        <v>5493</v>
      </c>
      <c r="E222" s="121">
        <v>13</v>
      </c>
      <c r="F222" s="120" t="s">
        <v>4558</v>
      </c>
      <c r="G222" s="120" t="s">
        <v>4558</v>
      </c>
      <c r="H222" s="120" t="s">
        <v>1018</v>
      </c>
      <c r="I222" s="120" t="s">
        <v>1224</v>
      </c>
      <c r="J222" s="120" t="s">
        <v>1547</v>
      </c>
      <c r="K222" s="120">
        <v>0.6</v>
      </c>
      <c r="L222" s="120">
        <v>510</v>
      </c>
      <c r="M222" s="120" t="s">
        <v>4436</v>
      </c>
      <c r="N222" s="120" t="s">
        <v>1704</v>
      </c>
      <c r="O222" s="120" t="s">
        <v>1702</v>
      </c>
      <c r="P222" s="121">
        <v>300</v>
      </c>
      <c r="Q222" s="120">
        <v>0</v>
      </c>
      <c r="R222" s="121">
        <v>300</v>
      </c>
      <c r="S222" s="120">
        <v>881</v>
      </c>
      <c r="T222" s="121">
        <v>0</v>
      </c>
      <c r="U222" s="120">
        <v>0</v>
      </c>
      <c r="V222" s="121">
        <v>0</v>
      </c>
      <c r="W222" s="120">
        <v>0</v>
      </c>
      <c r="X222" s="120" t="s">
        <v>6205</v>
      </c>
      <c r="Y222" s="120" t="b">
        <v>1</v>
      </c>
      <c r="AA222" t="str">
        <f>VLOOKUP($H222,'Master list'!$C:$Z,3,0)</f>
        <v>SGCD</v>
      </c>
      <c r="AB222" t="str">
        <f>VLOOKUP($H222,'Master list'!$C:$Z,4,0)</f>
        <v>Z08</v>
      </c>
      <c r="AC222" s="47">
        <f>VLOOKUP($H222,'Master list'!$C:$Z,13,0)</f>
        <v>1219</v>
      </c>
      <c r="AD222" t="str">
        <f>VLOOKUP($H222,'Master list'!$C:$Z,5,0)</f>
        <v>SGCDC2-ZSBX-Z08</v>
      </c>
      <c r="AE222">
        <f>VLOOKUP($H222,'Master list'!$C:$Z,6,0)</f>
        <v>0.6</v>
      </c>
      <c r="AF222">
        <f>VLOOKUP($H222,'Master list'!$C:$Z,7,0)</f>
        <v>510</v>
      </c>
      <c r="AG222">
        <f>VLOOKUP($H222,'Master list'!$C:$Z,8,0)</f>
        <v>1230</v>
      </c>
      <c r="AH222" s="46">
        <f>VLOOKUP($H222,'Master list'!$C:$L,9,0)</f>
        <v>2.954583</v>
      </c>
      <c r="AI222" s="46">
        <f t="shared" si="16"/>
        <v>886.37490000000003</v>
      </c>
      <c r="AJ222" s="46">
        <f t="shared" si="17"/>
        <v>886.37490000000003</v>
      </c>
      <c r="AK222" s="46">
        <f t="shared" si="18"/>
        <v>0</v>
      </c>
      <c r="AL222" s="74">
        <v>5</v>
      </c>
    </row>
    <row r="223" spans="1:38">
      <c r="A223" s="120" t="s">
        <v>1447</v>
      </c>
      <c r="B223" s="120" t="s">
        <v>1702</v>
      </c>
      <c r="C223" s="120" t="s">
        <v>6204</v>
      </c>
      <c r="D223" s="120" t="s">
        <v>5493</v>
      </c>
      <c r="E223" s="121">
        <v>15</v>
      </c>
      <c r="F223" s="120" t="s">
        <v>4558</v>
      </c>
      <c r="G223" s="120" t="s">
        <v>4558</v>
      </c>
      <c r="H223" s="120" t="s">
        <v>1086</v>
      </c>
      <c r="I223" s="120" t="s">
        <v>1224</v>
      </c>
      <c r="J223" s="120" t="s">
        <v>1221</v>
      </c>
      <c r="K223" s="120">
        <v>0.7</v>
      </c>
      <c r="L223" s="120">
        <v>380</v>
      </c>
      <c r="M223" s="120" t="s">
        <v>1766</v>
      </c>
      <c r="N223" s="120" t="s">
        <v>1704</v>
      </c>
      <c r="O223" s="120" t="s">
        <v>1702</v>
      </c>
      <c r="P223" s="121">
        <v>400</v>
      </c>
      <c r="Q223" s="120">
        <v>0</v>
      </c>
      <c r="R223" s="121">
        <v>159</v>
      </c>
      <c r="S223" s="120">
        <v>169.494</v>
      </c>
      <c r="T223" s="121">
        <v>0</v>
      </c>
      <c r="U223" s="120">
        <v>0</v>
      </c>
      <c r="V223" s="121">
        <v>241</v>
      </c>
      <c r="W223" s="120">
        <v>0</v>
      </c>
      <c r="X223" s="120" t="s">
        <v>6205</v>
      </c>
      <c r="Y223" s="120" t="b">
        <v>0</v>
      </c>
      <c r="AA223" t="str">
        <f>VLOOKUP($H223,'Master list'!$C:$Z,3,0)</f>
        <v>SGCC</v>
      </c>
      <c r="AB223" t="str">
        <f>VLOOKUP($H223,'Master list'!$C:$Z,4,0)</f>
        <v>Z08</v>
      </c>
      <c r="AC223" s="47">
        <f>VLOOKUP($H223,'Master list'!$C:$Z,13,0)</f>
        <v>1219</v>
      </c>
      <c r="AD223" t="str">
        <f>VLOOKUP($H223,'Master list'!$C:$Z,5,0)</f>
        <v>SGCC-ZSBX-Z08</v>
      </c>
      <c r="AE223">
        <f>VLOOKUP($H223,'Master list'!$C:$Z,6,0)</f>
        <v>0.7</v>
      </c>
      <c r="AF223">
        <f>VLOOKUP($H223,'Master list'!$C:$Z,7,0)</f>
        <v>380</v>
      </c>
      <c r="AG223">
        <f>VLOOKUP($H223,'Master list'!$C:$Z,8,0)</f>
        <v>505</v>
      </c>
      <c r="AH223" s="46">
        <f>VLOOKUP($H223,'Master list'!$C:$L,9,0)</f>
        <v>1.0544905</v>
      </c>
      <c r="AI223" s="46">
        <f t="shared" si="16"/>
        <v>421.7962</v>
      </c>
      <c r="AJ223" s="46">
        <f t="shared" si="17"/>
        <v>167.66398950000001</v>
      </c>
      <c r="AK223" s="46">
        <f t="shared" si="18"/>
        <v>254.13221049999999</v>
      </c>
      <c r="AL223" s="74">
        <v>5</v>
      </c>
    </row>
    <row r="224" spans="1:38">
      <c r="A224" s="120" t="s">
        <v>1447</v>
      </c>
      <c r="B224" s="120" t="s">
        <v>1702</v>
      </c>
      <c r="C224" s="120" t="s">
        <v>6204</v>
      </c>
      <c r="D224" s="120" t="s">
        <v>5493</v>
      </c>
      <c r="E224" s="121">
        <v>16</v>
      </c>
      <c r="F224" s="120" t="s">
        <v>4558</v>
      </c>
      <c r="G224" s="120" t="s">
        <v>4558</v>
      </c>
      <c r="H224" s="120" t="s">
        <v>1088</v>
      </c>
      <c r="I224" s="120" t="s">
        <v>1224</v>
      </c>
      <c r="J224" s="120" t="s">
        <v>1221</v>
      </c>
      <c r="K224" s="120">
        <v>0.7</v>
      </c>
      <c r="L224" s="120">
        <v>465</v>
      </c>
      <c r="M224" s="120" t="s">
        <v>1767</v>
      </c>
      <c r="N224" s="120" t="s">
        <v>1704</v>
      </c>
      <c r="O224" s="120" t="s">
        <v>1702</v>
      </c>
      <c r="P224" s="121">
        <v>100</v>
      </c>
      <c r="Q224" s="120">
        <v>0</v>
      </c>
      <c r="R224" s="121">
        <v>100</v>
      </c>
      <c r="S224" s="120">
        <v>86</v>
      </c>
      <c r="T224" s="121">
        <v>0</v>
      </c>
      <c r="U224" s="120">
        <v>0</v>
      </c>
      <c r="V224" s="121">
        <v>0</v>
      </c>
      <c r="W224" s="120">
        <v>0</v>
      </c>
      <c r="X224" s="120" t="s">
        <v>6205</v>
      </c>
      <c r="Y224" s="120" t="b">
        <v>1</v>
      </c>
      <c r="AA224" t="str">
        <f>VLOOKUP($H224,'Master list'!$C:$Z,3,0)</f>
        <v>SGCC</v>
      </c>
      <c r="AB224" t="str">
        <f>VLOOKUP($H224,'Master list'!$C:$Z,4,0)</f>
        <v>Z08</v>
      </c>
      <c r="AC224" s="47">
        <f>VLOOKUP($H224,'Master list'!$C:$Z,13,0)</f>
        <v>1219</v>
      </c>
      <c r="AD224" t="str">
        <f>VLOOKUP($H224,'Master list'!$C:$Z,5,0)</f>
        <v>SGCC-ZSBX-Z08</v>
      </c>
      <c r="AE224">
        <f>VLOOKUP($H224,'Master list'!$C:$Z,6,0)</f>
        <v>0.7</v>
      </c>
      <c r="AF224">
        <f>VLOOKUP($H224,'Master list'!$C:$Z,7,0)</f>
        <v>465</v>
      </c>
      <c r="AG224">
        <f>VLOOKUP($H224,'Master list'!$C:$Z,8,0)</f>
        <v>330</v>
      </c>
      <c r="AH224" s="46">
        <f>VLOOKUP($H224,'Master list'!$C:$L,9,0)</f>
        <v>0.84320774999999992</v>
      </c>
      <c r="AI224" s="46">
        <f t="shared" si="16"/>
        <v>84.320774999999998</v>
      </c>
      <c r="AJ224" s="46">
        <f t="shared" si="17"/>
        <v>84.320774999999998</v>
      </c>
      <c r="AK224" s="46">
        <f t="shared" si="18"/>
        <v>0</v>
      </c>
      <c r="AL224" s="74">
        <v>5</v>
      </c>
    </row>
    <row r="225" spans="1:38">
      <c r="A225" s="120" t="s">
        <v>1447</v>
      </c>
      <c r="B225" s="120" t="s">
        <v>1702</v>
      </c>
      <c r="C225" s="120" t="s">
        <v>6204</v>
      </c>
      <c r="D225" s="120" t="s">
        <v>5493</v>
      </c>
      <c r="E225" s="121">
        <v>17</v>
      </c>
      <c r="F225" s="120" t="s">
        <v>4558</v>
      </c>
      <c r="G225" s="120" t="s">
        <v>4558</v>
      </c>
      <c r="H225" s="120" t="s">
        <v>1090</v>
      </c>
      <c r="I225" s="120" t="s">
        <v>1224</v>
      </c>
      <c r="J225" s="120" t="s">
        <v>1221</v>
      </c>
      <c r="K225" s="120">
        <v>0.5</v>
      </c>
      <c r="L225" s="120">
        <v>686</v>
      </c>
      <c r="M225" s="120" t="s">
        <v>1768</v>
      </c>
      <c r="N225" s="120" t="s">
        <v>1704</v>
      </c>
      <c r="O225" s="120" t="s">
        <v>1702</v>
      </c>
      <c r="P225" s="121">
        <v>500</v>
      </c>
      <c r="Q225" s="120">
        <v>0</v>
      </c>
      <c r="R225" s="121">
        <v>500</v>
      </c>
      <c r="S225" s="120">
        <v>482</v>
      </c>
      <c r="T225" s="121">
        <v>0</v>
      </c>
      <c r="U225" s="120">
        <v>0</v>
      </c>
      <c r="V225" s="121">
        <v>0</v>
      </c>
      <c r="W225" s="120">
        <v>0</v>
      </c>
      <c r="X225" s="120" t="s">
        <v>6205</v>
      </c>
      <c r="Y225" s="120" t="b">
        <v>1</v>
      </c>
      <c r="AA225" t="str">
        <f>VLOOKUP($H225,'Master list'!$C:$Z,3,0)</f>
        <v>SGCC</v>
      </c>
      <c r="AB225" t="str">
        <f>VLOOKUP($H225,'Master list'!$C:$Z,4,0)</f>
        <v>Z08</v>
      </c>
      <c r="AC225" s="47">
        <f>VLOOKUP($H225,'Master list'!$C:$Z,13,0)</f>
        <v>1219</v>
      </c>
      <c r="AD225" t="str">
        <f>VLOOKUP($H225,'Master list'!$C:$Z,5,0)</f>
        <v>SGCC-ZSBX-Z08</v>
      </c>
      <c r="AE225">
        <f>VLOOKUP($H225,'Master list'!$C:$Z,6,0)</f>
        <v>0.5</v>
      </c>
      <c r="AF225">
        <f>VLOOKUP($H225,'Master list'!$C:$Z,7,0)</f>
        <v>686</v>
      </c>
      <c r="AG225">
        <f>VLOOKUP($H225,'Master list'!$C:$Z,8,0)</f>
        <v>358</v>
      </c>
      <c r="AH225" s="46">
        <f>VLOOKUP($H225,'Master list'!$C:$L,9,0)</f>
        <v>0.96393289999999987</v>
      </c>
      <c r="AI225" s="46">
        <f t="shared" si="16"/>
        <v>481.96644999999995</v>
      </c>
      <c r="AJ225" s="46">
        <f t="shared" si="17"/>
        <v>481.96644999999995</v>
      </c>
      <c r="AK225" s="46">
        <f t="shared" si="18"/>
        <v>0</v>
      </c>
      <c r="AL225" s="74">
        <v>5</v>
      </c>
    </row>
    <row r="226" spans="1:38">
      <c r="A226" s="120" t="s">
        <v>1447</v>
      </c>
      <c r="B226" s="120" t="s">
        <v>1702</v>
      </c>
      <c r="C226" s="120" t="s">
        <v>6204</v>
      </c>
      <c r="D226" s="120" t="s">
        <v>5493</v>
      </c>
      <c r="E226" s="121">
        <v>18</v>
      </c>
      <c r="F226" s="120" t="s">
        <v>4558</v>
      </c>
      <c r="G226" s="120" t="s">
        <v>4558</v>
      </c>
      <c r="H226" s="120" t="s">
        <v>1156</v>
      </c>
      <c r="I226" s="120" t="s">
        <v>1224</v>
      </c>
      <c r="J226" s="120" t="s">
        <v>1227</v>
      </c>
      <c r="K226" s="120">
        <v>2</v>
      </c>
      <c r="L226" s="120">
        <v>101.8</v>
      </c>
      <c r="M226" s="120" t="s">
        <v>1773</v>
      </c>
      <c r="N226" s="120" t="s">
        <v>1704</v>
      </c>
      <c r="O226" s="120" t="s">
        <v>1702</v>
      </c>
      <c r="P226" s="121">
        <v>100</v>
      </c>
      <c r="Q226" s="120">
        <v>0</v>
      </c>
      <c r="R226" s="121">
        <v>71</v>
      </c>
      <c r="S226" s="120">
        <v>158.71799999999999</v>
      </c>
      <c r="T226" s="121">
        <v>29</v>
      </c>
      <c r="U226" s="120">
        <v>62.582000000000001</v>
      </c>
      <c r="V226" s="121">
        <v>0</v>
      </c>
      <c r="W226" s="120">
        <v>0</v>
      </c>
      <c r="X226" s="120" t="s">
        <v>6205</v>
      </c>
      <c r="Y226" s="120" t="b">
        <v>0</v>
      </c>
      <c r="AA226" t="str">
        <f>VLOOKUP($H226,'Master list'!$C:$Z,3,0)</f>
        <v>SGCC</v>
      </c>
      <c r="AB226" t="str">
        <f>VLOOKUP($H226,'Master list'!$C:$Z,4,0)</f>
        <v>Z18</v>
      </c>
      <c r="AC226" s="47">
        <f>VLOOKUP($H226,'Master list'!$C:$Z,13,0)</f>
        <v>1219</v>
      </c>
      <c r="AD226" t="str">
        <f>VLOOKUP($H226,'Master list'!$C:$Z,5,0)</f>
        <v>SGCC-ZSBX-Z18</v>
      </c>
      <c r="AE226">
        <f>VLOOKUP($H226,'Master list'!$C:$Z,6,0)</f>
        <v>2</v>
      </c>
      <c r="AF226">
        <f>VLOOKUP($H226,'Master list'!$C:$Z,7,0)</f>
        <v>101.8</v>
      </c>
      <c r="AG226">
        <f>VLOOKUP($H226,'Master list'!$C:$Z,8,0)</f>
        <v>1394</v>
      </c>
      <c r="AH226" s="46">
        <f>VLOOKUP($H226,'Master list'!$C:$L,9,0)</f>
        <v>2.2279744400000001</v>
      </c>
      <c r="AI226" s="46">
        <f t="shared" si="16"/>
        <v>222.79744400000001</v>
      </c>
      <c r="AJ226" s="46">
        <f t="shared" si="17"/>
        <v>222.79744400000001</v>
      </c>
      <c r="AK226" s="46">
        <f t="shared" si="18"/>
        <v>0</v>
      </c>
      <c r="AL226" s="74">
        <v>5</v>
      </c>
    </row>
    <row r="227" spans="1:38">
      <c r="A227" s="120" t="s">
        <v>1447</v>
      </c>
      <c r="B227" s="120" t="s">
        <v>1702</v>
      </c>
      <c r="C227" s="120" t="s">
        <v>6241</v>
      </c>
      <c r="D227" s="120" t="s">
        <v>5493</v>
      </c>
      <c r="E227" s="121">
        <v>1</v>
      </c>
      <c r="F227" s="120" t="s">
        <v>4558</v>
      </c>
      <c r="G227" s="120" t="s">
        <v>4558</v>
      </c>
      <c r="H227" s="120" t="s">
        <v>873</v>
      </c>
      <c r="I227" s="120" t="s">
        <v>1228</v>
      </c>
      <c r="J227" s="120" t="s">
        <v>1221</v>
      </c>
      <c r="K227" s="120">
        <v>0.6</v>
      </c>
      <c r="L227" s="120">
        <v>88</v>
      </c>
      <c r="M227" s="120" t="s">
        <v>4852</v>
      </c>
      <c r="N227" s="120" t="s">
        <v>1704</v>
      </c>
      <c r="O227" s="120" t="s">
        <v>1702</v>
      </c>
      <c r="P227" s="121">
        <v>500</v>
      </c>
      <c r="Q227" s="120">
        <v>0</v>
      </c>
      <c r="R227" s="121">
        <v>500</v>
      </c>
      <c r="S227" s="120">
        <v>30.602</v>
      </c>
      <c r="T227" s="121">
        <v>0</v>
      </c>
      <c r="U227" s="120">
        <v>0</v>
      </c>
      <c r="V227" s="121">
        <v>0</v>
      </c>
      <c r="W227" s="120">
        <v>0</v>
      </c>
      <c r="X227" s="120" t="s">
        <v>6205</v>
      </c>
      <c r="Y227" s="120" t="b">
        <v>1</v>
      </c>
      <c r="AA227" t="str">
        <f>VLOOKUP($H227,'Master list'!$C:$Z,3,0)</f>
        <v>SGCC</v>
      </c>
      <c r="AB227" t="str">
        <f>VLOOKUP($H227,'Master list'!$C:$Z,4,0)</f>
        <v>Z08</v>
      </c>
      <c r="AC227" s="47">
        <f>VLOOKUP($H227,'Master list'!$C:$Z,13,0)</f>
        <v>1219</v>
      </c>
      <c r="AD227" t="str">
        <f>VLOOKUP($H227,'Master list'!$C:$Z,5,0)</f>
        <v>SGCC-ZSBX-Z08</v>
      </c>
      <c r="AE227">
        <f>VLOOKUP($H227,'Master list'!$C:$Z,6,0)</f>
        <v>0.6</v>
      </c>
      <c r="AF227">
        <f>VLOOKUP($H227,'Master list'!$C:$Z,7,0)</f>
        <v>88</v>
      </c>
      <c r="AG227">
        <f>VLOOKUP($H227,'Master list'!$C:$Z,8,0)</f>
        <v>145</v>
      </c>
      <c r="AH227" s="46">
        <f>VLOOKUP($H227,'Master list'!$C:$L,9,0)</f>
        <v>6.0099600000000003E-2</v>
      </c>
      <c r="AI227" s="46">
        <f t="shared" si="16"/>
        <v>30.049800000000001</v>
      </c>
      <c r="AJ227" s="46">
        <f t="shared" si="17"/>
        <v>30.049800000000001</v>
      </c>
      <c r="AK227" s="46">
        <f t="shared" si="18"/>
        <v>0</v>
      </c>
      <c r="AL227" s="74">
        <v>5</v>
      </c>
    </row>
    <row r="228" spans="1:38">
      <c r="A228" s="120" t="s">
        <v>1447</v>
      </c>
      <c r="B228" s="120" t="s">
        <v>1702</v>
      </c>
      <c r="C228" s="120" t="s">
        <v>6241</v>
      </c>
      <c r="D228" s="120" t="s">
        <v>5493</v>
      </c>
      <c r="E228" s="121">
        <v>2</v>
      </c>
      <c r="F228" s="120" t="s">
        <v>4558</v>
      </c>
      <c r="G228" s="120" t="s">
        <v>4558</v>
      </c>
      <c r="H228" s="120" t="s">
        <v>879</v>
      </c>
      <c r="I228" s="120" t="s">
        <v>1228</v>
      </c>
      <c r="J228" s="120" t="s">
        <v>1221</v>
      </c>
      <c r="K228" s="120">
        <v>0.6</v>
      </c>
      <c r="L228" s="120">
        <v>130</v>
      </c>
      <c r="M228" s="120" t="s">
        <v>1864</v>
      </c>
      <c r="N228" s="120" t="s">
        <v>1704</v>
      </c>
      <c r="O228" s="120" t="s">
        <v>1702</v>
      </c>
      <c r="P228" s="121">
        <v>500</v>
      </c>
      <c r="Q228" s="120">
        <v>0</v>
      </c>
      <c r="R228" s="121">
        <v>500</v>
      </c>
      <c r="S228" s="120">
        <v>50</v>
      </c>
      <c r="T228" s="121">
        <v>0</v>
      </c>
      <c r="U228" s="120">
        <v>0</v>
      </c>
      <c r="V228" s="121">
        <v>0</v>
      </c>
      <c r="W228" s="120">
        <v>0</v>
      </c>
      <c r="X228" s="120" t="s">
        <v>6207</v>
      </c>
      <c r="Y228" s="120" t="b">
        <v>1</v>
      </c>
      <c r="AA228" t="str">
        <f>VLOOKUP($H228,'Master list'!$C:$Z,3,0)</f>
        <v>SGCC</v>
      </c>
      <c r="AB228" t="str">
        <f>VLOOKUP($H228,'Master list'!$C:$Z,4,0)</f>
        <v>Z08</v>
      </c>
      <c r="AC228" s="47">
        <f>VLOOKUP($H228,'Master list'!$C:$Z,13,0)</f>
        <v>1219</v>
      </c>
      <c r="AD228" t="str">
        <f>VLOOKUP($H228,'Master list'!$C:$Z,5,0)</f>
        <v>SGCC-ZSBX-Z08</v>
      </c>
      <c r="AE228">
        <f>VLOOKUP($H228,'Master list'!$C:$Z,6,0)</f>
        <v>0.6</v>
      </c>
      <c r="AF228">
        <f>VLOOKUP($H228,'Master list'!$C:$Z,7,0)</f>
        <v>130</v>
      </c>
      <c r="AG228">
        <f>VLOOKUP($H228,'Master list'!$C:$Z,8,0)</f>
        <v>167</v>
      </c>
      <c r="AH228" s="46">
        <f>VLOOKUP($H228,'Master list'!$C:$L,9,0)</f>
        <v>0.10225409999999999</v>
      </c>
      <c r="AI228" s="46">
        <f t="shared" si="16"/>
        <v>51.12704999999999</v>
      </c>
      <c r="AJ228" s="46">
        <f t="shared" si="17"/>
        <v>51.12704999999999</v>
      </c>
      <c r="AK228" s="46">
        <f t="shared" si="18"/>
        <v>0</v>
      </c>
      <c r="AL228" s="74">
        <v>5</v>
      </c>
    </row>
    <row r="229" spans="1:38">
      <c r="A229" s="120" t="s">
        <v>1447</v>
      </c>
      <c r="B229" s="120" t="s">
        <v>1702</v>
      </c>
      <c r="C229" s="120" t="s">
        <v>6241</v>
      </c>
      <c r="D229" s="120" t="s">
        <v>5493</v>
      </c>
      <c r="E229" s="121">
        <v>3</v>
      </c>
      <c r="F229" s="120" t="s">
        <v>4558</v>
      </c>
      <c r="G229" s="120" t="s">
        <v>4558</v>
      </c>
      <c r="H229" s="120" t="s">
        <v>1114</v>
      </c>
      <c r="I229" s="120" t="s">
        <v>1228</v>
      </c>
      <c r="J229" s="120" t="s">
        <v>1221</v>
      </c>
      <c r="K229" s="120">
        <v>0.6</v>
      </c>
      <c r="L229" s="120">
        <v>123</v>
      </c>
      <c r="M229" s="120" t="s">
        <v>1805</v>
      </c>
      <c r="N229" s="120" t="s">
        <v>1704</v>
      </c>
      <c r="O229" s="120" t="s">
        <v>1702</v>
      </c>
      <c r="P229" s="121">
        <v>100</v>
      </c>
      <c r="Q229" s="120">
        <v>0</v>
      </c>
      <c r="R229" s="121">
        <v>100</v>
      </c>
      <c r="S229" s="120">
        <v>11</v>
      </c>
      <c r="T229" s="121">
        <v>0</v>
      </c>
      <c r="U229" s="120">
        <v>0</v>
      </c>
      <c r="V229" s="121">
        <v>0</v>
      </c>
      <c r="W229" s="120">
        <v>0</v>
      </c>
      <c r="X229" s="120" t="s">
        <v>6207</v>
      </c>
      <c r="Y229" s="120" t="b">
        <v>1</v>
      </c>
      <c r="AA229" t="str">
        <f>VLOOKUP($H229,'Master list'!$C:$Z,3,0)</f>
        <v>SGCC</v>
      </c>
      <c r="AB229" t="str">
        <f>VLOOKUP($H229,'Master list'!$C:$Z,4,0)</f>
        <v>Z08</v>
      </c>
      <c r="AC229" s="47">
        <f>VLOOKUP($H229,'Master list'!$C:$Z,13,0)</f>
        <v>1219</v>
      </c>
      <c r="AD229" t="str">
        <f>VLOOKUP($H229,'Master list'!$C:$Z,5,0)</f>
        <v>SGCC-ZSBX-Z08</v>
      </c>
      <c r="AE229">
        <f>VLOOKUP($H229,'Master list'!$C:$Z,6,0)</f>
        <v>0.6</v>
      </c>
      <c r="AF229">
        <f>VLOOKUP($H229,'Master list'!$C:$Z,7,0)</f>
        <v>123</v>
      </c>
      <c r="AG229">
        <f>VLOOKUP($H229,'Master list'!$C:$Z,8,0)</f>
        <v>175</v>
      </c>
      <c r="AH229" s="46">
        <f>VLOOKUP($H229,'Master list'!$C:$L,9,0)</f>
        <v>0.10138274999999999</v>
      </c>
      <c r="AI229" s="46">
        <f t="shared" si="16"/>
        <v>10.138275</v>
      </c>
      <c r="AJ229" s="46">
        <f t="shared" si="17"/>
        <v>10.138275</v>
      </c>
      <c r="AK229" s="46">
        <f t="shared" si="18"/>
        <v>0</v>
      </c>
      <c r="AL229" s="74">
        <v>5</v>
      </c>
    </row>
    <row r="230" spans="1:38">
      <c r="A230" s="120" t="s">
        <v>1447</v>
      </c>
      <c r="B230" s="120" t="s">
        <v>1702</v>
      </c>
      <c r="C230" s="120" t="s">
        <v>6241</v>
      </c>
      <c r="D230" s="120" t="s">
        <v>5493</v>
      </c>
      <c r="E230" s="121">
        <v>4</v>
      </c>
      <c r="F230" s="120" t="s">
        <v>4558</v>
      </c>
      <c r="G230" s="120" t="s">
        <v>4558</v>
      </c>
      <c r="H230" s="120" t="s">
        <v>1120</v>
      </c>
      <c r="I230" s="120" t="s">
        <v>1228</v>
      </c>
      <c r="J230" s="120" t="s">
        <v>1221</v>
      </c>
      <c r="K230" s="120">
        <v>0.6</v>
      </c>
      <c r="L230" s="120">
        <v>189</v>
      </c>
      <c r="M230" s="120" t="s">
        <v>1807</v>
      </c>
      <c r="N230" s="120" t="s">
        <v>1704</v>
      </c>
      <c r="O230" s="120" t="s">
        <v>1702</v>
      </c>
      <c r="P230" s="121">
        <v>100</v>
      </c>
      <c r="Q230" s="120">
        <v>0</v>
      </c>
      <c r="R230" s="121">
        <v>100</v>
      </c>
      <c r="S230" s="120">
        <v>22</v>
      </c>
      <c r="T230" s="121">
        <v>0</v>
      </c>
      <c r="U230" s="120">
        <v>0</v>
      </c>
      <c r="V230" s="121">
        <v>0</v>
      </c>
      <c r="W230" s="120">
        <v>0</v>
      </c>
      <c r="X230" s="120" t="s">
        <v>6207</v>
      </c>
      <c r="Y230" s="120" t="b">
        <v>1</v>
      </c>
      <c r="AA230" t="str">
        <f>VLOOKUP($H230,'Master list'!$C:$Z,3,0)</f>
        <v>SGCC</v>
      </c>
      <c r="AB230" t="str">
        <f>VLOOKUP($H230,'Master list'!$C:$Z,4,0)</f>
        <v>Z08</v>
      </c>
      <c r="AC230" s="47">
        <f>VLOOKUP($H230,'Master list'!$C:$Z,13,0)</f>
        <v>1219</v>
      </c>
      <c r="AD230" t="str">
        <f>VLOOKUP($H230,'Master list'!$C:$Z,5,0)</f>
        <v>SGCC-ZSBX-Z08</v>
      </c>
      <c r="AE230">
        <f>VLOOKUP($H230,'Master list'!$C:$Z,6,0)</f>
        <v>0.6</v>
      </c>
      <c r="AF230">
        <f>VLOOKUP($H230,'Master list'!$C:$Z,7,0)</f>
        <v>189</v>
      </c>
      <c r="AG230">
        <f>VLOOKUP($H230,'Master list'!$C:$Z,8,0)</f>
        <v>217</v>
      </c>
      <c r="AH230" s="46">
        <f>VLOOKUP($H230,'Master list'!$C:$L,9,0)</f>
        <v>0.19317122999999997</v>
      </c>
      <c r="AI230" s="46">
        <f t="shared" si="16"/>
        <v>19.317122999999999</v>
      </c>
      <c r="AJ230" s="46">
        <f t="shared" si="17"/>
        <v>19.317122999999999</v>
      </c>
      <c r="AK230" s="46">
        <f t="shared" si="18"/>
        <v>0</v>
      </c>
      <c r="AL230" s="74">
        <v>5</v>
      </c>
    </row>
    <row r="231" spans="1:38">
      <c r="A231" s="120" t="s">
        <v>1447</v>
      </c>
      <c r="B231" s="120" t="s">
        <v>1702</v>
      </c>
      <c r="C231" s="120" t="s">
        <v>6241</v>
      </c>
      <c r="D231" s="120" t="s">
        <v>5493</v>
      </c>
      <c r="E231" s="121">
        <v>5</v>
      </c>
      <c r="F231" s="120" t="s">
        <v>4558</v>
      </c>
      <c r="G231" s="120" t="s">
        <v>4558</v>
      </c>
      <c r="H231" s="120" t="s">
        <v>8</v>
      </c>
      <c r="I231" s="120" t="s">
        <v>1228</v>
      </c>
      <c r="J231" s="120" t="s">
        <v>1221</v>
      </c>
      <c r="K231" s="120">
        <v>1</v>
      </c>
      <c r="L231" s="120">
        <v>85</v>
      </c>
      <c r="M231" s="120" t="s">
        <v>1834</v>
      </c>
      <c r="N231" s="120" t="s">
        <v>1704</v>
      </c>
      <c r="O231" s="120" t="s">
        <v>1702</v>
      </c>
      <c r="P231" s="121">
        <v>1000</v>
      </c>
      <c r="Q231" s="120">
        <v>0</v>
      </c>
      <c r="R231" s="121">
        <v>1000</v>
      </c>
      <c r="S231" s="120">
        <v>123</v>
      </c>
      <c r="T231" s="121">
        <v>0</v>
      </c>
      <c r="U231" s="120">
        <v>0</v>
      </c>
      <c r="V231" s="121">
        <v>0</v>
      </c>
      <c r="W231" s="120">
        <v>0</v>
      </c>
      <c r="X231" s="120" t="s">
        <v>6207</v>
      </c>
      <c r="Y231" s="120" t="b">
        <v>1</v>
      </c>
      <c r="AA231" t="str">
        <f>VLOOKUP($H231,'Master list'!$C:$Z,3,0)</f>
        <v>SGCC</v>
      </c>
      <c r="AB231" t="str">
        <f>VLOOKUP($H231,'Master list'!$C:$Z,4,0)</f>
        <v>Z08</v>
      </c>
      <c r="AC231" s="47">
        <f>VLOOKUP($H231,'Master list'!$C:$Z,13,0)</f>
        <v>1219</v>
      </c>
      <c r="AD231" t="str">
        <f>VLOOKUP($H231,'Master list'!$C:$Z,5,0)</f>
        <v>SGCC-ZSBX-Z08</v>
      </c>
      <c r="AE231">
        <f>VLOOKUP($H231,'Master list'!$C:$Z,6,0)</f>
        <v>1</v>
      </c>
      <c r="AF231">
        <f>VLOOKUP($H231,'Master list'!$C:$Z,7,0)</f>
        <v>85</v>
      </c>
      <c r="AG231">
        <f>VLOOKUP($H231,'Master list'!$C:$Z,8,0)</f>
        <v>185</v>
      </c>
      <c r="AH231" s="46">
        <f>VLOOKUP($H231,'Master list'!$C:$L,9,0)</f>
        <v>0.12344125</v>
      </c>
      <c r="AI231" s="46">
        <f t="shared" si="16"/>
        <v>123.44125</v>
      </c>
      <c r="AJ231" s="46">
        <f t="shared" si="17"/>
        <v>123.44125</v>
      </c>
      <c r="AK231" s="46">
        <f t="shared" si="18"/>
        <v>0</v>
      </c>
      <c r="AL231" s="74">
        <v>5</v>
      </c>
    </row>
    <row r="232" spans="1:38">
      <c r="A232" s="120" t="s">
        <v>1447</v>
      </c>
      <c r="B232" s="120" t="s">
        <v>1702</v>
      </c>
      <c r="C232" s="120" t="s">
        <v>6241</v>
      </c>
      <c r="D232" s="120" t="s">
        <v>5493</v>
      </c>
      <c r="E232" s="121">
        <v>6</v>
      </c>
      <c r="F232" s="120" t="s">
        <v>4558</v>
      </c>
      <c r="G232" s="120" t="s">
        <v>4558</v>
      </c>
      <c r="H232" s="120" t="s">
        <v>109</v>
      </c>
      <c r="I232" s="120" t="s">
        <v>1228</v>
      </c>
      <c r="J232" s="120" t="s">
        <v>1221</v>
      </c>
      <c r="K232" s="120">
        <v>0.7</v>
      </c>
      <c r="L232" s="120">
        <v>232</v>
      </c>
      <c r="M232" s="120" t="s">
        <v>1717</v>
      </c>
      <c r="N232" s="120" t="s">
        <v>1704</v>
      </c>
      <c r="O232" s="120" t="s">
        <v>1702</v>
      </c>
      <c r="P232" s="121">
        <v>100</v>
      </c>
      <c r="Q232" s="120">
        <v>0</v>
      </c>
      <c r="R232" s="121">
        <v>100</v>
      </c>
      <c r="S232" s="120">
        <v>39.700000000000003</v>
      </c>
      <c r="T232" s="121">
        <v>0</v>
      </c>
      <c r="U232" s="120">
        <v>0</v>
      </c>
      <c r="V232" s="121">
        <v>0</v>
      </c>
      <c r="W232" s="120">
        <v>0</v>
      </c>
      <c r="X232" s="120" t="s">
        <v>6207</v>
      </c>
      <c r="Y232" s="120" t="b">
        <v>1</v>
      </c>
      <c r="AA232" t="str">
        <f>VLOOKUP($H232,'Master list'!$C:$Z,3,0)</f>
        <v>SGCC</v>
      </c>
      <c r="AB232" t="str">
        <f>VLOOKUP($H232,'Master list'!$C:$Z,4,0)</f>
        <v>Z08</v>
      </c>
      <c r="AC232" s="47">
        <f>VLOOKUP($H232,'Master list'!$C:$Z,13,0)</f>
        <v>1219</v>
      </c>
      <c r="AD232" t="str">
        <f>VLOOKUP($H232,'Master list'!$C:$Z,5,0)</f>
        <v>SGCC-ZSBX-Z08</v>
      </c>
      <c r="AE232">
        <f>VLOOKUP($H232,'Master list'!$C:$Z,6,0)</f>
        <v>0.7</v>
      </c>
      <c r="AF232">
        <f>VLOOKUP($H232,'Master list'!$C:$Z,7,0)</f>
        <v>232</v>
      </c>
      <c r="AG232">
        <f>VLOOKUP($H232,'Master list'!$C:$Z,8,0)</f>
        <v>310</v>
      </c>
      <c r="AH232" s="46">
        <f>VLOOKUP($H232,'Master list'!$C:$L,9,0)</f>
        <v>0.39520039999999995</v>
      </c>
      <c r="AI232" s="46">
        <f t="shared" si="16"/>
        <v>39.520039999999995</v>
      </c>
      <c r="AJ232" s="46">
        <f t="shared" si="17"/>
        <v>39.520039999999995</v>
      </c>
      <c r="AK232" s="46">
        <f t="shared" si="18"/>
        <v>0</v>
      </c>
      <c r="AL232" s="74">
        <v>5</v>
      </c>
    </row>
    <row r="233" spans="1:38">
      <c r="A233" s="120" t="s">
        <v>1447</v>
      </c>
      <c r="B233" s="120" t="s">
        <v>1702</v>
      </c>
      <c r="C233" s="120" t="s">
        <v>6241</v>
      </c>
      <c r="D233" s="120" t="s">
        <v>5493</v>
      </c>
      <c r="E233" s="121">
        <v>7</v>
      </c>
      <c r="F233" s="120" t="s">
        <v>4558</v>
      </c>
      <c r="G233" s="120" t="s">
        <v>4558</v>
      </c>
      <c r="H233" s="120" t="s">
        <v>264</v>
      </c>
      <c r="I233" s="120" t="s">
        <v>1228</v>
      </c>
      <c r="J233" s="120" t="s">
        <v>1221</v>
      </c>
      <c r="K233" s="120">
        <v>0.7</v>
      </c>
      <c r="L233" s="120">
        <v>202</v>
      </c>
      <c r="M233" s="120" t="s">
        <v>1856</v>
      </c>
      <c r="N233" s="120" t="s">
        <v>1704</v>
      </c>
      <c r="O233" s="120" t="s">
        <v>1702</v>
      </c>
      <c r="P233" s="121">
        <v>100</v>
      </c>
      <c r="Q233" s="120">
        <v>0</v>
      </c>
      <c r="R233" s="121">
        <v>100</v>
      </c>
      <c r="S233" s="120">
        <v>27</v>
      </c>
      <c r="T233" s="121">
        <v>0</v>
      </c>
      <c r="U233" s="120">
        <v>0</v>
      </c>
      <c r="V233" s="121">
        <v>0</v>
      </c>
      <c r="W233" s="120">
        <v>0</v>
      </c>
      <c r="X233" s="120" t="s">
        <v>6207</v>
      </c>
      <c r="Y233" s="120" t="b">
        <v>1</v>
      </c>
      <c r="AA233" t="str">
        <f>VLOOKUP($H233,'Master list'!$C:$Z,3,0)</f>
        <v>SGCC</v>
      </c>
      <c r="AB233" t="str">
        <f>VLOOKUP($H233,'Master list'!$C:$Z,4,0)</f>
        <v>Z08</v>
      </c>
      <c r="AC233" s="47">
        <f>VLOOKUP($H233,'Master list'!$C:$Z,13,0)</f>
        <v>1219</v>
      </c>
      <c r="AD233" t="str">
        <f>VLOOKUP($H233,'Master list'!$C:$Z,5,0)</f>
        <v>SGCC-ZSBX-Z08</v>
      </c>
      <c r="AE233">
        <f>VLOOKUP($H233,'Master list'!$C:$Z,6,0)</f>
        <v>0.7</v>
      </c>
      <c r="AF233">
        <f>VLOOKUP($H233,'Master list'!$C:$Z,7,0)</f>
        <v>202</v>
      </c>
      <c r="AG233">
        <f>VLOOKUP($H233,'Master list'!$C:$Z,8,0)</f>
        <v>247</v>
      </c>
      <c r="AH233" s="46">
        <f>VLOOKUP($H233,'Master list'!$C:$L,9,0)</f>
        <v>0.27416752999999999</v>
      </c>
      <c r="AI233" s="46">
        <f t="shared" si="16"/>
        <v>27.416753</v>
      </c>
      <c r="AJ233" s="46">
        <f t="shared" si="17"/>
        <v>27.416753</v>
      </c>
      <c r="AK233" s="46">
        <f t="shared" si="18"/>
        <v>0</v>
      </c>
      <c r="AL233" s="74">
        <v>5</v>
      </c>
    </row>
    <row r="234" spans="1:38">
      <c r="A234" s="120" t="s">
        <v>1447</v>
      </c>
      <c r="B234" s="120" t="s">
        <v>1702</v>
      </c>
      <c r="C234" s="120" t="s">
        <v>6241</v>
      </c>
      <c r="D234" s="120" t="s">
        <v>5493</v>
      </c>
      <c r="E234" s="121">
        <v>8</v>
      </c>
      <c r="F234" s="120" t="s">
        <v>4558</v>
      </c>
      <c r="G234" s="120" t="s">
        <v>4558</v>
      </c>
      <c r="H234" s="120" t="s">
        <v>326</v>
      </c>
      <c r="I234" s="120" t="s">
        <v>1228</v>
      </c>
      <c r="J234" s="120" t="s">
        <v>1221</v>
      </c>
      <c r="K234" s="120">
        <v>1.2</v>
      </c>
      <c r="L234" s="120">
        <v>271</v>
      </c>
      <c r="M234" s="120" t="s">
        <v>1791</v>
      </c>
      <c r="N234" s="120" t="s">
        <v>1704</v>
      </c>
      <c r="O234" s="120" t="s">
        <v>1702</v>
      </c>
      <c r="P234" s="121">
        <v>500</v>
      </c>
      <c r="Q234" s="120">
        <v>0</v>
      </c>
      <c r="R234" s="121">
        <v>500</v>
      </c>
      <c r="S234" s="120">
        <v>197.29499999999999</v>
      </c>
      <c r="T234" s="121">
        <v>0</v>
      </c>
      <c r="U234" s="120">
        <v>0</v>
      </c>
      <c r="V234" s="121">
        <v>0</v>
      </c>
      <c r="W234" s="120">
        <v>0</v>
      </c>
      <c r="X234" s="120" t="s">
        <v>6207</v>
      </c>
      <c r="Y234" s="120" t="b">
        <v>1</v>
      </c>
      <c r="AA234" t="str">
        <f>VLOOKUP($H234,'Master list'!$C:$Z,3,0)</f>
        <v>SGCC</v>
      </c>
      <c r="AB234" t="str">
        <f>VLOOKUP($H234,'Master list'!$C:$Z,4,0)</f>
        <v>Z08</v>
      </c>
      <c r="AC234" s="47">
        <f>VLOOKUP($H234,'Master list'!$C:$Z,13,0)</f>
        <v>1219</v>
      </c>
      <c r="AD234" t="str">
        <f>VLOOKUP($H234,'Master list'!$C:$Z,5,0)</f>
        <v>SGCC-ZSBX-Z08</v>
      </c>
      <c r="AE234">
        <f>VLOOKUP($H234,'Master list'!$C:$Z,6,0)</f>
        <v>1.2</v>
      </c>
      <c r="AF234">
        <f>VLOOKUP($H234,'Master list'!$C:$Z,7,0)</f>
        <v>271</v>
      </c>
      <c r="AG234">
        <f>VLOOKUP($H234,'Master list'!$C:$Z,8,0)</f>
        <v>190</v>
      </c>
      <c r="AH234" s="46">
        <f>VLOOKUP($H234,'Master list'!$C:$L,9,0)</f>
        <v>0.48503580000000007</v>
      </c>
      <c r="AI234" s="46">
        <f t="shared" si="16"/>
        <v>242.51790000000003</v>
      </c>
      <c r="AJ234" s="46">
        <f t="shared" si="17"/>
        <v>242.51790000000003</v>
      </c>
      <c r="AK234" s="46">
        <f t="shared" si="18"/>
        <v>0</v>
      </c>
      <c r="AL234" s="74">
        <v>5</v>
      </c>
    </row>
    <row r="235" spans="1:38">
      <c r="A235" s="120" t="s">
        <v>1447</v>
      </c>
      <c r="B235" s="120" t="s">
        <v>1702</v>
      </c>
      <c r="C235" s="120" t="s">
        <v>6241</v>
      </c>
      <c r="D235" s="120" t="s">
        <v>5493</v>
      </c>
      <c r="E235" s="121">
        <v>9</v>
      </c>
      <c r="F235" s="120" t="s">
        <v>4558</v>
      </c>
      <c r="G235" s="120" t="s">
        <v>4558</v>
      </c>
      <c r="H235" s="120" t="s">
        <v>356</v>
      </c>
      <c r="I235" s="120" t="s">
        <v>1228</v>
      </c>
      <c r="J235" s="120" t="s">
        <v>1221</v>
      </c>
      <c r="K235" s="120">
        <v>0.8</v>
      </c>
      <c r="L235" s="120">
        <v>377</v>
      </c>
      <c r="M235" s="120" t="s">
        <v>1858</v>
      </c>
      <c r="N235" s="120" t="s">
        <v>1704</v>
      </c>
      <c r="O235" s="120" t="s">
        <v>1702</v>
      </c>
      <c r="P235" s="121">
        <v>100</v>
      </c>
      <c r="Q235" s="120">
        <v>0</v>
      </c>
      <c r="R235" s="121">
        <v>100</v>
      </c>
      <c r="S235" s="120">
        <v>107.732</v>
      </c>
      <c r="T235" s="121">
        <v>0</v>
      </c>
      <c r="U235" s="120">
        <v>0</v>
      </c>
      <c r="V235" s="121">
        <v>0</v>
      </c>
      <c r="W235" s="120">
        <v>0</v>
      </c>
      <c r="X235" s="120" t="s">
        <v>6207</v>
      </c>
      <c r="Y235" s="120" t="b">
        <v>1</v>
      </c>
      <c r="AA235" t="str">
        <f>VLOOKUP($H235,'Master list'!$C:$Z,3,0)</f>
        <v>SGCC</v>
      </c>
      <c r="AB235" t="str">
        <f>VLOOKUP($H235,'Master list'!$C:$Z,4,0)</f>
        <v>Z08</v>
      </c>
      <c r="AC235" s="47">
        <f>VLOOKUP($H235,'Master list'!$C:$Z,13,0)</f>
        <v>1219</v>
      </c>
      <c r="AD235" t="str">
        <f>VLOOKUP($H235,'Master list'!$C:$Z,5,0)</f>
        <v>SGCC-ZSBX-Z08</v>
      </c>
      <c r="AE235">
        <f>VLOOKUP($H235,'Master list'!$C:$Z,6,0)</f>
        <v>0.8</v>
      </c>
      <c r="AF235">
        <f>VLOOKUP($H235,'Master list'!$C:$Z,7,0)</f>
        <v>377</v>
      </c>
      <c r="AG235">
        <f>VLOOKUP($H235,'Master list'!$C:$Z,8,0)</f>
        <v>460</v>
      </c>
      <c r="AH235" s="46">
        <f>VLOOKUP($H235,'Master list'!$C:$L,9,0)</f>
        <v>1.0890775999999998</v>
      </c>
      <c r="AI235" s="46">
        <f t="shared" si="16"/>
        <v>108.90775999999998</v>
      </c>
      <c r="AJ235" s="46">
        <f t="shared" si="17"/>
        <v>108.90775999999998</v>
      </c>
      <c r="AK235" s="46">
        <f t="shared" si="18"/>
        <v>0</v>
      </c>
      <c r="AL235" s="74">
        <v>5</v>
      </c>
    </row>
    <row r="236" spans="1:38">
      <c r="A236" s="120" t="s">
        <v>1447</v>
      </c>
      <c r="B236" s="120" t="s">
        <v>1702</v>
      </c>
      <c r="C236" s="120" t="s">
        <v>6241</v>
      </c>
      <c r="D236" s="120" t="s">
        <v>5493</v>
      </c>
      <c r="E236" s="121">
        <v>10</v>
      </c>
      <c r="F236" s="120" t="s">
        <v>4558</v>
      </c>
      <c r="G236" s="120" t="s">
        <v>4558</v>
      </c>
      <c r="H236" s="120" t="s">
        <v>374</v>
      </c>
      <c r="I236" s="120" t="s">
        <v>1228</v>
      </c>
      <c r="J236" s="120" t="s">
        <v>1221</v>
      </c>
      <c r="K236" s="120">
        <v>0.5</v>
      </c>
      <c r="L236" s="120">
        <v>63</v>
      </c>
      <c r="M236" s="120" t="s">
        <v>2020</v>
      </c>
      <c r="N236" s="120" t="s">
        <v>1704</v>
      </c>
      <c r="O236" s="120" t="s">
        <v>1702</v>
      </c>
      <c r="P236" s="121">
        <v>580</v>
      </c>
      <c r="Q236" s="120">
        <v>0</v>
      </c>
      <c r="R236" s="121">
        <v>580</v>
      </c>
      <c r="S236" s="120">
        <v>73</v>
      </c>
      <c r="T236" s="121">
        <v>0</v>
      </c>
      <c r="U236" s="120">
        <v>0</v>
      </c>
      <c r="V236" s="121">
        <v>0</v>
      </c>
      <c r="W236" s="120">
        <v>0</v>
      </c>
      <c r="X236" s="120" t="s">
        <v>6207</v>
      </c>
      <c r="Y236" s="120" t="b">
        <v>1</v>
      </c>
      <c r="AA236" t="str">
        <f>VLOOKUP($H236,'Master list'!$C:$Z,3,0)</f>
        <v>SGCC</v>
      </c>
      <c r="AB236" t="str">
        <f>VLOOKUP($H236,'Master list'!$C:$Z,4,0)</f>
        <v>Z08</v>
      </c>
      <c r="AC236" s="47">
        <f>VLOOKUP($H236,'Master list'!$C:$Z,13,0)</f>
        <v>1219</v>
      </c>
      <c r="AD236" t="str">
        <f>VLOOKUP($H236,'Master list'!$C:$Z,5,0)</f>
        <v>SGCC-ZSBX-Z08</v>
      </c>
      <c r="AE236">
        <f>VLOOKUP($H236,'Master list'!$C:$Z,6,0)</f>
        <v>0.5</v>
      </c>
      <c r="AF236">
        <f>VLOOKUP($H236,'Master list'!$C:$Z,7,0)</f>
        <v>63</v>
      </c>
      <c r="AG236">
        <f>VLOOKUP($H236,'Master list'!$C:$Z,8,0)</f>
        <v>533</v>
      </c>
      <c r="AH236" s="46">
        <f>VLOOKUP($H236,'Master list'!$C:$L,9,0)</f>
        <v>0.13179757499999997</v>
      </c>
      <c r="AI236" s="46">
        <f t="shared" si="16"/>
        <v>76.442593499999987</v>
      </c>
      <c r="AJ236" s="46">
        <f t="shared" si="17"/>
        <v>76.442593499999987</v>
      </c>
      <c r="AK236" s="46">
        <f t="shared" si="18"/>
        <v>0</v>
      </c>
      <c r="AL236" s="74">
        <v>5</v>
      </c>
    </row>
    <row r="237" spans="1:38">
      <c r="A237" s="120" t="s">
        <v>1447</v>
      </c>
      <c r="B237" s="120" t="s">
        <v>1702</v>
      </c>
      <c r="C237" s="120" t="s">
        <v>6241</v>
      </c>
      <c r="D237" s="120" t="s">
        <v>5493</v>
      </c>
      <c r="E237" s="121">
        <v>11</v>
      </c>
      <c r="F237" s="120" t="s">
        <v>4558</v>
      </c>
      <c r="G237" s="120" t="s">
        <v>4558</v>
      </c>
      <c r="H237" s="120" t="s">
        <v>378</v>
      </c>
      <c r="I237" s="120" t="s">
        <v>1228</v>
      </c>
      <c r="J237" s="120" t="s">
        <v>1221</v>
      </c>
      <c r="K237" s="120">
        <v>0.8</v>
      </c>
      <c r="L237" s="120">
        <v>444</v>
      </c>
      <c r="M237" s="120" t="s">
        <v>1793</v>
      </c>
      <c r="N237" s="120" t="s">
        <v>1704</v>
      </c>
      <c r="O237" s="120" t="s">
        <v>1702</v>
      </c>
      <c r="P237" s="121">
        <v>200</v>
      </c>
      <c r="Q237" s="120">
        <v>0</v>
      </c>
      <c r="R237" s="121">
        <v>200</v>
      </c>
      <c r="S237" s="120">
        <v>360.2</v>
      </c>
      <c r="T237" s="121">
        <v>0</v>
      </c>
      <c r="U237" s="120">
        <v>0</v>
      </c>
      <c r="V237" s="121">
        <v>0</v>
      </c>
      <c r="W237" s="120">
        <v>0</v>
      </c>
      <c r="X237" s="120" t="s">
        <v>6207</v>
      </c>
      <c r="Y237" s="120" t="b">
        <v>1</v>
      </c>
      <c r="AA237" t="str">
        <f>VLOOKUP($H237,'Master list'!$C:$Z,3,0)</f>
        <v>SGCC</v>
      </c>
      <c r="AB237" t="str">
        <f>VLOOKUP($H237,'Master list'!$C:$Z,4,0)</f>
        <v>Z08</v>
      </c>
      <c r="AC237" s="47">
        <f>VLOOKUP($H237,'Master list'!$C:$Z,13,0)</f>
        <v>1219</v>
      </c>
      <c r="AD237" t="str">
        <f>VLOOKUP($H237,'Master list'!$C:$Z,5,0)</f>
        <v>SGCC-ZSBX-Z08</v>
      </c>
      <c r="AE237">
        <f>VLOOKUP($H237,'Master list'!$C:$Z,6,0)</f>
        <v>0.8</v>
      </c>
      <c r="AF237">
        <f>VLOOKUP($H237,'Master list'!$C:$Z,7,0)</f>
        <v>444</v>
      </c>
      <c r="AG237">
        <f>VLOOKUP($H237,'Master list'!$C:$Z,8,0)</f>
        <v>641</v>
      </c>
      <c r="AH237" s="46">
        <f>VLOOKUP($H237,'Master list'!$C:$L,9,0)</f>
        <v>1.7873131200000001</v>
      </c>
      <c r="AI237" s="46">
        <f t="shared" si="16"/>
        <v>357.46262400000001</v>
      </c>
      <c r="AJ237" s="46">
        <f t="shared" si="17"/>
        <v>357.46262400000001</v>
      </c>
      <c r="AK237" s="46">
        <f t="shared" si="18"/>
        <v>0</v>
      </c>
      <c r="AL237" s="74">
        <v>5</v>
      </c>
    </row>
    <row r="238" spans="1:38">
      <c r="A238" s="120" t="s">
        <v>1447</v>
      </c>
      <c r="B238" s="120" t="s">
        <v>1702</v>
      </c>
      <c r="C238" s="120" t="s">
        <v>6241</v>
      </c>
      <c r="D238" s="120" t="s">
        <v>5493</v>
      </c>
      <c r="E238" s="121">
        <v>12</v>
      </c>
      <c r="F238" s="120" t="s">
        <v>4558</v>
      </c>
      <c r="G238" s="120" t="s">
        <v>4558</v>
      </c>
      <c r="H238" s="120" t="s">
        <v>582</v>
      </c>
      <c r="I238" s="120" t="s">
        <v>1228</v>
      </c>
      <c r="J238" s="120" t="s">
        <v>1270</v>
      </c>
      <c r="K238" s="120">
        <v>2</v>
      </c>
      <c r="L238" s="120">
        <v>62</v>
      </c>
      <c r="M238" s="120" t="s">
        <v>1859</v>
      </c>
      <c r="N238" s="120" t="s">
        <v>1704</v>
      </c>
      <c r="O238" s="120" t="s">
        <v>1702</v>
      </c>
      <c r="P238" s="121">
        <v>50</v>
      </c>
      <c r="Q238" s="120">
        <v>0</v>
      </c>
      <c r="R238" s="121">
        <v>50</v>
      </c>
      <c r="S238" s="120">
        <v>69</v>
      </c>
      <c r="T238" s="121">
        <v>0</v>
      </c>
      <c r="U238" s="120">
        <v>0</v>
      </c>
      <c r="V238" s="121">
        <v>0</v>
      </c>
      <c r="W238" s="120">
        <v>0</v>
      </c>
      <c r="X238" s="120" t="s">
        <v>6207</v>
      </c>
      <c r="Y238" s="120" t="b">
        <v>1</v>
      </c>
      <c r="AA238" t="str">
        <f>VLOOKUP($H238,'Master list'!$C:$Z,3,0)</f>
        <v>SGCC</v>
      </c>
      <c r="AB238" t="str">
        <f>VLOOKUP($H238,'Master list'!$C:$Z,4,0)</f>
        <v>Z22</v>
      </c>
      <c r="AC238" s="47">
        <f>VLOOKUP($H238,'Master list'!$C:$Z,13,0)</f>
        <v>1219</v>
      </c>
      <c r="AD238" t="str">
        <f>VLOOKUP($H238,'Master list'!$C:$Z,5,0)</f>
        <v>SGCC-ZSBX-Z22</v>
      </c>
      <c r="AE238">
        <f>VLOOKUP($H238,'Master list'!$C:$Z,6,0)</f>
        <v>2</v>
      </c>
      <c r="AF238">
        <f>VLOOKUP($H238,'Master list'!$C:$Z,7,0)</f>
        <v>62</v>
      </c>
      <c r="AG238">
        <f>VLOOKUP($H238,'Master list'!$C:$Z,8,0)</f>
        <v>1468</v>
      </c>
      <c r="AH238" s="46">
        <f>VLOOKUP($H238,'Master list'!$C:$L,9,0)</f>
        <v>1.4289512</v>
      </c>
      <c r="AI238" s="46">
        <f t="shared" si="16"/>
        <v>71.447559999999996</v>
      </c>
      <c r="AJ238" s="46">
        <f t="shared" si="17"/>
        <v>71.447559999999996</v>
      </c>
      <c r="AK238" s="46">
        <f t="shared" si="18"/>
        <v>0</v>
      </c>
      <c r="AL238" s="74">
        <v>5</v>
      </c>
    </row>
    <row r="239" spans="1:38">
      <c r="A239" s="120" t="s">
        <v>1447</v>
      </c>
      <c r="B239" s="120" t="s">
        <v>1702</v>
      </c>
      <c r="C239" s="120" t="s">
        <v>6241</v>
      </c>
      <c r="D239" s="120" t="s">
        <v>5493</v>
      </c>
      <c r="E239" s="121">
        <v>13</v>
      </c>
      <c r="F239" s="120" t="s">
        <v>4558</v>
      </c>
      <c r="G239" s="120" t="s">
        <v>4558</v>
      </c>
      <c r="H239" s="120" t="s">
        <v>628</v>
      </c>
      <c r="I239" s="120" t="s">
        <v>1228</v>
      </c>
      <c r="J239" s="120" t="s">
        <v>1221</v>
      </c>
      <c r="K239" s="120">
        <v>0.6</v>
      </c>
      <c r="L239" s="120">
        <v>56</v>
      </c>
      <c r="M239" s="120" t="s">
        <v>1800</v>
      </c>
      <c r="N239" s="120" t="s">
        <v>1704</v>
      </c>
      <c r="O239" s="120" t="s">
        <v>1702</v>
      </c>
      <c r="P239" s="121">
        <v>100</v>
      </c>
      <c r="Q239" s="120">
        <v>0</v>
      </c>
      <c r="R239" s="121">
        <v>100</v>
      </c>
      <c r="S239" s="120">
        <v>12</v>
      </c>
      <c r="T239" s="121">
        <v>0</v>
      </c>
      <c r="U239" s="120">
        <v>0</v>
      </c>
      <c r="V239" s="121">
        <v>0</v>
      </c>
      <c r="W239" s="120">
        <v>0</v>
      </c>
      <c r="X239" s="120" t="s">
        <v>6207</v>
      </c>
      <c r="Y239" s="120" t="b">
        <v>1</v>
      </c>
      <c r="AA239" t="str">
        <f>VLOOKUP($H239,'Master list'!$C:$Z,3,0)</f>
        <v>SGCC</v>
      </c>
      <c r="AB239" t="str">
        <f>VLOOKUP($H239,'Master list'!$C:$Z,4,0)</f>
        <v>Z08</v>
      </c>
      <c r="AC239" s="47">
        <f>VLOOKUP($H239,'Master list'!$C:$Z,13,0)</f>
        <v>1219</v>
      </c>
      <c r="AD239" t="str">
        <f>VLOOKUP($H239,'Master list'!$C:$Z,5,0)</f>
        <v>SGCC-ZSBX-Z08</v>
      </c>
      <c r="AE239">
        <f>VLOOKUP($H239,'Master list'!$C:$Z,6,0)</f>
        <v>0.6</v>
      </c>
      <c r="AF239">
        <f>VLOOKUP($H239,'Master list'!$C:$Z,7,0)</f>
        <v>56</v>
      </c>
      <c r="AG239">
        <f>VLOOKUP($H239,'Master list'!$C:$Z,8,0)</f>
        <v>425</v>
      </c>
      <c r="AH239" s="46">
        <f>VLOOKUP($H239,'Master list'!$C:$L,9,0)</f>
        <v>0.112098</v>
      </c>
      <c r="AI239" s="46">
        <f t="shared" si="16"/>
        <v>11.2098</v>
      </c>
      <c r="AJ239" s="46">
        <f t="shared" si="17"/>
        <v>11.2098</v>
      </c>
      <c r="AK239" s="46">
        <f t="shared" si="18"/>
        <v>0</v>
      </c>
      <c r="AL239" s="74">
        <v>5</v>
      </c>
    </row>
    <row r="240" spans="1:38">
      <c r="A240" s="120" t="s">
        <v>1447</v>
      </c>
      <c r="B240" s="120" t="s">
        <v>1702</v>
      </c>
      <c r="C240" s="120" t="s">
        <v>6206</v>
      </c>
      <c r="D240" s="120" t="s">
        <v>5493</v>
      </c>
      <c r="E240" s="121">
        <v>3</v>
      </c>
      <c r="F240" s="120" t="s">
        <v>4558</v>
      </c>
      <c r="G240" s="120" t="s">
        <v>4558</v>
      </c>
      <c r="H240" s="120" t="s">
        <v>714</v>
      </c>
      <c r="I240" s="120" t="s">
        <v>1413</v>
      </c>
      <c r="J240" s="120" t="s">
        <v>1221</v>
      </c>
      <c r="K240" s="120">
        <v>0.8</v>
      </c>
      <c r="L240" s="120">
        <v>1219</v>
      </c>
      <c r="M240" s="120" t="s">
        <v>1744</v>
      </c>
      <c r="N240" s="120" t="s">
        <v>1704</v>
      </c>
      <c r="O240" s="120" t="s">
        <v>1702</v>
      </c>
      <c r="P240" s="121">
        <v>10</v>
      </c>
      <c r="Q240" s="120">
        <v>0</v>
      </c>
      <c r="R240" s="121">
        <v>10</v>
      </c>
      <c r="S240" s="120">
        <v>98</v>
      </c>
      <c r="T240" s="121">
        <v>0</v>
      </c>
      <c r="U240" s="120">
        <v>0</v>
      </c>
      <c r="V240" s="121">
        <v>0</v>
      </c>
      <c r="W240" s="120">
        <v>0</v>
      </c>
      <c r="X240" s="120" t="s">
        <v>6207</v>
      </c>
      <c r="Y240" s="120" t="b">
        <v>1</v>
      </c>
      <c r="AA240" t="str">
        <f>VLOOKUP($H240,'Master list'!$C:$Z,3,0)</f>
        <v>SGCC</v>
      </c>
      <c r="AB240" t="str">
        <f>VLOOKUP($H240,'Master list'!$C:$Z,4,0)</f>
        <v>Z08</v>
      </c>
      <c r="AC240" s="47">
        <f>VLOOKUP($H240,'Master list'!$C:$Z,13,0)</f>
        <v>1219</v>
      </c>
      <c r="AD240" t="str">
        <f>VLOOKUP($H240,'Master list'!$C:$Z,5,0)</f>
        <v>SGCC-ZSBX-Z08</v>
      </c>
      <c r="AE240">
        <f>VLOOKUP($H240,'Master list'!$C:$Z,6,0)</f>
        <v>0.8</v>
      </c>
      <c r="AF240">
        <f>VLOOKUP($H240,'Master list'!$C:$Z,7,0)</f>
        <v>1219</v>
      </c>
      <c r="AG240">
        <f>VLOOKUP($H240,'Master list'!$C:$Z,8,0)</f>
        <v>1219</v>
      </c>
      <c r="AH240" s="46">
        <f>VLOOKUP($H240,'Master list'!$C:$L,9,0)</f>
        <v>9.3318350799999994</v>
      </c>
      <c r="AI240" s="46">
        <f t="shared" si="16"/>
        <v>93.31835079999999</v>
      </c>
      <c r="AJ240" s="46">
        <f t="shared" si="17"/>
        <v>93.31835079999999</v>
      </c>
      <c r="AK240" s="46">
        <f t="shared" si="18"/>
        <v>0</v>
      </c>
      <c r="AL240" s="74">
        <v>5</v>
      </c>
    </row>
    <row r="241" spans="1:38">
      <c r="A241" s="120" t="s">
        <v>1447</v>
      </c>
      <c r="B241" s="120" t="s">
        <v>1702</v>
      </c>
      <c r="C241" s="120" t="s">
        <v>6206</v>
      </c>
      <c r="D241" s="120" t="s">
        <v>5493</v>
      </c>
      <c r="E241" s="121">
        <v>6</v>
      </c>
      <c r="F241" s="120" t="s">
        <v>4558</v>
      </c>
      <c r="G241" s="120" t="s">
        <v>4558</v>
      </c>
      <c r="H241" s="120" t="s">
        <v>1104</v>
      </c>
      <c r="I241" s="120" t="s">
        <v>1413</v>
      </c>
      <c r="J241" s="120" t="s">
        <v>1221</v>
      </c>
      <c r="K241" s="120">
        <v>1</v>
      </c>
      <c r="L241" s="120">
        <v>300</v>
      </c>
      <c r="M241" s="120" t="s">
        <v>1759</v>
      </c>
      <c r="N241" s="120" t="s">
        <v>1704</v>
      </c>
      <c r="O241" s="120" t="s">
        <v>1702</v>
      </c>
      <c r="P241" s="121">
        <v>50</v>
      </c>
      <c r="Q241" s="120">
        <v>0</v>
      </c>
      <c r="R241" s="121">
        <v>50</v>
      </c>
      <c r="S241" s="120">
        <v>49.649000000000001</v>
      </c>
      <c r="T241" s="121">
        <v>0</v>
      </c>
      <c r="U241" s="120">
        <v>0</v>
      </c>
      <c r="V241" s="121">
        <v>0</v>
      </c>
      <c r="W241" s="120">
        <v>0</v>
      </c>
      <c r="X241" s="120" t="s">
        <v>6207</v>
      </c>
      <c r="Y241" s="120" t="b">
        <v>1</v>
      </c>
      <c r="AA241" t="str">
        <f>VLOOKUP($H241,'Master list'!$C:$Z,3,0)</f>
        <v>SGCC</v>
      </c>
      <c r="AB241" t="str">
        <f>VLOOKUP($H241,'Master list'!$C:$Z,4,0)</f>
        <v>Z08</v>
      </c>
      <c r="AC241" s="47">
        <f>VLOOKUP($H241,'Master list'!$C:$Z,13,0)</f>
        <v>1219</v>
      </c>
      <c r="AD241" t="str">
        <f>VLOOKUP($H241,'Master list'!$C:$Z,5,0)</f>
        <v>SGCC-ZSBX-Z08</v>
      </c>
      <c r="AE241">
        <f>VLOOKUP($H241,'Master list'!$C:$Z,6,0)</f>
        <v>1</v>
      </c>
      <c r="AF241">
        <f>VLOOKUP($H241,'Master list'!$C:$Z,7,0)</f>
        <v>300</v>
      </c>
      <c r="AG241">
        <f>VLOOKUP($H241,'Master list'!$C:$Z,8,0)</f>
        <v>400</v>
      </c>
      <c r="AH241" s="46">
        <f>VLOOKUP($H241,'Master list'!$C:$L,9,0)</f>
        <v>0.94199999999999995</v>
      </c>
      <c r="AI241" s="46">
        <f t="shared" si="16"/>
        <v>47.099999999999994</v>
      </c>
      <c r="AJ241" s="46">
        <f t="shared" si="17"/>
        <v>47.099999999999994</v>
      </c>
      <c r="AK241" s="46">
        <f t="shared" si="18"/>
        <v>0</v>
      </c>
      <c r="AL241" s="74">
        <v>5</v>
      </c>
    </row>
    <row r="242" spans="1:38">
      <c r="A242" s="120" t="s">
        <v>1447</v>
      </c>
      <c r="B242" s="120" t="s">
        <v>1702</v>
      </c>
      <c r="C242" s="120" t="s">
        <v>6206</v>
      </c>
      <c r="D242" s="120" t="s">
        <v>5493</v>
      </c>
      <c r="E242" s="121">
        <v>7</v>
      </c>
      <c r="F242" s="120" t="s">
        <v>4558</v>
      </c>
      <c r="G242" s="120" t="s">
        <v>4558</v>
      </c>
      <c r="H242" s="120" t="s">
        <v>694</v>
      </c>
      <c r="I242" s="120" t="s">
        <v>1413</v>
      </c>
      <c r="J242" s="120" t="s">
        <v>1221</v>
      </c>
      <c r="K242" s="120">
        <v>0.8</v>
      </c>
      <c r="L242" s="120">
        <v>52</v>
      </c>
      <c r="M242" s="120" t="s">
        <v>1869</v>
      </c>
      <c r="N242" s="120" t="s">
        <v>1704</v>
      </c>
      <c r="O242" s="120" t="s">
        <v>1702</v>
      </c>
      <c r="P242" s="121">
        <v>100</v>
      </c>
      <c r="Q242" s="120">
        <v>0</v>
      </c>
      <c r="R242" s="121">
        <v>100</v>
      </c>
      <c r="S242" s="120">
        <v>38</v>
      </c>
      <c r="T242" s="121">
        <v>0</v>
      </c>
      <c r="U242" s="120">
        <v>0</v>
      </c>
      <c r="V242" s="121">
        <v>0</v>
      </c>
      <c r="W242" s="120">
        <v>0</v>
      </c>
      <c r="X242" s="120" t="s">
        <v>6207</v>
      </c>
      <c r="Y242" s="120" t="b">
        <v>1</v>
      </c>
      <c r="AA242" t="str">
        <f>VLOOKUP($H242,'Master list'!$C:$Z,3,0)</f>
        <v>SGCC</v>
      </c>
      <c r="AB242" t="str">
        <f>VLOOKUP($H242,'Master list'!$C:$Z,4,0)</f>
        <v>Z08</v>
      </c>
      <c r="AC242" s="47">
        <f>VLOOKUP($H242,'Master list'!$C:$Z,13,0)</f>
        <v>1219</v>
      </c>
      <c r="AD242" t="str">
        <f>VLOOKUP($H242,'Master list'!$C:$Z,5,0)</f>
        <v>SGCC-ZSBX-Z08</v>
      </c>
      <c r="AE242">
        <f>VLOOKUP($H242,'Master list'!$C:$Z,6,0)</f>
        <v>0.8</v>
      </c>
      <c r="AF242">
        <f>VLOOKUP($H242,'Master list'!$C:$Z,7,0)</f>
        <v>52</v>
      </c>
      <c r="AG242">
        <f>VLOOKUP($H242,'Master list'!$C:$Z,8,0)</f>
        <v>1200</v>
      </c>
      <c r="AH242" s="46">
        <f>VLOOKUP($H242,'Master list'!$C:$L,9,0)</f>
        <v>0.391872</v>
      </c>
      <c r="AI242" s="46">
        <f t="shared" si="16"/>
        <v>39.187199999999997</v>
      </c>
      <c r="AJ242" s="46">
        <f t="shared" si="17"/>
        <v>39.187199999999997</v>
      </c>
      <c r="AK242" s="46">
        <f t="shared" si="18"/>
        <v>0</v>
      </c>
      <c r="AL242" s="74">
        <v>5</v>
      </c>
    </row>
    <row r="243" spans="1:38">
      <c r="A243" s="120" t="s">
        <v>1447</v>
      </c>
      <c r="B243" s="120" t="s">
        <v>1702</v>
      </c>
      <c r="C243" s="120" t="s">
        <v>6175</v>
      </c>
      <c r="D243" s="120" t="s">
        <v>5493</v>
      </c>
      <c r="E243" s="121">
        <v>2</v>
      </c>
      <c r="F243" s="120" t="s">
        <v>4558</v>
      </c>
      <c r="G243" s="120" t="s">
        <v>4558</v>
      </c>
      <c r="H243" s="120" t="s">
        <v>125</v>
      </c>
      <c r="I243" s="120" t="s">
        <v>1265</v>
      </c>
      <c r="J243" s="120" t="s">
        <v>1221</v>
      </c>
      <c r="K243" s="120">
        <v>0.7</v>
      </c>
      <c r="L243" s="120">
        <v>244.8</v>
      </c>
      <c r="M243" s="120" t="s">
        <v>1705</v>
      </c>
      <c r="N243" s="120" t="s">
        <v>1704</v>
      </c>
      <c r="O243" s="120" t="s">
        <v>1702</v>
      </c>
      <c r="P243" s="121">
        <v>400</v>
      </c>
      <c r="Q243" s="120">
        <v>0</v>
      </c>
      <c r="R243" s="121">
        <v>400</v>
      </c>
      <c r="S243" s="120">
        <v>613.44200000000001</v>
      </c>
      <c r="T243" s="121">
        <v>0</v>
      </c>
      <c r="U243" s="120">
        <v>0</v>
      </c>
      <c r="V243" s="121">
        <v>0</v>
      </c>
      <c r="W243" s="120">
        <v>0</v>
      </c>
      <c r="X243" s="120" t="s">
        <v>6207</v>
      </c>
      <c r="Y243" s="120" t="b">
        <v>1</v>
      </c>
      <c r="AA243" t="str">
        <f>VLOOKUP($H243,'Master list'!$C:$Z,3,0)</f>
        <v>SGCC</v>
      </c>
      <c r="AB243" t="str">
        <f>VLOOKUP($H243,'Master list'!$C:$Z,4,0)</f>
        <v>Z08</v>
      </c>
      <c r="AC243" s="47">
        <f>VLOOKUP($H243,'Master list'!$C:$Z,13,0)</f>
        <v>1219</v>
      </c>
      <c r="AD243" t="str">
        <f>VLOOKUP($H243,'Master list'!$C:$Z,5,0)</f>
        <v>SGCC-ZSBX-Z08</v>
      </c>
      <c r="AE243">
        <f>VLOOKUP($H243,'Master list'!$C:$Z,6,0)</f>
        <v>0.7</v>
      </c>
      <c r="AF243">
        <f>VLOOKUP($H243,'Master list'!$C:$Z,7,0)</f>
        <v>244.8</v>
      </c>
      <c r="AG243">
        <f>VLOOKUP($H243,'Master list'!$C:$Z,8,0)</f>
        <v>1128</v>
      </c>
      <c r="AH243" s="46">
        <f>VLOOKUP($H243,'Master list'!$C:$L,9,0)</f>
        <v>1.5173585279999999</v>
      </c>
      <c r="AI243" s="46">
        <f t="shared" si="16"/>
        <v>606.94341120000001</v>
      </c>
      <c r="AJ243" s="46">
        <f t="shared" si="17"/>
        <v>606.94341120000001</v>
      </c>
      <c r="AK243" s="46">
        <f t="shared" si="18"/>
        <v>0</v>
      </c>
      <c r="AL243" s="74">
        <v>5</v>
      </c>
    </row>
    <row r="244" spans="1:38">
      <c r="A244" s="120" t="s">
        <v>1447</v>
      </c>
      <c r="B244" s="120" t="s">
        <v>1702</v>
      </c>
      <c r="C244" s="120" t="s">
        <v>6175</v>
      </c>
      <c r="D244" s="120" t="s">
        <v>5493</v>
      </c>
      <c r="E244" s="121">
        <v>3</v>
      </c>
      <c r="F244" s="120" t="s">
        <v>4558</v>
      </c>
      <c r="G244" s="120" t="s">
        <v>4558</v>
      </c>
      <c r="H244" s="120" t="s">
        <v>1020</v>
      </c>
      <c r="I244" s="120" t="s">
        <v>1265</v>
      </c>
      <c r="J244" s="120" t="s">
        <v>1221</v>
      </c>
      <c r="K244" s="120">
        <v>0.6</v>
      </c>
      <c r="L244" s="120">
        <v>175</v>
      </c>
      <c r="M244" s="120" t="s">
        <v>4410</v>
      </c>
      <c r="N244" s="120" t="s">
        <v>1704</v>
      </c>
      <c r="O244" s="120" t="s">
        <v>1702</v>
      </c>
      <c r="P244" s="121">
        <v>200</v>
      </c>
      <c r="Q244" s="120">
        <v>0</v>
      </c>
      <c r="R244" s="121">
        <v>165</v>
      </c>
      <c r="S244" s="120">
        <v>161.80000000000001</v>
      </c>
      <c r="T244" s="121">
        <v>0</v>
      </c>
      <c r="U244" s="120">
        <v>0</v>
      </c>
      <c r="V244" s="121">
        <v>35</v>
      </c>
      <c r="W244" s="120">
        <v>0</v>
      </c>
      <c r="X244" s="120" t="s">
        <v>6207</v>
      </c>
      <c r="Y244" s="120" t="b">
        <v>0</v>
      </c>
      <c r="AA244" t="str">
        <f>VLOOKUP($H244,'Master list'!$C:$Z,3,0)</f>
        <v>SGCC</v>
      </c>
      <c r="AB244" t="str">
        <f>VLOOKUP($H244,'Master list'!$C:$Z,4,0)</f>
        <v>Z08</v>
      </c>
      <c r="AC244" s="47">
        <f>VLOOKUP($H244,'Master list'!$C:$Z,13,0)</f>
        <v>1219</v>
      </c>
      <c r="AD244" t="str">
        <f>VLOOKUP($H244,'Master list'!$C:$Z,5,0)</f>
        <v>SGCC-ZSBX-Z08</v>
      </c>
      <c r="AE244">
        <f>VLOOKUP($H244,'Master list'!$C:$Z,6,0)</f>
        <v>0.6</v>
      </c>
      <c r="AF244">
        <f>VLOOKUP($H244,'Master list'!$C:$Z,7,0)</f>
        <v>175</v>
      </c>
      <c r="AG244">
        <f>VLOOKUP($H244,'Master list'!$C:$Z,8,0)</f>
        <v>1188</v>
      </c>
      <c r="AH244" s="46">
        <f>VLOOKUP($H244,'Master list'!$C:$L,9,0)</f>
        <v>0.979209</v>
      </c>
      <c r="AI244" s="46">
        <f t="shared" si="16"/>
        <v>195.84180000000001</v>
      </c>
      <c r="AJ244" s="46">
        <f t="shared" si="17"/>
        <v>161.56948499999999</v>
      </c>
      <c r="AK244" s="46">
        <f t="shared" si="18"/>
        <v>34.27231500000002</v>
      </c>
      <c r="AL244" s="74">
        <v>5</v>
      </c>
    </row>
    <row r="245" spans="1:38">
      <c r="A245" s="120" t="s">
        <v>1447</v>
      </c>
      <c r="B245" s="120" t="s">
        <v>1702</v>
      </c>
      <c r="C245" s="120" t="s">
        <v>6175</v>
      </c>
      <c r="D245" s="120" t="s">
        <v>5493</v>
      </c>
      <c r="E245" s="121">
        <v>4</v>
      </c>
      <c r="F245" s="120" t="s">
        <v>4558</v>
      </c>
      <c r="G245" s="120" t="s">
        <v>4558</v>
      </c>
      <c r="H245" s="120" t="s">
        <v>1123</v>
      </c>
      <c r="I245" s="120" t="s">
        <v>1265</v>
      </c>
      <c r="J245" s="120" t="s">
        <v>1547</v>
      </c>
      <c r="K245" s="120">
        <v>0.6</v>
      </c>
      <c r="L245" s="120">
        <v>665</v>
      </c>
      <c r="M245" s="120" t="s">
        <v>1712</v>
      </c>
      <c r="N245" s="120" t="s">
        <v>1704</v>
      </c>
      <c r="O245" s="120" t="s">
        <v>1702</v>
      </c>
      <c r="P245" s="121">
        <v>100</v>
      </c>
      <c r="Q245" s="120">
        <v>0</v>
      </c>
      <c r="R245" s="121">
        <v>100</v>
      </c>
      <c r="S245" s="120">
        <v>206</v>
      </c>
      <c r="T245" s="121">
        <v>0</v>
      </c>
      <c r="U245" s="120">
        <v>0</v>
      </c>
      <c r="V245" s="121">
        <v>0</v>
      </c>
      <c r="W245" s="120">
        <v>0</v>
      </c>
      <c r="X245" s="120" t="s">
        <v>6207</v>
      </c>
      <c r="Y245" s="120" t="b">
        <v>1</v>
      </c>
      <c r="AA245" t="str">
        <f>VLOOKUP($H245,'Master list'!$C:$Z,3,0)</f>
        <v>SGCD</v>
      </c>
      <c r="AB245" t="str">
        <f>VLOOKUP($H245,'Master list'!$C:$Z,4,0)</f>
        <v>Z08</v>
      </c>
      <c r="AC245" s="47">
        <f>VLOOKUP($H245,'Master list'!$C:$Z,13,0)</f>
        <v>1340</v>
      </c>
      <c r="AD245" t="str">
        <f>VLOOKUP($H245,'Master list'!$C:$Z,5,0)</f>
        <v>SGCD2-ZSBX-Z08</v>
      </c>
      <c r="AE245">
        <f>VLOOKUP($H245,'Master list'!$C:$Z,6,0)</f>
        <v>0.6</v>
      </c>
      <c r="AF245">
        <f>VLOOKUP($H245,'Master list'!$C:$Z,7,0)</f>
        <v>665</v>
      </c>
      <c r="AG245">
        <f>VLOOKUP($H245,'Master list'!$C:$Z,8,0)</f>
        <v>665</v>
      </c>
      <c r="AH245" s="46">
        <f>VLOOKUP($H245,'Master list'!$C:$L,9,0)</f>
        <v>2.08287975</v>
      </c>
      <c r="AI245" s="46">
        <f t="shared" si="16"/>
        <v>208.28797500000002</v>
      </c>
      <c r="AJ245" s="46">
        <f t="shared" si="17"/>
        <v>208.28797500000002</v>
      </c>
      <c r="AK245" s="46">
        <f t="shared" si="18"/>
        <v>0</v>
      </c>
      <c r="AL245" s="74">
        <v>5</v>
      </c>
    </row>
    <row r="246" spans="1:38">
      <c r="A246" s="120" t="s">
        <v>1447</v>
      </c>
      <c r="B246" s="120" t="s">
        <v>1702</v>
      </c>
      <c r="C246" s="120" t="s">
        <v>6175</v>
      </c>
      <c r="D246" s="120" t="s">
        <v>5493</v>
      </c>
      <c r="E246" s="121">
        <v>5</v>
      </c>
      <c r="F246" s="120" t="s">
        <v>4558</v>
      </c>
      <c r="G246" s="120" t="s">
        <v>4558</v>
      </c>
      <c r="H246" s="120" t="s">
        <v>1102</v>
      </c>
      <c r="I246" s="120" t="s">
        <v>1265</v>
      </c>
      <c r="J246" s="120" t="s">
        <v>1221</v>
      </c>
      <c r="K246" s="120">
        <v>0.5</v>
      </c>
      <c r="L246" s="120">
        <v>152</v>
      </c>
      <c r="M246" s="120" t="s">
        <v>1711</v>
      </c>
      <c r="N246" s="120" t="s">
        <v>1704</v>
      </c>
      <c r="O246" s="120" t="s">
        <v>1702</v>
      </c>
      <c r="P246" s="121">
        <v>300</v>
      </c>
      <c r="Q246" s="120">
        <v>0</v>
      </c>
      <c r="R246" s="121">
        <v>300</v>
      </c>
      <c r="S246" s="120">
        <v>33</v>
      </c>
      <c r="T246" s="121">
        <v>0</v>
      </c>
      <c r="U246" s="120">
        <v>0</v>
      </c>
      <c r="V246" s="121">
        <v>0</v>
      </c>
      <c r="W246" s="120">
        <v>0</v>
      </c>
      <c r="X246" s="120" t="s">
        <v>6207</v>
      </c>
      <c r="Y246" s="120" t="b">
        <v>1</v>
      </c>
      <c r="AA246" t="str">
        <f>VLOOKUP($H246,'Master list'!$C:$Z,3,0)</f>
        <v>SGCC</v>
      </c>
      <c r="AB246" t="str">
        <f>VLOOKUP($H246,'Master list'!$C:$Z,4,0)</f>
        <v>Z08</v>
      </c>
      <c r="AC246" s="47">
        <f>VLOOKUP($H246,'Master list'!$C:$Z,13,0)</f>
        <v>1219</v>
      </c>
      <c r="AD246" t="str">
        <f>VLOOKUP($H246,'Master list'!$C:$Z,5,0)</f>
        <v>SGCC-ZSBX-Z08</v>
      </c>
      <c r="AE246">
        <f>VLOOKUP($H246,'Master list'!$C:$Z,6,0)</f>
        <v>0.5</v>
      </c>
      <c r="AF246">
        <f>VLOOKUP($H246,'Master list'!$C:$Z,7,0)</f>
        <v>152</v>
      </c>
      <c r="AG246">
        <f>VLOOKUP($H246,'Master list'!$C:$Z,8,0)</f>
        <v>188</v>
      </c>
      <c r="AH246" s="46">
        <f>VLOOKUP($H246,'Master list'!$C:$L,9,0)</f>
        <v>0.1121608</v>
      </c>
      <c r="AI246" s="46">
        <f t="shared" si="16"/>
        <v>33.648240000000001</v>
      </c>
      <c r="AJ246" s="46">
        <f t="shared" si="17"/>
        <v>33.648240000000001</v>
      </c>
      <c r="AK246" s="46">
        <f t="shared" si="18"/>
        <v>0</v>
      </c>
      <c r="AL246" s="74">
        <v>5</v>
      </c>
    </row>
    <row r="247" spans="1:38">
      <c r="A247" s="120" t="s">
        <v>1447</v>
      </c>
      <c r="B247" s="120" t="s">
        <v>1702</v>
      </c>
      <c r="C247" s="120" t="s">
        <v>6175</v>
      </c>
      <c r="D247" s="120" t="s">
        <v>5493</v>
      </c>
      <c r="E247" s="121">
        <v>6</v>
      </c>
      <c r="F247" s="120" t="s">
        <v>4558</v>
      </c>
      <c r="G247" s="120" t="s">
        <v>4558</v>
      </c>
      <c r="H247" s="120" t="s">
        <v>1102</v>
      </c>
      <c r="I247" s="120" t="s">
        <v>1265</v>
      </c>
      <c r="J247" s="120" t="s">
        <v>1221</v>
      </c>
      <c r="K247" s="120">
        <v>0.5</v>
      </c>
      <c r="L247" s="120">
        <v>152</v>
      </c>
      <c r="M247" s="120" t="s">
        <v>1711</v>
      </c>
      <c r="N247" s="120" t="s">
        <v>1704</v>
      </c>
      <c r="O247" s="120" t="s">
        <v>1702</v>
      </c>
      <c r="P247" s="121">
        <v>700</v>
      </c>
      <c r="Q247" s="120">
        <v>0</v>
      </c>
      <c r="R247" s="121">
        <v>700</v>
      </c>
      <c r="S247" s="120">
        <v>77</v>
      </c>
      <c r="T247" s="121">
        <v>0</v>
      </c>
      <c r="U247" s="120">
        <v>0</v>
      </c>
      <c r="V247" s="121">
        <v>0</v>
      </c>
      <c r="W247" s="120">
        <v>0</v>
      </c>
      <c r="X247" s="120" t="s">
        <v>6207</v>
      </c>
      <c r="Y247" s="120" t="b">
        <v>1</v>
      </c>
      <c r="AA247" t="str">
        <f>VLOOKUP($H247,'Master list'!$C:$Z,3,0)</f>
        <v>SGCC</v>
      </c>
      <c r="AB247" t="str">
        <f>VLOOKUP($H247,'Master list'!$C:$Z,4,0)</f>
        <v>Z08</v>
      </c>
      <c r="AC247" s="47">
        <f>VLOOKUP($H247,'Master list'!$C:$Z,13,0)</f>
        <v>1219</v>
      </c>
      <c r="AD247" t="str">
        <f>VLOOKUP($H247,'Master list'!$C:$Z,5,0)</f>
        <v>SGCC-ZSBX-Z08</v>
      </c>
      <c r="AE247">
        <f>VLOOKUP($H247,'Master list'!$C:$Z,6,0)</f>
        <v>0.5</v>
      </c>
      <c r="AF247">
        <f>VLOOKUP($H247,'Master list'!$C:$Z,7,0)</f>
        <v>152</v>
      </c>
      <c r="AG247">
        <f>VLOOKUP($H247,'Master list'!$C:$Z,8,0)</f>
        <v>188</v>
      </c>
      <c r="AH247" s="46">
        <f>VLOOKUP($H247,'Master list'!$C:$L,9,0)</f>
        <v>0.1121608</v>
      </c>
      <c r="AI247" s="46">
        <f t="shared" si="16"/>
        <v>78.512560000000008</v>
      </c>
      <c r="AJ247" s="46">
        <f t="shared" si="17"/>
        <v>78.512560000000008</v>
      </c>
      <c r="AK247" s="46">
        <f t="shared" si="18"/>
        <v>0</v>
      </c>
      <c r="AL247" s="74">
        <v>5</v>
      </c>
    </row>
    <row r="248" spans="1:38">
      <c r="A248" s="120" t="s">
        <v>1447</v>
      </c>
      <c r="B248" s="120" t="s">
        <v>1702</v>
      </c>
      <c r="C248" s="120" t="s">
        <v>6208</v>
      </c>
      <c r="D248" s="120" t="s">
        <v>5493</v>
      </c>
      <c r="E248" s="121">
        <v>2</v>
      </c>
      <c r="F248" s="120" t="s">
        <v>4558</v>
      </c>
      <c r="G248" s="120" t="s">
        <v>4558</v>
      </c>
      <c r="H248" s="120" t="s">
        <v>616</v>
      </c>
      <c r="I248" s="120" t="s">
        <v>1267</v>
      </c>
      <c r="J248" s="120" t="s">
        <v>1221</v>
      </c>
      <c r="K248" s="120">
        <v>1</v>
      </c>
      <c r="L248" s="120">
        <v>222</v>
      </c>
      <c r="M248" s="120" t="s">
        <v>1740</v>
      </c>
      <c r="N248" s="120" t="s">
        <v>1704</v>
      </c>
      <c r="O248" s="120" t="s">
        <v>1702</v>
      </c>
      <c r="P248" s="121">
        <v>100</v>
      </c>
      <c r="Q248" s="120">
        <v>0</v>
      </c>
      <c r="R248" s="121">
        <v>13</v>
      </c>
      <c r="S248" s="120">
        <v>28.145</v>
      </c>
      <c r="T248" s="121">
        <v>87</v>
      </c>
      <c r="U248" s="120">
        <v>186</v>
      </c>
      <c r="V248" s="121">
        <v>0</v>
      </c>
      <c r="W248" s="120">
        <v>0</v>
      </c>
      <c r="X248" s="120" t="s">
        <v>6207</v>
      </c>
      <c r="Y248" s="120" t="b">
        <v>0</v>
      </c>
      <c r="AA248" t="str">
        <f>VLOOKUP($H248,'Master list'!$C:$Z,3,0)</f>
        <v>SGCC</v>
      </c>
      <c r="AB248" t="str">
        <f>VLOOKUP($H248,'Master list'!$C:$Z,4,0)</f>
        <v>Z08</v>
      </c>
      <c r="AC248" s="47">
        <f>VLOOKUP($H248,'Master list'!$C:$Z,13,0)</f>
        <v>1219</v>
      </c>
      <c r="AD248" t="str">
        <f>VLOOKUP($H248,'Master list'!$C:$Z,5,0)</f>
        <v>SGCC-ZSBX-Z08</v>
      </c>
      <c r="AE248">
        <f>VLOOKUP($H248,'Master list'!$C:$Z,6,0)</f>
        <v>1</v>
      </c>
      <c r="AF248">
        <f>VLOOKUP($H248,'Master list'!$C:$Z,7,0)</f>
        <v>222</v>
      </c>
      <c r="AG248">
        <f>VLOOKUP($H248,'Master list'!$C:$Z,8,0)</f>
        <v>1220</v>
      </c>
      <c r="AH248" s="46">
        <f>VLOOKUP($H248,'Master list'!$C:$L,9,0)</f>
        <v>2.1260940000000002</v>
      </c>
      <c r="AI248" s="46">
        <f t="shared" si="16"/>
        <v>212.60940000000002</v>
      </c>
      <c r="AJ248" s="46">
        <f t="shared" si="17"/>
        <v>212.60940000000002</v>
      </c>
      <c r="AK248" s="46">
        <f t="shared" si="18"/>
        <v>0</v>
      </c>
      <c r="AL248" s="74">
        <v>5</v>
      </c>
    </row>
    <row r="249" spans="1:38">
      <c r="A249" s="120" t="s">
        <v>1447</v>
      </c>
      <c r="B249" s="120" t="s">
        <v>1702</v>
      </c>
      <c r="C249" s="120" t="s">
        <v>6208</v>
      </c>
      <c r="D249" s="120" t="s">
        <v>5493</v>
      </c>
      <c r="E249" s="121">
        <v>3</v>
      </c>
      <c r="F249" s="120" t="s">
        <v>4558</v>
      </c>
      <c r="G249" s="120" t="s">
        <v>4558</v>
      </c>
      <c r="H249" s="120" t="s">
        <v>842</v>
      </c>
      <c r="I249" s="120" t="s">
        <v>1267</v>
      </c>
      <c r="J249" s="120" t="s">
        <v>1221</v>
      </c>
      <c r="K249" s="120">
        <v>1.2</v>
      </c>
      <c r="L249" s="120">
        <v>62</v>
      </c>
      <c r="M249" s="120" t="s">
        <v>1811</v>
      </c>
      <c r="N249" s="120" t="s">
        <v>1704</v>
      </c>
      <c r="O249" s="120" t="s">
        <v>1702</v>
      </c>
      <c r="P249" s="121">
        <v>1000</v>
      </c>
      <c r="Q249" s="120">
        <v>0</v>
      </c>
      <c r="R249" s="121">
        <v>1000</v>
      </c>
      <c r="S249" s="120">
        <v>316.322</v>
      </c>
      <c r="T249" s="121">
        <v>0</v>
      </c>
      <c r="U249" s="120">
        <v>0</v>
      </c>
      <c r="V249" s="121">
        <v>0</v>
      </c>
      <c r="W249" s="120">
        <v>0</v>
      </c>
      <c r="X249" s="120" t="s">
        <v>6207</v>
      </c>
      <c r="Y249" s="120" t="b">
        <v>1</v>
      </c>
      <c r="AA249" t="str">
        <f>VLOOKUP($H249,'Master list'!$C:$Z,3,0)</f>
        <v>SGCC</v>
      </c>
      <c r="AB249" t="str">
        <f>VLOOKUP($H249,'Master list'!$C:$Z,4,0)</f>
        <v>Z08</v>
      </c>
      <c r="AC249" s="47">
        <f>VLOOKUP($H249,'Master list'!$C:$Z,13,0)</f>
        <v>1219</v>
      </c>
      <c r="AD249" t="str">
        <f>VLOOKUP($H249,'Master list'!$C:$Z,5,0)</f>
        <v>SGCC-ZSBX-Z08</v>
      </c>
      <c r="AE249">
        <f>VLOOKUP($H249,'Master list'!$C:$Z,6,0)</f>
        <v>1.2</v>
      </c>
      <c r="AF249">
        <f>VLOOKUP($H249,'Master list'!$C:$Z,7,0)</f>
        <v>62</v>
      </c>
      <c r="AG249">
        <f>VLOOKUP($H249,'Master list'!$C:$Z,8,0)</f>
        <v>538</v>
      </c>
      <c r="AH249" s="46">
        <f>VLOOKUP($H249,'Master list'!$C:$L,9,0)</f>
        <v>0.31421351999999997</v>
      </c>
      <c r="AI249" s="46">
        <f t="shared" si="16"/>
        <v>314.21351999999996</v>
      </c>
      <c r="AJ249" s="46">
        <f t="shared" si="17"/>
        <v>314.21351999999996</v>
      </c>
      <c r="AK249" s="46">
        <f t="shared" si="18"/>
        <v>0</v>
      </c>
      <c r="AL249" s="74">
        <v>5</v>
      </c>
    </row>
    <row r="250" spans="1:38">
      <c r="A250" s="120" t="s">
        <v>1447</v>
      </c>
      <c r="B250" s="120" t="s">
        <v>1702</v>
      </c>
      <c r="C250" s="120" t="s">
        <v>6208</v>
      </c>
      <c r="D250" s="120" t="s">
        <v>5493</v>
      </c>
      <c r="E250" s="121">
        <v>4</v>
      </c>
      <c r="F250" s="120" t="s">
        <v>4558</v>
      </c>
      <c r="G250" s="120" t="s">
        <v>4558</v>
      </c>
      <c r="H250" s="120" t="s">
        <v>912</v>
      </c>
      <c r="I250" s="120" t="s">
        <v>1267</v>
      </c>
      <c r="J250" s="120" t="s">
        <v>1221</v>
      </c>
      <c r="K250" s="120">
        <v>0.7</v>
      </c>
      <c r="L250" s="120">
        <v>244</v>
      </c>
      <c r="M250" s="120" t="s">
        <v>1812</v>
      </c>
      <c r="N250" s="120" t="s">
        <v>1704</v>
      </c>
      <c r="O250" s="120" t="s">
        <v>1702</v>
      </c>
      <c r="P250" s="121">
        <v>500</v>
      </c>
      <c r="Q250" s="120">
        <v>0</v>
      </c>
      <c r="R250" s="121">
        <v>500</v>
      </c>
      <c r="S250" s="120">
        <v>104</v>
      </c>
      <c r="T250" s="121">
        <v>0</v>
      </c>
      <c r="U250" s="120">
        <v>0</v>
      </c>
      <c r="V250" s="121">
        <v>0</v>
      </c>
      <c r="W250" s="120">
        <v>0</v>
      </c>
      <c r="X250" s="120" t="s">
        <v>6207</v>
      </c>
      <c r="Y250" s="120" t="b">
        <v>1</v>
      </c>
      <c r="AA250" t="str">
        <f>VLOOKUP($H250,'Master list'!$C:$Z,3,0)</f>
        <v>SGCC</v>
      </c>
      <c r="AB250" t="str">
        <f>VLOOKUP($H250,'Master list'!$C:$Z,4,0)</f>
        <v>Z08</v>
      </c>
      <c r="AC250" s="47">
        <f>VLOOKUP($H250,'Master list'!$C:$Z,13,0)</f>
        <v>1219</v>
      </c>
      <c r="AD250" t="str">
        <f>VLOOKUP($H250,'Master list'!$C:$Z,5,0)</f>
        <v>SGCC-ZSBX-Z08</v>
      </c>
      <c r="AE250">
        <f>VLOOKUP($H250,'Master list'!$C:$Z,6,0)</f>
        <v>0.7</v>
      </c>
      <c r="AF250">
        <f>VLOOKUP($H250,'Master list'!$C:$Z,7,0)</f>
        <v>244</v>
      </c>
      <c r="AG250">
        <f>VLOOKUP($H250,'Master list'!$C:$Z,8,0)</f>
        <v>154</v>
      </c>
      <c r="AH250" s="46">
        <f>VLOOKUP($H250,'Master list'!$C:$L,9,0)</f>
        <v>0.20648011999999996</v>
      </c>
      <c r="AI250" s="46">
        <f t="shared" si="16"/>
        <v>103.24005999999999</v>
      </c>
      <c r="AJ250" s="46">
        <f t="shared" si="17"/>
        <v>103.24005999999999</v>
      </c>
      <c r="AK250" s="46">
        <f t="shared" si="18"/>
        <v>0</v>
      </c>
      <c r="AL250" s="74">
        <v>5</v>
      </c>
    </row>
    <row r="251" spans="1:38">
      <c r="A251" s="120" t="s">
        <v>1447</v>
      </c>
      <c r="B251" s="120" t="s">
        <v>1702</v>
      </c>
      <c r="C251" s="120" t="s">
        <v>6242</v>
      </c>
      <c r="D251" s="120" t="s">
        <v>5493</v>
      </c>
      <c r="E251" s="121">
        <v>1</v>
      </c>
      <c r="F251" s="120" t="s">
        <v>4558</v>
      </c>
      <c r="G251" s="120" t="s">
        <v>4558</v>
      </c>
      <c r="H251" s="120" t="s">
        <v>499</v>
      </c>
      <c r="I251" s="120" t="s">
        <v>1264</v>
      </c>
      <c r="J251" s="120" t="s">
        <v>1485</v>
      </c>
      <c r="K251" s="120">
        <v>0.5</v>
      </c>
      <c r="L251" s="120">
        <v>190</v>
      </c>
      <c r="M251" s="120" t="s">
        <v>1777</v>
      </c>
      <c r="N251" s="120" t="s">
        <v>1704</v>
      </c>
      <c r="O251" s="120" t="s">
        <v>1702</v>
      </c>
      <c r="P251" s="121">
        <v>500</v>
      </c>
      <c r="Q251" s="120">
        <v>0</v>
      </c>
      <c r="R251" s="121">
        <v>500</v>
      </c>
      <c r="S251" s="120">
        <v>97.533000000000001</v>
      </c>
      <c r="T251" s="121">
        <v>0</v>
      </c>
      <c r="U251" s="120">
        <v>0</v>
      </c>
      <c r="V251" s="121">
        <v>0</v>
      </c>
      <c r="W251" s="120">
        <v>0</v>
      </c>
      <c r="X251" s="120" t="s">
        <v>6207</v>
      </c>
      <c r="Y251" s="120" t="b">
        <v>1</v>
      </c>
      <c r="AA251" t="str">
        <f>VLOOKUP($H251,'Master list'!$C:$Z,3,0)</f>
        <v>SGCC</v>
      </c>
      <c r="AB251" t="str">
        <f>VLOOKUP($H251,'Master list'!$C:$Z,4,0)</f>
        <v>Z18</v>
      </c>
      <c r="AC251" s="47">
        <f>VLOOKUP($H251,'Master list'!$C:$Z,13,0)</f>
        <v>1219</v>
      </c>
      <c r="AD251" t="str">
        <f>VLOOKUP($H251,'Master list'!$C:$Z,5,0)</f>
        <v>SGCC-ZS-EA-FB-Z18</v>
      </c>
      <c r="AE251">
        <f>VLOOKUP($H251,'Master list'!$C:$Z,6,0)</f>
        <v>0.5</v>
      </c>
      <c r="AF251">
        <f>VLOOKUP($H251,'Master list'!$C:$Z,7,0)</f>
        <v>190</v>
      </c>
      <c r="AG251">
        <f>VLOOKUP($H251,'Master list'!$C:$Z,8,0)</f>
        <v>255</v>
      </c>
      <c r="AH251" s="46">
        <f>VLOOKUP($H251,'Master list'!$C:$L,9,0)</f>
        <v>0.19016625000000001</v>
      </c>
      <c r="AI251" s="46">
        <f t="shared" si="16"/>
        <v>95.08312500000001</v>
      </c>
      <c r="AJ251" s="46">
        <f t="shared" si="17"/>
        <v>95.08312500000001</v>
      </c>
      <c r="AK251" s="46">
        <f t="shared" si="18"/>
        <v>0</v>
      </c>
      <c r="AL251" s="74">
        <v>5</v>
      </c>
    </row>
    <row r="252" spans="1:38">
      <c r="A252" s="120" t="s">
        <v>1447</v>
      </c>
      <c r="B252" s="120" t="s">
        <v>1702</v>
      </c>
      <c r="C252" s="120" t="s">
        <v>6243</v>
      </c>
      <c r="D252" s="120" t="s">
        <v>5493</v>
      </c>
      <c r="E252" s="121">
        <v>1</v>
      </c>
      <c r="F252" s="120" t="s">
        <v>4558</v>
      </c>
      <c r="G252" s="120" t="s">
        <v>4558</v>
      </c>
      <c r="H252" s="120" t="s">
        <v>391</v>
      </c>
      <c r="I252" s="120" t="s">
        <v>1444</v>
      </c>
      <c r="J252" s="120" t="s">
        <v>1221</v>
      </c>
      <c r="K252" s="120">
        <v>0.6</v>
      </c>
      <c r="L252" s="120">
        <v>171</v>
      </c>
      <c r="M252" s="120" t="s">
        <v>4240</v>
      </c>
      <c r="N252" s="120" t="s">
        <v>1704</v>
      </c>
      <c r="O252" s="120" t="s">
        <v>1702</v>
      </c>
      <c r="P252" s="121">
        <v>500</v>
      </c>
      <c r="Q252" s="120">
        <v>0</v>
      </c>
      <c r="R252" s="121">
        <v>500</v>
      </c>
      <c r="S252" s="120">
        <v>102</v>
      </c>
      <c r="T252" s="121">
        <v>0</v>
      </c>
      <c r="U252" s="120">
        <v>0</v>
      </c>
      <c r="V252" s="121">
        <v>0</v>
      </c>
      <c r="W252" s="120">
        <v>0</v>
      </c>
      <c r="X252" s="120" t="s">
        <v>6207</v>
      </c>
      <c r="Y252" s="120" t="b">
        <v>1</v>
      </c>
      <c r="AA252" t="str">
        <f>VLOOKUP($H252,'Master list'!$C:$Z,3,0)</f>
        <v>SGCC</v>
      </c>
      <c r="AB252" t="str">
        <f>VLOOKUP($H252,'Master list'!$C:$Z,4,0)</f>
        <v>Z08</v>
      </c>
      <c r="AC252" s="47">
        <f>VLOOKUP($H252,'Master list'!$C:$Z,13,0)</f>
        <v>1219</v>
      </c>
      <c r="AD252" t="str">
        <f>VLOOKUP($H252,'Master list'!$C:$Z,5,0)</f>
        <v>SGCC-ZSBX-Z08</v>
      </c>
      <c r="AE252">
        <f>VLOOKUP($H252,'Master list'!$C:$Z,6,0)</f>
        <v>0.6</v>
      </c>
      <c r="AF252">
        <f>VLOOKUP($H252,'Master list'!$C:$Z,7,0)</f>
        <v>171</v>
      </c>
      <c r="AG252">
        <f>VLOOKUP($H252,'Master list'!$C:$Z,8,0)</f>
        <v>250.5</v>
      </c>
      <c r="AH252" s="46">
        <f>VLOOKUP($H252,'Master list'!$C:$L,9,0)</f>
        <v>0.20175520499999999</v>
      </c>
      <c r="AI252" s="46">
        <f t="shared" si="16"/>
        <v>100.87760249999999</v>
      </c>
      <c r="AJ252" s="46">
        <f t="shared" si="17"/>
        <v>100.87760249999999</v>
      </c>
      <c r="AK252" s="46">
        <f t="shared" si="18"/>
        <v>0</v>
      </c>
      <c r="AL252" s="74">
        <v>5</v>
      </c>
    </row>
    <row r="253" spans="1:38">
      <c r="A253" s="120" t="s">
        <v>1447</v>
      </c>
      <c r="B253" s="120" t="s">
        <v>1702</v>
      </c>
      <c r="C253" s="120" t="s">
        <v>6244</v>
      </c>
      <c r="D253" s="120" t="s">
        <v>5493</v>
      </c>
      <c r="E253" s="121">
        <v>1</v>
      </c>
      <c r="F253" s="120" t="s">
        <v>4558</v>
      </c>
      <c r="G253" s="120" t="s">
        <v>4558</v>
      </c>
      <c r="H253" s="120" t="s">
        <v>458</v>
      </c>
      <c r="I253" s="120" t="s">
        <v>1254</v>
      </c>
      <c r="J253" s="120" t="s">
        <v>1221</v>
      </c>
      <c r="K253" s="120">
        <v>0.6</v>
      </c>
      <c r="L253" s="120">
        <v>160</v>
      </c>
      <c r="M253" s="120" t="s">
        <v>1742</v>
      </c>
      <c r="N253" s="120" t="s">
        <v>1704</v>
      </c>
      <c r="O253" s="120" t="s">
        <v>1702</v>
      </c>
      <c r="P253" s="121">
        <v>500</v>
      </c>
      <c r="Q253" s="120">
        <v>0</v>
      </c>
      <c r="R253" s="121">
        <v>500</v>
      </c>
      <c r="S253" s="120">
        <v>89</v>
      </c>
      <c r="T253" s="121">
        <v>0</v>
      </c>
      <c r="U253" s="120">
        <v>0</v>
      </c>
      <c r="V253" s="121">
        <v>0</v>
      </c>
      <c r="W253" s="120">
        <v>0</v>
      </c>
      <c r="X253" s="120" t="s">
        <v>6207</v>
      </c>
      <c r="Y253" s="120" t="b">
        <v>1</v>
      </c>
      <c r="AA253" t="str">
        <f>VLOOKUP($H253,'Master list'!$C:$Z,3,0)</f>
        <v>SGCC</v>
      </c>
      <c r="AB253" t="str">
        <f>VLOOKUP($H253,'Master list'!$C:$Z,4,0)</f>
        <v>Z08</v>
      </c>
      <c r="AC253" s="47">
        <f>VLOOKUP($H253,'Master list'!$C:$Z,13,0)</f>
        <v>1219</v>
      </c>
      <c r="AD253" t="str">
        <f>VLOOKUP($H253,'Master list'!$C:$Z,5,0)</f>
        <v>SGCC-ZSBX-Z08</v>
      </c>
      <c r="AE253">
        <f>VLOOKUP($H253,'Master list'!$C:$Z,6,0)</f>
        <v>0.6</v>
      </c>
      <c r="AF253">
        <f>VLOOKUP($H253,'Master list'!$C:$Z,7,0)</f>
        <v>160</v>
      </c>
      <c r="AG253">
        <f>VLOOKUP($H253,'Master list'!$C:$Z,8,0)</f>
        <v>235</v>
      </c>
      <c r="AH253" s="46">
        <f>VLOOKUP($H253,'Master list'!$C:$L,9,0)</f>
        <v>0.177096</v>
      </c>
      <c r="AI253" s="46">
        <f t="shared" si="16"/>
        <v>88.548000000000002</v>
      </c>
      <c r="AJ253" s="46">
        <f t="shared" si="17"/>
        <v>88.548000000000002</v>
      </c>
      <c r="AK253" s="46">
        <f t="shared" si="18"/>
        <v>0</v>
      </c>
      <c r="AL253" s="74">
        <v>5</v>
      </c>
    </row>
    <row r="254" spans="1:38">
      <c r="A254" s="120" t="s">
        <v>1447</v>
      </c>
      <c r="B254" s="120" t="s">
        <v>1702</v>
      </c>
      <c r="C254" s="120" t="s">
        <v>6244</v>
      </c>
      <c r="D254" s="120" t="s">
        <v>5493</v>
      </c>
      <c r="E254" s="121">
        <v>2</v>
      </c>
      <c r="F254" s="120" t="s">
        <v>4558</v>
      </c>
      <c r="G254" s="120" t="s">
        <v>4558</v>
      </c>
      <c r="H254" s="120" t="s">
        <v>870</v>
      </c>
      <c r="I254" s="120" t="s">
        <v>1254</v>
      </c>
      <c r="J254" s="120" t="s">
        <v>1221</v>
      </c>
      <c r="K254" s="120">
        <v>0.6</v>
      </c>
      <c r="L254" s="120">
        <v>162</v>
      </c>
      <c r="M254" s="120" t="s">
        <v>2005</v>
      </c>
      <c r="N254" s="120" t="s">
        <v>1704</v>
      </c>
      <c r="O254" s="120" t="s">
        <v>1702</v>
      </c>
      <c r="P254" s="121">
        <v>500</v>
      </c>
      <c r="Q254" s="120">
        <v>0</v>
      </c>
      <c r="R254" s="121">
        <v>453</v>
      </c>
      <c r="S254" s="120">
        <v>169.756</v>
      </c>
      <c r="T254" s="121">
        <v>0</v>
      </c>
      <c r="U254" s="120">
        <v>0</v>
      </c>
      <c r="V254" s="121">
        <v>47</v>
      </c>
      <c r="W254" s="120">
        <v>0</v>
      </c>
      <c r="X254" s="120" t="s">
        <v>6207</v>
      </c>
      <c r="Y254" s="120" t="b">
        <v>0</v>
      </c>
      <c r="AA254" t="str">
        <f>VLOOKUP($H254,'Master list'!$C:$Z,3,0)</f>
        <v>SGCC</v>
      </c>
      <c r="AB254" t="str">
        <f>VLOOKUP($H254,'Master list'!$C:$Z,4,0)</f>
        <v>Z08</v>
      </c>
      <c r="AC254" s="47">
        <f>VLOOKUP($H254,'Master list'!$C:$Z,13,0)</f>
        <v>1219</v>
      </c>
      <c r="AD254" t="str">
        <f>VLOOKUP($H254,'Master list'!$C:$Z,5,0)</f>
        <v>SGCC-ZSBX-Z08</v>
      </c>
      <c r="AE254">
        <f>VLOOKUP($H254,'Master list'!$C:$Z,6,0)</f>
        <v>0.6</v>
      </c>
      <c r="AF254">
        <f>VLOOKUP($H254,'Master list'!$C:$Z,7,0)</f>
        <v>162</v>
      </c>
      <c r="AG254">
        <f>VLOOKUP($H254,'Master list'!$C:$Z,8,0)</f>
        <v>494</v>
      </c>
      <c r="AH254" s="46">
        <f>VLOOKUP($H254,'Master list'!$C:$L,9,0)</f>
        <v>0.37693188</v>
      </c>
      <c r="AI254" s="46">
        <f t="shared" si="16"/>
        <v>188.46593999999999</v>
      </c>
      <c r="AJ254" s="46">
        <f t="shared" si="17"/>
        <v>170.75014164000001</v>
      </c>
      <c r="AK254" s="46">
        <f t="shared" si="18"/>
        <v>17.71579835999998</v>
      </c>
      <c r="AL254" s="74">
        <v>5</v>
      </c>
    </row>
    <row r="255" spans="1:38">
      <c r="A255" s="120" t="s">
        <v>1447</v>
      </c>
      <c r="B255" s="120" t="s">
        <v>1702</v>
      </c>
      <c r="C255" s="120" t="s">
        <v>6223</v>
      </c>
      <c r="D255" s="120" t="s">
        <v>5493</v>
      </c>
      <c r="E255" s="121">
        <v>1</v>
      </c>
      <c r="F255" s="120" t="s">
        <v>6222</v>
      </c>
      <c r="G255" s="120" t="s">
        <v>6222</v>
      </c>
      <c r="H255" s="120" t="s">
        <v>392</v>
      </c>
      <c r="I255" s="120" t="s">
        <v>1446</v>
      </c>
      <c r="J255" s="120" t="s">
        <v>1445</v>
      </c>
      <c r="K255" s="120">
        <v>0.8</v>
      </c>
      <c r="L255" s="120">
        <v>930</v>
      </c>
      <c r="M255" s="120" t="s">
        <v>1817</v>
      </c>
      <c r="N255" s="120" t="s">
        <v>1704</v>
      </c>
      <c r="O255" s="120" t="s">
        <v>1702</v>
      </c>
      <c r="P255" s="121">
        <v>200</v>
      </c>
      <c r="Q255" s="120">
        <v>0</v>
      </c>
      <c r="R255" s="121">
        <v>200</v>
      </c>
      <c r="S255" s="120">
        <v>1863</v>
      </c>
      <c r="T255" s="121">
        <v>0</v>
      </c>
      <c r="U255" s="120">
        <v>0</v>
      </c>
      <c r="V255" s="121">
        <v>0</v>
      </c>
      <c r="W255" s="120">
        <v>0</v>
      </c>
      <c r="X255" s="120" t="s">
        <v>6207</v>
      </c>
      <c r="Y255" s="120" t="b">
        <v>1</v>
      </c>
      <c r="AA255" t="str">
        <f>VLOOKUP($H255,'Master list'!$C:$Z,3,0)</f>
        <v>SGCD</v>
      </c>
      <c r="AB255" t="str">
        <f>VLOOKUP($H255,'Master list'!$C:$Z,4,0)</f>
        <v>Z22</v>
      </c>
      <c r="AC255" s="47">
        <f>VLOOKUP($H255,'Master list'!$C:$Z,13,0)</f>
        <v>935</v>
      </c>
      <c r="AD255" t="str">
        <f>VLOOKUP($H255,'Master list'!$C:$Z,5,0)</f>
        <v>SGCD2-Z22</v>
      </c>
      <c r="AE255">
        <f>VLOOKUP($H255,'Master list'!$C:$Z,6,0)</f>
        <v>0.8</v>
      </c>
      <c r="AF255">
        <f>VLOOKUP($H255,'Master list'!$C:$Z,7,0)</f>
        <v>930</v>
      </c>
      <c r="AG255">
        <f>VLOOKUP($H255,'Master list'!$C:$Z,8,0)</f>
        <v>1585</v>
      </c>
      <c r="AH255" s="46">
        <f>VLOOKUP($H255,'Master list'!$C:$L,9,0)</f>
        <v>9.2570340000000009</v>
      </c>
      <c r="AI255" s="46">
        <f t="shared" si="16"/>
        <v>1851.4068000000002</v>
      </c>
      <c r="AJ255" s="46">
        <f t="shared" si="17"/>
        <v>1851.4068000000002</v>
      </c>
      <c r="AK255" s="46">
        <f t="shared" si="18"/>
        <v>0</v>
      </c>
      <c r="AL255" s="74">
        <v>5</v>
      </c>
    </row>
    <row r="256" spans="1:38">
      <c r="A256" s="120" t="s">
        <v>1447</v>
      </c>
      <c r="B256" s="120" t="s">
        <v>1702</v>
      </c>
      <c r="C256" s="120" t="s">
        <v>6224</v>
      </c>
      <c r="D256" s="120" t="s">
        <v>6225</v>
      </c>
      <c r="E256" s="121">
        <v>1</v>
      </c>
      <c r="F256" s="120" t="s">
        <v>6245</v>
      </c>
      <c r="G256" s="120" t="s">
        <v>6245</v>
      </c>
      <c r="H256" s="120" t="s">
        <v>859</v>
      </c>
      <c r="I256" s="120" t="s">
        <v>1224</v>
      </c>
      <c r="J256" s="120" t="s">
        <v>1227</v>
      </c>
      <c r="K256" s="120">
        <v>0.6</v>
      </c>
      <c r="L256" s="120">
        <v>204</v>
      </c>
      <c r="M256" s="120" t="s">
        <v>1759</v>
      </c>
      <c r="N256" s="120" t="s">
        <v>1704</v>
      </c>
      <c r="O256" s="120" t="s">
        <v>1702</v>
      </c>
      <c r="P256" s="121">
        <v>500</v>
      </c>
      <c r="Q256" s="120">
        <v>0</v>
      </c>
      <c r="R256" s="121">
        <v>500</v>
      </c>
      <c r="S256" s="120">
        <v>194</v>
      </c>
      <c r="T256" s="121">
        <v>0</v>
      </c>
      <c r="U256" s="120">
        <v>0</v>
      </c>
      <c r="V256" s="121">
        <v>0</v>
      </c>
      <c r="W256" s="120">
        <v>0</v>
      </c>
      <c r="X256" s="120" t="s">
        <v>6226</v>
      </c>
      <c r="Y256" s="120" t="b">
        <v>1</v>
      </c>
      <c r="AA256" t="str">
        <f>VLOOKUP($H256,'Master list'!$C:$Z,3,0)</f>
        <v>SGCC</v>
      </c>
      <c r="AB256" t="str">
        <f>VLOOKUP($H256,'Master list'!$C:$Z,4,0)</f>
        <v>Z18</v>
      </c>
      <c r="AC256" s="47">
        <f>VLOOKUP($H256,'Master list'!$C:$Z,13,0)</f>
        <v>1219</v>
      </c>
      <c r="AD256" t="str">
        <f>VLOOKUP($H256,'Master list'!$C:$Z,5,0)</f>
        <v>SGCC-ZSBX-Z18</v>
      </c>
      <c r="AE256">
        <f>VLOOKUP($H256,'Master list'!$C:$Z,6,0)</f>
        <v>0.6</v>
      </c>
      <c r="AF256">
        <f>VLOOKUP($H256,'Master list'!$C:$Z,7,0)</f>
        <v>204</v>
      </c>
      <c r="AG256">
        <f>VLOOKUP($H256,'Master list'!$C:$Z,8,0)</f>
        <v>400</v>
      </c>
      <c r="AH256" s="46">
        <f>VLOOKUP($H256,'Master list'!$C:$L,9,0)</f>
        <v>0.38433600000000001</v>
      </c>
      <c r="AI256" s="46">
        <f t="shared" si="16"/>
        <v>192.16800000000001</v>
      </c>
      <c r="AJ256" s="46">
        <f t="shared" si="17"/>
        <v>192.16800000000001</v>
      </c>
      <c r="AK256" s="46">
        <f t="shared" si="18"/>
        <v>0</v>
      </c>
      <c r="AL256" s="74">
        <v>5</v>
      </c>
    </row>
    <row r="257" spans="1:38">
      <c r="A257" s="120" t="s">
        <v>1447</v>
      </c>
      <c r="B257" s="120" t="s">
        <v>1702</v>
      </c>
      <c r="C257" s="120" t="s">
        <v>6224</v>
      </c>
      <c r="D257" s="120" t="s">
        <v>6225</v>
      </c>
      <c r="E257" s="121">
        <v>2</v>
      </c>
      <c r="F257" s="120" t="s">
        <v>6246</v>
      </c>
      <c r="G257" s="120" t="s">
        <v>6246</v>
      </c>
      <c r="H257" s="120" t="s">
        <v>97</v>
      </c>
      <c r="I257" s="120" t="s">
        <v>1224</v>
      </c>
      <c r="J257" s="120" t="s">
        <v>1221</v>
      </c>
      <c r="K257" s="120">
        <v>0.7</v>
      </c>
      <c r="L257" s="120">
        <v>277</v>
      </c>
      <c r="M257" s="120" t="s">
        <v>2009</v>
      </c>
      <c r="N257" s="120" t="s">
        <v>1704</v>
      </c>
      <c r="O257" s="120" t="s">
        <v>1702</v>
      </c>
      <c r="P257" s="121">
        <v>1500</v>
      </c>
      <c r="Q257" s="120">
        <v>0</v>
      </c>
      <c r="R257" s="121">
        <v>1462</v>
      </c>
      <c r="S257" s="120">
        <v>1528.88</v>
      </c>
      <c r="T257" s="121">
        <v>0</v>
      </c>
      <c r="U257" s="120">
        <v>0</v>
      </c>
      <c r="V257" s="121">
        <v>38</v>
      </c>
      <c r="W257" s="120">
        <v>0</v>
      </c>
      <c r="X257" s="120" t="s">
        <v>6226</v>
      </c>
      <c r="Y257" s="120" t="b">
        <v>0</v>
      </c>
      <c r="AA257" t="str">
        <f>VLOOKUP($H257,'Master list'!$C:$Z,3,0)</f>
        <v>SGCC</v>
      </c>
      <c r="AB257" t="str">
        <f>VLOOKUP($H257,'Master list'!$C:$Z,4,0)</f>
        <v>Z08</v>
      </c>
      <c r="AC257" s="47">
        <f>VLOOKUP($H257,'Master list'!$C:$Z,13,0)</f>
        <v>1219</v>
      </c>
      <c r="AD257" t="str">
        <f>VLOOKUP($H257,'Master list'!$C:$Z,5,0)</f>
        <v>SGCC-ZSBX-Z08</v>
      </c>
      <c r="AE257">
        <f>VLOOKUP($H257,'Master list'!$C:$Z,6,0)</f>
        <v>0.7</v>
      </c>
      <c r="AF257">
        <f>VLOOKUP($H257,'Master list'!$C:$Z,7,0)</f>
        <v>277</v>
      </c>
      <c r="AG257">
        <f>VLOOKUP($H257,'Master list'!$C:$Z,8,0)</f>
        <v>695</v>
      </c>
      <c r="AH257" s="46">
        <f>VLOOKUP($H257,'Master list'!$C:$L,9,0)</f>
        <v>1.0578699249999999</v>
      </c>
      <c r="AI257" s="46">
        <f t="shared" si="16"/>
        <v>1586.8048874999997</v>
      </c>
      <c r="AJ257" s="46">
        <f t="shared" si="17"/>
        <v>1546.6058303499999</v>
      </c>
      <c r="AK257" s="46">
        <f t="shared" si="18"/>
        <v>40.199057149999817</v>
      </c>
      <c r="AL257" s="74">
        <v>5</v>
      </c>
    </row>
    <row r="258" spans="1:38">
      <c r="A258" s="120" t="s">
        <v>1447</v>
      </c>
      <c r="B258" s="120" t="s">
        <v>1702</v>
      </c>
      <c r="C258" s="120" t="s">
        <v>6224</v>
      </c>
      <c r="D258" s="120" t="s">
        <v>6225</v>
      </c>
      <c r="E258" s="121">
        <v>3</v>
      </c>
      <c r="F258" s="120" t="s">
        <v>6246</v>
      </c>
      <c r="G258" s="120" t="s">
        <v>6246</v>
      </c>
      <c r="H258" s="120" t="s">
        <v>97</v>
      </c>
      <c r="I258" s="120" t="s">
        <v>1224</v>
      </c>
      <c r="J258" s="120" t="s">
        <v>1221</v>
      </c>
      <c r="K258" s="120">
        <v>0.7</v>
      </c>
      <c r="L258" s="120">
        <v>277</v>
      </c>
      <c r="M258" s="120" t="s">
        <v>2009</v>
      </c>
      <c r="N258" s="120" t="s">
        <v>1704</v>
      </c>
      <c r="O258" s="120" t="s">
        <v>1702</v>
      </c>
      <c r="P258" s="121">
        <v>500</v>
      </c>
      <c r="Q258" s="120">
        <v>0</v>
      </c>
      <c r="R258" s="121">
        <v>500</v>
      </c>
      <c r="S258" s="120">
        <v>516</v>
      </c>
      <c r="T258" s="121">
        <v>0</v>
      </c>
      <c r="U258" s="120">
        <v>0</v>
      </c>
      <c r="V258" s="121">
        <v>0</v>
      </c>
      <c r="W258" s="120">
        <v>0</v>
      </c>
      <c r="X258" s="120" t="s">
        <v>6226</v>
      </c>
      <c r="Y258" s="120" t="b">
        <v>1</v>
      </c>
      <c r="AA258" t="str">
        <f>VLOOKUP($H258,'Master list'!$C:$Z,3,0)</f>
        <v>SGCC</v>
      </c>
      <c r="AB258" t="str">
        <f>VLOOKUP($H258,'Master list'!$C:$Z,4,0)</f>
        <v>Z08</v>
      </c>
      <c r="AC258" s="47">
        <f>VLOOKUP($H258,'Master list'!$C:$Z,13,0)</f>
        <v>1219</v>
      </c>
      <c r="AD258" t="str">
        <f>VLOOKUP($H258,'Master list'!$C:$Z,5,0)</f>
        <v>SGCC-ZSBX-Z08</v>
      </c>
      <c r="AE258">
        <f>VLOOKUP($H258,'Master list'!$C:$Z,6,0)</f>
        <v>0.7</v>
      </c>
      <c r="AF258">
        <f>VLOOKUP($H258,'Master list'!$C:$Z,7,0)</f>
        <v>277</v>
      </c>
      <c r="AG258">
        <f>VLOOKUP($H258,'Master list'!$C:$Z,8,0)</f>
        <v>695</v>
      </c>
      <c r="AH258" s="46">
        <f>VLOOKUP($H258,'Master list'!$C:$L,9,0)</f>
        <v>1.0578699249999999</v>
      </c>
      <c r="AI258" s="46">
        <f t="shared" si="16"/>
        <v>528.93496249999998</v>
      </c>
      <c r="AJ258" s="46">
        <f t="shared" si="17"/>
        <v>528.93496249999998</v>
      </c>
      <c r="AK258" s="46">
        <f t="shared" si="18"/>
        <v>0</v>
      </c>
      <c r="AL258" s="74">
        <v>5</v>
      </c>
    </row>
    <row r="259" spans="1:38">
      <c r="A259" s="120" t="s">
        <v>1447</v>
      </c>
      <c r="B259" s="120" t="s">
        <v>1702</v>
      </c>
      <c r="C259" s="120" t="s">
        <v>6224</v>
      </c>
      <c r="D259" s="120" t="s">
        <v>6225</v>
      </c>
      <c r="E259" s="121">
        <v>4</v>
      </c>
      <c r="F259" s="120" t="s">
        <v>6246</v>
      </c>
      <c r="G259" s="120" t="s">
        <v>6246</v>
      </c>
      <c r="H259" s="120" t="s">
        <v>103</v>
      </c>
      <c r="I259" s="120" t="s">
        <v>1224</v>
      </c>
      <c r="J259" s="120" t="s">
        <v>1221</v>
      </c>
      <c r="K259" s="120">
        <v>0.7</v>
      </c>
      <c r="L259" s="120">
        <v>143</v>
      </c>
      <c r="M259" s="120" t="s">
        <v>1832</v>
      </c>
      <c r="N259" s="120" t="s">
        <v>1704</v>
      </c>
      <c r="O259" s="120" t="s">
        <v>1702</v>
      </c>
      <c r="P259" s="121">
        <v>600</v>
      </c>
      <c r="Q259" s="120">
        <v>0</v>
      </c>
      <c r="R259" s="121">
        <v>600</v>
      </c>
      <c r="S259" s="120">
        <v>370</v>
      </c>
      <c r="T259" s="121">
        <v>0</v>
      </c>
      <c r="U259" s="120">
        <v>0</v>
      </c>
      <c r="V259" s="121">
        <v>0</v>
      </c>
      <c r="W259" s="120">
        <v>0</v>
      </c>
      <c r="X259" s="120" t="s">
        <v>6226</v>
      </c>
      <c r="Y259" s="120" t="b">
        <v>1</v>
      </c>
      <c r="AA259" t="str">
        <f>VLOOKUP($H259,'Master list'!$C:$Z,3,0)</f>
        <v>SGCC</v>
      </c>
      <c r="AB259" t="str">
        <f>VLOOKUP($H259,'Master list'!$C:$Z,4,0)</f>
        <v>Z08</v>
      </c>
      <c r="AC259" s="47">
        <f>VLOOKUP($H259,'Master list'!$C:$Z,13,0)</f>
        <v>1219</v>
      </c>
      <c r="AD259" t="str">
        <f>VLOOKUP($H259,'Master list'!$C:$Z,5,0)</f>
        <v>SGCC-ZSBX-Z08</v>
      </c>
      <c r="AE259">
        <f>VLOOKUP($H259,'Master list'!$C:$Z,6,0)</f>
        <v>0.7</v>
      </c>
      <c r="AF259">
        <f>VLOOKUP($H259,'Master list'!$C:$Z,7,0)</f>
        <v>143</v>
      </c>
      <c r="AG259">
        <f>VLOOKUP($H259,'Master list'!$C:$Z,8,0)</f>
        <v>796</v>
      </c>
      <c r="AH259" s="46">
        <f>VLOOKUP($H259,'Master list'!$C:$L,9,0)</f>
        <v>0.62548485999999992</v>
      </c>
      <c r="AI259" s="46">
        <f t="shared" si="16"/>
        <v>375.29091599999992</v>
      </c>
      <c r="AJ259" s="46">
        <f t="shared" si="17"/>
        <v>375.29091599999992</v>
      </c>
      <c r="AK259" s="46">
        <f t="shared" si="18"/>
        <v>0</v>
      </c>
      <c r="AL259" s="74">
        <v>5</v>
      </c>
    </row>
    <row r="260" spans="1:38">
      <c r="A260" s="120" t="s">
        <v>1447</v>
      </c>
      <c r="B260" s="120" t="s">
        <v>1702</v>
      </c>
      <c r="C260" s="120" t="s">
        <v>6224</v>
      </c>
      <c r="D260" s="120" t="s">
        <v>6225</v>
      </c>
      <c r="E260" s="121">
        <v>5</v>
      </c>
      <c r="F260" s="120" t="s">
        <v>6246</v>
      </c>
      <c r="G260" s="120" t="s">
        <v>6246</v>
      </c>
      <c r="H260" s="120" t="s">
        <v>103</v>
      </c>
      <c r="I260" s="120" t="s">
        <v>1224</v>
      </c>
      <c r="J260" s="120" t="s">
        <v>1221</v>
      </c>
      <c r="K260" s="120">
        <v>0.7</v>
      </c>
      <c r="L260" s="120">
        <v>143</v>
      </c>
      <c r="M260" s="120" t="s">
        <v>1832</v>
      </c>
      <c r="N260" s="120" t="s">
        <v>1704</v>
      </c>
      <c r="O260" s="120" t="s">
        <v>1702</v>
      </c>
      <c r="P260" s="121">
        <v>300</v>
      </c>
      <c r="Q260" s="120">
        <v>0</v>
      </c>
      <c r="R260" s="121">
        <v>300</v>
      </c>
      <c r="S260" s="120">
        <v>189</v>
      </c>
      <c r="T260" s="121">
        <v>0</v>
      </c>
      <c r="U260" s="120">
        <v>0</v>
      </c>
      <c r="V260" s="121">
        <v>0</v>
      </c>
      <c r="W260" s="120">
        <v>0</v>
      </c>
      <c r="X260" s="120" t="s">
        <v>6226</v>
      </c>
      <c r="Y260" s="120" t="b">
        <v>1</v>
      </c>
      <c r="AA260" t="str">
        <f>VLOOKUP($H260,'Master list'!$C:$Z,3,0)</f>
        <v>SGCC</v>
      </c>
      <c r="AB260" t="str">
        <f>VLOOKUP($H260,'Master list'!$C:$Z,4,0)</f>
        <v>Z08</v>
      </c>
      <c r="AC260" s="47">
        <f>VLOOKUP($H260,'Master list'!$C:$Z,13,0)</f>
        <v>1219</v>
      </c>
      <c r="AD260" t="str">
        <f>VLOOKUP($H260,'Master list'!$C:$Z,5,0)</f>
        <v>SGCC-ZSBX-Z08</v>
      </c>
      <c r="AE260">
        <f>VLOOKUP($H260,'Master list'!$C:$Z,6,0)</f>
        <v>0.7</v>
      </c>
      <c r="AF260">
        <f>VLOOKUP($H260,'Master list'!$C:$Z,7,0)</f>
        <v>143</v>
      </c>
      <c r="AG260">
        <f>VLOOKUP($H260,'Master list'!$C:$Z,8,0)</f>
        <v>796</v>
      </c>
      <c r="AH260" s="46">
        <f>VLOOKUP($H260,'Master list'!$C:$L,9,0)</f>
        <v>0.62548485999999992</v>
      </c>
      <c r="AI260" s="46">
        <f t="shared" si="16"/>
        <v>187.64545799999996</v>
      </c>
      <c r="AJ260" s="46">
        <f t="shared" si="17"/>
        <v>187.64545799999996</v>
      </c>
      <c r="AK260" s="46">
        <f t="shared" si="18"/>
        <v>0</v>
      </c>
      <c r="AL260" s="74">
        <v>5</v>
      </c>
    </row>
    <row r="261" spans="1:38">
      <c r="A261" s="120" t="s">
        <v>1447</v>
      </c>
      <c r="B261" s="120" t="s">
        <v>1702</v>
      </c>
      <c r="C261" s="120" t="s">
        <v>6224</v>
      </c>
      <c r="D261" s="120" t="s">
        <v>6225</v>
      </c>
      <c r="E261" s="121">
        <v>6</v>
      </c>
      <c r="F261" s="120" t="s">
        <v>6246</v>
      </c>
      <c r="G261" s="120" t="s">
        <v>6246</v>
      </c>
      <c r="H261" s="120" t="s">
        <v>111</v>
      </c>
      <c r="I261" s="120" t="s">
        <v>1224</v>
      </c>
      <c r="J261" s="120" t="s">
        <v>1221</v>
      </c>
      <c r="K261" s="120">
        <v>0.7</v>
      </c>
      <c r="L261" s="120">
        <v>284</v>
      </c>
      <c r="M261" s="120" t="s">
        <v>1722</v>
      </c>
      <c r="N261" s="120" t="s">
        <v>1704</v>
      </c>
      <c r="O261" s="120" t="s">
        <v>1702</v>
      </c>
      <c r="P261" s="121">
        <v>100</v>
      </c>
      <c r="Q261" s="120">
        <v>0</v>
      </c>
      <c r="R261" s="121">
        <v>100</v>
      </c>
      <c r="S261" s="120">
        <v>107.3</v>
      </c>
      <c r="T261" s="121">
        <v>0</v>
      </c>
      <c r="U261" s="120">
        <v>0</v>
      </c>
      <c r="V261" s="121">
        <v>0</v>
      </c>
      <c r="W261" s="120">
        <v>0</v>
      </c>
      <c r="X261" s="120" t="s">
        <v>6226</v>
      </c>
      <c r="Y261" s="120" t="b">
        <v>1</v>
      </c>
      <c r="AA261" t="str">
        <f>VLOOKUP($H261,'Master list'!$C:$Z,3,0)</f>
        <v>SGCC</v>
      </c>
      <c r="AB261" t="str">
        <f>VLOOKUP($H261,'Master list'!$C:$Z,4,0)</f>
        <v>Z08</v>
      </c>
      <c r="AC261" s="47">
        <f>VLOOKUP($H261,'Master list'!$C:$Z,13,0)</f>
        <v>1219</v>
      </c>
      <c r="AD261" t="str">
        <f>VLOOKUP($H261,'Master list'!$C:$Z,5,0)</f>
        <v>SGCC-ZSBX-Z08</v>
      </c>
      <c r="AE261">
        <f>VLOOKUP($H261,'Master list'!$C:$Z,6,0)</f>
        <v>0.7</v>
      </c>
      <c r="AF261">
        <f>VLOOKUP($H261,'Master list'!$C:$Z,7,0)</f>
        <v>284</v>
      </c>
      <c r="AG261">
        <f>VLOOKUP($H261,'Master list'!$C:$Z,8,0)</f>
        <v>691</v>
      </c>
      <c r="AH261" s="46">
        <f>VLOOKUP($H261,'Master list'!$C:$L,9,0)</f>
        <v>1.0783607799999997</v>
      </c>
      <c r="AI261" s="46">
        <f t="shared" si="16"/>
        <v>107.83607799999997</v>
      </c>
      <c r="AJ261" s="46">
        <f t="shared" si="17"/>
        <v>107.83607799999997</v>
      </c>
      <c r="AK261" s="46">
        <f t="shared" si="18"/>
        <v>0</v>
      </c>
      <c r="AL261" s="74">
        <v>5</v>
      </c>
    </row>
    <row r="262" spans="1:38">
      <c r="A262" s="120" t="s">
        <v>1447</v>
      </c>
      <c r="B262" s="120" t="s">
        <v>1702</v>
      </c>
      <c r="C262" s="120" t="s">
        <v>6224</v>
      </c>
      <c r="D262" s="120" t="s">
        <v>6225</v>
      </c>
      <c r="E262" s="121">
        <v>7</v>
      </c>
      <c r="F262" s="120" t="s">
        <v>6246</v>
      </c>
      <c r="G262" s="120" t="s">
        <v>6246</v>
      </c>
      <c r="H262" s="120" t="s">
        <v>111</v>
      </c>
      <c r="I262" s="120" t="s">
        <v>1224</v>
      </c>
      <c r="J262" s="120" t="s">
        <v>1221</v>
      </c>
      <c r="K262" s="120">
        <v>0.7</v>
      </c>
      <c r="L262" s="120">
        <v>284</v>
      </c>
      <c r="M262" s="120" t="s">
        <v>1722</v>
      </c>
      <c r="N262" s="120" t="s">
        <v>1704</v>
      </c>
      <c r="O262" s="120" t="s">
        <v>1702</v>
      </c>
      <c r="P262" s="121">
        <v>1300</v>
      </c>
      <c r="Q262" s="120">
        <v>0</v>
      </c>
      <c r="R262" s="121">
        <v>1187</v>
      </c>
      <c r="S262" s="120">
        <v>1270.6510000000001</v>
      </c>
      <c r="T262" s="121">
        <v>113</v>
      </c>
      <c r="U262" s="120">
        <v>119.83199999999999</v>
      </c>
      <c r="V262" s="121">
        <v>0</v>
      </c>
      <c r="W262" s="120">
        <v>0</v>
      </c>
      <c r="X262" s="120" t="s">
        <v>6226</v>
      </c>
      <c r="Y262" s="120" t="b">
        <v>0</v>
      </c>
      <c r="AA262" t="str">
        <f>VLOOKUP($H262,'Master list'!$C:$Z,3,0)</f>
        <v>SGCC</v>
      </c>
      <c r="AB262" t="str">
        <f>VLOOKUP($H262,'Master list'!$C:$Z,4,0)</f>
        <v>Z08</v>
      </c>
      <c r="AC262" s="47">
        <f>VLOOKUP($H262,'Master list'!$C:$Z,13,0)</f>
        <v>1219</v>
      </c>
      <c r="AD262" t="str">
        <f>VLOOKUP($H262,'Master list'!$C:$Z,5,0)</f>
        <v>SGCC-ZSBX-Z08</v>
      </c>
      <c r="AE262">
        <f>VLOOKUP($H262,'Master list'!$C:$Z,6,0)</f>
        <v>0.7</v>
      </c>
      <c r="AF262">
        <f>VLOOKUP($H262,'Master list'!$C:$Z,7,0)</f>
        <v>284</v>
      </c>
      <c r="AG262">
        <f>VLOOKUP($H262,'Master list'!$C:$Z,8,0)</f>
        <v>691</v>
      </c>
      <c r="AH262" s="46">
        <f>VLOOKUP($H262,'Master list'!$C:$L,9,0)</f>
        <v>1.0783607799999997</v>
      </c>
      <c r="AI262" s="46">
        <f t="shared" si="16"/>
        <v>1401.8690139999997</v>
      </c>
      <c r="AJ262" s="46">
        <f t="shared" si="17"/>
        <v>1401.8690139999997</v>
      </c>
      <c r="AK262" s="46">
        <f t="shared" si="18"/>
        <v>0</v>
      </c>
      <c r="AL262" s="74">
        <v>5</v>
      </c>
    </row>
    <row r="263" spans="1:38">
      <c r="A263" s="120" t="s">
        <v>1447</v>
      </c>
      <c r="B263" s="120" t="s">
        <v>1702</v>
      </c>
      <c r="C263" s="120" t="s">
        <v>6224</v>
      </c>
      <c r="D263" s="120" t="s">
        <v>6225</v>
      </c>
      <c r="E263" s="121">
        <v>8</v>
      </c>
      <c r="F263" s="120" t="s">
        <v>6246</v>
      </c>
      <c r="G263" s="120" t="s">
        <v>6246</v>
      </c>
      <c r="H263" s="120" t="s">
        <v>111</v>
      </c>
      <c r="I263" s="120" t="s">
        <v>1224</v>
      </c>
      <c r="J263" s="120" t="s">
        <v>1221</v>
      </c>
      <c r="K263" s="120">
        <v>0.7</v>
      </c>
      <c r="L263" s="120">
        <v>284</v>
      </c>
      <c r="M263" s="120" t="s">
        <v>1722</v>
      </c>
      <c r="N263" s="120" t="s">
        <v>1704</v>
      </c>
      <c r="O263" s="120" t="s">
        <v>1702</v>
      </c>
      <c r="P263" s="121">
        <v>500</v>
      </c>
      <c r="Q263" s="120">
        <v>0</v>
      </c>
      <c r="R263" s="121">
        <v>0</v>
      </c>
      <c r="S263" s="120">
        <v>0</v>
      </c>
      <c r="T263" s="121">
        <v>461</v>
      </c>
      <c r="U263" s="120">
        <v>498.17599999999999</v>
      </c>
      <c r="V263" s="121">
        <v>39</v>
      </c>
      <c r="W263" s="120">
        <v>0</v>
      </c>
      <c r="X263" s="120" t="s">
        <v>6226</v>
      </c>
      <c r="Y263" s="120" t="b">
        <v>0</v>
      </c>
      <c r="AA263" t="str">
        <f>VLOOKUP($H263,'Master list'!$C:$Z,3,0)</f>
        <v>SGCC</v>
      </c>
      <c r="AB263" t="str">
        <f>VLOOKUP($H263,'Master list'!$C:$Z,4,0)</f>
        <v>Z08</v>
      </c>
      <c r="AC263" s="47">
        <f>VLOOKUP($H263,'Master list'!$C:$Z,13,0)</f>
        <v>1219</v>
      </c>
      <c r="AD263" t="str">
        <f>VLOOKUP($H263,'Master list'!$C:$Z,5,0)</f>
        <v>SGCC-ZSBX-Z08</v>
      </c>
      <c r="AE263">
        <f>VLOOKUP($H263,'Master list'!$C:$Z,6,0)</f>
        <v>0.7</v>
      </c>
      <c r="AF263">
        <f>VLOOKUP($H263,'Master list'!$C:$Z,7,0)</f>
        <v>284</v>
      </c>
      <c r="AG263">
        <f>VLOOKUP($H263,'Master list'!$C:$Z,8,0)</f>
        <v>691</v>
      </c>
      <c r="AH263" s="46">
        <f>VLOOKUP($H263,'Master list'!$C:$L,9,0)</f>
        <v>1.0783607799999997</v>
      </c>
      <c r="AI263" s="46">
        <f t="shared" si="16"/>
        <v>539.18038999999987</v>
      </c>
      <c r="AJ263" s="46">
        <f t="shared" si="17"/>
        <v>497.12431957999985</v>
      </c>
      <c r="AK263" s="46">
        <f t="shared" si="18"/>
        <v>42.056070420000026</v>
      </c>
      <c r="AL263" s="74">
        <v>5</v>
      </c>
    </row>
    <row r="264" spans="1:38">
      <c r="A264" s="120" t="s">
        <v>1447</v>
      </c>
      <c r="B264" s="120" t="s">
        <v>1702</v>
      </c>
      <c r="C264" s="120" t="s">
        <v>6224</v>
      </c>
      <c r="D264" s="120" t="s">
        <v>6225</v>
      </c>
      <c r="E264" s="121">
        <v>9</v>
      </c>
      <c r="F264" s="120" t="s">
        <v>6246</v>
      </c>
      <c r="G264" s="120" t="s">
        <v>6246</v>
      </c>
      <c r="H264" s="120" t="s">
        <v>115</v>
      </c>
      <c r="I264" s="120" t="s">
        <v>1224</v>
      </c>
      <c r="J264" s="120" t="s">
        <v>1221</v>
      </c>
      <c r="K264" s="120">
        <v>0.7</v>
      </c>
      <c r="L264" s="120">
        <v>580</v>
      </c>
      <c r="M264" s="120" t="s">
        <v>6188</v>
      </c>
      <c r="N264" s="120" t="s">
        <v>1704</v>
      </c>
      <c r="O264" s="120" t="s">
        <v>1702</v>
      </c>
      <c r="P264" s="121">
        <v>300</v>
      </c>
      <c r="Q264" s="120">
        <v>0</v>
      </c>
      <c r="R264" s="121">
        <v>300</v>
      </c>
      <c r="S264" s="120">
        <v>568</v>
      </c>
      <c r="T264" s="121">
        <v>0</v>
      </c>
      <c r="U264" s="120">
        <v>0</v>
      </c>
      <c r="V264" s="121">
        <v>0</v>
      </c>
      <c r="W264" s="120">
        <v>0</v>
      </c>
      <c r="X264" s="120" t="s">
        <v>6226</v>
      </c>
      <c r="Y264" s="120" t="b">
        <v>1</v>
      </c>
      <c r="AA264" t="str">
        <f>VLOOKUP($H264,'Master list'!$C:$Z,3,0)</f>
        <v>SGCC</v>
      </c>
      <c r="AB264" t="str">
        <f>VLOOKUP($H264,'Master list'!$C:$Z,4,0)</f>
        <v>Z08</v>
      </c>
      <c r="AC264" s="47">
        <f>VLOOKUP($H264,'Master list'!$C:$Z,13,0)</f>
        <v>1219</v>
      </c>
      <c r="AD264" t="str">
        <f>VLOOKUP($H264,'Master list'!$C:$Z,5,0)</f>
        <v>SGCC-ZSBX-Z08</v>
      </c>
      <c r="AE264">
        <f>VLOOKUP($H264,'Master list'!$C:$Z,6,0)</f>
        <v>0.7</v>
      </c>
      <c r="AF264">
        <f>VLOOKUP($H264,'Master list'!$C:$Z,7,0)</f>
        <v>580</v>
      </c>
      <c r="AG264">
        <f>VLOOKUP($H264,'Master list'!$C:$Z,8,0)</f>
        <v>599</v>
      </c>
      <c r="AH264" s="46">
        <f>VLOOKUP($H264,'Master list'!$C:$L,9,0)</f>
        <v>1.9090728999999997</v>
      </c>
      <c r="AI264" s="46">
        <f t="shared" si="16"/>
        <v>572.72186999999997</v>
      </c>
      <c r="AJ264" s="46">
        <f t="shared" si="17"/>
        <v>572.72186999999997</v>
      </c>
      <c r="AK264" s="46">
        <f t="shared" si="18"/>
        <v>0</v>
      </c>
      <c r="AL264" s="74">
        <v>5</v>
      </c>
    </row>
    <row r="265" spans="1:38">
      <c r="A265" s="120" t="s">
        <v>1447</v>
      </c>
      <c r="B265" s="120" t="s">
        <v>1702</v>
      </c>
      <c r="C265" s="120" t="s">
        <v>6224</v>
      </c>
      <c r="D265" s="120" t="s">
        <v>6225</v>
      </c>
      <c r="E265" s="121">
        <v>10</v>
      </c>
      <c r="F265" s="120" t="s">
        <v>6246</v>
      </c>
      <c r="G265" s="120" t="s">
        <v>6246</v>
      </c>
      <c r="H265" s="120" t="s">
        <v>115</v>
      </c>
      <c r="I265" s="120" t="s">
        <v>1224</v>
      </c>
      <c r="J265" s="120" t="s">
        <v>1221</v>
      </c>
      <c r="K265" s="120">
        <v>0.7</v>
      </c>
      <c r="L265" s="120">
        <v>580</v>
      </c>
      <c r="M265" s="120" t="s">
        <v>6188</v>
      </c>
      <c r="N265" s="120" t="s">
        <v>1704</v>
      </c>
      <c r="O265" s="120" t="s">
        <v>1702</v>
      </c>
      <c r="P265" s="121">
        <v>300</v>
      </c>
      <c r="Q265" s="120">
        <v>0</v>
      </c>
      <c r="R265" s="121">
        <v>300</v>
      </c>
      <c r="S265" s="120">
        <v>568</v>
      </c>
      <c r="T265" s="121">
        <v>0</v>
      </c>
      <c r="U265" s="120">
        <v>0</v>
      </c>
      <c r="V265" s="121">
        <v>0</v>
      </c>
      <c r="W265" s="120">
        <v>0</v>
      </c>
      <c r="X265" s="120" t="s">
        <v>6226</v>
      </c>
      <c r="Y265" s="120" t="b">
        <v>1</v>
      </c>
      <c r="AA265" t="str">
        <f>VLOOKUP($H265,'Master list'!$C:$Z,3,0)</f>
        <v>SGCC</v>
      </c>
      <c r="AB265" t="str">
        <f>VLOOKUP($H265,'Master list'!$C:$Z,4,0)</f>
        <v>Z08</v>
      </c>
      <c r="AC265" s="47">
        <f>VLOOKUP($H265,'Master list'!$C:$Z,13,0)</f>
        <v>1219</v>
      </c>
      <c r="AD265" t="str">
        <f>VLOOKUP($H265,'Master list'!$C:$Z,5,0)</f>
        <v>SGCC-ZSBX-Z08</v>
      </c>
      <c r="AE265">
        <f>VLOOKUP($H265,'Master list'!$C:$Z,6,0)</f>
        <v>0.7</v>
      </c>
      <c r="AF265">
        <f>VLOOKUP($H265,'Master list'!$C:$Z,7,0)</f>
        <v>580</v>
      </c>
      <c r="AG265">
        <f>VLOOKUP($H265,'Master list'!$C:$Z,8,0)</f>
        <v>599</v>
      </c>
      <c r="AH265" s="46">
        <f>VLOOKUP($H265,'Master list'!$C:$L,9,0)</f>
        <v>1.9090728999999997</v>
      </c>
      <c r="AI265" s="46">
        <f t="shared" si="16"/>
        <v>572.72186999999997</v>
      </c>
      <c r="AJ265" s="46">
        <f t="shared" si="17"/>
        <v>572.72186999999997</v>
      </c>
      <c r="AK265" s="46">
        <f t="shared" si="18"/>
        <v>0</v>
      </c>
      <c r="AL265" s="74">
        <v>5</v>
      </c>
    </row>
    <row r="266" spans="1:38">
      <c r="A266" s="120" t="s">
        <v>1447</v>
      </c>
      <c r="B266" s="120" t="s">
        <v>1702</v>
      </c>
      <c r="C266" s="120" t="s">
        <v>6224</v>
      </c>
      <c r="D266" s="120" t="s">
        <v>6225</v>
      </c>
      <c r="E266" s="121">
        <v>11</v>
      </c>
      <c r="F266" s="120" t="s">
        <v>6246</v>
      </c>
      <c r="G266" s="120" t="s">
        <v>6246</v>
      </c>
      <c r="H266" s="120" t="s">
        <v>147</v>
      </c>
      <c r="I266" s="120" t="s">
        <v>1224</v>
      </c>
      <c r="J266" s="120" t="s">
        <v>1221</v>
      </c>
      <c r="K266" s="120">
        <v>0.6</v>
      </c>
      <c r="L266" s="120">
        <v>140</v>
      </c>
      <c r="M266" s="120" t="s">
        <v>1723</v>
      </c>
      <c r="N266" s="120" t="s">
        <v>1704</v>
      </c>
      <c r="O266" s="120" t="s">
        <v>1702</v>
      </c>
      <c r="P266" s="121">
        <v>500</v>
      </c>
      <c r="Q266" s="120">
        <v>0</v>
      </c>
      <c r="R266" s="121">
        <v>500</v>
      </c>
      <c r="S266" s="120">
        <v>56</v>
      </c>
      <c r="T266" s="121">
        <v>0</v>
      </c>
      <c r="U266" s="120">
        <v>0</v>
      </c>
      <c r="V266" s="121">
        <v>0</v>
      </c>
      <c r="W266" s="120">
        <v>0</v>
      </c>
      <c r="X266" s="120" t="s">
        <v>6226</v>
      </c>
      <c r="Y266" s="120" t="b">
        <v>1</v>
      </c>
      <c r="AA266" t="str">
        <f>VLOOKUP($H266,'Master list'!$C:$Z,3,0)</f>
        <v>SGCC</v>
      </c>
      <c r="AB266" t="str">
        <f>VLOOKUP($H266,'Master list'!$C:$Z,4,0)</f>
        <v>Z08</v>
      </c>
      <c r="AC266" s="47">
        <f>VLOOKUP($H266,'Master list'!$C:$Z,13,0)</f>
        <v>1219</v>
      </c>
      <c r="AD266" t="str">
        <f>VLOOKUP($H266,'Master list'!$C:$Z,5,0)</f>
        <v>SGCC-SGCC-ZSB-Z08</v>
      </c>
      <c r="AE266">
        <f>VLOOKUP($H266,'Master list'!$C:$Z,6,0)</f>
        <v>0.6</v>
      </c>
      <c r="AF266">
        <f>VLOOKUP($H266,'Master list'!$C:$Z,7,0)</f>
        <v>140</v>
      </c>
      <c r="AG266">
        <f>VLOOKUP($H266,'Master list'!$C:$Z,8,0)</f>
        <v>170</v>
      </c>
      <c r="AH266" s="46">
        <f>VLOOKUP($H266,'Master list'!$C:$L,9,0)</f>
        <v>0.112098</v>
      </c>
      <c r="AI266" s="46">
        <f t="shared" si="16"/>
        <v>56.048999999999999</v>
      </c>
      <c r="AJ266" s="46">
        <f t="shared" si="17"/>
        <v>56.048999999999999</v>
      </c>
      <c r="AK266" s="46">
        <f t="shared" si="18"/>
        <v>0</v>
      </c>
      <c r="AL266" s="74">
        <v>5</v>
      </c>
    </row>
    <row r="267" spans="1:38">
      <c r="A267" s="120" t="s">
        <v>1447</v>
      </c>
      <c r="B267" s="120" t="s">
        <v>1702</v>
      </c>
      <c r="C267" s="120" t="s">
        <v>6224</v>
      </c>
      <c r="D267" s="120" t="s">
        <v>6225</v>
      </c>
      <c r="E267" s="121">
        <v>12</v>
      </c>
      <c r="F267" s="120" t="s">
        <v>6246</v>
      </c>
      <c r="G267" s="120" t="s">
        <v>6246</v>
      </c>
      <c r="H267" s="120" t="s">
        <v>149</v>
      </c>
      <c r="I267" s="120" t="s">
        <v>1224</v>
      </c>
      <c r="J267" s="120" t="s">
        <v>1221</v>
      </c>
      <c r="K267" s="120">
        <v>0.6</v>
      </c>
      <c r="L267" s="120">
        <v>140</v>
      </c>
      <c r="M267" s="120" t="s">
        <v>1723</v>
      </c>
      <c r="N267" s="120" t="s">
        <v>1704</v>
      </c>
      <c r="O267" s="120" t="s">
        <v>1702</v>
      </c>
      <c r="P267" s="121">
        <v>600</v>
      </c>
      <c r="Q267" s="120">
        <v>0</v>
      </c>
      <c r="R267" s="121">
        <v>595</v>
      </c>
      <c r="S267" s="120">
        <v>65.760000000000005</v>
      </c>
      <c r="T267" s="121">
        <v>0</v>
      </c>
      <c r="U267" s="120">
        <v>0</v>
      </c>
      <c r="V267" s="121">
        <v>5</v>
      </c>
      <c r="W267" s="120">
        <v>0</v>
      </c>
      <c r="X267" s="120" t="s">
        <v>6226</v>
      </c>
      <c r="Y267" s="120" t="b">
        <v>0</v>
      </c>
      <c r="AA267" t="str">
        <f>VLOOKUP($H267,'Master list'!$C:$Z,3,0)</f>
        <v>SGCC</v>
      </c>
      <c r="AB267" t="str">
        <f>VLOOKUP($H267,'Master list'!$C:$Z,4,0)</f>
        <v>Z08</v>
      </c>
      <c r="AC267" s="47">
        <f>VLOOKUP($H267,'Master list'!$C:$Z,13,0)</f>
        <v>1219</v>
      </c>
      <c r="AD267" t="str">
        <f>VLOOKUP($H267,'Master list'!$C:$Z,5,0)</f>
        <v>SGCC-ZSBX-Z08</v>
      </c>
      <c r="AE267">
        <f>VLOOKUP($H267,'Master list'!$C:$Z,6,0)</f>
        <v>0.6</v>
      </c>
      <c r="AF267">
        <f>VLOOKUP($H267,'Master list'!$C:$Z,7,0)</f>
        <v>140</v>
      </c>
      <c r="AG267">
        <f>VLOOKUP($H267,'Master list'!$C:$Z,8,0)</f>
        <v>170</v>
      </c>
      <c r="AH267" s="46">
        <f>VLOOKUP($H267,'Master list'!$C:$L,9,0)</f>
        <v>0.112098</v>
      </c>
      <c r="AI267" s="46">
        <f t="shared" ref="AI267:AI328" si="19">IF(M267="coil",Q267,P267*$AH267)</f>
        <v>67.258800000000008</v>
      </c>
      <c r="AJ267" s="46">
        <f t="shared" ref="AJ267:AJ328" si="20">IF(M267="coil",U267+S267,(R267+T267)*$AH267)</f>
        <v>66.698310000000006</v>
      </c>
      <c r="AK267" s="46">
        <f t="shared" ref="AK267:AK328" si="21">IF(Y267="TRUE",0,AI267-AJ267)</f>
        <v>0.56049000000000149</v>
      </c>
      <c r="AL267" s="74">
        <v>5</v>
      </c>
    </row>
    <row r="268" spans="1:38">
      <c r="A268" s="120" t="s">
        <v>1447</v>
      </c>
      <c r="B268" s="120" t="s">
        <v>1702</v>
      </c>
      <c r="C268" s="120" t="s">
        <v>6224</v>
      </c>
      <c r="D268" s="120" t="s">
        <v>6225</v>
      </c>
      <c r="E268" s="121">
        <v>13</v>
      </c>
      <c r="F268" s="120" t="s">
        <v>6246</v>
      </c>
      <c r="G268" s="120" t="s">
        <v>6246</v>
      </c>
      <c r="H268" s="120" t="s">
        <v>149</v>
      </c>
      <c r="I268" s="120" t="s">
        <v>1224</v>
      </c>
      <c r="J268" s="120" t="s">
        <v>1221</v>
      </c>
      <c r="K268" s="120">
        <v>0.6</v>
      </c>
      <c r="L268" s="120">
        <v>140</v>
      </c>
      <c r="M268" s="120" t="s">
        <v>1723</v>
      </c>
      <c r="N268" s="120" t="s">
        <v>1704</v>
      </c>
      <c r="O268" s="120" t="s">
        <v>1702</v>
      </c>
      <c r="P268" s="121">
        <v>900</v>
      </c>
      <c r="Q268" s="120">
        <v>0</v>
      </c>
      <c r="R268" s="121">
        <v>900</v>
      </c>
      <c r="S268" s="120">
        <v>98</v>
      </c>
      <c r="T268" s="121">
        <v>0</v>
      </c>
      <c r="U268" s="120">
        <v>0</v>
      </c>
      <c r="V268" s="121">
        <v>0</v>
      </c>
      <c r="W268" s="120">
        <v>0</v>
      </c>
      <c r="X268" s="120" t="s">
        <v>6226</v>
      </c>
      <c r="Y268" s="120" t="b">
        <v>1</v>
      </c>
      <c r="AA268" t="str">
        <f>VLOOKUP($H268,'Master list'!$C:$Z,3,0)</f>
        <v>SGCC</v>
      </c>
      <c r="AB268" t="str">
        <f>VLOOKUP($H268,'Master list'!$C:$Z,4,0)</f>
        <v>Z08</v>
      </c>
      <c r="AC268" s="47">
        <f>VLOOKUP($H268,'Master list'!$C:$Z,13,0)</f>
        <v>1219</v>
      </c>
      <c r="AD268" t="str">
        <f>VLOOKUP($H268,'Master list'!$C:$Z,5,0)</f>
        <v>SGCC-ZSBX-Z08</v>
      </c>
      <c r="AE268">
        <f>VLOOKUP($H268,'Master list'!$C:$Z,6,0)</f>
        <v>0.6</v>
      </c>
      <c r="AF268">
        <f>VLOOKUP($H268,'Master list'!$C:$Z,7,0)</f>
        <v>140</v>
      </c>
      <c r="AG268">
        <f>VLOOKUP($H268,'Master list'!$C:$Z,8,0)</f>
        <v>170</v>
      </c>
      <c r="AH268" s="46">
        <f>VLOOKUP($H268,'Master list'!$C:$L,9,0)</f>
        <v>0.112098</v>
      </c>
      <c r="AI268" s="46">
        <f t="shared" si="19"/>
        <v>100.8882</v>
      </c>
      <c r="AJ268" s="46">
        <f t="shared" si="20"/>
        <v>100.8882</v>
      </c>
      <c r="AK268" s="46">
        <f t="shared" si="21"/>
        <v>0</v>
      </c>
      <c r="AL268" s="74">
        <v>5</v>
      </c>
    </row>
    <row r="269" spans="1:38">
      <c r="A269" s="120" t="s">
        <v>1447</v>
      </c>
      <c r="B269" s="120" t="s">
        <v>1702</v>
      </c>
      <c r="C269" s="120" t="s">
        <v>6224</v>
      </c>
      <c r="D269" s="120" t="s">
        <v>6225</v>
      </c>
      <c r="E269" s="121">
        <v>14</v>
      </c>
      <c r="F269" s="120" t="s">
        <v>6246</v>
      </c>
      <c r="G269" s="120" t="s">
        <v>6246</v>
      </c>
      <c r="H269" s="120" t="s">
        <v>155</v>
      </c>
      <c r="I269" s="120" t="s">
        <v>1224</v>
      </c>
      <c r="J269" s="120" t="s">
        <v>1221</v>
      </c>
      <c r="K269" s="120">
        <v>0.6</v>
      </c>
      <c r="L269" s="120">
        <v>265</v>
      </c>
      <c r="M269" s="120" t="s">
        <v>1724</v>
      </c>
      <c r="N269" s="120" t="s">
        <v>1704</v>
      </c>
      <c r="O269" s="120" t="s">
        <v>1702</v>
      </c>
      <c r="P269" s="121">
        <v>300</v>
      </c>
      <c r="Q269" s="120">
        <v>0</v>
      </c>
      <c r="R269" s="121">
        <v>300</v>
      </c>
      <c r="S269" s="120">
        <v>206</v>
      </c>
      <c r="T269" s="121">
        <v>0</v>
      </c>
      <c r="U269" s="120">
        <v>0</v>
      </c>
      <c r="V269" s="121">
        <v>0</v>
      </c>
      <c r="W269" s="120">
        <v>0</v>
      </c>
      <c r="X269" s="120" t="s">
        <v>6226</v>
      </c>
      <c r="Y269" s="120" t="b">
        <v>1</v>
      </c>
      <c r="AA269" t="str">
        <f>VLOOKUP($H269,'Master list'!$C:$Z,3,0)</f>
        <v>SGCC</v>
      </c>
      <c r="AB269" t="str">
        <f>VLOOKUP($H269,'Master list'!$C:$Z,4,0)</f>
        <v>Z08</v>
      </c>
      <c r="AC269" s="47">
        <f>VLOOKUP($H269,'Master list'!$C:$Z,13,0)</f>
        <v>1219</v>
      </c>
      <c r="AD269" t="str">
        <f>VLOOKUP($H269,'Master list'!$C:$Z,5,0)</f>
        <v>SGCC-ZSBX-Z08</v>
      </c>
      <c r="AE269">
        <f>VLOOKUP($H269,'Master list'!$C:$Z,6,0)</f>
        <v>0.6</v>
      </c>
      <c r="AF269">
        <f>VLOOKUP($H269,'Master list'!$C:$Z,7,0)</f>
        <v>265</v>
      </c>
      <c r="AG269">
        <f>VLOOKUP($H269,'Master list'!$C:$Z,8,0)</f>
        <v>540</v>
      </c>
      <c r="AH269" s="46">
        <f>VLOOKUP($H269,'Master list'!$C:$L,9,0)</f>
        <v>0.67400099999999996</v>
      </c>
      <c r="AI269" s="46">
        <f t="shared" si="19"/>
        <v>202.2003</v>
      </c>
      <c r="AJ269" s="46">
        <f t="shared" si="20"/>
        <v>202.2003</v>
      </c>
      <c r="AK269" s="46">
        <f t="shared" si="21"/>
        <v>0</v>
      </c>
      <c r="AL269" s="74">
        <v>5</v>
      </c>
    </row>
    <row r="270" spans="1:38">
      <c r="A270" s="120" t="s">
        <v>1447</v>
      </c>
      <c r="B270" s="120" t="s">
        <v>1702</v>
      </c>
      <c r="C270" s="120" t="s">
        <v>6224</v>
      </c>
      <c r="D270" s="120" t="s">
        <v>6225</v>
      </c>
      <c r="E270" s="121">
        <v>15</v>
      </c>
      <c r="F270" s="120" t="s">
        <v>6246</v>
      </c>
      <c r="G270" s="120" t="s">
        <v>6246</v>
      </c>
      <c r="H270" s="120" t="s">
        <v>156</v>
      </c>
      <c r="I270" s="120" t="s">
        <v>1224</v>
      </c>
      <c r="J270" s="120" t="s">
        <v>1221</v>
      </c>
      <c r="K270" s="120">
        <v>0.7</v>
      </c>
      <c r="L270" s="120">
        <v>395</v>
      </c>
      <c r="M270" s="120" t="s">
        <v>1725</v>
      </c>
      <c r="N270" s="120" t="s">
        <v>1704</v>
      </c>
      <c r="O270" s="120" t="s">
        <v>1702</v>
      </c>
      <c r="P270" s="121">
        <v>1200</v>
      </c>
      <c r="Q270" s="120">
        <v>0</v>
      </c>
      <c r="R270" s="121">
        <v>1200</v>
      </c>
      <c r="S270" s="120">
        <v>1328.7</v>
      </c>
      <c r="T270" s="121">
        <v>0</v>
      </c>
      <c r="U270" s="120">
        <v>0</v>
      </c>
      <c r="V270" s="121">
        <v>0</v>
      </c>
      <c r="W270" s="120">
        <v>0</v>
      </c>
      <c r="X270" s="120" t="s">
        <v>6226</v>
      </c>
      <c r="Y270" s="120" t="b">
        <v>1</v>
      </c>
      <c r="AA270" t="str">
        <f>VLOOKUP($H270,'Master list'!$C:$Z,3,0)</f>
        <v>SGCC</v>
      </c>
      <c r="AB270" t="str">
        <f>VLOOKUP($H270,'Master list'!$C:$Z,4,0)</f>
        <v>Z08</v>
      </c>
      <c r="AC270" s="47">
        <f>VLOOKUP($H270,'Master list'!$C:$Z,13,0)</f>
        <v>1219</v>
      </c>
      <c r="AD270" t="str">
        <f>VLOOKUP($H270,'Master list'!$C:$Z,5,0)</f>
        <v>SGCC-ZSBX-Z08</v>
      </c>
      <c r="AE270">
        <f>VLOOKUP($H270,'Master list'!$C:$Z,6,0)</f>
        <v>0.7</v>
      </c>
      <c r="AF270">
        <f>VLOOKUP($H270,'Master list'!$C:$Z,7,0)</f>
        <v>395</v>
      </c>
      <c r="AG270">
        <f>VLOOKUP($H270,'Master list'!$C:$Z,8,0)</f>
        <v>516</v>
      </c>
      <c r="AH270" s="46">
        <f>VLOOKUP($H270,'Master list'!$C:$L,9,0)</f>
        <v>1.1199908999999999</v>
      </c>
      <c r="AI270" s="46">
        <f t="shared" si="19"/>
        <v>1343.9890799999998</v>
      </c>
      <c r="AJ270" s="46">
        <f t="shared" si="20"/>
        <v>1343.9890799999998</v>
      </c>
      <c r="AK270" s="46">
        <f t="shared" si="21"/>
        <v>0</v>
      </c>
      <c r="AL270" s="74">
        <v>5</v>
      </c>
    </row>
    <row r="271" spans="1:38">
      <c r="A271" s="120" t="s">
        <v>1447</v>
      </c>
      <c r="B271" s="120" t="s">
        <v>1702</v>
      </c>
      <c r="C271" s="120" t="s">
        <v>6224</v>
      </c>
      <c r="D271" s="120" t="s">
        <v>6225</v>
      </c>
      <c r="E271" s="121">
        <v>16</v>
      </c>
      <c r="F271" s="120" t="s">
        <v>6246</v>
      </c>
      <c r="G271" s="120" t="s">
        <v>6246</v>
      </c>
      <c r="H271" s="120" t="s">
        <v>158</v>
      </c>
      <c r="I271" s="120" t="s">
        <v>1224</v>
      </c>
      <c r="J271" s="120" t="s">
        <v>1221</v>
      </c>
      <c r="K271" s="120">
        <v>0.7</v>
      </c>
      <c r="L271" s="120">
        <v>395</v>
      </c>
      <c r="M271" s="120" t="s">
        <v>1725</v>
      </c>
      <c r="N271" s="120" t="s">
        <v>1704</v>
      </c>
      <c r="O271" s="120" t="s">
        <v>1702</v>
      </c>
      <c r="P271" s="121">
        <v>300</v>
      </c>
      <c r="Q271" s="120">
        <v>0</v>
      </c>
      <c r="R271" s="121">
        <v>300</v>
      </c>
      <c r="S271" s="120">
        <v>330</v>
      </c>
      <c r="T271" s="121">
        <v>0</v>
      </c>
      <c r="U271" s="120">
        <v>0</v>
      </c>
      <c r="V271" s="121">
        <v>0</v>
      </c>
      <c r="W271" s="120">
        <v>0</v>
      </c>
      <c r="X271" s="120" t="s">
        <v>6226</v>
      </c>
      <c r="Y271" s="120" t="b">
        <v>1</v>
      </c>
      <c r="AA271" t="str">
        <f>VLOOKUP($H271,'Master list'!$C:$Z,3,0)</f>
        <v>SGCC</v>
      </c>
      <c r="AB271" t="str">
        <f>VLOOKUP($H271,'Master list'!$C:$Z,4,0)</f>
        <v>Z08</v>
      </c>
      <c r="AC271" s="47">
        <f>VLOOKUP($H271,'Master list'!$C:$Z,13,0)</f>
        <v>1219</v>
      </c>
      <c r="AD271" t="str">
        <f>VLOOKUP($H271,'Master list'!$C:$Z,5,0)</f>
        <v>SGCC-ZSBX-Z08</v>
      </c>
      <c r="AE271">
        <f>VLOOKUP($H271,'Master list'!$C:$Z,6,0)</f>
        <v>0.7</v>
      </c>
      <c r="AF271">
        <f>VLOOKUP($H271,'Master list'!$C:$Z,7,0)</f>
        <v>395</v>
      </c>
      <c r="AG271">
        <f>VLOOKUP($H271,'Master list'!$C:$Z,8,0)</f>
        <v>516</v>
      </c>
      <c r="AH271" s="46">
        <f>VLOOKUP($H271,'Master list'!$C:$L,9,0)</f>
        <v>1.1199908999999999</v>
      </c>
      <c r="AI271" s="46">
        <f t="shared" si="19"/>
        <v>335.99726999999996</v>
      </c>
      <c r="AJ271" s="46">
        <f t="shared" si="20"/>
        <v>335.99726999999996</v>
      </c>
      <c r="AK271" s="46">
        <f t="shared" si="21"/>
        <v>0</v>
      </c>
      <c r="AL271" s="74">
        <v>5</v>
      </c>
    </row>
    <row r="272" spans="1:38">
      <c r="A272" s="120" t="s">
        <v>1447</v>
      </c>
      <c r="B272" s="120" t="s">
        <v>1702</v>
      </c>
      <c r="C272" s="120" t="s">
        <v>6224</v>
      </c>
      <c r="D272" s="120" t="s">
        <v>6225</v>
      </c>
      <c r="E272" s="121">
        <v>17</v>
      </c>
      <c r="F272" s="120" t="s">
        <v>6246</v>
      </c>
      <c r="G272" s="120" t="s">
        <v>6246</v>
      </c>
      <c r="H272" s="120" t="s">
        <v>161</v>
      </c>
      <c r="I272" s="120" t="s">
        <v>1224</v>
      </c>
      <c r="J272" s="120" t="s">
        <v>1221</v>
      </c>
      <c r="K272" s="120">
        <v>0.7</v>
      </c>
      <c r="L272" s="120">
        <v>295</v>
      </c>
      <c r="M272" s="120" t="s">
        <v>1726</v>
      </c>
      <c r="N272" s="120" t="s">
        <v>1704</v>
      </c>
      <c r="O272" s="120" t="s">
        <v>1702</v>
      </c>
      <c r="P272" s="121">
        <v>300</v>
      </c>
      <c r="Q272" s="120">
        <v>0</v>
      </c>
      <c r="R272" s="121">
        <v>300</v>
      </c>
      <c r="S272" s="120">
        <v>196</v>
      </c>
      <c r="T272" s="121">
        <v>0</v>
      </c>
      <c r="U272" s="120">
        <v>0</v>
      </c>
      <c r="V272" s="121">
        <v>0</v>
      </c>
      <c r="W272" s="120">
        <v>0</v>
      </c>
      <c r="X272" s="120" t="s">
        <v>6226</v>
      </c>
      <c r="Y272" s="120" t="b">
        <v>1</v>
      </c>
      <c r="AA272" t="str">
        <f>VLOOKUP($H272,'Master list'!$C:$Z,3,0)</f>
        <v>SGCC</v>
      </c>
      <c r="AB272" t="str">
        <f>VLOOKUP($H272,'Master list'!$C:$Z,4,0)</f>
        <v>Z08</v>
      </c>
      <c r="AC272" s="47">
        <f>VLOOKUP($H272,'Master list'!$C:$Z,13,0)</f>
        <v>1219</v>
      </c>
      <c r="AD272" t="str">
        <f>VLOOKUP($H272,'Master list'!$C:$Z,5,0)</f>
        <v>SGCC-ZSBX-Z08</v>
      </c>
      <c r="AE272">
        <f>VLOOKUP($H272,'Master list'!$C:$Z,6,0)</f>
        <v>0.7</v>
      </c>
      <c r="AF272">
        <f>VLOOKUP($H272,'Master list'!$C:$Z,7,0)</f>
        <v>295</v>
      </c>
      <c r="AG272">
        <f>VLOOKUP($H272,'Master list'!$C:$Z,8,0)</f>
        <v>390</v>
      </c>
      <c r="AH272" s="46">
        <f>VLOOKUP($H272,'Master list'!$C:$L,9,0)</f>
        <v>0.63219974999999995</v>
      </c>
      <c r="AI272" s="46">
        <f t="shared" si="19"/>
        <v>189.65992499999999</v>
      </c>
      <c r="AJ272" s="46">
        <f t="shared" si="20"/>
        <v>189.65992499999999</v>
      </c>
      <c r="AK272" s="46">
        <f t="shared" si="21"/>
        <v>0</v>
      </c>
      <c r="AL272" s="74">
        <v>5</v>
      </c>
    </row>
    <row r="273" spans="1:38">
      <c r="A273" s="120" t="s">
        <v>1447</v>
      </c>
      <c r="B273" s="120" t="s">
        <v>1702</v>
      </c>
      <c r="C273" s="120" t="s">
        <v>6224</v>
      </c>
      <c r="D273" s="120" t="s">
        <v>6225</v>
      </c>
      <c r="E273" s="121">
        <v>18</v>
      </c>
      <c r="F273" s="120" t="s">
        <v>6246</v>
      </c>
      <c r="G273" s="120" t="s">
        <v>6246</v>
      </c>
      <c r="H273" s="120" t="s">
        <v>164</v>
      </c>
      <c r="I273" s="120" t="s">
        <v>1224</v>
      </c>
      <c r="J273" s="120" t="s">
        <v>1221</v>
      </c>
      <c r="K273" s="120">
        <v>0.7</v>
      </c>
      <c r="L273" s="120">
        <v>330</v>
      </c>
      <c r="M273" s="120" t="s">
        <v>1727</v>
      </c>
      <c r="N273" s="120" t="s">
        <v>1704</v>
      </c>
      <c r="O273" s="120" t="s">
        <v>1702</v>
      </c>
      <c r="P273" s="121">
        <v>300</v>
      </c>
      <c r="Q273" s="120">
        <v>0</v>
      </c>
      <c r="R273" s="121">
        <v>274</v>
      </c>
      <c r="S273" s="120">
        <v>172.92</v>
      </c>
      <c r="T273" s="121">
        <v>0</v>
      </c>
      <c r="U273" s="120">
        <v>0</v>
      </c>
      <c r="V273" s="121">
        <v>26</v>
      </c>
      <c r="W273" s="120">
        <v>0</v>
      </c>
      <c r="X273" s="120" t="s">
        <v>6226</v>
      </c>
      <c r="Y273" s="120" t="b">
        <v>0</v>
      </c>
      <c r="AA273" t="str">
        <f>VLOOKUP($H273,'Master list'!$C:$Z,3,0)</f>
        <v>SGCC</v>
      </c>
      <c r="AB273" t="str">
        <f>VLOOKUP($H273,'Master list'!$C:$Z,4,0)</f>
        <v>Z08</v>
      </c>
      <c r="AC273" s="47">
        <f>VLOOKUP($H273,'Master list'!$C:$Z,13,0)</f>
        <v>1219</v>
      </c>
      <c r="AD273" t="str">
        <f>VLOOKUP($H273,'Master list'!$C:$Z,5,0)</f>
        <v>SGCC-ZSBX-Z08</v>
      </c>
      <c r="AE273">
        <f>VLOOKUP($H273,'Master list'!$C:$Z,6,0)</f>
        <v>0.7</v>
      </c>
      <c r="AF273">
        <f>VLOOKUP($H273,'Master list'!$C:$Z,7,0)</f>
        <v>330</v>
      </c>
      <c r="AG273">
        <f>VLOOKUP($H273,'Master list'!$C:$Z,8,0)</f>
        <v>340</v>
      </c>
      <c r="AH273" s="46">
        <f>VLOOKUP($H273,'Master list'!$C:$L,9,0)</f>
        <v>0.61653899999999984</v>
      </c>
      <c r="AI273" s="46">
        <f t="shared" si="19"/>
        <v>184.96169999999995</v>
      </c>
      <c r="AJ273" s="46">
        <f t="shared" si="20"/>
        <v>168.93168599999996</v>
      </c>
      <c r="AK273" s="46">
        <f t="shared" si="21"/>
        <v>16.030013999999994</v>
      </c>
      <c r="AL273" s="74">
        <v>5</v>
      </c>
    </row>
    <row r="274" spans="1:38">
      <c r="A274" s="120" t="s">
        <v>1447</v>
      </c>
      <c r="B274" s="120" t="s">
        <v>1702</v>
      </c>
      <c r="C274" s="120" t="s">
        <v>6224</v>
      </c>
      <c r="D274" s="120" t="s">
        <v>6225</v>
      </c>
      <c r="E274" s="121">
        <v>19</v>
      </c>
      <c r="F274" s="120" t="s">
        <v>6222</v>
      </c>
      <c r="G274" s="120" t="s">
        <v>6222</v>
      </c>
      <c r="H274" s="120" t="s">
        <v>174</v>
      </c>
      <c r="I274" s="120" t="s">
        <v>1224</v>
      </c>
      <c r="J274" s="120" t="s">
        <v>1221</v>
      </c>
      <c r="K274" s="120">
        <v>0.8</v>
      </c>
      <c r="L274" s="120">
        <v>210</v>
      </c>
      <c r="M274" s="120" t="s">
        <v>1728</v>
      </c>
      <c r="N274" s="120" t="s">
        <v>1704</v>
      </c>
      <c r="O274" s="120" t="s">
        <v>1702</v>
      </c>
      <c r="P274" s="121">
        <v>3900</v>
      </c>
      <c r="Q274" s="120">
        <v>0</v>
      </c>
      <c r="R274" s="121">
        <v>3900</v>
      </c>
      <c r="S274" s="120">
        <v>587.10799999999995</v>
      </c>
      <c r="T274" s="121">
        <v>0</v>
      </c>
      <c r="U274" s="120">
        <v>0</v>
      </c>
      <c r="V274" s="121">
        <v>0</v>
      </c>
      <c r="W274" s="120">
        <v>0</v>
      </c>
      <c r="X274" s="120" t="s">
        <v>6226</v>
      </c>
      <c r="Y274" s="120" t="b">
        <v>1</v>
      </c>
      <c r="AA274" t="str">
        <f>VLOOKUP($H274,'Master list'!$C:$Z,3,0)</f>
        <v>SGCC</v>
      </c>
      <c r="AB274" t="str">
        <f>VLOOKUP($H274,'Master list'!$C:$Z,4,0)</f>
        <v>Z08</v>
      </c>
      <c r="AC274" s="47">
        <f>VLOOKUP($H274,'Master list'!$C:$Z,13,0)</f>
        <v>1219</v>
      </c>
      <c r="AD274" t="str">
        <f>VLOOKUP($H274,'Master list'!$C:$Z,5,0)</f>
        <v>SGCC-ZSBX-Z08</v>
      </c>
      <c r="AE274">
        <f>VLOOKUP($H274,'Master list'!$C:$Z,6,0)</f>
        <v>0.8</v>
      </c>
      <c r="AF274">
        <f>VLOOKUP($H274,'Master list'!$C:$Z,7,0)</f>
        <v>210</v>
      </c>
      <c r="AG274">
        <f>VLOOKUP($H274,'Master list'!$C:$Z,8,0)</f>
        <v>114</v>
      </c>
      <c r="AH274" s="46">
        <f>VLOOKUP($H274,'Master list'!$C:$L,9,0)</f>
        <v>0.15034319999999998</v>
      </c>
      <c r="AI274" s="46">
        <f t="shared" si="19"/>
        <v>586.33847999999989</v>
      </c>
      <c r="AJ274" s="46">
        <f t="shared" si="20"/>
        <v>586.33847999999989</v>
      </c>
      <c r="AK274" s="46">
        <f t="shared" si="21"/>
        <v>0</v>
      </c>
      <c r="AL274" s="74">
        <v>5</v>
      </c>
    </row>
    <row r="275" spans="1:38">
      <c r="A275" s="120" t="s">
        <v>1447</v>
      </c>
      <c r="B275" s="120" t="s">
        <v>1702</v>
      </c>
      <c r="C275" s="120" t="s">
        <v>6224</v>
      </c>
      <c r="D275" s="120" t="s">
        <v>6225</v>
      </c>
      <c r="E275" s="121">
        <v>20</v>
      </c>
      <c r="F275" s="120" t="s">
        <v>6246</v>
      </c>
      <c r="G275" s="120" t="s">
        <v>6246</v>
      </c>
      <c r="H275" s="120" t="s">
        <v>174</v>
      </c>
      <c r="I275" s="120" t="s">
        <v>1224</v>
      </c>
      <c r="J275" s="120" t="s">
        <v>1221</v>
      </c>
      <c r="K275" s="120">
        <v>0.8</v>
      </c>
      <c r="L275" s="120">
        <v>210</v>
      </c>
      <c r="M275" s="120" t="s">
        <v>1728</v>
      </c>
      <c r="N275" s="120" t="s">
        <v>1704</v>
      </c>
      <c r="O275" s="120" t="s">
        <v>1702</v>
      </c>
      <c r="P275" s="121">
        <v>3000</v>
      </c>
      <c r="Q275" s="120">
        <v>0</v>
      </c>
      <c r="R275" s="121">
        <v>3000</v>
      </c>
      <c r="S275" s="120">
        <v>456</v>
      </c>
      <c r="T275" s="121">
        <v>0</v>
      </c>
      <c r="U275" s="120">
        <v>0</v>
      </c>
      <c r="V275" s="121">
        <v>0</v>
      </c>
      <c r="W275" s="120">
        <v>0</v>
      </c>
      <c r="X275" s="120" t="s">
        <v>6226</v>
      </c>
      <c r="Y275" s="120" t="b">
        <v>1</v>
      </c>
      <c r="AA275" t="str">
        <f>VLOOKUP($H275,'Master list'!$C:$Z,3,0)</f>
        <v>SGCC</v>
      </c>
      <c r="AB275" t="str">
        <f>VLOOKUP($H275,'Master list'!$C:$Z,4,0)</f>
        <v>Z08</v>
      </c>
      <c r="AC275" s="47">
        <f>VLOOKUP($H275,'Master list'!$C:$Z,13,0)</f>
        <v>1219</v>
      </c>
      <c r="AD275" t="str">
        <f>VLOOKUP($H275,'Master list'!$C:$Z,5,0)</f>
        <v>SGCC-ZSBX-Z08</v>
      </c>
      <c r="AE275">
        <f>VLOOKUP($H275,'Master list'!$C:$Z,6,0)</f>
        <v>0.8</v>
      </c>
      <c r="AF275">
        <f>VLOOKUP($H275,'Master list'!$C:$Z,7,0)</f>
        <v>210</v>
      </c>
      <c r="AG275">
        <f>VLOOKUP($H275,'Master list'!$C:$Z,8,0)</f>
        <v>114</v>
      </c>
      <c r="AH275" s="46">
        <f>VLOOKUP($H275,'Master list'!$C:$L,9,0)</f>
        <v>0.15034319999999998</v>
      </c>
      <c r="AI275" s="46">
        <f t="shared" si="19"/>
        <v>451.02959999999996</v>
      </c>
      <c r="AJ275" s="46">
        <f t="shared" si="20"/>
        <v>451.02959999999996</v>
      </c>
      <c r="AK275" s="46">
        <f t="shared" si="21"/>
        <v>0</v>
      </c>
      <c r="AL275" s="74">
        <v>5</v>
      </c>
    </row>
    <row r="276" spans="1:38">
      <c r="A276" s="120" t="s">
        <v>1447</v>
      </c>
      <c r="B276" s="120" t="s">
        <v>1702</v>
      </c>
      <c r="C276" s="120" t="s">
        <v>6224</v>
      </c>
      <c r="D276" s="120" t="s">
        <v>6225</v>
      </c>
      <c r="E276" s="121">
        <v>21</v>
      </c>
      <c r="F276" s="120" t="s">
        <v>6246</v>
      </c>
      <c r="G276" s="120" t="s">
        <v>6246</v>
      </c>
      <c r="H276" s="120" t="s">
        <v>174</v>
      </c>
      <c r="I276" s="120" t="s">
        <v>1224</v>
      </c>
      <c r="J276" s="120" t="s">
        <v>1221</v>
      </c>
      <c r="K276" s="120">
        <v>0.8</v>
      </c>
      <c r="L276" s="120">
        <v>210</v>
      </c>
      <c r="M276" s="120" t="s">
        <v>1728</v>
      </c>
      <c r="N276" s="120" t="s">
        <v>1704</v>
      </c>
      <c r="O276" s="120" t="s">
        <v>1702</v>
      </c>
      <c r="P276" s="121">
        <v>900</v>
      </c>
      <c r="Q276" s="120">
        <v>0</v>
      </c>
      <c r="R276" s="121">
        <v>900</v>
      </c>
      <c r="S276" s="120">
        <v>133.9</v>
      </c>
      <c r="T276" s="121">
        <v>0</v>
      </c>
      <c r="U276" s="120">
        <v>0</v>
      </c>
      <c r="V276" s="121">
        <v>0</v>
      </c>
      <c r="W276" s="120">
        <v>0</v>
      </c>
      <c r="X276" s="120" t="s">
        <v>6226</v>
      </c>
      <c r="Y276" s="120" t="b">
        <v>1</v>
      </c>
      <c r="AA276" t="str">
        <f>VLOOKUP($H276,'Master list'!$C:$Z,3,0)</f>
        <v>SGCC</v>
      </c>
      <c r="AB276" t="str">
        <f>VLOOKUP($H276,'Master list'!$C:$Z,4,0)</f>
        <v>Z08</v>
      </c>
      <c r="AC276" s="47">
        <f>VLOOKUP($H276,'Master list'!$C:$Z,13,0)</f>
        <v>1219</v>
      </c>
      <c r="AD276" t="str">
        <f>VLOOKUP($H276,'Master list'!$C:$Z,5,0)</f>
        <v>SGCC-ZSBX-Z08</v>
      </c>
      <c r="AE276">
        <f>VLOOKUP($H276,'Master list'!$C:$Z,6,0)</f>
        <v>0.8</v>
      </c>
      <c r="AF276">
        <f>VLOOKUP($H276,'Master list'!$C:$Z,7,0)</f>
        <v>210</v>
      </c>
      <c r="AG276">
        <f>VLOOKUP($H276,'Master list'!$C:$Z,8,0)</f>
        <v>114</v>
      </c>
      <c r="AH276" s="46">
        <f>VLOOKUP($H276,'Master list'!$C:$L,9,0)</f>
        <v>0.15034319999999998</v>
      </c>
      <c r="AI276" s="46">
        <f t="shared" si="19"/>
        <v>135.30887999999999</v>
      </c>
      <c r="AJ276" s="46">
        <f t="shared" si="20"/>
        <v>135.30887999999999</v>
      </c>
      <c r="AK276" s="46">
        <f t="shared" si="21"/>
        <v>0</v>
      </c>
      <c r="AL276" s="74">
        <v>5</v>
      </c>
    </row>
    <row r="277" spans="1:38">
      <c r="A277" s="120" t="s">
        <v>1447</v>
      </c>
      <c r="B277" s="120" t="s">
        <v>1702</v>
      </c>
      <c r="C277" s="120" t="s">
        <v>6224</v>
      </c>
      <c r="D277" s="120" t="s">
        <v>6225</v>
      </c>
      <c r="E277" s="121">
        <v>22</v>
      </c>
      <c r="F277" s="120" t="s">
        <v>6246</v>
      </c>
      <c r="G277" s="120" t="s">
        <v>6246</v>
      </c>
      <c r="H277" s="120" t="s">
        <v>177</v>
      </c>
      <c r="I277" s="120" t="s">
        <v>1224</v>
      </c>
      <c r="J277" s="120" t="s">
        <v>1221</v>
      </c>
      <c r="K277" s="120">
        <v>0.8</v>
      </c>
      <c r="L277" s="120">
        <v>44.6</v>
      </c>
      <c r="M277" s="120" t="s">
        <v>1729</v>
      </c>
      <c r="N277" s="120" t="s">
        <v>1704</v>
      </c>
      <c r="O277" s="120" t="s">
        <v>1702</v>
      </c>
      <c r="P277" s="121">
        <v>600</v>
      </c>
      <c r="Q277" s="120">
        <v>0</v>
      </c>
      <c r="R277" s="121">
        <v>285</v>
      </c>
      <c r="S277" s="120">
        <v>70</v>
      </c>
      <c r="T277" s="121">
        <v>0</v>
      </c>
      <c r="U277" s="120">
        <v>0</v>
      </c>
      <c r="V277" s="121">
        <v>315</v>
      </c>
      <c r="W277" s="120">
        <v>0</v>
      </c>
      <c r="X277" s="120" t="s">
        <v>6226</v>
      </c>
      <c r="Y277" s="120" t="b">
        <v>0</v>
      </c>
      <c r="AA277" t="str">
        <f>VLOOKUP($H277,'Master list'!$C:$Z,3,0)</f>
        <v>SGCC</v>
      </c>
      <c r="AB277" t="str">
        <f>VLOOKUP($H277,'Master list'!$C:$Z,4,0)</f>
        <v>Z08</v>
      </c>
      <c r="AC277" s="47">
        <f>VLOOKUP($H277,'Master list'!$C:$Z,13,0)</f>
        <v>1219</v>
      </c>
      <c r="AD277" t="str">
        <f>VLOOKUP($H277,'Master list'!$C:$Z,5,0)</f>
        <v>SGCC-ZSBX-Z08</v>
      </c>
      <c r="AE277">
        <f>VLOOKUP($H277,'Master list'!$C:$Z,6,0)</f>
        <v>0.8</v>
      </c>
      <c r="AF277">
        <f>VLOOKUP($H277,'Master list'!$C:$Z,7,0)</f>
        <v>44.6</v>
      </c>
      <c r="AG277">
        <f>VLOOKUP($H277,'Master list'!$C:$Z,8,0)</f>
        <v>690</v>
      </c>
      <c r="AH277" s="46">
        <f>VLOOKUP($H277,'Master list'!$C:$L,9,0)</f>
        <v>0.19326072</v>
      </c>
      <c r="AI277" s="46">
        <f t="shared" si="19"/>
        <v>115.95643199999999</v>
      </c>
      <c r="AJ277" s="46">
        <f t="shared" si="20"/>
        <v>55.0793052</v>
      </c>
      <c r="AK277" s="46">
        <f t="shared" si="21"/>
        <v>60.877126799999992</v>
      </c>
      <c r="AL277" s="74">
        <v>5</v>
      </c>
    </row>
    <row r="278" spans="1:38">
      <c r="A278" s="120" t="s">
        <v>1447</v>
      </c>
      <c r="B278" s="120" t="s">
        <v>1702</v>
      </c>
      <c r="C278" s="120" t="s">
        <v>6224</v>
      </c>
      <c r="D278" s="120" t="s">
        <v>6225</v>
      </c>
      <c r="E278" s="121">
        <v>23</v>
      </c>
      <c r="F278" s="120" t="s">
        <v>6246</v>
      </c>
      <c r="G278" s="120" t="s">
        <v>6246</v>
      </c>
      <c r="H278" s="120" t="s">
        <v>177</v>
      </c>
      <c r="I278" s="120" t="s">
        <v>1224</v>
      </c>
      <c r="J278" s="120" t="s">
        <v>1221</v>
      </c>
      <c r="K278" s="120">
        <v>0.8</v>
      </c>
      <c r="L278" s="120">
        <v>44.6</v>
      </c>
      <c r="M278" s="120" t="s">
        <v>1729</v>
      </c>
      <c r="N278" s="120" t="s">
        <v>1704</v>
      </c>
      <c r="O278" s="120" t="s">
        <v>1702</v>
      </c>
      <c r="P278" s="121">
        <v>4500</v>
      </c>
      <c r="Q278" s="120">
        <v>0</v>
      </c>
      <c r="R278" s="121">
        <v>0</v>
      </c>
      <c r="S278" s="120">
        <v>0</v>
      </c>
      <c r="T278" s="121">
        <v>0</v>
      </c>
      <c r="U278" s="120">
        <v>0</v>
      </c>
      <c r="V278" s="121">
        <v>4500</v>
      </c>
      <c r="W278" s="120">
        <v>0</v>
      </c>
      <c r="X278" s="120" t="s">
        <v>6226</v>
      </c>
      <c r="Y278" s="120" t="b">
        <v>0</v>
      </c>
      <c r="AA278" t="str">
        <f>VLOOKUP($H278,'Master list'!$C:$Z,3,0)</f>
        <v>SGCC</v>
      </c>
      <c r="AB278" t="str">
        <f>VLOOKUP($H278,'Master list'!$C:$Z,4,0)</f>
        <v>Z08</v>
      </c>
      <c r="AC278" s="47">
        <f>VLOOKUP($H278,'Master list'!$C:$Z,13,0)</f>
        <v>1219</v>
      </c>
      <c r="AD278" t="str">
        <f>VLOOKUP($H278,'Master list'!$C:$Z,5,0)</f>
        <v>SGCC-ZSBX-Z08</v>
      </c>
      <c r="AE278">
        <f>VLOOKUP($H278,'Master list'!$C:$Z,6,0)</f>
        <v>0.8</v>
      </c>
      <c r="AF278">
        <f>VLOOKUP($H278,'Master list'!$C:$Z,7,0)</f>
        <v>44.6</v>
      </c>
      <c r="AG278">
        <f>VLOOKUP($H278,'Master list'!$C:$Z,8,0)</f>
        <v>690</v>
      </c>
      <c r="AH278" s="46">
        <f>VLOOKUP($H278,'Master list'!$C:$L,9,0)</f>
        <v>0.19326072</v>
      </c>
      <c r="AI278" s="46">
        <f t="shared" si="19"/>
        <v>869.67323999999996</v>
      </c>
      <c r="AJ278" s="46">
        <f t="shared" si="20"/>
        <v>0</v>
      </c>
      <c r="AK278" s="46">
        <f t="shared" si="21"/>
        <v>869.67323999999996</v>
      </c>
      <c r="AL278" s="74">
        <v>5</v>
      </c>
    </row>
    <row r="279" spans="1:38">
      <c r="A279" s="120" t="s">
        <v>1447</v>
      </c>
      <c r="B279" s="120" t="s">
        <v>1702</v>
      </c>
      <c r="C279" s="120" t="s">
        <v>6224</v>
      </c>
      <c r="D279" s="120" t="s">
        <v>6225</v>
      </c>
      <c r="E279" s="121">
        <v>24</v>
      </c>
      <c r="F279" s="120" t="s">
        <v>6246</v>
      </c>
      <c r="G279" s="120" t="s">
        <v>6246</v>
      </c>
      <c r="H279" s="120" t="s">
        <v>177</v>
      </c>
      <c r="I279" s="120" t="s">
        <v>1224</v>
      </c>
      <c r="J279" s="120" t="s">
        <v>1221</v>
      </c>
      <c r="K279" s="120">
        <v>0.8</v>
      </c>
      <c r="L279" s="120">
        <v>44.6</v>
      </c>
      <c r="M279" s="120" t="s">
        <v>1729</v>
      </c>
      <c r="N279" s="120" t="s">
        <v>1704</v>
      </c>
      <c r="O279" s="120" t="s">
        <v>1702</v>
      </c>
      <c r="P279" s="121">
        <v>3000</v>
      </c>
      <c r="Q279" s="120">
        <v>0</v>
      </c>
      <c r="R279" s="121">
        <v>0</v>
      </c>
      <c r="S279" s="120">
        <v>0</v>
      </c>
      <c r="T279" s="121">
        <v>0</v>
      </c>
      <c r="U279" s="120">
        <v>0</v>
      </c>
      <c r="V279" s="121">
        <v>3000</v>
      </c>
      <c r="W279" s="120">
        <v>0</v>
      </c>
      <c r="X279" s="120" t="s">
        <v>6226</v>
      </c>
      <c r="Y279" s="120" t="b">
        <v>0</v>
      </c>
      <c r="AA279" t="str">
        <f>VLOOKUP($H279,'Master list'!$C:$Z,3,0)</f>
        <v>SGCC</v>
      </c>
      <c r="AB279" t="str">
        <f>VLOOKUP($H279,'Master list'!$C:$Z,4,0)</f>
        <v>Z08</v>
      </c>
      <c r="AC279" s="47">
        <f>VLOOKUP($H279,'Master list'!$C:$Z,13,0)</f>
        <v>1219</v>
      </c>
      <c r="AD279" t="str">
        <f>VLOOKUP($H279,'Master list'!$C:$Z,5,0)</f>
        <v>SGCC-ZSBX-Z08</v>
      </c>
      <c r="AE279">
        <f>VLOOKUP($H279,'Master list'!$C:$Z,6,0)</f>
        <v>0.8</v>
      </c>
      <c r="AF279">
        <f>VLOOKUP($H279,'Master list'!$C:$Z,7,0)</f>
        <v>44.6</v>
      </c>
      <c r="AG279">
        <f>VLOOKUP($H279,'Master list'!$C:$Z,8,0)</f>
        <v>690</v>
      </c>
      <c r="AH279" s="46">
        <f>VLOOKUP($H279,'Master list'!$C:$L,9,0)</f>
        <v>0.19326072</v>
      </c>
      <c r="AI279" s="46">
        <f t="shared" si="19"/>
        <v>579.78215999999998</v>
      </c>
      <c r="AJ279" s="46">
        <f t="shared" si="20"/>
        <v>0</v>
      </c>
      <c r="AK279" s="46">
        <f t="shared" si="21"/>
        <v>579.78215999999998</v>
      </c>
      <c r="AL279" s="74">
        <v>5</v>
      </c>
    </row>
    <row r="280" spans="1:38">
      <c r="A280" s="120" t="s">
        <v>1447</v>
      </c>
      <c r="B280" s="120" t="s">
        <v>1702</v>
      </c>
      <c r="C280" s="120" t="s">
        <v>6224</v>
      </c>
      <c r="D280" s="120" t="s">
        <v>6225</v>
      </c>
      <c r="E280" s="121">
        <v>25</v>
      </c>
      <c r="F280" s="120" t="s">
        <v>6246</v>
      </c>
      <c r="G280" s="120" t="s">
        <v>6246</v>
      </c>
      <c r="H280" s="120" t="s">
        <v>180</v>
      </c>
      <c r="I280" s="120" t="s">
        <v>1224</v>
      </c>
      <c r="J280" s="120" t="s">
        <v>1221</v>
      </c>
      <c r="K280" s="120">
        <v>0.8</v>
      </c>
      <c r="L280" s="120">
        <v>44.6</v>
      </c>
      <c r="M280" s="120" t="s">
        <v>1730</v>
      </c>
      <c r="N280" s="120" t="s">
        <v>1704</v>
      </c>
      <c r="O280" s="120" t="s">
        <v>1702</v>
      </c>
      <c r="P280" s="121">
        <v>3600</v>
      </c>
      <c r="Q280" s="120">
        <v>0</v>
      </c>
      <c r="R280" s="121">
        <v>920</v>
      </c>
      <c r="S280" s="120">
        <v>253</v>
      </c>
      <c r="T280" s="121">
        <v>0</v>
      </c>
      <c r="U280" s="120">
        <v>0</v>
      </c>
      <c r="V280" s="121">
        <v>2680</v>
      </c>
      <c r="W280" s="120">
        <v>0</v>
      </c>
      <c r="X280" s="120" t="s">
        <v>6226</v>
      </c>
      <c r="Y280" s="120" t="b">
        <v>0</v>
      </c>
      <c r="AA280" t="str">
        <f>VLOOKUP($H280,'Master list'!$C:$Z,3,0)</f>
        <v>SGCC</v>
      </c>
      <c r="AB280" t="str">
        <f>VLOOKUP($H280,'Master list'!$C:$Z,4,0)</f>
        <v>Z08</v>
      </c>
      <c r="AC280" s="47">
        <f>VLOOKUP($H280,'Master list'!$C:$Z,13,0)</f>
        <v>1219</v>
      </c>
      <c r="AD280" t="str">
        <f>VLOOKUP($H280,'Master list'!$C:$Z,5,0)</f>
        <v>SGCC-ZSBX-Z08</v>
      </c>
      <c r="AE280">
        <f>VLOOKUP($H280,'Master list'!$C:$Z,6,0)</f>
        <v>0.8</v>
      </c>
      <c r="AF280">
        <f>VLOOKUP($H280,'Master list'!$C:$Z,7,0)</f>
        <v>44.6</v>
      </c>
      <c r="AG280">
        <f>VLOOKUP($H280,'Master list'!$C:$Z,8,0)</f>
        <v>990</v>
      </c>
      <c r="AH280" s="46">
        <f>VLOOKUP($H280,'Master list'!$C:$L,9,0)</f>
        <v>0.27728712</v>
      </c>
      <c r="AI280" s="46">
        <f t="shared" si="19"/>
        <v>998.23363199999994</v>
      </c>
      <c r="AJ280" s="46">
        <f t="shared" si="20"/>
        <v>255.10415040000001</v>
      </c>
      <c r="AK280" s="46">
        <f t="shared" si="21"/>
        <v>743.12948159999996</v>
      </c>
      <c r="AL280" s="74">
        <v>5</v>
      </c>
    </row>
    <row r="281" spans="1:38">
      <c r="A281" s="120" t="s">
        <v>1447</v>
      </c>
      <c r="B281" s="120" t="s">
        <v>1702</v>
      </c>
      <c r="C281" s="120" t="s">
        <v>6224</v>
      </c>
      <c r="D281" s="120" t="s">
        <v>6225</v>
      </c>
      <c r="E281" s="121">
        <v>26</v>
      </c>
      <c r="F281" s="120" t="s">
        <v>6246</v>
      </c>
      <c r="G281" s="120" t="s">
        <v>6246</v>
      </c>
      <c r="H281" s="120" t="s">
        <v>180</v>
      </c>
      <c r="I281" s="120" t="s">
        <v>1224</v>
      </c>
      <c r="J281" s="120" t="s">
        <v>1221</v>
      </c>
      <c r="K281" s="120">
        <v>0.8</v>
      </c>
      <c r="L281" s="120">
        <v>44.6</v>
      </c>
      <c r="M281" s="120" t="s">
        <v>1730</v>
      </c>
      <c r="N281" s="120" t="s">
        <v>1704</v>
      </c>
      <c r="O281" s="120" t="s">
        <v>1702</v>
      </c>
      <c r="P281" s="121">
        <v>3000</v>
      </c>
      <c r="Q281" s="120">
        <v>0</v>
      </c>
      <c r="R281" s="121">
        <v>0</v>
      </c>
      <c r="S281" s="120">
        <v>0</v>
      </c>
      <c r="T281" s="121">
        <v>0</v>
      </c>
      <c r="U281" s="120">
        <v>0</v>
      </c>
      <c r="V281" s="121">
        <v>3000</v>
      </c>
      <c r="W281" s="120">
        <v>0</v>
      </c>
      <c r="X281" s="120" t="s">
        <v>6226</v>
      </c>
      <c r="Y281" s="120" t="b">
        <v>0</v>
      </c>
      <c r="AA281" t="str">
        <f>VLOOKUP($H281,'Master list'!$C:$Z,3,0)</f>
        <v>SGCC</v>
      </c>
      <c r="AB281" t="str">
        <f>VLOOKUP($H281,'Master list'!$C:$Z,4,0)</f>
        <v>Z08</v>
      </c>
      <c r="AC281" s="47">
        <f>VLOOKUP($H281,'Master list'!$C:$Z,13,0)</f>
        <v>1219</v>
      </c>
      <c r="AD281" t="str">
        <f>VLOOKUP($H281,'Master list'!$C:$Z,5,0)</f>
        <v>SGCC-ZSBX-Z08</v>
      </c>
      <c r="AE281">
        <f>VLOOKUP($H281,'Master list'!$C:$Z,6,0)</f>
        <v>0.8</v>
      </c>
      <c r="AF281">
        <f>VLOOKUP($H281,'Master list'!$C:$Z,7,0)</f>
        <v>44.6</v>
      </c>
      <c r="AG281">
        <f>VLOOKUP($H281,'Master list'!$C:$Z,8,0)</f>
        <v>990</v>
      </c>
      <c r="AH281" s="46">
        <f>VLOOKUP($H281,'Master list'!$C:$L,9,0)</f>
        <v>0.27728712</v>
      </c>
      <c r="AI281" s="46">
        <f t="shared" si="19"/>
        <v>831.86135999999999</v>
      </c>
      <c r="AJ281" s="46">
        <f t="shared" si="20"/>
        <v>0</v>
      </c>
      <c r="AK281" s="46">
        <f t="shared" si="21"/>
        <v>831.86135999999999</v>
      </c>
      <c r="AL281" s="74">
        <v>5</v>
      </c>
    </row>
    <row r="282" spans="1:38">
      <c r="A282" s="120" t="s">
        <v>1447</v>
      </c>
      <c r="B282" s="120" t="s">
        <v>1702</v>
      </c>
      <c r="C282" s="120" t="s">
        <v>6224</v>
      </c>
      <c r="D282" s="120" t="s">
        <v>6225</v>
      </c>
      <c r="E282" s="121">
        <v>27</v>
      </c>
      <c r="F282" s="120" t="s">
        <v>6246</v>
      </c>
      <c r="G282" s="120" t="s">
        <v>6246</v>
      </c>
      <c r="H282" s="120" t="s">
        <v>183</v>
      </c>
      <c r="I282" s="120" t="s">
        <v>1224</v>
      </c>
      <c r="J282" s="120" t="s">
        <v>1221</v>
      </c>
      <c r="K282" s="120">
        <v>0.8</v>
      </c>
      <c r="L282" s="120">
        <v>44.6</v>
      </c>
      <c r="M282" s="120" t="s">
        <v>1731</v>
      </c>
      <c r="N282" s="120" t="s">
        <v>1704</v>
      </c>
      <c r="O282" s="120" t="s">
        <v>1702</v>
      </c>
      <c r="P282" s="121">
        <v>2400</v>
      </c>
      <c r="Q282" s="120">
        <v>0</v>
      </c>
      <c r="R282" s="121">
        <v>534</v>
      </c>
      <c r="S282" s="120">
        <v>207.726</v>
      </c>
      <c r="T282" s="121">
        <v>803</v>
      </c>
      <c r="U282" s="120">
        <v>314</v>
      </c>
      <c r="V282" s="121">
        <v>1063</v>
      </c>
      <c r="W282" s="120">
        <v>0</v>
      </c>
      <c r="X282" s="120" t="s">
        <v>6226</v>
      </c>
      <c r="Y282" s="120" t="b">
        <v>0</v>
      </c>
      <c r="AA282" t="str">
        <f>VLOOKUP($H282,'Master list'!$C:$Z,3,0)</f>
        <v>SGCC</v>
      </c>
      <c r="AB282" t="str">
        <f>VLOOKUP($H282,'Master list'!$C:$Z,4,0)</f>
        <v>Z08</v>
      </c>
      <c r="AC282" s="47">
        <f>VLOOKUP($H282,'Master list'!$C:$Z,13,0)</f>
        <v>1219</v>
      </c>
      <c r="AD282" t="str">
        <f>VLOOKUP($H282,'Master list'!$C:$Z,5,0)</f>
        <v>SGCC-ZSBX-Z08</v>
      </c>
      <c r="AE282">
        <f>VLOOKUP($H282,'Master list'!$C:$Z,6,0)</f>
        <v>0.8</v>
      </c>
      <c r="AF282">
        <f>VLOOKUP($H282,'Master list'!$C:$Z,7,0)</f>
        <v>44.6</v>
      </c>
      <c r="AG282">
        <f>VLOOKUP($H282,'Master list'!$C:$Z,8,0)</f>
        <v>1390</v>
      </c>
      <c r="AH282" s="46">
        <f>VLOOKUP($H282,'Master list'!$C:$L,9,0)</f>
        <v>0.38932232</v>
      </c>
      <c r="AI282" s="46">
        <f t="shared" si="19"/>
        <v>934.37356799999998</v>
      </c>
      <c r="AJ282" s="46">
        <f t="shared" si="20"/>
        <v>520.52394184000002</v>
      </c>
      <c r="AK282" s="46">
        <f t="shared" si="21"/>
        <v>413.84962615999996</v>
      </c>
      <c r="AL282" s="74">
        <v>5</v>
      </c>
    </row>
    <row r="283" spans="1:38">
      <c r="A283" s="120" t="s">
        <v>1447</v>
      </c>
      <c r="B283" s="120" t="s">
        <v>1702</v>
      </c>
      <c r="C283" s="120" t="s">
        <v>6224</v>
      </c>
      <c r="D283" s="120" t="s">
        <v>6225</v>
      </c>
      <c r="E283" s="121">
        <v>28</v>
      </c>
      <c r="F283" s="120" t="s">
        <v>6246</v>
      </c>
      <c r="G283" s="120" t="s">
        <v>6246</v>
      </c>
      <c r="H283" s="120" t="s">
        <v>183</v>
      </c>
      <c r="I283" s="120" t="s">
        <v>1224</v>
      </c>
      <c r="J283" s="120" t="s">
        <v>1221</v>
      </c>
      <c r="K283" s="120">
        <v>0.8</v>
      </c>
      <c r="L283" s="120">
        <v>44.6</v>
      </c>
      <c r="M283" s="120" t="s">
        <v>1731</v>
      </c>
      <c r="N283" s="120" t="s">
        <v>1704</v>
      </c>
      <c r="O283" s="120" t="s">
        <v>1702</v>
      </c>
      <c r="P283" s="121">
        <v>2400</v>
      </c>
      <c r="Q283" s="120">
        <v>0</v>
      </c>
      <c r="R283" s="121">
        <v>0</v>
      </c>
      <c r="S283" s="120">
        <v>0</v>
      </c>
      <c r="T283" s="121">
        <v>0</v>
      </c>
      <c r="U283" s="120">
        <v>0</v>
      </c>
      <c r="V283" s="121">
        <v>2400</v>
      </c>
      <c r="W283" s="120">
        <v>0</v>
      </c>
      <c r="X283" s="120" t="s">
        <v>6226</v>
      </c>
      <c r="Y283" s="120" t="b">
        <v>0</v>
      </c>
      <c r="AA283" t="str">
        <f>VLOOKUP($H283,'Master list'!$C:$Z,3,0)</f>
        <v>SGCC</v>
      </c>
      <c r="AB283" t="str">
        <f>VLOOKUP($H283,'Master list'!$C:$Z,4,0)</f>
        <v>Z08</v>
      </c>
      <c r="AC283" s="47">
        <f>VLOOKUP($H283,'Master list'!$C:$Z,13,0)</f>
        <v>1219</v>
      </c>
      <c r="AD283" t="str">
        <f>VLOOKUP($H283,'Master list'!$C:$Z,5,0)</f>
        <v>SGCC-ZSBX-Z08</v>
      </c>
      <c r="AE283">
        <f>VLOOKUP($H283,'Master list'!$C:$Z,6,0)</f>
        <v>0.8</v>
      </c>
      <c r="AF283">
        <f>VLOOKUP($H283,'Master list'!$C:$Z,7,0)</f>
        <v>44.6</v>
      </c>
      <c r="AG283">
        <f>VLOOKUP($H283,'Master list'!$C:$Z,8,0)</f>
        <v>1390</v>
      </c>
      <c r="AH283" s="46">
        <f>VLOOKUP($H283,'Master list'!$C:$L,9,0)</f>
        <v>0.38932232</v>
      </c>
      <c r="AI283" s="46">
        <f t="shared" si="19"/>
        <v>934.37356799999998</v>
      </c>
      <c r="AJ283" s="46">
        <f t="shared" si="20"/>
        <v>0</v>
      </c>
      <c r="AK283" s="46">
        <f t="shared" si="21"/>
        <v>934.37356799999998</v>
      </c>
      <c r="AL283" s="74">
        <v>5</v>
      </c>
    </row>
    <row r="284" spans="1:38">
      <c r="A284" s="120" t="s">
        <v>1447</v>
      </c>
      <c r="B284" s="120" t="s">
        <v>1702</v>
      </c>
      <c r="C284" s="120" t="s">
        <v>6224</v>
      </c>
      <c r="D284" s="120" t="s">
        <v>6225</v>
      </c>
      <c r="E284" s="121">
        <v>29</v>
      </c>
      <c r="F284" s="120" t="s">
        <v>6246</v>
      </c>
      <c r="G284" s="120" t="s">
        <v>6246</v>
      </c>
      <c r="H284" s="120" t="s">
        <v>186</v>
      </c>
      <c r="I284" s="120" t="s">
        <v>1224</v>
      </c>
      <c r="J284" s="120" t="s">
        <v>1221</v>
      </c>
      <c r="K284" s="120">
        <v>0.8</v>
      </c>
      <c r="L284" s="120">
        <v>363</v>
      </c>
      <c r="M284" s="120" t="s">
        <v>1733</v>
      </c>
      <c r="N284" s="120" t="s">
        <v>1704</v>
      </c>
      <c r="O284" s="120" t="s">
        <v>1702</v>
      </c>
      <c r="P284" s="121">
        <v>3500</v>
      </c>
      <c r="Q284" s="120">
        <v>0</v>
      </c>
      <c r="R284" s="121">
        <v>3500</v>
      </c>
      <c r="S284" s="120">
        <v>1417.51</v>
      </c>
      <c r="T284" s="121">
        <v>0</v>
      </c>
      <c r="U284" s="120">
        <v>0</v>
      </c>
      <c r="V284" s="121">
        <v>0</v>
      </c>
      <c r="W284" s="120">
        <v>0</v>
      </c>
      <c r="X284" s="120" t="s">
        <v>6226</v>
      </c>
      <c r="Y284" s="120" t="b">
        <v>1</v>
      </c>
      <c r="AA284" t="str">
        <f>VLOOKUP($H284,'Master list'!$C:$Z,3,0)</f>
        <v>SGCC</v>
      </c>
      <c r="AB284" t="str">
        <f>VLOOKUP($H284,'Master list'!$C:$Z,4,0)</f>
        <v>Z08</v>
      </c>
      <c r="AC284" s="47">
        <f>VLOOKUP($H284,'Master list'!$C:$Z,13,0)</f>
        <v>1219</v>
      </c>
      <c r="AD284" t="str">
        <f>VLOOKUP($H284,'Master list'!$C:$Z,5,0)</f>
        <v>SGCC-ZSBX-Z08</v>
      </c>
      <c r="AE284">
        <f>VLOOKUP($H284,'Master list'!$C:$Z,6,0)</f>
        <v>0.8</v>
      </c>
      <c r="AF284">
        <f>VLOOKUP($H284,'Master list'!$C:$Z,7,0)</f>
        <v>363</v>
      </c>
      <c r="AG284">
        <f>VLOOKUP($H284,'Master list'!$C:$Z,8,0)</f>
        <v>174</v>
      </c>
      <c r="AH284" s="46">
        <f>VLOOKUP($H284,'Master list'!$C:$L,9,0)</f>
        <v>0.39665735999999996</v>
      </c>
      <c r="AI284" s="46">
        <f t="shared" si="19"/>
        <v>1388.3007599999999</v>
      </c>
      <c r="AJ284" s="46">
        <f t="shared" si="20"/>
        <v>1388.3007599999999</v>
      </c>
      <c r="AK284" s="46">
        <f t="shared" si="21"/>
        <v>0</v>
      </c>
      <c r="AL284" s="74">
        <v>5</v>
      </c>
    </row>
    <row r="285" spans="1:38">
      <c r="A285" s="120" t="s">
        <v>1447</v>
      </c>
      <c r="B285" s="120" t="s">
        <v>1702</v>
      </c>
      <c r="C285" s="120" t="s">
        <v>6224</v>
      </c>
      <c r="D285" s="120" t="s">
        <v>6225</v>
      </c>
      <c r="E285" s="121">
        <v>30</v>
      </c>
      <c r="F285" s="120" t="s">
        <v>6246</v>
      </c>
      <c r="G285" s="120" t="s">
        <v>6246</v>
      </c>
      <c r="H285" s="120" t="s">
        <v>189</v>
      </c>
      <c r="I285" s="120" t="s">
        <v>1224</v>
      </c>
      <c r="J285" s="120" t="s">
        <v>1221</v>
      </c>
      <c r="K285" s="120">
        <v>0.8</v>
      </c>
      <c r="L285" s="120">
        <v>261</v>
      </c>
      <c r="M285" s="120" t="s">
        <v>1734</v>
      </c>
      <c r="N285" s="120" t="s">
        <v>1704</v>
      </c>
      <c r="O285" s="120" t="s">
        <v>1702</v>
      </c>
      <c r="P285" s="121">
        <v>7000</v>
      </c>
      <c r="Q285" s="120">
        <v>0</v>
      </c>
      <c r="R285" s="121">
        <v>7000</v>
      </c>
      <c r="S285" s="120">
        <v>2439.3069999999998</v>
      </c>
      <c r="T285" s="121">
        <v>0</v>
      </c>
      <c r="U285" s="120">
        <v>0</v>
      </c>
      <c r="V285" s="121">
        <v>0</v>
      </c>
      <c r="W285" s="120">
        <v>0</v>
      </c>
      <c r="X285" s="120" t="s">
        <v>6226</v>
      </c>
      <c r="Y285" s="120" t="b">
        <v>1</v>
      </c>
      <c r="AA285" t="str">
        <f>VLOOKUP($H285,'Master list'!$C:$Z,3,0)</f>
        <v>SGCC</v>
      </c>
      <c r="AB285" t="str">
        <f>VLOOKUP($H285,'Master list'!$C:$Z,4,0)</f>
        <v>Z08</v>
      </c>
      <c r="AC285" s="47">
        <f>VLOOKUP($H285,'Master list'!$C:$Z,13,0)</f>
        <v>1219</v>
      </c>
      <c r="AD285" t="str">
        <f>VLOOKUP($H285,'Master list'!$C:$Z,5,0)</f>
        <v>SGCC-ZSBX-Z08</v>
      </c>
      <c r="AE285">
        <f>VLOOKUP($H285,'Master list'!$C:$Z,6,0)</f>
        <v>0.8</v>
      </c>
      <c r="AF285">
        <f>VLOOKUP($H285,'Master list'!$C:$Z,7,0)</f>
        <v>261</v>
      </c>
      <c r="AG285">
        <f>VLOOKUP($H285,'Master list'!$C:$Z,8,0)</f>
        <v>210</v>
      </c>
      <c r="AH285" s="46">
        <f>VLOOKUP($H285,'Master list'!$C:$L,9,0)</f>
        <v>0.34420680000000003</v>
      </c>
      <c r="AI285" s="46">
        <f t="shared" si="19"/>
        <v>2409.4476000000004</v>
      </c>
      <c r="AJ285" s="46">
        <f t="shared" si="20"/>
        <v>2409.4476000000004</v>
      </c>
      <c r="AK285" s="46">
        <f t="shared" si="21"/>
        <v>0</v>
      </c>
      <c r="AL285" s="74">
        <v>5</v>
      </c>
    </row>
    <row r="286" spans="1:38">
      <c r="A286" s="120" t="s">
        <v>1447</v>
      </c>
      <c r="B286" s="120" t="s">
        <v>1702</v>
      </c>
      <c r="C286" s="120" t="s">
        <v>6224</v>
      </c>
      <c r="D286" s="120" t="s">
        <v>6225</v>
      </c>
      <c r="E286" s="121">
        <v>31</v>
      </c>
      <c r="F286" s="120" t="s">
        <v>6246</v>
      </c>
      <c r="G286" s="120" t="s">
        <v>6246</v>
      </c>
      <c r="H286" s="120" t="s">
        <v>191</v>
      </c>
      <c r="I286" s="120" t="s">
        <v>1224</v>
      </c>
      <c r="J286" s="120" t="s">
        <v>1221</v>
      </c>
      <c r="K286" s="120">
        <v>1</v>
      </c>
      <c r="L286" s="120">
        <v>212</v>
      </c>
      <c r="M286" s="120" t="s">
        <v>1735</v>
      </c>
      <c r="N286" s="120" t="s">
        <v>1704</v>
      </c>
      <c r="O286" s="120" t="s">
        <v>1702</v>
      </c>
      <c r="P286" s="121">
        <v>2000</v>
      </c>
      <c r="Q286" s="120">
        <v>0</v>
      </c>
      <c r="R286" s="121">
        <v>2000</v>
      </c>
      <c r="S286" s="120">
        <v>680</v>
      </c>
      <c r="T286" s="121">
        <v>0</v>
      </c>
      <c r="U286" s="120">
        <v>0</v>
      </c>
      <c r="V286" s="121">
        <v>0</v>
      </c>
      <c r="W286" s="120">
        <v>0</v>
      </c>
      <c r="X286" s="120" t="s">
        <v>6226</v>
      </c>
      <c r="Y286" s="120" t="b">
        <v>1</v>
      </c>
      <c r="AA286" t="str">
        <f>VLOOKUP($H286,'Master list'!$C:$Z,3,0)</f>
        <v>SGCC</v>
      </c>
      <c r="AB286" t="str">
        <f>VLOOKUP($H286,'Master list'!$C:$Z,4,0)</f>
        <v>Z08</v>
      </c>
      <c r="AC286" s="47">
        <f>VLOOKUP($H286,'Master list'!$C:$Z,13,0)</f>
        <v>1219</v>
      </c>
      <c r="AD286" t="str">
        <f>VLOOKUP($H286,'Master list'!$C:$Z,5,0)</f>
        <v>SGCC-ZSBX-Z08</v>
      </c>
      <c r="AE286">
        <f>VLOOKUP($H286,'Master list'!$C:$Z,6,0)</f>
        <v>1</v>
      </c>
      <c r="AF286">
        <f>VLOOKUP($H286,'Master list'!$C:$Z,7,0)</f>
        <v>212</v>
      </c>
      <c r="AG286">
        <f>VLOOKUP($H286,'Master list'!$C:$Z,8,0)</f>
        <v>203</v>
      </c>
      <c r="AH286" s="46">
        <f>VLOOKUP($H286,'Master list'!$C:$L,9,0)</f>
        <v>0.33783259999999998</v>
      </c>
      <c r="AI286" s="46">
        <f t="shared" si="19"/>
        <v>675.66519999999991</v>
      </c>
      <c r="AJ286" s="46">
        <f t="shared" si="20"/>
        <v>675.66519999999991</v>
      </c>
      <c r="AK286" s="46">
        <f t="shared" si="21"/>
        <v>0</v>
      </c>
      <c r="AL286" s="74">
        <v>5</v>
      </c>
    </row>
    <row r="287" spans="1:38">
      <c r="A287" s="120" t="s">
        <v>1447</v>
      </c>
      <c r="B287" s="120" t="s">
        <v>1702</v>
      </c>
      <c r="C287" s="120" t="s">
        <v>6224</v>
      </c>
      <c r="D287" s="120" t="s">
        <v>6225</v>
      </c>
      <c r="E287" s="121">
        <v>32</v>
      </c>
      <c r="F287" s="120" t="s">
        <v>6246</v>
      </c>
      <c r="G287" s="120" t="s">
        <v>6246</v>
      </c>
      <c r="H287" s="120" t="s">
        <v>191</v>
      </c>
      <c r="I287" s="120" t="s">
        <v>1224</v>
      </c>
      <c r="J287" s="120" t="s">
        <v>1221</v>
      </c>
      <c r="K287" s="120">
        <v>1</v>
      </c>
      <c r="L287" s="120">
        <v>212</v>
      </c>
      <c r="M287" s="120" t="s">
        <v>1735</v>
      </c>
      <c r="N287" s="120" t="s">
        <v>1704</v>
      </c>
      <c r="O287" s="120" t="s">
        <v>1702</v>
      </c>
      <c r="P287" s="121">
        <v>3000</v>
      </c>
      <c r="Q287" s="120">
        <v>0</v>
      </c>
      <c r="R287" s="121">
        <v>3000</v>
      </c>
      <c r="S287" s="120">
        <v>1020</v>
      </c>
      <c r="T287" s="121">
        <v>0</v>
      </c>
      <c r="U287" s="120">
        <v>0</v>
      </c>
      <c r="V287" s="121">
        <v>0</v>
      </c>
      <c r="W287" s="120">
        <v>0</v>
      </c>
      <c r="X287" s="120" t="s">
        <v>6226</v>
      </c>
      <c r="Y287" s="120" t="b">
        <v>1</v>
      </c>
      <c r="AA287" t="str">
        <f>VLOOKUP($H287,'Master list'!$C:$Z,3,0)</f>
        <v>SGCC</v>
      </c>
      <c r="AB287" t="str">
        <f>VLOOKUP($H287,'Master list'!$C:$Z,4,0)</f>
        <v>Z08</v>
      </c>
      <c r="AC287" s="47">
        <f>VLOOKUP($H287,'Master list'!$C:$Z,13,0)</f>
        <v>1219</v>
      </c>
      <c r="AD287" t="str">
        <f>VLOOKUP($H287,'Master list'!$C:$Z,5,0)</f>
        <v>SGCC-ZSBX-Z08</v>
      </c>
      <c r="AE287">
        <f>VLOOKUP($H287,'Master list'!$C:$Z,6,0)</f>
        <v>1</v>
      </c>
      <c r="AF287">
        <f>VLOOKUP($H287,'Master list'!$C:$Z,7,0)</f>
        <v>212</v>
      </c>
      <c r="AG287">
        <f>VLOOKUP($H287,'Master list'!$C:$Z,8,0)</f>
        <v>203</v>
      </c>
      <c r="AH287" s="46">
        <f>VLOOKUP($H287,'Master list'!$C:$L,9,0)</f>
        <v>0.33783259999999998</v>
      </c>
      <c r="AI287" s="46">
        <f t="shared" si="19"/>
        <v>1013.4978</v>
      </c>
      <c r="AJ287" s="46">
        <f t="shared" si="20"/>
        <v>1013.4978</v>
      </c>
      <c r="AK287" s="46">
        <f t="shared" si="21"/>
        <v>0</v>
      </c>
      <c r="AL287" s="74">
        <v>5</v>
      </c>
    </row>
    <row r="288" spans="1:38">
      <c r="A288" s="120" t="s">
        <v>1447</v>
      </c>
      <c r="B288" s="120" t="s">
        <v>1702</v>
      </c>
      <c r="C288" s="120" t="s">
        <v>6224</v>
      </c>
      <c r="D288" s="120" t="s">
        <v>6225</v>
      </c>
      <c r="E288" s="121">
        <v>33</v>
      </c>
      <c r="F288" s="120" t="s">
        <v>6246</v>
      </c>
      <c r="G288" s="120" t="s">
        <v>6246</v>
      </c>
      <c r="H288" s="120" t="s">
        <v>194</v>
      </c>
      <c r="I288" s="120" t="s">
        <v>1224</v>
      </c>
      <c r="J288" s="120" t="s">
        <v>1221</v>
      </c>
      <c r="K288" s="120">
        <v>0.8</v>
      </c>
      <c r="L288" s="120">
        <v>247.9</v>
      </c>
      <c r="M288" s="120" t="s">
        <v>1736</v>
      </c>
      <c r="N288" s="120" t="s">
        <v>1704</v>
      </c>
      <c r="O288" s="120" t="s">
        <v>1702</v>
      </c>
      <c r="P288" s="121">
        <v>3000</v>
      </c>
      <c r="Q288" s="120">
        <v>0</v>
      </c>
      <c r="R288" s="121">
        <v>2808</v>
      </c>
      <c r="S288" s="120">
        <v>1967</v>
      </c>
      <c r="T288" s="121">
        <v>0</v>
      </c>
      <c r="U288" s="120">
        <v>0</v>
      </c>
      <c r="V288" s="121">
        <v>192</v>
      </c>
      <c r="W288" s="120">
        <v>0</v>
      </c>
      <c r="X288" s="120" t="s">
        <v>6226</v>
      </c>
      <c r="Y288" s="120" t="b">
        <v>0</v>
      </c>
      <c r="AA288" t="str">
        <f>VLOOKUP($H288,'Master list'!$C:$Z,3,0)</f>
        <v>SGCC</v>
      </c>
      <c r="AB288" t="str">
        <f>VLOOKUP($H288,'Master list'!$C:$Z,4,0)</f>
        <v>Z08</v>
      </c>
      <c r="AC288" s="47">
        <f>VLOOKUP($H288,'Master list'!$C:$Z,13,0)</f>
        <v>1219</v>
      </c>
      <c r="AD288" t="str">
        <f>VLOOKUP($H288,'Master list'!$C:$Z,5,0)</f>
        <v>SGCC-ZSBX-Z08</v>
      </c>
      <c r="AE288">
        <f>VLOOKUP($H288,'Master list'!$C:$Z,6,0)</f>
        <v>0.8</v>
      </c>
      <c r="AF288">
        <f>VLOOKUP($H288,'Master list'!$C:$Z,7,0)</f>
        <v>247.9</v>
      </c>
      <c r="AG288">
        <f>VLOOKUP($H288,'Master list'!$C:$Z,8,0)</f>
        <v>445</v>
      </c>
      <c r="AH288" s="46">
        <f>VLOOKUP($H288,'Master list'!$C:$L,9,0)</f>
        <v>0.69278134000000013</v>
      </c>
      <c r="AI288" s="46">
        <f t="shared" si="19"/>
        <v>2078.3440200000005</v>
      </c>
      <c r="AJ288" s="46">
        <f t="shared" si="20"/>
        <v>1945.3300027200003</v>
      </c>
      <c r="AK288" s="46">
        <f t="shared" si="21"/>
        <v>133.01401728000019</v>
      </c>
      <c r="AL288" s="74">
        <v>5</v>
      </c>
    </row>
    <row r="289" spans="1:38">
      <c r="A289" s="120" t="s">
        <v>1447</v>
      </c>
      <c r="B289" s="120" t="s">
        <v>1702</v>
      </c>
      <c r="C289" s="120" t="s">
        <v>6224</v>
      </c>
      <c r="D289" s="120" t="s">
        <v>6225</v>
      </c>
      <c r="E289" s="121">
        <v>34</v>
      </c>
      <c r="F289" s="120" t="s">
        <v>6246</v>
      </c>
      <c r="G289" s="120" t="s">
        <v>6246</v>
      </c>
      <c r="H289" s="120" t="s">
        <v>194</v>
      </c>
      <c r="I289" s="120" t="s">
        <v>1224</v>
      </c>
      <c r="J289" s="120" t="s">
        <v>1221</v>
      </c>
      <c r="K289" s="120">
        <v>0.8</v>
      </c>
      <c r="L289" s="120">
        <v>247.9</v>
      </c>
      <c r="M289" s="120" t="s">
        <v>1736</v>
      </c>
      <c r="N289" s="120" t="s">
        <v>1704</v>
      </c>
      <c r="O289" s="120" t="s">
        <v>1702</v>
      </c>
      <c r="P289" s="121">
        <v>2000</v>
      </c>
      <c r="Q289" s="120">
        <v>0</v>
      </c>
      <c r="R289" s="121">
        <v>2000</v>
      </c>
      <c r="S289" s="120">
        <v>1412</v>
      </c>
      <c r="T289" s="121">
        <v>0</v>
      </c>
      <c r="U289" s="120">
        <v>0</v>
      </c>
      <c r="V289" s="121">
        <v>0</v>
      </c>
      <c r="W289" s="120">
        <v>0</v>
      </c>
      <c r="X289" s="120" t="s">
        <v>6226</v>
      </c>
      <c r="Y289" s="120" t="b">
        <v>1</v>
      </c>
      <c r="AA289" t="str">
        <f>VLOOKUP($H289,'Master list'!$C:$Z,3,0)</f>
        <v>SGCC</v>
      </c>
      <c r="AB289" t="str">
        <f>VLOOKUP($H289,'Master list'!$C:$Z,4,0)</f>
        <v>Z08</v>
      </c>
      <c r="AC289" s="47">
        <f>VLOOKUP($H289,'Master list'!$C:$Z,13,0)</f>
        <v>1219</v>
      </c>
      <c r="AD289" t="str">
        <f>VLOOKUP($H289,'Master list'!$C:$Z,5,0)</f>
        <v>SGCC-ZSBX-Z08</v>
      </c>
      <c r="AE289">
        <f>VLOOKUP($H289,'Master list'!$C:$Z,6,0)</f>
        <v>0.8</v>
      </c>
      <c r="AF289">
        <f>VLOOKUP($H289,'Master list'!$C:$Z,7,0)</f>
        <v>247.9</v>
      </c>
      <c r="AG289">
        <f>VLOOKUP($H289,'Master list'!$C:$Z,8,0)</f>
        <v>445</v>
      </c>
      <c r="AH289" s="46">
        <f>VLOOKUP($H289,'Master list'!$C:$L,9,0)</f>
        <v>0.69278134000000013</v>
      </c>
      <c r="AI289" s="46">
        <f t="shared" si="19"/>
        <v>1385.5626800000002</v>
      </c>
      <c r="AJ289" s="46">
        <f t="shared" si="20"/>
        <v>1385.5626800000002</v>
      </c>
      <c r="AK289" s="46">
        <f t="shared" si="21"/>
        <v>0</v>
      </c>
      <c r="AL289" s="74">
        <v>5</v>
      </c>
    </row>
    <row r="290" spans="1:38">
      <c r="A290" s="120" t="s">
        <v>1447</v>
      </c>
      <c r="B290" s="120" t="s">
        <v>1702</v>
      </c>
      <c r="C290" s="120" t="s">
        <v>6224</v>
      </c>
      <c r="D290" s="120" t="s">
        <v>6225</v>
      </c>
      <c r="E290" s="121">
        <v>35</v>
      </c>
      <c r="F290" s="120" t="s">
        <v>6247</v>
      </c>
      <c r="G290" s="120" t="s">
        <v>6247</v>
      </c>
      <c r="H290" s="120" t="s">
        <v>197</v>
      </c>
      <c r="I290" s="120" t="s">
        <v>1224</v>
      </c>
      <c r="J290" s="120" t="s">
        <v>1221</v>
      </c>
      <c r="K290" s="120">
        <v>0.8</v>
      </c>
      <c r="L290" s="120">
        <v>237</v>
      </c>
      <c r="M290" s="120" t="s">
        <v>4235</v>
      </c>
      <c r="N290" s="120" t="s">
        <v>1704</v>
      </c>
      <c r="O290" s="120" t="s">
        <v>1702</v>
      </c>
      <c r="P290" s="121">
        <v>2000</v>
      </c>
      <c r="Q290" s="120">
        <v>0</v>
      </c>
      <c r="R290" s="121">
        <v>2000</v>
      </c>
      <c r="S290" s="120">
        <v>730.5</v>
      </c>
      <c r="T290" s="121">
        <v>0</v>
      </c>
      <c r="U290" s="120">
        <v>0</v>
      </c>
      <c r="V290" s="121">
        <v>0</v>
      </c>
      <c r="W290" s="120">
        <v>0</v>
      </c>
      <c r="X290" s="120" t="s">
        <v>6226</v>
      </c>
      <c r="Y290" s="120" t="b">
        <v>1</v>
      </c>
      <c r="AA290" t="str">
        <f>VLOOKUP($H290,'Master list'!$C:$Z,3,0)</f>
        <v>SGCC</v>
      </c>
      <c r="AB290" t="str">
        <f>VLOOKUP($H290,'Master list'!$C:$Z,4,0)</f>
        <v>Z08</v>
      </c>
      <c r="AC290" s="47">
        <f>VLOOKUP($H290,'Master list'!$C:$Z,13,0)</f>
        <v>1219</v>
      </c>
      <c r="AD290" t="str">
        <f>VLOOKUP($H290,'Master list'!$C:$Z,5,0)</f>
        <v>SGCC-ZSBX-Z08</v>
      </c>
      <c r="AE290">
        <f>VLOOKUP($H290,'Master list'!$C:$Z,6,0)</f>
        <v>0.8</v>
      </c>
      <c r="AF290">
        <f>VLOOKUP($H290,'Master list'!$C:$Z,7,0)</f>
        <v>237</v>
      </c>
      <c r="AG290">
        <f>VLOOKUP($H290,'Master list'!$C:$Z,8,0)</f>
        <v>243</v>
      </c>
      <c r="AH290" s="46">
        <f>VLOOKUP($H290,'Master list'!$C:$L,9,0)</f>
        <v>0.36167148000000005</v>
      </c>
      <c r="AI290" s="46">
        <f t="shared" si="19"/>
        <v>723.34296000000006</v>
      </c>
      <c r="AJ290" s="46">
        <f t="shared" si="20"/>
        <v>723.34296000000006</v>
      </c>
      <c r="AK290" s="46">
        <f t="shared" si="21"/>
        <v>0</v>
      </c>
      <c r="AL290" s="74">
        <v>5</v>
      </c>
    </row>
    <row r="291" spans="1:38">
      <c r="A291" s="120" t="s">
        <v>1447</v>
      </c>
      <c r="B291" s="120" t="s">
        <v>1702</v>
      </c>
      <c r="C291" s="120" t="s">
        <v>6224</v>
      </c>
      <c r="D291" s="120" t="s">
        <v>6225</v>
      </c>
      <c r="E291" s="121">
        <v>36</v>
      </c>
      <c r="F291" s="120" t="s">
        <v>6246</v>
      </c>
      <c r="G291" s="120" t="s">
        <v>6246</v>
      </c>
      <c r="H291" s="120" t="s">
        <v>197</v>
      </c>
      <c r="I291" s="120" t="s">
        <v>1224</v>
      </c>
      <c r="J291" s="120" t="s">
        <v>1221</v>
      </c>
      <c r="K291" s="120">
        <v>0.8</v>
      </c>
      <c r="L291" s="120">
        <v>237</v>
      </c>
      <c r="M291" s="120" t="s">
        <v>4235</v>
      </c>
      <c r="N291" s="120" t="s">
        <v>1704</v>
      </c>
      <c r="O291" s="120" t="s">
        <v>1702</v>
      </c>
      <c r="P291" s="121">
        <v>2000</v>
      </c>
      <c r="Q291" s="120">
        <v>0</v>
      </c>
      <c r="R291" s="121">
        <v>1403</v>
      </c>
      <c r="S291" s="120">
        <v>510.49</v>
      </c>
      <c r="T291" s="121">
        <v>0</v>
      </c>
      <c r="U291" s="120">
        <v>0</v>
      </c>
      <c r="V291" s="121">
        <v>597</v>
      </c>
      <c r="W291" s="120">
        <v>0</v>
      </c>
      <c r="X291" s="120" t="s">
        <v>6226</v>
      </c>
      <c r="Y291" s="120" t="b">
        <v>0</v>
      </c>
      <c r="AA291" t="str">
        <f>VLOOKUP($H291,'Master list'!$C:$Z,3,0)</f>
        <v>SGCC</v>
      </c>
      <c r="AB291" t="str">
        <f>VLOOKUP($H291,'Master list'!$C:$Z,4,0)</f>
        <v>Z08</v>
      </c>
      <c r="AC291" s="47">
        <f>VLOOKUP($H291,'Master list'!$C:$Z,13,0)</f>
        <v>1219</v>
      </c>
      <c r="AD291" t="str">
        <f>VLOOKUP($H291,'Master list'!$C:$Z,5,0)</f>
        <v>SGCC-ZSBX-Z08</v>
      </c>
      <c r="AE291">
        <f>VLOOKUP($H291,'Master list'!$C:$Z,6,0)</f>
        <v>0.8</v>
      </c>
      <c r="AF291">
        <f>VLOOKUP($H291,'Master list'!$C:$Z,7,0)</f>
        <v>237</v>
      </c>
      <c r="AG291">
        <f>VLOOKUP($H291,'Master list'!$C:$Z,8,0)</f>
        <v>243</v>
      </c>
      <c r="AH291" s="46">
        <f>VLOOKUP($H291,'Master list'!$C:$L,9,0)</f>
        <v>0.36167148000000005</v>
      </c>
      <c r="AI291" s="46">
        <f t="shared" si="19"/>
        <v>723.34296000000006</v>
      </c>
      <c r="AJ291" s="46">
        <f t="shared" si="20"/>
        <v>507.42508644000009</v>
      </c>
      <c r="AK291" s="46">
        <f t="shared" si="21"/>
        <v>215.91787355999998</v>
      </c>
      <c r="AL291" s="74">
        <v>5</v>
      </c>
    </row>
    <row r="292" spans="1:38">
      <c r="A292" s="120" t="s">
        <v>1447</v>
      </c>
      <c r="B292" s="120" t="s">
        <v>1702</v>
      </c>
      <c r="C292" s="120" t="s">
        <v>6224</v>
      </c>
      <c r="D292" s="120" t="s">
        <v>6225</v>
      </c>
      <c r="E292" s="121">
        <v>37</v>
      </c>
      <c r="F292" s="120" t="s">
        <v>6246</v>
      </c>
      <c r="G292" s="120" t="s">
        <v>6246</v>
      </c>
      <c r="H292" s="120" t="s">
        <v>200</v>
      </c>
      <c r="I292" s="120" t="s">
        <v>1224</v>
      </c>
      <c r="J292" s="120" t="s">
        <v>1298</v>
      </c>
      <c r="K292" s="120">
        <v>1.2</v>
      </c>
      <c r="L292" s="120">
        <v>56</v>
      </c>
      <c r="M292" s="120" t="s">
        <v>1833</v>
      </c>
      <c r="N292" s="120" t="s">
        <v>1704</v>
      </c>
      <c r="O292" s="120" t="s">
        <v>1702</v>
      </c>
      <c r="P292" s="121">
        <v>6000</v>
      </c>
      <c r="Q292" s="120">
        <v>0</v>
      </c>
      <c r="R292" s="121">
        <v>5991</v>
      </c>
      <c r="S292" s="120">
        <v>1085.136</v>
      </c>
      <c r="T292" s="121">
        <v>0</v>
      </c>
      <c r="U292" s="120">
        <v>0</v>
      </c>
      <c r="V292" s="121">
        <v>9</v>
      </c>
      <c r="W292" s="120">
        <v>0</v>
      </c>
      <c r="X292" s="120" t="s">
        <v>6226</v>
      </c>
      <c r="Y292" s="120" t="b">
        <v>0</v>
      </c>
      <c r="AA292" t="str">
        <f>VLOOKUP($H292,'Master list'!$C:$Z,3,0)</f>
        <v>SGCC</v>
      </c>
      <c r="AB292" t="str">
        <f>VLOOKUP($H292,'Master list'!$C:$Z,4,0)</f>
        <v>Z12</v>
      </c>
      <c r="AC292" s="47">
        <f>VLOOKUP($H292,'Master list'!$C:$Z,13,0)</f>
        <v>1219</v>
      </c>
      <c r="AD292" t="str">
        <f>VLOOKUP($H292,'Master list'!$C:$Z,5,0)</f>
        <v>SGCC-ZSBX-Z12</v>
      </c>
      <c r="AE292">
        <f>VLOOKUP($H292,'Master list'!$C:$Z,6,0)</f>
        <v>1.2</v>
      </c>
      <c r="AF292">
        <f>VLOOKUP($H292,'Master list'!$C:$Z,7,0)</f>
        <v>56</v>
      </c>
      <c r="AG292">
        <f>VLOOKUP($H292,'Master list'!$C:$Z,8,0)</f>
        <v>346</v>
      </c>
      <c r="AH292" s="46">
        <f>VLOOKUP($H292,'Master list'!$C:$L,9,0)</f>
        <v>0.18252191999999998</v>
      </c>
      <c r="AI292" s="46">
        <f t="shared" si="19"/>
        <v>1095.1315199999999</v>
      </c>
      <c r="AJ292" s="46">
        <f t="shared" si="20"/>
        <v>1093.4888227199999</v>
      </c>
      <c r="AK292" s="46">
        <f t="shared" si="21"/>
        <v>1.642697279999993</v>
      </c>
      <c r="AL292" s="74">
        <v>5</v>
      </c>
    </row>
    <row r="293" spans="1:38">
      <c r="A293" s="120" t="s">
        <v>1447</v>
      </c>
      <c r="B293" s="120" t="s">
        <v>1702</v>
      </c>
      <c r="C293" s="120" t="s">
        <v>6224</v>
      </c>
      <c r="D293" s="120" t="s">
        <v>6225</v>
      </c>
      <c r="E293" s="121">
        <v>38</v>
      </c>
      <c r="F293" s="120" t="s">
        <v>6246</v>
      </c>
      <c r="G293" s="120" t="s">
        <v>6246</v>
      </c>
      <c r="H293" s="120" t="s">
        <v>200</v>
      </c>
      <c r="I293" s="120" t="s">
        <v>1224</v>
      </c>
      <c r="J293" s="120" t="s">
        <v>1298</v>
      </c>
      <c r="K293" s="120">
        <v>1.2</v>
      </c>
      <c r="L293" s="120">
        <v>56</v>
      </c>
      <c r="M293" s="120" t="s">
        <v>1833</v>
      </c>
      <c r="N293" s="120" t="s">
        <v>1704</v>
      </c>
      <c r="O293" s="120" t="s">
        <v>1702</v>
      </c>
      <c r="P293" s="121">
        <v>4000</v>
      </c>
      <c r="Q293" s="120">
        <v>0</v>
      </c>
      <c r="R293" s="121">
        <v>4000</v>
      </c>
      <c r="S293" s="120">
        <v>728</v>
      </c>
      <c r="T293" s="121">
        <v>0</v>
      </c>
      <c r="U293" s="120">
        <v>0</v>
      </c>
      <c r="V293" s="121">
        <v>0</v>
      </c>
      <c r="W293" s="120">
        <v>0</v>
      </c>
      <c r="X293" s="120" t="s">
        <v>6226</v>
      </c>
      <c r="Y293" s="120" t="b">
        <v>1</v>
      </c>
      <c r="AA293" t="str">
        <f>VLOOKUP($H293,'Master list'!$C:$Z,3,0)</f>
        <v>SGCC</v>
      </c>
      <c r="AB293" t="str">
        <f>VLOOKUP($H293,'Master list'!$C:$Z,4,0)</f>
        <v>Z12</v>
      </c>
      <c r="AC293" s="47">
        <f>VLOOKUP($H293,'Master list'!$C:$Z,13,0)</f>
        <v>1219</v>
      </c>
      <c r="AD293" t="str">
        <f>VLOOKUP($H293,'Master list'!$C:$Z,5,0)</f>
        <v>SGCC-ZSBX-Z12</v>
      </c>
      <c r="AE293">
        <f>VLOOKUP($H293,'Master list'!$C:$Z,6,0)</f>
        <v>1.2</v>
      </c>
      <c r="AF293">
        <f>VLOOKUP($H293,'Master list'!$C:$Z,7,0)</f>
        <v>56</v>
      </c>
      <c r="AG293">
        <f>VLOOKUP($H293,'Master list'!$C:$Z,8,0)</f>
        <v>346</v>
      </c>
      <c r="AH293" s="46">
        <f>VLOOKUP($H293,'Master list'!$C:$L,9,0)</f>
        <v>0.18252191999999998</v>
      </c>
      <c r="AI293" s="46">
        <f t="shared" si="19"/>
        <v>730.08767999999986</v>
      </c>
      <c r="AJ293" s="46">
        <f t="shared" si="20"/>
        <v>730.08767999999986</v>
      </c>
      <c r="AK293" s="46">
        <f t="shared" si="21"/>
        <v>0</v>
      </c>
      <c r="AL293" s="74">
        <v>5</v>
      </c>
    </row>
    <row r="294" spans="1:38">
      <c r="A294" s="120" t="s">
        <v>1447</v>
      </c>
      <c r="B294" s="120" t="s">
        <v>1702</v>
      </c>
      <c r="C294" s="120" t="s">
        <v>6224</v>
      </c>
      <c r="D294" s="120" t="s">
        <v>6225</v>
      </c>
      <c r="E294" s="121">
        <v>39</v>
      </c>
      <c r="F294" s="120" t="s">
        <v>6246</v>
      </c>
      <c r="G294" s="120" t="s">
        <v>6246</v>
      </c>
      <c r="H294" s="120" t="s">
        <v>231</v>
      </c>
      <c r="I294" s="120" t="s">
        <v>1224</v>
      </c>
      <c r="J294" s="120" t="s">
        <v>1221</v>
      </c>
      <c r="K294" s="120">
        <v>0.6</v>
      </c>
      <c r="L294" s="120">
        <v>70</v>
      </c>
      <c r="M294" s="120" t="s">
        <v>1739</v>
      </c>
      <c r="N294" s="120" t="s">
        <v>1704</v>
      </c>
      <c r="O294" s="120" t="s">
        <v>1702</v>
      </c>
      <c r="P294" s="121">
        <v>500</v>
      </c>
      <c r="Q294" s="120">
        <v>0</v>
      </c>
      <c r="R294" s="121">
        <v>498</v>
      </c>
      <c r="S294" s="120">
        <v>139.00800000000001</v>
      </c>
      <c r="T294" s="121">
        <v>0</v>
      </c>
      <c r="U294" s="120">
        <v>0</v>
      </c>
      <c r="V294" s="121">
        <v>2</v>
      </c>
      <c r="W294" s="120">
        <v>0</v>
      </c>
      <c r="X294" s="120" t="s">
        <v>6226</v>
      </c>
      <c r="Y294" s="120" t="b">
        <v>0</v>
      </c>
      <c r="AA294" t="str">
        <f>VLOOKUP($H294,'Master list'!$C:$Z,3,0)</f>
        <v>SGCC</v>
      </c>
      <c r="AB294" t="str">
        <f>VLOOKUP($H294,'Master list'!$C:$Z,4,0)</f>
        <v>Z08</v>
      </c>
      <c r="AC294" s="47">
        <f>VLOOKUP($H294,'Master list'!$C:$Z,13,0)</f>
        <v>1219</v>
      </c>
      <c r="AD294" t="str">
        <f>VLOOKUP($H294,'Master list'!$C:$Z,5,0)</f>
        <v>SGCC-ZSBX-Z08</v>
      </c>
      <c r="AE294">
        <f>VLOOKUP($H294,'Master list'!$C:$Z,6,0)</f>
        <v>0.6</v>
      </c>
      <c r="AF294">
        <f>VLOOKUP($H294,'Master list'!$C:$Z,7,0)</f>
        <v>70</v>
      </c>
      <c r="AG294">
        <f>VLOOKUP($H294,'Master list'!$C:$Z,8,0)</f>
        <v>865</v>
      </c>
      <c r="AH294" s="46">
        <f>VLOOKUP($H294,'Master list'!$C:$L,9,0)</f>
        <v>0.28519050000000001</v>
      </c>
      <c r="AI294" s="46">
        <f t="shared" si="19"/>
        <v>142.59524999999999</v>
      </c>
      <c r="AJ294" s="46">
        <f t="shared" si="20"/>
        <v>142.024869</v>
      </c>
      <c r="AK294" s="46">
        <f t="shared" si="21"/>
        <v>0.57038099999999758</v>
      </c>
      <c r="AL294" s="74">
        <v>5</v>
      </c>
    </row>
    <row r="295" spans="1:38">
      <c r="A295" s="120" t="s">
        <v>1447</v>
      </c>
      <c r="B295" s="120" t="s">
        <v>1702</v>
      </c>
      <c r="C295" s="120" t="s">
        <v>6224</v>
      </c>
      <c r="D295" s="120" t="s">
        <v>6225</v>
      </c>
      <c r="E295" s="121">
        <v>40</v>
      </c>
      <c r="F295" s="120" t="s">
        <v>6246</v>
      </c>
      <c r="G295" s="120" t="s">
        <v>6246</v>
      </c>
      <c r="H295" s="120" t="s">
        <v>234</v>
      </c>
      <c r="I295" s="120" t="s">
        <v>1224</v>
      </c>
      <c r="J295" s="120" t="s">
        <v>1221</v>
      </c>
      <c r="K295" s="120">
        <v>1.6</v>
      </c>
      <c r="L295" s="120">
        <v>321</v>
      </c>
      <c r="M295" s="120" t="s">
        <v>1740</v>
      </c>
      <c r="N295" s="120" t="s">
        <v>1704</v>
      </c>
      <c r="O295" s="120" t="s">
        <v>1702</v>
      </c>
      <c r="P295" s="121">
        <v>200</v>
      </c>
      <c r="Q295" s="120">
        <v>0</v>
      </c>
      <c r="R295" s="121">
        <v>200</v>
      </c>
      <c r="S295" s="120">
        <v>992</v>
      </c>
      <c r="T295" s="121">
        <v>0</v>
      </c>
      <c r="U295" s="120">
        <v>0</v>
      </c>
      <c r="V295" s="121">
        <v>0</v>
      </c>
      <c r="W295" s="120">
        <v>0</v>
      </c>
      <c r="X295" s="120" t="s">
        <v>6226</v>
      </c>
      <c r="Y295" s="120" t="b">
        <v>1</v>
      </c>
      <c r="AA295" t="str">
        <f>VLOOKUP($H295,'Master list'!$C:$Z,3,0)</f>
        <v>SGCC</v>
      </c>
      <c r="AB295" t="str">
        <f>VLOOKUP($H295,'Master list'!$C:$Z,4,0)</f>
        <v>Z08</v>
      </c>
      <c r="AC295" s="47">
        <f>VLOOKUP($H295,'Master list'!$C:$Z,13,0)</f>
        <v>1219</v>
      </c>
      <c r="AD295" t="str">
        <f>VLOOKUP($H295,'Master list'!$C:$Z,5,0)</f>
        <v>SGCC-ZSBX-Z08</v>
      </c>
      <c r="AE295">
        <f>VLOOKUP($H295,'Master list'!$C:$Z,6,0)</f>
        <v>1.6</v>
      </c>
      <c r="AF295">
        <f>VLOOKUP($H295,'Master list'!$C:$Z,7,0)</f>
        <v>321</v>
      </c>
      <c r="AG295">
        <f>VLOOKUP($H295,'Master list'!$C:$Z,8,0)</f>
        <v>1220</v>
      </c>
      <c r="AH295" s="46">
        <f>VLOOKUP($H295,'Master list'!$C:$L,9,0)</f>
        <v>4.9187472000000003</v>
      </c>
      <c r="AI295" s="46">
        <f t="shared" si="19"/>
        <v>983.74944000000005</v>
      </c>
      <c r="AJ295" s="46">
        <f t="shared" si="20"/>
        <v>983.74944000000005</v>
      </c>
      <c r="AK295" s="46">
        <f t="shared" si="21"/>
        <v>0</v>
      </c>
      <c r="AL295" s="74">
        <v>5</v>
      </c>
    </row>
    <row r="296" spans="1:38">
      <c r="A296" s="120" t="s">
        <v>1447</v>
      </c>
      <c r="B296" s="120" t="s">
        <v>1702</v>
      </c>
      <c r="C296" s="120" t="s">
        <v>6224</v>
      </c>
      <c r="D296" s="120" t="s">
        <v>6225</v>
      </c>
      <c r="E296" s="121">
        <v>41</v>
      </c>
      <c r="F296" s="120" t="s">
        <v>6246</v>
      </c>
      <c r="G296" s="120" t="s">
        <v>6246</v>
      </c>
      <c r="H296" s="120" t="s">
        <v>234</v>
      </c>
      <c r="I296" s="120" t="s">
        <v>1224</v>
      </c>
      <c r="J296" s="120" t="s">
        <v>1221</v>
      </c>
      <c r="K296" s="120">
        <v>1.6</v>
      </c>
      <c r="L296" s="120">
        <v>321</v>
      </c>
      <c r="M296" s="120" t="s">
        <v>1740</v>
      </c>
      <c r="N296" s="120" t="s">
        <v>1704</v>
      </c>
      <c r="O296" s="120" t="s">
        <v>1702</v>
      </c>
      <c r="P296" s="121">
        <v>200</v>
      </c>
      <c r="Q296" s="120">
        <v>0</v>
      </c>
      <c r="R296" s="121">
        <v>195</v>
      </c>
      <c r="S296" s="120">
        <v>967</v>
      </c>
      <c r="T296" s="121">
        <v>0</v>
      </c>
      <c r="U296" s="120">
        <v>0</v>
      </c>
      <c r="V296" s="121">
        <v>5</v>
      </c>
      <c r="W296" s="120">
        <v>0</v>
      </c>
      <c r="X296" s="120" t="s">
        <v>6226</v>
      </c>
      <c r="Y296" s="120" t="b">
        <v>0</v>
      </c>
      <c r="AA296" t="str">
        <f>VLOOKUP($H296,'Master list'!$C:$Z,3,0)</f>
        <v>SGCC</v>
      </c>
      <c r="AB296" t="str">
        <f>VLOOKUP($H296,'Master list'!$C:$Z,4,0)</f>
        <v>Z08</v>
      </c>
      <c r="AC296" s="47">
        <f>VLOOKUP($H296,'Master list'!$C:$Z,13,0)</f>
        <v>1219</v>
      </c>
      <c r="AD296" t="str">
        <f>VLOOKUP($H296,'Master list'!$C:$Z,5,0)</f>
        <v>SGCC-ZSBX-Z08</v>
      </c>
      <c r="AE296">
        <f>VLOOKUP($H296,'Master list'!$C:$Z,6,0)</f>
        <v>1.6</v>
      </c>
      <c r="AF296">
        <f>VLOOKUP($H296,'Master list'!$C:$Z,7,0)</f>
        <v>321</v>
      </c>
      <c r="AG296">
        <f>VLOOKUP($H296,'Master list'!$C:$Z,8,0)</f>
        <v>1220</v>
      </c>
      <c r="AH296" s="46">
        <f>VLOOKUP($H296,'Master list'!$C:$L,9,0)</f>
        <v>4.9187472000000003</v>
      </c>
      <c r="AI296" s="46">
        <f t="shared" si="19"/>
        <v>983.74944000000005</v>
      </c>
      <c r="AJ296" s="46">
        <f t="shared" si="20"/>
        <v>959.15570400000001</v>
      </c>
      <c r="AK296" s="46">
        <f t="shared" si="21"/>
        <v>24.593736000000035</v>
      </c>
      <c r="AL296" s="74">
        <v>5</v>
      </c>
    </row>
    <row r="297" spans="1:38">
      <c r="A297" s="120" t="s">
        <v>1447</v>
      </c>
      <c r="B297" s="120" t="s">
        <v>1702</v>
      </c>
      <c r="C297" s="120" t="s">
        <v>6224</v>
      </c>
      <c r="D297" s="120" t="s">
        <v>6225</v>
      </c>
      <c r="E297" s="121">
        <v>42</v>
      </c>
      <c r="F297" s="120" t="s">
        <v>6246</v>
      </c>
      <c r="G297" s="120" t="s">
        <v>6246</v>
      </c>
      <c r="H297" s="120" t="s">
        <v>236</v>
      </c>
      <c r="I297" s="120" t="s">
        <v>1224</v>
      </c>
      <c r="J297" s="120" t="s">
        <v>1221</v>
      </c>
      <c r="K297" s="120">
        <v>1.6</v>
      </c>
      <c r="L297" s="120">
        <v>321</v>
      </c>
      <c r="M297" s="120" t="s">
        <v>1740</v>
      </c>
      <c r="N297" s="120" t="s">
        <v>1704</v>
      </c>
      <c r="O297" s="120" t="s">
        <v>1702</v>
      </c>
      <c r="P297" s="121">
        <v>100</v>
      </c>
      <c r="Q297" s="120">
        <v>0</v>
      </c>
      <c r="R297" s="121">
        <v>100</v>
      </c>
      <c r="S297" s="120">
        <v>497</v>
      </c>
      <c r="T297" s="121">
        <v>0</v>
      </c>
      <c r="U297" s="120">
        <v>0</v>
      </c>
      <c r="V297" s="121">
        <v>0</v>
      </c>
      <c r="W297" s="120">
        <v>0</v>
      </c>
      <c r="X297" s="120" t="s">
        <v>6226</v>
      </c>
      <c r="Y297" s="120" t="b">
        <v>1</v>
      </c>
      <c r="AA297" t="str">
        <f>VLOOKUP($H297,'Master list'!$C:$Z,3,0)</f>
        <v>SGCC</v>
      </c>
      <c r="AB297" t="str">
        <f>VLOOKUP($H297,'Master list'!$C:$Z,4,0)</f>
        <v>Z08</v>
      </c>
      <c r="AC297" s="47">
        <f>VLOOKUP($H297,'Master list'!$C:$Z,13,0)</f>
        <v>1219</v>
      </c>
      <c r="AD297" t="str">
        <f>VLOOKUP($H297,'Master list'!$C:$Z,5,0)</f>
        <v>SGCC-ZSBX-Z08</v>
      </c>
      <c r="AE297">
        <f>VLOOKUP($H297,'Master list'!$C:$Z,6,0)</f>
        <v>1.6</v>
      </c>
      <c r="AF297">
        <f>VLOOKUP($H297,'Master list'!$C:$Z,7,0)</f>
        <v>321</v>
      </c>
      <c r="AG297">
        <f>VLOOKUP($H297,'Master list'!$C:$Z,8,0)</f>
        <v>1220</v>
      </c>
      <c r="AH297" s="46">
        <f>VLOOKUP($H297,'Master list'!$C:$L,9,0)</f>
        <v>4.9187472000000003</v>
      </c>
      <c r="AI297" s="46">
        <f t="shared" si="19"/>
        <v>491.87472000000002</v>
      </c>
      <c r="AJ297" s="46">
        <f t="shared" si="20"/>
        <v>491.87472000000002</v>
      </c>
      <c r="AK297" s="46">
        <f t="shared" si="21"/>
        <v>0</v>
      </c>
      <c r="AL297" s="74">
        <v>5</v>
      </c>
    </row>
    <row r="298" spans="1:38">
      <c r="A298" s="120" t="s">
        <v>1447</v>
      </c>
      <c r="B298" s="120" t="s">
        <v>1702</v>
      </c>
      <c r="C298" s="120" t="s">
        <v>6224</v>
      </c>
      <c r="D298" s="120" t="s">
        <v>6225</v>
      </c>
      <c r="E298" s="121">
        <v>43</v>
      </c>
      <c r="F298" s="120" t="s">
        <v>6246</v>
      </c>
      <c r="G298" s="120" t="s">
        <v>6246</v>
      </c>
      <c r="H298" s="120" t="s">
        <v>266</v>
      </c>
      <c r="I298" s="120" t="s">
        <v>1224</v>
      </c>
      <c r="J298" s="120" t="s">
        <v>1298</v>
      </c>
      <c r="K298" s="120">
        <v>1.2</v>
      </c>
      <c r="L298" s="120">
        <v>56</v>
      </c>
      <c r="M298" s="120" t="s">
        <v>4433</v>
      </c>
      <c r="N298" s="120" t="s">
        <v>1704</v>
      </c>
      <c r="O298" s="120" t="s">
        <v>1702</v>
      </c>
      <c r="P298" s="121">
        <v>500</v>
      </c>
      <c r="Q298" s="120">
        <v>0</v>
      </c>
      <c r="R298" s="121">
        <v>493</v>
      </c>
      <c r="S298" s="120">
        <v>168.94</v>
      </c>
      <c r="T298" s="121">
        <v>0</v>
      </c>
      <c r="U298" s="120">
        <v>0</v>
      </c>
      <c r="V298" s="121">
        <v>7</v>
      </c>
      <c r="W298" s="120">
        <v>0</v>
      </c>
      <c r="X298" s="120" t="s">
        <v>6226</v>
      </c>
      <c r="Y298" s="120" t="b">
        <v>0</v>
      </c>
      <c r="AA298" t="str">
        <f>VLOOKUP($H298,'Master list'!$C:$Z,3,0)</f>
        <v>SGCC</v>
      </c>
      <c r="AB298" t="str">
        <f>VLOOKUP($H298,'Master list'!$C:$Z,4,0)</f>
        <v>Z12</v>
      </c>
      <c r="AC298" s="47">
        <f>VLOOKUP($H298,'Master list'!$C:$Z,13,0)</f>
        <v>1219</v>
      </c>
      <c r="AD298" t="str">
        <f>VLOOKUP($H298,'Master list'!$C:$Z,5,0)</f>
        <v>SGCC-ZSBX-Z12</v>
      </c>
      <c r="AE298">
        <f>VLOOKUP($H298,'Master list'!$C:$Z,6,0)</f>
        <v>1.2</v>
      </c>
      <c r="AF298">
        <f>VLOOKUP($H298,'Master list'!$C:$Z,7,0)</f>
        <v>56</v>
      </c>
      <c r="AG298">
        <f>VLOOKUP($H298,'Master list'!$C:$Z,8,0)</f>
        <v>648</v>
      </c>
      <c r="AH298" s="46">
        <f>VLOOKUP($H298,'Master list'!$C:$L,9,0)</f>
        <v>0.34183295999999996</v>
      </c>
      <c r="AI298" s="46">
        <f t="shared" si="19"/>
        <v>170.91647999999998</v>
      </c>
      <c r="AJ298" s="46">
        <f t="shared" si="20"/>
        <v>168.52364927999997</v>
      </c>
      <c r="AK298" s="46">
        <f t="shared" si="21"/>
        <v>2.3928307200000063</v>
      </c>
      <c r="AL298" s="74">
        <v>5</v>
      </c>
    </row>
    <row r="299" spans="1:38">
      <c r="A299" s="120" t="s">
        <v>1447</v>
      </c>
      <c r="B299" s="120" t="s">
        <v>1702</v>
      </c>
      <c r="C299" s="120" t="s">
        <v>6224</v>
      </c>
      <c r="D299" s="120" t="s">
        <v>6225</v>
      </c>
      <c r="E299" s="121">
        <v>44</v>
      </c>
      <c r="F299" s="120" t="s">
        <v>6246</v>
      </c>
      <c r="G299" s="120" t="s">
        <v>6246</v>
      </c>
      <c r="H299" s="120" t="s">
        <v>270</v>
      </c>
      <c r="I299" s="120" t="s">
        <v>1224</v>
      </c>
      <c r="J299" s="120" t="s">
        <v>1221</v>
      </c>
      <c r="K299" s="120">
        <v>0.7</v>
      </c>
      <c r="L299" s="120">
        <v>270</v>
      </c>
      <c r="M299" s="120" t="s">
        <v>1706</v>
      </c>
      <c r="N299" s="120" t="s">
        <v>1704</v>
      </c>
      <c r="O299" s="120" t="s">
        <v>1702</v>
      </c>
      <c r="P299" s="121">
        <v>300</v>
      </c>
      <c r="Q299" s="120">
        <v>0</v>
      </c>
      <c r="R299" s="121">
        <v>300</v>
      </c>
      <c r="S299" s="120">
        <v>119.06399999999999</v>
      </c>
      <c r="T299" s="121">
        <v>0</v>
      </c>
      <c r="U299" s="120">
        <v>0</v>
      </c>
      <c r="V299" s="121">
        <v>0</v>
      </c>
      <c r="W299" s="120">
        <v>0</v>
      </c>
      <c r="X299" s="120" t="s">
        <v>6226</v>
      </c>
      <c r="Y299" s="120" t="b">
        <v>1</v>
      </c>
      <c r="AA299" t="str">
        <f>VLOOKUP($H299,'Master list'!$C:$Z,3,0)</f>
        <v>SGCC</v>
      </c>
      <c r="AB299" t="str">
        <f>VLOOKUP($H299,'Master list'!$C:$Z,4,0)</f>
        <v>Z08</v>
      </c>
      <c r="AC299" s="47">
        <f>VLOOKUP($H299,'Master list'!$C:$Z,13,0)</f>
        <v>1219</v>
      </c>
      <c r="AD299" t="str">
        <f>VLOOKUP($H299,'Master list'!$C:$Z,5,0)</f>
        <v>SGCC-ZSBX-Z08</v>
      </c>
      <c r="AE299">
        <f>VLOOKUP($H299,'Master list'!$C:$Z,6,0)</f>
        <v>0.7</v>
      </c>
      <c r="AF299">
        <f>VLOOKUP($H299,'Master list'!$C:$Z,7,0)</f>
        <v>270</v>
      </c>
      <c r="AG299">
        <f>VLOOKUP($H299,'Master list'!$C:$Z,8,0)</f>
        <v>270</v>
      </c>
      <c r="AH299" s="46">
        <f>VLOOKUP($H299,'Master list'!$C:$L,9,0)</f>
        <v>0.40058549999999993</v>
      </c>
      <c r="AI299" s="46">
        <f t="shared" si="19"/>
        <v>120.17564999999998</v>
      </c>
      <c r="AJ299" s="46">
        <f t="shared" si="20"/>
        <v>120.17564999999998</v>
      </c>
      <c r="AK299" s="46">
        <f t="shared" si="21"/>
        <v>0</v>
      </c>
      <c r="AL299" s="74">
        <v>5</v>
      </c>
    </row>
    <row r="300" spans="1:38">
      <c r="A300" s="120" t="s">
        <v>1447</v>
      </c>
      <c r="B300" s="120" t="s">
        <v>1702</v>
      </c>
      <c r="C300" s="120" t="s">
        <v>6224</v>
      </c>
      <c r="D300" s="120" t="s">
        <v>6225</v>
      </c>
      <c r="E300" s="121">
        <v>45</v>
      </c>
      <c r="F300" s="120" t="s">
        <v>6246</v>
      </c>
      <c r="G300" s="120" t="s">
        <v>6246</v>
      </c>
      <c r="H300" s="120" t="s">
        <v>270</v>
      </c>
      <c r="I300" s="120" t="s">
        <v>1224</v>
      </c>
      <c r="J300" s="120" t="s">
        <v>1221</v>
      </c>
      <c r="K300" s="120">
        <v>0.7</v>
      </c>
      <c r="L300" s="120">
        <v>270</v>
      </c>
      <c r="M300" s="120" t="s">
        <v>1706</v>
      </c>
      <c r="N300" s="120" t="s">
        <v>1704</v>
      </c>
      <c r="O300" s="120" t="s">
        <v>1702</v>
      </c>
      <c r="P300" s="121">
        <v>600</v>
      </c>
      <c r="Q300" s="120">
        <v>0</v>
      </c>
      <c r="R300" s="121">
        <v>375</v>
      </c>
      <c r="S300" s="120">
        <v>156.93600000000001</v>
      </c>
      <c r="T300" s="121">
        <v>0</v>
      </c>
      <c r="U300" s="120">
        <v>0</v>
      </c>
      <c r="V300" s="121">
        <v>225</v>
      </c>
      <c r="W300" s="120">
        <v>0</v>
      </c>
      <c r="X300" s="120" t="s">
        <v>6226</v>
      </c>
      <c r="Y300" s="120" t="b">
        <v>0</v>
      </c>
      <c r="AA300" t="str">
        <f>VLOOKUP($H300,'Master list'!$C:$Z,3,0)</f>
        <v>SGCC</v>
      </c>
      <c r="AB300" t="str">
        <f>VLOOKUP($H300,'Master list'!$C:$Z,4,0)</f>
        <v>Z08</v>
      </c>
      <c r="AC300" s="47">
        <f>VLOOKUP($H300,'Master list'!$C:$Z,13,0)</f>
        <v>1219</v>
      </c>
      <c r="AD300" t="str">
        <f>VLOOKUP($H300,'Master list'!$C:$Z,5,0)</f>
        <v>SGCC-ZSBX-Z08</v>
      </c>
      <c r="AE300">
        <f>VLOOKUP($H300,'Master list'!$C:$Z,6,0)</f>
        <v>0.7</v>
      </c>
      <c r="AF300">
        <f>VLOOKUP($H300,'Master list'!$C:$Z,7,0)</f>
        <v>270</v>
      </c>
      <c r="AG300">
        <f>VLOOKUP($H300,'Master list'!$C:$Z,8,0)</f>
        <v>270</v>
      </c>
      <c r="AH300" s="46">
        <f>VLOOKUP($H300,'Master list'!$C:$L,9,0)</f>
        <v>0.40058549999999993</v>
      </c>
      <c r="AI300" s="46">
        <f t="shared" si="19"/>
        <v>240.35129999999995</v>
      </c>
      <c r="AJ300" s="46">
        <f t="shared" si="20"/>
        <v>150.21956249999997</v>
      </c>
      <c r="AK300" s="46">
        <f t="shared" si="21"/>
        <v>90.131737499999986</v>
      </c>
      <c r="AL300" s="74">
        <v>5</v>
      </c>
    </row>
    <row r="301" spans="1:38">
      <c r="A301" s="120" t="s">
        <v>1447</v>
      </c>
      <c r="B301" s="120" t="s">
        <v>1702</v>
      </c>
      <c r="C301" s="120" t="s">
        <v>6224</v>
      </c>
      <c r="D301" s="120" t="s">
        <v>6225</v>
      </c>
      <c r="E301" s="121">
        <v>46</v>
      </c>
      <c r="F301" s="120" t="s">
        <v>6246</v>
      </c>
      <c r="G301" s="120" t="s">
        <v>6246</v>
      </c>
      <c r="H301" s="120" t="s">
        <v>272</v>
      </c>
      <c r="I301" s="120" t="s">
        <v>1224</v>
      </c>
      <c r="J301" s="120" t="s">
        <v>1221</v>
      </c>
      <c r="K301" s="120">
        <v>0.8</v>
      </c>
      <c r="L301" s="120">
        <v>355</v>
      </c>
      <c r="M301" s="120" t="s">
        <v>1813</v>
      </c>
      <c r="N301" s="120" t="s">
        <v>1704</v>
      </c>
      <c r="O301" s="120" t="s">
        <v>1702</v>
      </c>
      <c r="P301" s="121">
        <v>600</v>
      </c>
      <c r="Q301" s="120">
        <v>0</v>
      </c>
      <c r="R301" s="121">
        <v>600</v>
      </c>
      <c r="S301" s="120">
        <v>982</v>
      </c>
      <c r="T301" s="121">
        <v>0</v>
      </c>
      <c r="U301" s="120">
        <v>0</v>
      </c>
      <c r="V301" s="121">
        <v>0</v>
      </c>
      <c r="W301" s="120">
        <v>0</v>
      </c>
      <c r="X301" s="120" t="s">
        <v>6248</v>
      </c>
      <c r="Y301" s="120" t="b">
        <v>1</v>
      </c>
      <c r="AA301" t="str">
        <f>VLOOKUP($H301,'Master list'!$C:$Z,3,0)</f>
        <v>SGCC</v>
      </c>
      <c r="AB301" t="str">
        <f>VLOOKUP($H301,'Master list'!$C:$Z,4,0)</f>
        <v>Z08</v>
      </c>
      <c r="AC301" s="47">
        <f>VLOOKUP($H301,'Master list'!$C:$Z,13,0)</f>
        <v>1219</v>
      </c>
      <c r="AD301" t="str">
        <f>VLOOKUP($H301,'Master list'!$C:$Z,5,0)</f>
        <v>SGCC-ZSBX-Z08</v>
      </c>
      <c r="AE301">
        <f>VLOOKUP($H301,'Master list'!$C:$Z,6,0)</f>
        <v>0.8</v>
      </c>
      <c r="AF301">
        <f>VLOOKUP($H301,'Master list'!$C:$Z,7,0)</f>
        <v>355</v>
      </c>
      <c r="AG301">
        <f>VLOOKUP($H301,'Master list'!$C:$Z,8,0)</f>
        <v>730</v>
      </c>
      <c r="AH301" s="46">
        <f>VLOOKUP($H301,'Master list'!$C:$L,9,0)</f>
        <v>1.627462</v>
      </c>
      <c r="AI301" s="46">
        <f t="shared" si="19"/>
        <v>976.47719999999993</v>
      </c>
      <c r="AJ301" s="46">
        <f t="shared" si="20"/>
        <v>976.47719999999993</v>
      </c>
      <c r="AK301" s="46">
        <f t="shared" si="21"/>
        <v>0</v>
      </c>
      <c r="AL301" s="74">
        <v>5</v>
      </c>
    </row>
    <row r="302" spans="1:38">
      <c r="A302" s="120" t="s">
        <v>1447</v>
      </c>
      <c r="B302" s="120" t="s">
        <v>1702</v>
      </c>
      <c r="C302" s="120" t="s">
        <v>6224</v>
      </c>
      <c r="D302" s="120" t="s">
        <v>6225</v>
      </c>
      <c r="E302" s="121">
        <v>47</v>
      </c>
      <c r="F302" s="120" t="s">
        <v>6246</v>
      </c>
      <c r="G302" s="120" t="s">
        <v>6246</v>
      </c>
      <c r="H302" s="120" t="s">
        <v>272</v>
      </c>
      <c r="I302" s="120" t="s">
        <v>1224</v>
      </c>
      <c r="J302" s="120" t="s">
        <v>1221</v>
      </c>
      <c r="K302" s="120">
        <v>0.8</v>
      </c>
      <c r="L302" s="120">
        <v>355</v>
      </c>
      <c r="M302" s="120" t="s">
        <v>1813</v>
      </c>
      <c r="N302" s="120" t="s">
        <v>1704</v>
      </c>
      <c r="O302" s="120" t="s">
        <v>1702</v>
      </c>
      <c r="P302" s="121">
        <v>300</v>
      </c>
      <c r="Q302" s="120">
        <v>0</v>
      </c>
      <c r="R302" s="121">
        <v>267</v>
      </c>
      <c r="S302" s="120">
        <v>447</v>
      </c>
      <c r="T302" s="121">
        <v>0</v>
      </c>
      <c r="U302" s="120">
        <v>0</v>
      </c>
      <c r="V302" s="121">
        <v>33</v>
      </c>
      <c r="W302" s="120">
        <v>0</v>
      </c>
      <c r="X302" s="120" t="s">
        <v>6248</v>
      </c>
      <c r="Y302" s="120" t="b">
        <v>0</v>
      </c>
      <c r="AA302" t="str">
        <f>VLOOKUP($H302,'Master list'!$C:$Z,3,0)</f>
        <v>SGCC</v>
      </c>
      <c r="AB302" t="str">
        <f>VLOOKUP($H302,'Master list'!$C:$Z,4,0)</f>
        <v>Z08</v>
      </c>
      <c r="AC302" s="47">
        <f>VLOOKUP($H302,'Master list'!$C:$Z,13,0)</f>
        <v>1219</v>
      </c>
      <c r="AD302" t="str">
        <f>VLOOKUP($H302,'Master list'!$C:$Z,5,0)</f>
        <v>SGCC-ZSBX-Z08</v>
      </c>
      <c r="AE302">
        <f>VLOOKUP($H302,'Master list'!$C:$Z,6,0)</f>
        <v>0.8</v>
      </c>
      <c r="AF302">
        <f>VLOOKUP($H302,'Master list'!$C:$Z,7,0)</f>
        <v>355</v>
      </c>
      <c r="AG302">
        <f>VLOOKUP($H302,'Master list'!$C:$Z,8,0)</f>
        <v>730</v>
      </c>
      <c r="AH302" s="46">
        <f>VLOOKUP($H302,'Master list'!$C:$L,9,0)</f>
        <v>1.627462</v>
      </c>
      <c r="AI302" s="46">
        <f t="shared" si="19"/>
        <v>488.23859999999996</v>
      </c>
      <c r="AJ302" s="46">
        <f t="shared" si="20"/>
        <v>434.532354</v>
      </c>
      <c r="AK302" s="46">
        <f t="shared" si="21"/>
        <v>53.706245999999965</v>
      </c>
      <c r="AL302" s="74">
        <v>5</v>
      </c>
    </row>
    <row r="303" spans="1:38">
      <c r="A303" s="120" t="s">
        <v>1447</v>
      </c>
      <c r="B303" s="120" t="s">
        <v>1702</v>
      </c>
      <c r="C303" s="120" t="s">
        <v>6224</v>
      </c>
      <c r="D303" s="120" t="s">
        <v>6225</v>
      </c>
      <c r="E303" s="121">
        <v>48</v>
      </c>
      <c r="F303" s="120" t="s">
        <v>6246</v>
      </c>
      <c r="G303" s="120" t="s">
        <v>6246</v>
      </c>
      <c r="H303" s="120" t="s">
        <v>274</v>
      </c>
      <c r="I303" s="120" t="s">
        <v>1224</v>
      </c>
      <c r="J303" s="120" t="s">
        <v>1221</v>
      </c>
      <c r="K303" s="120">
        <v>0.7</v>
      </c>
      <c r="L303" s="120">
        <v>406</v>
      </c>
      <c r="M303" s="120" t="s">
        <v>4215</v>
      </c>
      <c r="N303" s="120" t="s">
        <v>1704</v>
      </c>
      <c r="O303" s="120" t="s">
        <v>1702</v>
      </c>
      <c r="P303" s="121">
        <v>300</v>
      </c>
      <c r="Q303" s="120">
        <v>0</v>
      </c>
      <c r="R303" s="121">
        <v>300</v>
      </c>
      <c r="S303" s="120">
        <v>462</v>
      </c>
      <c r="T303" s="121">
        <v>0</v>
      </c>
      <c r="U303" s="120">
        <v>0</v>
      </c>
      <c r="V303" s="121">
        <v>0</v>
      </c>
      <c r="W303" s="120">
        <v>0</v>
      </c>
      <c r="X303" s="120" t="s">
        <v>6248</v>
      </c>
      <c r="Y303" s="120" t="b">
        <v>1</v>
      </c>
      <c r="AA303" t="str">
        <f>VLOOKUP($H303,'Master list'!$C:$Z,3,0)</f>
        <v>SGCC</v>
      </c>
      <c r="AB303" t="str">
        <f>VLOOKUP($H303,'Master list'!$C:$Z,4,0)</f>
        <v>Z08</v>
      </c>
      <c r="AC303" s="47">
        <f>VLOOKUP($H303,'Master list'!$C:$Z,13,0)</f>
        <v>1219</v>
      </c>
      <c r="AD303" t="str">
        <f>VLOOKUP($H303,'Master list'!$C:$Z,5,0)</f>
        <v>SGCC-ZSBX-Z08</v>
      </c>
      <c r="AE303">
        <f>VLOOKUP($H303,'Master list'!$C:$Z,6,0)</f>
        <v>0.7</v>
      </c>
      <c r="AF303">
        <f>VLOOKUP($H303,'Master list'!$C:$Z,7,0)</f>
        <v>406</v>
      </c>
      <c r="AG303">
        <f>VLOOKUP($H303,'Master list'!$C:$Z,8,0)</f>
        <v>700</v>
      </c>
      <c r="AH303" s="46">
        <f>VLOOKUP($H303,'Master list'!$C:$L,9,0)</f>
        <v>1.5616789999999998</v>
      </c>
      <c r="AI303" s="46">
        <f t="shared" si="19"/>
        <v>468.50369999999992</v>
      </c>
      <c r="AJ303" s="46">
        <f t="shared" si="20"/>
        <v>468.50369999999992</v>
      </c>
      <c r="AK303" s="46">
        <f t="shared" si="21"/>
        <v>0</v>
      </c>
      <c r="AL303" s="74">
        <v>5</v>
      </c>
    </row>
    <row r="304" spans="1:38">
      <c r="A304" s="120" t="s">
        <v>1447</v>
      </c>
      <c r="B304" s="120" t="s">
        <v>1702</v>
      </c>
      <c r="C304" s="120" t="s">
        <v>6224</v>
      </c>
      <c r="D304" s="120" t="s">
        <v>6225</v>
      </c>
      <c r="E304" s="121">
        <v>49</v>
      </c>
      <c r="F304" s="120" t="s">
        <v>6246</v>
      </c>
      <c r="G304" s="120" t="s">
        <v>6246</v>
      </c>
      <c r="H304" s="120" t="s">
        <v>276</v>
      </c>
      <c r="I304" s="120" t="s">
        <v>1224</v>
      </c>
      <c r="J304" s="120" t="s">
        <v>1221</v>
      </c>
      <c r="K304" s="120">
        <v>0.7</v>
      </c>
      <c r="L304" s="120">
        <v>253</v>
      </c>
      <c r="M304" s="120" t="s">
        <v>6185</v>
      </c>
      <c r="N304" s="120" t="s">
        <v>1704</v>
      </c>
      <c r="O304" s="120" t="s">
        <v>1702</v>
      </c>
      <c r="P304" s="121">
        <v>300</v>
      </c>
      <c r="Q304" s="120">
        <v>0</v>
      </c>
      <c r="R304" s="121">
        <v>300</v>
      </c>
      <c r="S304" s="120">
        <v>224</v>
      </c>
      <c r="T304" s="121">
        <v>0</v>
      </c>
      <c r="U304" s="120">
        <v>0</v>
      </c>
      <c r="V304" s="121">
        <v>0</v>
      </c>
      <c r="W304" s="120">
        <v>0</v>
      </c>
      <c r="X304" s="120" t="s">
        <v>6248</v>
      </c>
      <c r="Y304" s="120" t="b">
        <v>1</v>
      </c>
      <c r="AA304" t="str">
        <f>VLOOKUP($H304,'Master list'!$C:$Z,3,0)</f>
        <v>SGCC</v>
      </c>
      <c r="AB304" t="str">
        <f>VLOOKUP($H304,'Master list'!$C:$Z,4,0)</f>
        <v>Z08</v>
      </c>
      <c r="AC304" s="47">
        <f>VLOOKUP($H304,'Master list'!$C:$Z,13,0)</f>
        <v>1219</v>
      </c>
      <c r="AD304" t="str">
        <f>VLOOKUP($H304,'Master list'!$C:$Z,5,0)</f>
        <v>SGCC-ZSBX-Z08</v>
      </c>
      <c r="AE304">
        <f>VLOOKUP($H304,'Master list'!$C:$Z,6,0)</f>
        <v>0.7</v>
      </c>
      <c r="AF304">
        <f>VLOOKUP($H304,'Master list'!$C:$Z,7,0)</f>
        <v>253</v>
      </c>
      <c r="AG304">
        <f>VLOOKUP($H304,'Master list'!$C:$Z,8,0)</f>
        <v>541</v>
      </c>
      <c r="AH304" s="46">
        <f>VLOOKUP($H304,'Master list'!$C:$L,9,0)</f>
        <v>0.75211713499999988</v>
      </c>
      <c r="AI304" s="46">
        <f t="shared" si="19"/>
        <v>225.63514049999998</v>
      </c>
      <c r="AJ304" s="46">
        <f t="shared" si="20"/>
        <v>225.63514049999998</v>
      </c>
      <c r="AK304" s="46">
        <f t="shared" si="21"/>
        <v>0</v>
      </c>
      <c r="AL304" s="74">
        <v>5</v>
      </c>
    </row>
    <row r="305" spans="1:38">
      <c r="A305" s="120" t="s">
        <v>1447</v>
      </c>
      <c r="B305" s="120" t="s">
        <v>1702</v>
      </c>
      <c r="C305" s="120" t="s">
        <v>6224</v>
      </c>
      <c r="D305" s="120" t="s">
        <v>6225</v>
      </c>
      <c r="E305" s="121">
        <v>50</v>
      </c>
      <c r="F305" s="120" t="s">
        <v>6246</v>
      </c>
      <c r="G305" s="120" t="s">
        <v>6246</v>
      </c>
      <c r="H305" s="120" t="s">
        <v>280</v>
      </c>
      <c r="I305" s="120" t="s">
        <v>1224</v>
      </c>
      <c r="J305" s="120" t="s">
        <v>1221</v>
      </c>
      <c r="K305" s="120">
        <v>0.7</v>
      </c>
      <c r="L305" s="120">
        <v>580</v>
      </c>
      <c r="M305" s="120" t="s">
        <v>6187</v>
      </c>
      <c r="N305" s="120" t="s">
        <v>1704</v>
      </c>
      <c r="O305" s="120" t="s">
        <v>1702</v>
      </c>
      <c r="P305" s="121">
        <v>1000</v>
      </c>
      <c r="Q305" s="120">
        <v>0</v>
      </c>
      <c r="R305" s="121">
        <v>1000</v>
      </c>
      <c r="S305" s="120">
        <v>2024</v>
      </c>
      <c r="T305" s="121">
        <v>0</v>
      </c>
      <c r="U305" s="120">
        <v>0</v>
      </c>
      <c r="V305" s="121">
        <v>0</v>
      </c>
      <c r="W305" s="120">
        <v>0</v>
      </c>
      <c r="X305" s="120" t="s">
        <v>6248</v>
      </c>
      <c r="Y305" s="120" t="b">
        <v>1</v>
      </c>
      <c r="AA305" t="str">
        <f>VLOOKUP($H305,'Master list'!$C:$Z,3,0)</f>
        <v>SGCC</v>
      </c>
      <c r="AB305" t="str">
        <f>VLOOKUP($H305,'Master list'!$C:$Z,4,0)</f>
        <v>Z08</v>
      </c>
      <c r="AC305" s="47">
        <f>VLOOKUP($H305,'Master list'!$C:$Z,13,0)</f>
        <v>1219</v>
      </c>
      <c r="AD305" t="str">
        <f>VLOOKUP($H305,'Master list'!$C:$Z,5,0)</f>
        <v>SGCC-ZSBX-Z08</v>
      </c>
      <c r="AE305">
        <f>VLOOKUP($H305,'Master list'!$C:$Z,6,0)</f>
        <v>0.7</v>
      </c>
      <c r="AF305">
        <f>VLOOKUP($H305,'Master list'!$C:$Z,7,0)</f>
        <v>580</v>
      </c>
      <c r="AG305">
        <f>VLOOKUP($H305,'Master list'!$C:$Z,8,0)</f>
        <v>642</v>
      </c>
      <c r="AH305" s="46">
        <f>VLOOKUP($H305,'Master list'!$C:$L,9,0)</f>
        <v>2.0461181999999996</v>
      </c>
      <c r="AI305" s="46">
        <f t="shared" si="19"/>
        <v>2046.1181999999997</v>
      </c>
      <c r="AJ305" s="46">
        <f t="shared" si="20"/>
        <v>2046.1181999999997</v>
      </c>
      <c r="AK305" s="46">
        <f t="shared" si="21"/>
        <v>0</v>
      </c>
      <c r="AL305" s="74">
        <v>5</v>
      </c>
    </row>
    <row r="306" spans="1:38">
      <c r="A306" s="120" t="s">
        <v>1447</v>
      </c>
      <c r="B306" s="120" t="s">
        <v>1702</v>
      </c>
      <c r="C306" s="120" t="s">
        <v>6224</v>
      </c>
      <c r="D306" s="120" t="s">
        <v>6225</v>
      </c>
      <c r="E306" s="121">
        <v>51</v>
      </c>
      <c r="F306" s="120" t="s">
        <v>6246</v>
      </c>
      <c r="G306" s="120" t="s">
        <v>6246</v>
      </c>
      <c r="H306" s="120" t="s">
        <v>280</v>
      </c>
      <c r="I306" s="120" t="s">
        <v>1224</v>
      </c>
      <c r="J306" s="120" t="s">
        <v>1221</v>
      </c>
      <c r="K306" s="120">
        <v>0.7</v>
      </c>
      <c r="L306" s="120">
        <v>580</v>
      </c>
      <c r="M306" s="120" t="s">
        <v>6187</v>
      </c>
      <c r="N306" s="120" t="s">
        <v>1704</v>
      </c>
      <c r="O306" s="120" t="s">
        <v>1702</v>
      </c>
      <c r="P306" s="121">
        <v>500</v>
      </c>
      <c r="Q306" s="120">
        <v>0</v>
      </c>
      <c r="R306" s="121">
        <v>500</v>
      </c>
      <c r="S306" s="120">
        <v>1012</v>
      </c>
      <c r="T306" s="121">
        <v>0</v>
      </c>
      <c r="U306" s="120">
        <v>0</v>
      </c>
      <c r="V306" s="121">
        <v>0</v>
      </c>
      <c r="W306" s="120">
        <v>0</v>
      </c>
      <c r="X306" s="120" t="s">
        <v>6248</v>
      </c>
      <c r="Y306" s="120" t="b">
        <v>1</v>
      </c>
      <c r="AA306" t="str">
        <f>VLOOKUP($H306,'Master list'!$C:$Z,3,0)</f>
        <v>SGCC</v>
      </c>
      <c r="AB306" t="str">
        <f>VLOOKUP($H306,'Master list'!$C:$Z,4,0)</f>
        <v>Z08</v>
      </c>
      <c r="AC306" s="47">
        <f>VLOOKUP($H306,'Master list'!$C:$Z,13,0)</f>
        <v>1219</v>
      </c>
      <c r="AD306" t="str">
        <f>VLOOKUP($H306,'Master list'!$C:$Z,5,0)</f>
        <v>SGCC-ZSBX-Z08</v>
      </c>
      <c r="AE306">
        <f>VLOOKUP($H306,'Master list'!$C:$Z,6,0)</f>
        <v>0.7</v>
      </c>
      <c r="AF306">
        <f>VLOOKUP($H306,'Master list'!$C:$Z,7,0)</f>
        <v>580</v>
      </c>
      <c r="AG306">
        <f>VLOOKUP($H306,'Master list'!$C:$Z,8,0)</f>
        <v>642</v>
      </c>
      <c r="AH306" s="46">
        <f>VLOOKUP($H306,'Master list'!$C:$L,9,0)</f>
        <v>2.0461181999999996</v>
      </c>
      <c r="AI306" s="46">
        <f t="shared" si="19"/>
        <v>1023.0590999999998</v>
      </c>
      <c r="AJ306" s="46">
        <f t="shared" si="20"/>
        <v>1023.0590999999998</v>
      </c>
      <c r="AK306" s="46">
        <f t="shared" si="21"/>
        <v>0</v>
      </c>
      <c r="AL306" s="74">
        <v>5</v>
      </c>
    </row>
    <row r="307" spans="1:38">
      <c r="A307" s="120" t="s">
        <v>1447</v>
      </c>
      <c r="B307" s="120" t="s">
        <v>1702</v>
      </c>
      <c r="C307" s="120" t="s">
        <v>6224</v>
      </c>
      <c r="D307" s="120" t="s">
        <v>6225</v>
      </c>
      <c r="E307" s="121">
        <v>52</v>
      </c>
      <c r="F307" s="120" t="s">
        <v>6246</v>
      </c>
      <c r="G307" s="120" t="s">
        <v>6246</v>
      </c>
      <c r="H307" s="120" t="s">
        <v>293</v>
      </c>
      <c r="I307" s="120" t="s">
        <v>1224</v>
      </c>
      <c r="J307" s="120" t="s">
        <v>1221</v>
      </c>
      <c r="K307" s="120">
        <v>1.2</v>
      </c>
      <c r="L307" s="120">
        <v>210</v>
      </c>
      <c r="M307" s="120" t="s">
        <v>6178</v>
      </c>
      <c r="N307" s="120" t="s">
        <v>1704</v>
      </c>
      <c r="O307" s="120" t="s">
        <v>1702</v>
      </c>
      <c r="P307" s="121">
        <v>1000</v>
      </c>
      <c r="Q307" s="120">
        <v>0</v>
      </c>
      <c r="R307" s="121">
        <v>1000</v>
      </c>
      <c r="S307" s="120">
        <v>1617</v>
      </c>
      <c r="T307" s="121">
        <v>0</v>
      </c>
      <c r="U307" s="120">
        <v>0</v>
      </c>
      <c r="V307" s="121">
        <v>0</v>
      </c>
      <c r="W307" s="120">
        <v>0</v>
      </c>
      <c r="X307" s="120" t="s">
        <v>6248</v>
      </c>
      <c r="Y307" s="120" t="b">
        <v>1</v>
      </c>
      <c r="AA307" t="str">
        <f>VLOOKUP($H307,'Master list'!$C:$Z,3,0)</f>
        <v>SGCC</v>
      </c>
      <c r="AB307" t="str">
        <f>VLOOKUP($H307,'Master list'!$C:$Z,4,0)</f>
        <v>Z08</v>
      </c>
      <c r="AC307" s="47">
        <f>VLOOKUP($H307,'Master list'!$C:$Z,13,0)</f>
        <v>1219</v>
      </c>
      <c r="AD307" t="str">
        <f>VLOOKUP($H307,'Master list'!$C:$Z,5,0)</f>
        <v>SGCC-ZSBX-Z08</v>
      </c>
      <c r="AE307">
        <f>VLOOKUP($H307,'Master list'!$C:$Z,6,0)</f>
        <v>1.2</v>
      </c>
      <c r="AF307">
        <f>VLOOKUP($H307,'Master list'!$C:$Z,7,0)</f>
        <v>210</v>
      </c>
      <c r="AG307">
        <f>VLOOKUP($H307,'Master list'!$C:$Z,8,0)</f>
        <v>815</v>
      </c>
      <c r="AH307" s="46">
        <f>VLOOKUP($H307,'Master list'!$C:$L,9,0)</f>
        <v>1.612233</v>
      </c>
      <c r="AI307" s="46">
        <f t="shared" si="19"/>
        <v>1612.2329999999999</v>
      </c>
      <c r="AJ307" s="46">
        <f t="shared" si="20"/>
        <v>1612.2329999999999</v>
      </c>
      <c r="AK307" s="46">
        <f t="shared" si="21"/>
        <v>0</v>
      </c>
      <c r="AL307" s="74">
        <v>5</v>
      </c>
    </row>
    <row r="308" spans="1:38">
      <c r="A308" s="120" t="s">
        <v>1447</v>
      </c>
      <c r="B308" s="120" t="s">
        <v>1702</v>
      </c>
      <c r="C308" s="120" t="s">
        <v>6224</v>
      </c>
      <c r="D308" s="120" t="s">
        <v>6225</v>
      </c>
      <c r="E308" s="121">
        <v>53</v>
      </c>
      <c r="F308" s="120" t="s">
        <v>6246</v>
      </c>
      <c r="G308" s="120" t="s">
        <v>6246</v>
      </c>
      <c r="H308" s="120" t="s">
        <v>293</v>
      </c>
      <c r="I308" s="120" t="s">
        <v>1224</v>
      </c>
      <c r="J308" s="120" t="s">
        <v>1221</v>
      </c>
      <c r="K308" s="120">
        <v>1.2</v>
      </c>
      <c r="L308" s="120">
        <v>210</v>
      </c>
      <c r="M308" s="120" t="s">
        <v>6178</v>
      </c>
      <c r="N308" s="120" t="s">
        <v>1704</v>
      </c>
      <c r="O308" s="120" t="s">
        <v>1702</v>
      </c>
      <c r="P308" s="121">
        <v>1000</v>
      </c>
      <c r="Q308" s="120">
        <v>0</v>
      </c>
      <c r="R308" s="121">
        <v>948</v>
      </c>
      <c r="S308" s="120">
        <v>1539.86</v>
      </c>
      <c r="T308" s="121">
        <v>0</v>
      </c>
      <c r="U308" s="120">
        <v>0</v>
      </c>
      <c r="V308" s="121">
        <v>52</v>
      </c>
      <c r="W308" s="120">
        <v>0</v>
      </c>
      <c r="X308" s="120" t="s">
        <v>6248</v>
      </c>
      <c r="Y308" s="120" t="b">
        <v>0</v>
      </c>
      <c r="AA308" t="str">
        <f>VLOOKUP($H308,'Master list'!$C:$Z,3,0)</f>
        <v>SGCC</v>
      </c>
      <c r="AB308" t="str">
        <f>VLOOKUP($H308,'Master list'!$C:$Z,4,0)</f>
        <v>Z08</v>
      </c>
      <c r="AC308" s="47">
        <f>VLOOKUP($H308,'Master list'!$C:$Z,13,0)</f>
        <v>1219</v>
      </c>
      <c r="AD308" t="str">
        <f>VLOOKUP($H308,'Master list'!$C:$Z,5,0)</f>
        <v>SGCC-ZSBX-Z08</v>
      </c>
      <c r="AE308">
        <f>VLOOKUP($H308,'Master list'!$C:$Z,6,0)</f>
        <v>1.2</v>
      </c>
      <c r="AF308">
        <f>VLOOKUP($H308,'Master list'!$C:$Z,7,0)</f>
        <v>210</v>
      </c>
      <c r="AG308">
        <f>VLOOKUP($H308,'Master list'!$C:$Z,8,0)</f>
        <v>815</v>
      </c>
      <c r="AH308" s="46">
        <f>VLOOKUP($H308,'Master list'!$C:$L,9,0)</f>
        <v>1.612233</v>
      </c>
      <c r="AI308" s="46">
        <f t="shared" si="19"/>
        <v>1612.2329999999999</v>
      </c>
      <c r="AJ308" s="46">
        <f t="shared" si="20"/>
        <v>1528.396884</v>
      </c>
      <c r="AK308" s="46">
        <f t="shared" si="21"/>
        <v>83.836115999999947</v>
      </c>
      <c r="AL308" s="74">
        <v>5</v>
      </c>
    </row>
    <row r="309" spans="1:38">
      <c r="A309" s="120" t="s">
        <v>1447</v>
      </c>
      <c r="B309" s="120" t="s">
        <v>1702</v>
      </c>
      <c r="C309" s="120" t="s">
        <v>6224</v>
      </c>
      <c r="D309" s="120" t="s">
        <v>6225</v>
      </c>
      <c r="E309" s="121">
        <v>54</v>
      </c>
      <c r="F309" s="120" t="s">
        <v>6246</v>
      </c>
      <c r="G309" s="120" t="s">
        <v>6246</v>
      </c>
      <c r="H309" s="120" t="s">
        <v>297</v>
      </c>
      <c r="I309" s="120" t="s">
        <v>1224</v>
      </c>
      <c r="J309" s="120" t="s">
        <v>1221</v>
      </c>
      <c r="K309" s="120">
        <v>0.7</v>
      </c>
      <c r="L309" s="120">
        <v>163</v>
      </c>
      <c r="M309" s="120" t="s">
        <v>6249</v>
      </c>
      <c r="N309" s="120" t="s">
        <v>1704</v>
      </c>
      <c r="O309" s="120" t="s">
        <v>1702</v>
      </c>
      <c r="P309" s="121">
        <v>500</v>
      </c>
      <c r="Q309" s="120">
        <v>0</v>
      </c>
      <c r="R309" s="121">
        <v>465</v>
      </c>
      <c r="S309" s="120">
        <v>175</v>
      </c>
      <c r="T309" s="121">
        <v>0</v>
      </c>
      <c r="U309" s="120">
        <v>0</v>
      </c>
      <c r="V309" s="121">
        <v>35</v>
      </c>
      <c r="W309" s="120">
        <v>0</v>
      </c>
      <c r="X309" s="120" t="s">
        <v>6248</v>
      </c>
      <c r="Y309" s="120" t="b">
        <v>0</v>
      </c>
      <c r="AA309" t="str">
        <f>VLOOKUP($H309,'Master list'!$C:$Z,3,0)</f>
        <v>SGCC</v>
      </c>
      <c r="AB309" t="str">
        <f>VLOOKUP($H309,'Master list'!$C:$Z,4,0)</f>
        <v>Z08</v>
      </c>
      <c r="AC309" s="47">
        <f>VLOOKUP($H309,'Master list'!$C:$Z,13,0)</f>
        <v>1219</v>
      </c>
      <c r="AD309" t="str">
        <f>VLOOKUP($H309,'Master list'!$C:$Z,5,0)</f>
        <v>SGCC-ZSBX-Z08</v>
      </c>
      <c r="AE309">
        <f>VLOOKUP($H309,'Master list'!$C:$Z,6,0)</f>
        <v>0.7</v>
      </c>
      <c r="AF309">
        <f>VLOOKUP($H309,'Master list'!$C:$Z,7,0)</f>
        <v>163</v>
      </c>
      <c r="AG309">
        <f>VLOOKUP($H309,'Master list'!$C:$Z,8,0)</f>
        <v>420</v>
      </c>
      <c r="AH309" s="46">
        <f>VLOOKUP($H309,'Master list'!$C:$L,9,0)</f>
        <v>0.37618769999999996</v>
      </c>
      <c r="AI309" s="46">
        <f t="shared" si="19"/>
        <v>188.09384999999997</v>
      </c>
      <c r="AJ309" s="46">
        <f t="shared" si="20"/>
        <v>174.92728049999997</v>
      </c>
      <c r="AK309" s="46">
        <f t="shared" si="21"/>
        <v>13.166569500000008</v>
      </c>
      <c r="AL309" s="74">
        <v>5</v>
      </c>
    </row>
    <row r="310" spans="1:38">
      <c r="A310" s="120" t="s">
        <v>1447</v>
      </c>
      <c r="B310" s="120" t="s">
        <v>1702</v>
      </c>
      <c r="C310" s="120" t="s">
        <v>6224</v>
      </c>
      <c r="D310" s="120" t="s">
        <v>6225</v>
      </c>
      <c r="E310" s="121">
        <v>55</v>
      </c>
      <c r="F310" s="120" t="s">
        <v>6246</v>
      </c>
      <c r="G310" s="120" t="s">
        <v>6246</v>
      </c>
      <c r="H310" s="120" t="s">
        <v>301</v>
      </c>
      <c r="I310" s="120" t="s">
        <v>1224</v>
      </c>
      <c r="J310" s="120" t="s">
        <v>1221</v>
      </c>
      <c r="K310" s="120">
        <v>0.7</v>
      </c>
      <c r="L310" s="120">
        <v>160</v>
      </c>
      <c r="M310" s="120" t="s">
        <v>4236</v>
      </c>
      <c r="N310" s="120" t="s">
        <v>1704</v>
      </c>
      <c r="O310" s="120" t="s">
        <v>1702</v>
      </c>
      <c r="P310" s="121">
        <v>500</v>
      </c>
      <c r="Q310" s="120">
        <v>0</v>
      </c>
      <c r="R310" s="121">
        <v>444</v>
      </c>
      <c r="S310" s="120">
        <v>120</v>
      </c>
      <c r="T310" s="121">
        <v>0</v>
      </c>
      <c r="U310" s="120">
        <v>0</v>
      </c>
      <c r="V310" s="121">
        <v>56</v>
      </c>
      <c r="W310" s="120">
        <v>0</v>
      </c>
      <c r="X310" s="120" t="s">
        <v>6248</v>
      </c>
      <c r="Y310" s="120" t="b">
        <v>0</v>
      </c>
      <c r="AA310" t="str">
        <f>VLOOKUP($H310,'Master list'!$C:$Z,3,0)</f>
        <v>SGCC</v>
      </c>
      <c r="AB310" t="str">
        <f>VLOOKUP($H310,'Master list'!$C:$Z,4,0)</f>
        <v>Z08</v>
      </c>
      <c r="AC310" s="47">
        <f>VLOOKUP($H310,'Master list'!$C:$Z,13,0)</f>
        <v>1219</v>
      </c>
      <c r="AD310" t="str">
        <f>VLOOKUP($H310,'Master list'!$C:$Z,5,0)</f>
        <v>SGCC-ZSBX-Z08</v>
      </c>
      <c r="AE310">
        <f>VLOOKUP($H310,'Master list'!$C:$Z,6,0)</f>
        <v>0.7</v>
      </c>
      <c r="AF310">
        <f>VLOOKUP($H310,'Master list'!$C:$Z,7,0)</f>
        <v>160</v>
      </c>
      <c r="AG310">
        <f>VLOOKUP($H310,'Master list'!$C:$Z,8,0)</f>
        <v>315</v>
      </c>
      <c r="AH310" s="46">
        <f>VLOOKUP($H310,'Master list'!$C:$L,9,0)</f>
        <v>0.27694799999999992</v>
      </c>
      <c r="AI310" s="46">
        <f t="shared" si="19"/>
        <v>138.47399999999996</v>
      </c>
      <c r="AJ310" s="46">
        <f t="shared" si="20"/>
        <v>122.96491199999997</v>
      </c>
      <c r="AK310" s="46">
        <f t="shared" si="21"/>
        <v>15.509087999999991</v>
      </c>
      <c r="AL310" s="74">
        <v>5</v>
      </c>
    </row>
    <row r="311" spans="1:38">
      <c r="A311" s="120" t="s">
        <v>1447</v>
      </c>
      <c r="B311" s="120" t="s">
        <v>1702</v>
      </c>
      <c r="C311" s="120" t="s">
        <v>6224</v>
      </c>
      <c r="D311" s="120" t="s">
        <v>6225</v>
      </c>
      <c r="E311" s="121">
        <v>56</v>
      </c>
      <c r="F311" s="120" t="s">
        <v>6246</v>
      </c>
      <c r="G311" s="120" t="s">
        <v>6246</v>
      </c>
      <c r="H311" s="120" t="s">
        <v>303</v>
      </c>
      <c r="I311" s="120" t="s">
        <v>1224</v>
      </c>
      <c r="J311" s="120" t="s">
        <v>1221</v>
      </c>
      <c r="K311" s="120">
        <v>0.7</v>
      </c>
      <c r="L311" s="120">
        <v>242</v>
      </c>
      <c r="M311" s="120" t="s">
        <v>4415</v>
      </c>
      <c r="N311" s="120" t="s">
        <v>1704</v>
      </c>
      <c r="O311" s="120" t="s">
        <v>1702</v>
      </c>
      <c r="P311" s="121">
        <v>500</v>
      </c>
      <c r="Q311" s="120">
        <v>0</v>
      </c>
      <c r="R311" s="121">
        <v>477</v>
      </c>
      <c r="S311" s="120">
        <v>424</v>
      </c>
      <c r="T311" s="121">
        <v>0</v>
      </c>
      <c r="U311" s="120">
        <v>0</v>
      </c>
      <c r="V311" s="121">
        <v>23</v>
      </c>
      <c r="W311" s="120">
        <v>0</v>
      </c>
      <c r="X311" s="120" t="s">
        <v>6248</v>
      </c>
      <c r="Y311" s="120" t="b">
        <v>0</v>
      </c>
      <c r="AA311" t="str">
        <f>VLOOKUP($H311,'Master list'!$C:$Z,3,0)</f>
        <v>SGCC</v>
      </c>
      <c r="AB311" t="str">
        <f>VLOOKUP($H311,'Master list'!$C:$Z,4,0)</f>
        <v>Z08</v>
      </c>
      <c r="AC311" s="47">
        <f>VLOOKUP($H311,'Master list'!$C:$Z,13,0)</f>
        <v>1219</v>
      </c>
      <c r="AD311" t="str">
        <f>VLOOKUP($H311,'Master list'!$C:$Z,5,0)</f>
        <v>SGCC-ZSBX-Z08</v>
      </c>
      <c r="AE311">
        <f>VLOOKUP($H311,'Master list'!$C:$Z,6,0)</f>
        <v>0.7</v>
      </c>
      <c r="AF311">
        <f>VLOOKUP($H311,'Master list'!$C:$Z,7,0)</f>
        <v>242</v>
      </c>
      <c r="AG311">
        <f>VLOOKUP($H311,'Master list'!$C:$Z,8,0)</f>
        <v>645</v>
      </c>
      <c r="AH311" s="46">
        <f>VLOOKUP($H311,'Master list'!$C:$L,9,0)</f>
        <v>0.85771454999999985</v>
      </c>
      <c r="AI311" s="46">
        <f t="shared" si="19"/>
        <v>428.8572749999999</v>
      </c>
      <c r="AJ311" s="46">
        <f t="shared" si="20"/>
        <v>409.12984034999994</v>
      </c>
      <c r="AK311" s="46">
        <f t="shared" si="21"/>
        <v>19.727434649999964</v>
      </c>
      <c r="AL311" s="74">
        <v>5</v>
      </c>
    </row>
    <row r="312" spans="1:38">
      <c r="A312" s="120" t="s">
        <v>1447</v>
      </c>
      <c r="B312" s="120" t="s">
        <v>1702</v>
      </c>
      <c r="C312" s="120" t="s">
        <v>6224</v>
      </c>
      <c r="D312" s="120" t="s">
        <v>6225</v>
      </c>
      <c r="E312" s="121">
        <v>57</v>
      </c>
      <c r="F312" s="120" t="s">
        <v>6246</v>
      </c>
      <c r="G312" s="120" t="s">
        <v>6246</v>
      </c>
      <c r="H312" s="120" t="s">
        <v>309</v>
      </c>
      <c r="I312" s="120" t="s">
        <v>1224</v>
      </c>
      <c r="J312" s="120" t="s">
        <v>1221</v>
      </c>
      <c r="K312" s="120">
        <v>0.8</v>
      </c>
      <c r="L312" s="120">
        <v>225</v>
      </c>
      <c r="M312" s="120" t="s">
        <v>1836</v>
      </c>
      <c r="N312" s="120" t="s">
        <v>1704</v>
      </c>
      <c r="O312" s="120" t="s">
        <v>1702</v>
      </c>
      <c r="P312" s="121">
        <v>500</v>
      </c>
      <c r="Q312" s="120">
        <v>0</v>
      </c>
      <c r="R312" s="121">
        <v>500</v>
      </c>
      <c r="S312" s="120">
        <v>382</v>
      </c>
      <c r="T312" s="121">
        <v>0</v>
      </c>
      <c r="U312" s="120">
        <v>0</v>
      </c>
      <c r="V312" s="121">
        <v>0</v>
      </c>
      <c r="W312" s="120">
        <v>0</v>
      </c>
      <c r="X312" s="120" t="s">
        <v>6248</v>
      </c>
      <c r="Y312" s="120" t="b">
        <v>1</v>
      </c>
      <c r="AA312" t="str">
        <f>VLOOKUP($H312,'Master list'!$C:$Z,3,0)</f>
        <v>SGCC</v>
      </c>
      <c r="AB312" t="str">
        <f>VLOOKUP($H312,'Master list'!$C:$Z,4,0)</f>
        <v>Z08</v>
      </c>
      <c r="AC312" s="47">
        <f>VLOOKUP($H312,'Master list'!$C:$Z,13,0)</f>
        <v>1219</v>
      </c>
      <c r="AD312" t="str">
        <f>VLOOKUP($H312,'Master list'!$C:$Z,5,0)</f>
        <v>SGCC-ZSBX-Z08</v>
      </c>
      <c r="AE312">
        <f>VLOOKUP($H312,'Master list'!$C:$Z,6,0)</f>
        <v>0.8</v>
      </c>
      <c r="AF312">
        <f>VLOOKUP($H312,'Master list'!$C:$Z,7,0)</f>
        <v>225</v>
      </c>
      <c r="AG312">
        <f>VLOOKUP($H312,'Master list'!$C:$Z,8,0)</f>
        <v>534</v>
      </c>
      <c r="AH312" s="46">
        <f>VLOOKUP($H312,'Master list'!$C:$L,9,0)</f>
        <v>0.75454200000000005</v>
      </c>
      <c r="AI312" s="46">
        <f t="shared" si="19"/>
        <v>377.27100000000002</v>
      </c>
      <c r="AJ312" s="46">
        <f t="shared" si="20"/>
        <v>377.27100000000002</v>
      </c>
      <c r="AK312" s="46">
        <f t="shared" si="21"/>
        <v>0</v>
      </c>
      <c r="AL312" s="74">
        <v>5</v>
      </c>
    </row>
    <row r="313" spans="1:38">
      <c r="A313" s="120" t="s">
        <v>1447</v>
      </c>
      <c r="B313" s="120" t="s">
        <v>1702</v>
      </c>
      <c r="C313" s="120" t="s">
        <v>6224</v>
      </c>
      <c r="D313" s="120" t="s">
        <v>6225</v>
      </c>
      <c r="E313" s="121">
        <v>58</v>
      </c>
      <c r="F313" s="120" t="s">
        <v>6246</v>
      </c>
      <c r="G313" s="120" t="s">
        <v>6246</v>
      </c>
      <c r="H313" s="120" t="s">
        <v>311</v>
      </c>
      <c r="I313" s="120" t="s">
        <v>1224</v>
      </c>
      <c r="J313" s="120" t="s">
        <v>1227</v>
      </c>
      <c r="K313" s="120">
        <v>0.6</v>
      </c>
      <c r="L313" s="120">
        <v>400</v>
      </c>
      <c r="M313" s="120" t="s">
        <v>1808</v>
      </c>
      <c r="N313" s="120" t="s">
        <v>1704</v>
      </c>
      <c r="O313" s="120" t="s">
        <v>1702</v>
      </c>
      <c r="P313" s="121">
        <v>1000</v>
      </c>
      <c r="Q313" s="120">
        <v>0</v>
      </c>
      <c r="R313" s="121">
        <v>995</v>
      </c>
      <c r="S313" s="120">
        <v>1164</v>
      </c>
      <c r="T313" s="121">
        <v>0</v>
      </c>
      <c r="U313" s="120">
        <v>0</v>
      </c>
      <c r="V313" s="121">
        <v>5</v>
      </c>
      <c r="W313" s="120">
        <v>0</v>
      </c>
      <c r="X313" s="120" t="s">
        <v>6248</v>
      </c>
      <c r="Y313" s="120" t="b">
        <v>0</v>
      </c>
      <c r="AA313" t="str">
        <f>VLOOKUP($H313,'Master list'!$C:$Z,3,0)</f>
        <v>SGCC</v>
      </c>
      <c r="AB313" t="str">
        <f>VLOOKUP($H313,'Master list'!$C:$Z,4,0)</f>
        <v>Z18</v>
      </c>
      <c r="AC313" s="47">
        <f>VLOOKUP($H313,'Master list'!$C:$Z,13,0)</f>
        <v>1219</v>
      </c>
      <c r="AD313" t="str">
        <f>VLOOKUP($H313,'Master list'!$C:$Z,5,0)</f>
        <v>SGCC-ZSBX-Z18</v>
      </c>
      <c r="AE313">
        <f>VLOOKUP($H313,'Master list'!$C:$Z,6,0)</f>
        <v>0.6</v>
      </c>
      <c r="AF313">
        <f>VLOOKUP($H313,'Master list'!$C:$Z,7,0)</f>
        <v>400</v>
      </c>
      <c r="AG313">
        <f>VLOOKUP($H313,'Master list'!$C:$Z,8,0)</f>
        <v>618</v>
      </c>
      <c r="AH313" s="46">
        <f>VLOOKUP($H313,'Master list'!$C:$L,9,0)</f>
        <v>1.164312</v>
      </c>
      <c r="AI313" s="46">
        <f t="shared" si="19"/>
        <v>1164.3120000000001</v>
      </c>
      <c r="AJ313" s="46">
        <f t="shared" si="20"/>
        <v>1158.49044</v>
      </c>
      <c r="AK313" s="46">
        <f t="shared" si="21"/>
        <v>5.8215600000000904</v>
      </c>
      <c r="AL313" s="74">
        <v>5</v>
      </c>
    </row>
    <row r="314" spans="1:38">
      <c r="A314" s="120" t="s">
        <v>1447</v>
      </c>
      <c r="B314" s="120" t="s">
        <v>1702</v>
      </c>
      <c r="C314" s="120" t="s">
        <v>6224</v>
      </c>
      <c r="D314" s="120" t="s">
        <v>6225</v>
      </c>
      <c r="E314" s="121">
        <v>59</v>
      </c>
      <c r="F314" s="120" t="s">
        <v>6246</v>
      </c>
      <c r="G314" s="120" t="s">
        <v>6246</v>
      </c>
      <c r="H314" s="120" t="s">
        <v>359</v>
      </c>
      <c r="I314" s="120" t="s">
        <v>1224</v>
      </c>
      <c r="J314" s="120" t="s">
        <v>1221</v>
      </c>
      <c r="K314" s="120">
        <v>0.8</v>
      </c>
      <c r="L314" s="120">
        <v>482</v>
      </c>
      <c r="M314" s="120" t="s">
        <v>1837</v>
      </c>
      <c r="N314" s="120" t="s">
        <v>1704</v>
      </c>
      <c r="O314" s="120" t="s">
        <v>1702</v>
      </c>
      <c r="P314" s="121">
        <v>100</v>
      </c>
      <c r="Q314" s="120">
        <v>0</v>
      </c>
      <c r="R314" s="121">
        <v>100</v>
      </c>
      <c r="S314" s="120">
        <v>185</v>
      </c>
      <c r="T314" s="121">
        <v>0</v>
      </c>
      <c r="U314" s="120">
        <v>0</v>
      </c>
      <c r="V314" s="121">
        <v>0</v>
      </c>
      <c r="W314" s="120">
        <v>0</v>
      </c>
      <c r="X314" s="120" t="s">
        <v>6248</v>
      </c>
      <c r="Y314" s="120" t="b">
        <v>1</v>
      </c>
      <c r="AA314" t="str">
        <f>VLOOKUP($H314,'Master list'!$C:$Z,3,0)</f>
        <v>SGCC</v>
      </c>
      <c r="AB314" t="str">
        <f>VLOOKUP($H314,'Master list'!$C:$Z,4,0)</f>
        <v>Z08</v>
      </c>
      <c r="AC314" s="47">
        <f>VLOOKUP($H314,'Master list'!$C:$Z,13,0)</f>
        <v>1219</v>
      </c>
      <c r="AD314" t="str">
        <f>VLOOKUP($H314,'Master list'!$C:$Z,5,0)</f>
        <v>SGCC-ZSBX-Z08</v>
      </c>
      <c r="AE314">
        <f>VLOOKUP($H314,'Master list'!$C:$Z,6,0)</f>
        <v>0.8</v>
      </c>
      <c r="AF314">
        <f>VLOOKUP($H314,'Master list'!$C:$Z,7,0)</f>
        <v>482</v>
      </c>
      <c r="AG314">
        <f>VLOOKUP($H314,'Master list'!$C:$Z,8,0)</f>
        <v>612</v>
      </c>
      <c r="AH314" s="46">
        <f>VLOOKUP($H314,'Master list'!$C:$L,9,0)</f>
        <v>1.8524995200000001</v>
      </c>
      <c r="AI314" s="46">
        <f t="shared" si="19"/>
        <v>185.24995200000001</v>
      </c>
      <c r="AJ314" s="46">
        <f t="shared" si="20"/>
        <v>185.24995200000001</v>
      </c>
      <c r="AK314" s="46">
        <f t="shared" si="21"/>
        <v>0</v>
      </c>
      <c r="AL314" s="74">
        <v>5</v>
      </c>
    </row>
    <row r="315" spans="1:38">
      <c r="A315" s="120" t="s">
        <v>1447</v>
      </c>
      <c r="B315" s="120" t="s">
        <v>1702</v>
      </c>
      <c r="C315" s="120" t="s">
        <v>6224</v>
      </c>
      <c r="D315" s="120" t="s">
        <v>6225</v>
      </c>
      <c r="E315" s="121">
        <v>60</v>
      </c>
      <c r="F315" s="120" t="s">
        <v>6246</v>
      </c>
      <c r="G315" s="120" t="s">
        <v>6246</v>
      </c>
      <c r="H315" s="120" t="s">
        <v>361</v>
      </c>
      <c r="I315" s="120" t="s">
        <v>1224</v>
      </c>
      <c r="J315" s="120" t="s">
        <v>1221</v>
      </c>
      <c r="K315" s="120">
        <v>0.8</v>
      </c>
      <c r="L315" s="120">
        <v>482</v>
      </c>
      <c r="M315" s="120" t="s">
        <v>1837</v>
      </c>
      <c r="N315" s="120" t="s">
        <v>1704</v>
      </c>
      <c r="O315" s="120" t="s">
        <v>1702</v>
      </c>
      <c r="P315" s="121">
        <v>10</v>
      </c>
      <c r="Q315" s="120">
        <v>0</v>
      </c>
      <c r="R315" s="121">
        <v>10</v>
      </c>
      <c r="S315" s="120">
        <v>18</v>
      </c>
      <c r="T315" s="121">
        <v>0</v>
      </c>
      <c r="U315" s="120">
        <v>0</v>
      </c>
      <c r="V315" s="121">
        <v>0</v>
      </c>
      <c r="W315" s="120">
        <v>0</v>
      </c>
      <c r="X315" s="120" t="s">
        <v>6248</v>
      </c>
      <c r="Y315" s="120" t="b">
        <v>1</v>
      </c>
      <c r="AA315" t="str">
        <f>VLOOKUP($H315,'Master list'!$C:$Z,3,0)</f>
        <v>SGCC</v>
      </c>
      <c r="AB315" t="str">
        <f>VLOOKUP($H315,'Master list'!$C:$Z,4,0)</f>
        <v>Z08</v>
      </c>
      <c r="AC315" s="47">
        <f>VLOOKUP($H315,'Master list'!$C:$Z,13,0)</f>
        <v>1219</v>
      </c>
      <c r="AD315" t="str">
        <f>VLOOKUP($H315,'Master list'!$C:$Z,5,0)</f>
        <v>SGCC-ZSBX-Z08</v>
      </c>
      <c r="AE315">
        <f>VLOOKUP($H315,'Master list'!$C:$Z,6,0)</f>
        <v>0.8</v>
      </c>
      <c r="AF315">
        <f>VLOOKUP($H315,'Master list'!$C:$Z,7,0)</f>
        <v>482</v>
      </c>
      <c r="AG315">
        <f>VLOOKUP($H315,'Master list'!$C:$Z,8,0)</f>
        <v>612</v>
      </c>
      <c r="AH315" s="46">
        <f>VLOOKUP($H315,'Master list'!$C:$L,9,0)</f>
        <v>1.8524995200000001</v>
      </c>
      <c r="AI315" s="46">
        <f t="shared" si="19"/>
        <v>18.524995199999999</v>
      </c>
      <c r="AJ315" s="46">
        <f t="shared" si="20"/>
        <v>18.524995199999999</v>
      </c>
      <c r="AK315" s="46">
        <f t="shared" si="21"/>
        <v>0</v>
      </c>
      <c r="AL315" s="74">
        <v>5</v>
      </c>
    </row>
    <row r="316" spans="1:38">
      <c r="A316" s="120" t="s">
        <v>1447</v>
      </c>
      <c r="B316" s="120" t="s">
        <v>1702</v>
      </c>
      <c r="C316" s="120" t="s">
        <v>6224</v>
      </c>
      <c r="D316" s="120" t="s">
        <v>6225</v>
      </c>
      <c r="E316" s="121">
        <v>61</v>
      </c>
      <c r="F316" s="120" t="s">
        <v>6246</v>
      </c>
      <c r="G316" s="120" t="s">
        <v>6246</v>
      </c>
      <c r="H316" s="120" t="s">
        <v>362</v>
      </c>
      <c r="I316" s="120" t="s">
        <v>1224</v>
      </c>
      <c r="J316" s="120" t="s">
        <v>1221</v>
      </c>
      <c r="K316" s="120">
        <v>0.8</v>
      </c>
      <c r="L316" s="120">
        <v>590</v>
      </c>
      <c r="M316" s="120" t="s">
        <v>4415</v>
      </c>
      <c r="N316" s="120" t="s">
        <v>1704</v>
      </c>
      <c r="O316" s="120" t="s">
        <v>1702</v>
      </c>
      <c r="P316" s="121">
        <v>500</v>
      </c>
      <c r="Q316" s="120">
        <v>0</v>
      </c>
      <c r="R316" s="121">
        <v>500</v>
      </c>
      <c r="S316" s="120">
        <v>1199.999</v>
      </c>
      <c r="T316" s="121">
        <v>0</v>
      </c>
      <c r="U316" s="120">
        <v>0</v>
      </c>
      <c r="V316" s="121">
        <v>0</v>
      </c>
      <c r="W316" s="120">
        <v>0</v>
      </c>
      <c r="X316" s="120" t="s">
        <v>6248</v>
      </c>
      <c r="Y316" s="120" t="b">
        <v>1</v>
      </c>
      <c r="AA316" t="str">
        <f>VLOOKUP($H316,'Master list'!$C:$Z,3,0)</f>
        <v>SGCC</v>
      </c>
      <c r="AB316" t="str">
        <f>VLOOKUP($H316,'Master list'!$C:$Z,4,0)</f>
        <v>Z08</v>
      </c>
      <c r="AC316" s="47">
        <f>VLOOKUP($H316,'Master list'!$C:$Z,13,0)</f>
        <v>1219</v>
      </c>
      <c r="AD316" t="str">
        <f>VLOOKUP($H316,'Master list'!$C:$Z,5,0)</f>
        <v>SGCC-ZSBX-Z08</v>
      </c>
      <c r="AE316">
        <f>VLOOKUP($H316,'Master list'!$C:$Z,6,0)</f>
        <v>0.8</v>
      </c>
      <c r="AF316">
        <f>VLOOKUP($H316,'Master list'!$C:$Z,7,0)</f>
        <v>590</v>
      </c>
      <c r="AG316">
        <f>VLOOKUP($H316,'Master list'!$C:$Z,8,0)</f>
        <v>645</v>
      </c>
      <c r="AH316" s="46">
        <f>VLOOKUP($H316,'Master list'!$C:$L,9,0)</f>
        <v>2.3898540000000001</v>
      </c>
      <c r="AI316" s="46">
        <f t="shared" si="19"/>
        <v>1194.9270000000001</v>
      </c>
      <c r="AJ316" s="46">
        <f t="shared" si="20"/>
        <v>1194.9270000000001</v>
      </c>
      <c r="AK316" s="46">
        <f t="shared" si="21"/>
        <v>0</v>
      </c>
      <c r="AL316" s="74">
        <v>5</v>
      </c>
    </row>
    <row r="317" spans="1:38">
      <c r="A317" s="120" t="s">
        <v>1447</v>
      </c>
      <c r="B317" s="120" t="s">
        <v>1702</v>
      </c>
      <c r="C317" s="120" t="s">
        <v>6224</v>
      </c>
      <c r="D317" s="120" t="s">
        <v>6225</v>
      </c>
      <c r="E317" s="121">
        <v>62</v>
      </c>
      <c r="F317" s="120" t="s">
        <v>6246</v>
      </c>
      <c r="G317" s="120" t="s">
        <v>6246</v>
      </c>
      <c r="H317" s="120" t="s">
        <v>362</v>
      </c>
      <c r="I317" s="120" t="s">
        <v>1224</v>
      </c>
      <c r="J317" s="120" t="s">
        <v>1221</v>
      </c>
      <c r="K317" s="120">
        <v>0.8</v>
      </c>
      <c r="L317" s="120">
        <v>590</v>
      </c>
      <c r="M317" s="120" t="s">
        <v>4415</v>
      </c>
      <c r="N317" s="120" t="s">
        <v>1704</v>
      </c>
      <c r="O317" s="120" t="s">
        <v>1702</v>
      </c>
      <c r="P317" s="121">
        <v>500</v>
      </c>
      <c r="Q317" s="120">
        <v>0</v>
      </c>
      <c r="R317" s="121">
        <v>478</v>
      </c>
      <c r="S317" s="120">
        <v>1141.9970000000001</v>
      </c>
      <c r="T317" s="121">
        <v>0</v>
      </c>
      <c r="U317" s="120">
        <v>0</v>
      </c>
      <c r="V317" s="121">
        <v>22</v>
      </c>
      <c r="W317" s="120">
        <v>0</v>
      </c>
      <c r="X317" s="120" t="s">
        <v>6248</v>
      </c>
      <c r="Y317" s="120" t="b">
        <v>0</v>
      </c>
      <c r="AA317" t="str">
        <f>VLOOKUP($H317,'Master list'!$C:$Z,3,0)</f>
        <v>SGCC</v>
      </c>
      <c r="AB317" t="str">
        <f>VLOOKUP($H317,'Master list'!$C:$Z,4,0)</f>
        <v>Z08</v>
      </c>
      <c r="AC317" s="47">
        <f>VLOOKUP($H317,'Master list'!$C:$Z,13,0)</f>
        <v>1219</v>
      </c>
      <c r="AD317" t="str">
        <f>VLOOKUP($H317,'Master list'!$C:$Z,5,0)</f>
        <v>SGCC-ZSBX-Z08</v>
      </c>
      <c r="AE317">
        <f>VLOOKUP($H317,'Master list'!$C:$Z,6,0)</f>
        <v>0.8</v>
      </c>
      <c r="AF317">
        <f>VLOOKUP($H317,'Master list'!$C:$Z,7,0)</f>
        <v>590</v>
      </c>
      <c r="AG317">
        <f>VLOOKUP($H317,'Master list'!$C:$Z,8,0)</f>
        <v>645</v>
      </c>
      <c r="AH317" s="46">
        <f>VLOOKUP($H317,'Master list'!$C:$L,9,0)</f>
        <v>2.3898540000000001</v>
      </c>
      <c r="AI317" s="46">
        <f t="shared" si="19"/>
        <v>1194.9270000000001</v>
      </c>
      <c r="AJ317" s="46">
        <f t="shared" si="20"/>
        <v>1142.3502120000001</v>
      </c>
      <c r="AK317" s="46">
        <f t="shared" si="21"/>
        <v>52.576788000000079</v>
      </c>
      <c r="AL317" s="74">
        <v>5</v>
      </c>
    </row>
    <row r="318" spans="1:38">
      <c r="A318" s="120" t="s">
        <v>1447</v>
      </c>
      <c r="B318" s="120" t="s">
        <v>1702</v>
      </c>
      <c r="C318" s="120" t="s">
        <v>6224</v>
      </c>
      <c r="D318" s="120" t="s">
        <v>6225</v>
      </c>
      <c r="E318" s="121">
        <v>63</v>
      </c>
      <c r="F318" s="120" t="s">
        <v>6246</v>
      </c>
      <c r="G318" s="120" t="s">
        <v>6246</v>
      </c>
      <c r="H318" s="120" t="s">
        <v>367</v>
      </c>
      <c r="I318" s="120" t="s">
        <v>1224</v>
      </c>
      <c r="J318" s="120" t="s">
        <v>1221</v>
      </c>
      <c r="K318" s="120">
        <v>0.8</v>
      </c>
      <c r="L318" s="120">
        <v>267</v>
      </c>
      <c r="M318" s="120" t="s">
        <v>1838</v>
      </c>
      <c r="N318" s="120" t="s">
        <v>1704</v>
      </c>
      <c r="O318" s="120" t="s">
        <v>1702</v>
      </c>
      <c r="P318" s="121">
        <v>500</v>
      </c>
      <c r="Q318" s="120">
        <v>0</v>
      </c>
      <c r="R318" s="121">
        <v>500</v>
      </c>
      <c r="S318" s="120">
        <v>261.39999999999998</v>
      </c>
      <c r="T318" s="121">
        <v>0</v>
      </c>
      <c r="U318" s="120">
        <v>0</v>
      </c>
      <c r="V318" s="121">
        <v>0</v>
      </c>
      <c r="W318" s="120">
        <v>0</v>
      </c>
      <c r="X318" s="120" t="s">
        <v>6248</v>
      </c>
      <c r="Y318" s="120" t="b">
        <v>1</v>
      </c>
      <c r="AA318" t="str">
        <f>VLOOKUP($H318,'Master list'!$C:$Z,3,0)</f>
        <v>SGCC</v>
      </c>
      <c r="AB318" t="str">
        <f>VLOOKUP($H318,'Master list'!$C:$Z,4,0)</f>
        <v>Z08</v>
      </c>
      <c r="AC318" s="47">
        <f>VLOOKUP($H318,'Master list'!$C:$Z,13,0)</f>
        <v>1219</v>
      </c>
      <c r="AD318" t="str">
        <f>VLOOKUP($H318,'Master list'!$C:$Z,5,0)</f>
        <v>SGCC-ZSBX-Z08</v>
      </c>
      <c r="AE318">
        <f>VLOOKUP($H318,'Master list'!$C:$Z,6,0)</f>
        <v>0.8</v>
      </c>
      <c r="AF318">
        <f>VLOOKUP($H318,'Master list'!$C:$Z,7,0)</f>
        <v>267</v>
      </c>
      <c r="AG318">
        <f>VLOOKUP($H318,'Master list'!$C:$Z,8,0)</f>
        <v>318</v>
      </c>
      <c r="AH318" s="46">
        <f>VLOOKUP($H318,'Master list'!$C:$L,9,0)</f>
        <v>0.53320968000000002</v>
      </c>
      <c r="AI318" s="46">
        <f t="shared" si="19"/>
        <v>266.60484000000002</v>
      </c>
      <c r="AJ318" s="46">
        <f t="shared" si="20"/>
        <v>266.60484000000002</v>
      </c>
      <c r="AK318" s="46">
        <f t="shared" si="21"/>
        <v>0</v>
      </c>
      <c r="AL318" s="74">
        <v>5</v>
      </c>
    </row>
    <row r="319" spans="1:38">
      <c r="A319" s="120" t="s">
        <v>1447</v>
      </c>
      <c r="B319" s="120" t="s">
        <v>1702</v>
      </c>
      <c r="C319" s="120" t="s">
        <v>6224</v>
      </c>
      <c r="D319" s="120" t="s">
        <v>6225</v>
      </c>
      <c r="E319" s="121">
        <v>64</v>
      </c>
      <c r="F319" s="120" t="s">
        <v>6246</v>
      </c>
      <c r="G319" s="120" t="s">
        <v>6246</v>
      </c>
      <c r="H319" s="120" t="s">
        <v>367</v>
      </c>
      <c r="I319" s="120" t="s">
        <v>1224</v>
      </c>
      <c r="J319" s="120" t="s">
        <v>1221</v>
      </c>
      <c r="K319" s="120">
        <v>0.8</v>
      </c>
      <c r="L319" s="120">
        <v>267</v>
      </c>
      <c r="M319" s="120" t="s">
        <v>1838</v>
      </c>
      <c r="N319" s="120" t="s">
        <v>1704</v>
      </c>
      <c r="O319" s="120" t="s">
        <v>1702</v>
      </c>
      <c r="P319" s="121">
        <v>500</v>
      </c>
      <c r="Q319" s="120">
        <v>0</v>
      </c>
      <c r="R319" s="121">
        <v>500</v>
      </c>
      <c r="S319" s="120">
        <v>263.68700000000001</v>
      </c>
      <c r="T319" s="121">
        <v>0</v>
      </c>
      <c r="U319" s="120">
        <v>0</v>
      </c>
      <c r="V319" s="121">
        <v>0</v>
      </c>
      <c r="W319" s="120">
        <v>0</v>
      </c>
      <c r="X319" s="120" t="s">
        <v>6248</v>
      </c>
      <c r="Y319" s="120" t="b">
        <v>1</v>
      </c>
      <c r="AA319" t="str">
        <f>VLOOKUP($H319,'Master list'!$C:$Z,3,0)</f>
        <v>SGCC</v>
      </c>
      <c r="AB319" t="str">
        <f>VLOOKUP($H319,'Master list'!$C:$Z,4,0)</f>
        <v>Z08</v>
      </c>
      <c r="AC319" s="47">
        <f>VLOOKUP($H319,'Master list'!$C:$Z,13,0)</f>
        <v>1219</v>
      </c>
      <c r="AD319" t="str">
        <f>VLOOKUP($H319,'Master list'!$C:$Z,5,0)</f>
        <v>SGCC-ZSBX-Z08</v>
      </c>
      <c r="AE319">
        <f>VLOOKUP($H319,'Master list'!$C:$Z,6,0)</f>
        <v>0.8</v>
      </c>
      <c r="AF319">
        <f>VLOOKUP($H319,'Master list'!$C:$Z,7,0)</f>
        <v>267</v>
      </c>
      <c r="AG319">
        <f>VLOOKUP($H319,'Master list'!$C:$Z,8,0)</f>
        <v>318</v>
      </c>
      <c r="AH319" s="46">
        <f>VLOOKUP($H319,'Master list'!$C:$L,9,0)</f>
        <v>0.53320968000000002</v>
      </c>
      <c r="AI319" s="46">
        <f t="shared" si="19"/>
        <v>266.60484000000002</v>
      </c>
      <c r="AJ319" s="46">
        <f t="shared" si="20"/>
        <v>266.60484000000002</v>
      </c>
      <c r="AK319" s="46">
        <f t="shared" si="21"/>
        <v>0</v>
      </c>
      <c r="AL319" s="74">
        <v>5</v>
      </c>
    </row>
    <row r="320" spans="1:38">
      <c r="A320" s="120" t="s">
        <v>1447</v>
      </c>
      <c r="B320" s="120" t="s">
        <v>1702</v>
      </c>
      <c r="C320" s="120" t="s">
        <v>6224</v>
      </c>
      <c r="D320" s="120" t="s">
        <v>6225</v>
      </c>
      <c r="E320" s="121">
        <v>65</v>
      </c>
      <c r="F320" s="120" t="s">
        <v>6246</v>
      </c>
      <c r="G320" s="120" t="s">
        <v>6246</v>
      </c>
      <c r="H320" s="120" t="s">
        <v>434</v>
      </c>
      <c r="I320" s="120" t="s">
        <v>1224</v>
      </c>
      <c r="J320" s="120" t="s">
        <v>1221</v>
      </c>
      <c r="K320" s="120">
        <v>0.8</v>
      </c>
      <c r="L320" s="120">
        <v>156</v>
      </c>
      <c r="M320" s="120" t="s">
        <v>1743</v>
      </c>
      <c r="N320" s="120" t="s">
        <v>1704</v>
      </c>
      <c r="O320" s="120" t="s">
        <v>1702</v>
      </c>
      <c r="P320" s="121">
        <v>500</v>
      </c>
      <c r="Q320" s="120">
        <v>0</v>
      </c>
      <c r="R320" s="121">
        <v>500</v>
      </c>
      <c r="S320" s="120">
        <v>140</v>
      </c>
      <c r="T320" s="121">
        <v>0</v>
      </c>
      <c r="U320" s="120">
        <v>0</v>
      </c>
      <c r="V320" s="121">
        <v>0</v>
      </c>
      <c r="W320" s="120">
        <v>0</v>
      </c>
      <c r="X320" s="120" t="s">
        <v>6248</v>
      </c>
      <c r="Y320" s="120" t="b">
        <v>1</v>
      </c>
      <c r="AA320" t="str">
        <f>VLOOKUP($H320,'Master list'!$C:$Z,3,0)</f>
        <v>SGCC</v>
      </c>
      <c r="AB320" t="str">
        <f>VLOOKUP($H320,'Master list'!$C:$Z,4,0)</f>
        <v>Z08</v>
      </c>
      <c r="AC320" s="47">
        <f>VLOOKUP($H320,'Master list'!$C:$Z,13,0)</f>
        <v>1219</v>
      </c>
      <c r="AD320" t="str">
        <f>VLOOKUP($H320,'Master list'!$C:$Z,5,0)</f>
        <v>SGCC-ZSBX-Z08</v>
      </c>
      <c r="AE320">
        <f>VLOOKUP($H320,'Master list'!$C:$Z,6,0)</f>
        <v>0.8</v>
      </c>
      <c r="AF320">
        <f>VLOOKUP($H320,'Master list'!$C:$Z,7,0)</f>
        <v>156</v>
      </c>
      <c r="AG320">
        <f>VLOOKUP($H320,'Master list'!$C:$Z,8,0)</f>
        <v>284</v>
      </c>
      <c r="AH320" s="46">
        <f>VLOOKUP($H320,'Master list'!$C:$L,9,0)</f>
        <v>0.27822912</v>
      </c>
      <c r="AI320" s="46">
        <f t="shared" si="19"/>
        <v>139.11456000000001</v>
      </c>
      <c r="AJ320" s="46">
        <f t="shared" si="20"/>
        <v>139.11456000000001</v>
      </c>
      <c r="AK320" s="46">
        <f t="shared" si="21"/>
        <v>0</v>
      </c>
      <c r="AL320" s="74">
        <v>5</v>
      </c>
    </row>
    <row r="321" spans="1:38">
      <c r="A321" s="120" t="s">
        <v>1447</v>
      </c>
      <c r="B321" s="120" t="s">
        <v>1702</v>
      </c>
      <c r="C321" s="120" t="s">
        <v>6224</v>
      </c>
      <c r="D321" s="120" t="s">
        <v>6225</v>
      </c>
      <c r="E321" s="121">
        <v>66</v>
      </c>
      <c r="F321" s="120" t="s">
        <v>6246</v>
      </c>
      <c r="G321" s="120" t="s">
        <v>6246</v>
      </c>
      <c r="H321" s="120" t="s">
        <v>434</v>
      </c>
      <c r="I321" s="120" t="s">
        <v>1224</v>
      </c>
      <c r="J321" s="120" t="s">
        <v>1221</v>
      </c>
      <c r="K321" s="120">
        <v>0.8</v>
      </c>
      <c r="L321" s="120">
        <v>156</v>
      </c>
      <c r="M321" s="120" t="s">
        <v>1743</v>
      </c>
      <c r="N321" s="120" t="s">
        <v>1704</v>
      </c>
      <c r="O321" s="120" t="s">
        <v>1702</v>
      </c>
      <c r="P321" s="121">
        <v>500</v>
      </c>
      <c r="Q321" s="120">
        <v>0</v>
      </c>
      <c r="R321" s="121">
        <v>500</v>
      </c>
      <c r="S321" s="120">
        <v>140</v>
      </c>
      <c r="T321" s="121">
        <v>0</v>
      </c>
      <c r="U321" s="120">
        <v>0</v>
      </c>
      <c r="V321" s="121">
        <v>0</v>
      </c>
      <c r="W321" s="120">
        <v>0</v>
      </c>
      <c r="X321" s="120" t="s">
        <v>6248</v>
      </c>
      <c r="Y321" s="120" t="b">
        <v>1</v>
      </c>
      <c r="AA321" t="str">
        <f>VLOOKUP($H321,'Master list'!$C:$Z,3,0)</f>
        <v>SGCC</v>
      </c>
      <c r="AB321" t="str">
        <f>VLOOKUP($H321,'Master list'!$C:$Z,4,0)</f>
        <v>Z08</v>
      </c>
      <c r="AC321" s="47">
        <f>VLOOKUP($H321,'Master list'!$C:$Z,13,0)</f>
        <v>1219</v>
      </c>
      <c r="AD321" t="str">
        <f>VLOOKUP($H321,'Master list'!$C:$Z,5,0)</f>
        <v>SGCC-ZSBX-Z08</v>
      </c>
      <c r="AE321">
        <f>VLOOKUP($H321,'Master list'!$C:$Z,6,0)</f>
        <v>0.8</v>
      </c>
      <c r="AF321">
        <f>VLOOKUP($H321,'Master list'!$C:$Z,7,0)</f>
        <v>156</v>
      </c>
      <c r="AG321">
        <f>VLOOKUP($H321,'Master list'!$C:$Z,8,0)</f>
        <v>284</v>
      </c>
      <c r="AH321" s="46">
        <f>VLOOKUP($H321,'Master list'!$C:$L,9,0)</f>
        <v>0.27822912</v>
      </c>
      <c r="AI321" s="46">
        <f t="shared" si="19"/>
        <v>139.11456000000001</v>
      </c>
      <c r="AJ321" s="46">
        <f t="shared" si="20"/>
        <v>139.11456000000001</v>
      </c>
      <c r="AK321" s="46">
        <f t="shared" si="21"/>
        <v>0</v>
      </c>
      <c r="AL321" s="74">
        <v>5</v>
      </c>
    </row>
    <row r="322" spans="1:38">
      <c r="A322" s="120" t="s">
        <v>1447</v>
      </c>
      <c r="B322" s="120" t="s">
        <v>1702</v>
      </c>
      <c r="C322" s="120" t="s">
        <v>6224</v>
      </c>
      <c r="D322" s="120" t="s">
        <v>6225</v>
      </c>
      <c r="E322" s="121">
        <v>67</v>
      </c>
      <c r="F322" s="120" t="s">
        <v>6246</v>
      </c>
      <c r="G322" s="120" t="s">
        <v>6246</v>
      </c>
      <c r="H322" s="120" t="s">
        <v>464</v>
      </c>
      <c r="I322" s="120" t="s">
        <v>1224</v>
      </c>
      <c r="J322" s="120" t="s">
        <v>1221</v>
      </c>
      <c r="K322" s="120">
        <v>0.8</v>
      </c>
      <c r="L322" s="120">
        <v>304</v>
      </c>
      <c r="M322" s="120" t="s">
        <v>1740</v>
      </c>
      <c r="N322" s="120" t="s">
        <v>1704</v>
      </c>
      <c r="O322" s="120" t="s">
        <v>1702</v>
      </c>
      <c r="P322" s="121">
        <v>100</v>
      </c>
      <c r="Q322" s="120">
        <v>0</v>
      </c>
      <c r="R322" s="121">
        <v>0</v>
      </c>
      <c r="S322" s="120">
        <v>0</v>
      </c>
      <c r="T322" s="121">
        <v>0</v>
      </c>
      <c r="U322" s="120">
        <v>0</v>
      </c>
      <c r="V322" s="121">
        <v>100</v>
      </c>
      <c r="W322" s="120">
        <v>0</v>
      </c>
      <c r="X322" s="120" t="s">
        <v>6248</v>
      </c>
      <c r="Y322" s="120" t="b">
        <v>0</v>
      </c>
      <c r="AA322" t="str">
        <f>VLOOKUP($H322,'Master list'!$C:$Z,3,0)</f>
        <v>SGCC</v>
      </c>
      <c r="AB322" t="str">
        <f>VLOOKUP($H322,'Master list'!$C:$Z,4,0)</f>
        <v>Z08</v>
      </c>
      <c r="AC322" s="47">
        <f>VLOOKUP($H322,'Master list'!$C:$Z,13,0)</f>
        <v>1219</v>
      </c>
      <c r="AD322" t="str">
        <f>VLOOKUP($H322,'Master list'!$C:$Z,5,0)</f>
        <v>SGCC-ZSBX-Z08</v>
      </c>
      <c r="AE322">
        <f>VLOOKUP($H322,'Master list'!$C:$Z,6,0)</f>
        <v>0.8</v>
      </c>
      <c r="AF322">
        <f>VLOOKUP($H322,'Master list'!$C:$Z,7,0)</f>
        <v>304</v>
      </c>
      <c r="AG322">
        <f>VLOOKUP($H322,'Master list'!$C:$Z,8,0)</f>
        <v>1220</v>
      </c>
      <c r="AH322" s="46">
        <f>VLOOKUP($H322,'Master list'!$C:$L,9,0)</f>
        <v>2.3291264000000003</v>
      </c>
      <c r="AI322" s="46">
        <f t="shared" si="19"/>
        <v>232.91264000000004</v>
      </c>
      <c r="AJ322" s="46">
        <f t="shared" si="20"/>
        <v>0</v>
      </c>
      <c r="AK322" s="46">
        <f t="shared" si="21"/>
        <v>232.91264000000004</v>
      </c>
      <c r="AL322" s="74">
        <v>5</v>
      </c>
    </row>
    <row r="323" spans="1:38">
      <c r="A323" s="120" t="s">
        <v>1447</v>
      </c>
      <c r="B323" s="120" t="s">
        <v>1702</v>
      </c>
      <c r="C323" s="120" t="s">
        <v>6224</v>
      </c>
      <c r="D323" s="120" t="s">
        <v>6225</v>
      </c>
      <c r="E323" s="121">
        <v>68</v>
      </c>
      <c r="F323" s="120" t="s">
        <v>6246</v>
      </c>
      <c r="G323" s="120" t="s">
        <v>6246</v>
      </c>
      <c r="H323" s="120" t="s">
        <v>466</v>
      </c>
      <c r="I323" s="120" t="s">
        <v>1224</v>
      </c>
      <c r="J323" s="120" t="s">
        <v>1221</v>
      </c>
      <c r="K323" s="120">
        <v>0.8</v>
      </c>
      <c r="L323" s="120">
        <v>304</v>
      </c>
      <c r="M323" s="120" t="s">
        <v>1745</v>
      </c>
      <c r="N323" s="120" t="s">
        <v>1704</v>
      </c>
      <c r="O323" s="120" t="s">
        <v>1702</v>
      </c>
      <c r="P323" s="121">
        <v>100</v>
      </c>
      <c r="Q323" s="120">
        <v>0</v>
      </c>
      <c r="R323" s="121">
        <v>0</v>
      </c>
      <c r="S323" s="120">
        <v>0</v>
      </c>
      <c r="T323" s="121">
        <v>0</v>
      </c>
      <c r="U323" s="120">
        <v>0</v>
      </c>
      <c r="V323" s="121">
        <v>100</v>
      </c>
      <c r="W323" s="120">
        <v>0</v>
      </c>
      <c r="X323" s="120" t="s">
        <v>6248</v>
      </c>
      <c r="Y323" s="120" t="b">
        <v>0</v>
      </c>
      <c r="AA323" t="str">
        <f>VLOOKUP($H323,'Master list'!$C:$Z,3,0)</f>
        <v>SGCC</v>
      </c>
      <c r="AB323" t="str">
        <f>VLOOKUP($H323,'Master list'!$C:$Z,4,0)</f>
        <v>Z08</v>
      </c>
      <c r="AC323" s="47">
        <f>VLOOKUP($H323,'Master list'!$C:$Z,13,0)</f>
        <v>1219</v>
      </c>
      <c r="AD323" t="str">
        <f>VLOOKUP($H323,'Master list'!$C:$Z,5,0)</f>
        <v>SGCC-ZSBX-Z08</v>
      </c>
      <c r="AE323">
        <f>VLOOKUP($H323,'Master list'!$C:$Z,6,0)</f>
        <v>0.8</v>
      </c>
      <c r="AF323">
        <f>VLOOKUP($H323,'Master list'!$C:$Z,7,0)</f>
        <v>304</v>
      </c>
      <c r="AG323">
        <f>VLOOKUP($H323,'Master list'!$C:$Z,8,0)</f>
        <v>1220</v>
      </c>
      <c r="AH323" s="46">
        <f>VLOOKUP($H323,'Master list'!$C:$L,9,0)</f>
        <v>2.3291264000000003</v>
      </c>
      <c r="AI323" s="46">
        <f t="shared" si="19"/>
        <v>232.91264000000004</v>
      </c>
      <c r="AJ323" s="46">
        <f t="shared" si="20"/>
        <v>0</v>
      </c>
      <c r="AK323" s="46">
        <f t="shared" si="21"/>
        <v>232.91264000000004</v>
      </c>
      <c r="AL323" s="74">
        <v>5</v>
      </c>
    </row>
    <row r="324" spans="1:38">
      <c r="A324" s="120" t="s">
        <v>1447</v>
      </c>
      <c r="B324" s="120" t="s">
        <v>1702</v>
      </c>
      <c r="C324" s="120" t="s">
        <v>6224</v>
      </c>
      <c r="D324" s="120" t="s">
        <v>6225</v>
      </c>
      <c r="E324" s="121">
        <v>69</v>
      </c>
      <c r="F324" s="120" t="s">
        <v>6246</v>
      </c>
      <c r="G324" s="120" t="s">
        <v>6246</v>
      </c>
      <c r="H324" s="120" t="s">
        <v>492</v>
      </c>
      <c r="I324" s="120" t="s">
        <v>1224</v>
      </c>
      <c r="J324" s="120" t="s">
        <v>1485</v>
      </c>
      <c r="K324" s="120">
        <v>0.5</v>
      </c>
      <c r="L324" s="120">
        <v>310</v>
      </c>
      <c r="M324" s="120" t="s">
        <v>1839</v>
      </c>
      <c r="N324" s="120" t="s">
        <v>1704</v>
      </c>
      <c r="O324" s="120" t="s">
        <v>1702</v>
      </c>
      <c r="P324" s="121">
        <v>500</v>
      </c>
      <c r="Q324" s="120">
        <v>0</v>
      </c>
      <c r="R324" s="121">
        <v>500</v>
      </c>
      <c r="S324" s="120">
        <v>252</v>
      </c>
      <c r="T324" s="121">
        <v>0</v>
      </c>
      <c r="U324" s="120">
        <v>0</v>
      </c>
      <c r="V324" s="121">
        <v>0</v>
      </c>
      <c r="W324" s="120">
        <v>0</v>
      </c>
      <c r="X324" s="120" t="s">
        <v>6248</v>
      </c>
      <c r="Y324" s="120" t="b">
        <v>1</v>
      </c>
      <c r="AA324" t="str">
        <f>VLOOKUP($H324,'Master list'!$C:$Z,3,0)</f>
        <v>SGCC</v>
      </c>
      <c r="AB324" t="str">
        <f>VLOOKUP($H324,'Master list'!$C:$Z,4,0)</f>
        <v>Z18</v>
      </c>
      <c r="AC324" s="47">
        <f>VLOOKUP($H324,'Master list'!$C:$Z,13,0)</f>
        <v>1219</v>
      </c>
      <c r="AD324" t="str">
        <f>VLOOKUP($H324,'Master list'!$C:$Z,5,0)</f>
        <v>SGCC-ZS-EA-FB-Z18</v>
      </c>
      <c r="AE324">
        <f>VLOOKUP($H324,'Master list'!$C:$Z,6,0)</f>
        <v>0.5</v>
      </c>
      <c r="AF324">
        <f>VLOOKUP($H324,'Master list'!$C:$Z,7,0)</f>
        <v>310</v>
      </c>
      <c r="AG324">
        <f>VLOOKUP($H324,'Master list'!$C:$Z,8,0)</f>
        <v>404</v>
      </c>
      <c r="AH324" s="46">
        <f>VLOOKUP($H324,'Master list'!$C:$L,9,0)</f>
        <v>0.49156699999999998</v>
      </c>
      <c r="AI324" s="46">
        <f t="shared" si="19"/>
        <v>245.78349999999998</v>
      </c>
      <c r="AJ324" s="46">
        <f t="shared" si="20"/>
        <v>245.78349999999998</v>
      </c>
      <c r="AK324" s="46">
        <f t="shared" si="21"/>
        <v>0</v>
      </c>
      <c r="AL324" s="74">
        <v>5</v>
      </c>
    </row>
    <row r="325" spans="1:38">
      <c r="A325" s="120" t="s">
        <v>1447</v>
      </c>
      <c r="B325" s="120" t="s">
        <v>1702</v>
      </c>
      <c r="C325" s="120" t="s">
        <v>6224</v>
      </c>
      <c r="D325" s="120" t="s">
        <v>6225</v>
      </c>
      <c r="E325" s="121">
        <v>70</v>
      </c>
      <c r="F325" s="120" t="s">
        <v>6246</v>
      </c>
      <c r="G325" s="120" t="s">
        <v>6246</v>
      </c>
      <c r="H325" s="120" t="s">
        <v>495</v>
      </c>
      <c r="I325" s="120" t="s">
        <v>1224</v>
      </c>
      <c r="J325" s="120" t="s">
        <v>1485</v>
      </c>
      <c r="K325" s="120">
        <v>1</v>
      </c>
      <c r="L325" s="120">
        <v>152</v>
      </c>
      <c r="M325" s="120" t="s">
        <v>1746</v>
      </c>
      <c r="N325" s="120" t="s">
        <v>1704</v>
      </c>
      <c r="O325" s="120" t="s">
        <v>1702</v>
      </c>
      <c r="P325" s="121">
        <v>500</v>
      </c>
      <c r="Q325" s="120">
        <v>0</v>
      </c>
      <c r="R325" s="121">
        <v>500</v>
      </c>
      <c r="S325" s="120">
        <v>374.72</v>
      </c>
      <c r="T325" s="121">
        <v>0</v>
      </c>
      <c r="U325" s="120">
        <v>0</v>
      </c>
      <c r="V325" s="121">
        <v>0</v>
      </c>
      <c r="W325" s="120">
        <v>0</v>
      </c>
      <c r="X325" s="120" t="s">
        <v>6248</v>
      </c>
      <c r="Y325" s="120" t="b">
        <v>1</v>
      </c>
      <c r="AA325" t="str">
        <f>VLOOKUP($H325,'Master list'!$C:$Z,3,0)</f>
        <v>SGCC</v>
      </c>
      <c r="AB325" t="str">
        <f>VLOOKUP($H325,'Master list'!$C:$Z,4,0)</f>
        <v>Z18</v>
      </c>
      <c r="AC325" s="47">
        <f>VLOOKUP($H325,'Master list'!$C:$Z,13,0)</f>
        <v>1219</v>
      </c>
      <c r="AD325" t="str">
        <f>VLOOKUP($H325,'Master list'!$C:$Z,5,0)</f>
        <v>SGCC-ZS-EA-FB-Z18</v>
      </c>
      <c r="AE325">
        <f>VLOOKUP($H325,'Master list'!$C:$Z,6,0)</f>
        <v>1</v>
      </c>
      <c r="AF325">
        <f>VLOOKUP($H325,'Master list'!$C:$Z,7,0)</f>
        <v>152</v>
      </c>
      <c r="AG325">
        <f>VLOOKUP($H325,'Master list'!$C:$Z,8,0)</f>
        <v>638</v>
      </c>
      <c r="AH325" s="46">
        <f>VLOOKUP($H325,'Master list'!$C:$L,9,0)</f>
        <v>0.76126159999999998</v>
      </c>
      <c r="AI325" s="46">
        <f t="shared" si="19"/>
        <v>380.63079999999997</v>
      </c>
      <c r="AJ325" s="46">
        <f t="shared" si="20"/>
        <v>380.63079999999997</v>
      </c>
      <c r="AK325" s="46">
        <f t="shared" si="21"/>
        <v>0</v>
      </c>
      <c r="AL325" s="74">
        <v>5</v>
      </c>
    </row>
    <row r="326" spans="1:38">
      <c r="A326" s="120" t="s">
        <v>1447</v>
      </c>
      <c r="B326" s="120" t="s">
        <v>1702</v>
      </c>
      <c r="C326" s="120" t="s">
        <v>6224</v>
      </c>
      <c r="D326" s="120" t="s">
        <v>6225</v>
      </c>
      <c r="E326" s="121">
        <v>71</v>
      </c>
      <c r="F326" s="120" t="s">
        <v>6246</v>
      </c>
      <c r="G326" s="120" t="s">
        <v>6246</v>
      </c>
      <c r="H326" s="120" t="s">
        <v>495</v>
      </c>
      <c r="I326" s="120" t="s">
        <v>1224</v>
      </c>
      <c r="J326" s="120" t="s">
        <v>1485</v>
      </c>
      <c r="K326" s="120">
        <v>1</v>
      </c>
      <c r="L326" s="120">
        <v>152</v>
      </c>
      <c r="M326" s="120" t="s">
        <v>1746</v>
      </c>
      <c r="N326" s="120" t="s">
        <v>1704</v>
      </c>
      <c r="O326" s="120" t="s">
        <v>1702</v>
      </c>
      <c r="P326" s="121">
        <v>1000</v>
      </c>
      <c r="Q326" s="120">
        <v>0</v>
      </c>
      <c r="R326" s="121">
        <v>923</v>
      </c>
      <c r="S326" s="120">
        <v>711.32</v>
      </c>
      <c r="T326" s="121">
        <v>0</v>
      </c>
      <c r="U326" s="120">
        <v>0</v>
      </c>
      <c r="V326" s="121">
        <v>77</v>
      </c>
      <c r="W326" s="120">
        <v>0</v>
      </c>
      <c r="X326" s="120" t="s">
        <v>6248</v>
      </c>
      <c r="Y326" s="120" t="b">
        <v>0</v>
      </c>
      <c r="AA326" t="str">
        <f>VLOOKUP($H326,'Master list'!$C:$Z,3,0)</f>
        <v>SGCC</v>
      </c>
      <c r="AB326" t="str">
        <f>VLOOKUP($H326,'Master list'!$C:$Z,4,0)</f>
        <v>Z18</v>
      </c>
      <c r="AC326" s="47">
        <f>VLOOKUP($H326,'Master list'!$C:$Z,13,0)</f>
        <v>1219</v>
      </c>
      <c r="AD326" t="str">
        <f>VLOOKUP($H326,'Master list'!$C:$Z,5,0)</f>
        <v>SGCC-ZS-EA-FB-Z18</v>
      </c>
      <c r="AE326">
        <f>VLOOKUP($H326,'Master list'!$C:$Z,6,0)</f>
        <v>1</v>
      </c>
      <c r="AF326">
        <f>VLOOKUP($H326,'Master list'!$C:$Z,7,0)</f>
        <v>152</v>
      </c>
      <c r="AG326">
        <f>VLOOKUP($H326,'Master list'!$C:$Z,8,0)</f>
        <v>638</v>
      </c>
      <c r="AH326" s="46">
        <f>VLOOKUP($H326,'Master list'!$C:$L,9,0)</f>
        <v>0.76126159999999998</v>
      </c>
      <c r="AI326" s="46">
        <f t="shared" si="19"/>
        <v>761.26159999999993</v>
      </c>
      <c r="AJ326" s="46">
        <f t="shared" si="20"/>
        <v>702.64445679999994</v>
      </c>
      <c r="AK326" s="46">
        <f t="shared" si="21"/>
        <v>58.617143199999987</v>
      </c>
      <c r="AL326" s="74">
        <v>5</v>
      </c>
    </row>
    <row r="327" spans="1:38">
      <c r="A327" s="120" t="s">
        <v>1447</v>
      </c>
      <c r="B327" s="120" t="s">
        <v>1702</v>
      </c>
      <c r="C327" s="120" t="s">
        <v>6224</v>
      </c>
      <c r="D327" s="120" t="s">
        <v>6225</v>
      </c>
      <c r="E327" s="121">
        <v>72</v>
      </c>
      <c r="F327" s="120" t="s">
        <v>6246</v>
      </c>
      <c r="G327" s="120" t="s">
        <v>6246</v>
      </c>
      <c r="H327" s="120" t="s">
        <v>536</v>
      </c>
      <c r="I327" s="120" t="s">
        <v>1224</v>
      </c>
      <c r="J327" s="120" t="s">
        <v>1221</v>
      </c>
      <c r="K327" s="120">
        <v>0.6</v>
      </c>
      <c r="L327" s="120">
        <v>185</v>
      </c>
      <c r="M327" s="120" t="s">
        <v>1740</v>
      </c>
      <c r="N327" s="120" t="s">
        <v>1704</v>
      </c>
      <c r="O327" s="120" t="s">
        <v>1702</v>
      </c>
      <c r="P327" s="121">
        <v>600</v>
      </c>
      <c r="Q327" s="120">
        <v>0</v>
      </c>
      <c r="R327" s="121">
        <v>600</v>
      </c>
      <c r="S327" s="120">
        <v>640</v>
      </c>
      <c r="T327" s="121">
        <v>0</v>
      </c>
      <c r="U327" s="120">
        <v>0</v>
      </c>
      <c r="V327" s="121">
        <v>0</v>
      </c>
      <c r="W327" s="120">
        <v>0</v>
      </c>
      <c r="X327" s="120" t="s">
        <v>6248</v>
      </c>
      <c r="Y327" s="120" t="b">
        <v>1</v>
      </c>
      <c r="AA327" t="str">
        <f>VLOOKUP($H327,'Master list'!$C:$Z,3,0)</f>
        <v>SGCC</v>
      </c>
      <c r="AB327" t="str">
        <f>VLOOKUP($H327,'Master list'!$C:$Z,4,0)</f>
        <v>Z08</v>
      </c>
      <c r="AC327" s="47">
        <f>VLOOKUP($H327,'Master list'!$C:$Z,13,0)</f>
        <v>1219</v>
      </c>
      <c r="AD327" t="str">
        <f>VLOOKUP($H327,'Master list'!$C:$Z,5,0)</f>
        <v>SGCC-ZSBX-Z08</v>
      </c>
      <c r="AE327">
        <f>VLOOKUP($H327,'Master list'!$C:$Z,6,0)</f>
        <v>0.6</v>
      </c>
      <c r="AF327">
        <f>VLOOKUP($H327,'Master list'!$C:$Z,7,0)</f>
        <v>185</v>
      </c>
      <c r="AG327">
        <f>VLOOKUP($H327,'Master list'!$C:$Z,8,0)</f>
        <v>1220</v>
      </c>
      <c r="AH327" s="46">
        <f>VLOOKUP($H327,'Master list'!$C:$L,9,0)</f>
        <v>1.0630470000000001</v>
      </c>
      <c r="AI327" s="46">
        <f t="shared" si="19"/>
        <v>637.82820000000004</v>
      </c>
      <c r="AJ327" s="46">
        <f t="shared" si="20"/>
        <v>637.82820000000004</v>
      </c>
      <c r="AK327" s="46">
        <f t="shared" si="21"/>
        <v>0</v>
      </c>
      <c r="AL327" s="74">
        <v>5</v>
      </c>
    </row>
    <row r="328" spans="1:38">
      <c r="A328" s="120" t="s">
        <v>1447</v>
      </c>
      <c r="B328" s="120" t="s">
        <v>1702</v>
      </c>
      <c r="C328" s="120" t="s">
        <v>6224</v>
      </c>
      <c r="D328" s="120" t="s">
        <v>6225</v>
      </c>
      <c r="E328" s="121">
        <v>73</v>
      </c>
      <c r="F328" s="120" t="s">
        <v>6246</v>
      </c>
      <c r="G328" s="120" t="s">
        <v>6246</v>
      </c>
      <c r="H328" s="120" t="s">
        <v>536</v>
      </c>
      <c r="I328" s="120" t="s">
        <v>1224</v>
      </c>
      <c r="J328" s="120" t="s">
        <v>1221</v>
      </c>
      <c r="K328" s="120">
        <v>0.6</v>
      </c>
      <c r="L328" s="120">
        <v>185</v>
      </c>
      <c r="M328" s="120" t="s">
        <v>1740</v>
      </c>
      <c r="N328" s="120" t="s">
        <v>1704</v>
      </c>
      <c r="O328" s="120" t="s">
        <v>1702</v>
      </c>
      <c r="P328" s="121">
        <v>400</v>
      </c>
      <c r="Q328" s="120">
        <v>0</v>
      </c>
      <c r="R328" s="121">
        <v>400</v>
      </c>
      <c r="S328" s="120">
        <v>424</v>
      </c>
      <c r="T328" s="121">
        <v>0</v>
      </c>
      <c r="U328" s="120">
        <v>0</v>
      </c>
      <c r="V328" s="121">
        <v>0</v>
      </c>
      <c r="W328" s="120">
        <v>0</v>
      </c>
      <c r="X328" s="120" t="s">
        <v>6248</v>
      </c>
      <c r="Y328" s="120" t="b">
        <v>1</v>
      </c>
      <c r="AA328" t="str">
        <f>VLOOKUP($H328,'Master list'!$C:$Z,3,0)</f>
        <v>SGCC</v>
      </c>
      <c r="AB328" t="str">
        <f>VLOOKUP($H328,'Master list'!$C:$Z,4,0)</f>
        <v>Z08</v>
      </c>
      <c r="AC328" s="47">
        <f>VLOOKUP($H328,'Master list'!$C:$Z,13,0)</f>
        <v>1219</v>
      </c>
      <c r="AD328" t="str">
        <f>VLOOKUP($H328,'Master list'!$C:$Z,5,0)</f>
        <v>SGCC-ZSBX-Z08</v>
      </c>
      <c r="AE328">
        <f>VLOOKUP($H328,'Master list'!$C:$Z,6,0)</f>
        <v>0.6</v>
      </c>
      <c r="AF328">
        <f>VLOOKUP($H328,'Master list'!$C:$Z,7,0)</f>
        <v>185</v>
      </c>
      <c r="AG328">
        <f>VLOOKUP($H328,'Master list'!$C:$Z,8,0)</f>
        <v>1220</v>
      </c>
      <c r="AH328" s="46">
        <f>VLOOKUP($H328,'Master list'!$C:$L,9,0)</f>
        <v>1.0630470000000001</v>
      </c>
      <c r="AI328" s="46">
        <f t="shared" si="19"/>
        <v>425.21880000000004</v>
      </c>
      <c r="AJ328" s="46">
        <f t="shared" si="20"/>
        <v>425.21880000000004</v>
      </c>
      <c r="AK328" s="46">
        <f t="shared" si="21"/>
        <v>0</v>
      </c>
      <c r="AL328" s="74">
        <v>5</v>
      </c>
    </row>
    <row r="329" spans="1:38">
      <c r="A329" s="120" t="s">
        <v>1447</v>
      </c>
      <c r="B329" s="120" t="s">
        <v>1702</v>
      </c>
      <c r="C329" s="120" t="s">
        <v>6224</v>
      </c>
      <c r="D329" s="120" t="s">
        <v>6225</v>
      </c>
      <c r="E329" s="121">
        <v>74</v>
      </c>
      <c r="F329" s="120" t="s">
        <v>6246</v>
      </c>
      <c r="G329" s="120" t="s">
        <v>6246</v>
      </c>
      <c r="H329" s="120" t="s">
        <v>584</v>
      </c>
      <c r="I329" s="120" t="s">
        <v>1224</v>
      </c>
      <c r="J329" s="120" t="s">
        <v>1270</v>
      </c>
      <c r="K329" s="120">
        <v>2</v>
      </c>
      <c r="L329" s="120">
        <v>65</v>
      </c>
      <c r="M329" s="120" t="s">
        <v>1748</v>
      </c>
      <c r="N329" s="120" t="s">
        <v>1704</v>
      </c>
      <c r="O329" s="120" t="s">
        <v>1702</v>
      </c>
      <c r="P329" s="121">
        <v>600</v>
      </c>
      <c r="Q329" s="120">
        <v>0</v>
      </c>
      <c r="R329" s="121">
        <v>0</v>
      </c>
      <c r="S329" s="120">
        <v>0</v>
      </c>
      <c r="T329" s="121">
        <v>0</v>
      </c>
      <c r="U329" s="120">
        <v>0</v>
      </c>
      <c r="V329" s="121">
        <v>600</v>
      </c>
      <c r="W329" s="120">
        <v>0</v>
      </c>
      <c r="X329" s="120" t="s">
        <v>6248</v>
      </c>
      <c r="Y329" s="120" t="b">
        <v>0</v>
      </c>
      <c r="AA329" t="str">
        <f>VLOOKUP($H329,'Master list'!$C:$Z,3,0)</f>
        <v>SGCC</v>
      </c>
      <c r="AB329" t="str">
        <f>VLOOKUP($H329,'Master list'!$C:$Z,4,0)</f>
        <v>Z22</v>
      </c>
      <c r="AC329" s="47">
        <f>VLOOKUP($H329,'Master list'!$C:$Z,13,0)</f>
        <v>1219</v>
      </c>
      <c r="AD329" t="str">
        <f>VLOOKUP($H329,'Master list'!$C:$Z,5,0)</f>
        <v>SGCC-ZSBX-Z22</v>
      </c>
      <c r="AE329">
        <f>VLOOKUP($H329,'Master list'!$C:$Z,6,0)</f>
        <v>2</v>
      </c>
      <c r="AF329">
        <f>VLOOKUP($H329,'Master list'!$C:$Z,7,0)</f>
        <v>65</v>
      </c>
      <c r="AG329">
        <f>VLOOKUP($H329,'Master list'!$C:$Z,8,0)</f>
        <v>1078</v>
      </c>
      <c r="AH329" s="46">
        <f>VLOOKUP($H329,'Master list'!$C:$L,9,0)</f>
        <v>1.1000989999999999</v>
      </c>
      <c r="AI329" s="46">
        <f t="shared" ref="AI329:AI392" si="22">IF(M329="coil",Q329,P329*$AH329)</f>
        <v>660.05939999999998</v>
      </c>
      <c r="AJ329" s="46">
        <f t="shared" ref="AJ329:AJ392" si="23">IF(M329="coil",U329+S329,(R329+T329)*$AH329)</f>
        <v>0</v>
      </c>
      <c r="AK329" s="46">
        <f t="shared" ref="AK329:AK392" si="24">IF(Y329="TRUE",0,AI329-AJ329)</f>
        <v>660.05939999999998</v>
      </c>
      <c r="AL329" s="74">
        <v>5</v>
      </c>
    </row>
    <row r="330" spans="1:38">
      <c r="A330" s="120" t="s">
        <v>1447</v>
      </c>
      <c r="B330" s="120" t="s">
        <v>1702</v>
      </c>
      <c r="C330" s="120" t="s">
        <v>6224</v>
      </c>
      <c r="D330" s="120" t="s">
        <v>6225</v>
      </c>
      <c r="E330" s="121">
        <v>75</v>
      </c>
      <c r="F330" s="120" t="s">
        <v>6246</v>
      </c>
      <c r="G330" s="120" t="s">
        <v>6246</v>
      </c>
      <c r="H330" s="120" t="s">
        <v>584</v>
      </c>
      <c r="I330" s="120" t="s">
        <v>1224</v>
      </c>
      <c r="J330" s="120" t="s">
        <v>1270</v>
      </c>
      <c r="K330" s="120">
        <v>2</v>
      </c>
      <c r="L330" s="120">
        <v>65</v>
      </c>
      <c r="M330" s="120" t="s">
        <v>1748</v>
      </c>
      <c r="N330" s="120" t="s">
        <v>1704</v>
      </c>
      <c r="O330" s="120" t="s">
        <v>1702</v>
      </c>
      <c r="P330" s="121">
        <v>300</v>
      </c>
      <c r="Q330" s="120">
        <v>0</v>
      </c>
      <c r="R330" s="121">
        <v>0</v>
      </c>
      <c r="S330" s="120">
        <v>0</v>
      </c>
      <c r="T330" s="121">
        <v>0</v>
      </c>
      <c r="U330" s="120">
        <v>0</v>
      </c>
      <c r="V330" s="121">
        <v>300</v>
      </c>
      <c r="W330" s="120">
        <v>0</v>
      </c>
      <c r="X330" s="120" t="s">
        <v>6248</v>
      </c>
      <c r="Y330" s="120" t="b">
        <v>0</v>
      </c>
      <c r="AA330" t="str">
        <f>VLOOKUP($H330,'Master list'!$C:$Z,3,0)</f>
        <v>SGCC</v>
      </c>
      <c r="AB330" t="str">
        <f>VLOOKUP($H330,'Master list'!$C:$Z,4,0)</f>
        <v>Z22</v>
      </c>
      <c r="AC330" s="47">
        <f>VLOOKUP($H330,'Master list'!$C:$Z,13,0)</f>
        <v>1219</v>
      </c>
      <c r="AD330" t="str">
        <f>VLOOKUP($H330,'Master list'!$C:$Z,5,0)</f>
        <v>SGCC-ZSBX-Z22</v>
      </c>
      <c r="AE330">
        <f>VLOOKUP($H330,'Master list'!$C:$Z,6,0)</f>
        <v>2</v>
      </c>
      <c r="AF330">
        <f>VLOOKUP($H330,'Master list'!$C:$Z,7,0)</f>
        <v>65</v>
      </c>
      <c r="AG330">
        <f>VLOOKUP($H330,'Master list'!$C:$Z,8,0)</f>
        <v>1078</v>
      </c>
      <c r="AH330" s="46">
        <f>VLOOKUP($H330,'Master list'!$C:$L,9,0)</f>
        <v>1.1000989999999999</v>
      </c>
      <c r="AI330" s="46">
        <f t="shared" si="22"/>
        <v>330.02969999999999</v>
      </c>
      <c r="AJ330" s="46">
        <f t="shared" si="23"/>
        <v>0</v>
      </c>
      <c r="AK330" s="46">
        <f t="shared" si="24"/>
        <v>330.02969999999999</v>
      </c>
      <c r="AL330" s="74">
        <v>5</v>
      </c>
    </row>
    <row r="331" spans="1:38">
      <c r="A331" s="120" t="s">
        <v>1447</v>
      </c>
      <c r="B331" s="120" t="s">
        <v>1702</v>
      </c>
      <c r="C331" s="120" t="s">
        <v>6224</v>
      </c>
      <c r="D331" s="120" t="s">
        <v>6225</v>
      </c>
      <c r="E331" s="121">
        <v>76</v>
      </c>
      <c r="F331" s="120" t="s">
        <v>6246</v>
      </c>
      <c r="G331" s="120" t="s">
        <v>6246</v>
      </c>
      <c r="H331" s="120" t="s">
        <v>586</v>
      </c>
      <c r="I331" s="120" t="s">
        <v>1224</v>
      </c>
      <c r="J331" s="120" t="s">
        <v>1270</v>
      </c>
      <c r="K331" s="120">
        <v>2</v>
      </c>
      <c r="L331" s="120">
        <v>65</v>
      </c>
      <c r="M331" s="120" t="s">
        <v>1819</v>
      </c>
      <c r="N331" s="120" t="s">
        <v>1704</v>
      </c>
      <c r="O331" s="120" t="s">
        <v>1702</v>
      </c>
      <c r="P331" s="121">
        <v>200</v>
      </c>
      <c r="Q331" s="120">
        <v>0</v>
      </c>
      <c r="R331" s="121">
        <v>42</v>
      </c>
      <c r="S331" s="120">
        <v>36.078000000000003</v>
      </c>
      <c r="T331" s="121">
        <v>0</v>
      </c>
      <c r="U331" s="120">
        <v>0</v>
      </c>
      <c r="V331" s="121">
        <v>158</v>
      </c>
      <c r="W331" s="120">
        <v>0</v>
      </c>
      <c r="X331" s="120" t="s">
        <v>6248</v>
      </c>
      <c r="Y331" s="120" t="b">
        <v>0</v>
      </c>
      <c r="AA331" t="str">
        <f>VLOOKUP($H331,'Master list'!$C:$Z,3,0)</f>
        <v>SGCC</v>
      </c>
      <c r="AB331" t="str">
        <f>VLOOKUP($H331,'Master list'!$C:$Z,4,0)</f>
        <v>Z22</v>
      </c>
      <c r="AC331" s="47">
        <f>VLOOKUP($H331,'Master list'!$C:$Z,13,0)</f>
        <v>1219</v>
      </c>
      <c r="AD331" t="str">
        <f>VLOOKUP($H331,'Master list'!$C:$Z,5,0)</f>
        <v>SGCC-ZSBX-Z22</v>
      </c>
      <c r="AE331">
        <f>VLOOKUP($H331,'Master list'!$C:$Z,6,0)</f>
        <v>2</v>
      </c>
      <c r="AF331">
        <f>VLOOKUP($H331,'Master list'!$C:$Z,7,0)</f>
        <v>65</v>
      </c>
      <c r="AG331">
        <f>VLOOKUP($H331,'Master list'!$C:$Z,8,0)</f>
        <v>858</v>
      </c>
      <c r="AH331" s="46">
        <f>VLOOKUP($H331,'Master list'!$C:$L,9,0)</f>
        <v>0.87558899999999995</v>
      </c>
      <c r="AI331" s="46">
        <f t="shared" si="22"/>
        <v>175.11779999999999</v>
      </c>
      <c r="AJ331" s="46">
        <f t="shared" si="23"/>
        <v>36.774737999999999</v>
      </c>
      <c r="AK331" s="46">
        <f t="shared" si="24"/>
        <v>138.34306199999997</v>
      </c>
      <c r="AL331" s="74">
        <v>5</v>
      </c>
    </row>
    <row r="332" spans="1:38">
      <c r="A332" s="120" t="s">
        <v>1447</v>
      </c>
      <c r="B332" s="120" t="s">
        <v>1702</v>
      </c>
      <c r="C332" s="120" t="s">
        <v>6224</v>
      </c>
      <c r="D332" s="120" t="s">
        <v>6225</v>
      </c>
      <c r="E332" s="121">
        <v>77</v>
      </c>
      <c r="F332" s="120" t="s">
        <v>6246</v>
      </c>
      <c r="G332" s="120" t="s">
        <v>6246</v>
      </c>
      <c r="H332" s="120" t="s">
        <v>588</v>
      </c>
      <c r="I332" s="120" t="s">
        <v>1224</v>
      </c>
      <c r="J332" s="120" t="s">
        <v>1270</v>
      </c>
      <c r="K332" s="120">
        <v>2</v>
      </c>
      <c r="L332" s="120">
        <v>70</v>
      </c>
      <c r="M332" s="120" t="s">
        <v>1841</v>
      </c>
      <c r="N332" s="120" t="s">
        <v>1704</v>
      </c>
      <c r="O332" s="120" t="s">
        <v>1702</v>
      </c>
      <c r="P332" s="121">
        <v>100</v>
      </c>
      <c r="Q332" s="120">
        <v>0</v>
      </c>
      <c r="R332" s="121">
        <v>100</v>
      </c>
      <c r="S332" s="120">
        <v>171.47399999999999</v>
      </c>
      <c r="T332" s="121">
        <v>0</v>
      </c>
      <c r="U332" s="120">
        <v>0</v>
      </c>
      <c r="V332" s="121">
        <v>0</v>
      </c>
      <c r="W332" s="120">
        <v>0</v>
      </c>
      <c r="X332" s="120" t="s">
        <v>6248</v>
      </c>
      <c r="Y332" s="120" t="b">
        <v>1</v>
      </c>
      <c r="AA332" t="str">
        <f>VLOOKUP($H332,'Master list'!$C:$Z,3,0)</f>
        <v>SGCC</v>
      </c>
      <c r="AB332" t="str">
        <f>VLOOKUP($H332,'Master list'!$C:$Z,4,0)</f>
        <v>Z22</v>
      </c>
      <c r="AC332" s="47">
        <f>VLOOKUP($H332,'Master list'!$C:$Z,13,0)</f>
        <v>1219</v>
      </c>
      <c r="AD332" t="str">
        <f>VLOOKUP($H332,'Master list'!$C:$Z,5,0)</f>
        <v>SGCC-ZSBX-Z22</v>
      </c>
      <c r="AE332">
        <f>VLOOKUP($H332,'Master list'!$C:$Z,6,0)</f>
        <v>2</v>
      </c>
      <c r="AF332">
        <f>VLOOKUP($H332,'Master list'!$C:$Z,7,0)</f>
        <v>70</v>
      </c>
      <c r="AG332">
        <f>VLOOKUP($H332,'Master list'!$C:$Z,8,0)</f>
        <v>1580</v>
      </c>
      <c r="AH332" s="46">
        <f>VLOOKUP($H332,'Master list'!$C:$L,9,0)</f>
        <v>1.7364200000000001</v>
      </c>
      <c r="AI332" s="46">
        <f t="shared" si="22"/>
        <v>173.642</v>
      </c>
      <c r="AJ332" s="46">
        <f t="shared" si="23"/>
        <v>173.642</v>
      </c>
      <c r="AK332" s="46">
        <f t="shared" si="24"/>
        <v>0</v>
      </c>
      <c r="AL332" s="74">
        <v>5</v>
      </c>
    </row>
    <row r="333" spans="1:38">
      <c r="A333" s="120" t="s">
        <v>1447</v>
      </c>
      <c r="B333" s="120" t="s">
        <v>1702</v>
      </c>
      <c r="C333" s="120" t="s">
        <v>6224</v>
      </c>
      <c r="D333" s="120" t="s">
        <v>6225</v>
      </c>
      <c r="E333" s="121">
        <v>78</v>
      </c>
      <c r="F333" s="120" t="s">
        <v>6246</v>
      </c>
      <c r="G333" s="120" t="s">
        <v>6246</v>
      </c>
      <c r="H333" s="120" t="s">
        <v>588</v>
      </c>
      <c r="I333" s="120" t="s">
        <v>1224</v>
      </c>
      <c r="J333" s="120" t="s">
        <v>1270</v>
      </c>
      <c r="K333" s="120">
        <v>2</v>
      </c>
      <c r="L333" s="120">
        <v>70</v>
      </c>
      <c r="M333" s="120" t="s">
        <v>1841</v>
      </c>
      <c r="N333" s="120" t="s">
        <v>1704</v>
      </c>
      <c r="O333" s="120" t="s">
        <v>1702</v>
      </c>
      <c r="P333" s="121">
        <v>100</v>
      </c>
      <c r="Q333" s="120">
        <v>0</v>
      </c>
      <c r="R333" s="121">
        <v>97</v>
      </c>
      <c r="S333" s="120">
        <v>168.53800000000001</v>
      </c>
      <c r="T333" s="121">
        <v>0</v>
      </c>
      <c r="U333" s="120">
        <v>0</v>
      </c>
      <c r="V333" s="121">
        <v>3</v>
      </c>
      <c r="W333" s="120">
        <v>0</v>
      </c>
      <c r="X333" s="120" t="s">
        <v>6248</v>
      </c>
      <c r="Y333" s="120" t="b">
        <v>0</v>
      </c>
      <c r="AA333" t="str">
        <f>VLOOKUP($H333,'Master list'!$C:$Z,3,0)</f>
        <v>SGCC</v>
      </c>
      <c r="AB333" t="str">
        <f>VLOOKUP($H333,'Master list'!$C:$Z,4,0)</f>
        <v>Z22</v>
      </c>
      <c r="AC333" s="47">
        <f>VLOOKUP($H333,'Master list'!$C:$Z,13,0)</f>
        <v>1219</v>
      </c>
      <c r="AD333" t="str">
        <f>VLOOKUP($H333,'Master list'!$C:$Z,5,0)</f>
        <v>SGCC-ZSBX-Z22</v>
      </c>
      <c r="AE333">
        <f>VLOOKUP($H333,'Master list'!$C:$Z,6,0)</f>
        <v>2</v>
      </c>
      <c r="AF333">
        <f>VLOOKUP($H333,'Master list'!$C:$Z,7,0)</f>
        <v>70</v>
      </c>
      <c r="AG333">
        <f>VLOOKUP($H333,'Master list'!$C:$Z,8,0)</f>
        <v>1580</v>
      </c>
      <c r="AH333" s="46">
        <f>VLOOKUP($H333,'Master list'!$C:$L,9,0)</f>
        <v>1.7364200000000001</v>
      </c>
      <c r="AI333" s="46">
        <f t="shared" si="22"/>
        <v>173.642</v>
      </c>
      <c r="AJ333" s="46">
        <f t="shared" si="23"/>
        <v>168.43274</v>
      </c>
      <c r="AK333" s="46">
        <f t="shared" si="24"/>
        <v>5.2092600000000004</v>
      </c>
      <c r="AL333" s="74">
        <v>5</v>
      </c>
    </row>
    <row r="334" spans="1:38">
      <c r="A334" s="120" t="s">
        <v>1447</v>
      </c>
      <c r="B334" s="120" t="s">
        <v>1702</v>
      </c>
      <c r="C334" s="120" t="s">
        <v>6224</v>
      </c>
      <c r="D334" s="120" t="s">
        <v>6225</v>
      </c>
      <c r="E334" s="121">
        <v>79</v>
      </c>
      <c r="F334" s="120" t="s">
        <v>6246</v>
      </c>
      <c r="G334" s="120" t="s">
        <v>6246</v>
      </c>
      <c r="H334" s="120" t="s">
        <v>621</v>
      </c>
      <c r="I334" s="120" t="s">
        <v>1224</v>
      </c>
      <c r="J334" s="120" t="s">
        <v>1221</v>
      </c>
      <c r="K334" s="120">
        <v>1.6</v>
      </c>
      <c r="L334" s="120">
        <v>192</v>
      </c>
      <c r="M334" s="120" t="s">
        <v>1749</v>
      </c>
      <c r="N334" s="120" t="s">
        <v>1704</v>
      </c>
      <c r="O334" s="120" t="s">
        <v>1702</v>
      </c>
      <c r="P334" s="121">
        <v>300</v>
      </c>
      <c r="Q334" s="120">
        <v>0</v>
      </c>
      <c r="R334" s="121">
        <v>131</v>
      </c>
      <c r="S334" s="120">
        <v>121.044</v>
      </c>
      <c r="T334" s="121">
        <v>0</v>
      </c>
      <c r="U334" s="120">
        <v>0</v>
      </c>
      <c r="V334" s="121">
        <v>169</v>
      </c>
      <c r="W334" s="120">
        <v>0</v>
      </c>
      <c r="X334" s="120" t="s">
        <v>6248</v>
      </c>
      <c r="Y334" s="120" t="b">
        <v>0</v>
      </c>
      <c r="AA334" t="str">
        <f>VLOOKUP($H334,'Master list'!$C:$Z,3,0)</f>
        <v>SGCC</v>
      </c>
      <c r="AB334" t="str">
        <f>VLOOKUP($H334,'Master list'!$C:$Z,4,0)</f>
        <v>Z08</v>
      </c>
      <c r="AC334" s="47">
        <f>VLOOKUP($H334,'Master list'!$C:$Z,13,0)</f>
        <v>1219</v>
      </c>
      <c r="AD334" t="str">
        <f>VLOOKUP($H334,'Master list'!$C:$Z,5,0)</f>
        <v>SGCC-ZSBX-Z08</v>
      </c>
      <c r="AE334">
        <f>VLOOKUP($H334,'Master list'!$C:$Z,6,0)</f>
        <v>1.6</v>
      </c>
      <c r="AF334">
        <f>VLOOKUP($H334,'Master list'!$C:$Z,7,0)</f>
        <v>192</v>
      </c>
      <c r="AG334">
        <f>VLOOKUP($H334,'Master list'!$C:$Z,8,0)</f>
        <v>380</v>
      </c>
      <c r="AH334" s="46">
        <f>VLOOKUP($H334,'Master list'!$C:$L,9,0)</f>
        <v>0.91637760000000001</v>
      </c>
      <c r="AI334" s="46">
        <f t="shared" si="22"/>
        <v>274.91327999999999</v>
      </c>
      <c r="AJ334" s="46">
        <f t="shared" si="23"/>
        <v>120.0454656</v>
      </c>
      <c r="AK334" s="46">
        <f t="shared" si="24"/>
        <v>154.86781439999999</v>
      </c>
      <c r="AL334" s="74">
        <v>5</v>
      </c>
    </row>
    <row r="335" spans="1:38">
      <c r="A335" s="120" t="s">
        <v>1447</v>
      </c>
      <c r="B335" s="120" t="s">
        <v>1702</v>
      </c>
      <c r="C335" s="120" t="s">
        <v>6224</v>
      </c>
      <c r="D335" s="120" t="s">
        <v>6225</v>
      </c>
      <c r="E335" s="121">
        <v>80</v>
      </c>
      <c r="F335" s="120" t="s">
        <v>6246</v>
      </c>
      <c r="G335" s="120" t="s">
        <v>6246</v>
      </c>
      <c r="H335" s="120" t="s">
        <v>621</v>
      </c>
      <c r="I335" s="120" t="s">
        <v>1224</v>
      </c>
      <c r="J335" s="120" t="s">
        <v>1221</v>
      </c>
      <c r="K335" s="120">
        <v>1.6</v>
      </c>
      <c r="L335" s="120">
        <v>192</v>
      </c>
      <c r="M335" s="120" t="s">
        <v>1749</v>
      </c>
      <c r="N335" s="120" t="s">
        <v>1704</v>
      </c>
      <c r="O335" s="120" t="s">
        <v>1702</v>
      </c>
      <c r="P335" s="121">
        <v>300</v>
      </c>
      <c r="Q335" s="120">
        <v>0</v>
      </c>
      <c r="R335" s="121">
        <v>0</v>
      </c>
      <c r="S335" s="120">
        <v>0</v>
      </c>
      <c r="T335" s="121">
        <v>0</v>
      </c>
      <c r="U335" s="120">
        <v>0</v>
      </c>
      <c r="V335" s="121">
        <v>300</v>
      </c>
      <c r="W335" s="120">
        <v>0</v>
      </c>
      <c r="X335" s="120" t="s">
        <v>6248</v>
      </c>
      <c r="Y335" s="120" t="b">
        <v>0</v>
      </c>
      <c r="AA335" t="str">
        <f>VLOOKUP($H335,'Master list'!$C:$Z,3,0)</f>
        <v>SGCC</v>
      </c>
      <c r="AB335" t="str">
        <f>VLOOKUP($H335,'Master list'!$C:$Z,4,0)</f>
        <v>Z08</v>
      </c>
      <c r="AC335" s="47">
        <f>VLOOKUP($H335,'Master list'!$C:$Z,13,0)</f>
        <v>1219</v>
      </c>
      <c r="AD335" t="str">
        <f>VLOOKUP($H335,'Master list'!$C:$Z,5,0)</f>
        <v>SGCC-ZSBX-Z08</v>
      </c>
      <c r="AE335">
        <f>VLOOKUP($H335,'Master list'!$C:$Z,6,0)</f>
        <v>1.6</v>
      </c>
      <c r="AF335">
        <f>VLOOKUP($H335,'Master list'!$C:$Z,7,0)</f>
        <v>192</v>
      </c>
      <c r="AG335">
        <f>VLOOKUP($H335,'Master list'!$C:$Z,8,0)</f>
        <v>380</v>
      </c>
      <c r="AH335" s="46">
        <f>VLOOKUP($H335,'Master list'!$C:$L,9,0)</f>
        <v>0.91637760000000001</v>
      </c>
      <c r="AI335" s="46">
        <f t="shared" si="22"/>
        <v>274.91327999999999</v>
      </c>
      <c r="AJ335" s="46">
        <f t="shared" si="23"/>
        <v>0</v>
      </c>
      <c r="AK335" s="46">
        <f t="shared" si="24"/>
        <v>274.91327999999999</v>
      </c>
      <c r="AL335" s="74">
        <v>5</v>
      </c>
    </row>
    <row r="336" spans="1:38">
      <c r="A336" s="120" t="s">
        <v>1447</v>
      </c>
      <c r="B336" s="120" t="s">
        <v>1702</v>
      </c>
      <c r="C336" s="120" t="s">
        <v>6224</v>
      </c>
      <c r="D336" s="120" t="s">
        <v>6225</v>
      </c>
      <c r="E336" s="121">
        <v>81</v>
      </c>
      <c r="F336" s="120" t="s">
        <v>6246</v>
      </c>
      <c r="G336" s="120" t="s">
        <v>6246</v>
      </c>
      <c r="H336" s="120" t="s">
        <v>639</v>
      </c>
      <c r="I336" s="120" t="s">
        <v>1224</v>
      </c>
      <c r="J336" s="120" t="s">
        <v>1233</v>
      </c>
      <c r="K336" s="120">
        <v>0.8</v>
      </c>
      <c r="L336" s="120">
        <v>340</v>
      </c>
      <c r="M336" s="120" t="s">
        <v>2013</v>
      </c>
      <c r="N336" s="120" t="s">
        <v>1704</v>
      </c>
      <c r="O336" s="120" t="s">
        <v>1702</v>
      </c>
      <c r="P336" s="121">
        <v>100</v>
      </c>
      <c r="Q336" s="120">
        <v>0</v>
      </c>
      <c r="R336" s="121">
        <v>100</v>
      </c>
      <c r="S336" s="120">
        <v>220</v>
      </c>
      <c r="T336" s="121">
        <v>0</v>
      </c>
      <c r="U336" s="120">
        <v>0</v>
      </c>
      <c r="V336" s="121">
        <v>0</v>
      </c>
      <c r="W336" s="120">
        <v>0</v>
      </c>
      <c r="X336" s="120" t="s">
        <v>6248</v>
      </c>
      <c r="Y336" s="120" t="b">
        <v>1</v>
      </c>
      <c r="AA336" t="str">
        <f>VLOOKUP($H336,'Master list'!$C:$Z,3,0)</f>
        <v>SGCC</v>
      </c>
      <c r="AB336" t="str">
        <f>VLOOKUP($H336,'Master list'!$C:$Z,4,0)</f>
        <v>Z08</v>
      </c>
      <c r="AC336" s="47">
        <f>VLOOKUP($H336,'Master list'!$C:$Z,13,0)</f>
        <v>1219</v>
      </c>
      <c r="AD336" t="str">
        <f>VLOOKUP($H336,'Master list'!$C:$Z,5,0)</f>
        <v>SGCC-ZS-EA-FB-Z08</v>
      </c>
      <c r="AE336">
        <f>VLOOKUP($H336,'Master list'!$C:$Z,6,0)</f>
        <v>0.8</v>
      </c>
      <c r="AF336">
        <f>VLOOKUP($H336,'Master list'!$C:$Z,7,0)</f>
        <v>340</v>
      </c>
      <c r="AG336">
        <f>VLOOKUP($H336,'Master list'!$C:$Z,8,0)</f>
        <v>1023</v>
      </c>
      <c r="AH336" s="46">
        <f>VLOOKUP($H336,'Master list'!$C:$L,9,0)</f>
        <v>2.1843096000000002</v>
      </c>
      <c r="AI336" s="46">
        <f t="shared" si="22"/>
        <v>218.43096000000003</v>
      </c>
      <c r="AJ336" s="46">
        <f t="shared" si="23"/>
        <v>218.43096000000003</v>
      </c>
      <c r="AK336" s="46">
        <f t="shared" si="24"/>
        <v>0</v>
      </c>
      <c r="AL336" s="74">
        <v>5</v>
      </c>
    </row>
    <row r="337" spans="1:38">
      <c r="A337" s="120" t="s">
        <v>1447</v>
      </c>
      <c r="B337" s="120" t="s">
        <v>1702</v>
      </c>
      <c r="C337" s="120" t="s">
        <v>6224</v>
      </c>
      <c r="D337" s="120" t="s">
        <v>6225</v>
      </c>
      <c r="E337" s="121">
        <v>82</v>
      </c>
      <c r="F337" s="120" t="s">
        <v>6246</v>
      </c>
      <c r="G337" s="120" t="s">
        <v>6246</v>
      </c>
      <c r="H337" s="120" t="s">
        <v>645</v>
      </c>
      <c r="I337" s="120" t="s">
        <v>1224</v>
      </c>
      <c r="J337" s="120" t="s">
        <v>1270</v>
      </c>
      <c r="K337" s="120">
        <v>2</v>
      </c>
      <c r="L337" s="120">
        <v>216</v>
      </c>
      <c r="M337" s="120" t="s">
        <v>1263</v>
      </c>
      <c r="N337" s="120" t="s">
        <v>1715</v>
      </c>
      <c r="O337" s="120" t="s">
        <v>1702</v>
      </c>
      <c r="P337" s="121">
        <v>0</v>
      </c>
      <c r="Q337" s="120">
        <v>1500</v>
      </c>
      <c r="R337" s="121">
        <v>4</v>
      </c>
      <c r="S337" s="120">
        <v>1500</v>
      </c>
      <c r="T337" s="121">
        <v>0</v>
      </c>
      <c r="U337" s="120">
        <v>0</v>
      </c>
      <c r="V337" s="121">
        <v>0</v>
      </c>
      <c r="W337" s="120">
        <v>0</v>
      </c>
      <c r="X337" s="120" t="s">
        <v>6248</v>
      </c>
      <c r="Y337" s="120" t="b">
        <v>1</v>
      </c>
      <c r="AA337" t="str">
        <f>VLOOKUP($H337,'Master list'!$C:$Z,3,0)</f>
        <v>SGCC</v>
      </c>
      <c r="AB337" t="str">
        <f>VLOOKUP($H337,'Master list'!$C:$Z,4,0)</f>
        <v>Z22</v>
      </c>
      <c r="AC337" s="47">
        <f>VLOOKUP($H337,'Master list'!$C:$Z,13,0)</f>
        <v>1219</v>
      </c>
      <c r="AD337" t="str">
        <f>VLOOKUP($H337,'Master list'!$C:$Z,5,0)</f>
        <v>SGCC-ZSBX-Z22</v>
      </c>
      <c r="AE337">
        <f>VLOOKUP($H337,'Master list'!$C:$Z,6,0)</f>
        <v>2</v>
      </c>
      <c r="AF337">
        <f>VLOOKUP($H337,'Master list'!$C:$Z,7,0)</f>
        <v>216</v>
      </c>
      <c r="AG337" t="str">
        <f>VLOOKUP($H337,'Master list'!$C:$Z,8,0)</f>
        <v>COIL</v>
      </c>
      <c r="AH337" s="46">
        <f>VLOOKUP($H337,'Master list'!$C:$L,9,0)</f>
        <v>1</v>
      </c>
      <c r="AI337" s="46">
        <f t="shared" si="22"/>
        <v>1500</v>
      </c>
      <c r="AJ337" s="46">
        <f t="shared" si="23"/>
        <v>1500</v>
      </c>
      <c r="AK337" s="46">
        <f t="shared" si="24"/>
        <v>0</v>
      </c>
      <c r="AL337" s="74">
        <v>5</v>
      </c>
    </row>
    <row r="338" spans="1:38">
      <c r="A338" s="120" t="s">
        <v>1447</v>
      </c>
      <c r="B338" s="120" t="s">
        <v>1702</v>
      </c>
      <c r="C338" s="120" t="s">
        <v>6224</v>
      </c>
      <c r="D338" s="120" t="s">
        <v>6225</v>
      </c>
      <c r="E338" s="121">
        <v>83</v>
      </c>
      <c r="F338" s="120" t="s">
        <v>6246</v>
      </c>
      <c r="G338" s="120" t="s">
        <v>6246</v>
      </c>
      <c r="H338" s="120" t="s">
        <v>645</v>
      </c>
      <c r="I338" s="120" t="s">
        <v>1224</v>
      </c>
      <c r="J338" s="120" t="s">
        <v>1270</v>
      </c>
      <c r="K338" s="120">
        <v>2</v>
      </c>
      <c r="L338" s="120">
        <v>216</v>
      </c>
      <c r="M338" s="120" t="s">
        <v>1263</v>
      </c>
      <c r="N338" s="120" t="s">
        <v>1715</v>
      </c>
      <c r="O338" s="120" t="s">
        <v>1702</v>
      </c>
      <c r="P338" s="121">
        <v>0</v>
      </c>
      <c r="Q338" s="120">
        <v>2000</v>
      </c>
      <c r="R338" s="121">
        <v>1</v>
      </c>
      <c r="S338" s="120">
        <v>160</v>
      </c>
      <c r="T338" s="121">
        <v>0</v>
      </c>
      <c r="U338" s="120">
        <v>0</v>
      </c>
      <c r="V338" s="121">
        <v>0</v>
      </c>
      <c r="W338" s="120">
        <v>1840</v>
      </c>
      <c r="X338" s="120" t="s">
        <v>6248</v>
      </c>
      <c r="Y338" s="120" t="b">
        <v>0</v>
      </c>
      <c r="AA338" t="str">
        <f>VLOOKUP($H338,'Master list'!$C:$Z,3,0)</f>
        <v>SGCC</v>
      </c>
      <c r="AB338" t="str">
        <f>VLOOKUP($H338,'Master list'!$C:$Z,4,0)</f>
        <v>Z22</v>
      </c>
      <c r="AC338" s="47">
        <f>VLOOKUP($H338,'Master list'!$C:$Z,13,0)</f>
        <v>1219</v>
      </c>
      <c r="AD338" t="str">
        <f>VLOOKUP($H338,'Master list'!$C:$Z,5,0)</f>
        <v>SGCC-ZSBX-Z22</v>
      </c>
      <c r="AE338">
        <f>VLOOKUP($H338,'Master list'!$C:$Z,6,0)</f>
        <v>2</v>
      </c>
      <c r="AF338">
        <f>VLOOKUP($H338,'Master list'!$C:$Z,7,0)</f>
        <v>216</v>
      </c>
      <c r="AG338" t="str">
        <f>VLOOKUP($H338,'Master list'!$C:$Z,8,0)</f>
        <v>COIL</v>
      </c>
      <c r="AH338" s="46">
        <f>VLOOKUP($H338,'Master list'!$C:$L,9,0)</f>
        <v>1</v>
      </c>
      <c r="AI338" s="46">
        <f t="shared" si="22"/>
        <v>2000</v>
      </c>
      <c r="AJ338" s="46">
        <f t="shared" si="23"/>
        <v>160</v>
      </c>
      <c r="AK338" s="46">
        <f t="shared" si="24"/>
        <v>1840</v>
      </c>
      <c r="AL338" s="74">
        <v>5</v>
      </c>
    </row>
    <row r="339" spans="1:38">
      <c r="A339" s="120" t="s">
        <v>1447</v>
      </c>
      <c r="B339" s="120" t="s">
        <v>1702</v>
      </c>
      <c r="C339" s="120" t="s">
        <v>6224</v>
      </c>
      <c r="D339" s="120" t="s">
        <v>6225</v>
      </c>
      <c r="E339" s="121">
        <v>84</v>
      </c>
      <c r="F339" s="120" t="s">
        <v>6246</v>
      </c>
      <c r="G339" s="120" t="s">
        <v>6246</v>
      </c>
      <c r="H339" s="120" t="s">
        <v>647</v>
      </c>
      <c r="I339" s="120" t="s">
        <v>1224</v>
      </c>
      <c r="J339" s="120" t="s">
        <v>1270</v>
      </c>
      <c r="K339" s="120">
        <v>2</v>
      </c>
      <c r="L339" s="120">
        <v>216</v>
      </c>
      <c r="M339" s="120" t="s">
        <v>1263</v>
      </c>
      <c r="N339" s="120" t="s">
        <v>1715</v>
      </c>
      <c r="O339" s="120" t="s">
        <v>1702</v>
      </c>
      <c r="P339" s="121">
        <v>0</v>
      </c>
      <c r="Q339" s="120">
        <v>500</v>
      </c>
      <c r="R339" s="121">
        <v>1</v>
      </c>
      <c r="S339" s="120">
        <v>145</v>
      </c>
      <c r="T339" s="121">
        <v>0</v>
      </c>
      <c r="U339" s="120">
        <v>0</v>
      </c>
      <c r="V339" s="121">
        <v>0</v>
      </c>
      <c r="W339" s="120">
        <v>355</v>
      </c>
      <c r="X339" s="120" t="s">
        <v>6248</v>
      </c>
      <c r="Y339" s="120" t="b">
        <v>0</v>
      </c>
      <c r="AA339" t="str">
        <f>VLOOKUP($H339,'Master list'!$C:$Z,3,0)</f>
        <v>SGCC</v>
      </c>
      <c r="AB339" t="str">
        <f>VLOOKUP($H339,'Master list'!$C:$Z,4,0)</f>
        <v>Z22</v>
      </c>
      <c r="AC339" s="47">
        <f>VLOOKUP($H339,'Master list'!$C:$Z,13,0)</f>
        <v>1219</v>
      </c>
      <c r="AD339" t="str">
        <f>VLOOKUP($H339,'Master list'!$C:$Z,5,0)</f>
        <v>SGCC-ZSBX-Z22</v>
      </c>
      <c r="AE339">
        <f>VLOOKUP($H339,'Master list'!$C:$Z,6,0)</f>
        <v>2</v>
      </c>
      <c r="AF339">
        <f>VLOOKUP($H339,'Master list'!$C:$Z,7,0)</f>
        <v>216</v>
      </c>
      <c r="AG339" t="str">
        <f>VLOOKUP($H339,'Master list'!$C:$Z,8,0)</f>
        <v>COIL</v>
      </c>
      <c r="AH339" s="46">
        <f>VLOOKUP($H339,'Master list'!$C:$L,9,0)</f>
        <v>1</v>
      </c>
      <c r="AI339" s="46">
        <f t="shared" si="22"/>
        <v>500</v>
      </c>
      <c r="AJ339" s="46">
        <f t="shared" si="23"/>
        <v>145</v>
      </c>
      <c r="AK339" s="46">
        <f t="shared" si="24"/>
        <v>355</v>
      </c>
      <c r="AL339" s="74">
        <v>5</v>
      </c>
    </row>
    <row r="340" spans="1:38">
      <c r="A340" s="120" t="s">
        <v>1447</v>
      </c>
      <c r="B340" s="120" t="s">
        <v>1702</v>
      </c>
      <c r="C340" s="120" t="s">
        <v>6224</v>
      </c>
      <c r="D340" s="120" t="s">
        <v>6225</v>
      </c>
      <c r="E340" s="121">
        <v>85</v>
      </c>
      <c r="F340" s="120" t="s">
        <v>6246</v>
      </c>
      <c r="G340" s="120" t="s">
        <v>6246</v>
      </c>
      <c r="H340" s="120" t="s">
        <v>682</v>
      </c>
      <c r="I340" s="120" t="s">
        <v>1224</v>
      </c>
      <c r="J340" s="120" t="s">
        <v>1221</v>
      </c>
      <c r="K340" s="120">
        <v>0.5</v>
      </c>
      <c r="L340" s="120">
        <v>207</v>
      </c>
      <c r="M340" s="120" t="s">
        <v>1753</v>
      </c>
      <c r="N340" s="120" t="s">
        <v>1704</v>
      </c>
      <c r="O340" s="120" t="s">
        <v>1702</v>
      </c>
      <c r="P340" s="121">
        <v>1000</v>
      </c>
      <c r="Q340" s="120">
        <v>0</v>
      </c>
      <c r="R340" s="121">
        <v>922</v>
      </c>
      <c r="S340" s="120">
        <v>212</v>
      </c>
      <c r="T340" s="121">
        <v>0</v>
      </c>
      <c r="U340" s="120">
        <v>0</v>
      </c>
      <c r="V340" s="121">
        <v>78</v>
      </c>
      <c r="W340" s="120">
        <v>0</v>
      </c>
      <c r="X340" s="120" t="s">
        <v>6248</v>
      </c>
      <c r="Y340" s="120" t="b">
        <v>0</v>
      </c>
      <c r="AA340" t="str">
        <f>VLOOKUP($H340,'Master list'!$C:$Z,3,0)</f>
        <v>SGCC</v>
      </c>
      <c r="AB340" t="str">
        <f>VLOOKUP($H340,'Master list'!$C:$Z,4,0)</f>
        <v>Z08</v>
      </c>
      <c r="AC340" s="47">
        <f>VLOOKUP($H340,'Master list'!$C:$Z,13,0)</f>
        <v>1219</v>
      </c>
      <c r="AD340" t="str">
        <f>VLOOKUP($H340,'Master list'!$C:$Z,5,0)</f>
        <v>SGCC-ZSBX-Z08</v>
      </c>
      <c r="AE340">
        <f>VLOOKUP($H340,'Master list'!$C:$Z,6,0)</f>
        <v>0.5</v>
      </c>
      <c r="AF340">
        <f>VLOOKUP($H340,'Master list'!$C:$Z,7,0)</f>
        <v>207</v>
      </c>
      <c r="AG340">
        <f>VLOOKUP($H340,'Master list'!$C:$Z,8,0)</f>
        <v>280</v>
      </c>
      <c r="AH340" s="46">
        <f>VLOOKUP($H340,'Master list'!$C:$L,9,0)</f>
        <v>0.22749299999999997</v>
      </c>
      <c r="AI340" s="46">
        <f t="shared" si="22"/>
        <v>227.49299999999997</v>
      </c>
      <c r="AJ340" s="46">
        <f t="shared" si="23"/>
        <v>209.74854599999998</v>
      </c>
      <c r="AK340" s="46">
        <f t="shared" si="24"/>
        <v>17.74445399999999</v>
      </c>
      <c r="AL340" s="74">
        <v>5</v>
      </c>
    </row>
    <row r="341" spans="1:38">
      <c r="A341" s="120" t="s">
        <v>1447</v>
      </c>
      <c r="B341" s="120" t="s">
        <v>1702</v>
      </c>
      <c r="C341" s="120" t="s">
        <v>6224</v>
      </c>
      <c r="D341" s="120" t="s">
        <v>6225</v>
      </c>
      <c r="E341" s="121">
        <v>86</v>
      </c>
      <c r="F341" s="120" t="s">
        <v>6246</v>
      </c>
      <c r="G341" s="120" t="s">
        <v>6246</v>
      </c>
      <c r="H341" s="120" t="s">
        <v>684</v>
      </c>
      <c r="I341" s="120" t="s">
        <v>1224</v>
      </c>
      <c r="J341" s="120" t="s">
        <v>1221</v>
      </c>
      <c r="K341" s="120">
        <v>0.5</v>
      </c>
      <c r="L341" s="120">
        <v>105</v>
      </c>
      <c r="M341" s="120" t="s">
        <v>1263</v>
      </c>
      <c r="N341" s="120" t="s">
        <v>1715</v>
      </c>
      <c r="O341" s="120" t="s">
        <v>1702</v>
      </c>
      <c r="P341" s="121">
        <v>0</v>
      </c>
      <c r="Q341" s="120">
        <v>150</v>
      </c>
      <c r="R341" s="121">
        <v>1</v>
      </c>
      <c r="S341" s="120">
        <v>150</v>
      </c>
      <c r="T341" s="121">
        <v>0</v>
      </c>
      <c r="U341" s="120">
        <v>0</v>
      </c>
      <c r="V341" s="121">
        <v>0</v>
      </c>
      <c r="W341" s="120">
        <v>0</v>
      </c>
      <c r="X341" s="120" t="s">
        <v>6248</v>
      </c>
      <c r="Y341" s="120" t="b">
        <v>1</v>
      </c>
      <c r="AA341" t="str">
        <f>VLOOKUP($H341,'Master list'!$C:$Z,3,0)</f>
        <v>SGCC</v>
      </c>
      <c r="AB341" t="str">
        <f>VLOOKUP($H341,'Master list'!$C:$Z,4,0)</f>
        <v>Z08</v>
      </c>
      <c r="AC341" s="47">
        <f>VLOOKUP($H341,'Master list'!$C:$Z,13,0)</f>
        <v>1219</v>
      </c>
      <c r="AD341" t="str">
        <f>VLOOKUP($H341,'Master list'!$C:$Z,5,0)</f>
        <v>SGCC-ZSBX-Z08</v>
      </c>
      <c r="AE341">
        <f>VLOOKUP($H341,'Master list'!$C:$Z,6,0)</f>
        <v>0.5</v>
      </c>
      <c r="AF341">
        <f>VLOOKUP($H341,'Master list'!$C:$Z,7,0)</f>
        <v>105</v>
      </c>
      <c r="AG341" t="str">
        <f>VLOOKUP($H341,'Master list'!$C:$Z,8,0)</f>
        <v>COIL</v>
      </c>
      <c r="AH341" s="46">
        <f>VLOOKUP($H341,'Master list'!$C:$L,9,0)</f>
        <v>1</v>
      </c>
      <c r="AI341" s="46">
        <f t="shared" si="22"/>
        <v>150</v>
      </c>
      <c r="AJ341" s="46">
        <f t="shared" si="23"/>
        <v>150</v>
      </c>
      <c r="AK341" s="46">
        <f t="shared" si="24"/>
        <v>0</v>
      </c>
      <c r="AL341" s="74">
        <v>5</v>
      </c>
    </row>
    <row r="342" spans="1:38">
      <c r="A342" s="120" t="s">
        <v>1447</v>
      </c>
      <c r="B342" s="120" t="s">
        <v>1702</v>
      </c>
      <c r="C342" s="120" t="s">
        <v>6224</v>
      </c>
      <c r="D342" s="120" t="s">
        <v>6225</v>
      </c>
      <c r="E342" s="121">
        <v>87</v>
      </c>
      <c r="F342" s="120" t="s">
        <v>6246</v>
      </c>
      <c r="G342" s="120" t="s">
        <v>6246</v>
      </c>
      <c r="H342" s="120" t="s">
        <v>696</v>
      </c>
      <c r="I342" s="120" t="s">
        <v>1224</v>
      </c>
      <c r="J342" s="120" t="s">
        <v>1221</v>
      </c>
      <c r="K342" s="120">
        <v>1</v>
      </c>
      <c r="L342" s="120">
        <v>58</v>
      </c>
      <c r="M342" s="120" t="s">
        <v>1263</v>
      </c>
      <c r="N342" s="120" t="s">
        <v>1715</v>
      </c>
      <c r="O342" s="120" t="s">
        <v>1702</v>
      </c>
      <c r="P342" s="121">
        <v>0</v>
      </c>
      <c r="Q342" s="120">
        <v>200</v>
      </c>
      <c r="R342" s="121">
        <v>2</v>
      </c>
      <c r="S342" s="120">
        <v>200</v>
      </c>
      <c r="T342" s="121">
        <v>0</v>
      </c>
      <c r="U342" s="120">
        <v>0</v>
      </c>
      <c r="V342" s="121">
        <v>0</v>
      </c>
      <c r="W342" s="120">
        <v>0</v>
      </c>
      <c r="X342" s="120" t="s">
        <v>6248</v>
      </c>
      <c r="Y342" s="120" t="b">
        <v>1</v>
      </c>
      <c r="AA342" t="str">
        <f>VLOOKUP($H342,'Master list'!$C:$Z,3,0)</f>
        <v>SGCC</v>
      </c>
      <c r="AB342" t="str">
        <f>VLOOKUP($H342,'Master list'!$C:$Z,4,0)</f>
        <v>Z08</v>
      </c>
      <c r="AC342" s="47">
        <f>VLOOKUP($H342,'Master list'!$C:$Z,13,0)</f>
        <v>1219</v>
      </c>
      <c r="AD342" t="str">
        <f>VLOOKUP($H342,'Master list'!$C:$Z,5,0)</f>
        <v>SGCC-ZSBX-Z08</v>
      </c>
      <c r="AE342">
        <f>VLOOKUP($H342,'Master list'!$C:$Z,6,0)</f>
        <v>1</v>
      </c>
      <c r="AF342">
        <f>VLOOKUP($H342,'Master list'!$C:$Z,7,0)</f>
        <v>58</v>
      </c>
      <c r="AG342" t="str">
        <f>VLOOKUP($H342,'Master list'!$C:$Z,8,0)</f>
        <v>COIL</v>
      </c>
      <c r="AH342" s="46">
        <f>VLOOKUP($H342,'Master list'!$C:$L,9,0)</f>
        <v>1</v>
      </c>
      <c r="AI342" s="46">
        <f t="shared" si="22"/>
        <v>200</v>
      </c>
      <c r="AJ342" s="46">
        <f t="shared" si="23"/>
        <v>200</v>
      </c>
      <c r="AK342" s="46">
        <f t="shared" si="24"/>
        <v>0</v>
      </c>
      <c r="AL342" s="74">
        <v>5</v>
      </c>
    </row>
    <row r="343" spans="1:38">
      <c r="A343" s="120" t="s">
        <v>1447</v>
      </c>
      <c r="B343" s="120" t="s">
        <v>1702</v>
      </c>
      <c r="C343" s="120" t="s">
        <v>6224</v>
      </c>
      <c r="D343" s="120" t="s">
        <v>6225</v>
      </c>
      <c r="E343" s="121">
        <v>88</v>
      </c>
      <c r="F343" s="120" t="s">
        <v>6246</v>
      </c>
      <c r="G343" s="120" t="s">
        <v>6246</v>
      </c>
      <c r="H343" s="120" t="s">
        <v>696</v>
      </c>
      <c r="I343" s="120" t="s">
        <v>1224</v>
      </c>
      <c r="J343" s="120" t="s">
        <v>1221</v>
      </c>
      <c r="K343" s="120">
        <v>1</v>
      </c>
      <c r="L343" s="120">
        <v>58</v>
      </c>
      <c r="M343" s="120" t="s">
        <v>1263</v>
      </c>
      <c r="N343" s="120" t="s">
        <v>1715</v>
      </c>
      <c r="O343" s="120" t="s">
        <v>1702</v>
      </c>
      <c r="P343" s="121">
        <v>0</v>
      </c>
      <c r="Q343" s="120">
        <v>200</v>
      </c>
      <c r="R343" s="121">
        <v>2</v>
      </c>
      <c r="S343" s="120">
        <v>141</v>
      </c>
      <c r="T343" s="121">
        <v>0</v>
      </c>
      <c r="U343" s="120">
        <v>0</v>
      </c>
      <c r="V343" s="121">
        <v>0</v>
      </c>
      <c r="W343" s="120">
        <v>59</v>
      </c>
      <c r="X343" s="120" t="s">
        <v>6248</v>
      </c>
      <c r="Y343" s="120" t="b">
        <v>0</v>
      </c>
      <c r="AA343" t="str">
        <f>VLOOKUP($H343,'Master list'!$C:$Z,3,0)</f>
        <v>SGCC</v>
      </c>
      <c r="AB343" t="str">
        <f>VLOOKUP($H343,'Master list'!$C:$Z,4,0)</f>
        <v>Z08</v>
      </c>
      <c r="AC343" s="47">
        <f>VLOOKUP($H343,'Master list'!$C:$Z,13,0)</f>
        <v>1219</v>
      </c>
      <c r="AD343" t="str">
        <f>VLOOKUP($H343,'Master list'!$C:$Z,5,0)</f>
        <v>SGCC-ZSBX-Z08</v>
      </c>
      <c r="AE343">
        <f>VLOOKUP($H343,'Master list'!$C:$Z,6,0)</f>
        <v>1</v>
      </c>
      <c r="AF343">
        <f>VLOOKUP($H343,'Master list'!$C:$Z,7,0)</f>
        <v>58</v>
      </c>
      <c r="AG343" t="str">
        <f>VLOOKUP($H343,'Master list'!$C:$Z,8,0)</f>
        <v>COIL</v>
      </c>
      <c r="AH343" s="46">
        <f>VLOOKUP($H343,'Master list'!$C:$L,9,0)</f>
        <v>1</v>
      </c>
      <c r="AI343" s="46">
        <f t="shared" si="22"/>
        <v>200</v>
      </c>
      <c r="AJ343" s="46">
        <f t="shared" si="23"/>
        <v>141</v>
      </c>
      <c r="AK343" s="46">
        <f t="shared" si="24"/>
        <v>59</v>
      </c>
      <c r="AL343" s="74">
        <v>5</v>
      </c>
    </row>
    <row r="344" spans="1:38">
      <c r="A344" s="120" t="s">
        <v>1447</v>
      </c>
      <c r="B344" s="120" t="s">
        <v>1702</v>
      </c>
      <c r="C344" s="120" t="s">
        <v>6224</v>
      </c>
      <c r="D344" s="120" t="s">
        <v>6225</v>
      </c>
      <c r="E344" s="121">
        <v>89</v>
      </c>
      <c r="F344" s="120" t="s">
        <v>6232</v>
      </c>
      <c r="G344" s="120" t="s">
        <v>6232</v>
      </c>
      <c r="H344" s="120" t="s">
        <v>710</v>
      </c>
      <c r="I344" s="120" t="s">
        <v>1224</v>
      </c>
      <c r="J344" s="120" t="s">
        <v>1221</v>
      </c>
      <c r="K344" s="120">
        <v>0.8</v>
      </c>
      <c r="L344" s="120">
        <v>404</v>
      </c>
      <c r="M344" s="120" t="s">
        <v>1835</v>
      </c>
      <c r="N344" s="120" t="s">
        <v>1704</v>
      </c>
      <c r="O344" s="120" t="s">
        <v>1702</v>
      </c>
      <c r="P344" s="121">
        <v>100</v>
      </c>
      <c r="Q344" s="120">
        <v>0</v>
      </c>
      <c r="R344" s="121">
        <v>100</v>
      </c>
      <c r="S344" s="120">
        <v>126</v>
      </c>
      <c r="T344" s="121">
        <v>0</v>
      </c>
      <c r="U344" s="120">
        <v>0</v>
      </c>
      <c r="V344" s="121">
        <v>0</v>
      </c>
      <c r="W344" s="120">
        <v>0</v>
      </c>
      <c r="X344" s="120" t="s">
        <v>6248</v>
      </c>
      <c r="Y344" s="120" t="b">
        <v>1</v>
      </c>
      <c r="AA344" t="str">
        <f>VLOOKUP($H344,'Master list'!$C:$Z,3,0)</f>
        <v>SGCC</v>
      </c>
      <c r="AB344" t="str">
        <f>VLOOKUP($H344,'Master list'!$C:$Z,4,0)</f>
        <v>Z08</v>
      </c>
      <c r="AC344" s="47">
        <f>VLOOKUP($H344,'Master list'!$C:$Z,13,0)</f>
        <v>1219</v>
      </c>
      <c r="AD344" t="str">
        <f>VLOOKUP($H344,'Master list'!$C:$Z,5,0)</f>
        <v>SGCC-ZSBX-Z08</v>
      </c>
      <c r="AE344">
        <f>VLOOKUP($H344,'Master list'!$C:$Z,6,0)</f>
        <v>0.8</v>
      </c>
      <c r="AF344">
        <f>VLOOKUP($H344,'Master list'!$C:$Z,7,0)</f>
        <v>404</v>
      </c>
      <c r="AG344">
        <f>VLOOKUP($H344,'Master list'!$C:$Z,8,0)</f>
        <v>495</v>
      </c>
      <c r="AH344" s="46">
        <f>VLOOKUP($H344,'Master list'!$C:$L,9,0)</f>
        <v>1.2558743999999999</v>
      </c>
      <c r="AI344" s="46">
        <f t="shared" si="22"/>
        <v>125.58744</v>
      </c>
      <c r="AJ344" s="46">
        <f t="shared" si="23"/>
        <v>125.58744</v>
      </c>
      <c r="AK344" s="46">
        <f t="shared" si="24"/>
        <v>0</v>
      </c>
      <c r="AL344" s="74">
        <v>5</v>
      </c>
    </row>
    <row r="345" spans="1:38">
      <c r="A345" s="120" t="s">
        <v>1447</v>
      </c>
      <c r="B345" s="120" t="s">
        <v>1702</v>
      </c>
      <c r="C345" s="120" t="s">
        <v>6224</v>
      </c>
      <c r="D345" s="120" t="s">
        <v>6225</v>
      </c>
      <c r="E345" s="121">
        <v>90</v>
      </c>
      <c r="F345" s="120" t="s">
        <v>6246</v>
      </c>
      <c r="G345" s="120" t="s">
        <v>6246</v>
      </c>
      <c r="H345" s="120" t="s">
        <v>712</v>
      </c>
      <c r="I345" s="120" t="s">
        <v>1224</v>
      </c>
      <c r="J345" s="120" t="s">
        <v>1221</v>
      </c>
      <c r="K345" s="120">
        <v>0.8</v>
      </c>
      <c r="L345" s="120">
        <v>402</v>
      </c>
      <c r="M345" s="120" t="s">
        <v>1744</v>
      </c>
      <c r="N345" s="120" t="s">
        <v>1704</v>
      </c>
      <c r="O345" s="120" t="s">
        <v>1702</v>
      </c>
      <c r="P345" s="121">
        <v>100</v>
      </c>
      <c r="Q345" s="120">
        <v>0</v>
      </c>
      <c r="R345" s="121">
        <v>100</v>
      </c>
      <c r="S345" s="120">
        <v>310</v>
      </c>
      <c r="T345" s="121">
        <v>0</v>
      </c>
      <c r="U345" s="120">
        <v>0</v>
      </c>
      <c r="V345" s="121">
        <v>0</v>
      </c>
      <c r="W345" s="120">
        <v>0</v>
      </c>
      <c r="X345" s="120" t="s">
        <v>6248</v>
      </c>
      <c r="Y345" s="120" t="b">
        <v>1</v>
      </c>
      <c r="AA345" t="str">
        <f>VLOOKUP($H345,'Master list'!$C:$Z,3,0)</f>
        <v>SGCC</v>
      </c>
      <c r="AB345" t="str">
        <f>VLOOKUP($H345,'Master list'!$C:$Z,4,0)</f>
        <v>Z08</v>
      </c>
      <c r="AC345" s="47">
        <f>VLOOKUP($H345,'Master list'!$C:$Z,13,0)</f>
        <v>1219</v>
      </c>
      <c r="AD345" t="str">
        <f>VLOOKUP($H345,'Master list'!$C:$Z,5,0)</f>
        <v>SGCC-ZSBX-Z08</v>
      </c>
      <c r="AE345">
        <f>VLOOKUP($H345,'Master list'!$C:$Z,6,0)</f>
        <v>0.8</v>
      </c>
      <c r="AF345">
        <f>VLOOKUP($H345,'Master list'!$C:$Z,7,0)</f>
        <v>402</v>
      </c>
      <c r="AG345">
        <f>VLOOKUP($H345,'Master list'!$C:$Z,8,0)</f>
        <v>1219</v>
      </c>
      <c r="AH345" s="46">
        <f>VLOOKUP($H345,'Master list'!$C:$L,9,0)</f>
        <v>3.07743864</v>
      </c>
      <c r="AI345" s="46">
        <f t="shared" si="22"/>
        <v>307.74386399999997</v>
      </c>
      <c r="AJ345" s="46">
        <f t="shared" si="23"/>
        <v>307.74386399999997</v>
      </c>
      <c r="AK345" s="46">
        <f t="shared" si="24"/>
        <v>0</v>
      </c>
      <c r="AL345" s="74">
        <v>5</v>
      </c>
    </row>
    <row r="346" spans="1:38">
      <c r="A346" s="120" t="s">
        <v>1447</v>
      </c>
      <c r="B346" s="120" t="s">
        <v>1702</v>
      </c>
      <c r="C346" s="120" t="s">
        <v>6224</v>
      </c>
      <c r="D346" s="120" t="s">
        <v>6225</v>
      </c>
      <c r="E346" s="121">
        <v>91</v>
      </c>
      <c r="F346" s="120" t="s">
        <v>6246</v>
      </c>
      <c r="G346" s="120" t="s">
        <v>6246</v>
      </c>
      <c r="H346" s="120" t="s">
        <v>777</v>
      </c>
      <c r="I346" s="120" t="s">
        <v>1224</v>
      </c>
      <c r="J346" s="120" t="s">
        <v>1221</v>
      </c>
      <c r="K346" s="120">
        <v>0.8</v>
      </c>
      <c r="L346" s="120">
        <v>213</v>
      </c>
      <c r="M346" s="120" t="s">
        <v>1754</v>
      </c>
      <c r="N346" s="120" t="s">
        <v>1704</v>
      </c>
      <c r="O346" s="120" t="s">
        <v>1702</v>
      </c>
      <c r="P346" s="121">
        <v>100</v>
      </c>
      <c r="Q346" s="120">
        <v>0</v>
      </c>
      <c r="R346" s="121">
        <v>100</v>
      </c>
      <c r="S346" s="120">
        <v>68.099999999999994</v>
      </c>
      <c r="T346" s="121">
        <v>0</v>
      </c>
      <c r="U346" s="120">
        <v>0</v>
      </c>
      <c r="V346" s="121">
        <v>0</v>
      </c>
      <c r="W346" s="120">
        <v>0</v>
      </c>
      <c r="X346" s="120" t="s">
        <v>6248</v>
      </c>
      <c r="Y346" s="120" t="b">
        <v>1</v>
      </c>
      <c r="AA346" t="str">
        <f>VLOOKUP($H346,'Master list'!$C:$Z,3,0)</f>
        <v>SGCC</v>
      </c>
      <c r="AB346" t="str">
        <f>VLOOKUP($H346,'Master list'!$C:$Z,4,0)</f>
        <v>Z08</v>
      </c>
      <c r="AC346" s="47">
        <f>VLOOKUP($H346,'Master list'!$C:$Z,13,0)</f>
        <v>1219</v>
      </c>
      <c r="AD346" t="str">
        <f>VLOOKUP($H346,'Master list'!$C:$Z,5,0)</f>
        <v>SGCC-ZSBX-Z08</v>
      </c>
      <c r="AE346">
        <f>VLOOKUP($H346,'Master list'!$C:$Z,6,0)</f>
        <v>0.8</v>
      </c>
      <c r="AF346">
        <f>VLOOKUP($H346,'Master list'!$C:$Z,7,0)</f>
        <v>213</v>
      </c>
      <c r="AG346">
        <f>VLOOKUP($H346,'Master list'!$C:$Z,8,0)</f>
        <v>500</v>
      </c>
      <c r="AH346" s="46">
        <f>VLOOKUP($H346,'Master list'!$C:$L,9,0)</f>
        <v>0.66881999999999997</v>
      </c>
      <c r="AI346" s="46">
        <f t="shared" si="22"/>
        <v>66.881999999999991</v>
      </c>
      <c r="AJ346" s="46">
        <f t="shared" si="23"/>
        <v>66.881999999999991</v>
      </c>
      <c r="AK346" s="46">
        <f t="shared" si="24"/>
        <v>0</v>
      </c>
      <c r="AL346" s="74">
        <v>5</v>
      </c>
    </row>
    <row r="347" spans="1:38">
      <c r="A347" s="120" t="s">
        <v>1447</v>
      </c>
      <c r="B347" s="120" t="s">
        <v>1702</v>
      </c>
      <c r="C347" s="120" t="s">
        <v>6224</v>
      </c>
      <c r="D347" s="120" t="s">
        <v>6225</v>
      </c>
      <c r="E347" s="121">
        <v>92</v>
      </c>
      <c r="F347" s="120" t="s">
        <v>6246</v>
      </c>
      <c r="G347" s="120" t="s">
        <v>6246</v>
      </c>
      <c r="H347" s="120" t="s">
        <v>777</v>
      </c>
      <c r="I347" s="120" t="s">
        <v>1224</v>
      </c>
      <c r="J347" s="120" t="s">
        <v>1221</v>
      </c>
      <c r="K347" s="120">
        <v>0.8</v>
      </c>
      <c r="L347" s="120">
        <v>213</v>
      </c>
      <c r="M347" s="120" t="s">
        <v>1754</v>
      </c>
      <c r="N347" s="120" t="s">
        <v>1704</v>
      </c>
      <c r="O347" s="120" t="s">
        <v>1702</v>
      </c>
      <c r="P347" s="121">
        <v>100</v>
      </c>
      <c r="Q347" s="120">
        <v>0</v>
      </c>
      <c r="R347" s="121">
        <v>100</v>
      </c>
      <c r="S347" s="120">
        <v>68.099999999999994</v>
      </c>
      <c r="T347" s="121">
        <v>0</v>
      </c>
      <c r="U347" s="120">
        <v>0</v>
      </c>
      <c r="V347" s="121">
        <v>0</v>
      </c>
      <c r="W347" s="120">
        <v>0</v>
      </c>
      <c r="X347" s="120" t="s">
        <v>6248</v>
      </c>
      <c r="Y347" s="120" t="b">
        <v>1</v>
      </c>
      <c r="AA347" t="str">
        <f>VLOOKUP($H347,'Master list'!$C:$Z,3,0)</f>
        <v>SGCC</v>
      </c>
      <c r="AB347" t="str">
        <f>VLOOKUP($H347,'Master list'!$C:$Z,4,0)</f>
        <v>Z08</v>
      </c>
      <c r="AC347" s="47">
        <f>VLOOKUP($H347,'Master list'!$C:$Z,13,0)</f>
        <v>1219</v>
      </c>
      <c r="AD347" t="str">
        <f>VLOOKUP($H347,'Master list'!$C:$Z,5,0)</f>
        <v>SGCC-ZSBX-Z08</v>
      </c>
      <c r="AE347">
        <f>VLOOKUP($H347,'Master list'!$C:$Z,6,0)</f>
        <v>0.8</v>
      </c>
      <c r="AF347">
        <f>VLOOKUP($H347,'Master list'!$C:$Z,7,0)</f>
        <v>213</v>
      </c>
      <c r="AG347">
        <f>VLOOKUP($H347,'Master list'!$C:$Z,8,0)</f>
        <v>500</v>
      </c>
      <c r="AH347" s="46">
        <f>VLOOKUP($H347,'Master list'!$C:$L,9,0)</f>
        <v>0.66881999999999997</v>
      </c>
      <c r="AI347" s="46">
        <f t="shared" si="22"/>
        <v>66.881999999999991</v>
      </c>
      <c r="AJ347" s="46">
        <f t="shared" si="23"/>
        <v>66.881999999999991</v>
      </c>
      <c r="AK347" s="46">
        <f t="shared" si="24"/>
        <v>0</v>
      </c>
      <c r="AL347" s="74">
        <v>5</v>
      </c>
    </row>
    <row r="348" spans="1:38">
      <c r="A348" s="120" t="s">
        <v>1447</v>
      </c>
      <c r="B348" s="120" t="s">
        <v>1702</v>
      </c>
      <c r="C348" s="120" t="s">
        <v>6224</v>
      </c>
      <c r="D348" s="120" t="s">
        <v>6225</v>
      </c>
      <c r="E348" s="121">
        <v>93</v>
      </c>
      <c r="F348" s="120" t="s">
        <v>6246</v>
      </c>
      <c r="G348" s="120" t="s">
        <v>6246</v>
      </c>
      <c r="H348" s="120" t="s">
        <v>780</v>
      </c>
      <c r="I348" s="120" t="s">
        <v>1224</v>
      </c>
      <c r="J348" s="120" t="s">
        <v>1221</v>
      </c>
      <c r="K348" s="120">
        <v>1</v>
      </c>
      <c r="L348" s="120">
        <v>336</v>
      </c>
      <c r="M348" s="120" t="s">
        <v>1755</v>
      </c>
      <c r="N348" s="120" t="s">
        <v>1704</v>
      </c>
      <c r="O348" s="120" t="s">
        <v>1702</v>
      </c>
      <c r="P348" s="121">
        <v>200</v>
      </c>
      <c r="Q348" s="120">
        <v>0</v>
      </c>
      <c r="R348" s="121">
        <v>200</v>
      </c>
      <c r="S348" s="120">
        <v>233</v>
      </c>
      <c r="T348" s="121">
        <v>0</v>
      </c>
      <c r="U348" s="120">
        <v>0</v>
      </c>
      <c r="V348" s="121">
        <v>0</v>
      </c>
      <c r="W348" s="120">
        <v>0</v>
      </c>
      <c r="X348" s="120" t="s">
        <v>6248</v>
      </c>
      <c r="Y348" s="120" t="b">
        <v>1</v>
      </c>
      <c r="AA348" t="str">
        <f>VLOOKUP($H348,'Master list'!$C:$Z,3,0)</f>
        <v>SGCC</v>
      </c>
      <c r="AB348" t="str">
        <f>VLOOKUP($H348,'Master list'!$C:$Z,4,0)</f>
        <v>Z08</v>
      </c>
      <c r="AC348" s="47">
        <f>VLOOKUP($H348,'Master list'!$C:$Z,13,0)</f>
        <v>1219</v>
      </c>
      <c r="AD348" t="str">
        <f>VLOOKUP($H348,'Master list'!$C:$Z,5,0)</f>
        <v>SGCC-ZSBX-Z08</v>
      </c>
      <c r="AE348">
        <f>VLOOKUP($H348,'Master list'!$C:$Z,6,0)</f>
        <v>1</v>
      </c>
      <c r="AF348">
        <f>VLOOKUP($H348,'Master list'!$C:$Z,7,0)</f>
        <v>336</v>
      </c>
      <c r="AG348">
        <f>VLOOKUP($H348,'Master list'!$C:$Z,8,0)</f>
        <v>440</v>
      </c>
      <c r="AH348" s="46">
        <f>VLOOKUP($H348,'Master list'!$C:$L,9,0)</f>
        <v>1.160544</v>
      </c>
      <c r="AI348" s="46">
        <f t="shared" si="22"/>
        <v>232.1088</v>
      </c>
      <c r="AJ348" s="46">
        <f t="shared" si="23"/>
        <v>232.1088</v>
      </c>
      <c r="AK348" s="46">
        <f t="shared" si="24"/>
        <v>0</v>
      </c>
      <c r="AL348" s="74">
        <v>5</v>
      </c>
    </row>
    <row r="349" spans="1:38">
      <c r="A349" s="120" t="s">
        <v>1447</v>
      </c>
      <c r="B349" s="120" t="s">
        <v>1702</v>
      </c>
      <c r="C349" s="120" t="s">
        <v>6224</v>
      </c>
      <c r="D349" s="120" t="s">
        <v>6225</v>
      </c>
      <c r="E349" s="121">
        <v>94</v>
      </c>
      <c r="F349" s="120" t="s">
        <v>6246</v>
      </c>
      <c r="G349" s="120" t="s">
        <v>6246</v>
      </c>
      <c r="H349" s="120" t="s">
        <v>780</v>
      </c>
      <c r="I349" s="120" t="s">
        <v>1224</v>
      </c>
      <c r="J349" s="120" t="s">
        <v>1221</v>
      </c>
      <c r="K349" s="120">
        <v>1</v>
      </c>
      <c r="L349" s="120">
        <v>336</v>
      </c>
      <c r="M349" s="120" t="s">
        <v>1755</v>
      </c>
      <c r="N349" s="120" t="s">
        <v>1704</v>
      </c>
      <c r="O349" s="120" t="s">
        <v>1702</v>
      </c>
      <c r="P349" s="121">
        <v>200</v>
      </c>
      <c r="Q349" s="120">
        <v>0</v>
      </c>
      <c r="R349" s="121">
        <v>200</v>
      </c>
      <c r="S349" s="120">
        <v>233</v>
      </c>
      <c r="T349" s="121">
        <v>0</v>
      </c>
      <c r="U349" s="120">
        <v>0</v>
      </c>
      <c r="V349" s="121">
        <v>0</v>
      </c>
      <c r="W349" s="120">
        <v>0</v>
      </c>
      <c r="X349" s="120" t="s">
        <v>6248</v>
      </c>
      <c r="Y349" s="120" t="b">
        <v>1</v>
      </c>
      <c r="AA349" t="str">
        <f>VLOOKUP($H349,'Master list'!$C:$Z,3,0)</f>
        <v>SGCC</v>
      </c>
      <c r="AB349" t="str">
        <f>VLOOKUP($H349,'Master list'!$C:$Z,4,0)</f>
        <v>Z08</v>
      </c>
      <c r="AC349" s="47">
        <f>VLOOKUP($H349,'Master list'!$C:$Z,13,0)</f>
        <v>1219</v>
      </c>
      <c r="AD349" t="str">
        <f>VLOOKUP($H349,'Master list'!$C:$Z,5,0)</f>
        <v>SGCC-ZSBX-Z08</v>
      </c>
      <c r="AE349">
        <f>VLOOKUP($H349,'Master list'!$C:$Z,6,0)</f>
        <v>1</v>
      </c>
      <c r="AF349">
        <f>VLOOKUP($H349,'Master list'!$C:$Z,7,0)</f>
        <v>336</v>
      </c>
      <c r="AG349">
        <f>VLOOKUP($H349,'Master list'!$C:$Z,8,0)</f>
        <v>440</v>
      </c>
      <c r="AH349" s="46">
        <f>VLOOKUP($H349,'Master list'!$C:$L,9,0)</f>
        <v>1.160544</v>
      </c>
      <c r="AI349" s="46">
        <f t="shared" si="22"/>
        <v>232.1088</v>
      </c>
      <c r="AJ349" s="46">
        <f t="shared" si="23"/>
        <v>232.1088</v>
      </c>
      <c r="AK349" s="46">
        <f t="shared" si="24"/>
        <v>0</v>
      </c>
      <c r="AL349" s="74">
        <v>5</v>
      </c>
    </row>
    <row r="350" spans="1:38">
      <c r="A350" s="120" t="s">
        <v>1447</v>
      </c>
      <c r="B350" s="120" t="s">
        <v>1702</v>
      </c>
      <c r="C350" s="120" t="s">
        <v>6224</v>
      </c>
      <c r="D350" s="120" t="s">
        <v>6225</v>
      </c>
      <c r="E350" s="121">
        <v>95</v>
      </c>
      <c r="F350" s="120" t="s">
        <v>6246</v>
      </c>
      <c r="G350" s="120" t="s">
        <v>6246</v>
      </c>
      <c r="H350" s="120" t="s">
        <v>783</v>
      </c>
      <c r="I350" s="120" t="s">
        <v>1224</v>
      </c>
      <c r="J350" s="120" t="s">
        <v>1221</v>
      </c>
      <c r="K350" s="120">
        <v>0.7</v>
      </c>
      <c r="L350" s="120">
        <v>524</v>
      </c>
      <c r="M350" s="120" t="s">
        <v>1842</v>
      </c>
      <c r="N350" s="120" t="s">
        <v>1704</v>
      </c>
      <c r="O350" s="120" t="s">
        <v>1702</v>
      </c>
      <c r="P350" s="121">
        <v>400</v>
      </c>
      <c r="Q350" s="120">
        <v>0</v>
      </c>
      <c r="R350" s="121">
        <v>400</v>
      </c>
      <c r="S350" s="120">
        <v>1010</v>
      </c>
      <c r="T350" s="121">
        <v>0</v>
      </c>
      <c r="U350" s="120">
        <v>0</v>
      </c>
      <c r="V350" s="121">
        <v>0</v>
      </c>
      <c r="W350" s="120">
        <v>0</v>
      </c>
      <c r="X350" s="120" t="s">
        <v>6248</v>
      </c>
      <c r="Y350" s="120" t="b">
        <v>1</v>
      </c>
      <c r="AA350" t="str">
        <f>VLOOKUP($H350,'Master list'!$C:$Z,3,0)</f>
        <v>SGCC</v>
      </c>
      <c r="AB350" t="str">
        <f>VLOOKUP($H350,'Master list'!$C:$Z,4,0)</f>
        <v>Z08</v>
      </c>
      <c r="AC350" s="47">
        <f>VLOOKUP($H350,'Master list'!$C:$Z,13,0)</f>
        <v>1219</v>
      </c>
      <c r="AD350" t="str">
        <f>VLOOKUP($H350,'Master list'!$C:$Z,5,0)</f>
        <v>SGCC-ZSBX-Z08</v>
      </c>
      <c r="AE350">
        <f>VLOOKUP($H350,'Master list'!$C:$Z,6,0)</f>
        <v>0.7</v>
      </c>
      <c r="AF350">
        <f>VLOOKUP($H350,'Master list'!$C:$Z,7,0)</f>
        <v>524</v>
      </c>
      <c r="AG350">
        <f>VLOOKUP($H350,'Master list'!$C:$Z,8,0)</f>
        <v>886</v>
      </c>
      <c r="AH350" s="46">
        <f>VLOOKUP($H350,'Master list'!$C:$L,9,0)</f>
        <v>2.5511306799999995</v>
      </c>
      <c r="AI350" s="46">
        <f t="shared" si="22"/>
        <v>1020.4522719999998</v>
      </c>
      <c r="AJ350" s="46">
        <f t="shared" si="23"/>
        <v>1020.4522719999998</v>
      </c>
      <c r="AK350" s="46">
        <f t="shared" si="24"/>
        <v>0</v>
      </c>
      <c r="AL350" s="74">
        <v>5</v>
      </c>
    </row>
    <row r="351" spans="1:38">
      <c r="A351" s="120" t="s">
        <v>1447</v>
      </c>
      <c r="B351" s="120" t="s">
        <v>1702</v>
      </c>
      <c r="C351" s="120" t="s">
        <v>6224</v>
      </c>
      <c r="D351" s="120" t="s">
        <v>6225</v>
      </c>
      <c r="E351" s="121">
        <v>96</v>
      </c>
      <c r="F351" s="120" t="s">
        <v>6246</v>
      </c>
      <c r="G351" s="120" t="s">
        <v>6246</v>
      </c>
      <c r="H351" s="120" t="s">
        <v>786</v>
      </c>
      <c r="I351" s="120" t="s">
        <v>1224</v>
      </c>
      <c r="J351" s="120" t="s">
        <v>1221</v>
      </c>
      <c r="K351" s="120">
        <v>0.7</v>
      </c>
      <c r="L351" s="120">
        <v>427</v>
      </c>
      <c r="M351" s="120" t="s">
        <v>1756</v>
      </c>
      <c r="N351" s="120" t="s">
        <v>1704</v>
      </c>
      <c r="O351" s="120" t="s">
        <v>1702</v>
      </c>
      <c r="P351" s="121">
        <v>100</v>
      </c>
      <c r="Q351" s="120">
        <v>0</v>
      </c>
      <c r="R351" s="121">
        <v>100</v>
      </c>
      <c r="S351" s="120">
        <v>177</v>
      </c>
      <c r="T351" s="121">
        <v>0</v>
      </c>
      <c r="U351" s="120">
        <v>0</v>
      </c>
      <c r="V351" s="121">
        <v>0</v>
      </c>
      <c r="W351" s="120">
        <v>0</v>
      </c>
      <c r="X351" s="120" t="s">
        <v>6248</v>
      </c>
      <c r="Y351" s="120" t="b">
        <v>1</v>
      </c>
      <c r="AA351" t="str">
        <f>VLOOKUP($H351,'Master list'!$C:$Z,3,0)</f>
        <v>SGCC</v>
      </c>
      <c r="AB351" t="str">
        <f>VLOOKUP($H351,'Master list'!$C:$Z,4,0)</f>
        <v>Z08</v>
      </c>
      <c r="AC351" s="47">
        <f>VLOOKUP($H351,'Master list'!$C:$Z,13,0)</f>
        <v>1219</v>
      </c>
      <c r="AD351" t="str">
        <f>VLOOKUP($H351,'Master list'!$C:$Z,5,0)</f>
        <v>SGCC-ZSBX-Z08</v>
      </c>
      <c r="AE351">
        <f>VLOOKUP($H351,'Master list'!$C:$Z,6,0)</f>
        <v>0.7</v>
      </c>
      <c r="AF351">
        <f>VLOOKUP($H351,'Master list'!$C:$Z,7,0)</f>
        <v>427</v>
      </c>
      <c r="AG351">
        <f>VLOOKUP($H351,'Master list'!$C:$Z,8,0)</f>
        <v>719</v>
      </c>
      <c r="AH351" s="46">
        <f>VLOOKUP($H351,'Master list'!$C:$L,9,0)</f>
        <v>1.6870364349999998</v>
      </c>
      <c r="AI351" s="46">
        <f t="shared" si="22"/>
        <v>168.70364349999997</v>
      </c>
      <c r="AJ351" s="46">
        <f t="shared" si="23"/>
        <v>168.70364349999997</v>
      </c>
      <c r="AK351" s="46">
        <f t="shared" si="24"/>
        <v>0</v>
      </c>
      <c r="AL351" s="74">
        <v>5</v>
      </c>
    </row>
    <row r="352" spans="1:38">
      <c r="A352" s="120" t="s">
        <v>1447</v>
      </c>
      <c r="B352" s="120" t="s">
        <v>1702</v>
      </c>
      <c r="C352" s="120" t="s">
        <v>6224</v>
      </c>
      <c r="D352" s="120" t="s">
        <v>6225</v>
      </c>
      <c r="E352" s="121">
        <v>97</v>
      </c>
      <c r="F352" s="120" t="s">
        <v>6246</v>
      </c>
      <c r="G352" s="120" t="s">
        <v>6246</v>
      </c>
      <c r="H352" s="120" t="s">
        <v>786</v>
      </c>
      <c r="I352" s="120" t="s">
        <v>1224</v>
      </c>
      <c r="J352" s="120" t="s">
        <v>1221</v>
      </c>
      <c r="K352" s="120">
        <v>0.7</v>
      </c>
      <c r="L352" s="120">
        <v>427</v>
      </c>
      <c r="M352" s="120" t="s">
        <v>1756</v>
      </c>
      <c r="N352" s="120" t="s">
        <v>1704</v>
      </c>
      <c r="O352" s="120" t="s">
        <v>1702</v>
      </c>
      <c r="P352" s="121">
        <v>400</v>
      </c>
      <c r="Q352" s="120">
        <v>0</v>
      </c>
      <c r="R352" s="121">
        <v>400</v>
      </c>
      <c r="S352" s="120">
        <v>672</v>
      </c>
      <c r="T352" s="121">
        <v>0</v>
      </c>
      <c r="U352" s="120">
        <v>0</v>
      </c>
      <c r="V352" s="121">
        <v>0</v>
      </c>
      <c r="W352" s="120">
        <v>0</v>
      </c>
      <c r="X352" s="120" t="s">
        <v>6248</v>
      </c>
      <c r="Y352" s="120" t="b">
        <v>1</v>
      </c>
      <c r="AA352" t="str">
        <f>VLOOKUP($H352,'Master list'!$C:$Z,3,0)</f>
        <v>SGCC</v>
      </c>
      <c r="AB352" t="str">
        <f>VLOOKUP($H352,'Master list'!$C:$Z,4,0)</f>
        <v>Z08</v>
      </c>
      <c r="AC352" s="47">
        <f>VLOOKUP($H352,'Master list'!$C:$Z,13,0)</f>
        <v>1219</v>
      </c>
      <c r="AD352" t="str">
        <f>VLOOKUP($H352,'Master list'!$C:$Z,5,0)</f>
        <v>SGCC-ZSBX-Z08</v>
      </c>
      <c r="AE352">
        <f>VLOOKUP($H352,'Master list'!$C:$Z,6,0)</f>
        <v>0.7</v>
      </c>
      <c r="AF352">
        <f>VLOOKUP($H352,'Master list'!$C:$Z,7,0)</f>
        <v>427</v>
      </c>
      <c r="AG352">
        <f>VLOOKUP($H352,'Master list'!$C:$Z,8,0)</f>
        <v>719</v>
      </c>
      <c r="AH352" s="46">
        <f>VLOOKUP($H352,'Master list'!$C:$L,9,0)</f>
        <v>1.6870364349999998</v>
      </c>
      <c r="AI352" s="46">
        <f t="shared" si="22"/>
        <v>674.81457399999988</v>
      </c>
      <c r="AJ352" s="46">
        <f t="shared" si="23"/>
        <v>674.81457399999988</v>
      </c>
      <c r="AK352" s="46">
        <f t="shared" si="24"/>
        <v>0</v>
      </c>
      <c r="AL352" s="74">
        <v>5</v>
      </c>
    </row>
    <row r="353" spans="1:38">
      <c r="A353" s="120" t="s">
        <v>1447</v>
      </c>
      <c r="B353" s="120" t="s">
        <v>1702</v>
      </c>
      <c r="C353" s="120" t="s">
        <v>6224</v>
      </c>
      <c r="D353" s="120" t="s">
        <v>6225</v>
      </c>
      <c r="E353" s="121">
        <v>98</v>
      </c>
      <c r="F353" s="120" t="s">
        <v>6246</v>
      </c>
      <c r="G353" s="120" t="s">
        <v>6246</v>
      </c>
      <c r="H353" s="120" t="s">
        <v>789</v>
      </c>
      <c r="I353" s="120" t="s">
        <v>1224</v>
      </c>
      <c r="J353" s="120" t="s">
        <v>1221</v>
      </c>
      <c r="K353" s="120">
        <v>0.7</v>
      </c>
      <c r="L353" s="120">
        <v>554.5</v>
      </c>
      <c r="M353" s="120" t="s">
        <v>1757</v>
      </c>
      <c r="N353" s="120" t="s">
        <v>1704</v>
      </c>
      <c r="O353" s="120" t="s">
        <v>1702</v>
      </c>
      <c r="P353" s="121">
        <v>1000</v>
      </c>
      <c r="Q353" s="120">
        <v>0</v>
      </c>
      <c r="R353" s="121">
        <v>1000</v>
      </c>
      <c r="S353" s="120">
        <v>2384</v>
      </c>
      <c r="T353" s="121">
        <v>0</v>
      </c>
      <c r="U353" s="120">
        <v>0</v>
      </c>
      <c r="V353" s="121">
        <v>0</v>
      </c>
      <c r="W353" s="120">
        <v>0</v>
      </c>
      <c r="X353" s="120" t="s">
        <v>6248</v>
      </c>
      <c r="Y353" s="120" t="b">
        <v>1</v>
      </c>
      <c r="AA353" t="str">
        <f>VLOOKUP($H353,'Master list'!$C:$Z,3,0)</f>
        <v>SGCC</v>
      </c>
      <c r="AB353" t="str">
        <f>VLOOKUP($H353,'Master list'!$C:$Z,4,0)</f>
        <v>Z08</v>
      </c>
      <c r="AC353" s="47">
        <f>VLOOKUP($H353,'Master list'!$C:$Z,13,0)</f>
        <v>1219</v>
      </c>
      <c r="AD353" t="str">
        <f>VLOOKUP($H353,'Master list'!$C:$Z,5,0)</f>
        <v>SGCC-ZSBX-Z08</v>
      </c>
      <c r="AE353">
        <f>VLOOKUP($H353,'Master list'!$C:$Z,6,0)</f>
        <v>0.7</v>
      </c>
      <c r="AF353">
        <f>VLOOKUP($H353,'Master list'!$C:$Z,7,0)</f>
        <v>554.5</v>
      </c>
      <c r="AG353">
        <f>VLOOKUP($H353,'Master list'!$C:$Z,8,0)</f>
        <v>793</v>
      </c>
      <c r="AH353" s="46">
        <f>VLOOKUP($H353,'Master list'!$C:$L,9,0)</f>
        <v>2.4162531574999999</v>
      </c>
      <c r="AI353" s="46">
        <f t="shared" si="22"/>
        <v>2416.2531574999998</v>
      </c>
      <c r="AJ353" s="46">
        <f t="shared" si="23"/>
        <v>2416.2531574999998</v>
      </c>
      <c r="AK353" s="46">
        <f t="shared" si="24"/>
        <v>0</v>
      </c>
      <c r="AL353" s="74">
        <v>5</v>
      </c>
    </row>
    <row r="354" spans="1:38">
      <c r="A354" s="120" t="s">
        <v>1447</v>
      </c>
      <c r="B354" s="120" t="s">
        <v>1702</v>
      </c>
      <c r="C354" s="120" t="s">
        <v>6224</v>
      </c>
      <c r="D354" s="120" t="s">
        <v>6225</v>
      </c>
      <c r="E354" s="121">
        <v>99</v>
      </c>
      <c r="F354" s="120" t="s">
        <v>6246</v>
      </c>
      <c r="G354" s="120" t="s">
        <v>6246</v>
      </c>
      <c r="H354" s="120" t="s">
        <v>791</v>
      </c>
      <c r="I354" s="120" t="s">
        <v>1224</v>
      </c>
      <c r="J354" s="120" t="s">
        <v>1221</v>
      </c>
      <c r="K354" s="120">
        <v>0.7</v>
      </c>
      <c r="L354" s="120">
        <v>554.5</v>
      </c>
      <c r="M354" s="120" t="s">
        <v>2010</v>
      </c>
      <c r="N354" s="120" t="s">
        <v>1704</v>
      </c>
      <c r="O354" s="120" t="s">
        <v>1702</v>
      </c>
      <c r="P354" s="121">
        <v>100</v>
      </c>
      <c r="Q354" s="120">
        <v>0</v>
      </c>
      <c r="R354" s="121">
        <v>100</v>
      </c>
      <c r="S354" s="120">
        <v>256</v>
      </c>
      <c r="T354" s="121">
        <v>0</v>
      </c>
      <c r="U354" s="120">
        <v>0</v>
      </c>
      <c r="V354" s="121">
        <v>0</v>
      </c>
      <c r="W354" s="120">
        <v>0</v>
      </c>
      <c r="X354" s="120" t="s">
        <v>6248</v>
      </c>
      <c r="Y354" s="120" t="b">
        <v>1</v>
      </c>
      <c r="AA354" t="str">
        <f>VLOOKUP($H354,'Master list'!$C:$Z,3,0)</f>
        <v>SGCC</v>
      </c>
      <c r="AB354" t="str">
        <f>VLOOKUP($H354,'Master list'!$C:$Z,4,0)</f>
        <v>Z08</v>
      </c>
      <c r="AC354" s="47">
        <f>VLOOKUP($H354,'Master list'!$C:$Z,13,0)</f>
        <v>1219</v>
      </c>
      <c r="AD354" t="str">
        <f>VLOOKUP($H354,'Master list'!$C:$Z,5,0)</f>
        <v>SGCC-ZSBX-Z08</v>
      </c>
      <c r="AE354">
        <f>VLOOKUP($H354,'Master list'!$C:$Z,6,0)</f>
        <v>0.7</v>
      </c>
      <c r="AF354">
        <f>VLOOKUP($H354,'Master list'!$C:$Z,7,0)</f>
        <v>554.5</v>
      </c>
      <c r="AG354">
        <f>VLOOKUP($H354,'Master list'!$C:$Z,8,0)</f>
        <v>793</v>
      </c>
      <c r="AH354" s="46">
        <f>VLOOKUP($H354,'Master list'!$C:$L,9,0)</f>
        <v>2.4162531574999999</v>
      </c>
      <c r="AI354" s="46">
        <f t="shared" si="22"/>
        <v>241.62531575</v>
      </c>
      <c r="AJ354" s="46">
        <f t="shared" si="23"/>
        <v>241.62531575</v>
      </c>
      <c r="AK354" s="46">
        <f t="shared" si="24"/>
        <v>0</v>
      </c>
      <c r="AL354" s="74">
        <v>5</v>
      </c>
    </row>
    <row r="355" spans="1:38">
      <c r="A355" s="120" t="s">
        <v>1447</v>
      </c>
      <c r="B355" s="120" t="s">
        <v>1702</v>
      </c>
      <c r="C355" s="120" t="s">
        <v>6224</v>
      </c>
      <c r="D355" s="120" t="s">
        <v>6225</v>
      </c>
      <c r="E355" s="121">
        <v>100</v>
      </c>
      <c r="F355" s="120" t="s">
        <v>6246</v>
      </c>
      <c r="G355" s="120" t="s">
        <v>6246</v>
      </c>
      <c r="H355" s="120" t="s">
        <v>798</v>
      </c>
      <c r="I355" s="120" t="s">
        <v>1224</v>
      </c>
      <c r="J355" s="120" t="s">
        <v>1221</v>
      </c>
      <c r="K355" s="120">
        <v>0.8</v>
      </c>
      <c r="L355" s="120">
        <v>71.3</v>
      </c>
      <c r="M355" s="120" t="s">
        <v>1844</v>
      </c>
      <c r="N355" s="120" t="s">
        <v>1704</v>
      </c>
      <c r="O355" s="120" t="s">
        <v>1702</v>
      </c>
      <c r="P355" s="121">
        <v>500</v>
      </c>
      <c r="Q355" s="120">
        <v>0</v>
      </c>
      <c r="R355" s="121">
        <v>500</v>
      </c>
      <c r="S355" s="120">
        <v>274</v>
      </c>
      <c r="T355" s="121">
        <v>0</v>
      </c>
      <c r="U355" s="120">
        <v>0</v>
      </c>
      <c r="V355" s="121">
        <v>0</v>
      </c>
      <c r="W355" s="120">
        <v>0</v>
      </c>
      <c r="X355" s="120" t="s">
        <v>6248</v>
      </c>
      <c r="Y355" s="120" t="b">
        <v>1</v>
      </c>
      <c r="AA355" t="str">
        <f>VLOOKUP($H355,'Master list'!$C:$Z,3,0)</f>
        <v>SGCC</v>
      </c>
      <c r="AB355" t="str">
        <f>VLOOKUP($H355,'Master list'!$C:$Z,4,0)</f>
        <v>Z08</v>
      </c>
      <c r="AC355" s="47">
        <f>VLOOKUP($H355,'Master list'!$C:$Z,13,0)</f>
        <v>1219</v>
      </c>
      <c r="AD355" t="str">
        <f>VLOOKUP($H355,'Master list'!$C:$Z,5,0)</f>
        <v>SGCC-ZSBX-Z08</v>
      </c>
      <c r="AE355">
        <f>VLOOKUP($H355,'Master list'!$C:$Z,6,0)</f>
        <v>0.8</v>
      </c>
      <c r="AF355">
        <f>VLOOKUP($H355,'Master list'!$C:$Z,7,0)</f>
        <v>71.3</v>
      </c>
      <c r="AG355">
        <f>VLOOKUP($H355,'Master list'!$C:$Z,8,0)</f>
        <v>1224</v>
      </c>
      <c r="AH355" s="46">
        <f>VLOOKUP($H355,'Master list'!$C:$L,9,0)</f>
        <v>0.54806313600000001</v>
      </c>
      <c r="AI355" s="46">
        <f t="shared" si="22"/>
        <v>274.03156799999999</v>
      </c>
      <c r="AJ355" s="46">
        <f t="shared" si="23"/>
        <v>274.03156799999999</v>
      </c>
      <c r="AK355" s="46">
        <f t="shared" si="24"/>
        <v>0</v>
      </c>
      <c r="AL355" s="74">
        <v>5</v>
      </c>
    </row>
    <row r="356" spans="1:38">
      <c r="A356" s="120" t="s">
        <v>1447</v>
      </c>
      <c r="B356" s="120" t="s">
        <v>1702</v>
      </c>
      <c r="C356" s="120" t="s">
        <v>6224</v>
      </c>
      <c r="D356" s="120" t="s">
        <v>6225</v>
      </c>
      <c r="E356" s="121">
        <v>101</v>
      </c>
      <c r="F356" s="120" t="s">
        <v>6246</v>
      </c>
      <c r="G356" s="120" t="s">
        <v>6246</v>
      </c>
      <c r="H356" s="120" t="s">
        <v>801</v>
      </c>
      <c r="I356" s="120" t="s">
        <v>1224</v>
      </c>
      <c r="J356" s="120" t="s">
        <v>1221</v>
      </c>
      <c r="K356" s="120">
        <v>0.8</v>
      </c>
      <c r="L356" s="120">
        <v>67</v>
      </c>
      <c r="M356" s="120" t="s">
        <v>1843</v>
      </c>
      <c r="N356" s="120" t="s">
        <v>1704</v>
      </c>
      <c r="O356" s="120" t="s">
        <v>1702</v>
      </c>
      <c r="P356" s="121">
        <v>300</v>
      </c>
      <c r="Q356" s="120">
        <v>0</v>
      </c>
      <c r="R356" s="121">
        <v>173</v>
      </c>
      <c r="S356" s="120">
        <v>90</v>
      </c>
      <c r="T356" s="121">
        <v>0</v>
      </c>
      <c r="U356" s="120">
        <v>0</v>
      </c>
      <c r="V356" s="121">
        <v>127</v>
      </c>
      <c r="W356" s="120">
        <v>0</v>
      </c>
      <c r="X356" s="120" t="s">
        <v>6248</v>
      </c>
      <c r="Y356" s="120" t="b">
        <v>0</v>
      </c>
      <c r="AA356" t="str">
        <f>VLOOKUP($H356,'Master list'!$C:$Z,3,0)</f>
        <v>SGCC</v>
      </c>
      <c r="AB356" t="str">
        <f>VLOOKUP($H356,'Master list'!$C:$Z,4,0)</f>
        <v>Z08</v>
      </c>
      <c r="AC356" s="47">
        <f>VLOOKUP($H356,'Master list'!$C:$Z,13,0)</f>
        <v>1219</v>
      </c>
      <c r="AD356" t="str">
        <f>VLOOKUP($H356,'Master list'!$C:$Z,5,0)</f>
        <v>SGCC-ZSBX-Z08</v>
      </c>
      <c r="AE356">
        <f>VLOOKUP($H356,'Master list'!$C:$Z,6,0)</f>
        <v>0.8</v>
      </c>
      <c r="AF356">
        <f>VLOOKUP($H356,'Master list'!$C:$Z,7,0)</f>
        <v>67</v>
      </c>
      <c r="AG356">
        <f>VLOOKUP($H356,'Master list'!$C:$Z,8,0)</f>
        <v>1224</v>
      </c>
      <c r="AH356" s="46">
        <f>VLOOKUP($H356,'Master list'!$C:$L,9,0)</f>
        <v>0.51501023999999995</v>
      </c>
      <c r="AI356" s="46">
        <f t="shared" si="22"/>
        <v>154.50307199999997</v>
      </c>
      <c r="AJ356" s="46">
        <f t="shared" si="23"/>
        <v>89.09677151999999</v>
      </c>
      <c r="AK356" s="46">
        <f t="shared" si="24"/>
        <v>65.406300479999985</v>
      </c>
      <c r="AL356" s="74">
        <v>5</v>
      </c>
    </row>
    <row r="357" spans="1:38">
      <c r="A357" s="120" t="s">
        <v>1447</v>
      </c>
      <c r="B357" s="120" t="s">
        <v>1702</v>
      </c>
      <c r="C357" s="120" t="s">
        <v>6224</v>
      </c>
      <c r="D357" s="120" t="s">
        <v>6225</v>
      </c>
      <c r="E357" s="121">
        <v>102</v>
      </c>
      <c r="F357" s="120" t="s">
        <v>6246</v>
      </c>
      <c r="G357" s="120" t="s">
        <v>6246</v>
      </c>
      <c r="H357" s="120" t="s">
        <v>801</v>
      </c>
      <c r="I357" s="120" t="s">
        <v>1224</v>
      </c>
      <c r="J357" s="120" t="s">
        <v>1221</v>
      </c>
      <c r="K357" s="120">
        <v>0.8</v>
      </c>
      <c r="L357" s="120">
        <v>67</v>
      </c>
      <c r="M357" s="120" t="s">
        <v>1843</v>
      </c>
      <c r="N357" s="120" t="s">
        <v>1704</v>
      </c>
      <c r="O357" s="120" t="s">
        <v>1702</v>
      </c>
      <c r="P357" s="121">
        <v>800</v>
      </c>
      <c r="Q357" s="120">
        <v>0</v>
      </c>
      <c r="R357" s="121">
        <v>0</v>
      </c>
      <c r="S357" s="120">
        <v>0</v>
      </c>
      <c r="T357" s="121">
        <v>0</v>
      </c>
      <c r="U357" s="120">
        <v>0</v>
      </c>
      <c r="V357" s="121">
        <v>800</v>
      </c>
      <c r="W357" s="120">
        <v>0</v>
      </c>
      <c r="X357" s="120" t="s">
        <v>6248</v>
      </c>
      <c r="Y357" s="120" t="b">
        <v>0</v>
      </c>
      <c r="AA357" t="str">
        <f>VLOOKUP($H357,'Master list'!$C:$Z,3,0)</f>
        <v>SGCC</v>
      </c>
      <c r="AB357" t="str">
        <f>VLOOKUP($H357,'Master list'!$C:$Z,4,0)</f>
        <v>Z08</v>
      </c>
      <c r="AC357" s="47">
        <f>VLOOKUP($H357,'Master list'!$C:$Z,13,0)</f>
        <v>1219</v>
      </c>
      <c r="AD357" t="str">
        <f>VLOOKUP($H357,'Master list'!$C:$Z,5,0)</f>
        <v>SGCC-ZSBX-Z08</v>
      </c>
      <c r="AE357">
        <f>VLOOKUP($H357,'Master list'!$C:$Z,6,0)</f>
        <v>0.8</v>
      </c>
      <c r="AF357">
        <f>VLOOKUP($H357,'Master list'!$C:$Z,7,0)</f>
        <v>67</v>
      </c>
      <c r="AG357">
        <f>VLOOKUP($H357,'Master list'!$C:$Z,8,0)</f>
        <v>1224</v>
      </c>
      <c r="AH357" s="46">
        <f>VLOOKUP($H357,'Master list'!$C:$L,9,0)</f>
        <v>0.51501023999999995</v>
      </c>
      <c r="AI357" s="46">
        <f t="shared" si="22"/>
        <v>412.00819199999995</v>
      </c>
      <c r="AJ357" s="46">
        <f t="shared" si="23"/>
        <v>0</v>
      </c>
      <c r="AK357" s="46">
        <f t="shared" si="24"/>
        <v>412.00819199999995</v>
      </c>
      <c r="AL357" s="74">
        <v>5</v>
      </c>
    </row>
    <row r="358" spans="1:38">
      <c r="A358" s="120" t="s">
        <v>1447</v>
      </c>
      <c r="B358" s="120" t="s">
        <v>1702</v>
      </c>
      <c r="C358" s="120" t="s">
        <v>6224</v>
      </c>
      <c r="D358" s="120" t="s">
        <v>6225</v>
      </c>
      <c r="E358" s="121">
        <v>103</v>
      </c>
      <c r="F358" s="120" t="s">
        <v>6246</v>
      </c>
      <c r="G358" s="120" t="s">
        <v>6246</v>
      </c>
      <c r="H358" s="120" t="s">
        <v>804</v>
      </c>
      <c r="I358" s="120" t="s">
        <v>1224</v>
      </c>
      <c r="J358" s="120" t="s">
        <v>1221</v>
      </c>
      <c r="K358" s="120">
        <v>0.8</v>
      </c>
      <c r="L358" s="120">
        <v>60.5</v>
      </c>
      <c r="M358" s="120" t="s">
        <v>1844</v>
      </c>
      <c r="N358" s="120" t="s">
        <v>1704</v>
      </c>
      <c r="O358" s="120" t="s">
        <v>1702</v>
      </c>
      <c r="P358" s="121">
        <v>500</v>
      </c>
      <c r="Q358" s="120">
        <v>0</v>
      </c>
      <c r="R358" s="121">
        <v>426</v>
      </c>
      <c r="S358" s="120">
        <v>200</v>
      </c>
      <c r="T358" s="121">
        <v>0</v>
      </c>
      <c r="U358" s="120">
        <v>0</v>
      </c>
      <c r="V358" s="121">
        <v>74</v>
      </c>
      <c r="W358" s="120">
        <v>0</v>
      </c>
      <c r="X358" s="120" t="s">
        <v>6248</v>
      </c>
      <c r="Y358" s="120" t="b">
        <v>0</v>
      </c>
      <c r="AA358" t="str">
        <f>VLOOKUP($H358,'Master list'!$C:$Z,3,0)</f>
        <v>SGCC</v>
      </c>
      <c r="AB358" t="str">
        <f>VLOOKUP($H358,'Master list'!$C:$Z,4,0)</f>
        <v>Z08</v>
      </c>
      <c r="AC358" s="47">
        <f>VLOOKUP($H358,'Master list'!$C:$Z,13,0)</f>
        <v>1219</v>
      </c>
      <c r="AD358" t="str">
        <f>VLOOKUP($H358,'Master list'!$C:$Z,5,0)</f>
        <v>SGCC-ZSBX-Z08</v>
      </c>
      <c r="AE358">
        <f>VLOOKUP($H358,'Master list'!$C:$Z,6,0)</f>
        <v>0.8</v>
      </c>
      <c r="AF358">
        <f>VLOOKUP($H358,'Master list'!$C:$Z,7,0)</f>
        <v>60.5</v>
      </c>
      <c r="AG358">
        <f>VLOOKUP($H358,'Master list'!$C:$Z,8,0)</f>
        <v>1224</v>
      </c>
      <c r="AH358" s="46">
        <f>VLOOKUP($H358,'Master list'!$C:$L,9,0)</f>
        <v>0.46504656</v>
      </c>
      <c r="AI358" s="46">
        <f t="shared" si="22"/>
        <v>232.52328</v>
      </c>
      <c r="AJ358" s="46">
        <f t="shared" si="23"/>
        <v>198.10983456</v>
      </c>
      <c r="AK358" s="46">
        <f t="shared" si="24"/>
        <v>34.413445440000004</v>
      </c>
      <c r="AL358" s="74">
        <v>5</v>
      </c>
    </row>
    <row r="359" spans="1:38">
      <c r="A359" s="120" t="s">
        <v>1447</v>
      </c>
      <c r="B359" s="120" t="s">
        <v>1702</v>
      </c>
      <c r="C359" s="120" t="s">
        <v>6224</v>
      </c>
      <c r="D359" s="120" t="s">
        <v>6225</v>
      </c>
      <c r="E359" s="121">
        <v>104</v>
      </c>
      <c r="F359" s="120" t="s">
        <v>6246</v>
      </c>
      <c r="G359" s="120" t="s">
        <v>6246</v>
      </c>
      <c r="H359" s="120" t="s">
        <v>814</v>
      </c>
      <c r="I359" s="120" t="s">
        <v>1224</v>
      </c>
      <c r="J359" s="120" t="s">
        <v>1221</v>
      </c>
      <c r="K359" s="120">
        <v>0.8</v>
      </c>
      <c r="L359" s="120">
        <v>85.3</v>
      </c>
      <c r="M359" s="120" t="s">
        <v>1867</v>
      </c>
      <c r="N359" s="120" t="s">
        <v>1704</v>
      </c>
      <c r="O359" s="120" t="s">
        <v>1702</v>
      </c>
      <c r="P359" s="121">
        <v>500</v>
      </c>
      <c r="Q359" s="120">
        <v>0</v>
      </c>
      <c r="R359" s="121">
        <v>500</v>
      </c>
      <c r="S359" s="120">
        <v>339</v>
      </c>
      <c r="T359" s="121">
        <v>0</v>
      </c>
      <c r="U359" s="120">
        <v>0</v>
      </c>
      <c r="V359" s="121">
        <v>0</v>
      </c>
      <c r="W359" s="120">
        <v>0</v>
      </c>
      <c r="X359" s="120" t="s">
        <v>6250</v>
      </c>
      <c r="Y359" s="120" t="b">
        <v>1</v>
      </c>
      <c r="AA359" t="str">
        <f>VLOOKUP($H359,'Master list'!$C:$Z,3,0)</f>
        <v>SGCC</v>
      </c>
      <c r="AB359" t="str">
        <f>VLOOKUP($H359,'Master list'!$C:$Z,4,0)</f>
        <v>Z08</v>
      </c>
      <c r="AC359" s="47">
        <f>VLOOKUP($H359,'Master list'!$C:$Z,13,0)</f>
        <v>1219</v>
      </c>
      <c r="AD359" t="str">
        <f>VLOOKUP($H359,'Master list'!$C:$Z,5,0)</f>
        <v>SGCC-ZSBX-Z08</v>
      </c>
      <c r="AE359">
        <f>VLOOKUP($H359,'Master list'!$C:$Z,6,0)</f>
        <v>0.8</v>
      </c>
      <c r="AF359">
        <f>VLOOKUP($H359,'Master list'!$C:$Z,7,0)</f>
        <v>85.3</v>
      </c>
      <c r="AG359">
        <f>VLOOKUP($H359,'Master list'!$C:$Z,8,0)</f>
        <v>1250</v>
      </c>
      <c r="AH359" s="46">
        <f>VLOOKUP($H359,'Master list'!$C:$L,9,0)</f>
        <v>0.66960500000000001</v>
      </c>
      <c r="AI359" s="46">
        <f t="shared" si="22"/>
        <v>334.80250000000001</v>
      </c>
      <c r="AJ359" s="46">
        <f t="shared" si="23"/>
        <v>334.80250000000001</v>
      </c>
      <c r="AK359" s="46">
        <f t="shared" si="24"/>
        <v>0</v>
      </c>
      <c r="AL359" s="74">
        <v>5</v>
      </c>
    </row>
    <row r="360" spans="1:38">
      <c r="A360" s="120" t="s">
        <v>1447</v>
      </c>
      <c r="B360" s="120" t="s">
        <v>1702</v>
      </c>
      <c r="C360" s="120" t="s">
        <v>6224</v>
      </c>
      <c r="D360" s="120" t="s">
        <v>6225</v>
      </c>
      <c r="E360" s="121">
        <v>105</v>
      </c>
      <c r="F360" s="120" t="s">
        <v>6246</v>
      </c>
      <c r="G360" s="120" t="s">
        <v>6246</v>
      </c>
      <c r="H360" s="120" t="s">
        <v>828</v>
      </c>
      <c r="I360" s="120" t="s">
        <v>1224</v>
      </c>
      <c r="J360" s="120" t="s">
        <v>1221</v>
      </c>
      <c r="K360" s="120">
        <v>1.2</v>
      </c>
      <c r="L360" s="120">
        <v>262</v>
      </c>
      <c r="M360" s="120" t="s">
        <v>1828</v>
      </c>
      <c r="N360" s="120" t="s">
        <v>1704</v>
      </c>
      <c r="O360" s="120" t="s">
        <v>1702</v>
      </c>
      <c r="P360" s="121">
        <v>200</v>
      </c>
      <c r="Q360" s="120">
        <v>0</v>
      </c>
      <c r="R360" s="121">
        <v>200</v>
      </c>
      <c r="S360" s="120">
        <v>181</v>
      </c>
      <c r="T360" s="121">
        <v>0</v>
      </c>
      <c r="U360" s="120">
        <v>0</v>
      </c>
      <c r="V360" s="121">
        <v>0</v>
      </c>
      <c r="W360" s="120">
        <v>0</v>
      </c>
      <c r="X360" s="120" t="s">
        <v>6250</v>
      </c>
      <c r="Y360" s="120" t="b">
        <v>1</v>
      </c>
      <c r="AA360" t="str">
        <f>VLOOKUP($H360,'Master list'!$C:$Z,3,0)</f>
        <v>SGCC</v>
      </c>
      <c r="AB360" t="str">
        <f>VLOOKUP($H360,'Master list'!$C:$Z,4,0)</f>
        <v>Z08</v>
      </c>
      <c r="AC360" s="47">
        <f>VLOOKUP($H360,'Master list'!$C:$Z,13,0)</f>
        <v>1219</v>
      </c>
      <c r="AD360" t="str">
        <f>VLOOKUP($H360,'Master list'!$C:$Z,5,0)</f>
        <v>SGCC-ZSBX-Z08</v>
      </c>
      <c r="AE360">
        <f>VLOOKUP($H360,'Master list'!$C:$Z,6,0)</f>
        <v>1.2</v>
      </c>
      <c r="AF360">
        <f>VLOOKUP($H360,'Master list'!$C:$Z,7,0)</f>
        <v>262</v>
      </c>
      <c r="AG360">
        <f>VLOOKUP($H360,'Master list'!$C:$Z,8,0)</f>
        <v>362</v>
      </c>
      <c r="AH360" s="46">
        <f>VLOOKUP($H360,'Master list'!$C:$L,9,0)</f>
        <v>0.89343048000000003</v>
      </c>
      <c r="AI360" s="46">
        <f t="shared" si="22"/>
        <v>178.68609599999999</v>
      </c>
      <c r="AJ360" s="46">
        <f t="shared" si="23"/>
        <v>178.68609599999999</v>
      </c>
      <c r="AK360" s="46">
        <f t="shared" si="24"/>
        <v>0</v>
      </c>
      <c r="AL360" s="74">
        <v>5</v>
      </c>
    </row>
    <row r="361" spans="1:38">
      <c r="A361" s="120" t="s">
        <v>1447</v>
      </c>
      <c r="B361" s="120" t="s">
        <v>1702</v>
      </c>
      <c r="C361" s="120" t="s">
        <v>6224</v>
      </c>
      <c r="D361" s="120" t="s">
        <v>6225</v>
      </c>
      <c r="E361" s="121">
        <v>106</v>
      </c>
      <c r="F361" s="120" t="s">
        <v>6246</v>
      </c>
      <c r="G361" s="120" t="s">
        <v>6246</v>
      </c>
      <c r="H361" s="120" t="s">
        <v>828</v>
      </c>
      <c r="I361" s="120" t="s">
        <v>1224</v>
      </c>
      <c r="J361" s="120" t="s">
        <v>1221</v>
      </c>
      <c r="K361" s="120">
        <v>1.2</v>
      </c>
      <c r="L361" s="120">
        <v>262</v>
      </c>
      <c r="M361" s="120" t="s">
        <v>1828</v>
      </c>
      <c r="N361" s="120" t="s">
        <v>1704</v>
      </c>
      <c r="O361" s="120" t="s">
        <v>1702</v>
      </c>
      <c r="P361" s="121">
        <v>600</v>
      </c>
      <c r="Q361" s="120">
        <v>0</v>
      </c>
      <c r="R361" s="121">
        <v>600</v>
      </c>
      <c r="S361" s="120">
        <v>543</v>
      </c>
      <c r="T361" s="121">
        <v>0</v>
      </c>
      <c r="U361" s="120">
        <v>0</v>
      </c>
      <c r="V361" s="121">
        <v>0</v>
      </c>
      <c r="W361" s="120">
        <v>0</v>
      </c>
      <c r="X361" s="120" t="s">
        <v>6250</v>
      </c>
      <c r="Y361" s="120" t="b">
        <v>1</v>
      </c>
      <c r="AA361" t="str">
        <f>VLOOKUP($H361,'Master list'!$C:$Z,3,0)</f>
        <v>SGCC</v>
      </c>
      <c r="AB361" t="str">
        <f>VLOOKUP($H361,'Master list'!$C:$Z,4,0)</f>
        <v>Z08</v>
      </c>
      <c r="AC361" s="47">
        <f>VLOOKUP($H361,'Master list'!$C:$Z,13,0)</f>
        <v>1219</v>
      </c>
      <c r="AD361" t="str">
        <f>VLOOKUP($H361,'Master list'!$C:$Z,5,0)</f>
        <v>SGCC-ZSBX-Z08</v>
      </c>
      <c r="AE361">
        <f>VLOOKUP($H361,'Master list'!$C:$Z,6,0)</f>
        <v>1.2</v>
      </c>
      <c r="AF361">
        <f>VLOOKUP($H361,'Master list'!$C:$Z,7,0)</f>
        <v>262</v>
      </c>
      <c r="AG361">
        <f>VLOOKUP($H361,'Master list'!$C:$Z,8,0)</f>
        <v>362</v>
      </c>
      <c r="AH361" s="46">
        <f>VLOOKUP($H361,'Master list'!$C:$L,9,0)</f>
        <v>0.89343048000000003</v>
      </c>
      <c r="AI361" s="46">
        <f t="shared" si="22"/>
        <v>536.05828800000006</v>
      </c>
      <c r="AJ361" s="46">
        <f t="shared" si="23"/>
        <v>536.05828800000006</v>
      </c>
      <c r="AK361" s="46">
        <f t="shared" si="24"/>
        <v>0</v>
      </c>
      <c r="AL361" s="74">
        <v>5</v>
      </c>
    </row>
    <row r="362" spans="1:38">
      <c r="A362" s="120" t="s">
        <v>1447</v>
      </c>
      <c r="B362" s="120" t="s">
        <v>1702</v>
      </c>
      <c r="C362" s="120" t="s">
        <v>6224</v>
      </c>
      <c r="D362" s="120" t="s">
        <v>6225</v>
      </c>
      <c r="E362" s="121">
        <v>107</v>
      </c>
      <c r="F362" s="120" t="s">
        <v>6246</v>
      </c>
      <c r="G362" s="120" t="s">
        <v>6246</v>
      </c>
      <c r="H362" s="120" t="s">
        <v>839</v>
      </c>
      <c r="I362" s="120" t="s">
        <v>1224</v>
      </c>
      <c r="J362" s="120" t="s">
        <v>1221</v>
      </c>
      <c r="K362" s="120">
        <v>0.7</v>
      </c>
      <c r="L362" s="120">
        <v>139.1</v>
      </c>
      <c r="M362" s="120" t="s">
        <v>1846</v>
      </c>
      <c r="N362" s="120" t="s">
        <v>1704</v>
      </c>
      <c r="O362" s="120" t="s">
        <v>1702</v>
      </c>
      <c r="P362" s="121">
        <v>1500</v>
      </c>
      <c r="Q362" s="120">
        <v>0</v>
      </c>
      <c r="R362" s="121">
        <v>1500</v>
      </c>
      <c r="S362" s="120">
        <v>367</v>
      </c>
      <c r="T362" s="121">
        <v>0</v>
      </c>
      <c r="U362" s="120">
        <v>0</v>
      </c>
      <c r="V362" s="121">
        <v>0</v>
      </c>
      <c r="W362" s="120">
        <v>0</v>
      </c>
      <c r="X362" s="120" t="s">
        <v>6250</v>
      </c>
      <c r="Y362" s="120" t="b">
        <v>1</v>
      </c>
      <c r="AA362" t="str">
        <f>VLOOKUP($H362,'Master list'!$C:$Z,3,0)</f>
        <v>SGCC</v>
      </c>
      <c r="AB362" t="str">
        <f>VLOOKUP($H362,'Master list'!$C:$Z,4,0)</f>
        <v>Z08</v>
      </c>
      <c r="AC362" s="47">
        <f>VLOOKUP($H362,'Master list'!$C:$Z,13,0)</f>
        <v>1219</v>
      </c>
      <c r="AD362" t="str">
        <f>VLOOKUP($H362,'Master list'!$C:$Z,5,0)</f>
        <v>SGCC-ZSBX-Z08</v>
      </c>
      <c r="AE362">
        <f>VLOOKUP($H362,'Master list'!$C:$Z,6,0)</f>
        <v>0.7</v>
      </c>
      <c r="AF362">
        <f>VLOOKUP($H362,'Master list'!$C:$Z,7,0)</f>
        <v>139.1</v>
      </c>
      <c r="AG362">
        <f>VLOOKUP($H362,'Master list'!$C:$Z,8,0)</f>
        <v>319.39999999999998</v>
      </c>
      <c r="AH362" s="46">
        <f>VLOOKUP($H362,'Master list'!$C:$L,9,0)</f>
        <v>0.24413482729999994</v>
      </c>
      <c r="AI362" s="46">
        <f t="shared" si="22"/>
        <v>366.20224094999992</v>
      </c>
      <c r="AJ362" s="46">
        <f t="shared" si="23"/>
        <v>366.20224094999992</v>
      </c>
      <c r="AK362" s="46">
        <f t="shared" si="24"/>
        <v>0</v>
      </c>
      <c r="AL362" s="74">
        <v>5</v>
      </c>
    </row>
    <row r="363" spans="1:38">
      <c r="A363" s="120" t="s">
        <v>1447</v>
      </c>
      <c r="B363" s="120" t="s">
        <v>1702</v>
      </c>
      <c r="C363" s="120" t="s">
        <v>6224</v>
      </c>
      <c r="D363" s="120" t="s">
        <v>6225</v>
      </c>
      <c r="E363" s="121">
        <v>108</v>
      </c>
      <c r="F363" s="120" t="s">
        <v>6246</v>
      </c>
      <c r="G363" s="120" t="s">
        <v>6246</v>
      </c>
      <c r="H363" s="120" t="s">
        <v>859</v>
      </c>
      <c r="I363" s="120" t="s">
        <v>1224</v>
      </c>
      <c r="J363" s="120" t="s">
        <v>1227</v>
      </c>
      <c r="K363" s="120">
        <v>0.6</v>
      </c>
      <c r="L363" s="120">
        <v>204</v>
      </c>
      <c r="M363" s="120" t="s">
        <v>1759</v>
      </c>
      <c r="N363" s="120" t="s">
        <v>1704</v>
      </c>
      <c r="O363" s="120" t="s">
        <v>1702</v>
      </c>
      <c r="P363" s="121">
        <v>1000</v>
      </c>
      <c r="Q363" s="120">
        <v>0</v>
      </c>
      <c r="R363" s="121">
        <v>1000</v>
      </c>
      <c r="S363" s="120">
        <v>388</v>
      </c>
      <c r="T363" s="121">
        <v>0</v>
      </c>
      <c r="U363" s="120">
        <v>0</v>
      </c>
      <c r="V363" s="121">
        <v>0</v>
      </c>
      <c r="W363" s="120">
        <v>0</v>
      </c>
      <c r="X363" s="120" t="s">
        <v>6250</v>
      </c>
      <c r="Y363" s="120" t="b">
        <v>1</v>
      </c>
      <c r="AA363" t="str">
        <f>VLOOKUP($H363,'Master list'!$C:$Z,3,0)</f>
        <v>SGCC</v>
      </c>
      <c r="AB363" t="str">
        <f>VLOOKUP($H363,'Master list'!$C:$Z,4,0)</f>
        <v>Z18</v>
      </c>
      <c r="AC363" s="47">
        <f>VLOOKUP($H363,'Master list'!$C:$Z,13,0)</f>
        <v>1219</v>
      </c>
      <c r="AD363" t="str">
        <f>VLOOKUP($H363,'Master list'!$C:$Z,5,0)</f>
        <v>SGCC-ZSBX-Z18</v>
      </c>
      <c r="AE363">
        <f>VLOOKUP($H363,'Master list'!$C:$Z,6,0)</f>
        <v>0.6</v>
      </c>
      <c r="AF363">
        <f>VLOOKUP($H363,'Master list'!$C:$Z,7,0)</f>
        <v>204</v>
      </c>
      <c r="AG363">
        <f>VLOOKUP($H363,'Master list'!$C:$Z,8,0)</f>
        <v>400</v>
      </c>
      <c r="AH363" s="46">
        <f>VLOOKUP($H363,'Master list'!$C:$L,9,0)</f>
        <v>0.38433600000000001</v>
      </c>
      <c r="AI363" s="46">
        <f t="shared" si="22"/>
        <v>384.33600000000001</v>
      </c>
      <c r="AJ363" s="46">
        <f t="shared" si="23"/>
        <v>384.33600000000001</v>
      </c>
      <c r="AK363" s="46">
        <f t="shared" si="24"/>
        <v>0</v>
      </c>
      <c r="AL363" s="74">
        <v>5</v>
      </c>
    </row>
    <row r="364" spans="1:38">
      <c r="A364" s="120" t="s">
        <v>1447</v>
      </c>
      <c r="B364" s="120" t="s">
        <v>1702</v>
      </c>
      <c r="C364" s="120" t="s">
        <v>6224</v>
      </c>
      <c r="D364" s="120" t="s">
        <v>6225</v>
      </c>
      <c r="E364" s="121">
        <v>109</v>
      </c>
      <c r="F364" s="120" t="s">
        <v>6246</v>
      </c>
      <c r="G364" s="120" t="s">
        <v>6246</v>
      </c>
      <c r="H364" s="120" t="s">
        <v>906</v>
      </c>
      <c r="I364" s="120" t="s">
        <v>1224</v>
      </c>
      <c r="J364" s="120" t="s">
        <v>1221</v>
      </c>
      <c r="K364" s="120">
        <v>0.7</v>
      </c>
      <c r="L364" s="120">
        <v>267</v>
      </c>
      <c r="M364" s="120" t="s">
        <v>1850</v>
      </c>
      <c r="N364" s="120" t="s">
        <v>1704</v>
      </c>
      <c r="O364" s="120" t="s">
        <v>1702</v>
      </c>
      <c r="P364" s="121">
        <v>100</v>
      </c>
      <c r="Q364" s="120">
        <v>0</v>
      </c>
      <c r="R364" s="121">
        <v>100</v>
      </c>
      <c r="S364" s="120">
        <v>78</v>
      </c>
      <c r="T364" s="121">
        <v>0</v>
      </c>
      <c r="U364" s="120">
        <v>0</v>
      </c>
      <c r="V364" s="121">
        <v>0</v>
      </c>
      <c r="W364" s="120">
        <v>0</v>
      </c>
      <c r="X364" s="120" t="s">
        <v>6250</v>
      </c>
      <c r="Y364" s="120" t="b">
        <v>1</v>
      </c>
      <c r="AA364" t="str">
        <f>VLOOKUP($H364,'Master list'!$C:$Z,3,0)</f>
        <v>SGCC</v>
      </c>
      <c r="AB364" t="str">
        <f>VLOOKUP($H364,'Master list'!$C:$Z,4,0)</f>
        <v>Z08</v>
      </c>
      <c r="AC364" s="47">
        <f>VLOOKUP($H364,'Master list'!$C:$Z,13,0)</f>
        <v>1219</v>
      </c>
      <c r="AD364" t="str">
        <f>VLOOKUP($H364,'Master list'!$C:$Z,5,0)</f>
        <v>SGCC-ZSBX-Z08</v>
      </c>
      <c r="AE364">
        <f>VLOOKUP($H364,'Master list'!$C:$Z,6,0)</f>
        <v>0.7</v>
      </c>
      <c r="AF364">
        <f>VLOOKUP($H364,'Master list'!$C:$Z,7,0)</f>
        <v>267</v>
      </c>
      <c r="AG364">
        <f>VLOOKUP($H364,'Master list'!$C:$Z,8,0)</f>
        <v>532</v>
      </c>
      <c r="AH364" s="46">
        <f>VLOOKUP($H364,'Master list'!$C:$L,9,0)</f>
        <v>0.7805317799999999</v>
      </c>
      <c r="AI364" s="46">
        <f t="shared" si="22"/>
        <v>78.053177999999988</v>
      </c>
      <c r="AJ364" s="46">
        <f t="shared" si="23"/>
        <v>78.053177999999988</v>
      </c>
      <c r="AK364" s="46">
        <f t="shared" si="24"/>
        <v>0</v>
      </c>
      <c r="AL364" s="74">
        <v>5</v>
      </c>
    </row>
    <row r="365" spans="1:38">
      <c r="A365" s="120" t="s">
        <v>1447</v>
      </c>
      <c r="B365" s="120" t="s">
        <v>1702</v>
      </c>
      <c r="C365" s="120" t="s">
        <v>6224</v>
      </c>
      <c r="D365" s="120" t="s">
        <v>6225</v>
      </c>
      <c r="E365" s="121">
        <v>110</v>
      </c>
      <c r="F365" s="120" t="s">
        <v>6246</v>
      </c>
      <c r="G365" s="120" t="s">
        <v>6246</v>
      </c>
      <c r="H365" s="120" t="s">
        <v>943</v>
      </c>
      <c r="I365" s="120" t="s">
        <v>1224</v>
      </c>
      <c r="J365" s="120" t="s">
        <v>1221</v>
      </c>
      <c r="K365" s="120">
        <v>1</v>
      </c>
      <c r="L365" s="120">
        <v>453</v>
      </c>
      <c r="M365" s="120" t="s">
        <v>6251</v>
      </c>
      <c r="N365" s="120" t="s">
        <v>1704</v>
      </c>
      <c r="O365" s="120" t="s">
        <v>1702</v>
      </c>
      <c r="P365" s="121">
        <v>100</v>
      </c>
      <c r="Q365" s="120">
        <v>0</v>
      </c>
      <c r="R365" s="121">
        <v>100</v>
      </c>
      <c r="S365" s="120">
        <v>226</v>
      </c>
      <c r="T365" s="121">
        <v>0</v>
      </c>
      <c r="U365" s="120">
        <v>0</v>
      </c>
      <c r="V365" s="121">
        <v>0</v>
      </c>
      <c r="W365" s="120">
        <v>0</v>
      </c>
      <c r="X365" s="120" t="s">
        <v>6250</v>
      </c>
      <c r="Y365" s="120" t="b">
        <v>1</v>
      </c>
      <c r="AA365" t="str">
        <f>VLOOKUP($H365,'Master list'!$C:$Z,3,0)</f>
        <v>SGCC</v>
      </c>
      <c r="AB365" t="str">
        <f>VLOOKUP($H365,'Master list'!$C:$Z,4,0)</f>
        <v>Z08</v>
      </c>
      <c r="AC365" s="47">
        <f>VLOOKUP($H365,'Master list'!$C:$Z,13,0)</f>
        <v>1219</v>
      </c>
      <c r="AD365" t="str">
        <f>VLOOKUP($H365,'Master list'!$C:$Z,5,0)</f>
        <v>SGCC-ZSBX-Z08</v>
      </c>
      <c r="AE365">
        <f>VLOOKUP($H365,'Master list'!$C:$Z,6,0)</f>
        <v>1</v>
      </c>
      <c r="AF365">
        <f>VLOOKUP($H365,'Master list'!$C:$Z,7,0)</f>
        <v>453</v>
      </c>
      <c r="AG365">
        <f>VLOOKUP($H365,'Master list'!$C:$Z,8,0)</f>
        <v>629</v>
      </c>
      <c r="AH365" s="46">
        <f>VLOOKUP($H365,'Master list'!$C:$L,9,0)</f>
        <v>2.2367554499999995</v>
      </c>
      <c r="AI365" s="46">
        <f t="shared" si="22"/>
        <v>223.67554499999994</v>
      </c>
      <c r="AJ365" s="46">
        <f t="shared" si="23"/>
        <v>223.67554499999994</v>
      </c>
      <c r="AK365" s="46">
        <f t="shared" si="24"/>
        <v>0</v>
      </c>
      <c r="AL365" s="74">
        <v>5</v>
      </c>
    </row>
    <row r="366" spans="1:38">
      <c r="A366" s="120" t="s">
        <v>1447</v>
      </c>
      <c r="B366" s="120" t="s">
        <v>1702</v>
      </c>
      <c r="C366" s="120" t="s">
        <v>6224</v>
      </c>
      <c r="D366" s="120" t="s">
        <v>6225</v>
      </c>
      <c r="E366" s="121">
        <v>111</v>
      </c>
      <c r="F366" s="120" t="s">
        <v>6246</v>
      </c>
      <c r="G366" s="120" t="s">
        <v>6246</v>
      </c>
      <c r="H366" s="120" t="s">
        <v>954</v>
      </c>
      <c r="I366" s="120" t="s">
        <v>1224</v>
      </c>
      <c r="J366" s="120" t="s">
        <v>1221</v>
      </c>
      <c r="K366" s="120">
        <v>1</v>
      </c>
      <c r="L366" s="120">
        <v>370</v>
      </c>
      <c r="M366" s="120" t="s">
        <v>6217</v>
      </c>
      <c r="N366" s="120" t="s">
        <v>1704</v>
      </c>
      <c r="O366" s="120" t="s">
        <v>1702</v>
      </c>
      <c r="P366" s="121">
        <v>100</v>
      </c>
      <c r="Q366" s="120">
        <v>0</v>
      </c>
      <c r="R366" s="121">
        <v>100</v>
      </c>
      <c r="S366" s="120">
        <v>218</v>
      </c>
      <c r="T366" s="121">
        <v>0</v>
      </c>
      <c r="U366" s="120">
        <v>0</v>
      </c>
      <c r="V366" s="121">
        <v>0</v>
      </c>
      <c r="W366" s="120">
        <v>0</v>
      </c>
      <c r="X366" s="120" t="s">
        <v>6250</v>
      </c>
      <c r="Y366" s="120" t="b">
        <v>1</v>
      </c>
      <c r="AA366" t="str">
        <f>VLOOKUP($H366,'Master list'!$C:$Z,3,0)</f>
        <v>SGCC</v>
      </c>
      <c r="AB366" t="str">
        <f>VLOOKUP($H366,'Master list'!$C:$Z,4,0)</f>
        <v>Z08</v>
      </c>
      <c r="AC366" s="47">
        <f>VLOOKUP($H366,'Master list'!$C:$Z,13,0)</f>
        <v>1219</v>
      </c>
      <c r="AD366" t="str">
        <f>VLOOKUP($H366,'Master list'!$C:$Z,5,0)</f>
        <v>SGCC-ZSBX-Z08</v>
      </c>
      <c r="AE366">
        <f>VLOOKUP($H366,'Master list'!$C:$Z,6,0)</f>
        <v>1</v>
      </c>
      <c r="AF366">
        <f>VLOOKUP($H366,'Master list'!$C:$Z,7,0)</f>
        <v>370</v>
      </c>
      <c r="AG366">
        <f>VLOOKUP($H366,'Master list'!$C:$Z,8,0)</f>
        <v>752</v>
      </c>
      <c r="AH366" s="46">
        <f>VLOOKUP($H366,'Master list'!$C:$L,9,0)</f>
        <v>2.1841840000000001</v>
      </c>
      <c r="AI366" s="46">
        <f t="shared" si="22"/>
        <v>218.41840000000002</v>
      </c>
      <c r="AJ366" s="46">
        <f t="shared" si="23"/>
        <v>218.41840000000002</v>
      </c>
      <c r="AK366" s="46">
        <f t="shared" si="24"/>
        <v>0</v>
      </c>
      <c r="AL366" s="74">
        <v>5</v>
      </c>
    </row>
    <row r="367" spans="1:38">
      <c r="A367" s="120" t="s">
        <v>1447</v>
      </c>
      <c r="B367" s="120" t="s">
        <v>1702</v>
      </c>
      <c r="C367" s="120" t="s">
        <v>6224</v>
      </c>
      <c r="D367" s="120" t="s">
        <v>6225</v>
      </c>
      <c r="E367" s="121">
        <v>112</v>
      </c>
      <c r="F367" s="120" t="s">
        <v>6246</v>
      </c>
      <c r="G367" s="120" t="s">
        <v>6246</v>
      </c>
      <c r="H367" s="120" t="s">
        <v>956</v>
      </c>
      <c r="I367" s="120" t="s">
        <v>1224</v>
      </c>
      <c r="J367" s="120" t="s">
        <v>1221</v>
      </c>
      <c r="K367" s="120">
        <v>1</v>
      </c>
      <c r="L367" s="120">
        <v>270</v>
      </c>
      <c r="M367" s="120" t="s">
        <v>1754</v>
      </c>
      <c r="N367" s="120" t="s">
        <v>1704</v>
      </c>
      <c r="O367" s="120" t="s">
        <v>1702</v>
      </c>
      <c r="P367" s="121">
        <v>200</v>
      </c>
      <c r="Q367" s="120">
        <v>0</v>
      </c>
      <c r="R367" s="121">
        <v>200</v>
      </c>
      <c r="S367" s="120">
        <v>213.3</v>
      </c>
      <c r="T367" s="121">
        <v>0</v>
      </c>
      <c r="U367" s="120">
        <v>0</v>
      </c>
      <c r="V367" s="121">
        <v>0</v>
      </c>
      <c r="W367" s="120">
        <v>0</v>
      </c>
      <c r="X367" s="120" t="s">
        <v>6250</v>
      </c>
      <c r="Y367" s="120" t="b">
        <v>1</v>
      </c>
      <c r="AA367" t="str">
        <f>VLOOKUP($H367,'Master list'!$C:$Z,3,0)</f>
        <v>SGCC</v>
      </c>
      <c r="AB367" t="str">
        <f>VLOOKUP($H367,'Master list'!$C:$Z,4,0)</f>
        <v>Z08</v>
      </c>
      <c r="AC367" s="47">
        <f>VLOOKUP($H367,'Master list'!$C:$Z,13,0)</f>
        <v>1219</v>
      </c>
      <c r="AD367" t="str">
        <f>VLOOKUP($H367,'Master list'!$C:$Z,5,0)</f>
        <v>SGCC-ZSBX-Z08</v>
      </c>
      <c r="AE367">
        <f>VLOOKUP($H367,'Master list'!$C:$Z,6,0)</f>
        <v>1</v>
      </c>
      <c r="AF367">
        <f>VLOOKUP($H367,'Master list'!$C:$Z,7,0)</f>
        <v>270</v>
      </c>
      <c r="AG367">
        <f>VLOOKUP($H367,'Master list'!$C:$Z,8,0)</f>
        <v>500</v>
      </c>
      <c r="AH367" s="46">
        <f>VLOOKUP($H367,'Master list'!$C:$L,9,0)</f>
        <v>1.05975</v>
      </c>
      <c r="AI367" s="46">
        <f t="shared" si="22"/>
        <v>211.95</v>
      </c>
      <c r="AJ367" s="46">
        <f t="shared" si="23"/>
        <v>211.95</v>
      </c>
      <c r="AK367" s="46">
        <f t="shared" si="24"/>
        <v>0</v>
      </c>
      <c r="AL367" s="74">
        <v>5</v>
      </c>
    </row>
    <row r="368" spans="1:38">
      <c r="A368" s="120" t="s">
        <v>1447</v>
      </c>
      <c r="B368" s="120" t="s">
        <v>1702</v>
      </c>
      <c r="C368" s="120" t="s">
        <v>6224</v>
      </c>
      <c r="D368" s="120" t="s">
        <v>6225</v>
      </c>
      <c r="E368" s="121">
        <v>113</v>
      </c>
      <c r="F368" s="120" t="s">
        <v>6246</v>
      </c>
      <c r="G368" s="120" t="s">
        <v>6246</v>
      </c>
      <c r="H368" s="120" t="s">
        <v>1025</v>
      </c>
      <c r="I368" s="120" t="s">
        <v>1224</v>
      </c>
      <c r="J368" s="120" t="s">
        <v>1221</v>
      </c>
      <c r="K368" s="120">
        <v>1.6</v>
      </c>
      <c r="L368" s="120">
        <v>136</v>
      </c>
      <c r="M368" s="120" t="s">
        <v>1764</v>
      </c>
      <c r="N368" s="120" t="s">
        <v>1704</v>
      </c>
      <c r="O368" s="120" t="s">
        <v>1702</v>
      </c>
      <c r="P368" s="121">
        <v>200</v>
      </c>
      <c r="Q368" s="120">
        <v>0</v>
      </c>
      <c r="R368" s="121">
        <v>172</v>
      </c>
      <c r="S368" s="120">
        <v>129</v>
      </c>
      <c r="T368" s="121">
        <v>0</v>
      </c>
      <c r="U368" s="120">
        <v>0</v>
      </c>
      <c r="V368" s="121">
        <v>28</v>
      </c>
      <c r="W368" s="120">
        <v>0</v>
      </c>
      <c r="X368" s="120" t="s">
        <v>6250</v>
      </c>
      <c r="Y368" s="120" t="b">
        <v>0</v>
      </c>
      <c r="AA368" t="str">
        <f>VLOOKUP($H368,'Master list'!$C:$Z,3,0)</f>
        <v>SGCC</v>
      </c>
      <c r="AB368" t="str">
        <f>VLOOKUP($H368,'Master list'!$C:$Z,4,0)</f>
        <v>Z08</v>
      </c>
      <c r="AC368" s="47">
        <f>VLOOKUP($H368,'Master list'!$C:$Z,13,0)</f>
        <v>1219</v>
      </c>
      <c r="AD368" t="str">
        <f>VLOOKUP($H368,'Master list'!$C:$Z,5,0)</f>
        <v>SGCC-ZSBX-Z08</v>
      </c>
      <c r="AE368">
        <f>VLOOKUP($H368,'Master list'!$C:$Z,6,0)</f>
        <v>1.6</v>
      </c>
      <c r="AF368">
        <f>VLOOKUP($H368,'Master list'!$C:$Z,7,0)</f>
        <v>136</v>
      </c>
      <c r="AG368">
        <f>VLOOKUP($H368,'Master list'!$C:$Z,8,0)</f>
        <v>439</v>
      </c>
      <c r="AH368" s="46">
        <f>VLOOKUP($H368,'Master list'!$C:$L,9,0)</f>
        <v>0.74988224000000003</v>
      </c>
      <c r="AI368" s="46">
        <f t="shared" si="22"/>
        <v>149.976448</v>
      </c>
      <c r="AJ368" s="46">
        <f t="shared" si="23"/>
        <v>128.97974528</v>
      </c>
      <c r="AK368" s="46">
        <f t="shared" si="24"/>
        <v>20.996702720000002</v>
      </c>
      <c r="AL368" s="74">
        <v>5</v>
      </c>
    </row>
    <row r="369" spans="1:38">
      <c r="A369" s="120" t="s">
        <v>1447</v>
      </c>
      <c r="B369" s="120" t="s">
        <v>1702</v>
      </c>
      <c r="C369" s="120" t="s">
        <v>6224</v>
      </c>
      <c r="D369" s="120" t="s">
        <v>6225</v>
      </c>
      <c r="E369" s="121">
        <v>114</v>
      </c>
      <c r="F369" s="120" t="s">
        <v>6246</v>
      </c>
      <c r="G369" s="120" t="s">
        <v>6246</v>
      </c>
      <c r="H369" s="120" t="s">
        <v>1025</v>
      </c>
      <c r="I369" s="120" t="s">
        <v>1224</v>
      </c>
      <c r="J369" s="120" t="s">
        <v>1221</v>
      </c>
      <c r="K369" s="120">
        <v>1.6</v>
      </c>
      <c r="L369" s="120">
        <v>136</v>
      </c>
      <c r="M369" s="120" t="s">
        <v>1764</v>
      </c>
      <c r="N369" s="120" t="s">
        <v>1704</v>
      </c>
      <c r="O369" s="120" t="s">
        <v>1702</v>
      </c>
      <c r="P369" s="121">
        <v>500</v>
      </c>
      <c r="Q369" s="120">
        <v>0</v>
      </c>
      <c r="R369" s="121">
        <v>0</v>
      </c>
      <c r="S369" s="120">
        <v>0</v>
      </c>
      <c r="T369" s="121">
        <v>0</v>
      </c>
      <c r="U369" s="120">
        <v>0</v>
      </c>
      <c r="V369" s="121">
        <v>500</v>
      </c>
      <c r="W369" s="120">
        <v>0</v>
      </c>
      <c r="X369" s="120" t="s">
        <v>6250</v>
      </c>
      <c r="Y369" s="120" t="b">
        <v>0</v>
      </c>
      <c r="AA369" t="str">
        <f>VLOOKUP($H369,'Master list'!$C:$Z,3,0)</f>
        <v>SGCC</v>
      </c>
      <c r="AB369" t="str">
        <f>VLOOKUP($H369,'Master list'!$C:$Z,4,0)</f>
        <v>Z08</v>
      </c>
      <c r="AC369" s="47">
        <f>VLOOKUP($H369,'Master list'!$C:$Z,13,0)</f>
        <v>1219</v>
      </c>
      <c r="AD369" t="str">
        <f>VLOOKUP($H369,'Master list'!$C:$Z,5,0)</f>
        <v>SGCC-ZSBX-Z08</v>
      </c>
      <c r="AE369">
        <f>VLOOKUP($H369,'Master list'!$C:$Z,6,0)</f>
        <v>1.6</v>
      </c>
      <c r="AF369">
        <f>VLOOKUP($H369,'Master list'!$C:$Z,7,0)</f>
        <v>136</v>
      </c>
      <c r="AG369">
        <f>VLOOKUP($H369,'Master list'!$C:$Z,8,0)</f>
        <v>439</v>
      </c>
      <c r="AH369" s="46">
        <f>VLOOKUP($H369,'Master list'!$C:$L,9,0)</f>
        <v>0.74988224000000003</v>
      </c>
      <c r="AI369" s="46">
        <f t="shared" si="22"/>
        <v>374.94112000000001</v>
      </c>
      <c r="AJ369" s="46">
        <f t="shared" si="23"/>
        <v>0</v>
      </c>
      <c r="AK369" s="46">
        <f t="shared" si="24"/>
        <v>374.94112000000001</v>
      </c>
      <c r="AL369" s="74">
        <v>5</v>
      </c>
    </row>
    <row r="370" spans="1:38">
      <c r="A370" s="120" t="s">
        <v>1447</v>
      </c>
      <c r="B370" s="120" t="s">
        <v>1702</v>
      </c>
      <c r="C370" s="120" t="s">
        <v>6224</v>
      </c>
      <c r="D370" s="120" t="s">
        <v>6225</v>
      </c>
      <c r="E370" s="121">
        <v>115</v>
      </c>
      <c r="F370" s="120" t="s">
        <v>6246</v>
      </c>
      <c r="G370" s="120" t="s">
        <v>6246</v>
      </c>
      <c r="H370" s="120" t="s">
        <v>1052</v>
      </c>
      <c r="I370" s="120" t="s">
        <v>1224</v>
      </c>
      <c r="J370" s="120" t="s">
        <v>1547</v>
      </c>
      <c r="K370" s="120">
        <v>0.6</v>
      </c>
      <c r="L370" s="120">
        <v>386</v>
      </c>
      <c r="M370" s="120" t="s">
        <v>1765</v>
      </c>
      <c r="N370" s="120" t="s">
        <v>1704</v>
      </c>
      <c r="O370" s="120" t="s">
        <v>1702</v>
      </c>
      <c r="P370" s="121">
        <v>600</v>
      </c>
      <c r="Q370" s="120">
        <v>0</v>
      </c>
      <c r="R370" s="121">
        <v>585</v>
      </c>
      <c r="S370" s="120">
        <v>1221</v>
      </c>
      <c r="T370" s="121">
        <v>0</v>
      </c>
      <c r="U370" s="120">
        <v>0</v>
      </c>
      <c r="V370" s="121">
        <v>15</v>
      </c>
      <c r="W370" s="120">
        <v>0</v>
      </c>
      <c r="X370" s="120" t="s">
        <v>6250</v>
      </c>
      <c r="Y370" s="120" t="b">
        <v>0</v>
      </c>
      <c r="AA370" t="str">
        <f>VLOOKUP($H370,'Master list'!$C:$Z,3,0)</f>
        <v>SGCD</v>
      </c>
      <c r="AB370" t="str">
        <f>VLOOKUP($H370,'Master list'!$C:$Z,4,0)</f>
        <v>Z08</v>
      </c>
      <c r="AC370" s="47">
        <f>VLOOKUP($H370,'Master list'!$C:$Z,13,0)</f>
        <v>1219</v>
      </c>
      <c r="AD370" t="str">
        <f>VLOOKUP($H370,'Master list'!$C:$Z,5,0)</f>
        <v>SGCD2-ZSBX-Z08</v>
      </c>
      <c r="AE370">
        <f>VLOOKUP($H370,'Master list'!$C:$Z,6,0)</f>
        <v>0.6</v>
      </c>
      <c r="AF370">
        <f>VLOOKUP($H370,'Master list'!$C:$Z,7,0)</f>
        <v>386</v>
      </c>
      <c r="AG370">
        <f>VLOOKUP($H370,'Master list'!$C:$Z,8,0)</f>
        <v>1120</v>
      </c>
      <c r="AH370" s="46">
        <f>VLOOKUP($H370,'Master list'!$C:$L,9,0)</f>
        <v>2.0362271999999999</v>
      </c>
      <c r="AI370" s="46">
        <f t="shared" si="22"/>
        <v>1221.73632</v>
      </c>
      <c r="AJ370" s="46">
        <f t="shared" si="23"/>
        <v>1191.192912</v>
      </c>
      <c r="AK370" s="46">
        <f t="shared" si="24"/>
        <v>30.543407999999999</v>
      </c>
      <c r="AL370" s="74">
        <v>5</v>
      </c>
    </row>
    <row r="371" spans="1:38">
      <c r="A371" s="120" t="s">
        <v>1447</v>
      </c>
      <c r="B371" s="120" t="s">
        <v>1702</v>
      </c>
      <c r="C371" s="120" t="s">
        <v>6224</v>
      </c>
      <c r="D371" s="120" t="s">
        <v>6225</v>
      </c>
      <c r="E371" s="121">
        <v>116</v>
      </c>
      <c r="F371" s="120" t="s">
        <v>6246</v>
      </c>
      <c r="G371" s="120" t="s">
        <v>6246</v>
      </c>
      <c r="H371" s="120" t="s">
        <v>1077</v>
      </c>
      <c r="I371" s="120" t="s">
        <v>1224</v>
      </c>
      <c r="J371" s="120" t="s">
        <v>1270</v>
      </c>
      <c r="K371" s="120">
        <v>0.8</v>
      </c>
      <c r="L371" s="120">
        <v>215</v>
      </c>
      <c r="M371" s="120" t="s">
        <v>1717</v>
      </c>
      <c r="N371" s="120" t="s">
        <v>1704</v>
      </c>
      <c r="O371" s="120" t="s">
        <v>1702</v>
      </c>
      <c r="P371" s="121">
        <v>200</v>
      </c>
      <c r="Q371" s="120">
        <v>0</v>
      </c>
      <c r="R371" s="121">
        <v>200</v>
      </c>
      <c r="S371" s="120">
        <v>84</v>
      </c>
      <c r="T371" s="121">
        <v>0</v>
      </c>
      <c r="U371" s="120">
        <v>0</v>
      </c>
      <c r="V371" s="121">
        <v>0</v>
      </c>
      <c r="W371" s="120">
        <v>0</v>
      </c>
      <c r="X371" s="120" t="s">
        <v>6250</v>
      </c>
      <c r="Y371" s="120" t="b">
        <v>1</v>
      </c>
      <c r="AA371" t="str">
        <f>VLOOKUP($H371,'Master list'!$C:$Z,3,0)</f>
        <v>SGCC</v>
      </c>
      <c r="AB371" t="str">
        <f>VLOOKUP($H371,'Master list'!$C:$Z,4,0)</f>
        <v>Z22</v>
      </c>
      <c r="AC371" s="47">
        <f>VLOOKUP($H371,'Master list'!$C:$Z,13,0)</f>
        <v>1219</v>
      </c>
      <c r="AD371" t="str">
        <f>VLOOKUP($H371,'Master list'!$C:$Z,5,0)</f>
        <v>SGCC-ZSBX-Z22</v>
      </c>
      <c r="AE371">
        <f>VLOOKUP($H371,'Master list'!$C:$Z,6,0)</f>
        <v>0.8</v>
      </c>
      <c r="AF371">
        <f>VLOOKUP($H371,'Master list'!$C:$Z,7,0)</f>
        <v>215</v>
      </c>
      <c r="AG371">
        <f>VLOOKUP($H371,'Master list'!$C:$Z,8,0)</f>
        <v>310</v>
      </c>
      <c r="AH371" s="46">
        <f>VLOOKUP($H371,'Master list'!$C:$L,9,0)</f>
        <v>0.41856199999999999</v>
      </c>
      <c r="AI371" s="46">
        <f t="shared" si="22"/>
        <v>83.712400000000002</v>
      </c>
      <c r="AJ371" s="46">
        <f t="shared" si="23"/>
        <v>83.712400000000002</v>
      </c>
      <c r="AK371" s="46">
        <f t="shared" si="24"/>
        <v>0</v>
      </c>
      <c r="AL371" s="74">
        <v>5</v>
      </c>
    </row>
    <row r="372" spans="1:38">
      <c r="A372" s="120" t="s">
        <v>1447</v>
      </c>
      <c r="B372" s="120" t="s">
        <v>1702</v>
      </c>
      <c r="C372" s="120" t="s">
        <v>6224</v>
      </c>
      <c r="D372" s="120" t="s">
        <v>6225</v>
      </c>
      <c r="E372" s="121">
        <v>117</v>
      </c>
      <c r="F372" s="120" t="s">
        <v>6246</v>
      </c>
      <c r="G372" s="120" t="s">
        <v>6246</v>
      </c>
      <c r="H372" s="120" t="s">
        <v>1077</v>
      </c>
      <c r="I372" s="120" t="s">
        <v>1224</v>
      </c>
      <c r="J372" s="120" t="s">
        <v>1270</v>
      </c>
      <c r="K372" s="120">
        <v>0.8</v>
      </c>
      <c r="L372" s="120">
        <v>215</v>
      </c>
      <c r="M372" s="120" t="s">
        <v>1717</v>
      </c>
      <c r="N372" s="120" t="s">
        <v>1704</v>
      </c>
      <c r="O372" s="120" t="s">
        <v>1702</v>
      </c>
      <c r="P372" s="121">
        <v>500</v>
      </c>
      <c r="Q372" s="120">
        <v>0</v>
      </c>
      <c r="R372" s="121">
        <v>500</v>
      </c>
      <c r="S372" s="120">
        <v>209</v>
      </c>
      <c r="T372" s="121">
        <v>0</v>
      </c>
      <c r="U372" s="120">
        <v>0</v>
      </c>
      <c r="V372" s="121">
        <v>0</v>
      </c>
      <c r="W372" s="120">
        <v>0</v>
      </c>
      <c r="X372" s="120" t="s">
        <v>6250</v>
      </c>
      <c r="Y372" s="120" t="b">
        <v>1</v>
      </c>
      <c r="AA372" t="str">
        <f>VLOOKUP($H372,'Master list'!$C:$Z,3,0)</f>
        <v>SGCC</v>
      </c>
      <c r="AB372" t="str">
        <f>VLOOKUP($H372,'Master list'!$C:$Z,4,0)</f>
        <v>Z22</v>
      </c>
      <c r="AC372" s="47">
        <f>VLOOKUP($H372,'Master list'!$C:$Z,13,0)</f>
        <v>1219</v>
      </c>
      <c r="AD372" t="str">
        <f>VLOOKUP($H372,'Master list'!$C:$Z,5,0)</f>
        <v>SGCC-ZSBX-Z22</v>
      </c>
      <c r="AE372">
        <f>VLOOKUP($H372,'Master list'!$C:$Z,6,0)</f>
        <v>0.8</v>
      </c>
      <c r="AF372">
        <f>VLOOKUP($H372,'Master list'!$C:$Z,7,0)</f>
        <v>215</v>
      </c>
      <c r="AG372">
        <f>VLOOKUP($H372,'Master list'!$C:$Z,8,0)</f>
        <v>310</v>
      </c>
      <c r="AH372" s="46">
        <f>VLOOKUP($H372,'Master list'!$C:$L,9,0)</f>
        <v>0.41856199999999999</v>
      </c>
      <c r="AI372" s="46">
        <f t="shared" si="22"/>
        <v>209.28100000000001</v>
      </c>
      <c r="AJ372" s="46">
        <f t="shared" si="23"/>
        <v>209.28100000000001</v>
      </c>
      <c r="AK372" s="46">
        <f t="shared" si="24"/>
        <v>0</v>
      </c>
      <c r="AL372" s="74">
        <v>5</v>
      </c>
    </row>
    <row r="373" spans="1:38">
      <c r="A373" s="120" t="s">
        <v>1447</v>
      </c>
      <c r="B373" s="120" t="s">
        <v>1702</v>
      </c>
      <c r="C373" s="120" t="s">
        <v>6224</v>
      </c>
      <c r="D373" s="120" t="s">
        <v>6225</v>
      </c>
      <c r="E373" s="121">
        <v>118</v>
      </c>
      <c r="F373" s="120" t="s">
        <v>6246</v>
      </c>
      <c r="G373" s="120" t="s">
        <v>6246</v>
      </c>
      <c r="H373" s="120" t="s">
        <v>1080</v>
      </c>
      <c r="I373" s="120" t="s">
        <v>1224</v>
      </c>
      <c r="J373" s="120" t="s">
        <v>1270</v>
      </c>
      <c r="K373" s="120">
        <v>2</v>
      </c>
      <c r="L373" s="120">
        <v>120</v>
      </c>
      <c r="M373" s="120" t="s">
        <v>1851</v>
      </c>
      <c r="N373" s="120" t="s">
        <v>1704</v>
      </c>
      <c r="O373" s="120" t="s">
        <v>1702</v>
      </c>
      <c r="P373" s="121">
        <v>100</v>
      </c>
      <c r="Q373" s="120">
        <v>0</v>
      </c>
      <c r="R373" s="121">
        <v>100</v>
      </c>
      <c r="S373" s="120">
        <v>26.4</v>
      </c>
      <c r="T373" s="121">
        <v>0</v>
      </c>
      <c r="U373" s="120">
        <v>0</v>
      </c>
      <c r="V373" s="121">
        <v>0</v>
      </c>
      <c r="W373" s="120">
        <v>0</v>
      </c>
      <c r="X373" s="120" t="s">
        <v>6250</v>
      </c>
      <c r="Y373" s="120" t="b">
        <v>1</v>
      </c>
      <c r="AA373" t="str">
        <f>VLOOKUP($H373,'Master list'!$C:$Z,3,0)</f>
        <v>SGCC</v>
      </c>
      <c r="AB373" t="str">
        <f>VLOOKUP($H373,'Master list'!$C:$Z,4,0)</f>
        <v>Z22</v>
      </c>
      <c r="AC373" s="47">
        <f>VLOOKUP($H373,'Master list'!$C:$Z,13,0)</f>
        <v>1219</v>
      </c>
      <c r="AD373" t="str">
        <f>VLOOKUP($H373,'Master list'!$C:$Z,5,0)</f>
        <v>SGCC-ZSBX-Z22</v>
      </c>
      <c r="AE373">
        <f>VLOOKUP($H373,'Master list'!$C:$Z,6,0)</f>
        <v>2</v>
      </c>
      <c r="AF373">
        <f>VLOOKUP($H373,'Master list'!$C:$Z,7,0)</f>
        <v>120</v>
      </c>
      <c r="AG373">
        <f>VLOOKUP($H373,'Master list'!$C:$Z,8,0)</f>
        <v>138</v>
      </c>
      <c r="AH373" s="46">
        <f>VLOOKUP($H373,'Master list'!$C:$L,9,0)</f>
        <v>0.259992</v>
      </c>
      <c r="AI373" s="46">
        <f t="shared" si="22"/>
        <v>25.999200000000002</v>
      </c>
      <c r="AJ373" s="46">
        <f t="shared" si="23"/>
        <v>25.999200000000002</v>
      </c>
      <c r="AK373" s="46">
        <f t="shared" si="24"/>
        <v>0</v>
      </c>
      <c r="AL373" s="74">
        <v>5</v>
      </c>
    </row>
    <row r="374" spans="1:38">
      <c r="A374" s="120" t="s">
        <v>1447</v>
      </c>
      <c r="B374" s="120" t="s">
        <v>1702</v>
      </c>
      <c r="C374" s="120" t="s">
        <v>6224</v>
      </c>
      <c r="D374" s="120" t="s">
        <v>6225</v>
      </c>
      <c r="E374" s="121">
        <v>119</v>
      </c>
      <c r="F374" s="120" t="s">
        <v>6246</v>
      </c>
      <c r="G374" s="120" t="s">
        <v>6246</v>
      </c>
      <c r="H374" s="120" t="s">
        <v>1080</v>
      </c>
      <c r="I374" s="120" t="s">
        <v>1224</v>
      </c>
      <c r="J374" s="120" t="s">
        <v>1270</v>
      </c>
      <c r="K374" s="120">
        <v>2</v>
      </c>
      <c r="L374" s="120">
        <v>120</v>
      </c>
      <c r="M374" s="120" t="s">
        <v>1851</v>
      </c>
      <c r="N374" s="120" t="s">
        <v>1704</v>
      </c>
      <c r="O374" s="120" t="s">
        <v>1702</v>
      </c>
      <c r="P374" s="121">
        <v>500</v>
      </c>
      <c r="Q374" s="120">
        <v>0</v>
      </c>
      <c r="R374" s="121">
        <v>500</v>
      </c>
      <c r="S374" s="120">
        <v>131.744</v>
      </c>
      <c r="T374" s="121">
        <v>0</v>
      </c>
      <c r="U374" s="120">
        <v>0</v>
      </c>
      <c r="V374" s="121">
        <v>0</v>
      </c>
      <c r="W374" s="120">
        <v>0</v>
      </c>
      <c r="X374" s="120" t="s">
        <v>6250</v>
      </c>
      <c r="Y374" s="120" t="b">
        <v>1</v>
      </c>
      <c r="AA374" t="str">
        <f>VLOOKUP($H374,'Master list'!$C:$Z,3,0)</f>
        <v>SGCC</v>
      </c>
      <c r="AB374" t="str">
        <f>VLOOKUP($H374,'Master list'!$C:$Z,4,0)</f>
        <v>Z22</v>
      </c>
      <c r="AC374" s="47">
        <f>VLOOKUP($H374,'Master list'!$C:$Z,13,0)</f>
        <v>1219</v>
      </c>
      <c r="AD374" t="str">
        <f>VLOOKUP($H374,'Master list'!$C:$Z,5,0)</f>
        <v>SGCC-ZSBX-Z22</v>
      </c>
      <c r="AE374">
        <f>VLOOKUP($H374,'Master list'!$C:$Z,6,0)</f>
        <v>2</v>
      </c>
      <c r="AF374">
        <f>VLOOKUP($H374,'Master list'!$C:$Z,7,0)</f>
        <v>120</v>
      </c>
      <c r="AG374">
        <f>VLOOKUP($H374,'Master list'!$C:$Z,8,0)</f>
        <v>138</v>
      </c>
      <c r="AH374" s="46">
        <f>VLOOKUP($H374,'Master list'!$C:$L,9,0)</f>
        <v>0.259992</v>
      </c>
      <c r="AI374" s="46">
        <f t="shared" si="22"/>
        <v>129.99600000000001</v>
      </c>
      <c r="AJ374" s="46">
        <f t="shared" si="23"/>
        <v>129.99600000000001</v>
      </c>
      <c r="AK374" s="46">
        <f t="shared" si="24"/>
        <v>0</v>
      </c>
      <c r="AL374" s="74">
        <v>5</v>
      </c>
    </row>
    <row r="375" spans="1:38">
      <c r="A375" s="120" t="s">
        <v>1447</v>
      </c>
      <c r="B375" s="120" t="s">
        <v>1702</v>
      </c>
      <c r="C375" s="120" t="s">
        <v>6224</v>
      </c>
      <c r="D375" s="120" t="s">
        <v>6225</v>
      </c>
      <c r="E375" s="121">
        <v>120</v>
      </c>
      <c r="F375" s="120" t="s">
        <v>6246</v>
      </c>
      <c r="G375" s="120" t="s">
        <v>6246</v>
      </c>
      <c r="H375" s="120" t="s">
        <v>1083</v>
      </c>
      <c r="I375" s="120" t="s">
        <v>1224</v>
      </c>
      <c r="J375" s="120" t="s">
        <v>1270</v>
      </c>
      <c r="K375" s="120">
        <v>2</v>
      </c>
      <c r="L375" s="120">
        <v>160</v>
      </c>
      <c r="M375" s="120" t="s">
        <v>1852</v>
      </c>
      <c r="N375" s="120" t="s">
        <v>1704</v>
      </c>
      <c r="O375" s="120" t="s">
        <v>1702</v>
      </c>
      <c r="P375" s="121">
        <v>400</v>
      </c>
      <c r="Q375" s="120">
        <v>0</v>
      </c>
      <c r="R375" s="121">
        <v>156</v>
      </c>
      <c r="S375" s="120">
        <v>68</v>
      </c>
      <c r="T375" s="121">
        <v>0</v>
      </c>
      <c r="U375" s="120">
        <v>0</v>
      </c>
      <c r="V375" s="121">
        <v>244</v>
      </c>
      <c r="W375" s="120">
        <v>0</v>
      </c>
      <c r="X375" s="120" t="s">
        <v>6250</v>
      </c>
      <c r="Y375" s="120" t="b">
        <v>0</v>
      </c>
      <c r="AA375" t="str">
        <f>VLOOKUP($H375,'Master list'!$C:$Z,3,0)</f>
        <v>SGCC</v>
      </c>
      <c r="AB375" t="str">
        <f>VLOOKUP($H375,'Master list'!$C:$Z,4,0)</f>
        <v>Z22</v>
      </c>
      <c r="AC375" s="47">
        <f>VLOOKUP($H375,'Master list'!$C:$Z,13,0)</f>
        <v>1219</v>
      </c>
      <c r="AD375" t="str">
        <f>VLOOKUP($H375,'Master list'!$C:$Z,5,0)</f>
        <v>SGCC-ZSBX-Z22</v>
      </c>
      <c r="AE375">
        <f>VLOOKUP($H375,'Master list'!$C:$Z,6,0)</f>
        <v>2</v>
      </c>
      <c r="AF375">
        <f>VLOOKUP($H375,'Master list'!$C:$Z,7,0)</f>
        <v>160</v>
      </c>
      <c r="AG375">
        <f>VLOOKUP($H375,'Master list'!$C:$Z,8,0)</f>
        <v>168</v>
      </c>
      <c r="AH375" s="46">
        <f>VLOOKUP($H375,'Master list'!$C:$L,9,0)</f>
        <v>0.422016</v>
      </c>
      <c r="AI375" s="46">
        <f t="shared" si="22"/>
        <v>168.8064</v>
      </c>
      <c r="AJ375" s="46">
        <f t="shared" si="23"/>
        <v>65.834496000000001</v>
      </c>
      <c r="AK375" s="46">
        <f t="shared" si="24"/>
        <v>102.97190399999999</v>
      </c>
      <c r="AL375" s="74">
        <v>5</v>
      </c>
    </row>
    <row r="376" spans="1:38">
      <c r="A376" s="120" t="s">
        <v>1447</v>
      </c>
      <c r="B376" s="120" t="s">
        <v>1702</v>
      </c>
      <c r="C376" s="120" t="s">
        <v>6224</v>
      </c>
      <c r="D376" s="120" t="s">
        <v>6225</v>
      </c>
      <c r="E376" s="121">
        <v>121</v>
      </c>
      <c r="F376" s="120" t="s">
        <v>6246</v>
      </c>
      <c r="G376" s="120" t="s">
        <v>6246</v>
      </c>
      <c r="H376" s="120" t="s">
        <v>1138</v>
      </c>
      <c r="I376" s="120" t="s">
        <v>1224</v>
      </c>
      <c r="J376" s="120" t="s">
        <v>1221</v>
      </c>
      <c r="K376" s="120">
        <v>0.6</v>
      </c>
      <c r="L376" s="120">
        <v>321</v>
      </c>
      <c r="M376" s="120" t="s">
        <v>1770</v>
      </c>
      <c r="N376" s="120" t="s">
        <v>1704</v>
      </c>
      <c r="O376" s="120" t="s">
        <v>1702</v>
      </c>
      <c r="P376" s="121">
        <v>400</v>
      </c>
      <c r="Q376" s="120">
        <v>0</v>
      </c>
      <c r="R376" s="121">
        <v>0</v>
      </c>
      <c r="S376" s="120">
        <v>0</v>
      </c>
      <c r="T376" s="121">
        <v>0</v>
      </c>
      <c r="U376" s="120">
        <v>0</v>
      </c>
      <c r="V376" s="121">
        <v>400</v>
      </c>
      <c r="W376" s="120">
        <v>0</v>
      </c>
      <c r="X376" s="120" t="s">
        <v>6250</v>
      </c>
      <c r="Y376" s="120" t="b">
        <v>0</v>
      </c>
      <c r="AA376" t="str">
        <f>VLOOKUP($H376,'Master list'!$C:$Z,3,0)</f>
        <v>SGCC</v>
      </c>
      <c r="AB376" t="str">
        <f>VLOOKUP($H376,'Master list'!$C:$Z,4,0)</f>
        <v>Z08</v>
      </c>
      <c r="AC376" s="47">
        <f>VLOOKUP($H376,'Master list'!$C:$Z,13,0)</f>
        <v>1219</v>
      </c>
      <c r="AD376" t="str">
        <f>VLOOKUP($H376,'Master list'!$C:$Z,5,0)</f>
        <v>SGCC-ZSBX-Z08</v>
      </c>
      <c r="AE376">
        <f>VLOOKUP($H376,'Master list'!$C:$Z,6,0)</f>
        <v>0.6</v>
      </c>
      <c r="AF376">
        <f>VLOOKUP($H376,'Master list'!$C:$Z,7,0)</f>
        <v>321</v>
      </c>
      <c r="AG376">
        <f>VLOOKUP($H376,'Master list'!$C:$Z,8,0)</f>
        <v>450</v>
      </c>
      <c r="AH376" s="46">
        <f>VLOOKUP($H376,'Master list'!$C:$L,9,0)</f>
        <v>0.68035950000000001</v>
      </c>
      <c r="AI376" s="46">
        <f t="shared" si="22"/>
        <v>272.1438</v>
      </c>
      <c r="AJ376" s="46">
        <f t="shared" si="23"/>
        <v>0</v>
      </c>
      <c r="AK376" s="46">
        <f t="shared" si="24"/>
        <v>272.1438</v>
      </c>
      <c r="AL376" s="74">
        <v>5</v>
      </c>
    </row>
    <row r="377" spans="1:38">
      <c r="A377" s="120" t="s">
        <v>1447</v>
      </c>
      <c r="B377" s="120" t="s">
        <v>1702</v>
      </c>
      <c r="C377" s="120" t="s">
        <v>6224</v>
      </c>
      <c r="D377" s="120" t="s">
        <v>6225</v>
      </c>
      <c r="E377" s="121">
        <v>122</v>
      </c>
      <c r="F377" s="120" t="s">
        <v>6246</v>
      </c>
      <c r="G377" s="120" t="s">
        <v>6246</v>
      </c>
      <c r="H377" s="120" t="s">
        <v>1138</v>
      </c>
      <c r="I377" s="120" t="s">
        <v>1224</v>
      </c>
      <c r="J377" s="120" t="s">
        <v>1221</v>
      </c>
      <c r="K377" s="120">
        <v>0.6</v>
      </c>
      <c r="L377" s="120">
        <v>321</v>
      </c>
      <c r="M377" s="120" t="s">
        <v>1770</v>
      </c>
      <c r="N377" s="120" t="s">
        <v>1704</v>
      </c>
      <c r="O377" s="120" t="s">
        <v>1702</v>
      </c>
      <c r="P377" s="121">
        <v>300</v>
      </c>
      <c r="Q377" s="120">
        <v>0</v>
      </c>
      <c r="R377" s="121">
        <v>300</v>
      </c>
      <c r="S377" s="120">
        <v>209</v>
      </c>
      <c r="T377" s="121">
        <v>0</v>
      </c>
      <c r="U377" s="120">
        <v>0</v>
      </c>
      <c r="V377" s="121">
        <v>0</v>
      </c>
      <c r="W377" s="120">
        <v>0</v>
      </c>
      <c r="X377" s="120" t="s">
        <v>6250</v>
      </c>
      <c r="Y377" s="120" t="b">
        <v>1</v>
      </c>
      <c r="AA377" t="str">
        <f>VLOOKUP($H377,'Master list'!$C:$Z,3,0)</f>
        <v>SGCC</v>
      </c>
      <c r="AB377" t="str">
        <f>VLOOKUP($H377,'Master list'!$C:$Z,4,0)</f>
        <v>Z08</v>
      </c>
      <c r="AC377" s="47">
        <f>VLOOKUP($H377,'Master list'!$C:$Z,13,0)</f>
        <v>1219</v>
      </c>
      <c r="AD377" t="str">
        <f>VLOOKUP($H377,'Master list'!$C:$Z,5,0)</f>
        <v>SGCC-ZSBX-Z08</v>
      </c>
      <c r="AE377">
        <f>VLOOKUP($H377,'Master list'!$C:$Z,6,0)</f>
        <v>0.6</v>
      </c>
      <c r="AF377">
        <f>VLOOKUP($H377,'Master list'!$C:$Z,7,0)</f>
        <v>321</v>
      </c>
      <c r="AG377">
        <f>VLOOKUP($H377,'Master list'!$C:$Z,8,0)</f>
        <v>450</v>
      </c>
      <c r="AH377" s="46">
        <f>VLOOKUP($H377,'Master list'!$C:$L,9,0)</f>
        <v>0.68035950000000001</v>
      </c>
      <c r="AI377" s="46">
        <f t="shared" si="22"/>
        <v>204.10785000000001</v>
      </c>
      <c r="AJ377" s="46">
        <f t="shared" si="23"/>
        <v>204.10785000000001</v>
      </c>
      <c r="AK377" s="46">
        <f t="shared" si="24"/>
        <v>0</v>
      </c>
      <c r="AL377" s="74">
        <v>5</v>
      </c>
    </row>
    <row r="378" spans="1:38">
      <c r="A378" s="120" t="s">
        <v>1447</v>
      </c>
      <c r="B378" s="120" t="s">
        <v>1702</v>
      </c>
      <c r="C378" s="120" t="s">
        <v>6224</v>
      </c>
      <c r="D378" s="120" t="s">
        <v>6225</v>
      </c>
      <c r="E378" s="121">
        <v>123</v>
      </c>
      <c r="F378" s="120" t="s">
        <v>6246</v>
      </c>
      <c r="G378" s="120" t="s">
        <v>6246</v>
      </c>
      <c r="H378" s="120" t="s">
        <v>1144</v>
      </c>
      <c r="I378" s="120" t="s">
        <v>1224</v>
      </c>
      <c r="J378" s="120" t="s">
        <v>1221</v>
      </c>
      <c r="K378" s="120">
        <v>0.8</v>
      </c>
      <c r="L378" s="120">
        <v>49</v>
      </c>
      <c r="M378" s="120" t="s">
        <v>1263</v>
      </c>
      <c r="N378" s="120" t="s">
        <v>1715</v>
      </c>
      <c r="O378" s="120" t="s">
        <v>1702</v>
      </c>
      <c r="P378" s="121">
        <v>0</v>
      </c>
      <c r="Q378" s="120">
        <v>100</v>
      </c>
      <c r="R378" s="121">
        <v>0</v>
      </c>
      <c r="S378" s="120">
        <v>0</v>
      </c>
      <c r="T378" s="121">
        <v>1</v>
      </c>
      <c r="U378" s="120">
        <v>92</v>
      </c>
      <c r="V378" s="121">
        <v>0</v>
      </c>
      <c r="W378" s="120">
        <v>8</v>
      </c>
      <c r="X378" s="120" t="s">
        <v>6250</v>
      </c>
      <c r="Y378" s="120" t="b">
        <v>0</v>
      </c>
      <c r="AA378" t="str">
        <f>VLOOKUP($H378,'Master list'!$C:$Z,3,0)</f>
        <v>SGCC</v>
      </c>
      <c r="AB378" t="str">
        <f>VLOOKUP($H378,'Master list'!$C:$Z,4,0)</f>
        <v>Z08</v>
      </c>
      <c r="AC378" s="47">
        <f>VLOOKUP($H378,'Master list'!$C:$Z,13,0)</f>
        <v>1219</v>
      </c>
      <c r="AD378" t="str">
        <f>VLOOKUP($H378,'Master list'!$C:$Z,5,0)</f>
        <v>SGCC-ZSBX-Z08</v>
      </c>
      <c r="AE378">
        <f>VLOOKUP($H378,'Master list'!$C:$Z,6,0)</f>
        <v>0.8</v>
      </c>
      <c r="AF378">
        <f>VLOOKUP($H378,'Master list'!$C:$Z,7,0)</f>
        <v>49</v>
      </c>
      <c r="AG378" t="str">
        <f>VLOOKUP($H378,'Master list'!$C:$Z,8,0)</f>
        <v>COIL</v>
      </c>
      <c r="AH378" s="46">
        <f>VLOOKUP($H378,'Master list'!$C:$L,9,0)</f>
        <v>1</v>
      </c>
      <c r="AI378" s="46">
        <f t="shared" si="22"/>
        <v>100</v>
      </c>
      <c r="AJ378" s="46">
        <f t="shared" si="23"/>
        <v>92</v>
      </c>
      <c r="AK378" s="46">
        <f t="shared" si="24"/>
        <v>8</v>
      </c>
      <c r="AL378" s="74">
        <v>5</v>
      </c>
    </row>
    <row r="379" spans="1:38">
      <c r="A379" s="120" t="s">
        <v>1447</v>
      </c>
      <c r="B379" s="120" t="s">
        <v>1702</v>
      </c>
      <c r="C379" s="120" t="s">
        <v>6224</v>
      </c>
      <c r="D379" s="120" t="s">
        <v>6225</v>
      </c>
      <c r="E379" s="121">
        <v>124</v>
      </c>
      <c r="F379" s="120" t="s">
        <v>6246</v>
      </c>
      <c r="G379" s="120" t="s">
        <v>6246</v>
      </c>
      <c r="H379" s="120" t="s">
        <v>1146</v>
      </c>
      <c r="I379" s="120" t="s">
        <v>1224</v>
      </c>
      <c r="J379" s="120" t="s">
        <v>1547</v>
      </c>
      <c r="K379" s="120">
        <v>0.8</v>
      </c>
      <c r="L379" s="120">
        <v>102</v>
      </c>
      <c r="M379" s="120" t="s">
        <v>1772</v>
      </c>
      <c r="N379" s="120" t="s">
        <v>1704</v>
      </c>
      <c r="O379" s="120" t="s">
        <v>1702</v>
      </c>
      <c r="P379" s="121">
        <v>500</v>
      </c>
      <c r="Q379" s="120">
        <v>0</v>
      </c>
      <c r="R379" s="121">
        <v>500</v>
      </c>
      <c r="S379" s="120">
        <v>79</v>
      </c>
      <c r="T379" s="121">
        <v>0</v>
      </c>
      <c r="U379" s="120">
        <v>0</v>
      </c>
      <c r="V379" s="121">
        <v>0</v>
      </c>
      <c r="W379" s="120">
        <v>0</v>
      </c>
      <c r="X379" s="120" t="s">
        <v>6250</v>
      </c>
      <c r="Y379" s="120" t="b">
        <v>1</v>
      </c>
      <c r="AA379" t="str">
        <f>VLOOKUP($H379,'Master list'!$C:$Z,3,0)</f>
        <v>SGCD</v>
      </c>
      <c r="AB379" t="str">
        <f>VLOOKUP($H379,'Master list'!$C:$Z,4,0)</f>
        <v>Z08</v>
      </c>
      <c r="AC379" s="47">
        <f>VLOOKUP($H379,'Master list'!$C:$Z,13,0)</f>
        <v>1219</v>
      </c>
      <c r="AD379" t="str">
        <f>VLOOKUP($H379,'Master list'!$C:$Z,5,0)</f>
        <v>SGCD2-ZSBX-Z08</v>
      </c>
      <c r="AE379">
        <f>VLOOKUP($H379,'Master list'!$C:$Z,6,0)</f>
        <v>0.8</v>
      </c>
      <c r="AF379">
        <f>VLOOKUP($H379,'Master list'!$C:$Z,7,0)</f>
        <v>102</v>
      </c>
      <c r="AG379">
        <f>VLOOKUP($H379,'Master list'!$C:$Z,8,0)</f>
        <v>240</v>
      </c>
      <c r="AH379" s="46">
        <f>VLOOKUP($H379,'Master list'!$C:$L,9,0)</f>
        <v>0.15373440000000002</v>
      </c>
      <c r="AI379" s="46">
        <f t="shared" si="22"/>
        <v>76.867200000000011</v>
      </c>
      <c r="AJ379" s="46">
        <f t="shared" si="23"/>
        <v>76.867200000000011</v>
      </c>
      <c r="AK379" s="46">
        <f t="shared" si="24"/>
        <v>0</v>
      </c>
      <c r="AL379" s="74">
        <v>5</v>
      </c>
    </row>
    <row r="380" spans="1:38">
      <c r="A380" s="120" t="s">
        <v>1447</v>
      </c>
      <c r="B380" s="120" t="s">
        <v>1702</v>
      </c>
      <c r="C380" s="120" t="s">
        <v>6224</v>
      </c>
      <c r="D380" s="120" t="s">
        <v>6225</v>
      </c>
      <c r="E380" s="121">
        <v>125</v>
      </c>
      <c r="F380" s="120" t="s">
        <v>6246</v>
      </c>
      <c r="G380" s="120" t="s">
        <v>6246</v>
      </c>
      <c r="H380" s="120" t="s">
        <v>1156</v>
      </c>
      <c r="I380" s="120" t="s">
        <v>1224</v>
      </c>
      <c r="J380" s="120" t="s">
        <v>1227</v>
      </c>
      <c r="K380" s="120">
        <v>2</v>
      </c>
      <c r="L380" s="120">
        <v>101.8</v>
      </c>
      <c r="M380" s="120" t="s">
        <v>1773</v>
      </c>
      <c r="N380" s="120" t="s">
        <v>1704</v>
      </c>
      <c r="O380" s="120" t="s">
        <v>1702</v>
      </c>
      <c r="P380" s="121">
        <v>1000</v>
      </c>
      <c r="Q380" s="120">
        <v>0</v>
      </c>
      <c r="R380" s="121">
        <v>0</v>
      </c>
      <c r="S380" s="120">
        <v>0</v>
      </c>
      <c r="T380" s="121">
        <v>255</v>
      </c>
      <c r="U380" s="120">
        <v>550.29</v>
      </c>
      <c r="V380" s="121">
        <v>745</v>
      </c>
      <c r="W380" s="120">
        <v>0</v>
      </c>
      <c r="X380" s="120" t="s">
        <v>6250</v>
      </c>
      <c r="Y380" s="120" t="b">
        <v>0</v>
      </c>
      <c r="AA380" t="str">
        <f>VLOOKUP($H380,'Master list'!$C:$Z,3,0)</f>
        <v>SGCC</v>
      </c>
      <c r="AB380" t="str">
        <f>VLOOKUP($H380,'Master list'!$C:$Z,4,0)</f>
        <v>Z18</v>
      </c>
      <c r="AC380" s="47">
        <f>VLOOKUP($H380,'Master list'!$C:$Z,13,0)</f>
        <v>1219</v>
      </c>
      <c r="AD380" t="str">
        <f>VLOOKUP($H380,'Master list'!$C:$Z,5,0)</f>
        <v>SGCC-ZSBX-Z18</v>
      </c>
      <c r="AE380">
        <f>VLOOKUP($H380,'Master list'!$C:$Z,6,0)</f>
        <v>2</v>
      </c>
      <c r="AF380">
        <f>VLOOKUP($H380,'Master list'!$C:$Z,7,0)</f>
        <v>101.8</v>
      </c>
      <c r="AG380">
        <f>VLOOKUP($H380,'Master list'!$C:$Z,8,0)</f>
        <v>1394</v>
      </c>
      <c r="AH380" s="46">
        <f>VLOOKUP($H380,'Master list'!$C:$L,9,0)</f>
        <v>2.2279744400000001</v>
      </c>
      <c r="AI380" s="46">
        <f t="shared" si="22"/>
        <v>2227.97444</v>
      </c>
      <c r="AJ380" s="46">
        <f t="shared" si="23"/>
        <v>568.1334822</v>
      </c>
      <c r="AK380" s="46">
        <f t="shared" si="24"/>
        <v>1659.8409578000001</v>
      </c>
      <c r="AL380" s="74">
        <v>5</v>
      </c>
    </row>
    <row r="381" spans="1:38">
      <c r="A381" s="120" t="s">
        <v>1447</v>
      </c>
      <c r="B381" s="120" t="s">
        <v>1702</v>
      </c>
      <c r="C381" s="120" t="s">
        <v>6224</v>
      </c>
      <c r="D381" s="120" t="s">
        <v>6225</v>
      </c>
      <c r="E381" s="121">
        <v>126</v>
      </c>
      <c r="F381" s="120" t="s">
        <v>6246</v>
      </c>
      <c r="G381" s="120" t="s">
        <v>6246</v>
      </c>
      <c r="H381" s="120" t="s">
        <v>1158</v>
      </c>
      <c r="I381" s="120" t="s">
        <v>1224</v>
      </c>
      <c r="J381" s="120" t="s">
        <v>1227</v>
      </c>
      <c r="K381" s="120">
        <v>2</v>
      </c>
      <c r="L381" s="120">
        <v>323</v>
      </c>
      <c r="M381" s="120" t="s">
        <v>1774</v>
      </c>
      <c r="N381" s="120" t="s">
        <v>1704</v>
      </c>
      <c r="O381" s="120" t="s">
        <v>1702</v>
      </c>
      <c r="P381" s="121">
        <v>100</v>
      </c>
      <c r="Q381" s="120">
        <v>0</v>
      </c>
      <c r="R381" s="121">
        <v>0</v>
      </c>
      <c r="S381" s="120">
        <v>0</v>
      </c>
      <c r="T381" s="121">
        <v>0</v>
      </c>
      <c r="U381" s="120">
        <v>0</v>
      </c>
      <c r="V381" s="121">
        <v>100</v>
      </c>
      <c r="W381" s="120">
        <v>0</v>
      </c>
      <c r="X381" s="120" t="s">
        <v>6250</v>
      </c>
      <c r="Y381" s="120" t="b">
        <v>0</v>
      </c>
      <c r="AA381" t="str">
        <f>VLOOKUP($H381,'Master list'!$C:$Z,3,0)</f>
        <v>SGCC</v>
      </c>
      <c r="AB381" t="str">
        <f>VLOOKUP($H381,'Master list'!$C:$Z,4,0)</f>
        <v>Z18</v>
      </c>
      <c r="AC381" s="47">
        <f>VLOOKUP($H381,'Master list'!$C:$Z,13,0)</f>
        <v>1219</v>
      </c>
      <c r="AD381" t="str">
        <f>VLOOKUP($H381,'Master list'!$C:$Z,5,0)</f>
        <v>SGCC-ZSBX-Z18</v>
      </c>
      <c r="AE381">
        <f>VLOOKUP($H381,'Master list'!$C:$Z,6,0)</f>
        <v>2</v>
      </c>
      <c r="AF381">
        <f>VLOOKUP($H381,'Master list'!$C:$Z,7,0)</f>
        <v>232</v>
      </c>
      <c r="AG381">
        <f>VLOOKUP($H381,'Master list'!$C:$Z,8,0)</f>
        <v>740</v>
      </c>
      <c r="AH381" s="46">
        <f>VLOOKUP($H381,'Master list'!$C:$L,9,0)</f>
        <v>2.6953759999999996</v>
      </c>
      <c r="AI381" s="46">
        <f t="shared" si="22"/>
        <v>269.53759999999994</v>
      </c>
      <c r="AJ381" s="46">
        <f t="shared" si="23"/>
        <v>0</v>
      </c>
      <c r="AK381" s="46">
        <f t="shared" si="24"/>
        <v>269.53759999999994</v>
      </c>
      <c r="AL381" s="74">
        <v>5</v>
      </c>
    </row>
    <row r="382" spans="1:38">
      <c r="A382" s="120" t="s">
        <v>1447</v>
      </c>
      <c r="B382" s="120" t="s">
        <v>1702</v>
      </c>
      <c r="C382" s="120" t="s">
        <v>6224</v>
      </c>
      <c r="D382" s="120" t="s">
        <v>6225</v>
      </c>
      <c r="E382" s="121">
        <v>127</v>
      </c>
      <c r="F382" s="120" t="s">
        <v>6246</v>
      </c>
      <c r="G382" s="120" t="s">
        <v>6246</v>
      </c>
      <c r="H382" s="120" t="s">
        <v>1160</v>
      </c>
      <c r="I382" s="120" t="s">
        <v>1224</v>
      </c>
      <c r="J382" s="120" t="s">
        <v>1227</v>
      </c>
      <c r="K382" s="120">
        <v>2</v>
      </c>
      <c r="L382" s="120">
        <v>76</v>
      </c>
      <c r="M382" s="120" t="s">
        <v>1853</v>
      </c>
      <c r="N382" s="120" t="s">
        <v>1704</v>
      </c>
      <c r="O382" s="120" t="s">
        <v>1702</v>
      </c>
      <c r="P382" s="121">
        <v>900</v>
      </c>
      <c r="Q382" s="120">
        <v>0</v>
      </c>
      <c r="R382" s="121">
        <v>900</v>
      </c>
      <c r="S382" s="120">
        <v>361.899</v>
      </c>
      <c r="T382" s="121">
        <v>0</v>
      </c>
      <c r="U382" s="120">
        <v>0</v>
      </c>
      <c r="V382" s="121">
        <v>0</v>
      </c>
      <c r="W382" s="120">
        <v>0</v>
      </c>
      <c r="X382" s="120" t="s">
        <v>6250</v>
      </c>
      <c r="Y382" s="120" t="b">
        <v>1</v>
      </c>
      <c r="AA382" t="str">
        <f>VLOOKUP($H382,'Master list'!$C:$Z,3,0)</f>
        <v>SGCC</v>
      </c>
      <c r="AB382" t="str">
        <f>VLOOKUP($H382,'Master list'!$C:$Z,4,0)</f>
        <v>Z18</v>
      </c>
      <c r="AC382" s="47">
        <f>VLOOKUP($H382,'Master list'!$C:$Z,13,0)</f>
        <v>1219</v>
      </c>
      <c r="AD382" t="str">
        <f>VLOOKUP($H382,'Master list'!$C:$Z,5,0)</f>
        <v>SGCC-ZSBX-Z18</v>
      </c>
      <c r="AE382">
        <f>VLOOKUP($H382,'Master list'!$C:$Z,6,0)</f>
        <v>2</v>
      </c>
      <c r="AF382">
        <f>VLOOKUP($H382,'Master list'!$C:$Z,7,0)</f>
        <v>76</v>
      </c>
      <c r="AG382">
        <f>VLOOKUP($H382,'Master list'!$C:$Z,8,0)</f>
        <v>344</v>
      </c>
      <c r="AH382" s="46">
        <f>VLOOKUP($H382,'Master list'!$C:$L,9,0)</f>
        <v>0.41046080000000001</v>
      </c>
      <c r="AI382" s="46">
        <f t="shared" si="22"/>
        <v>369.41471999999999</v>
      </c>
      <c r="AJ382" s="46">
        <f t="shared" si="23"/>
        <v>369.41471999999999</v>
      </c>
      <c r="AK382" s="46">
        <f t="shared" si="24"/>
        <v>0</v>
      </c>
      <c r="AL382" s="74">
        <v>5</v>
      </c>
    </row>
    <row r="383" spans="1:38">
      <c r="A383" s="120" t="s">
        <v>1447</v>
      </c>
      <c r="B383" s="120" t="s">
        <v>1702</v>
      </c>
      <c r="C383" s="120" t="s">
        <v>6224</v>
      </c>
      <c r="D383" s="120" t="s">
        <v>6225</v>
      </c>
      <c r="E383" s="121">
        <v>128</v>
      </c>
      <c r="F383" s="120" t="s">
        <v>6246</v>
      </c>
      <c r="G383" s="120" t="s">
        <v>6246</v>
      </c>
      <c r="H383" s="120" t="s">
        <v>1160</v>
      </c>
      <c r="I383" s="120" t="s">
        <v>1224</v>
      </c>
      <c r="J383" s="120" t="s">
        <v>1227</v>
      </c>
      <c r="K383" s="120">
        <v>2</v>
      </c>
      <c r="L383" s="120">
        <v>76</v>
      </c>
      <c r="M383" s="120" t="s">
        <v>1853</v>
      </c>
      <c r="N383" s="120" t="s">
        <v>1704</v>
      </c>
      <c r="O383" s="120" t="s">
        <v>1702</v>
      </c>
      <c r="P383" s="121">
        <v>1600</v>
      </c>
      <c r="Q383" s="120">
        <v>0</v>
      </c>
      <c r="R383" s="121">
        <v>1600</v>
      </c>
      <c r="S383" s="120">
        <v>640.70000000000005</v>
      </c>
      <c r="T383" s="121">
        <v>0</v>
      </c>
      <c r="U383" s="120">
        <v>0</v>
      </c>
      <c r="V383" s="121">
        <v>0</v>
      </c>
      <c r="W383" s="120">
        <v>0</v>
      </c>
      <c r="X383" s="120" t="s">
        <v>6250</v>
      </c>
      <c r="Y383" s="120" t="b">
        <v>1</v>
      </c>
      <c r="AA383" t="str">
        <f>VLOOKUP($H383,'Master list'!$C:$Z,3,0)</f>
        <v>SGCC</v>
      </c>
      <c r="AB383" t="str">
        <f>VLOOKUP($H383,'Master list'!$C:$Z,4,0)</f>
        <v>Z18</v>
      </c>
      <c r="AC383" s="47">
        <f>VLOOKUP($H383,'Master list'!$C:$Z,13,0)</f>
        <v>1219</v>
      </c>
      <c r="AD383" t="str">
        <f>VLOOKUP($H383,'Master list'!$C:$Z,5,0)</f>
        <v>SGCC-ZSBX-Z18</v>
      </c>
      <c r="AE383">
        <f>VLOOKUP($H383,'Master list'!$C:$Z,6,0)</f>
        <v>2</v>
      </c>
      <c r="AF383">
        <f>VLOOKUP($H383,'Master list'!$C:$Z,7,0)</f>
        <v>76</v>
      </c>
      <c r="AG383">
        <f>VLOOKUP($H383,'Master list'!$C:$Z,8,0)</f>
        <v>344</v>
      </c>
      <c r="AH383" s="46">
        <f>VLOOKUP($H383,'Master list'!$C:$L,9,0)</f>
        <v>0.41046080000000001</v>
      </c>
      <c r="AI383" s="46">
        <f t="shared" si="22"/>
        <v>656.73728000000006</v>
      </c>
      <c r="AJ383" s="46">
        <f t="shared" si="23"/>
        <v>656.73728000000006</v>
      </c>
      <c r="AK383" s="46">
        <f t="shared" si="24"/>
        <v>0</v>
      </c>
      <c r="AL383" s="74">
        <v>5</v>
      </c>
    </row>
    <row r="384" spans="1:38">
      <c r="A384" s="120" t="s">
        <v>1447</v>
      </c>
      <c r="B384" s="120" t="s">
        <v>1702</v>
      </c>
      <c r="C384" s="120" t="s">
        <v>6224</v>
      </c>
      <c r="D384" s="120" t="s">
        <v>6225</v>
      </c>
      <c r="E384" s="121">
        <v>129</v>
      </c>
      <c r="F384" s="120" t="s">
        <v>6246</v>
      </c>
      <c r="G384" s="120" t="s">
        <v>6246</v>
      </c>
      <c r="H384" s="120" t="s">
        <v>1165</v>
      </c>
      <c r="I384" s="120" t="s">
        <v>1224</v>
      </c>
      <c r="J384" s="120" t="s">
        <v>1227</v>
      </c>
      <c r="K384" s="120">
        <v>2</v>
      </c>
      <c r="L384" s="120">
        <v>77</v>
      </c>
      <c r="M384" s="120" t="s">
        <v>1775</v>
      </c>
      <c r="N384" s="120" t="s">
        <v>1704</v>
      </c>
      <c r="O384" s="120" t="s">
        <v>1702</v>
      </c>
      <c r="P384" s="121">
        <v>200</v>
      </c>
      <c r="Q384" s="120">
        <v>0</v>
      </c>
      <c r="R384" s="121">
        <v>0</v>
      </c>
      <c r="S384" s="120">
        <v>0</v>
      </c>
      <c r="T384" s="121">
        <v>0</v>
      </c>
      <c r="U384" s="120">
        <v>0</v>
      </c>
      <c r="V384" s="121">
        <v>200</v>
      </c>
      <c r="W384" s="120">
        <v>0</v>
      </c>
      <c r="X384" s="120" t="s">
        <v>6250</v>
      </c>
      <c r="Y384" s="120" t="b">
        <v>0</v>
      </c>
      <c r="AA384" t="str">
        <f>VLOOKUP($H384,'Master list'!$C:$Z,3,0)</f>
        <v>SGCC</v>
      </c>
      <c r="AB384" t="str">
        <f>VLOOKUP($H384,'Master list'!$C:$Z,4,0)</f>
        <v>Z18</v>
      </c>
      <c r="AC384" s="47">
        <f>VLOOKUP($H384,'Master list'!$C:$Z,13,0)</f>
        <v>1219</v>
      </c>
      <c r="AD384" t="str">
        <f>VLOOKUP($H384,'Master list'!$C:$Z,5,0)</f>
        <v>SGCC-ZSBX-Z18</v>
      </c>
      <c r="AE384">
        <f>VLOOKUP($H384,'Master list'!$C:$Z,6,0)</f>
        <v>2</v>
      </c>
      <c r="AF384">
        <f>VLOOKUP($H384,'Master list'!$C:$Z,7,0)</f>
        <v>77</v>
      </c>
      <c r="AG384">
        <f>VLOOKUP($H384,'Master list'!$C:$Z,8,0)</f>
        <v>850</v>
      </c>
      <c r="AH384" s="46">
        <f>VLOOKUP($H384,'Master list'!$C:$L,9,0)</f>
        <v>1.0275649999999998</v>
      </c>
      <c r="AI384" s="46">
        <f t="shared" si="22"/>
        <v>205.51299999999998</v>
      </c>
      <c r="AJ384" s="46">
        <f t="shared" si="23"/>
        <v>0</v>
      </c>
      <c r="AK384" s="46">
        <f t="shared" si="24"/>
        <v>205.51299999999998</v>
      </c>
      <c r="AL384" s="74">
        <v>5</v>
      </c>
    </row>
    <row r="385" spans="1:38">
      <c r="A385" s="120" t="s">
        <v>1447</v>
      </c>
      <c r="B385" s="120" t="s">
        <v>1702</v>
      </c>
      <c r="C385" s="120" t="s">
        <v>6224</v>
      </c>
      <c r="D385" s="120" t="s">
        <v>6225</v>
      </c>
      <c r="E385" s="121">
        <v>130</v>
      </c>
      <c r="F385" s="120" t="s">
        <v>6246</v>
      </c>
      <c r="G385" s="120" t="s">
        <v>6246</v>
      </c>
      <c r="H385" s="120" t="s">
        <v>1167</v>
      </c>
      <c r="I385" s="120" t="s">
        <v>1224</v>
      </c>
      <c r="J385" s="120" t="s">
        <v>1227</v>
      </c>
      <c r="K385" s="120">
        <v>2</v>
      </c>
      <c r="L385" s="120">
        <v>89.9</v>
      </c>
      <c r="M385" s="120" t="s">
        <v>6189</v>
      </c>
      <c r="N385" s="120" t="s">
        <v>1704</v>
      </c>
      <c r="O385" s="120" t="s">
        <v>1702</v>
      </c>
      <c r="P385" s="121">
        <v>1600</v>
      </c>
      <c r="Q385" s="120">
        <v>0</v>
      </c>
      <c r="R385" s="121">
        <v>0</v>
      </c>
      <c r="S385" s="120">
        <v>0</v>
      </c>
      <c r="T385" s="121">
        <v>0</v>
      </c>
      <c r="U385" s="120">
        <v>0</v>
      </c>
      <c r="V385" s="121">
        <v>1600</v>
      </c>
      <c r="W385" s="120">
        <v>0</v>
      </c>
      <c r="X385" s="120" t="s">
        <v>6250</v>
      </c>
      <c r="Y385" s="120" t="b">
        <v>0</v>
      </c>
      <c r="AA385" t="str">
        <f>VLOOKUP($H385,'Master list'!$C:$Z,3,0)</f>
        <v>SGCC</v>
      </c>
      <c r="AB385" t="str">
        <f>VLOOKUP($H385,'Master list'!$C:$Z,4,0)</f>
        <v>Z18</v>
      </c>
      <c r="AC385" s="47">
        <f>VLOOKUP($H385,'Master list'!$C:$Z,13,0)</f>
        <v>1219</v>
      </c>
      <c r="AD385" t="str">
        <f>VLOOKUP($H385,'Master list'!$C:$Z,5,0)</f>
        <v>SGCC-ZSBX-Z18</v>
      </c>
      <c r="AE385">
        <f>VLOOKUP($H385,'Master list'!$C:$Z,6,0)</f>
        <v>2</v>
      </c>
      <c r="AF385">
        <f>VLOOKUP($H385,'Master list'!$C:$Z,7,0)</f>
        <v>89.9</v>
      </c>
      <c r="AG385">
        <f>VLOOKUP($H385,'Master list'!$C:$Z,8,0)</f>
        <v>256</v>
      </c>
      <c r="AH385" s="46">
        <f>VLOOKUP($H385,'Master list'!$C:$L,9,0)</f>
        <v>0.36132607999999999</v>
      </c>
      <c r="AI385" s="46">
        <f t="shared" si="22"/>
        <v>578.12172799999996</v>
      </c>
      <c r="AJ385" s="46">
        <f t="shared" si="23"/>
        <v>0</v>
      </c>
      <c r="AK385" s="46">
        <f t="shared" si="24"/>
        <v>578.12172799999996</v>
      </c>
      <c r="AL385" s="74">
        <v>5</v>
      </c>
    </row>
    <row r="386" spans="1:38">
      <c r="A386" s="120" t="s">
        <v>1447</v>
      </c>
      <c r="B386" s="120" t="s">
        <v>1702</v>
      </c>
      <c r="C386" s="120" t="s">
        <v>6224</v>
      </c>
      <c r="D386" s="120" t="s">
        <v>6225</v>
      </c>
      <c r="E386" s="121">
        <v>131</v>
      </c>
      <c r="F386" s="120" t="s">
        <v>6246</v>
      </c>
      <c r="G386" s="120" t="s">
        <v>6246</v>
      </c>
      <c r="H386" s="120" t="s">
        <v>830</v>
      </c>
      <c r="I386" s="120" t="s">
        <v>1224</v>
      </c>
      <c r="J386" s="120" t="s">
        <v>1221</v>
      </c>
      <c r="K386" s="120">
        <v>1</v>
      </c>
      <c r="L386" s="120">
        <v>74</v>
      </c>
      <c r="M386" s="120" t="s">
        <v>1845</v>
      </c>
      <c r="N386" s="120" t="s">
        <v>1704</v>
      </c>
      <c r="O386" s="120" t="s">
        <v>1702</v>
      </c>
      <c r="P386" s="121">
        <v>900</v>
      </c>
      <c r="Q386" s="120">
        <v>0</v>
      </c>
      <c r="R386" s="121">
        <v>900</v>
      </c>
      <c r="S386" s="120">
        <v>93</v>
      </c>
      <c r="T386" s="121">
        <v>0</v>
      </c>
      <c r="U386" s="120">
        <v>0</v>
      </c>
      <c r="V386" s="121">
        <v>0</v>
      </c>
      <c r="W386" s="120">
        <v>0</v>
      </c>
      <c r="X386" s="120" t="s">
        <v>6252</v>
      </c>
      <c r="Y386" s="120" t="b">
        <v>1</v>
      </c>
      <c r="AA386" t="str">
        <f>VLOOKUP($H386,'Master list'!$C:$Z,3,0)</f>
        <v>SGCC</v>
      </c>
      <c r="AB386" t="str">
        <f>VLOOKUP($H386,'Master list'!$C:$Z,4,0)</f>
        <v>Z08</v>
      </c>
      <c r="AC386" s="47">
        <f>VLOOKUP($H386,'Master list'!$C:$Z,13,0)</f>
        <v>1219</v>
      </c>
      <c r="AD386" t="str">
        <f>VLOOKUP($H386,'Master list'!$C:$Z,5,0)</f>
        <v>SGCC-ZSBX-Z08</v>
      </c>
      <c r="AE386">
        <f>VLOOKUP($H386,'Master list'!$C:$Z,6,0)</f>
        <v>1</v>
      </c>
      <c r="AF386">
        <f>VLOOKUP($H386,'Master list'!$C:$Z,7,0)</f>
        <v>74</v>
      </c>
      <c r="AG386">
        <f>VLOOKUP($H386,'Master list'!$C:$Z,8,0)</f>
        <v>182</v>
      </c>
      <c r="AH386" s="46">
        <f>VLOOKUP($H386,'Master list'!$C:$L,9,0)</f>
        <v>0.10572380000000001</v>
      </c>
      <c r="AI386" s="46">
        <f t="shared" si="22"/>
        <v>95.151420000000002</v>
      </c>
      <c r="AJ386" s="46">
        <f t="shared" si="23"/>
        <v>95.151420000000002</v>
      </c>
      <c r="AK386" s="46">
        <f t="shared" si="24"/>
        <v>0</v>
      </c>
      <c r="AL386" s="74">
        <v>5</v>
      </c>
    </row>
    <row r="387" spans="1:38">
      <c r="A387" s="120" t="s">
        <v>1447</v>
      </c>
      <c r="B387" s="120" t="s">
        <v>1702</v>
      </c>
      <c r="C387" s="120" t="s">
        <v>6224</v>
      </c>
      <c r="D387" s="120" t="s">
        <v>6225</v>
      </c>
      <c r="E387" s="121">
        <v>132</v>
      </c>
      <c r="F387" s="120" t="s">
        <v>6246</v>
      </c>
      <c r="G387" s="120" t="s">
        <v>6246</v>
      </c>
      <c r="H387" s="120" t="s">
        <v>882</v>
      </c>
      <c r="I387" s="120" t="s">
        <v>1224</v>
      </c>
      <c r="J387" s="120" t="s">
        <v>1221</v>
      </c>
      <c r="K387" s="120">
        <v>0.6</v>
      </c>
      <c r="L387" s="120">
        <v>160</v>
      </c>
      <c r="M387" s="120" t="s">
        <v>1754</v>
      </c>
      <c r="N387" s="120" t="s">
        <v>1704</v>
      </c>
      <c r="O387" s="120" t="s">
        <v>1702</v>
      </c>
      <c r="P387" s="121">
        <v>100</v>
      </c>
      <c r="Q387" s="120">
        <v>0</v>
      </c>
      <c r="R387" s="121">
        <v>100</v>
      </c>
      <c r="S387" s="120">
        <v>45.5</v>
      </c>
      <c r="T387" s="121">
        <v>0</v>
      </c>
      <c r="U387" s="120">
        <v>0</v>
      </c>
      <c r="V387" s="121">
        <v>0</v>
      </c>
      <c r="W387" s="120">
        <v>0</v>
      </c>
      <c r="X387" s="120" t="s">
        <v>6252</v>
      </c>
      <c r="Y387" s="120" t="b">
        <v>1</v>
      </c>
      <c r="AA387" t="str">
        <f>VLOOKUP($H387,'Master list'!$C:$Z,3,0)</f>
        <v>SGCC</v>
      </c>
      <c r="AB387" t="str">
        <f>VLOOKUP($H387,'Master list'!$C:$Z,4,0)</f>
        <v>Z08</v>
      </c>
      <c r="AC387" s="47">
        <f>VLOOKUP($H387,'Master list'!$C:$Z,13,0)</f>
        <v>1219</v>
      </c>
      <c r="AD387" t="str">
        <f>VLOOKUP($H387,'Master list'!$C:$Z,5,0)</f>
        <v>SGCC-ZSBX-Z08</v>
      </c>
      <c r="AE387">
        <f>VLOOKUP($H387,'Master list'!$C:$Z,6,0)</f>
        <v>0.6</v>
      </c>
      <c r="AF387">
        <f>VLOOKUP($H387,'Master list'!$C:$Z,7,0)</f>
        <v>160</v>
      </c>
      <c r="AG387">
        <f>VLOOKUP($H387,'Master list'!$C:$Z,8,0)</f>
        <v>500</v>
      </c>
      <c r="AH387" s="46">
        <f>VLOOKUP($H387,'Master list'!$C:$L,9,0)</f>
        <v>0.37680000000000002</v>
      </c>
      <c r="AI387" s="46">
        <f t="shared" si="22"/>
        <v>37.68</v>
      </c>
      <c r="AJ387" s="46">
        <f t="shared" si="23"/>
        <v>37.68</v>
      </c>
      <c r="AK387" s="46">
        <f t="shared" si="24"/>
        <v>0</v>
      </c>
      <c r="AL387" s="74">
        <v>5</v>
      </c>
    </row>
    <row r="388" spans="1:38">
      <c r="A388" s="120" t="s">
        <v>1447</v>
      </c>
      <c r="B388" s="120" t="s">
        <v>1702</v>
      </c>
      <c r="C388" s="120" t="s">
        <v>6224</v>
      </c>
      <c r="D388" s="120" t="s">
        <v>6225</v>
      </c>
      <c r="E388" s="121">
        <v>133</v>
      </c>
      <c r="F388" s="120" t="s">
        <v>6246</v>
      </c>
      <c r="G388" s="120" t="s">
        <v>6246</v>
      </c>
      <c r="H388" s="120" t="s">
        <v>1162</v>
      </c>
      <c r="I388" s="120" t="s">
        <v>1224</v>
      </c>
      <c r="J388" s="120" t="s">
        <v>1227</v>
      </c>
      <c r="K388" s="120">
        <v>2</v>
      </c>
      <c r="L388" s="120">
        <v>77</v>
      </c>
      <c r="M388" s="120" t="s">
        <v>1854</v>
      </c>
      <c r="N388" s="120" t="s">
        <v>1704</v>
      </c>
      <c r="O388" s="120" t="s">
        <v>1702</v>
      </c>
      <c r="P388" s="121">
        <v>700</v>
      </c>
      <c r="Q388" s="120">
        <v>0</v>
      </c>
      <c r="R388" s="121">
        <v>0</v>
      </c>
      <c r="S388" s="120">
        <v>0</v>
      </c>
      <c r="T388" s="121">
        <v>0</v>
      </c>
      <c r="U388" s="120">
        <v>0</v>
      </c>
      <c r="V388" s="121">
        <v>700</v>
      </c>
      <c r="W388" s="120">
        <v>0</v>
      </c>
      <c r="X388" s="120" t="s">
        <v>6252</v>
      </c>
      <c r="Y388" s="120" t="b">
        <v>0</v>
      </c>
      <c r="AA388" t="str">
        <f>VLOOKUP($H388,'Master list'!$C:$Z,3,0)</f>
        <v>SGCC</v>
      </c>
      <c r="AB388" t="str">
        <f>VLOOKUP($H388,'Master list'!$C:$Z,4,0)</f>
        <v>Z18</v>
      </c>
      <c r="AC388" s="47">
        <f>VLOOKUP($H388,'Master list'!$C:$Z,13,0)</f>
        <v>1219</v>
      </c>
      <c r="AD388" t="str">
        <f>VLOOKUP($H388,'Master list'!$C:$Z,5,0)</f>
        <v>SGCC-ZSBX-Z18</v>
      </c>
      <c r="AE388">
        <f>VLOOKUP($H388,'Master list'!$C:$Z,6,0)</f>
        <v>2</v>
      </c>
      <c r="AF388">
        <f>VLOOKUP($H388,'Master list'!$C:$Z,7,0)</f>
        <v>77</v>
      </c>
      <c r="AG388">
        <f>VLOOKUP($H388,'Master list'!$C:$Z,8,0)</f>
        <v>1150</v>
      </c>
      <c r="AH388" s="46">
        <f>VLOOKUP($H388,'Master list'!$C:$L,9,0)</f>
        <v>1.3902349999999997</v>
      </c>
      <c r="AI388" s="46">
        <f t="shared" si="22"/>
        <v>973.16449999999975</v>
      </c>
      <c r="AJ388" s="46">
        <f t="shared" si="23"/>
        <v>0</v>
      </c>
      <c r="AK388" s="46">
        <f t="shared" si="24"/>
        <v>973.16449999999975</v>
      </c>
      <c r="AL388" s="74">
        <v>5</v>
      </c>
    </row>
    <row r="389" spans="1:38">
      <c r="A389" s="120" t="s">
        <v>1447</v>
      </c>
      <c r="B389" s="120" t="s">
        <v>1702</v>
      </c>
      <c r="C389" s="120" t="s">
        <v>6253</v>
      </c>
      <c r="D389" s="120" t="s">
        <v>6225</v>
      </c>
      <c r="E389" s="121">
        <v>4</v>
      </c>
      <c r="F389" s="120" t="s">
        <v>6246</v>
      </c>
      <c r="G389" s="120" t="s">
        <v>6246</v>
      </c>
      <c r="H389" s="120" t="s">
        <v>6</v>
      </c>
      <c r="I389" s="120" t="s">
        <v>1228</v>
      </c>
      <c r="J389" s="120" t="s">
        <v>1221</v>
      </c>
      <c r="K389" s="120">
        <v>1</v>
      </c>
      <c r="L389" s="120">
        <v>85</v>
      </c>
      <c r="M389" s="120" t="s">
        <v>6193</v>
      </c>
      <c r="N389" s="120" t="s">
        <v>1704</v>
      </c>
      <c r="O389" s="120" t="s">
        <v>1702</v>
      </c>
      <c r="P389" s="121">
        <v>500</v>
      </c>
      <c r="Q389" s="120">
        <v>0</v>
      </c>
      <c r="R389" s="121">
        <v>0</v>
      </c>
      <c r="S389" s="120">
        <v>0</v>
      </c>
      <c r="T389" s="121">
        <v>500</v>
      </c>
      <c r="U389" s="120">
        <v>63.08</v>
      </c>
      <c r="V389" s="121">
        <v>0</v>
      </c>
      <c r="W389" s="120">
        <v>0</v>
      </c>
      <c r="X389" s="120" t="s">
        <v>6252</v>
      </c>
      <c r="Y389" s="120" t="b">
        <v>0</v>
      </c>
      <c r="AA389" t="str">
        <f>VLOOKUP($H389,'Master list'!$C:$Z,3,0)</f>
        <v>SGCC</v>
      </c>
      <c r="AB389" t="str">
        <f>VLOOKUP($H389,'Master list'!$C:$Z,4,0)</f>
        <v>Z08</v>
      </c>
      <c r="AC389" s="47">
        <f>VLOOKUP($H389,'Master list'!$C:$Z,13,0)</f>
        <v>1219</v>
      </c>
      <c r="AD389" t="str">
        <f>VLOOKUP($H389,'Master list'!$C:$Z,5,0)</f>
        <v>SGCC-ZSBX-Z08</v>
      </c>
      <c r="AE389">
        <f>VLOOKUP($H389,'Master list'!$C:$Z,6,0)</f>
        <v>1</v>
      </c>
      <c r="AF389">
        <f>VLOOKUP($H389,'Master list'!$C:$Z,7,0)</f>
        <v>85</v>
      </c>
      <c r="AG389">
        <f>VLOOKUP($H389,'Master list'!$C:$Z,8,0)</f>
        <v>185</v>
      </c>
      <c r="AH389" s="46">
        <f>VLOOKUP($H389,'Master list'!$C:$L,9,0)</f>
        <v>0.12344125</v>
      </c>
      <c r="AI389" s="46">
        <f t="shared" si="22"/>
        <v>61.720624999999998</v>
      </c>
      <c r="AJ389" s="46">
        <f t="shared" si="23"/>
        <v>61.720624999999998</v>
      </c>
      <c r="AK389" s="46">
        <f t="shared" si="24"/>
        <v>0</v>
      </c>
      <c r="AL389" s="74">
        <v>5</v>
      </c>
    </row>
    <row r="390" spans="1:38">
      <c r="A390" s="120" t="s">
        <v>1447</v>
      </c>
      <c r="B390" s="120" t="s">
        <v>1702</v>
      </c>
      <c r="C390" s="120" t="s">
        <v>6253</v>
      </c>
      <c r="D390" s="120" t="s">
        <v>6225</v>
      </c>
      <c r="E390" s="121">
        <v>5</v>
      </c>
      <c r="F390" s="120" t="s">
        <v>6246</v>
      </c>
      <c r="G390" s="120" t="s">
        <v>6246</v>
      </c>
      <c r="H390" s="120" t="s">
        <v>8</v>
      </c>
      <c r="I390" s="120" t="s">
        <v>1228</v>
      </c>
      <c r="J390" s="120" t="s">
        <v>1221</v>
      </c>
      <c r="K390" s="120">
        <v>1</v>
      </c>
      <c r="L390" s="120">
        <v>85</v>
      </c>
      <c r="M390" s="120" t="s">
        <v>1834</v>
      </c>
      <c r="N390" s="120" t="s">
        <v>1704</v>
      </c>
      <c r="O390" s="120" t="s">
        <v>1702</v>
      </c>
      <c r="P390" s="121">
        <v>1000</v>
      </c>
      <c r="Q390" s="120">
        <v>0</v>
      </c>
      <c r="R390" s="121">
        <v>684</v>
      </c>
      <c r="S390" s="120">
        <v>83</v>
      </c>
      <c r="T390" s="121">
        <v>0</v>
      </c>
      <c r="U390" s="120">
        <v>0</v>
      </c>
      <c r="V390" s="121">
        <v>316</v>
      </c>
      <c r="W390" s="120">
        <v>0</v>
      </c>
      <c r="X390" s="120" t="s">
        <v>6252</v>
      </c>
      <c r="Y390" s="120" t="b">
        <v>0</v>
      </c>
      <c r="AA390" t="str">
        <f>VLOOKUP($H390,'Master list'!$C:$Z,3,0)</f>
        <v>SGCC</v>
      </c>
      <c r="AB390" t="str">
        <f>VLOOKUP($H390,'Master list'!$C:$Z,4,0)</f>
        <v>Z08</v>
      </c>
      <c r="AC390" s="47">
        <f>VLOOKUP($H390,'Master list'!$C:$Z,13,0)</f>
        <v>1219</v>
      </c>
      <c r="AD390" t="str">
        <f>VLOOKUP($H390,'Master list'!$C:$Z,5,0)</f>
        <v>SGCC-ZSBX-Z08</v>
      </c>
      <c r="AE390">
        <f>VLOOKUP($H390,'Master list'!$C:$Z,6,0)</f>
        <v>1</v>
      </c>
      <c r="AF390">
        <f>VLOOKUP($H390,'Master list'!$C:$Z,7,0)</f>
        <v>85</v>
      </c>
      <c r="AG390">
        <f>VLOOKUP($H390,'Master list'!$C:$Z,8,0)</f>
        <v>185</v>
      </c>
      <c r="AH390" s="46">
        <f>VLOOKUP($H390,'Master list'!$C:$L,9,0)</f>
        <v>0.12344125</v>
      </c>
      <c r="AI390" s="46">
        <f t="shared" si="22"/>
        <v>123.44125</v>
      </c>
      <c r="AJ390" s="46">
        <f t="shared" si="23"/>
        <v>84.433814999999996</v>
      </c>
      <c r="AK390" s="46">
        <f t="shared" si="24"/>
        <v>39.007435000000001</v>
      </c>
      <c r="AL390" s="74">
        <v>5</v>
      </c>
    </row>
    <row r="391" spans="1:38">
      <c r="A391" s="120" t="s">
        <v>1447</v>
      </c>
      <c r="B391" s="120" t="s">
        <v>1702</v>
      </c>
      <c r="C391" s="120" t="s">
        <v>6253</v>
      </c>
      <c r="D391" s="120" t="s">
        <v>6225</v>
      </c>
      <c r="E391" s="121">
        <v>6</v>
      </c>
      <c r="F391" s="120" t="s">
        <v>6246</v>
      </c>
      <c r="G391" s="120" t="s">
        <v>6246</v>
      </c>
      <c r="H391" s="120" t="s">
        <v>24</v>
      </c>
      <c r="I391" s="120" t="s">
        <v>1228</v>
      </c>
      <c r="J391" s="120" t="s">
        <v>1221</v>
      </c>
      <c r="K391" s="120">
        <v>0.6</v>
      </c>
      <c r="L391" s="120">
        <v>144</v>
      </c>
      <c r="M391" s="120" t="s">
        <v>6183</v>
      </c>
      <c r="N391" s="120" t="s">
        <v>1704</v>
      </c>
      <c r="O391" s="120" t="s">
        <v>1702</v>
      </c>
      <c r="P391" s="121">
        <v>200</v>
      </c>
      <c r="Q391" s="120">
        <v>0</v>
      </c>
      <c r="R391" s="121">
        <v>200</v>
      </c>
      <c r="S391" s="120">
        <v>26</v>
      </c>
      <c r="T391" s="121">
        <v>0</v>
      </c>
      <c r="U391" s="120">
        <v>0</v>
      </c>
      <c r="V391" s="121">
        <v>0</v>
      </c>
      <c r="W391" s="120">
        <v>0</v>
      </c>
      <c r="X391" s="120" t="s">
        <v>6252</v>
      </c>
      <c r="Y391" s="120" t="b">
        <v>1</v>
      </c>
      <c r="AA391" t="str">
        <f>VLOOKUP($H391,'Master list'!$C:$Z,3,0)</f>
        <v>SGCC</v>
      </c>
      <c r="AB391" t="str">
        <f>VLOOKUP($H391,'Master list'!$C:$Z,4,0)</f>
        <v>Z08</v>
      </c>
      <c r="AC391" s="47">
        <f>VLOOKUP($H391,'Master list'!$C:$Z,13,0)</f>
        <v>1219</v>
      </c>
      <c r="AD391" t="str">
        <f>VLOOKUP($H391,'Master list'!$C:$Z,5,0)</f>
        <v>SGCC-ZSBX-Z08</v>
      </c>
      <c r="AE391">
        <f>VLOOKUP($H391,'Master list'!$C:$Z,6,0)</f>
        <v>0.6</v>
      </c>
      <c r="AF391">
        <f>VLOOKUP($H391,'Master list'!$C:$Z,7,0)</f>
        <v>144</v>
      </c>
      <c r="AG391">
        <f>VLOOKUP($H391,'Master list'!$C:$Z,8,0)</f>
        <v>184</v>
      </c>
      <c r="AH391" s="46">
        <f>VLOOKUP($H391,'Master list'!$C:$L,9,0)</f>
        <v>0.12479616</v>
      </c>
      <c r="AI391" s="46">
        <f t="shared" si="22"/>
        <v>24.959232</v>
      </c>
      <c r="AJ391" s="46">
        <f t="shared" si="23"/>
        <v>24.959232</v>
      </c>
      <c r="AK391" s="46">
        <f t="shared" si="24"/>
        <v>0</v>
      </c>
      <c r="AL391" s="74">
        <v>5</v>
      </c>
    </row>
    <row r="392" spans="1:38">
      <c r="A392" s="120" t="s">
        <v>1447</v>
      </c>
      <c r="B392" s="120" t="s">
        <v>1702</v>
      </c>
      <c r="C392" s="120" t="s">
        <v>6253</v>
      </c>
      <c r="D392" s="120" t="s">
        <v>6225</v>
      </c>
      <c r="E392" s="121">
        <v>7</v>
      </c>
      <c r="F392" s="120" t="s">
        <v>6246</v>
      </c>
      <c r="G392" s="120" t="s">
        <v>6246</v>
      </c>
      <c r="H392" s="120" t="s">
        <v>27</v>
      </c>
      <c r="I392" s="120" t="s">
        <v>1228</v>
      </c>
      <c r="J392" s="120" t="s">
        <v>1221</v>
      </c>
      <c r="K392" s="120">
        <v>1</v>
      </c>
      <c r="L392" s="120">
        <v>217</v>
      </c>
      <c r="M392" s="120" t="s">
        <v>1807</v>
      </c>
      <c r="N392" s="120" t="s">
        <v>1704</v>
      </c>
      <c r="O392" s="120" t="s">
        <v>1702</v>
      </c>
      <c r="P392" s="121">
        <v>500</v>
      </c>
      <c r="Q392" s="120">
        <v>0</v>
      </c>
      <c r="R392" s="121">
        <v>498</v>
      </c>
      <c r="S392" s="120">
        <v>188</v>
      </c>
      <c r="T392" s="121">
        <v>0</v>
      </c>
      <c r="U392" s="120">
        <v>0</v>
      </c>
      <c r="V392" s="121">
        <v>2</v>
      </c>
      <c r="W392" s="120">
        <v>0</v>
      </c>
      <c r="X392" s="120" t="s">
        <v>6252</v>
      </c>
      <c r="Y392" s="120" t="b">
        <v>0</v>
      </c>
      <c r="AA392" t="str">
        <f>VLOOKUP($H392,'Master list'!$C:$Z,3,0)</f>
        <v>SGCC</v>
      </c>
      <c r="AB392" t="str">
        <f>VLOOKUP($H392,'Master list'!$C:$Z,4,0)</f>
        <v>Z08</v>
      </c>
      <c r="AC392" s="47">
        <f>VLOOKUP($H392,'Master list'!$C:$Z,13,0)</f>
        <v>1219</v>
      </c>
      <c r="AD392" t="str">
        <f>VLOOKUP($H392,'Master list'!$C:$Z,5,0)</f>
        <v>SGCC-ZSBX-Z08</v>
      </c>
      <c r="AE392">
        <f>VLOOKUP($H392,'Master list'!$C:$Z,6,0)</f>
        <v>1</v>
      </c>
      <c r="AF392">
        <f>VLOOKUP($H392,'Master list'!$C:$Z,7,0)</f>
        <v>217</v>
      </c>
      <c r="AG392">
        <f>VLOOKUP($H392,'Master list'!$C:$Z,8,0)</f>
        <v>217</v>
      </c>
      <c r="AH392" s="46">
        <f>VLOOKUP($H392,'Master list'!$C:$L,9,0)</f>
        <v>0.36964864999999997</v>
      </c>
      <c r="AI392" s="46">
        <f t="shared" si="22"/>
        <v>184.82432499999999</v>
      </c>
      <c r="AJ392" s="46">
        <f t="shared" si="23"/>
        <v>184.08502769999998</v>
      </c>
      <c r="AK392" s="46">
        <f t="shared" si="24"/>
        <v>0.73929730000000404</v>
      </c>
      <c r="AL392" s="74">
        <v>5</v>
      </c>
    </row>
    <row r="393" spans="1:38">
      <c r="A393" s="120" t="s">
        <v>1447</v>
      </c>
      <c r="B393" s="120" t="s">
        <v>1702</v>
      </c>
      <c r="C393" s="120" t="s">
        <v>6253</v>
      </c>
      <c r="D393" s="120" t="s">
        <v>6225</v>
      </c>
      <c r="E393" s="121">
        <v>8</v>
      </c>
      <c r="F393" s="120" t="s">
        <v>6246</v>
      </c>
      <c r="G393" s="120" t="s">
        <v>6246</v>
      </c>
      <c r="H393" s="120" t="s">
        <v>29</v>
      </c>
      <c r="I393" s="120" t="s">
        <v>1228</v>
      </c>
      <c r="J393" s="120" t="s">
        <v>1221</v>
      </c>
      <c r="K393" s="120">
        <v>1</v>
      </c>
      <c r="L393" s="120">
        <v>200</v>
      </c>
      <c r="M393" s="120" t="s">
        <v>1831</v>
      </c>
      <c r="N393" s="120" t="s">
        <v>1704</v>
      </c>
      <c r="O393" s="120" t="s">
        <v>1702</v>
      </c>
      <c r="P393" s="121">
        <v>500</v>
      </c>
      <c r="Q393" s="120">
        <v>0</v>
      </c>
      <c r="R393" s="121">
        <v>500</v>
      </c>
      <c r="S393" s="120">
        <v>160</v>
      </c>
      <c r="T393" s="121">
        <v>0</v>
      </c>
      <c r="U393" s="120">
        <v>0</v>
      </c>
      <c r="V393" s="121">
        <v>0</v>
      </c>
      <c r="W393" s="120">
        <v>0</v>
      </c>
      <c r="X393" s="120" t="s">
        <v>6252</v>
      </c>
      <c r="Y393" s="120" t="b">
        <v>1</v>
      </c>
      <c r="AA393" t="str">
        <f>VLOOKUP($H393,'Master list'!$C:$Z,3,0)</f>
        <v>SGCC</v>
      </c>
      <c r="AB393" t="str">
        <f>VLOOKUP($H393,'Master list'!$C:$Z,4,0)</f>
        <v>Z08</v>
      </c>
      <c r="AC393" s="47">
        <f>VLOOKUP($H393,'Master list'!$C:$Z,13,0)</f>
        <v>1219</v>
      </c>
      <c r="AD393" t="str">
        <f>VLOOKUP($H393,'Master list'!$C:$Z,5,0)</f>
        <v>SGCC-ZSBX-Z08</v>
      </c>
      <c r="AE393">
        <f>VLOOKUP($H393,'Master list'!$C:$Z,6,0)</f>
        <v>1</v>
      </c>
      <c r="AF393">
        <f>VLOOKUP($H393,'Master list'!$C:$Z,7,0)</f>
        <v>200</v>
      </c>
      <c r="AG393">
        <f>VLOOKUP($H393,'Master list'!$C:$Z,8,0)</f>
        <v>200</v>
      </c>
      <c r="AH393" s="46">
        <f>VLOOKUP($H393,'Master list'!$C:$L,9,0)</f>
        <v>0.314</v>
      </c>
      <c r="AI393" s="46">
        <f t="shared" ref="AI393:AI456" si="25">IF(M393="coil",Q393,P393*$AH393)</f>
        <v>157</v>
      </c>
      <c r="AJ393" s="46">
        <f t="shared" ref="AJ393:AJ456" si="26">IF(M393="coil",U393+S393,(R393+T393)*$AH393)</f>
        <v>157</v>
      </c>
      <c r="AK393" s="46">
        <f t="shared" ref="AK393:AK456" si="27">IF(Y393="TRUE",0,AI393-AJ393)</f>
        <v>0</v>
      </c>
      <c r="AL393" s="74">
        <v>5</v>
      </c>
    </row>
    <row r="394" spans="1:38">
      <c r="A394" s="120" t="s">
        <v>1447</v>
      </c>
      <c r="B394" s="120" t="s">
        <v>1702</v>
      </c>
      <c r="C394" s="120" t="s">
        <v>6253</v>
      </c>
      <c r="D394" s="120" t="s">
        <v>6225</v>
      </c>
      <c r="E394" s="121">
        <v>9</v>
      </c>
      <c r="F394" s="120" t="s">
        <v>6246</v>
      </c>
      <c r="G394" s="120" t="s">
        <v>6246</v>
      </c>
      <c r="H394" s="120" t="s">
        <v>42</v>
      </c>
      <c r="I394" s="120" t="s">
        <v>1228</v>
      </c>
      <c r="J394" s="120" t="s">
        <v>1221</v>
      </c>
      <c r="K394" s="120">
        <v>1</v>
      </c>
      <c r="L394" s="120">
        <v>87</v>
      </c>
      <c r="M394" s="120" t="s">
        <v>1778</v>
      </c>
      <c r="N394" s="120" t="s">
        <v>1704</v>
      </c>
      <c r="O394" s="120" t="s">
        <v>1702</v>
      </c>
      <c r="P394" s="121">
        <v>200</v>
      </c>
      <c r="Q394" s="120">
        <v>0</v>
      </c>
      <c r="R394" s="121">
        <v>200</v>
      </c>
      <c r="S394" s="120">
        <v>135</v>
      </c>
      <c r="T394" s="121">
        <v>0</v>
      </c>
      <c r="U394" s="120">
        <v>0</v>
      </c>
      <c r="V394" s="121">
        <v>0</v>
      </c>
      <c r="W394" s="120">
        <v>0</v>
      </c>
      <c r="X394" s="120" t="s">
        <v>6252</v>
      </c>
      <c r="Y394" s="120" t="b">
        <v>1</v>
      </c>
      <c r="AA394" t="str">
        <f>VLOOKUP($H394,'Master list'!$C:$Z,3,0)</f>
        <v>SGCC</v>
      </c>
      <c r="AB394" t="str">
        <f>VLOOKUP($H394,'Master list'!$C:$Z,4,0)</f>
        <v>Z08</v>
      </c>
      <c r="AC394" s="47">
        <f>VLOOKUP($H394,'Master list'!$C:$Z,13,0)</f>
        <v>1219</v>
      </c>
      <c r="AD394" t="str">
        <f>VLOOKUP($H394,'Master list'!$C:$Z,5,0)</f>
        <v>SGCC-ZSBX-Z08</v>
      </c>
      <c r="AE394">
        <f>VLOOKUP($H394,'Master list'!$C:$Z,6,0)</f>
        <v>1</v>
      </c>
      <c r="AF394">
        <f>VLOOKUP($H394,'Master list'!$C:$Z,7,0)</f>
        <v>87</v>
      </c>
      <c r="AG394">
        <f>VLOOKUP($H394,'Master list'!$C:$Z,8,0)</f>
        <v>960</v>
      </c>
      <c r="AH394" s="46">
        <f>VLOOKUP($H394,'Master list'!$C:$L,9,0)</f>
        <v>0.65563199999999988</v>
      </c>
      <c r="AI394" s="46">
        <f t="shared" si="25"/>
        <v>131.12639999999999</v>
      </c>
      <c r="AJ394" s="46">
        <f t="shared" si="26"/>
        <v>131.12639999999999</v>
      </c>
      <c r="AK394" s="46">
        <f t="shared" si="27"/>
        <v>0</v>
      </c>
      <c r="AL394" s="74">
        <v>5</v>
      </c>
    </row>
    <row r="395" spans="1:38">
      <c r="A395" s="120" t="s">
        <v>1447</v>
      </c>
      <c r="B395" s="120" t="s">
        <v>1702</v>
      </c>
      <c r="C395" s="120" t="s">
        <v>6253</v>
      </c>
      <c r="D395" s="120" t="s">
        <v>6225</v>
      </c>
      <c r="E395" s="121">
        <v>10</v>
      </c>
      <c r="F395" s="120" t="s">
        <v>6246</v>
      </c>
      <c r="G395" s="120" t="s">
        <v>6246</v>
      </c>
      <c r="H395" s="120" t="s">
        <v>109</v>
      </c>
      <c r="I395" s="120" t="s">
        <v>1228</v>
      </c>
      <c r="J395" s="120" t="s">
        <v>1221</v>
      </c>
      <c r="K395" s="120">
        <v>0.7</v>
      </c>
      <c r="L395" s="120">
        <v>232</v>
      </c>
      <c r="M395" s="120" t="s">
        <v>1717</v>
      </c>
      <c r="N395" s="120" t="s">
        <v>1704</v>
      </c>
      <c r="O395" s="120" t="s">
        <v>1702</v>
      </c>
      <c r="P395" s="121">
        <v>1300</v>
      </c>
      <c r="Q395" s="120">
        <v>0</v>
      </c>
      <c r="R395" s="121">
        <v>1300</v>
      </c>
      <c r="S395" s="120">
        <v>505</v>
      </c>
      <c r="T395" s="121">
        <v>0</v>
      </c>
      <c r="U395" s="120">
        <v>0</v>
      </c>
      <c r="V395" s="121">
        <v>0</v>
      </c>
      <c r="W395" s="120">
        <v>0</v>
      </c>
      <c r="X395" s="120" t="s">
        <v>6252</v>
      </c>
      <c r="Y395" s="120" t="b">
        <v>1</v>
      </c>
      <c r="AA395" t="str">
        <f>VLOOKUP($H395,'Master list'!$C:$Z,3,0)</f>
        <v>SGCC</v>
      </c>
      <c r="AB395" t="str">
        <f>VLOOKUP($H395,'Master list'!$C:$Z,4,0)</f>
        <v>Z08</v>
      </c>
      <c r="AC395" s="47">
        <f>VLOOKUP($H395,'Master list'!$C:$Z,13,0)</f>
        <v>1219</v>
      </c>
      <c r="AD395" t="str">
        <f>VLOOKUP($H395,'Master list'!$C:$Z,5,0)</f>
        <v>SGCC-ZSBX-Z08</v>
      </c>
      <c r="AE395">
        <f>VLOOKUP($H395,'Master list'!$C:$Z,6,0)</f>
        <v>0.7</v>
      </c>
      <c r="AF395">
        <f>VLOOKUP($H395,'Master list'!$C:$Z,7,0)</f>
        <v>232</v>
      </c>
      <c r="AG395">
        <f>VLOOKUP($H395,'Master list'!$C:$Z,8,0)</f>
        <v>310</v>
      </c>
      <c r="AH395" s="46">
        <f>VLOOKUP($H395,'Master list'!$C:$L,9,0)</f>
        <v>0.39520039999999995</v>
      </c>
      <c r="AI395" s="46">
        <f t="shared" si="25"/>
        <v>513.76051999999993</v>
      </c>
      <c r="AJ395" s="46">
        <f t="shared" si="26"/>
        <v>513.76051999999993</v>
      </c>
      <c r="AK395" s="46">
        <f t="shared" si="27"/>
        <v>0</v>
      </c>
      <c r="AL395" s="74">
        <v>5</v>
      </c>
    </row>
    <row r="396" spans="1:38">
      <c r="A396" s="120" t="s">
        <v>1447</v>
      </c>
      <c r="B396" s="120" t="s">
        <v>1702</v>
      </c>
      <c r="C396" s="120" t="s">
        <v>6253</v>
      </c>
      <c r="D396" s="120" t="s">
        <v>6225</v>
      </c>
      <c r="E396" s="121">
        <v>11</v>
      </c>
      <c r="F396" s="120" t="s">
        <v>6246</v>
      </c>
      <c r="G396" s="120" t="s">
        <v>6246</v>
      </c>
      <c r="H396" s="120" t="s">
        <v>109</v>
      </c>
      <c r="I396" s="120" t="s">
        <v>1228</v>
      </c>
      <c r="J396" s="120" t="s">
        <v>1221</v>
      </c>
      <c r="K396" s="120">
        <v>0.7</v>
      </c>
      <c r="L396" s="120">
        <v>232</v>
      </c>
      <c r="M396" s="120" t="s">
        <v>1717</v>
      </c>
      <c r="N396" s="120" t="s">
        <v>1704</v>
      </c>
      <c r="O396" s="120" t="s">
        <v>1702</v>
      </c>
      <c r="P396" s="121">
        <v>700</v>
      </c>
      <c r="Q396" s="120">
        <v>0</v>
      </c>
      <c r="R396" s="121">
        <v>699</v>
      </c>
      <c r="S396" s="120">
        <v>276.17</v>
      </c>
      <c r="T396" s="121">
        <v>0</v>
      </c>
      <c r="U396" s="120">
        <v>0</v>
      </c>
      <c r="V396" s="121">
        <v>1</v>
      </c>
      <c r="W396" s="120">
        <v>0</v>
      </c>
      <c r="X396" s="120" t="s">
        <v>6252</v>
      </c>
      <c r="Y396" s="120" t="b">
        <v>0</v>
      </c>
      <c r="AA396" t="str">
        <f>VLOOKUP($H396,'Master list'!$C:$Z,3,0)</f>
        <v>SGCC</v>
      </c>
      <c r="AB396" t="str">
        <f>VLOOKUP($H396,'Master list'!$C:$Z,4,0)</f>
        <v>Z08</v>
      </c>
      <c r="AC396" s="47">
        <f>VLOOKUP($H396,'Master list'!$C:$Z,13,0)</f>
        <v>1219</v>
      </c>
      <c r="AD396" t="str">
        <f>VLOOKUP($H396,'Master list'!$C:$Z,5,0)</f>
        <v>SGCC-ZSBX-Z08</v>
      </c>
      <c r="AE396">
        <f>VLOOKUP($H396,'Master list'!$C:$Z,6,0)</f>
        <v>0.7</v>
      </c>
      <c r="AF396">
        <f>VLOOKUP($H396,'Master list'!$C:$Z,7,0)</f>
        <v>232</v>
      </c>
      <c r="AG396">
        <f>VLOOKUP($H396,'Master list'!$C:$Z,8,0)</f>
        <v>310</v>
      </c>
      <c r="AH396" s="46">
        <f>VLOOKUP($H396,'Master list'!$C:$L,9,0)</f>
        <v>0.39520039999999995</v>
      </c>
      <c r="AI396" s="46">
        <f t="shared" si="25"/>
        <v>276.64027999999996</v>
      </c>
      <c r="AJ396" s="46">
        <f t="shared" si="26"/>
        <v>276.24507959999994</v>
      </c>
      <c r="AK396" s="46">
        <f t="shared" si="27"/>
        <v>0.39520040000002155</v>
      </c>
      <c r="AL396" s="74">
        <v>5</v>
      </c>
    </row>
    <row r="397" spans="1:38">
      <c r="A397" s="120" t="s">
        <v>1447</v>
      </c>
      <c r="B397" s="120" t="s">
        <v>1702</v>
      </c>
      <c r="C397" s="120" t="s">
        <v>6253</v>
      </c>
      <c r="D397" s="120" t="s">
        <v>6225</v>
      </c>
      <c r="E397" s="121">
        <v>12</v>
      </c>
      <c r="F397" s="120" t="s">
        <v>6246</v>
      </c>
      <c r="G397" s="120" t="s">
        <v>6246</v>
      </c>
      <c r="H397" s="120" t="s">
        <v>169</v>
      </c>
      <c r="I397" s="120" t="s">
        <v>1228</v>
      </c>
      <c r="J397" s="120" t="s">
        <v>1221</v>
      </c>
      <c r="K397" s="120">
        <v>0.7</v>
      </c>
      <c r="L397" s="120">
        <v>113</v>
      </c>
      <c r="M397" s="120" t="s">
        <v>1779</v>
      </c>
      <c r="N397" s="120" t="s">
        <v>1704</v>
      </c>
      <c r="O397" s="120" t="s">
        <v>1702</v>
      </c>
      <c r="P397" s="121">
        <v>900</v>
      </c>
      <c r="Q397" s="120">
        <v>0</v>
      </c>
      <c r="R397" s="121">
        <v>900</v>
      </c>
      <c r="S397" s="120">
        <v>146.864</v>
      </c>
      <c r="T397" s="121">
        <v>0</v>
      </c>
      <c r="U397" s="120">
        <v>0</v>
      </c>
      <c r="V397" s="121">
        <v>0</v>
      </c>
      <c r="W397" s="120">
        <v>0</v>
      </c>
      <c r="X397" s="120" t="s">
        <v>6252</v>
      </c>
      <c r="Y397" s="120" t="b">
        <v>1</v>
      </c>
      <c r="AA397" t="str">
        <f>VLOOKUP($H397,'Master list'!$C:$Z,3,0)</f>
        <v>SGCC</v>
      </c>
      <c r="AB397" t="str">
        <f>VLOOKUP($H397,'Master list'!$C:$Z,4,0)</f>
        <v>Z08</v>
      </c>
      <c r="AC397" s="47">
        <f>VLOOKUP($H397,'Master list'!$C:$Z,13,0)</f>
        <v>1219</v>
      </c>
      <c r="AD397" t="str">
        <f>VLOOKUP($H397,'Master list'!$C:$Z,5,0)</f>
        <v>SGCC-ZSBX-Z08</v>
      </c>
      <c r="AE397">
        <f>VLOOKUP($H397,'Master list'!$C:$Z,6,0)</f>
        <v>0.7</v>
      </c>
      <c r="AF397">
        <f>VLOOKUP($H397,'Master list'!$C:$Z,7,0)</f>
        <v>113</v>
      </c>
      <c r="AG397">
        <f>VLOOKUP($H397,'Master list'!$C:$Z,8,0)</f>
        <v>265</v>
      </c>
      <c r="AH397" s="46">
        <f>VLOOKUP($H397,'Master list'!$C:$L,9,0)</f>
        <v>0.16454777500000001</v>
      </c>
      <c r="AI397" s="46">
        <f t="shared" si="25"/>
        <v>148.0929975</v>
      </c>
      <c r="AJ397" s="46">
        <f t="shared" si="26"/>
        <v>148.0929975</v>
      </c>
      <c r="AK397" s="46">
        <f t="shared" si="27"/>
        <v>0</v>
      </c>
      <c r="AL397" s="74">
        <v>5</v>
      </c>
    </row>
    <row r="398" spans="1:38">
      <c r="A398" s="120" t="s">
        <v>1447</v>
      </c>
      <c r="B398" s="120" t="s">
        <v>1702</v>
      </c>
      <c r="C398" s="120" t="s">
        <v>6253</v>
      </c>
      <c r="D398" s="120" t="s">
        <v>6225</v>
      </c>
      <c r="E398" s="121">
        <v>13</v>
      </c>
      <c r="F398" s="120" t="s">
        <v>6246</v>
      </c>
      <c r="G398" s="120" t="s">
        <v>6246</v>
      </c>
      <c r="H398" s="120" t="s">
        <v>171</v>
      </c>
      <c r="I398" s="120" t="s">
        <v>1228</v>
      </c>
      <c r="J398" s="120" t="s">
        <v>1221</v>
      </c>
      <c r="K398" s="120">
        <v>0.7</v>
      </c>
      <c r="L398" s="120">
        <v>113</v>
      </c>
      <c r="M398" s="120" t="s">
        <v>1779</v>
      </c>
      <c r="N398" s="120" t="s">
        <v>1704</v>
      </c>
      <c r="O398" s="120" t="s">
        <v>1702</v>
      </c>
      <c r="P398" s="121">
        <v>300</v>
      </c>
      <c r="Q398" s="120">
        <v>0</v>
      </c>
      <c r="R398" s="121">
        <v>300</v>
      </c>
      <c r="S398" s="120">
        <v>49</v>
      </c>
      <c r="T398" s="121">
        <v>0</v>
      </c>
      <c r="U398" s="120">
        <v>0</v>
      </c>
      <c r="V398" s="121">
        <v>0</v>
      </c>
      <c r="W398" s="120">
        <v>0</v>
      </c>
      <c r="X398" s="120" t="s">
        <v>6252</v>
      </c>
      <c r="Y398" s="120" t="b">
        <v>1</v>
      </c>
      <c r="AA398" t="str">
        <f>VLOOKUP($H398,'Master list'!$C:$Z,3,0)</f>
        <v>SGCC</v>
      </c>
      <c r="AB398" t="str">
        <f>VLOOKUP($H398,'Master list'!$C:$Z,4,0)</f>
        <v>Z08</v>
      </c>
      <c r="AC398" s="47">
        <f>VLOOKUP($H398,'Master list'!$C:$Z,13,0)</f>
        <v>1219</v>
      </c>
      <c r="AD398" t="str">
        <f>VLOOKUP($H398,'Master list'!$C:$Z,5,0)</f>
        <v>SGCC-ZSBX-Z08</v>
      </c>
      <c r="AE398">
        <f>VLOOKUP($H398,'Master list'!$C:$Z,6,0)</f>
        <v>0.7</v>
      </c>
      <c r="AF398">
        <f>VLOOKUP($H398,'Master list'!$C:$Z,7,0)</f>
        <v>113</v>
      </c>
      <c r="AG398">
        <f>VLOOKUP($H398,'Master list'!$C:$Z,8,0)</f>
        <v>265</v>
      </c>
      <c r="AH398" s="46">
        <f>VLOOKUP($H398,'Master list'!$C:$L,9,0)</f>
        <v>0.16454777500000001</v>
      </c>
      <c r="AI398" s="46">
        <f t="shared" si="25"/>
        <v>49.364332500000003</v>
      </c>
      <c r="AJ398" s="46">
        <f t="shared" si="26"/>
        <v>49.364332500000003</v>
      </c>
      <c r="AK398" s="46">
        <f t="shared" si="27"/>
        <v>0</v>
      </c>
      <c r="AL398" s="74">
        <v>5</v>
      </c>
    </row>
    <row r="399" spans="1:38">
      <c r="A399" s="120" t="s">
        <v>1447</v>
      </c>
      <c r="B399" s="120" t="s">
        <v>1702</v>
      </c>
      <c r="C399" s="120" t="s">
        <v>6253</v>
      </c>
      <c r="D399" s="120" t="s">
        <v>6225</v>
      </c>
      <c r="E399" s="121">
        <v>14</v>
      </c>
      <c r="F399" s="120" t="s">
        <v>6246</v>
      </c>
      <c r="G399" s="120" t="s">
        <v>6246</v>
      </c>
      <c r="H399" s="120" t="s">
        <v>242</v>
      </c>
      <c r="I399" s="120" t="s">
        <v>1228</v>
      </c>
      <c r="J399" s="120" t="s">
        <v>1221</v>
      </c>
      <c r="K399" s="120">
        <v>1.6</v>
      </c>
      <c r="L399" s="120">
        <v>178</v>
      </c>
      <c r="M399" s="120" t="s">
        <v>1781</v>
      </c>
      <c r="N399" s="120" t="s">
        <v>1704</v>
      </c>
      <c r="O399" s="120" t="s">
        <v>1702</v>
      </c>
      <c r="P399" s="121">
        <v>400</v>
      </c>
      <c r="Q399" s="120">
        <v>0</v>
      </c>
      <c r="R399" s="121">
        <v>400</v>
      </c>
      <c r="S399" s="120">
        <v>498</v>
      </c>
      <c r="T399" s="121">
        <v>0</v>
      </c>
      <c r="U399" s="120">
        <v>0</v>
      </c>
      <c r="V399" s="121">
        <v>0</v>
      </c>
      <c r="W399" s="120">
        <v>0</v>
      </c>
      <c r="X399" s="120" t="s">
        <v>6252</v>
      </c>
      <c r="Y399" s="120" t="b">
        <v>1</v>
      </c>
      <c r="AA399" t="str">
        <f>VLOOKUP($H399,'Master list'!$C:$Z,3,0)</f>
        <v>SGCC</v>
      </c>
      <c r="AB399" t="str">
        <f>VLOOKUP($H399,'Master list'!$C:$Z,4,0)</f>
        <v>Z08</v>
      </c>
      <c r="AC399" s="47">
        <f>VLOOKUP($H399,'Master list'!$C:$Z,13,0)</f>
        <v>1219</v>
      </c>
      <c r="AD399" t="str">
        <f>VLOOKUP($H399,'Master list'!$C:$Z,5,0)</f>
        <v>SGCC-ZSBX-Z08</v>
      </c>
      <c r="AE399">
        <f>VLOOKUP($H399,'Master list'!$C:$Z,6,0)</f>
        <v>1.6</v>
      </c>
      <c r="AF399">
        <f>VLOOKUP($H399,'Master list'!$C:$Z,7,0)</f>
        <v>178</v>
      </c>
      <c r="AG399">
        <f>VLOOKUP($H399,'Master list'!$C:$Z,8,0)</f>
        <v>550</v>
      </c>
      <c r="AH399" s="46">
        <f>VLOOKUP($H399,'Master list'!$C:$L,9,0)</f>
        <v>1.2296240000000003</v>
      </c>
      <c r="AI399" s="46">
        <f t="shared" si="25"/>
        <v>491.84960000000012</v>
      </c>
      <c r="AJ399" s="46">
        <f t="shared" si="26"/>
        <v>491.84960000000012</v>
      </c>
      <c r="AK399" s="46">
        <f t="shared" si="27"/>
        <v>0</v>
      </c>
      <c r="AL399" s="74">
        <v>5</v>
      </c>
    </row>
    <row r="400" spans="1:38">
      <c r="A400" s="120" t="s">
        <v>1447</v>
      </c>
      <c r="B400" s="120" t="s">
        <v>1702</v>
      </c>
      <c r="C400" s="120" t="s">
        <v>6253</v>
      </c>
      <c r="D400" s="120" t="s">
        <v>6225</v>
      </c>
      <c r="E400" s="121">
        <v>15</v>
      </c>
      <c r="F400" s="120" t="s">
        <v>6246</v>
      </c>
      <c r="G400" s="120" t="s">
        <v>6246</v>
      </c>
      <c r="H400" s="120" t="s">
        <v>242</v>
      </c>
      <c r="I400" s="120" t="s">
        <v>1228</v>
      </c>
      <c r="J400" s="120" t="s">
        <v>1221</v>
      </c>
      <c r="K400" s="120">
        <v>1.6</v>
      </c>
      <c r="L400" s="120">
        <v>178</v>
      </c>
      <c r="M400" s="120" t="s">
        <v>1781</v>
      </c>
      <c r="N400" s="120" t="s">
        <v>1704</v>
      </c>
      <c r="O400" s="120" t="s">
        <v>1702</v>
      </c>
      <c r="P400" s="121">
        <v>200</v>
      </c>
      <c r="Q400" s="120">
        <v>0</v>
      </c>
      <c r="R400" s="121">
        <v>52</v>
      </c>
      <c r="S400" s="120">
        <v>63.96</v>
      </c>
      <c r="T400" s="121">
        <v>0</v>
      </c>
      <c r="U400" s="120">
        <v>0</v>
      </c>
      <c r="V400" s="121">
        <v>148</v>
      </c>
      <c r="W400" s="120">
        <v>0</v>
      </c>
      <c r="X400" s="120" t="s">
        <v>6252</v>
      </c>
      <c r="Y400" s="120" t="b">
        <v>0</v>
      </c>
      <c r="AA400" t="str">
        <f>VLOOKUP($H400,'Master list'!$C:$Z,3,0)</f>
        <v>SGCC</v>
      </c>
      <c r="AB400" t="str">
        <f>VLOOKUP($H400,'Master list'!$C:$Z,4,0)</f>
        <v>Z08</v>
      </c>
      <c r="AC400" s="47">
        <f>VLOOKUP($H400,'Master list'!$C:$Z,13,0)</f>
        <v>1219</v>
      </c>
      <c r="AD400" t="str">
        <f>VLOOKUP($H400,'Master list'!$C:$Z,5,0)</f>
        <v>SGCC-ZSBX-Z08</v>
      </c>
      <c r="AE400">
        <f>VLOOKUP($H400,'Master list'!$C:$Z,6,0)</f>
        <v>1.6</v>
      </c>
      <c r="AF400">
        <f>VLOOKUP($H400,'Master list'!$C:$Z,7,0)</f>
        <v>178</v>
      </c>
      <c r="AG400">
        <f>VLOOKUP($H400,'Master list'!$C:$Z,8,0)</f>
        <v>550</v>
      </c>
      <c r="AH400" s="46">
        <f>VLOOKUP($H400,'Master list'!$C:$L,9,0)</f>
        <v>1.2296240000000003</v>
      </c>
      <c r="AI400" s="46">
        <f t="shared" si="25"/>
        <v>245.92480000000006</v>
      </c>
      <c r="AJ400" s="46">
        <f t="shared" si="26"/>
        <v>63.940448000000018</v>
      </c>
      <c r="AK400" s="46">
        <f t="shared" si="27"/>
        <v>181.98435200000006</v>
      </c>
      <c r="AL400" s="74">
        <v>5</v>
      </c>
    </row>
    <row r="401" spans="1:38">
      <c r="A401" s="120" t="s">
        <v>1447</v>
      </c>
      <c r="B401" s="120" t="s">
        <v>1702</v>
      </c>
      <c r="C401" s="120" t="s">
        <v>6253</v>
      </c>
      <c r="D401" s="120" t="s">
        <v>6225</v>
      </c>
      <c r="E401" s="121">
        <v>16</v>
      </c>
      <c r="F401" s="120" t="s">
        <v>6246</v>
      </c>
      <c r="G401" s="120" t="s">
        <v>6246</v>
      </c>
      <c r="H401" s="120" t="s">
        <v>243</v>
      </c>
      <c r="I401" s="120" t="s">
        <v>1228</v>
      </c>
      <c r="J401" s="120" t="s">
        <v>1221</v>
      </c>
      <c r="K401" s="120">
        <v>1.6</v>
      </c>
      <c r="L401" s="120">
        <v>180</v>
      </c>
      <c r="M401" s="120" t="s">
        <v>1782</v>
      </c>
      <c r="N401" s="120" t="s">
        <v>1704</v>
      </c>
      <c r="O401" s="120" t="s">
        <v>1702</v>
      </c>
      <c r="P401" s="121">
        <v>600</v>
      </c>
      <c r="Q401" s="120">
        <v>0</v>
      </c>
      <c r="R401" s="121">
        <v>80</v>
      </c>
      <c r="S401" s="120">
        <v>104.64</v>
      </c>
      <c r="T401" s="121">
        <v>0</v>
      </c>
      <c r="U401" s="120">
        <v>0</v>
      </c>
      <c r="V401" s="121">
        <v>520</v>
      </c>
      <c r="W401" s="120">
        <v>0</v>
      </c>
      <c r="X401" s="120" t="s">
        <v>6252</v>
      </c>
      <c r="Y401" s="120" t="b">
        <v>0</v>
      </c>
      <c r="AA401" t="str">
        <f>VLOOKUP($H401,'Master list'!$C:$Z,3,0)</f>
        <v>SGCC</v>
      </c>
      <c r="AB401" t="str">
        <f>VLOOKUP($H401,'Master list'!$C:$Z,4,0)</f>
        <v>Z08</v>
      </c>
      <c r="AC401" s="47">
        <f>VLOOKUP($H401,'Master list'!$C:$Z,13,0)</f>
        <v>1219</v>
      </c>
      <c r="AD401" t="str">
        <f>VLOOKUP($H401,'Master list'!$C:$Z,5,0)</f>
        <v>SGCC-ZSBX-Z08</v>
      </c>
      <c r="AE401">
        <f>VLOOKUP($H401,'Master list'!$C:$Z,6,0)</f>
        <v>1.6</v>
      </c>
      <c r="AF401">
        <f>VLOOKUP($H401,'Master list'!$C:$Z,7,0)</f>
        <v>180</v>
      </c>
      <c r="AG401">
        <f>VLOOKUP($H401,'Master list'!$C:$Z,8,0)</f>
        <v>570</v>
      </c>
      <c r="AH401" s="46">
        <f>VLOOKUP($H401,'Master list'!$C:$L,9,0)</f>
        <v>1.288656</v>
      </c>
      <c r="AI401" s="46">
        <f t="shared" si="25"/>
        <v>773.19360000000006</v>
      </c>
      <c r="AJ401" s="46">
        <f t="shared" si="26"/>
        <v>103.09247999999999</v>
      </c>
      <c r="AK401" s="46">
        <f t="shared" si="27"/>
        <v>670.10112000000004</v>
      </c>
      <c r="AL401" s="74">
        <v>5</v>
      </c>
    </row>
    <row r="402" spans="1:38">
      <c r="A402" s="120" t="s">
        <v>1447</v>
      </c>
      <c r="B402" s="120" t="s">
        <v>1702</v>
      </c>
      <c r="C402" s="120" t="s">
        <v>6253</v>
      </c>
      <c r="D402" s="120" t="s">
        <v>6225</v>
      </c>
      <c r="E402" s="121">
        <v>17</v>
      </c>
      <c r="F402" s="120" t="s">
        <v>6246</v>
      </c>
      <c r="G402" s="120" t="s">
        <v>6246</v>
      </c>
      <c r="H402" s="120" t="s">
        <v>245</v>
      </c>
      <c r="I402" s="120" t="s">
        <v>1228</v>
      </c>
      <c r="J402" s="120" t="s">
        <v>1221</v>
      </c>
      <c r="K402" s="120">
        <v>1.6</v>
      </c>
      <c r="L402" s="120">
        <v>180</v>
      </c>
      <c r="M402" s="120" t="s">
        <v>1783</v>
      </c>
      <c r="N402" s="120" t="s">
        <v>1704</v>
      </c>
      <c r="O402" s="120" t="s">
        <v>1702</v>
      </c>
      <c r="P402" s="121">
        <v>200</v>
      </c>
      <c r="Q402" s="120">
        <v>0</v>
      </c>
      <c r="R402" s="121">
        <v>0</v>
      </c>
      <c r="S402" s="120">
        <v>0</v>
      </c>
      <c r="T402" s="121">
        <v>0</v>
      </c>
      <c r="U402" s="120">
        <v>0</v>
      </c>
      <c r="V402" s="121">
        <v>200</v>
      </c>
      <c r="W402" s="120">
        <v>0</v>
      </c>
      <c r="X402" s="120" t="s">
        <v>6252</v>
      </c>
      <c r="Y402" s="120" t="b">
        <v>0</v>
      </c>
      <c r="AA402" t="str">
        <f>VLOOKUP($H402,'Master list'!$C:$Z,3,0)</f>
        <v>SGCC</v>
      </c>
      <c r="AB402" t="str">
        <f>VLOOKUP($H402,'Master list'!$C:$Z,4,0)</f>
        <v>Z08</v>
      </c>
      <c r="AC402" s="47">
        <f>VLOOKUP($H402,'Master list'!$C:$Z,13,0)</f>
        <v>1219</v>
      </c>
      <c r="AD402" t="str">
        <f>VLOOKUP($H402,'Master list'!$C:$Z,5,0)</f>
        <v>SGCC-ZSBX-Z08</v>
      </c>
      <c r="AE402">
        <f>VLOOKUP($H402,'Master list'!$C:$Z,6,0)</f>
        <v>1.6</v>
      </c>
      <c r="AF402">
        <f>VLOOKUP($H402,'Master list'!$C:$Z,7,0)</f>
        <v>180</v>
      </c>
      <c r="AG402">
        <f>VLOOKUP($H402,'Master list'!$C:$Z,8,0)</f>
        <v>570</v>
      </c>
      <c r="AH402" s="46">
        <f>VLOOKUP($H402,'Master list'!$C:$L,9,0)</f>
        <v>1.288656</v>
      </c>
      <c r="AI402" s="46">
        <f t="shared" si="25"/>
        <v>257.7312</v>
      </c>
      <c r="AJ402" s="46">
        <f t="shared" si="26"/>
        <v>0</v>
      </c>
      <c r="AK402" s="46">
        <f t="shared" si="27"/>
        <v>257.7312</v>
      </c>
      <c r="AL402" s="74">
        <v>5</v>
      </c>
    </row>
    <row r="403" spans="1:38">
      <c r="A403" s="120" t="s">
        <v>1447</v>
      </c>
      <c r="B403" s="120" t="s">
        <v>1702</v>
      </c>
      <c r="C403" s="120" t="s">
        <v>6253</v>
      </c>
      <c r="D403" s="120" t="s">
        <v>6225</v>
      </c>
      <c r="E403" s="121">
        <v>18</v>
      </c>
      <c r="F403" s="120" t="s">
        <v>6246</v>
      </c>
      <c r="G403" s="120" t="s">
        <v>6246</v>
      </c>
      <c r="H403" s="120" t="s">
        <v>248</v>
      </c>
      <c r="I403" s="120" t="s">
        <v>1228</v>
      </c>
      <c r="J403" s="120" t="s">
        <v>1221</v>
      </c>
      <c r="K403" s="120">
        <v>1</v>
      </c>
      <c r="L403" s="120">
        <v>83</v>
      </c>
      <c r="M403" s="120" t="s">
        <v>1855</v>
      </c>
      <c r="N403" s="120" t="s">
        <v>1704</v>
      </c>
      <c r="O403" s="120" t="s">
        <v>1702</v>
      </c>
      <c r="P403" s="121">
        <v>1000</v>
      </c>
      <c r="Q403" s="120">
        <v>0</v>
      </c>
      <c r="R403" s="121">
        <v>0</v>
      </c>
      <c r="S403" s="120">
        <v>0</v>
      </c>
      <c r="T403" s="121">
        <v>0</v>
      </c>
      <c r="U403" s="120">
        <v>0</v>
      </c>
      <c r="V403" s="121">
        <v>1000</v>
      </c>
      <c r="W403" s="120">
        <v>0</v>
      </c>
      <c r="X403" s="120" t="s">
        <v>6252</v>
      </c>
      <c r="Y403" s="120" t="b">
        <v>0</v>
      </c>
      <c r="AA403" t="str">
        <f>VLOOKUP($H403,'Master list'!$C:$Z,3,0)</f>
        <v>SGCC</v>
      </c>
      <c r="AB403" t="str">
        <f>VLOOKUP($H403,'Master list'!$C:$Z,4,0)</f>
        <v>Z08</v>
      </c>
      <c r="AC403" s="47">
        <f>VLOOKUP($H403,'Master list'!$C:$Z,13,0)</f>
        <v>1219</v>
      </c>
      <c r="AD403" t="str">
        <f>VLOOKUP($H403,'Master list'!$C:$Z,5,0)</f>
        <v>SGCC-ZSBX-Z08</v>
      </c>
      <c r="AE403">
        <f>VLOOKUP($H403,'Master list'!$C:$Z,6,0)</f>
        <v>1</v>
      </c>
      <c r="AF403">
        <f>VLOOKUP($H403,'Master list'!$C:$Z,7,0)</f>
        <v>83</v>
      </c>
      <c r="AG403">
        <f>VLOOKUP($H403,'Master list'!$C:$Z,8,0)</f>
        <v>206</v>
      </c>
      <c r="AH403" s="46">
        <f>VLOOKUP($H403,'Master list'!$C:$L,9,0)</f>
        <v>0.13421929999999999</v>
      </c>
      <c r="AI403" s="46">
        <f t="shared" si="25"/>
        <v>134.21929999999998</v>
      </c>
      <c r="AJ403" s="46">
        <f t="shared" si="26"/>
        <v>0</v>
      </c>
      <c r="AK403" s="46">
        <f t="shared" si="27"/>
        <v>134.21929999999998</v>
      </c>
      <c r="AL403" s="74">
        <v>5</v>
      </c>
    </row>
    <row r="404" spans="1:38">
      <c r="A404" s="120" t="s">
        <v>1447</v>
      </c>
      <c r="B404" s="120" t="s">
        <v>1702</v>
      </c>
      <c r="C404" s="120" t="s">
        <v>6253</v>
      </c>
      <c r="D404" s="120" t="s">
        <v>6225</v>
      </c>
      <c r="E404" s="121">
        <v>19</v>
      </c>
      <c r="F404" s="120" t="s">
        <v>6246</v>
      </c>
      <c r="G404" s="120" t="s">
        <v>6246</v>
      </c>
      <c r="H404" s="120" t="s">
        <v>248</v>
      </c>
      <c r="I404" s="120" t="s">
        <v>1228</v>
      </c>
      <c r="J404" s="120" t="s">
        <v>1221</v>
      </c>
      <c r="K404" s="120">
        <v>1</v>
      </c>
      <c r="L404" s="120">
        <v>83</v>
      </c>
      <c r="M404" s="120" t="s">
        <v>1855</v>
      </c>
      <c r="N404" s="120" t="s">
        <v>1704</v>
      </c>
      <c r="O404" s="120" t="s">
        <v>1702</v>
      </c>
      <c r="P404" s="121">
        <v>1000</v>
      </c>
      <c r="Q404" s="120">
        <v>0</v>
      </c>
      <c r="R404" s="121">
        <v>0</v>
      </c>
      <c r="S404" s="120">
        <v>0</v>
      </c>
      <c r="T404" s="121">
        <v>0</v>
      </c>
      <c r="U404" s="120">
        <v>0</v>
      </c>
      <c r="V404" s="121">
        <v>1000</v>
      </c>
      <c r="W404" s="120">
        <v>0</v>
      </c>
      <c r="X404" s="120" t="s">
        <v>6252</v>
      </c>
      <c r="Y404" s="120" t="b">
        <v>0</v>
      </c>
      <c r="AA404" t="str">
        <f>VLOOKUP($H404,'Master list'!$C:$Z,3,0)</f>
        <v>SGCC</v>
      </c>
      <c r="AB404" t="str">
        <f>VLOOKUP($H404,'Master list'!$C:$Z,4,0)</f>
        <v>Z08</v>
      </c>
      <c r="AC404" s="47">
        <f>VLOOKUP($H404,'Master list'!$C:$Z,13,0)</f>
        <v>1219</v>
      </c>
      <c r="AD404" t="str">
        <f>VLOOKUP($H404,'Master list'!$C:$Z,5,0)</f>
        <v>SGCC-ZSBX-Z08</v>
      </c>
      <c r="AE404">
        <f>VLOOKUP($H404,'Master list'!$C:$Z,6,0)</f>
        <v>1</v>
      </c>
      <c r="AF404">
        <f>VLOOKUP($H404,'Master list'!$C:$Z,7,0)</f>
        <v>83</v>
      </c>
      <c r="AG404">
        <f>VLOOKUP($H404,'Master list'!$C:$Z,8,0)</f>
        <v>206</v>
      </c>
      <c r="AH404" s="46">
        <f>VLOOKUP($H404,'Master list'!$C:$L,9,0)</f>
        <v>0.13421929999999999</v>
      </c>
      <c r="AI404" s="46">
        <f t="shared" si="25"/>
        <v>134.21929999999998</v>
      </c>
      <c r="AJ404" s="46">
        <f t="shared" si="26"/>
        <v>0</v>
      </c>
      <c r="AK404" s="46">
        <f t="shared" si="27"/>
        <v>134.21929999999998</v>
      </c>
      <c r="AL404" s="74">
        <v>5</v>
      </c>
    </row>
    <row r="405" spans="1:38">
      <c r="A405" s="120" t="s">
        <v>1447</v>
      </c>
      <c r="B405" s="120" t="s">
        <v>1702</v>
      </c>
      <c r="C405" s="120" t="s">
        <v>6253</v>
      </c>
      <c r="D405" s="120" t="s">
        <v>6225</v>
      </c>
      <c r="E405" s="121">
        <v>20</v>
      </c>
      <c r="F405" s="120" t="s">
        <v>6246</v>
      </c>
      <c r="G405" s="120" t="s">
        <v>6246</v>
      </c>
      <c r="H405" s="120" t="s">
        <v>250</v>
      </c>
      <c r="I405" s="120" t="s">
        <v>1228</v>
      </c>
      <c r="J405" s="120" t="s">
        <v>1221</v>
      </c>
      <c r="K405" s="120">
        <v>1.2</v>
      </c>
      <c r="L405" s="120">
        <v>156.5</v>
      </c>
      <c r="M405" s="120" t="s">
        <v>1866</v>
      </c>
      <c r="N405" s="120" t="s">
        <v>1704</v>
      </c>
      <c r="O405" s="120" t="s">
        <v>1702</v>
      </c>
      <c r="P405" s="121">
        <v>1200</v>
      </c>
      <c r="Q405" s="120">
        <v>0</v>
      </c>
      <c r="R405" s="121">
        <v>1181</v>
      </c>
      <c r="S405" s="120">
        <v>912</v>
      </c>
      <c r="T405" s="121">
        <v>0</v>
      </c>
      <c r="U405" s="120">
        <v>0</v>
      </c>
      <c r="V405" s="121">
        <v>19</v>
      </c>
      <c r="W405" s="120">
        <v>0</v>
      </c>
      <c r="X405" s="120" t="s">
        <v>6252</v>
      </c>
      <c r="Y405" s="120" t="b">
        <v>0</v>
      </c>
      <c r="AA405" t="str">
        <f>VLOOKUP($H405,'Master list'!$C:$Z,3,0)</f>
        <v>SGCC</v>
      </c>
      <c r="AB405" t="str">
        <f>VLOOKUP($H405,'Master list'!$C:$Z,4,0)</f>
        <v>Z08</v>
      </c>
      <c r="AC405" s="47">
        <f>VLOOKUP($H405,'Master list'!$C:$Z,13,0)</f>
        <v>1219</v>
      </c>
      <c r="AD405" t="str">
        <f>VLOOKUP($H405,'Master list'!$C:$Z,5,0)</f>
        <v>SGCC-ZSBX-Z08</v>
      </c>
      <c r="AE405">
        <f>VLOOKUP($H405,'Master list'!$C:$Z,6,0)</f>
        <v>1.2</v>
      </c>
      <c r="AF405">
        <f>VLOOKUP($H405,'Master list'!$C:$Z,7,0)</f>
        <v>156.5</v>
      </c>
      <c r="AG405">
        <f>VLOOKUP($H405,'Master list'!$C:$Z,8,0)</f>
        <v>520</v>
      </c>
      <c r="AH405" s="46">
        <f>VLOOKUP($H405,'Master list'!$C:$L,9,0)</f>
        <v>0.76659959999999994</v>
      </c>
      <c r="AI405" s="46">
        <f t="shared" si="25"/>
        <v>919.91951999999992</v>
      </c>
      <c r="AJ405" s="46">
        <f t="shared" si="26"/>
        <v>905.35412759999997</v>
      </c>
      <c r="AK405" s="46">
        <f t="shared" si="27"/>
        <v>14.565392399999951</v>
      </c>
      <c r="AL405" s="74">
        <v>5</v>
      </c>
    </row>
    <row r="406" spans="1:38">
      <c r="A406" s="120" t="s">
        <v>1447</v>
      </c>
      <c r="B406" s="120" t="s">
        <v>1702</v>
      </c>
      <c r="C406" s="120" t="s">
        <v>6253</v>
      </c>
      <c r="D406" s="120" t="s">
        <v>6225</v>
      </c>
      <c r="E406" s="121">
        <v>21</v>
      </c>
      <c r="F406" s="120" t="s">
        <v>6246</v>
      </c>
      <c r="G406" s="120" t="s">
        <v>6246</v>
      </c>
      <c r="H406" s="120" t="s">
        <v>250</v>
      </c>
      <c r="I406" s="120" t="s">
        <v>1228</v>
      </c>
      <c r="J406" s="120" t="s">
        <v>1221</v>
      </c>
      <c r="K406" s="120">
        <v>1.2</v>
      </c>
      <c r="L406" s="120">
        <v>156.5</v>
      </c>
      <c r="M406" s="120" t="s">
        <v>1866</v>
      </c>
      <c r="N406" s="120" t="s">
        <v>1704</v>
      </c>
      <c r="O406" s="120" t="s">
        <v>1702</v>
      </c>
      <c r="P406" s="121">
        <v>600</v>
      </c>
      <c r="Q406" s="120">
        <v>0</v>
      </c>
      <c r="R406" s="121">
        <v>600</v>
      </c>
      <c r="S406" s="120">
        <v>461</v>
      </c>
      <c r="T406" s="121">
        <v>0</v>
      </c>
      <c r="U406" s="120">
        <v>0</v>
      </c>
      <c r="V406" s="121">
        <v>0</v>
      </c>
      <c r="W406" s="120">
        <v>0</v>
      </c>
      <c r="X406" s="120" t="s">
        <v>6252</v>
      </c>
      <c r="Y406" s="120" t="b">
        <v>1</v>
      </c>
      <c r="AA406" t="str">
        <f>VLOOKUP($H406,'Master list'!$C:$Z,3,0)</f>
        <v>SGCC</v>
      </c>
      <c r="AB406" t="str">
        <f>VLOOKUP($H406,'Master list'!$C:$Z,4,0)</f>
        <v>Z08</v>
      </c>
      <c r="AC406" s="47">
        <f>VLOOKUP($H406,'Master list'!$C:$Z,13,0)</f>
        <v>1219</v>
      </c>
      <c r="AD406" t="str">
        <f>VLOOKUP($H406,'Master list'!$C:$Z,5,0)</f>
        <v>SGCC-ZSBX-Z08</v>
      </c>
      <c r="AE406">
        <f>VLOOKUP($H406,'Master list'!$C:$Z,6,0)</f>
        <v>1.2</v>
      </c>
      <c r="AF406">
        <f>VLOOKUP($H406,'Master list'!$C:$Z,7,0)</f>
        <v>156.5</v>
      </c>
      <c r="AG406">
        <f>VLOOKUP($H406,'Master list'!$C:$Z,8,0)</f>
        <v>520</v>
      </c>
      <c r="AH406" s="46">
        <f>VLOOKUP($H406,'Master list'!$C:$L,9,0)</f>
        <v>0.76659959999999994</v>
      </c>
      <c r="AI406" s="46">
        <f t="shared" si="25"/>
        <v>459.95975999999996</v>
      </c>
      <c r="AJ406" s="46">
        <f t="shared" si="26"/>
        <v>459.95975999999996</v>
      </c>
      <c r="AK406" s="46">
        <f t="shared" si="27"/>
        <v>0</v>
      </c>
      <c r="AL406" s="74">
        <v>5</v>
      </c>
    </row>
    <row r="407" spans="1:38">
      <c r="A407" s="120" t="s">
        <v>1447</v>
      </c>
      <c r="B407" s="120" t="s">
        <v>1702</v>
      </c>
      <c r="C407" s="120" t="s">
        <v>6253</v>
      </c>
      <c r="D407" s="120" t="s">
        <v>6225</v>
      </c>
      <c r="E407" s="121">
        <v>22</v>
      </c>
      <c r="F407" s="120" t="s">
        <v>6246</v>
      </c>
      <c r="G407" s="120" t="s">
        <v>6246</v>
      </c>
      <c r="H407" s="120" t="s">
        <v>252</v>
      </c>
      <c r="I407" s="120" t="s">
        <v>1228</v>
      </c>
      <c r="J407" s="120" t="s">
        <v>1221</v>
      </c>
      <c r="K407" s="120">
        <v>0.8</v>
      </c>
      <c r="L407" s="120">
        <v>88.5</v>
      </c>
      <c r="M407" s="120" t="s">
        <v>1784</v>
      </c>
      <c r="N407" s="120" t="s">
        <v>1704</v>
      </c>
      <c r="O407" s="120" t="s">
        <v>1702</v>
      </c>
      <c r="P407" s="121">
        <v>3000</v>
      </c>
      <c r="Q407" s="120">
        <v>0</v>
      </c>
      <c r="R407" s="121">
        <v>281</v>
      </c>
      <c r="S407" s="120">
        <v>116</v>
      </c>
      <c r="T407" s="121">
        <v>2719</v>
      </c>
      <c r="U407" s="120">
        <v>1140.6659999999999</v>
      </c>
      <c r="V407" s="121">
        <v>0</v>
      </c>
      <c r="W407" s="120">
        <v>0</v>
      </c>
      <c r="X407" s="120" t="s">
        <v>6252</v>
      </c>
      <c r="Y407" s="120" t="b">
        <v>0</v>
      </c>
      <c r="AA407" t="str">
        <f>VLOOKUP($H407,'Master list'!$C:$Z,3,0)</f>
        <v>SGCC</v>
      </c>
      <c r="AB407" t="str">
        <f>VLOOKUP($H407,'Master list'!$C:$Z,4,0)</f>
        <v>Z08</v>
      </c>
      <c r="AC407" s="47">
        <f>VLOOKUP($H407,'Master list'!$C:$Z,13,0)</f>
        <v>1219</v>
      </c>
      <c r="AD407" t="str">
        <f>VLOOKUP($H407,'Master list'!$C:$Z,5,0)</f>
        <v>SGCC-ZSBX-Z08</v>
      </c>
      <c r="AE407">
        <f>VLOOKUP($H407,'Master list'!$C:$Z,6,0)</f>
        <v>0.8</v>
      </c>
      <c r="AF407">
        <f>VLOOKUP($H407,'Master list'!$C:$Z,7,0)</f>
        <v>88.5</v>
      </c>
      <c r="AG407">
        <f>VLOOKUP($H407,'Master list'!$C:$Z,8,0)</f>
        <v>745</v>
      </c>
      <c r="AH407" s="46">
        <f>VLOOKUP($H407,'Master list'!$C:$L,9,0)</f>
        <v>0.41405609999999998</v>
      </c>
      <c r="AI407" s="46">
        <f t="shared" si="25"/>
        <v>1242.1683</v>
      </c>
      <c r="AJ407" s="46">
        <f t="shared" si="26"/>
        <v>1242.1683</v>
      </c>
      <c r="AK407" s="46">
        <f t="shared" si="27"/>
        <v>0</v>
      </c>
      <c r="AL407" s="74">
        <v>5</v>
      </c>
    </row>
    <row r="408" spans="1:38">
      <c r="A408" s="120" t="s">
        <v>1447</v>
      </c>
      <c r="B408" s="120" t="s">
        <v>1702</v>
      </c>
      <c r="C408" s="120" t="s">
        <v>6253</v>
      </c>
      <c r="D408" s="120" t="s">
        <v>6225</v>
      </c>
      <c r="E408" s="121">
        <v>23</v>
      </c>
      <c r="F408" s="120" t="s">
        <v>6246</v>
      </c>
      <c r="G408" s="120" t="s">
        <v>6246</v>
      </c>
      <c r="H408" s="120" t="s">
        <v>252</v>
      </c>
      <c r="I408" s="120" t="s">
        <v>1228</v>
      </c>
      <c r="J408" s="120" t="s">
        <v>1221</v>
      </c>
      <c r="K408" s="120">
        <v>0.8</v>
      </c>
      <c r="L408" s="120">
        <v>88.5</v>
      </c>
      <c r="M408" s="120" t="s">
        <v>1784</v>
      </c>
      <c r="N408" s="120" t="s">
        <v>1704</v>
      </c>
      <c r="O408" s="120" t="s">
        <v>1702</v>
      </c>
      <c r="P408" s="121">
        <v>500</v>
      </c>
      <c r="Q408" s="120">
        <v>0</v>
      </c>
      <c r="R408" s="121">
        <v>0</v>
      </c>
      <c r="S408" s="120">
        <v>0</v>
      </c>
      <c r="T408" s="121">
        <v>500</v>
      </c>
      <c r="U408" s="120">
        <v>210</v>
      </c>
      <c r="V408" s="121">
        <v>0</v>
      </c>
      <c r="W408" s="120">
        <v>0</v>
      </c>
      <c r="X408" s="120" t="s">
        <v>6252</v>
      </c>
      <c r="Y408" s="120" t="b">
        <v>0</v>
      </c>
      <c r="AA408" t="str">
        <f>VLOOKUP($H408,'Master list'!$C:$Z,3,0)</f>
        <v>SGCC</v>
      </c>
      <c r="AB408" t="str">
        <f>VLOOKUP($H408,'Master list'!$C:$Z,4,0)</f>
        <v>Z08</v>
      </c>
      <c r="AC408" s="47">
        <f>VLOOKUP($H408,'Master list'!$C:$Z,13,0)</f>
        <v>1219</v>
      </c>
      <c r="AD408" t="str">
        <f>VLOOKUP($H408,'Master list'!$C:$Z,5,0)</f>
        <v>SGCC-ZSBX-Z08</v>
      </c>
      <c r="AE408">
        <f>VLOOKUP($H408,'Master list'!$C:$Z,6,0)</f>
        <v>0.8</v>
      </c>
      <c r="AF408">
        <f>VLOOKUP($H408,'Master list'!$C:$Z,7,0)</f>
        <v>88.5</v>
      </c>
      <c r="AG408">
        <f>VLOOKUP($H408,'Master list'!$C:$Z,8,0)</f>
        <v>745</v>
      </c>
      <c r="AH408" s="46">
        <f>VLOOKUP($H408,'Master list'!$C:$L,9,0)</f>
        <v>0.41405609999999998</v>
      </c>
      <c r="AI408" s="46">
        <f t="shared" si="25"/>
        <v>207.02804999999998</v>
      </c>
      <c r="AJ408" s="46">
        <f t="shared" si="26"/>
        <v>207.02804999999998</v>
      </c>
      <c r="AK408" s="46">
        <f t="shared" si="27"/>
        <v>0</v>
      </c>
      <c r="AL408" s="74">
        <v>5</v>
      </c>
    </row>
    <row r="409" spans="1:38">
      <c r="A409" s="120" t="s">
        <v>1447</v>
      </c>
      <c r="B409" s="120" t="s">
        <v>1702</v>
      </c>
      <c r="C409" s="120" t="s">
        <v>6253</v>
      </c>
      <c r="D409" s="120" t="s">
        <v>6225</v>
      </c>
      <c r="E409" s="121">
        <v>24</v>
      </c>
      <c r="F409" s="120" t="s">
        <v>6246</v>
      </c>
      <c r="G409" s="120" t="s">
        <v>6246</v>
      </c>
      <c r="H409" s="120" t="s">
        <v>254</v>
      </c>
      <c r="I409" s="120" t="s">
        <v>1228</v>
      </c>
      <c r="J409" s="120" t="s">
        <v>1221</v>
      </c>
      <c r="K409" s="120">
        <v>0.8</v>
      </c>
      <c r="L409" s="120">
        <v>76</v>
      </c>
      <c r="M409" s="120" t="s">
        <v>1785</v>
      </c>
      <c r="N409" s="120" t="s">
        <v>1704</v>
      </c>
      <c r="O409" s="120" t="s">
        <v>1702</v>
      </c>
      <c r="P409" s="121">
        <v>2500</v>
      </c>
      <c r="Q409" s="120">
        <v>0</v>
      </c>
      <c r="R409" s="121">
        <v>751</v>
      </c>
      <c r="S409" s="120">
        <v>262.83800000000002</v>
      </c>
      <c r="T409" s="121">
        <v>0</v>
      </c>
      <c r="U409" s="120">
        <v>0</v>
      </c>
      <c r="V409" s="121">
        <v>1749</v>
      </c>
      <c r="W409" s="120">
        <v>0</v>
      </c>
      <c r="X409" s="120" t="s">
        <v>6252</v>
      </c>
      <c r="Y409" s="120" t="b">
        <v>0</v>
      </c>
      <c r="AA409" t="str">
        <f>VLOOKUP($H409,'Master list'!$C:$Z,3,0)</f>
        <v>SGCC</v>
      </c>
      <c r="AB409" t="str">
        <f>VLOOKUP($H409,'Master list'!$C:$Z,4,0)</f>
        <v>Z08</v>
      </c>
      <c r="AC409" s="47">
        <f>VLOOKUP($H409,'Master list'!$C:$Z,13,0)</f>
        <v>1219</v>
      </c>
      <c r="AD409" t="str">
        <f>VLOOKUP($H409,'Master list'!$C:$Z,5,0)</f>
        <v>SGCC-ZSBX-Z08</v>
      </c>
      <c r="AE409">
        <f>VLOOKUP($H409,'Master list'!$C:$Z,6,0)</f>
        <v>0.8</v>
      </c>
      <c r="AF409">
        <f>VLOOKUP($H409,'Master list'!$C:$Z,7,0)</f>
        <v>76</v>
      </c>
      <c r="AG409">
        <f>VLOOKUP($H409,'Master list'!$C:$Z,8,0)</f>
        <v>723</v>
      </c>
      <c r="AH409" s="46">
        <f>VLOOKUP($H409,'Master list'!$C:$L,9,0)</f>
        <v>0.34507344000000001</v>
      </c>
      <c r="AI409" s="46">
        <f t="shared" si="25"/>
        <v>862.68360000000007</v>
      </c>
      <c r="AJ409" s="46">
        <f t="shared" si="26"/>
        <v>259.15015344</v>
      </c>
      <c r="AK409" s="46">
        <f t="shared" si="27"/>
        <v>603.53344656000013</v>
      </c>
      <c r="AL409" s="74">
        <v>5</v>
      </c>
    </row>
    <row r="410" spans="1:38">
      <c r="A410" s="120" t="s">
        <v>1447</v>
      </c>
      <c r="B410" s="120" t="s">
        <v>1702</v>
      </c>
      <c r="C410" s="120" t="s">
        <v>6253</v>
      </c>
      <c r="D410" s="120" t="s">
        <v>6225</v>
      </c>
      <c r="E410" s="121">
        <v>25</v>
      </c>
      <c r="F410" s="120" t="s">
        <v>6246</v>
      </c>
      <c r="G410" s="120" t="s">
        <v>6246</v>
      </c>
      <c r="H410" s="120" t="s">
        <v>254</v>
      </c>
      <c r="I410" s="120" t="s">
        <v>1228</v>
      </c>
      <c r="J410" s="120" t="s">
        <v>1221</v>
      </c>
      <c r="K410" s="120">
        <v>0.8</v>
      </c>
      <c r="L410" s="120">
        <v>76</v>
      </c>
      <c r="M410" s="120" t="s">
        <v>1785</v>
      </c>
      <c r="N410" s="120" t="s">
        <v>1704</v>
      </c>
      <c r="O410" s="120" t="s">
        <v>1702</v>
      </c>
      <c r="P410" s="121">
        <v>500</v>
      </c>
      <c r="Q410" s="120">
        <v>0</v>
      </c>
      <c r="R410" s="121">
        <v>0</v>
      </c>
      <c r="S410" s="120">
        <v>0</v>
      </c>
      <c r="T410" s="121">
        <v>0</v>
      </c>
      <c r="U410" s="120">
        <v>0</v>
      </c>
      <c r="V410" s="121">
        <v>500</v>
      </c>
      <c r="W410" s="120">
        <v>0</v>
      </c>
      <c r="X410" s="120" t="s">
        <v>6252</v>
      </c>
      <c r="Y410" s="120" t="b">
        <v>0</v>
      </c>
      <c r="AA410" t="str">
        <f>VLOOKUP($H410,'Master list'!$C:$Z,3,0)</f>
        <v>SGCC</v>
      </c>
      <c r="AB410" t="str">
        <f>VLOOKUP($H410,'Master list'!$C:$Z,4,0)</f>
        <v>Z08</v>
      </c>
      <c r="AC410" s="47">
        <f>VLOOKUP($H410,'Master list'!$C:$Z,13,0)</f>
        <v>1219</v>
      </c>
      <c r="AD410" t="str">
        <f>VLOOKUP($H410,'Master list'!$C:$Z,5,0)</f>
        <v>SGCC-ZSBX-Z08</v>
      </c>
      <c r="AE410">
        <f>VLOOKUP($H410,'Master list'!$C:$Z,6,0)</f>
        <v>0.8</v>
      </c>
      <c r="AF410">
        <f>VLOOKUP($H410,'Master list'!$C:$Z,7,0)</f>
        <v>76</v>
      </c>
      <c r="AG410">
        <f>VLOOKUP($H410,'Master list'!$C:$Z,8,0)</f>
        <v>723</v>
      </c>
      <c r="AH410" s="46">
        <f>VLOOKUP($H410,'Master list'!$C:$L,9,0)</f>
        <v>0.34507344000000001</v>
      </c>
      <c r="AI410" s="46">
        <f t="shared" si="25"/>
        <v>172.53672</v>
      </c>
      <c r="AJ410" s="46">
        <f t="shared" si="26"/>
        <v>0</v>
      </c>
      <c r="AK410" s="46">
        <f t="shared" si="27"/>
        <v>172.53672</v>
      </c>
      <c r="AL410" s="74">
        <v>5</v>
      </c>
    </row>
    <row r="411" spans="1:38">
      <c r="A411" s="120" t="s">
        <v>1447</v>
      </c>
      <c r="B411" s="120" t="s">
        <v>1702</v>
      </c>
      <c r="C411" s="120" t="s">
        <v>6253</v>
      </c>
      <c r="D411" s="120" t="s">
        <v>6225</v>
      </c>
      <c r="E411" s="121">
        <v>26</v>
      </c>
      <c r="F411" s="120" t="s">
        <v>6246</v>
      </c>
      <c r="G411" s="120" t="s">
        <v>6246</v>
      </c>
      <c r="H411" s="120" t="s">
        <v>256</v>
      </c>
      <c r="I411" s="120" t="s">
        <v>1228</v>
      </c>
      <c r="J411" s="120" t="s">
        <v>1221</v>
      </c>
      <c r="K411" s="120">
        <v>0.8</v>
      </c>
      <c r="L411" s="120">
        <v>74</v>
      </c>
      <c r="M411" s="120" t="s">
        <v>1786</v>
      </c>
      <c r="N411" s="120" t="s">
        <v>1704</v>
      </c>
      <c r="O411" s="120" t="s">
        <v>1702</v>
      </c>
      <c r="P411" s="121">
        <v>1500</v>
      </c>
      <c r="Q411" s="120">
        <v>0</v>
      </c>
      <c r="R411" s="121">
        <v>0</v>
      </c>
      <c r="S411" s="120">
        <v>0</v>
      </c>
      <c r="T411" s="121">
        <v>1397</v>
      </c>
      <c r="U411" s="120">
        <v>481.774</v>
      </c>
      <c r="V411" s="121">
        <v>103</v>
      </c>
      <c r="W411" s="120">
        <v>0</v>
      </c>
      <c r="X411" s="120" t="s">
        <v>6252</v>
      </c>
      <c r="Y411" s="120" t="b">
        <v>0</v>
      </c>
      <c r="AA411" t="str">
        <f>VLOOKUP($H411,'Master list'!$C:$Z,3,0)</f>
        <v>SGCC</v>
      </c>
      <c r="AB411" t="str">
        <f>VLOOKUP($H411,'Master list'!$C:$Z,4,0)</f>
        <v>Z08</v>
      </c>
      <c r="AC411" s="47">
        <f>VLOOKUP($H411,'Master list'!$C:$Z,13,0)</f>
        <v>1219</v>
      </c>
      <c r="AD411" t="str">
        <f>VLOOKUP($H411,'Master list'!$C:$Z,5,0)</f>
        <v>SGCC-ZSBX-Z08</v>
      </c>
      <c r="AE411">
        <f>VLOOKUP($H411,'Master list'!$C:$Z,6,0)</f>
        <v>0.8</v>
      </c>
      <c r="AF411">
        <f>VLOOKUP($H411,'Master list'!$C:$Z,7,0)</f>
        <v>74</v>
      </c>
      <c r="AG411">
        <f>VLOOKUP($H411,'Master list'!$C:$Z,8,0)</f>
        <v>724</v>
      </c>
      <c r="AH411" s="46">
        <f>VLOOKUP($H411,'Master list'!$C:$L,9,0)</f>
        <v>0.33645728000000003</v>
      </c>
      <c r="AI411" s="46">
        <f t="shared" si="25"/>
        <v>504.68592000000001</v>
      </c>
      <c r="AJ411" s="46">
        <f t="shared" si="26"/>
        <v>470.03082016000002</v>
      </c>
      <c r="AK411" s="46">
        <f t="shared" si="27"/>
        <v>34.655099839999991</v>
      </c>
      <c r="AL411" s="74">
        <v>5</v>
      </c>
    </row>
    <row r="412" spans="1:38">
      <c r="A412" s="120" t="s">
        <v>1447</v>
      </c>
      <c r="B412" s="120" t="s">
        <v>1702</v>
      </c>
      <c r="C412" s="120" t="s">
        <v>6253</v>
      </c>
      <c r="D412" s="120" t="s">
        <v>6225</v>
      </c>
      <c r="E412" s="121">
        <v>27</v>
      </c>
      <c r="F412" s="120" t="s">
        <v>6246</v>
      </c>
      <c r="G412" s="120" t="s">
        <v>6246</v>
      </c>
      <c r="H412" s="120" t="s">
        <v>256</v>
      </c>
      <c r="I412" s="120" t="s">
        <v>1228</v>
      </c>
      <c r="J412" s="120" t="s">
        <v>1221</v>
      </c>
      <c r="K412" s="120">
        <v>0.8</v>
      </c>
      <c r="L412" s="120">
        <v>74</v>
      </c>
      <c r="M412" s="120" t="s">
        <v>1786</v>
      </c>
      <c r="N412" s="120" t="s">
        <v>1704</v>
      </c>
      <c r="O412" s="120" t="s">
        <v>1702</v>
      </c>
      <c r="P412" s="121">
        <v>500</v>
      </c>
      <c r="Q412" s="120">
        <v>0</v>
      </c>
      <c r="R412" s="121">
        <v>464</v>
      </c>
      <c r="S412" s="120">
        <v>156</v>
      </c>
      <c r="T412" s="121">
        <v>36</v>
      </c>
      <c r="U412" s="120">
        <v>12.311999999999999</v>
      </c>
      <c r="V412" s="121">
        <v>0</v>
      </c>
      <c r="W412" s="120">
        <v>0</v>
      </c>
      <c r="X412" s="120" t="s">
        <v>6252</v>
      </c>
      <c r="Y412" s="120" t="b">
        <v>0</v>
      </c>
      <c r="AA412" t="str">
        <f>VLOOKUP($H412,'Master list'!$C:$Z,3,0)</f>
        <v>SGCC</v>
      </c>
      <c r="AB412" t="str">
        <f>VLOOKUP($H412,'Master list'!$C:$Z,4,0)</f>
        <v>Z08</v>
      </c>
      <c r="AC412" s="47">
        <f>VLOOKUP($H412,'Master list'!$C:$Z,13,0)</f>
        <v>1219</v>
      </c>
      <c r="AD412" t="str">
        <f>VLOOKUP($H412,'Master list'!$C:$Z,5,0)</f>
        <v>SGCC-ZSBX-Z08</v>
      </c>
      <c r="AE412">
        <f>VLOOKUP($H412,'Master list'!$C:$Z,6,0)</f>
        <v>0.8</v>
      </c>
      <c r="AF412">
        <f>VLOOKUP($H412,'Master list'!$C:$Z,7,0)</f>
        <v>74</v>
      </c>
      <c r="AG412">
        <f>VLOOKUP($H412,'Master list'!$C:$Z,8,0)</f>
        <v>724</v>
      </c>
      <c r="AH412" s="46">
        <f>VLOOKUP($H412,'Master list'!$C:$L,9,0)</f>
        <v>0.33645728000000003</v>
      </c>
      <c r="AI412" s="46">
        <f t="shared" si="25"/>
        <v>168.22864000000001</v>
      </c>
      <c r="AJ412" s="46">
        <f t="shared" si="26"/>
        <v>168.22864000000001</v>
      </c>
      <c r="AK412" s="46">
        <f t="shared" si="27"/>
        <v>0</v>
      </c>
      <c r="AL412" s="74">
        <v>5</v>
      </c>
    </row>
    <row r="413" spans="1:38">
      <c r="A413" s="120" t="s">
        <v>1447</v>
      </c>
      <c r="B413" s="120" t="s">
        <v>1702</v>
      </c>
      <c r="C413" s="120" t="s">
        <v>6253</v>
      </c>
      <c r="D413" s="120" t="s">
        <v>6225</v>
      </c>
      <c r="E413" s="121">
        <v>28</v>
      </c>
      <c r="F413" s="120" t="s">
        <v>6246</v>
      </c>
      <c r="G413" s="120" t="s">
        <v>6246</v>
      </c>
      <c r="H413" s="120" t="s">
        <v>262</v>
      </c>
      <c r="I413" s="120" t="s">
        <v>1228</v>
      </c>
      <c r="J413" s="120" t="s">
        <v>1221</v>
      </c>
      <c r="K413" s="120">
        <v>0.7</v>
      </c>
      <c r="L413" s="120">
        <v>184.8</v>
      </c>
      <c r="M413" s="120" t="s">
        <v>1742</v>
      </c>
      <c r="N413" s="120" t="s">
        <v>1704</v>
      </c>
      <c r="O413" s="120" t="s">
        <v>1702</v>
      </c>
      <c r="P413" s="121">
        <v>500</v>
      </c>
      <c r="Q413" s="120">
        <v>0</v>
      </c>
      <c r="R413" s="121">
        <v>500</v>
      </c>
      <c r="S413" s="120">
        <v>120</v>
      </c>
      <c r="T413" s="121">
        <v>0</v>
      </c>
      <c r="U413" s="120">
        <v>0</v>
      </c>
      <c r="V413" s="121">
        <v>0</v>
      </c>
      <c r="W413" s="120">
        <v>0</v>
      </c>
      <c r="X413" s="120" t="s">
        <v>6252</v>
      </c>
      <c r="Y413" s="120" t="b">
        <v>1</v>
      </c>
      <c r="AA413" t="str">
        <f>VLOOKUP($H413,'Master list'!$C:$Z,3,0)</f>
        <v>SGCC</v>
      </c>
      <c r="AB413" t="str">
        <f>VLOOKUP($H413,'Master list'!$C:$Z,4,0)</f>
        <v>Z08</v>
      </c>
      <c r="AC413" s="47">
        <f>VLOOKUP($H413,'Master list'!$C:$Z,13,0)</f>
        <v>1219</v>
      </c>
      <c r="AD413" t="str">
        <f>VLOOKUP($H413,'Master list'!$C:$Z,5,0)</f>
        <v>SGCC-ZSBX-Z08</v>
      </c>
      <c r="AE413">
        <f>VLOOKUP($H413,'Master list'!$C:$Z,6,0)</f>
        <v>0.7</v>
      </c>
      <c r="AF413">
        <f>VLOOKUP($H413,'Master list'!$C:$Z,7,0)</f>
        <v>184.8</v>
      </c>
      <c r="AG413">
        <f>VLOOKUP($H413,'Master list'!$C:$Z,8,0)</f>
        <v>235</v>
      </c>
      <c r="AH413" s="46">
        <f>VLOOKUP($H413,'Master list'!$C:$L,9,0)</f>
        <v>0.23863685999999998</v>
      </c>
      <c r="AI413" s="46">
        <f t="shared" si="25"/>
        <v>119.31842999999999</v>
      </c>
      <c r="AJ413" s="46">
        <f t="shared" si="26"/>
        <v>119.31842999999999</v>
      </c>
      <c r="AK413" s="46">
        <f t="shared" si="27"/>
        <v>0</v>
      </c>
      <c r="AL413" s="74">
        <v>5</v>
      </c>
    </row>
    <row r="414" spans="1:38">
      <c r="A414" s="120" t="s">
        <v>1447</v>
      </c>
      <c r="B414" s="120" t="s">
        <v>1702</v>
      </c>
      <c r="C414" s="120" t="s">
        <v>6253</v>
      </c>
      <c r="D414" s="120" t="s">
        <v>6225</v>
      </c>
      <c r="E414" s="121">
        <v>29</v>
      </c>
      <c r="F414" s="120" t="s">
        <v>6246</v>
      </c>
      <c r="G414" s="120" t="s">
        <v>6246</v>
      </c>
      <c r="H414" s="120" t="s">
        <v>264</v>
      </c>
      <c r="I414" s="120" t="s">
        <v>1228</v>
      </c>
      <c r="J414" s="120" t="s">
        <v>1221</v>
      </c>
      <c r="K414" s="120">
        <v>0.7</v>
      </c>
      <c r="L414" s="120">
        <v>202</v>
      </c>
      <c r="M414" s="120" t="s">
        <v>1856</v>
      </c>
      <c r="N414" s="120" t="s">
        <v>1704</v>
      </c>
      <c r="O414" s="120" t="s">
        <v>1702</v>
      </c>
      <c r="P414" s="121">
        <v>200</v>
      </c>
      <c r="Q414" s="120">
        <v>0</v>
      </c>
      <c r="R414" s="121">
        <v>200</v>
      </c>
      <c r="S414" s="120">
        <v>55</v>
      </c>
      <c r="T414" s="121">
        <v>0</v>
      </c>
      <c r="U414" s="120">
        <v>0</v>
      </c>
      <c r="V414" s="121">
        <v>0</v>
      </c>
      <c r="W414" s="120">
        <v>0</v>
      </c>
      <c r="X414" s="120" t="s">
        <v>6252</v>
      </c>
      <c r="Y414" s="120" t="b">
        <v>1</v>
      </c>
      <c r="AA414" t="str">
        <f>VLOOKUP($H414,'Master list'!$C:$Z,3,0)</f>
        <v>SGCC</v>
      </c>
      <c r="AB414" t="str">
        <f>VLOOKUP($H414,'Master list'!$C:$Z,4,0)</f>
        <v>Z08</v>
      </c>
      <c r="AC414" s="47">
        <f>VLOOKUP($H414,'Master list'!$C:$Z,13,0)</f>
        <v>1219</v>
      </c>
      <c r="AD414" t="str">
        <f>VLOOKUP($H414,'Master list'!$C:$Z,5,0)</f>
        <v>SGCC-ZSBX-Z08</v>
      </c>
      <c r="AE414">
        <f>VLOOKUP($H414,'Master list'!$C:$Z,6,0)</f>
        <v>0.7</v>
      </c>
      <c r="AF414">
        <f>VLOOKUP($H414,'Master list'!$C:$Z,7,0)</f>
        <v>202</v>
      </c>
      <c r="AG414">
        <f>VLOOKUP($H414,'Master list'!$C:$Z,8,0)</f>
        <v>247</v>
      </c>
      <c r="AH414" s="46">
        <f>VLOOKUP($H414,'Master list'!$C:$L,9,0)</f>
        <v>0.27416752999999999</v>
      </c>
      <c r="AI414" s="46">
        <f t="shared" si="25"/>
        <v>54.833506</v>
      </c>
      <c r="AJ414" s="46">
        <f t="shared" si="26"/>
        <v>54.833506</v>
      </c>
      <c r="AK414" s="46">
        <f t="shared" si="27"/>
        <v>0</v>
      </c>
      <c r="AL414" s="74">
        <v>5</v>
      </c>
    </row>
    <row r="415" spans="1:38">
      <c r="A415" s="120" t="s">
        <v>1447</v>
      </c>
      <c r="B415" s="120" t="s">
        <v>1702</v>
      </c>
      <c r="C415" s="120" t="s">
        <v>6253</v>
      </c>
      <c r="D415" s="120" t="s">
        <v>6225</v>
      </c>
      <c r="E415" s="121">
        <v>30</v>
      </c>
      <c r="F415" s="120" t="s">
        <v>6246</v>
      </c>
      <c r="G415" s="120" t="s">
        <v>6246</v>
      </c>
      <c r="H415" s="120" t="s">
        <v>282</v>
      </c>
      <c r="I415" s="120" t="s">
        <v>1228</v>
      </c>
      <c r="J415" s="120" t="s">
        <v>1221</v>
      </c>
      <c r="K415" s="120">
        <v>0.8</v>
      </c>
      <c r="L415" s="120">
        <v>106</v>
      </c>
      <c r="M415" s="120" t="s">
        <v>1787</v>
      </c>
      <c r="N415" s="120" t="s">
        <v>1704</v>
      </c>
      <c r="O415" s="120" t="s">
        <v>1702</v>
      </c>
      <c r="P415" s="121">
        <v>3000</v>
      </c>
      <c r="Q415" s="120">
        <v>0</v>
      </c>
      <c r="R415" s="121">
        <v>3000</v>
      </c>
      <c r="S415" s="120">
        <v>1538.396</v>
      </c>
      <c r="T415" s="121">
        <v>0</v>
      </c>
      <c r="U415" s="120">
        <v>0</v>
      </c>
      <c r="V415" s="121">
        <v>0</v>
      </c>
      <c r="W415" s="120">
        <v>0</v>
      </c>
      <c r="X415" s="120" t="s">
        <v>6254</v>
      </c>
      <c r="Y415" s="120" t="b">
        <v>1</v>
      </c>
      <c r="AA415" t="str">
        <f>VLOOKUP($H415,'Master list'!$C:$Z,3,0)</f>
        <v>SGCC</v>
      </c>
      <c r="AB415" t="str">
        <f>VLOOKUP($H415,'Master list'!$C:$Z,4,0)</f>
        <v>Z08</v>
      </c>
      <c r="AC415" s="47">
        <f>VLOOKUP($H415,'Master list'!$C:$Z,13,0)</f>
        <v>1219</v>
      </c>
      <c r="AD415" t="str">
        <f>VLOOKUP($H415,'Master list'!$C:$Z,5,0)</f>
        <v>SGCC-ZSBX-Z08</v>
      </c>
      <c r="AE415">
        <f>VLOOKUP($H415,'Master list'!$C:$Z,6,0)</f>
        <v>0.8</v>
      </c>
      <c r="AF415">
        <f>VLOOKUP($H415,'Master list'!$C:$Z,7,0)</f>
        <v>106</v>
      </c>
      <c r="AG415">
        <f>VLOOKUP($H415,'Master list'!$C:$Z,8,0)</f>
        <v>767</v>
      </c>
      <c r="AH415" s="46">
        <f>VLOOKUP($H415,'Master list'!$C:$L,9,0)</f>
        <v>0.51057656000000007</v>
      </c>
      <c r="AI415" s="46">
        <f t="shared" si="25"/>
        <v>1531.7296800000001</v>
      </c>
      <c r="AJ415" s="46">
        <f t="shared" si="26"/>
        <v>1531.7296800000001</v>
      </c>
      <c r="AK415" s="46">
        <f t="shared" si="27"/>
        <v>0</v>
      </c>
      <c r="AL415" s="74">
        <v>5</v>
      </c>
    </row>
    <row r="416" spans="1:38">
      <c r="A416" s="120" t="s">
        <v>1447</v>
      </c>
      <c r="B416" s="120" t="s">
        <v>1702</v>
      </c>
      <c r="C416" s="120" t="s">
        <v>6253</v>
      </c>
      <c r="D416" s="120" t="s">
        <v>6225</v>
      </c>
      <c r="E416" s="121">
        <v>31</v>
      </c>
      <c r="F416" s="120" t="s">
        <v>6246</v>
      </c>
      <c r="G416" s="120" t="s">
        <v>6246</v>
      </c>
      <c r="H416" s="120" t="s">
        <v>282</v>
      </c>
      <c r="I416" s="120" t="s">
        <v>1228</v>
      </c>
      <c r="J416" s="120" t="s">
        <v>1221</v>
      </c>
      <c r="K416" s="120">
        <v>0.8</v>
      </c>
      <c r="L416" s="120">
        <v>106</v>
      </c>
      <c r="M416" s="120" t="s">
        <v>1787</v>
      </c>
      <c r="N416" s="120" t="s">
        <v>1704</v>
      </c>
      <c r="O416" s="120" t="s">
        <v>1702</v>
      </c>
      <c r="P416" s="121">
        <v>500</v>
      </c>
      <c r="Q416" s="120">
        <v>0</v>
      </c>
      <c r="R416" s="121">
        <v>500</v>
      </c>
      <c r="S416" s="120">
        <v>258</v>
      </c>
      <c r="T416" s="121">
        <v>0</v>
      </c>
      <c r="U416" s="120">
        <v>0</v>
      </c>
      <c r="V416" s="121">
        <v>0</v>
      </c>
      <c r="W416" s="120">
        <v>0</v>
      </c>
      <c r="X416" s="120" t="s">
        <v>6254</v>
      </c>
      <c r="Y416" s="120" t="b">
        <v>1</v>
      </c>
      <c r="AA416" t="str">
        <f>VLOOKUP($H416,'Master list'!$C:$Z,3,0)</f>
        <v>SGCC</v>
      </c>
      <c r="AB416" t="str">
        <f>VLOOKUP($H416,'Master list'!$C:$Z,4,0)</f>
        <v>Z08</v>
      </c>
      <c r="AC416" s="47">
        <f>VLOOKUP($H416,'Master list'!$C:$Z,13,0)</f>
        <v>1219</v>
      </c>
      <c r="AD416" t="str">
        <f>VLOOKUP($H416,'Master list'!$C:$Z,5,0)</f>
        <v>SGCC-ZSBX-Z08</v>
      </c>
      <c r="AE416">
        <f>VLOOKUP($H416,'Master list'!$C:$Z,6,0)</f>
        <v>0.8</v>
      </c>
      <c r="AF416">
        <f>VLOOKUP($H416,'Master list'!$C:$Z,7,0)</f>
        <v>106</v>
      </c>
      <c r="AG416">
        <f>VLOOKUP($H416,'Master list'!$C:$Z,8,0)</f>
        <v>767</v>
      </c>
      <c r="AH416" s="46">
        <f>VLOOKUP($H416,'Master list'!$C:$L,9,0)</f>
        <v>0.51057656000000007</v>
      </c>
      <c r="AI416" s="46">
        <f t="shared" si="25"/>
        <v>255.28828000000004</v>
      </c>
      <c r="AJ416" s="46">
        <f t="shared" si="26"/>
        <v>255.28828000000004</v>
      </c>
      <c r="AK416" s="46">
        <f t="shared" si="27"/>
        <v>0</v>
      </c>
      <c r="AL416" s="74">
        <v>5</v>
      </c>
    </row>
    <row r="417" spans="1:38">
      <c r="A417" s="120" t="s">
        <v>1447</v>
      </c>
      <c r="B417" s="120" t="s">
        <v>1702</v>
      </c>
      <c r="C417" s="120" t="s">
        <v>6253</v>
      </c>
      <c r="D417" s="120" t="s">
        <v>6225</v>
      </c>
      <c r="E417" s="121">
        <v>32</v>
      </c>
      <c r="F417" s="120" t="s">
        <v>6246</v>
      </c>
      <c r="G417" s="120" t="s">
        <v>6246</v>
      </c>
      <c r="H417" s="120" t="s">
        <v>287</v>
      </c>
      <c r="I417" s="120" t="s">
        <v>1228</v>
      </c>
      <c r="J417" s="120" t="s">
        <v>1221</v>
      </c>
      <c r="K417" s="120">
        <v>0.7</v>
      </c>
      <c r="L417" s="120">
        <v>275</v>
      </c>
      <c r="M417" s="120" t="s">
        <v>4862</v>
      </c>
      <c r="N417" s="120" t="s">
        <v>1704</v>
      </c>
      <c r="O417" s="120" t="s">
        <v>1702</v>
      </c>
      <c r="P417" s="121">
        <v>100</v>
      </c>
      <c r="Q417" s="120">
        <v>0</v>
      </c>
      <c r="R417" s="121">
        <v>100</v>
      </c>
      <c r="S417" s="120">
        <v>59.94</v>
      </c>
      <c r="T417" s="121">
        <v>0</v>
      </c>
      <c r="U417" s="120">
        <v>0</v>
      </c>
      <c r="V417" s="121">
        <v>0</v>
      </c>
      <c r="W417" s="120">
        <v>0</v>
      </c>
      <c r="X417" s="120" t="s">
        <v>6254</v>
      </c>
      <c r="Y417" s="120" t="b">
        <v>1</v>
      </c>
      <c r="AA417" t="str">
        <f>VLOOKUP($H417,'Master list'!$C:$Z,3,0)</f>
        <v>SGCC</v>
      </c>
      <c r="AB417" t="str">
        <f>VLOOKUP($H417,'Master list'!$C:$Z,4,0)</f>
        <v>Z08</v>
      </c>
      <c r="AC417" s="47">
        <f>VLOOKUP($H417,'Master list'!$C:$Z,13,0)</f>
        <v>1219</v>
      </c>
      <c r="AD417" t="str">
        <f>VLOOKUP($H417,'Master list'!$C:$Z,5,0)</f>
        <v>SGCC-ZSBX-Z08</v>
      </c>
      <c r="AE417">
        <f>VLOOKUP($H417,'Master list'!$C:$Z,6,0)</f>
        <v>0.7</v>
      </c>
      <c r="AF417">
        <f>VLOOKUP($H417,'Master list'!$C:$Z,7,0)</f>
        <v>275</v>
      </c>
      <c r="AG417">
        <f>VLOOKUP($H417,'Master list'!$C:$Z,8,0)</f>
        <v>393</v>
      </c>
      <c r="AH417" s="46">
        <f>VLOOKUP($H417,'Master list'!$C:$L,9,0)</f>
        <v>0.59387212499999986</v>
      </c>
      <c r="AI417" s="46">
        <f t="shared" si="25"/>
        <v>59.38721249999999</v>
      </c>
      <c r="AJ417" s="46">
        <f t="shared" si="26"/>
        <v>59.38721249999999</v>
      </c>
      <c r="AK417" s="46">
        <f t="shared" si="27"/>
        <v>0</v>
      </c>
      <c r="AL417" s="74">
        <v>5</v>
      </c>
    </row>
    <row r="418" spans="1:38">
      <c r="A418" s="120" t="s">
        <v>1447</v>
      </c>
      <c r="B418" s="120" t="s">
        <v>1702</v>
      </c>
      <c r="C418" s="120" t="s">
        <v>6253</v>
      </c>
      <c r="D418" s="120" t="s">
        <v>6225</v>
      </c>
      <c r="E418" s="121">
        <v>33</v>
      </c>
      <c r="F418" s="120" t="s">
        <v>6246</v>
      </c>
      <c r="G418" s="120" t="s">
        <v>6246</v>
      </c>
      <c r="H418" s="120" t="s">
        <v>326</v>
      </c>
      <c r="I418" s="120" t="s">
        <v>1228</v>
      </c>
      <c r="J418" s="120" t="s">
        <v>1221</v>
      </c>
      <c r="K418" s="120">
        <v>1.2</v>
      </c>
      <c r="L418" s="120">
        <v>271</v>
      </c>
      <c r="M418" s="120" t="s">
        <v>1791</v>
      </c>
      <c r="N418" s="120" t="s">
        <v>1704</v>
      </c>
      <c r="O418" s="120" t="s">
        <v>1702</v>
      </c>
      <c r="P418" s="121">
        <v>500</v>
      </c>
      <c r="Q418" s="120">
        <v>0</v>
      </c>
      <c r="R418" s="121">
        <v>500</v>
      </c>
      <c r="S418" s="120">
        <v>244</v>
      </c>
      <c r="T418" s="121">
        <v>0</v>
      </c>
      <c r="U418" s="120">
        <v>0</v>
      </c>
      <c r="V418" s="121">
        <v>0</v>
      </c>
      <c r="W418" s="120">
        <v>0</v>
      </c>
      <c r="X418" s="120" t="s">
        <v>6254</v>
      </c>
      <c r="Y418" s="120" t="b">
        <v>1</v>
      </c>
      <c r="AA418" t="str">
        <f>VLOOKUP($H418,'Master list'!$C:$Z,3,0)</f>
        <v>SGCC</v>
      </c>
      <c r="AB418" t="str">
        <f>VLOOKUP($H418,'Master list'!$C:$Z,4,0)</f>
        <v>Z08</v>
      </c>
      <c r="AC418" s="47">
        <f>VLOOKUP($H418,'Master list'!$C:$Z,13,0)</f>
        <v>1219</v>
      </c>
      <c r="AD418" t="str">
        <f>VLOOKUP($H418,'Master list'!$C:$Z,5,0)</f>
        <v>SGCC-ZSBX-Z08</v>
      </c>
      <c r="AE418">
        <f>VLOOKUP($H418,'Master list'!$C:$Z,6,0)</f>
        <v>1.2</v>
      </c>
      <c r="AF418">
        <f>VLOOKUP($H418,'Master list'!$C:$Z,7,0)</f>
        <v>271</v>
      </c>
      <c r="AG418">
        <f>VLOOKUP($H418,'Master list'!$C:$Z,8,0)</f>
        <v>190</v>
      </c>
      <c r="AH418" s="46">
        <f>VLOOKUP($H418,'Master list'!$C:$L,9,0)</f>
        <v>0.48503580000000007</v>
      </c>
      <c r="AI418" s="46">
        <f t="shared" si="25"/>
        <v>242.51790000000003</v>
      </c>
      <c r="AJ418" s="46">
        <f t="shared" si="26"/>
        <v>242.51790000000003</v>
      </c>
      <c r="AK418" s="46">
        <f t="shared" si="27"/>
        <v>0</v>
      </c>
      <c r="AL418" s="74">
        <v>5</v>
      </c>
    </row>
    <row r="419" spans="1:38">
      <c r="A419" s="120" t="s">
        <v>1447</v>
      </c>
      <c r="B419" s="120" t="s">
        <v>1702</v>
      </c>
      <c r="C419" s="120" t="s">
        <v>6253</v>
      </c>
      <c r="D419" s="120" t="s">
        <v>6225</v>
      </c>
      <c r="E419" s="121">
        <v>34</v>
      </c>
      <c r="F419" s="120" t="s">
        <v>6246</v>
      </c>
      <c r="G419" s="120" t="s">
        <v>6246</v>
      </c>
      <c r="H419" s="120" t="s">
        <v>326</v>
      </c>
      <c r="I419" s="120" t="s">
        <v>1228</v>
      </c>
      <c r="J419" s="120" t="s">
        <v>1221</v>
      </c>
      <c r="K419" s="120">
        <v>1.2</v>
      </c>
      <c r="L419" s="120">
        <v>271</v>
      </c>
      <c r="M419" s="120" t="s">
        <v>1791</v>
      </c>
      <c r="N419" s="120" t="s">
        <v>1704</v>
      </c>
      <c r="O419" s="120" t="s">
        <v>1702</v>
      </c>
      <c r="P419" s="121">
        <v>500</v>
      </c>
      <c r="Q419" s="120">
        <v>0</v>
      </c>
      <c r="R419" s="121">
        <v>368</v>
      </c>
      <c r="S419" s="120">
        <v>179.203</v>
      </c>
      <c r="T419" s="121">
        <v>0</v>
      </c>
      <c r="U419" s="120">
        <v>0</v>
      </c>
      <c r="V419" s="121">
        <v>132</v>
      </c>
      <c r="W419" s="120">
        <v>0</v>
      </c>
      <c r="X419" s="120" t="s">
        <v>6254</v>
      </c>
      <c r="Y419" s="120" t="b">
        <v>0</v>
      </c>
      <c r="AA419" t="str">
        <f>VLOOKUP($H419,'Master list'!$C:$Z,3,0)</f>
        <v>SGCC</v>
      </c>
      <c r="AB419" t="str">
        <f>VLOOKUP($H419,'Master list'!$C:$Z,4,0)</f>
        <v>Z08</v>
      </c>
      <c r="AC419" s="47">
        <f>VLOOKUP($H419,'Master list'!$C:$Z,13,0)</f>
        <v>1219</v>
      </c>
      <c r="AD419" t="str">
        <f>VLOOKUP($H419,'Master list'!$C:$Z,5,0)</f>
        <v>SGCC-ZSBX-Z08</v>
      </c>
      <c r="AE419">
        <f>VLOOKUP($H419,'Master list'!$C:$Z,6,0)</f>
        <v>1.2</v>
      </c>
      <c r="AF419">
        <f>VLOOKUP($H419,'Master list'!$C:$Z,7,0)</f>
        <v>271</v>
      </c>
      <c r="AG419">
        <f>VLOOKUP($H419,'Master list'!$C:$Z,8,0)</f>
        <v>190</v>
      </c>
      <c r="AH419" s="46">
        <f>VLOOKUP($H419,'Master list'!$C:$L,9,0)</f>
        <v>0.48503580000000007</v>
      </c>
      <c r="AI419" s="46">
        <f t="shared" si="25"/>
        <v>242.51790000000003</v>
      </c>
      <c r="AJ419" s="46">
        <f t="shared" si="26"/>
        <v>178.49317440000002</v>
      </c>
      <c r="AK419" s="46">
        <f t="shared" si="27"/>
        <v>64.024725600000011</v>
      </c>
      <c r="AL419" s="74">
        <v>5</v>
      </c>
    </row>
    <row r="420" spans="1:38">
      <c r="A420" s="120" t="s">
        <v>1447</v>
      </c>
      <c r="B420" s="120" t="s">
        <v>1702</v>
      </c>
      <c r="C420" s="120" t="s">
        <v>6253</v>
      </c>
      <c r="D420" s="120" t="s">
        <v>6225</v>
      </c>
      <c r="E420" s="121">
        <v>35</v>
      </c>
      <c r="F420" s="120" t="s">
        <v>6246</v>
      </c>
      <c r="G420" s="120" t="s">
        <v>6246</v>
      </c>
      <c r="H420" s="120" t="s">
        <v>326</v>
      </c>
      <c r="I420" s="120" t="s">
        <v>1228</v>
      </c>
      <c r="J420" s="120" t="s">
        <v>1221</v>
      </c>
      <c r="K420" s="120">
        <v>1.2</v>
      </c>
      <c r="L420" s="120">
        <v>271</v>
      </c>
      <c r="M420" s="120" t="s">
        <v>1791</v>
      </c>
      <c r="N420" s="120" t="s">
        <v>1704</v>
      </c>
      <c r="O420" s="120" t="s">
        <v>1702</v>
      </c>
      <c r="P420" s="121">
        <v>1000</v>
      </c>
      <c r="Q420" s="120">
        <v>0</v>
      </c>
      <c r="R420" s="121">
        <v>1000</v>
      </c>
      <c r="S420" s="120">
        <v>488</v>
      </c>
      <c r="T420" s="121">
        <v>0</v>
      </c>
      <c r="U420" s="120">
        <v>0</v>
      </c>
      <c r="V420" s="121">
        <v>0</v>
      </c>
      <c r="W420" s="120">
        <v>0</v>
      </c>
      <c r="X420" s="120" t="s">
        <v>6254</v>
      </c>
      <c r="Y420" s="120" t="b">
        <v>1</v>
      </c>
      <c r="AA420" t="str">
        <f>VLOOKUP($H420,'Master list'!$C:$Z,3,0)</f>
        <v>SGCC</v>
      </c>
      <c r="AB420" t="str">
        <f>VLOOKUP($H420,'Master list'!$C:$Z,4,0)</f>
        <v>Z08</v>
      </c>
      <c r="AC420" s="47">
        <f>VLOOKUP($H420,'Master list'!$C:$Z,13,0)</f>
        <v>1219</v>
      </c>
      <c r="AD420" t="str">
        <f>VLOOKUP($H420,'Master list'!$C:$Z,5,0)</f>
        <v>SGCC-ZSBX-Z08</v>
      </c>
      <c r="AE420">
        <f>VLOOKUP($H420,'Master list'!$C:$Z,6,0)</f>
        <v>1.2</v>
      </c>
      <c r="AF420">
        <f>VLOOKUP($H420,'Master list'!$C:$Z,7,0)</f>
        <v>271</v>
      </c>
      <c r="AG420">
        <f>VLOOKUP($H420,'Master list'!$C:$Z,8,0)</f>
        <v>190</v>
      </c>
      <c r="AH420" s="46">
        <f>VLOOKUP($H420,'Master list'!$C:$L,9,0)</f>
        <v>0.48503580000000007</v>
      </c>
      <c r="AI420" s="46">
        <f t="shared" si="25"/>
        <v>485.03580000000005</v>
      </c>
      <c r="AJ420" s="46">
        <f t="shared" si="26"/>
        <v>485.03580000000005</v>
      </c>
      <c r="AK420" s="46">
        <f t="shared" si="27"/>
        <v>0</v>
      </c>
      <c r="AL420" s="74">
        <v>5</v>
      </c>
    </row>
    <row r="421" spans="1:38">
      <c r="A421" s="120" t="s">
        <v>1447</v>
      </c>
      <c r="B421" s="120" t="s">
        <v>1702</v>
      </c>
      <c r="C421" s="120" t="s">
        <v>6253</v>
      </c>
      <c r="D421" s="120" t="s">
        <v>6225</v>
      </c>
      <c r="E421" s="121">
        <v>36</v>
      </c>
      <c r="F421" s="120" t="s">
        <v>6246</v>
      </c>
      <c r="G421" s="120" t="s">
        <v>6246</v>
      </c>
      <c r="H421" s="120" t="s">
        <v>329</v>
      </c>
      <c r="I421" s="120" t="s">
        <v>1228</v>
      </c>
      <c r="J421" s="120" t="s">
        <v>1221</v>
      </c>
      <c r="K421" s="120">
        <v>1.2</v>
      </c>
      <c r="L421" s="120">
        <v>65</v>
      </c>
      <c r="M421" s="120" t="s">
        <v>1792</v>
      </c>
      <c r="N421" s="120" t="s">
        <v>1704</v>
      </c>
      <c r="O421" s="120" t="s">
        <v>1702</v>
      </c>
      <c r="P421" s="121">
        <v>700</v>
      </c>
      <c r="Q421" s="120">
        <v>0</v>
      </c>
      <c r="R421" s="121">
        <v>700</v>
      </c>
      <c r="S421" s="120">
        <v>340.52</v>
      </c>
      <c r="T421" s="121">
        <v>0</v>
      </c>
      <c r="U421" s="120">
        <v>0</v>
      </c>
      <c r="V421" s="121">
        <v>0</v>
      </c>
      <c r="W421" s="120">
        <v>0</v>
      </c>
      <c r="X421" s="120" t="s">
        <v>6254</v>
      </c>
      <c r="Y421" s="120" t="b">
        <v>1</v>
      </c>
      <c r="AA421" t="str">
        <f>VLOOKUP($H421,'Master list'!$C:$Z,3,0)</f>
        <v>SGCC</v>
      </c>
      <c r="AB421" t="str">
        <f>VLOOKUP($H421,'Master list'!$C:$Z,4,0)</f>
        <v>Z08</v>
      </c>
      <c r="AC421" s="47">
        <f>VLOOKUP($H421,'Master list'!$C:$Z,13,0)</f>
        <v>1219</v>
      </c>
      <c r="AD421" t="str">
        <f>VLOOKUP($H421,'Master list'!$C:$Z,5,0)</f>
        <v>SGCC-ZSBX-Z08</v>
      </c>
      <c r="AE421">
        <f>VLOOKUP($H421,'Master list'!$C:$Z,6,0)</f>
        <v>1.2</v>
      </c>
      <c r="AF421">
        <f>VLOOKUP($H421,'Master list'!$C:$Z,7,0)</f>
        <v>65</v>
      </c>
      <c r="AG421">
        <f>VLOOKUP($H421,'Master list'!$C:$Z,8,0)</f>
        <v>792</v>
      </c>
      <c r="AH421" s="46">
        <f>VLOOKUP($H421,'Master list'!$C:$L,9,0)</f>
        <v>0.48494159999999997</v>
      </c>
      <c r="AI421" s="46">
        <f t="shared" si="25"/>
        <v>339.45911999999998</v>
      </c>
      <c r="AJ421" s="46">
        <f t="shared" si="26"/>
        <v>339.45911999999998</v>
      </c>
      <c r="AK421" s="46">
        <f t="shared" si="27"/>
        <v>0</v>
      </c>
      <c r="AL421" s="74">
        <v>5</v>
      </c>
    </row>
    <row r="422" spans="1:38">
      <c r="A422" s="120" t="s">
        <v>1447</v>
      </c>
      <c r="B422" s="120" t="s">
        <v>1702</v>
      </c>
      <c r="C422" s="120" t="s">
        <v>6253</v>
      </c>
      <c r="D422" s="120" t="s">
        <v>6225</v>
      </c>
      <c r="E422" s="121">
        <v>37</v>
      </c>
      <c r="F422" s="120" t="s">
        <v>6246</v>
      </c>
      <c r="G422" s="120" t="s">
        <v>6246</v>
      </c>
      <c r="H422" s="120" t="s">
        <v>329</v>
      </c>
      <c r="I422" s="120" t="s">
        <v>1228</v>
      </c>
      <c r="J422" s="120" t="s">
        <v>1221</v>
      </c>
      <c r="K422" s="120">
        <v>1.2</v>
      </c>
      <c r="L422" s="120">
        <v>65</v>
      </c>
      <c r="M422" s="120" t="s">
        <v>1792</v>
      </c>
      <c r="N422" s="120" t="s">
        <v>1704</v>
      </c>
      <c r="O422" s="120" t="s">
        <v>1702</v>
      </c>
      <c r="P422" s="121">
        <v>500</v>
      </c>
      <c r="Q422" s="120">
        <v>0</v>
      </c>
      <c r="R422" s="121">
        <v>500</v>
      </c>
      <c r="S422" s="120">
        <v>242</v>
      </c>
      <c r="T422" s="121">
        <v>0</v>
      </c>
      <c r="U422" s="120">
        <v>0</v>
      </c>
      <c r="V422" s="121">
        <v>0</v>
      </c>
      <c r="W422" s="120">
        <v>0</v>
      </c>
      <c r="X422" s="120" t="s">
        <v>6254</v>
      </c>
      <c r="Y422" s="120" t="b">
        <v>1</v>
      </c>
      <c r="AA422" t="str">
        <f>VLOOKUP($H422,'Master list'!$C:$Z,3,0)</f>
        <v>SGCC</v>
      </c>
      <c r="AB422" t="str">
        <f>VLOOKUP($H422,'Master list'!$C:$Z,4,0)</f>
        <v>Z08</v>
      </c>
      <c r="AC422" s="47">
        <f>VLOOKUP($H422,'Master list'!$C:$Z,13,0)</f>
        <v>1219</v>
      </c>
      <c r="AD422" t="str">
        <f>VLOOKUP($H422,'Master list'!$C:$Z,5,0)</f>
        <v>SGCC-ZSBX-Z08</v>
      </c>
      <c r="AE422">
        <f>VLOOKUP($H422,'Master list'!$C:$Z,6,0)</f>
        <v>1.2</v>
      </c>
      <c r="AF422">
        <f>VLOOKUP($H422,'Master list'!$C:$Z,7,0)</f>
        <v>65</v>
      </c>
      <c r="AG422">
        <f>VLOOKUP($H422,'Master list'!$C:$Z,8,0)</f>
        <v>792</v>
      </c>
      <c r="AH422" s="46">
        <f>VLOOKUP($H422,'Master list'!$C:$L,9,0)</f>
        <v>0.48494159999999997</v>
      </c>
      <c r="AI422" s="46">
        <f t="shared" si="25"/>
        <v>242.4708</v>
      </c>
      <c r="AJ422" s="46">
        <f t="shared" si="26"/>
        <v>242.4708</v>
      </c>
      <c r="AK422" s="46">
        <f t="shared" si="27"/>
        <v>0</v>
      </c>
      <c r="AL422" s="74">
        <v>5</v>
      </c>
    </row>
    <row r="423" spans="1:38">
      <c r="A423" s="120" t="s">
        <v>1447</v>
      </c>
      <c r="B423" s="120" t="s">
        <v>1702</v>
      </c>
      <c r="C423" s="120" t="s">
        <v>6253</v>
      </c>
      <c r="D423" s="120" t="s">
        <v>6225</v>
      </c>
      <c r="E423" s="121">
        <v>38</v>
      </c>
      <c r="F423" s="120" t="s">
        <v>6246</v>
      </c>
      <c r="G423" s="120" t="s">
        <v>6246</v>
      </c>
      <c r="H423" s="120" t="s">
        <v>331</v>
      </c>
      <c r="I423" s="120" t="s">
        <v>1228</v>
      </c>
      <c r="J423" s="120" t="s">
        <v>1221</v>
      </c>
      <c r="K423" s="120">
        <v>0.5</v>
      </c>
      <c r="L423" s="120">
        <v>100</v>
      </c>
      <c r="M423" s="120" t="s">
        <v>4867</v>
      </c>
      <c r="N423" s="120" t="s">
        <v>1704</v>
      </c>
      <c r="O423" s="120" t="s">
        <v>1702</v>
      </c>
      <c r="P423" s="121">
        <v>1000</v>
      </c>
      <c r="Q423" s="120">
        <v>0</v>
      </c>
      <c r="R423" s="121">
        <v>1000</v>
      </c>
      <c r="S423" s="120">
        <v>164.38800000000001</v>
      </c>
      <c r="T423" s="121">
        <v>0</v>
      </c>
      <c r="U423" s="120">
        <v>0</v>
      </c>
      <c r="V423" s="121">
        <v>0</v>
      </c>
      <c r="W423" s="120">
        <v>0</v>
      </c>
      <c r="X423" s="120" t="s">
        <v>6254</v>
      </c>
      <c r="Y423" s="120" t="b">
        <v>1</v>
      </c>
      <c r="AA423" t="str">
        <f>VLOOKUP($H423,'Master list'!$C:$Z,3,0)</f>
        <v>SGCC</v>
      </c>
      <c r="AB423" t="str">
        <f>VLOOKUP($H423,'Master list'!$C:$Z,4,0)</f>
        <v>Z08</v>
      </c>
      <c r="AC423" s="47">
        <f>VLOOKUP($H423,'Master list'!$C:$Z,13,0)</f>
        <v>1219</v>
      </c>
      <c r="AD423" t="str">
        <f>VLOOKUP($H423,'Master list'!$C:$Z,5,0)</f>
        <v>SGCC-ZSBX-Z08</v>
      </c>
      <c r="AE423">
        <f>VLOOKUP($H423,'Master list'!$C:$Z,6,0)</f>
        <v>0.5</v>
      </c>
      <c r="AF423">
        <f>VLOOKUP($H423,'Master list'!$C:$Z,7,0)</f>
        <v>100</v>
      </c>
      <c r="AG423">
        <f>VLOOKUP($H423,'Master list'!$C:$Z,8,0)</f>
        <v>421</v>
      </c>
      <c r="AH423" s="46">
        <f>VLOOKUP($H423,'Master list'!$C:$L,9,0)</f>
        <v>0.16524249999999999</v>
      </c>
      <c r="AI423" s="46">
        <f t="shared" si="25"/>
        <v>165.24249999999998</v>
      </c>
      <c r="AJ423" s="46">
        <f t="shared" si="26"/>
        <v>165.24249999999998</v>
      </c>
      <c r="AK423" s="46">
        <f t="shared" si="27"/>
        <v>0</v>
      </c>
      <c r="AL423" s="74">
        <v>5</v>
      </c>
    </row>
    <row r="424" spans="1:38">
      <c r="A424" s="120" t="s">
        <v>1447</v>
      </c>
      <c r="B424" s="120" t="s">
        <v>1702</v>
      </c>
      <c r="C424" s="120" t="s">
        <v>6253</v>
      </c>
      <c r="D424" s="120" t="s">
        <v>6225</v>
      </c>
      <c r="E424" s="121">
        <v>39</v>
      </c>
      <c r="F424" s="120" t="s">
        <v>6246</v>
      </c>
      <c r="G424" s="120" t="s">
        <v>6246</v>
      </c>
      <c r="H424" s="120" t="s">
        <v>353</v>
      </c>
      <c r="I424" s="120" t="s">
        <v>1228</v>
      </c>
      <c r="J424" s="120" t="s">
        <v>1221</v>
      </c>
      <c r="K424" s="120">
        <v>0.8</v>
      </c>
      <c r="L424" s="120">
        <v>150</v>
      </c>
      <c r="M424" s="120" t="s">
        <v>1857</v>
      </c>
      <c r="N424" s="120" t="s">
        <v>1704</v>
      </c>
      <c r="O424" s="120" t="s">
        <v>1702</v>
      </c>
      <c r="P424" s="121">
        <v>200</v>
      </c>
      <c r="Q424" s="120">
        <v>0</v>
      </c>
      <c r="R424" s="121">
        <v>200</v>
      </c>
      <c r="S424" s="120">
        <v>92.067999999999998</v>
      </c>
      <c r="T424" s="121">
        <v>0</v>
      </c>
      <c r="U424" s="120">
        <v>0</v>
      </c>
      <c r="V424" s="121">
        <v>0</v>
      </c>
      <c r="W424" s="120">
        <v>0</v>
      </c>
      <c r="X424" s="120" t="s">
        <v>6254</v>
      </c>
      <c r="Y424" s="120" t="b">
        <v>1</v>
      </c>
      <c r="AA424" t="str">
        <f>VLOOKUP($H424,'Master list'!$C:$Z,3,0)</f>
        <v>SGCC</v>
      </c>
      <c r="AB424" t="str">
        <f>VLOOKUP($H424,'Master list'!$C:$Z,4,0)</f>
        <v>Z08</v>
      </c>
      <c r="AC424" s="47">
        <f>VLOOKUP($H424,'Master list'!$C:$Z,13,0)</f>
        <v>1219</v>
      </c>
      <c r="AD424" t="str">
        <f>VLOOKUP($H424,'Master list'!$C:$Z,5,0)</f>
        <v>SGCC-ZSBX-Z08</v>
      </c>
      <c r="AE424">
        <f>VLOOKUP($H424,'Master list'!$C:$Z,6,0)</f>
        <v>0.8</v>
      </c>
      <c r="AF424">
        <f>VLOOKUP($H424,'Master list'!$C:$Z,7,0)</f>
        <v>150</v>
      </c>
      <c r="AG424">
        <f>VLOOKUP($H424,'Master list'!$C:$Z,8,0)</f>
        <v>491</v>
      </c>
      <c r="AH424" s="46">
        <f>VLOOKUP($H424,'Master list'!$C:$L,9,0)</f>
        <v>0.46252199999999999</v>
      </c>
      <c r="AI424" s="46">
        <f t="shared" si="25"/>
        <v>92.504400000000004</v>
      </c>
      <c r="AJ424" s="46">
        <f t="shared" si="26"/>
        <v>92.504400000000004</v>
      </c>
      <c r="AK424" s="46">
        <f t="shared" si="27"/>
        <v>0</v>
      </c>
      <c r="AL424" s="74">
        <v>5</v>
      </c>
    </row>
    <row r="425" spans="1:38">
      <c r="A425" s="120" t="s">
        <v>1447</v>
      </c>
      <c r="B425" s="120" t="s">
        <v>1702</v>
      </c>
      <c r="C425" s="120" t="s">
        <v>6253</v>
      </c>
      <c r="D425" s="120" t="s">
        <v>6225</v>
      </c>
      <c r="E425" s="121">
        <v>40</v>
      </c>
      <c r="F425" s="120" t="s">
        <v>6246</v>
      </c>
      <c r="G425" s="120" t="s">
        <v>6246</v>
      </c>
      <c r="H425" s="120" t="s">
        <v>353</v>
      </c>
      <c r="I425" s="120" t="s">
        <v>1228</v>
      </c>
      <c r="J425" s="120" t="s">
        <v>1221</v>
      </c>
      <c r="K425" s="120">
        <v>0.8</v>
      </c>
      <c r="L425" s="120">
        <v>150</v>
      </c>
      <c r="M425" s="120" t="s">
        <v>1857</v>
      </c>
      <c r="N425" s="120" t="s">
        <v>1704</v>
      </c>
      <c r="O425" s="120" t="s">
        <v>1702</v>
      </c>
      <c r="P425" s="121">
        <v>500</v>
      </c>
      <c r="Q425" s="120">
        <v>0</v>
      </c>
      <c r="R425" s="121">
        <v>480</v>
      </c>
      <c r="S425" s="120">
        <v>216.6</v>
      </c>
      <c r="T425" s="121">
        <v>0</v>
      </c>
      <c r="U425" s="120">
        <v>0</v>
      </c>
      <c r="V425" s="121">
        <v>20</v>
      </c>
      <c r="W425" s="120">
        <v>0</v>
      </c>
      <c r="X425" s="120" t="s">
        <v>6254</v>
      </c>
      <c r="Y425" s="120" t="b">
        <v>0</v>
      </c>
      <c r="AA425" t="str">
        <f>VLOOKUP($H425,'Master list'!$C:$Z,3,0)</f>
        <v>SGCC</v>
      </c>
      <c r="AB425" t="str">
        <f>VLOOKUP($H425,'Master list'!$C:$Z,4,0)</f>
        <v>Z08</v>
      </c>
      <c r="AC425" s="47">
        <f>VLOOKUP($H425,'Master list'!$C:$Z,13,0)</f>
        <v>1219</v>
      </c>
      <c r="AD425" t="str">
        <f>VLOOKUP($H425,'Master list'!$C:$Z,5,0)</f>
        <v>SGCC-ZSBX-Z08</v>
      </c>
      <c r="AE425">
        <f>VLOOKUP($H425,'Master list'!$C:$Z,6,0)</f>
        <v>0.8</v>
      </c>
      <c r="AF425">
        <f>VLOOKUP($H425,'Master list'!$C:$Z,7,0)</f>
        <v>150</v>
      </c>
      <c r="AG425">
        <f>VLOOKUP($H425,'Master list'!$C:$Z,8,0)</f>
        <v>491</v>
      </c>
      <c r="AH425" s="46">
        <f>VLOOKUP($H425,'Master list'!$C:$L,9,0)</f>
        <v>0.46252199999999999</v>
      </c>
      <c r="AI425" s="46">
        <f t="shared" si="25"/>
        <v>231.261</v>
      </c>
      <c r="AJ425" s="46">
        <f t="shared" si="26"/>
        <v>222.01056</v>
      </c>
      <c r="AK425" s="46">
        <f t="shared" si="27"/>
        <v>9.2504399999999976</v>
      </c>
      <c r="AL425" s="74">
        <v>5</v>
      </c>
    </row>
    <row r="426" spans="1:38">
      <c r="A426" s="120" t="s">
        <v>1447</v>
      </c>
      <c r="B426" s="120" t="s">
        <v>1702</v>
      </c>
      <c r="C426" s="120" t="s">
        <v>6253</v>
      </c>
      <c r="D426" s="120" t="s">
        <v>6225</v>
      </c>
      <c r="E426" s="121">
        <v>41</v>
      </c>
      <c r="F426" s="120" t="s">
        <v>6246</v>
      </c>
      <c r="G426" s="120" t="s">
        <v>6246</v>
      </c>
      <c r="H426" s="120" t="s">
        <v>356</v>
      </c>
      <c r="I426" s="120" t="s">
        <v>1228</v>
      </c>
      <c r="J426" s="120" t="s">
        <v>1221</v>
      </c>
      <c r="K426" s="120">
        <v>0.8</v>
      </c>
      <c r="L426" s="120">
        <v>377</v>
      </c>
      <c r="M426" s="120" t="s">
        <v>1858</v>
      </c>
      <c r="N426" s="120" t="s">
        <v>1704</v>
      </c>
      <c r="O426" s="120" t="s">
        <v>1702</v>
      </c>
      <c r="P426" s="121">
        <v>200</v>
      </c>
      <c r="Q426" s="120">
        <v>0</v>
      </c>
      <c r="R426" s="121">
        <v>54</v>
      </c>
      <c r="S426" s="120">
        <v>57.293999999999997</v>
      </c>
      <c r="T426" s="121">
        <v>146</v>
      </c>
      <c r="U426" s="120">
        <v>160</v>
      </c>
      <c r="V426" s="121">
        <v>0</v>
      </c>
      <c r="W426" s="120">
        <v>0</v>
      </c>
      <c r="X426" s="120" t="s">
        <v>6254</v>
      </c>
      <c r="Y426" s="120" t="b">
        <v>0</v>
      </c>
      <c r="AA426" t="str">
        <f>VLOOKUP($H426,'Master list'!$C:$Z,3,0)</f>
        <v>SGCC</v>
      </c>
      <c r="AB426" t="str">
        <f>VLOOKUP($H426,'Master list'!$C:$Z,4,0)</f>
        <v>Z08</v>
      </c>
      <c r="AC426" s="47">
        <f>VLOOKUP($H426,'Master list'!$C:$Z,13,0)</f>
        <v>1219</v>
      </c>
      <c r="AD426" t="str">
        <f>VLOOKUP($H426,'Master list'!$C:$Z,5,0)</f>
        <v>SGCC-ZSBX-Z08</v>
      </c>
      <c r="AE426">
        <f>VLOOKUP($H426,'Master list'!$C:$Z,6,0)</f>
        <v>0.8</v>
      </c>
      <c r="AF426">
        <f>VLOOKUP($H426,'Master list'!$C:$Z,7,0)</f>
        <v>377</v>
      </c>
      <c r="AG426">
        <f>VLOOKUP($H426,'Master list'!$C:$Z,8,0)</f>
        <v>460</v>
      </c>
      <c r="AH426" s="46">
        <f>VLOOKUP($H426,'Master list'!$C:$L,9,0)</f>
        <v>1.0890775999999998</v>
      </c>
      <c r="AI426" s="46">
        <f t="shared" si="25"/>
        <v>217.81551999999996</v>
      </c>
      <c r="AJ426" s="46">
        <f t="shared" si="26"/>
        <v>217.81551999999996</v>
      </c>
      <c r="AK426" s="46">
        <f t="shared" si="27"/>
        <v>0</v>
      </c>
      <c r="AL426" s="74">
        <v>5</v>
      </c>
    </row>
    <row r="427" spans="1:38">
      <c r="A427" s="120" t="s">
        <v>1447</v>
      </c>
      <c r="B427" s="120" t="s">
        <v>1702</v>
      </c>
      <c r="C427" s="120" t="s">
        <v>6253</v>
      </c>
      <c r="D427" s="120" t="s">
        <v>6225</v>
      </c>
      <c r="E427" s="121">
        <v>42</v>
      </c>
      <c r="F427" s="120" t="s">
        <v>6246</v>
      </c>
      <c r="G427" s="120" t="s">
        <v>6246</v>
      </c>
      <c r="H427" s="120" t="s">
        <v>356</v>
      </c>
      <c r="I427" s="120" t="s">
        <v>1228</v>
      </c>
      <c r="J427" s="120" t="s">
        <v>1221</v>
      </c>
      <c r="K427" s="120">
        <v>0.8</v>
      </c>
      <c r="L427" s="120">
        <v>377</v>
      </c>
      <c r="M427" s="120" t="s">
        <v>1858</v>
      </c>
      <c r="N427" s="120" t="s">
        <v>1704</v>
      </c>
      <c r="O427" s="120" t="s">
        <v>1702</v>
      </c>
      <c r="P427" s="121">
        <v>500</v>
      </c>
      <c r="Q427" s="120">
        <v>0</v>
      </c>
      <c r="R427" s="121">
        <v>0</v>
      </c>
      <c r="S427" s="120">
        <v>0</v>
      </c>
      <c r="T427" s="121">
        <v>500</v>
      </c>
      <c r="U427" s="120">
        <v>548</v>
      </c>
      <c r="V427" s="121">
        <v>0</v>
      </c>
      <c r="W427" s="120">
        <v>0</v>
      </c>
      <c r="X427" s="120" t="s">
        <v>6254</v>
      </c>
      <c r="Y427" s="120" t="b">
        <v>0</v>
      </c>
      <c r="AA427" t="str">
        <f>VLOOKUP($H427,'Master list'!$C:$Z,3,0)</f>
        <v>SGCC</v>
      </c>
      <c r="AB427" t="str">
        <f>VLOOKUP($H427,'Master list'!$C:$Z,4,0)</f>
        <v>Z08</v>
      </c>
      <c r="AC427" s="47">
        <f>VLOOKUP($H427,'Master list'!$C:$Z,13,0)</f>
        <v>1219</v>
      </c>
      <c r="AD427" t="str">
        <f>VLOOKUP($H427,'Master list'!$C:$Z,5,0)</f>
        <v>SGCC-ZSBX-Z08</v>
      </c>
      <c r="AE427">
        <f>VLOOKUP($H427,'Master list'!$C:$Z,6,0)</f>
        <v>0.8</v>
      </c>
      <c r="AF427">
        <f>VLOOKUP($H427,'Master list'!$C:$Z,7,0)</f>
        <v>377</v>
      </c>
      <c r="AG427">
        <f>VLOOKUP($H427,'Master list'!$C:$Z,8,0)</f>
        <v>460</v>
      </c>
      <c r="AH427" s="46">
        <f>VLOOKUP($H427,'Master list'!$C:$L,9,0)</f>
        <v>1.0890775999999998</v>
      </c>
      <c r="AI427" s="46">
        <f t="shared" si="25"/>
        <v>544.53879999999992</v>
      </c>
      <c r="AJ427" s="46">
        <f t="shared" si="26"/>
        <v>544.53879999999992</v>
      </c>
      <c r="AK427" s="46">
        <f t="shared" si="27"/>
        <v>0</v>
      </c>
      <c r="AL427" s="74">
        <v>5</v>
      </c>
    </row>
    <row r="428" spans="1:38">
      <c r="A428" s="120" t="s">
        <v>1447</v>
      </c>
      <c r="B428" s="120" t="s">
        <v>1702</v>
      </c>
      <c r="C428" s="120" t="s">
        <v>6253</v>
      </c>
      <c r="D428" s="120" t="s">
        <v>6225</v>
      </c>
      <c r="E428" s="121">
        <v>43</v>
      </c>
      <c r="F428" s="120" t="s">
        <v>6246</v>
      </c>
      <c r="G428" s="120" t="s">
        <v>6246</v>
      </c>
      <c r="H428" s="120" t="s">
        <v>374</v>
      </c>
      <c r="I428" s="120" t="s">
        <v>1228</v>
      </c>
      <c r="J428" s="120" t="s">
        <v>1221</v>
      </c>
      <c r="K428" s="120">
        <v>0.5</v>
      </c>
      <c r="L428" s="120">
        <v>63</v>
      </c>
      <c r="M428" s="120" t="s">
        <v>2020</v>
      </c>
      <c r="N428" s="120" t="s">
        <v>1704</v>
      </c>
      <c r="O428" s="120" t="s">
        <v>1702</v>
      </c>
      <c r="P428" s="121">
        <v>150</v>
      </c>
      <c r="Q428" s="120">
        <v>0</v>
      </c>
      <c r="R428" s="121">
        <v>150</v>
      </c>
      <c r="S428" s="120">
        <v>19</v>
      </c>
      <c r="T428" s="121">
        <v>0</v>
      </c>
      <c r="U428" s="120">
        <v>0</v>
      </c>
      <c r="V428" s="121">
        <v>0</v>
      </c>
      <c r="W428" s="120">
        <v>0</v>
      </c>
      <c r="X428" s="120" t="s">
        <v>6254</v>
      </c>
      <c r="Y428" s="120" t="b">
        <v>1</v>
      </c>
      <c r="AA428" t="str">
        <f>VLOOKUP($H428,'Master list'!$C:$Z,3,0)</f>
        <v>SGCC</v>
      </c>
      <c r="AB428" t="str">
        <f>VLOOKUP($H428,'Master list'!$C:$Z,4,0)</f>
        <v>Z08</v>
      </c>
      <c r="AC428" s="47">
        <f>VLOOKUP($H428,'Master list'!$C:$Z,13,0)</f>
        <v>1219</v>
      </c>
      <c r="AD428" t="str">
        <f>VLOOKUP($H428,'Master list'!$C:$Z,5,0)</f>
        <v>SGCC-ZSBX-Z08</v>
      </c>
      <c r="AE428">
        <f>VLOOKUP($H428,'Master list'!$C:$Z,6,0)</f>
        <v>0.5</v>
      </c>
      <c r="AF428">
        <f>VLOOKUP($H428,'Master list'!$C:$Z,7,0)</f>
        <v>63</v>
      </c>
      <c r="AG428">
        <f>VLOOKUP($H428,'Master list'!$C:$Z,8,0)</f>
        <v>533</v>
      </c>
      <c r="AH428" s="46">
        <f>VLOOKUP($H428,'Master list'!$C:$L,9,0)</f>
        <v>0.13179757499999997</v>
      </c>
      <c r="AI428" s="46">
        <f t="shared" si="25"/>
        <v>19.769636249999994</v>
      </c>
      <c r="AJ428" s="46">
        <f t="shared" si="26"/>
        <v>19.769636249999994</v>
      </c>
      <c r="AK428" s="46">
        <f t="shared" si="27"/>
        <v>0</v>
      </c>
      <c r="AL428" s="74">
        <v>5</v>
      </c>
    </row>
    <row r="429" spans="1:38">
      <c r="A429" s="120" t="s">
        <v>1447</v>
      </c>
      <c r="B429" s="120" t="s">
        <v>1702</v>
      </c>
      <c r="C429" s="120" t="s">
        <v>6253</v>
      </c>
      <c r="D429" s="120" t="s">
        <v>6225</v>
      </c>
      <c r="E429" s="121">
        <v>44</v>
      </c>
      <c r="F429" s="120" t="s">
        <v>6246</v>
      </c>
      <c r="G429" s="120" t="s">
        <v>6246</v>
      </c>
      <c r="H429" s="120" t="s">
        <v>378</v>
      </c>
      <c r="I429" s="120" t="s">
        <v>1228</v>
      </c>
      <c r="J429" s="120" t="s">
        <v>1221</v>
      </c>
      <c r="K429" s="120">
        <v>0.8</v>
      </c>
      <c r="L429" s="120">
        <v>444</v>
      </c>
      <c r="M429" s="120" t="s">
        <v>1793</v>
      </c>
      <c r="N429" s="120" t="s">
        <v>1704</v>
      </c>
      <c r="O429" s="120" t="s">
        <v>1702</v>
      </c>
      <c r="P429" s="121">
        <v>100</v>
      </c>
      <c r="Q429" s="120">
        <v>0</v>
      </c>
      <c r="R429" s="121">
        <v>0</v>
      </c>
      <c r="S429" s="120">
        <v>0</v>
      </c>
      <c r="T429" s="121">
        <v>100</v>
      </c>
      <c r="U429" s="120">
        <v>181</v>
      </c>
      <c r="V429" s="121">
        <v>0</v>
      </c>
      <c r="W429" s="120">
        <v>0</v>
      </c>
      <c r="X429" s="120" t="s">
        <v>6254</v>
      </c>
      <c r="Y429" s="120" t="b">
        <v>0</v>
      </c>
      <c r="AA429" t="str">
        <f>VLOOKUP($H429,'Master list'!$C:$Z,3,0)</f>
        <v>SGCC</v>
      </c>
      <c r="AB429" t="str">
        <f>VLOOKUP($H429,'Master list'!$C:$Z,4,0)</f>
        <v>Z08</v>
      </c>
      <c r="AC429" s="47">
        <f>VLOOKUP($H429,'Master list'!$C:$Z,13,0)</f>
        <v>1219</v>
      </c>
      <c r="AD429" t="str">
        <f>VLOOKUP($H429,'Master list'!$C:$Z,5,0)</f>
        <v>SGCC-ZSBX-Z08</v>
      </c>
      <c r="AE429">
        <f>VLOOKUP($H429,'Master list'!$C:$Z,6,0)</f>
        <v>0.8</v>
      </c>
      <c r="AF429">
        <f>VLOOKUP($H429,'Master list'!$C:$Z,7,0)</f>
        <v>444</v>
      </c>
      <c r="AG429">
        <f>VLOOKUP($H429,'Master list'!$C:$Z,8,0)</f>
        <v>641</v>
      </c>
      <c r="AH429" s="46">
        <f>VLOOKUP($H429,'Master list'!$C:$L,9,0)</f>
        <v>1.7873131200000001</v>
      </c>
      <c r="AI429" s="46">
        <f t="shared" si="25"/>
        <v>178.731312</v>
      </c>
      <c r="AJ429" s="46">
        <f t="shared" si="26"/>
        <v>178.731312</v>
      </c>
      <c r="AK429" s="46">
        <f t="shared" si="27"/>
        <v>0</v>
      </c>
      <c r="AL429" s="74">
        <v>5</v>
      </c>
    </row>
    <row r="430" spans="1:38">
      <c r="A430" s="120" t="s">
        <v>1447</v>
      </c>
      <c r="B430" s="120" t="s">
        <v>1702</v>
      </c>
      <c r="C430" s="120" t="s">
        <v>6253</v>
      </c>
      <c r="D430" s="120" t="s">
        <v>6225</v>
      </c>
      <c r="E430" s="121">
        <v>45</v>
      </c>
      <c r="F430" s="120" t="s">
        <v>6246</v>
      </c>
      <c r="G430" s="120" t="s">
        <v>6246</v>
      </c>
      <c r="H430" s="120" t="s">
        <v>378</v>
      </c>
      <c r="I430" s="120" t="s">
        <v>1228</v>
      </c>
      <c r="J430" s="120" t="s">
        <v>1221</v>
      </c>
      <c r="K430" s="120">
        <v>0.8</v>
      </c>
      <c r="L430" s="120">
        <v>444</v>
      </c>
      <c r="M430" s="120" t="s">
        <v>1793</v>
      </c>
      <c r="N430" s="120" t="s">
        <v>1704</v>
      </c>
      <c r="O430" s="120" t="s">
        <v>1702</v>
      </c>
      <c r="P430" s="121">
        <v>200</v>
      </c>
      <c r="Q430" s="120">
        <v>0</v>
      </c>
      <c r="R430" s="121">
        <v>0</v>
      </c>
      <c r="S430" s="120">
        <v>0</v>
      </c>
      <c r="T430" s="121">
        <v>200</v>
      </c>
      <c r="U430" s="120">
        <v>361</v>
      </c>
      <c r="V430" s="121">
        <v>0</v>
      </c>
      <c r="W430" s="120">
        <v>0</v>
      </c>
      <c r="X430" s="120" t="s">
        <v>6254</v>
      </c>
      <c r="Y430" s="120" t="b">
        <v>0</v>
      </c>
      <c r="AA430" t="str">
        <f>VLOOKUP($H430,'Master list'!$C:$Z,3,0)</f>
        <v>SGCC</v>
      </c>
      <c r="AB430" t="str">
        <f>VLOOKUP($H430,'Master list'!$C:$Z,4,0)</f>
        <v>Z08</v>
      </c>
      <c r="AC430" s="47">
        <f>VLOOKUP($H430,'Master list'!$C:$Z,13,0)</f>
        <v>1219</v>
      </c>
      <c r="AD430" t="str">
        <f>VLOOKUP($H430,'Master list'!$C:$Z,5,0)</f>
        <v>SGCC-ZSBX-Z08</v>
      </c>
      <c r="AE430">
        <f>VLOOKUP($H430,'Master list'!$C:$Z,6,0)</f>
        <v>0.8</v>
      </c>
      <c r="AF430">
        <f>VLOOKUP($H430,'Master list'!$C:$Z,7,0)</f>
        <v>444</v>
      </c>
      <c r="AG430">
        <f>VLOOKUP($H430,'Master list'!$C:$Z,8,0)</f>
        <v>641</v>
      </c>
      <c r="AH430" s="46">
        <f>VLOOKUP($H430,'Master list'!$C:$L,9,0)</f>
        <v>1.7873131200000001</v>
      </c>
      <c r="AI430" s="46">
        <f t="shared" si="25"/>
        <v>357.46262400000001</v>
      </c>
      <c r="AJ430" s="46">
        <f t="shared" si="26"/>
        <v>357.46262400000001</v>
      </c>
      <c r="AK430" s="46">
        <f t="shared" si="27"/>
        <v>0</v>
      </c>
      <c r="AL430" s="74">
        <v>5</v>
      </c>
    </row>
    <row r="431" spans="1:38">
      <c r="A431" s="120" t="s">
        <v>1447</v>
      </c>
      <c r="B431" s="120" t="s">
        <v>1702</v>
      </c>
      <c r="C431" s="120" t="s">
        <v>6253</v>
      </c>
      <c r="D431" s="120" t="s">
        <v>6225</v>
      </c>
      <c r="E431" s="121">
        <v>46</v>
      </c>
      <c r="F431" s="120" t="s">
        <v>6246</v>
      </c>
      <c r="G431" s="120" t="s">
        <v>6246</v>
      </c>
      <c r="H431" s="120" t="s">
        <v>406</v>
      </c>
      <c r="I431" s="120" t="s">
        <v>1228</v>
      </c>
      <c r="J431" s="120" t="s">
        <v>1221</v>
      </c>
      <c r="K431" s="120">
        <v>1.2</v>
      </c>
      <c r="L431" s="120">
        <v>235.2</v>
      </c>
      <c r="M431" s="120" t="s">
        <v>1795</v>
      </c>
      <c r="N431" s="120" t="s">
        <v>1704</v>
      </c>
      <c r="O431" s="120" t="s">
        <v>1702</v>
      </c>
      <c r="P431" s="121">
        <v>100</v>
      </c>
      <c r="Q431" s="120">
        <v>0</v>
      </c>
      <c r="R431" s="121">
        <v>100</v>
      </c>
      <c r="S431" s="120">
        <v>360</v>
      </c>
      <c r="T431" s="121">
        <v>0</v>
      </c>
      <c r="U431" s="120">
        <v>0</v>
      </c>
      <c r="V431" s="121">
        <v>0</v>
      </c>
      <c r="W431" s="120">
        <v>0</v>
      </c>
      <c r="X431" s="120" t="s">
        <v>6254</v>
      </c>
      <c r="Y431" s="120" t="b">
        <v>1</v>
      </c>
      <c r="AA431" t="str">
        <f>VLOOKUP($H431,'Master list'!$C:$Z,3,0)</f>
        <v>SGCC</v>
      </c>
      <c r="AB431" t="str">
        <f>VLOOKUP($H431,'Master list'!$C:$Z,4,0)</f>
        <v>Z08</v>
      </c>
      <c r="AC431" s="47">
        <f>VLOOKUP($H431,'Master list'!$C:$Z,13,0)</f>
        <v>1219</v>
      </c>
      <c r="AD431" t="str">
        <f>VLOOKUP($H431,'Master list'!$C:$Z,5,0)</f>
        <v>SGCC-ZSBX-Z08</v>
      </c>
      <c r="AE431">
        <f>VLOOKUP($H431,'Master list'!$C:$Z,6,0)</f>
        <v>1.2</v>
      </c>
      <c r="AF431">
        <f>VLOOKUP($H431,'Master list'!$C:$Z,7,0)</f>
        <v>235.2</v>
      </c>
      <c r="AG431">
        <f>VLOOKUP($H431,'Master list'!$C:$Z,8,0)</f>
        <v>1558.4</v>
      </c>
      <c r="AH431" s="46">
        <f>VLOOKUP($H431,'Master list'!$C:$L,9,0)</f>
        <v>3.4527661055999999</v>
      </c>
      <c r="AI431" s="46">
        <f t="shared" si="25"/>
        <v>345.27661055999999</v>
      </c>
      <c r="AJ431" s="46">
        <f t="shared" si="26"/>
        <v>345.27661055999999</v>
      </c>
      <c r="AK431" s="46">
        <f t="shared" si="27"/>
        <v>0</v>
      </c>
      <c r="AL431" s="74">
        <v>5</v>
      </c>
    </row>
    <row r="432" spans="1:38">
      <c r="A432" s="120" t="s">
        <v>1447</v>
      </c>
      <c r="B432" s="120" t="s">
        <v>1702</v>
      </c>
      <c r="C432" s="120" t="s">
        <v>6253</v>
      </c>
      <c r="D432" s="120" t="s">
        <v>6225</v>
      </c>
      <c r="E432" s="121">
        <v>47</v>
      </c>
      <c r="F432" s="120" t="s">
        <v>6246</v>
      </c>
      <c r="G432" s="120" t="s">
        <v>6246</v>
      </c>
      <c r="H432" s="120" t="s">
        <v>406</v>
      </c>
      <c r="I432" s="120" t="s">
        <v>1228</v>
      </c>
      <c r="J432" s="120" t="s">
        <v>1221</v>
      </c>
      <c r="K432" s="120">
        <v>1.2</v>
      </c>
      <c r="L432" s="120">
        <v>235.2</v>
      </c>
      <c r="M432" s="120" t="s">
        <v>1795</v>
      </c>
      <c r="N432" s="120" t="s">
        <v>1704</v>
      </c>
      <c r="O432" s="120" t="s">
        <v>1702</v>
      </c>
      <c r="P432" s="121">
        <v>100</v>
      </c>
      <c r="Q432" s="120">
        <v>0</v>
      </c>
      <c r="R432" s="121">
        <v>100</v>
      </c>
      <c r="S432" s="120">
        <v>360</v>
      </c>
      <c r="T432" s="121">
        <v>0</v>
      </c>
      <c r="U432" s="120">
        <v>0</v>
      </c>
      <c r="V432" s="121">
        <v>0</v>
      </c>
      <c r="W432" s="120">
        <v>0</v>
      </c>
      <c r="X432" s="120" t="s">
        <v>6254</v>
      </c>
      <c r="Y432" s="120" t="b">
        <v>1</v>
      </c>
      <c r="AA432" t="str">
        <f>VLOOKUP($H432,'Master list'!$C:$Z,3,0)</f>
        <v>SGCC</v>
      </c>
      <c r="AB432" t="str">
        <f>VLOOKUP($H432,'Master list'!$C:$Z,4,0)</f>
        <v>Z08</v>
      </c>
      <c r="AC432" s="47">
        <f>VLOOKUP($H432,'Master list'!$C:$Z,13,0)</f>
        <v>1219</v>
      </c>
      <c r="AD432" t="str">
        <f>VLOOKUP($H432,'Master list'!$C:$Z,5,0)</f>
        <v>SGCC-ZSBX-Z08</v>
      </c>
      <c r="AE432">
        <f>VLOOKUP($H432,'Master list'!$C:$Z,6,0)</f>
        <v>1.2</v>
      </c>
      <c r="AF432">
        <f>VLOOKUP($H432,'Master list'!$C:$Z,7,0)</f>
        <v>235.2</v>
      </c>
      <c r="AG432">
        <f>VLOOKUP($H432,'Master list'!$C:$Z,8,0)</f>
        <v>1558.4</v>
      </c>
      <c r="AH432" s="46">
        <f>VLOOKUP($H432,'Master list'!$C:$L,9,0)</f>
        <v>3.4527661055999999</v>
      </c>
      <c r="AI432" s="46">
        <f t="shared" si="25"/>
        <v>345.27661055999999</v>
      </c>
      <c r="AJ432" s="46">
        <f t="shared" si="26"/>
        <v>345.27661055999999</v>
      </c>
      <c r="AK432" s="46">
        <f t="shared" si="27"/>
        <v>0</v>
      </c>
      <c r="AL432" s="74">
        <v>5</v>
      </c>
    </row>
    <row r="433" spans="1:38">
      <c r="A433" s="120" t="s">
        <v>1447</v>
      </c>
      <c r="B433" s="120" t="s">
        <v>1702</v>
      </c>
      <c r="C433" s="120" t="s">
        <v>6253</v>
      </c>
      <c r="D433" s="120" t="s">
        <v>6225</v>
      </c>
      <c r="E433" s="121">
        <v>48</v>
      </c>
      <c r="F433" s="120" t="s">
        <v>6246</v>
      </c>
      <c r="G433" s="120" t="s">
        <v>6246</v>
      </c>
      <c r="H433" s="120" t="s">
        <v>409</v>
      </c>
      <c r="I433" s="120" t="s">
        <v>1228</v>
      </c>
      <c r="J433" s="120" t="s">
        <v>1221</v>
      </c>
      <c r="K433" s="120">
        <v>0.6</v>
      </c>
      <c r="L433" s="120">
        <v>68</v>
      </c>
      <c r="M433" s="120" t="s">
        <v>1797</v>
      </c>
      <c r="N433" s="120" t="s">
        <v>1704</v>
      </c>
      <c r="O433" s="120" t="s">
        <v>1702</v>
      </c>
      <c r="P433" s="121">
        <v>400</v>
      </c>
      <c r="Q433" s="120">
        <v>0</v>
      </c>
      <c r="R433" s="121">
        <v>400</v>
      </c>
      <c r="S433" s="120">
        <v>88.8</v>
      </c>
      <c r="T433" s="121">
        <v>0</v>
      </c>
      <c r="U433" s="120">
        <v>0</v>
      </c>
      <c r="V433" s="121">
        <v>0</v>
      </c>
      <c r="W433" s="120">
        <v>0</v>
      </c>
      <c r="X433" s="120" t="s">
        <v>6254</v>
      </c>
      <c r="Y433" s="120" t="b">
        <v>1</v>
      </c>
      <c r="AA433" t="str">
        <f>VLOOKUP($H433,'Master list'!$C:$Z,3,0)</f>
        <v>SGCC</v>
      </c>
      <c r="AB433" t="str">
        <f>VLOOKUP($H433,'Master list'!$C:$Z,4,0)</f>
        <v>Z08</v>
      </c>
      <c r="AC433" s="47">
        <f>VLOOKUP($H433,'Master list'!$C:$Z,13,0)</f>
        <v>1219</v>
      </c>
      <c r="AD433" t="str">
        <f>VLOOKUP($H433,'Master list'!$C:$Z,5,0)</f>
        <v>SGCC-ZSBX-Z08</v>
      </c>
      <c r="AE433">
        <f>VLOOKUP($H433,'Master list'!$C:$Z,6,0)</f>
        <v>0.6</v>
      </c>
      <c r="AF433">
        <f>VLOOKUP($H433,'Master list'!$C:$Z,7,0)</f>
        <v>68</v>
      </c>
      <c r="AG433">
        <f>VLOOKUP($H433,'Master list'!$C:$Z,8,0)</f>
        <v>683.5</v>
      </c>
      <c r="AH433" s="46">
        <f>VLOOKUP($H433,'Master list'!$C:$L,9,0)</f>
        <v>0.21891137999999999</v>
      </c>
      <c r="AI433" s="46">
        <f t="shared" si="25"/>
        <v>87.564551999999992</v>
      </c>
      <c r="AJ433" s="46">
        <f t="shared" si="26"/>
        <v>87.564551999999992</v>
      </c>
      <c r="AK433" s="46">
        <f t="shared" si="27"/>
        <v>0</v>
      </c>
      <c r="AL433" s="74">
        <v>5</v>
      </c>
    </row>
    <row r="434" spans="1:38">
      <c r="A434" s="120" t="s">
        <v>1447</v>
      </c>
      <c r="B434" s="120" t="s">
        <v>1702</v>
      </c>
      <c r="C434" s="120" t="s">
        <v>6253</v>
      </c>
      <c r="D434" s="120" t="s">
        <v>6225</v>
      </c>
      <c r="E434" s="121">
        <v>49</v>
      </c>
      <c r="F434" s="120" t="s">
        <v>6246</v>
      </c>
      <c r="G434" s="120" t="s">
        <v>6246</v>
      </c>
      <c r="H434" s="120" t="s">
        <v>427</v>
      </c>
      <c r="I434" s="120" t="s">
        <v>1228</v>
      </c>
      <c r="J434" s="120" t="s">
        <v>1221</v>
      </c>
      <c r="K434" s="120">
        <v>0.5</v>
      </c>
      <c r="L434" s="120">
        <v>260</v>
      </c>
      <c r="M434" s="120" t="s">
        <v>4418</v>
      </c>
      <c r="N434" s="120" t="s">
        <v>1704</v>
      </c>
      <c r="O434" s="120" t="s">
        <v>1702</v>
      </c>
      <c r="P434" s="121">
        <v>1000</v>
      </c>
      <c r="Q434" s="120">
        <v>0</v>
      </c>
      <c r="R434" s="121">
        <v>994</v>
      </c>
      <c r="S434" s="120">
        <v>418</v>
      </c>
      <c r="T434" s="121">
        <v>0</v>
      </c>
      <c r="U434" s="120">
        <v>0</v>
      </c>
      <c r="V434" s="121">
        <v>6</v>
      </c>
      <c r="W434" s="120">
        <v>0</v>
      </c>
      <c r="X434" s="120" t="s">
        <v>6254</v>
      </c>
      <c r="Y434" s="120" t="b">
        <v>0</v>
      </c>
      <c r="AA434" t="str">
        <f>VLOOKUP($H434,'Master list'!$C:$Z,3,0)</f>
        <v>SGCC</v>
      </c>
      <c r="AB434" t="str">
        <f>VLOOKUP($H434,'Master list'!$C:$Z,4,0)</f>
        <v>Z08</v>
      </c>
      <c r="AC434" s="47">
        <f>VLOOKUP($H434,'Master list'!$C:$Z,13,0)</f>
        <v>1219</v>
      </c>
      <c r="AD434" t="str">
        <f>VLOOKUP($H434,'Master list'!$C:$Z,5,0)</f>
        <v>SGCC-ZSBX-Z08</v>
      </c>
      <c r="AE434">
        <f>VLOOKUP($H434,'Master list'!$C:$Z,6,0)</f>
        <v>0.5</v>
      </c>
      <c r="AF434">
        <f>VLOOKUP($H434,'Master list'!$C:$Z,7,0)</f>
        <v>260</v>
      </c>
      <c r="AG434">
        <f>VLOOKUP($H434,'Master list'!$C:$Z,8,0)</f>
        <v>406</v>
      </c>
      <c r="AH434" s="46">
        <f>VLOOKUP($H434,'Master list'!$C:$L,9,0)</f>
        <v>0.414323</v>
      </c>
      <c r="AI434" s="46">
        <f t="shared" si="25"/>
        <v>414.32299999999998</v>
      </c>
      <c r="AJ434" s="46">
        <f t="shared" si="26"/>
        <v>411.837062</v>
      </c>
      <c r="AK434" s="46">
        <f t="shared" si="27"/>
        <v>2.485937999999976</v>
      </c>
      <c r="AL434" s="74">
        <v>5</v>
      </c>
    </row>
    <row r="435" spans="1:38">
      <c r="A435" s="120" t="s">
        <v>1447</v>
      </c>
      <c r="B435" s="120" t="s">
        <v>1702</v>
      </c>
      <c r="C435" s="120" t="s">
        <v>6253</v>
      </c>
      <c r="D435" s="120" t="s">
        <v>6225</v>
      </c>
      <c r="E435" s="121">
        <v>50</v>
      </c>
      <c r="F435" s="120" t="s">
        <v>6246</v>
      </c>
      <c r="G435" s="120" t="s">
        <v>6246</v>
      </c>
      <c r="H435" s="120" t="s">
        <v>429</v>
      </c>
      <c r="I435" s="120" t="s">
        <v>1228</v>
      </c>
      <c r="J435" s="120" t="s">
        <v>1221</v>
      </c>
      <c r="K435" s="120">
        <v>0.5</v>
      </c>
      <c r="L435" s="120">
        <v>260</v>
      </c>
      <c r="M435" s="120" t="s">
        <v>4418</v>
      </c>
      <c r="N435" s="120" t="s">
        <v>1704</v>
      </c>
      <c r="O435" s="120" t="s">
        <v>1702</v>
      </c>
      <c r="P435" s="121">
        <v>1000</v>
      </c>
      <c r="Q435" s="120">
        <v>0</v>
      </c>
      <c r="R435" s="121">
        <v>1000</v>
      </c>
      <c r="S435" s="120">
        <v>420</v>
      </c>
      <c r="T435" s="121">
        <v>0</v>
      </c>
      <c r="U435" s="120">
        <v>0</v>
      </c>
      <c r="V435" s="121">
        <v>0</v>
      </c>
      <c r="W435" s="120">
        <v>0</v>
      </c>
      <c r="X435" s="120" t="s">
        <v>6254</v>
      </c>
      <c r="Y435" s="120" t="b">
        <v>1</v>
      </c>
      <c r="AA435" t="str">
        <f>VLOOKUP($H435,'Master list'!$C:$Z,3,0)</f>
        <v>SGCC</v>
      </c>
      <c r="AB435" t="str">
        <f>VLOOKUP($H435,'Master list'!$C:$Z,4,0)</f>
        <v>Z08</v>
      </c>
      <c r="AC435" s="47">
        <f>VLOOKUP($H435,'Master list'!$C:$Z,13,0)</f>
        <v>1219</v>
      </c>
      <c r="AD435" t="str">
        <f>VLOOKUP($H435,'Master list'!$C:$Z,5,0)</f>
        <v>SGCC-ZSBX-Z08</v>
      </c>
      <c r="AE435">
        <f>VLOOKUP($H435,'Master list'!$C:$Z,6,0)</f>
        <v>0.5</v>
      </c>
      <c r="AF435">
        <f>VLOOKUP($H435,'Master list'!$C:$Z,7,0)</f>
        <v>260</v>
      </c>
      <c r="AG435">
        <f>VLOOKUP($H435,'Master list'!$C:$Z,8,0)</f>
        <v>406</v>
      </c>
      <c r="AH435" s="46">
        <f>VLOOKUP($H435,'Master list'!$C:$L,9,0)</f>
        <v>0.414323</v>
      </c>
      <c r="AI435" s="46">
        <f t="shared" si="25"/>
        <v>414.32299999999998</v>
      </c>
      <c r="AJ435" s="46">
        <f t="shared" si="26"/>
        <v>414.32299999999998</v>
      </c>
      <c r="AK435" s="46">
        <f t="shared" si="27"/>
        <v>0</v>
      </c>
      <c r="AL435" s="74">
        <v>5</v>
      </c>
    </row>
    <row r="436" spans="1:38">
      <c r="A436" s="120" t="s">
        <v>1447</v>
      </c>
      <c r="B436" s="120" t="s">
        <v>1702</v>
      </c>
      <c r="C436" s="120" t="s">
        <v>6253</v>
      </c>
      <c r="D436" s="120" t="s">
        <v>6225</v>
      </c>
      <c r="E436" s="121">
        <v>51</v>
      </c>
      <c r="F436" s="120" t="s">
        <v>6246</v>
      </c>
      <c r="G436" s="120" t="s">
        <v>6246</v>
      </c>
      <c r="H436" s="120" t="s">
        <v>450</v>
      </c>
      <c r="I436" s="120" t="s">
        <v>1228</v>
      </c>
      <c r="J436" s="120" t="s">
        <v>1221</v>
      </c>
      <c r="K436" s="120">
        <v>0.5</v>
      </c>
      <c r="L436" s="120">
        <v>280</v>
      </c>
      <c r="M436" s="120" t="s">
        <v>2021</v>
      </c>
      <c r="N436" s="120" t="s">
        <v>1704</v>
      </c>
      <c r="O436" s="120" t="s">
        <v>1702</v>
      </c>
      <c r="P436" s="121">
        <v>100</v>
      </c>
      <c r="Q436" s="120">
        <v>0</v>
      </c>
      <c r="R436" s="121">
        <v>0</v>
      </c>
      <c r="S436" s="120">
        <v>0</v>
      </c>
      <c r="T436" s="121">
        <v>100</v>
      </c>
      <c r="U436" s="120">
        <v>39</v>
      </c>
      <c r="V436" s="121">
        <v>0</v>
      </c>
      <c r="W436" s="120">
        <v>0</v>
      </c>
      <c r="X436" s="120" t="s">
        <v>6254</v>
      </c>
      <c r="Y436" s="120" t="b">
        <v>0</v>
      </c>
      <c r="AA436" t="str">
        <f>VLOOKUP($H436,'Master list'!$C:$Z,3,0)</f>
        <v>SGCC</v>
      </c>
      <c r="AB436" t="str">
        <f>VLOOKUP($H436,'Master list'!$C:$Z,4,0)</f>
        <v>Z08</v>
      </c>
      <c r="AC436" s="47">
        <f>VLOOKUP($H436,'Master list'!$C:$Z,13,0)</f>
        <v>1219</v>
      </c>
      <c r="AD436" t="str">
        <f>VLOOKUP($H436,'Master list'!$C:$Z,5,0)</f>
        <v>SGCC-ZSBX-Z08</v>
      </c>
      <c r="AE436">
        <f>VLOOKUP($H436,'Master list'!$C:$Z,6,0)</f>
        <v>0.5</v>
      </c>
      <c r="AF436">
        <f>VLOOKUP($H436,'Master list'!$C:$Z,7,0)</f>
        <v>280</v>
      </c>
      <c r="AG436">
        <f>VLOOKUP($H436,'Master list'!$C:$Z,8,0)</f>
        <v>347</v>
      </c>
      <c r="AH436" s="46">
        <f>VLOOKUP($H436,'Master list'!$C:$L,9,0)</f>
        <v>0.381353</v>
      </c>
      <c r="AI436" s="46">
        <f t="shared" si="25"/>
        <v>38.135300000000001</v>
      </c>
      <c r="AJ436" s="46">
        <f t="shared" si="26"/>
        <v>38.135300000000001</v>
      </c>
      <c r="AK436" s="46">
        <f t="shared" si="27"/>
        <v>0</v>
      </c>
      <c r="AL436" s="74">
        <v>5</v>
      </c>
    </row>
    <row r="437" spans="1:38">
      <c r="A437" s="120" t="s">
        <v>1447</v>
      </c>
      <c r="B437" s="120" t="s">
        <v>1702</v>
      </c>
      <c r="C437" s="120" t="s">
        <v>6253</v>
      </c>
      <c r="D437" s="120" t="s">
        <v>6225</v>
      </c>
      <c r="E437" s="121">
        <v>52</v>
      </c>
      <c r="F437" s="120" t="s">
        <v>6246</v>
      </c>
      <c r="G437" s="120" t="s">
        <v>6246</v>
      </c>
      <c r="H437" s="120" t="s">
        <v>455</v>
      </c>
      <c r="I437" s="120" t="s">
        <v>1228</v>
      </c>
      <c r="J437" s="120" t="s">
        <v>1221</v>
      </c>
      <c r="K437" s="120">
        <v>0.6</v>
      </c>
      <c r="L437" s="120">
        <v>150</v>
      </c>
      <c r="M437" s="120" t="s">
        <v>6255</v>
      </c>
      <c r="N437" s="120" t="s">
        <v>1704</v>
      </c>
      <c r="O437" s="120" t="s">
        <v>1702</v>
      </c>
      <c r="P437" s="121">
        <v>10</v>
      </c>
      <c r="Q437" s="120">
        <v>0</v>
      </c>
      <c r="R437" s="121">
        <v>0</v>
      </c>
      <c r="S437" s="120">
        <v>0</v>
      </c>
      <c r="T437" s="121">
        <v>0</v>
      </c>
      <c r="U437" s="120">
        <v>0</v>
      </c>
      <c r="V437" s="121">
        <v>10</v>
      </c>
      <c r="W437" s="120">
        <v>0</v>
      </c>
      <c r="X437" s="120" t="s">
        <v>6254</v>
      </c>
      <c r="Y437" s="120" t="b">
        <v>0</v>
      </c>
      <c r="AA437" t="str">
        <f>VLOOKUP($H437,'Master list'!$C:$Z,3,0)</f>
        <v>SGCC</v>
      </c>
      <c r="AB437" t="str">
        <f>VLOOKUP($H437,'Master list'!$C:$Z,4,0)</f>
        <v>Z08</v>
      </c>
      <c r="AC437" s="47">
        <f>VLOOKUP($H437,'Master list'!$C:$Z,13,0)</f>
        <v>1219</v>
      </c>
      <c r="AD437" t="str">
        <f>VLOOKUP($H437,'Master list'!$C:$Z,5,0)</f>
        <v>SGCC-ZSBX-Z08</v>
      </c>
      <c r="AE437">
        <f>VLOOKUP($H437,'Master list'!$C:$Z,6,0)</f>
        <v>0.6</v>
      </c>
      <c r="AF437">
        <f>VLOOKUP($H437,'Master list'!$C:$Z,7,0)</f>
        <v>150</v>
      </c>
      <c r="AG437">
        <f>VLOOKUP($H437,'Master list'!$C:$Z,8,0)</f>
        <v>650</v>
      </c>
      <c r="AH437" s="46">
        <f>VLOOKUP($H437,'Master list'!$C:$L,9,0)</f>
        <v>0.45922499999999999</v>
      </c>
      <c r="AI437" s="46">
        <f t="shared" si="25"/>
        <v>4.5922499999999999</v>
      </c>
      <c r="AJ437" s="46">
        <f t="shared" si="26"/>
        <v>0</v>
      </c>
      <c r="AK437" s="46">
        <f t="shared" si="27"/>
        <v>4.5922499999999999</v>
      </c>
      <c r="AL437" s="74">
        <v>5</v>
      </c>
    </row>
    <row r="438" spans="1:38">
      <c r="A438" s="120" t="s">
        <v>1447</v>
      </c>
      <c r="B438" s="120" t="s">
        <v>1702</v>
      </c>
      <c r="C438" s="120" t="s">
        <v>6253</v>
      </c>
      <c r="D438" s="120" t="s">
        <v>6225</v>
      </c>
      <c r="E438" s="121">
        <v>53</v>
      </c>
      <c r="F438" s="120" t="s">
        <v>6246</v>
      </c>
      <c r="G438" s="120" t="s">
        <v>6246</v>
      </c>
      <c r="H438" s="120" t="s">
        <v>456</v>
      </c>
      <c r="I438" s="120" t="s">
        <v>1228</v>
      </c>
      <c r="J438" s="120" t="s">
        <v>1221</v>
      </c>
      <c r="K438" s="120">
        <v>1.2</v>
      </c>
      <c r="L438" s="120">
        <v>140</v>
      </c>
      <c r="M438" s="120" t="s">
        <v>4868</v>
      </c>
      <c r="N438" s="120" t="s">
        <v>1704</v>
      </c>
      <c r="O438" s="120" t="s">
        <v>1702</v>
      </c>
      <c r="P438" s="121">
        <v>100</v>
      </c>
      <c r="Q438" s="120">
        <v>0</v>
      </c>
      <c r="R438" s="121">
        <v>0</v>
      </c>
      <c r="S438" s="120">
        <v>0</v>
      </c>
      <c r="T438" s="121">
        <v>0</v>
      </c>
      <c r="U438" s="120">
        <v>0</v>
      </c>
      <c r="V438" s="121">
        <v>100</v>
      </c>
      <c r="W438" s="120">
        <v>0</v>
      </c>
      <c r="X438" s="120" t="s">
        <v>6254</v>
      </c>
      <c r="Y438" s="120" t="b">
        <v>0</v>
      </c>
      <c r="AA438" t="str">
        <f>VLOOKUP($H438,'Master list'!$C:$Z,3,0)</f>
        <v>SGCC</v>
      </c>
      <c r="AB438" t="str">
        <f>VLOOKUP($H438,'Master list'!$C:$Z,4,0)</f>
        <v>Z08</v>
      </c>
      <c r="AC438" s="47">
        <f>VLOOKUP($H438,'Master list'!$C:$Z,13,0)</f>
        <v>1219</v>
      </c>
      <c r="AD438" t="str">
        <f>VLOOKUP($H438,'Master list'!$C:$Z,5,0)</f>
        <v>SGCC-ZSBX-Z08</v>
      </c>
      <c r="AE438">
        <f>VLOOKUP($H438,'Master list'!$C:$Z,6,0)</f>
        <v>1.2</v>
      </c>
      <c r="AF438">
        <f>VLOOKUP($H438,'Master list'!$C:$Z,7,0)</f>
        <v>140</v>
      </c>
      <c r="AG438">
        <f>VLOOKUP($H438,'Master list'!$C:$Z,8,0)</f>
        <v>219</v>
      </c>
      <c r="AH438" s="46">
        <f>VLOOKUP($H438,'Master list'!$C:$L,9,0)</f>
        <v>0.2888172</v>
      </c>
      <c r="AI438" s="46">
        <f t="shared" si="25"/>
        <v>28.881720000000001</v>
      </c>
      <c r="AJ438" s="46">
        <f t="shared" si="26"/>
        <v>0</v>
      </c>
      <c r="AK438" s="46">
        <f t="shared" si="27"/>
        <v>28.881720000000001</v>
      </c>
      <c r="AL438" s="74">
        <v>5</v>
      </c>
    </row>
    <row r="439" spans="1:38">
      <c r="A439" s="120" t="s">
        <v>1447</v>
      </c>
      <c r="B439" s="120" t="s">
        <v>1702</v>
      </c>
      <c r="C439" s="120" t="s">
        <v>6253</v>
      </c>
      <c r="D439" s="120" t="s">
        <v>6225</v>
      </c>
      <c r="E439" s="121">
        <v>54</v>
      </c>
      <c r="F439" s="120" t="s">
        <v>6246</v>
      </c>
      <c r="G439" s="120" t="s">
        <v>6246</v>
      </c>
      <c r="H439" s="120" t="s">
        <v>509</v>
      </c>
      <c r="I439" s="120" t="s">
        <v>1228</v>
      </c>
      <c r="J439" s="120" t="s">
        <v>1221</v>
      </c>
      <c r="K439" s="120">
        <v>0.6</v>
      </c>
      <c r="L439" s="120">
        <v>113</v>
      </c>
      <c r="M439" s="120" t="s">
        <v>1733</v>
      </c>
      <c r="N439" s="120" t="s">
        <v>1704</v>
      </c>
      <c r="O439" s="120" t="s">
        <v>1702</v>
      </c>
      <c r="P439" s="121">
        <v>1200</v>
      </c>
      <c r="Q439" s="120">
        <v>0</v>
      </c>
      <c r="R439" s="121">
        <v>1200</v>
      </c>
      <c r="S439" s="120">
        <v>112</v>
      </c>
      <c r="T439" s="121">
        <v>0</v>
      </c>
      <c r="U439" s="120">
        <v>0</v>
      </c>
      <c r="V439" s="121">
        <v>0</v>
      </c>
      <c r="W439" s="120">
        <v>0</v>
      </c>
      <c r="X439" s="120" t="s">
        <v>6254</v>
      </c>
      <c r="Y439" s="120" t="b">
        <v>1</v>
      </c>
      <c r="AA439" t="str">
        <f>VLOOKUP($H439,'Master list'!$C:$Z,3,0)</f>
        <v>SGCC</v>
      </c>
      <c r="AB439" t="str">
        <f>VLOOKUP($H439,'Master list'!$C:$Z,4,0)</f>
        <v>Z08</v>
      </c>
      <c r="AC439" s="47">
        <f>VLOOKUP($H439,'Master list'!$C:$Z,13,0)</f>
        <v>1219</v>
      </c>
      <c r="AD439" t="str">
        <f>VLOOKUP($H439,'Master list'!$C:$Z,5,0)</f>
        <v>SGCC-ZSBX-Z08</v>
      </c>
      <c r="AE439">
        <f>VLOOKUP($H439,'Master list'!$C:$Z,6,0)</f>
        <v>0.6</v>
      </c>
      <c r="AF439">
        <f>VLOOKUP($H439,'Master list'!$C:$Z,7,0)</f>
        <v>113</v>
      </c>
      <c r="AG439">
        <f>VLOOKUP($H439,'Master list'!$C:$Z,8,0)</f>
        <v>174</v>
      </c>
      <c r="AH439" s="46">
        <f>VLOOKUP($H439,'Master list'!$C:$L,9,0)</f>
        <v>9.2608019999999999E-2</v>
      </c>
      <c r="AI439" s="46">
        <f t="shared" si="25"/>
        <v>111.12962399999999</v>
      </c>
      <c r="AJ439" s="46">
        <f t="shared" si="26"/>
        <v>111.12962399999999</v>
      </c>
      <c r="AK439" s="46">
        <f t="shared" si="27"/>
        <v>0</v>
      </c>
      <c r="AL439" s="74">
        <v>5</v>
      </c>
    </row>
    <row r="440" spans="1:38">
      <c r="A440" s="120" t="s">
        <v>1447</v>
      </c>
      <c r="B440" s="120" t="s">
        <v>1702</v>
      </c>
      <c r="C440" s="120" t="s">
        <v>6253</v>
      </c>
      <c r="D440" s="120" t="s">
        <v>6225</v>
      </c>
      <c r="E440" s="121">
        <v>55</v>
      </c>
      <c r="F440" s="120" t="s">
        <v>6246</v>
      </c>
      <c r="G440" s="120" t="s">
        <v>6246</v>
      </c>
      <c r="H440" s="120" t="s">
        <v>509</v>
      </c>
      <c r="I440" s="120" t="s">
        <v>1228</v>
      </c>
      <c r="J440" s="120" t="s">
        <v>1221</v>
      </c>
      <c r="K440" s="120">
        <v>0.6</v>
      </c>
      <c r="L440" s="120">
        <v>113</v>
      </c>
      <c r="M440" s="120" t="s">
        <v>1733</v>
      </c>
      <c r="N440" s="120" t="s">
        <v>1704</v>
      </c>
      <c r="O440" s="120" t="s">
        <v>1702</v>
      </c>
      <c r="P440" s="121">
        <v>900</v>
      </c>
      <c r="Q440" s="120">
        <v>0</v>
      </c>
      <c r="R440" s="121">
        <v>900</v>
      </c>
      <c r="S440" s="120">
        <v>84</v>
      </c>
      <c r="T440" s="121">
        <v>0</v>
      </c>
      <c r="U440" s="120">
        <v>0</v>
      </c>
      <c r="V440" s="121">
        <v>0</v>
      </c>
      <c r="W440" s="120">
        <v>0</v>
      </c>
      <c r="X440" s="120" t="s">
        <v>6254</v>
      </c>
      <c r="Y440" s="120" t="b">
        <v>1</v>
      </c>
      <c r="AA440" t="str">
        <f>VLOOKUP($H440,'Master list'!$C:$Z,3,0)</f>
        <v>SGCC</v>
      </c>
      <c r="AB440" t="str">
        <f>VLOOKUP($H440,'Master list'!$C:$Z,4,0)</f>
        <v>Z08</v>
      </c>
      <c r="AC440" s="47">
        <f>VLOOKUP($H440,'Master list'!$C:$Z,13,0)</f>
        <v>1219</v>
      </c>
      <c r="AD440" t="str">
        <f>VLOOKUP($H440,'Master list'!$C:$Z,5,0)</f>
        <v>SGCC-ZSBX-Z08</v>
      </c>
      <c r="AE440">
        <f>VLOOKUP($H440,'Master list'!$C:$Z,6,0)</f>
        <v>0.6</v>
      </c>
      <c r="AF440">
        <f>VLOOKUP($H440,'Master list'!$C:$Z,7,0)</f>
        <v>113</v>
      </c>
      <c r="AG440">
        <f>VLOOKUP($H440,'Master list'!$C:$Z,8,0)</f>
        <v>174</v>
      </c>
      <c r="AH440" s="46">
        <f>VLOOKUP($H440,'Master list'!$C:$L,9,0)</f>
        <v>9.2608019999999999E-2</v>
      </c>
      <c r="AI440" s="46">
        <f t="shared" si="25"/>
        <v>83.347217999999998</v>
      </c>
      <c r="AJ440" s="46">
        <f t="shared" si="26"/>
        <v>83.347217999999998</v>
      </c>
      <c r="AK440" s="46">
        <f t="shared" si="27"/>
        <v>0</v>
      </c>
      <c r="AL440" s="74">
        <v>5</v>
      </c>
    </row>
    <row r="441" spans="1:38">
      <c r="A441" s="120" t="s">
        <v>1447</v>
      </c>
      <c r="B441" s="120" t="s">
        <v>1702</v>
      </c>
      <c r="C441" s="120" t="s">
        <v>6253</v>
      </c>
      <c r="D441" s="120" t="s">
        <v>6225</v>
      </c>
      <c r="E441" s="121">
        <v>56</v>
      </c>
      <c r="F441" s="120" t="s">
        <v>6246</v>
      </c>
      <c r="G441" s="120" t="s">
        <v>6246</v>
      </c>
      <c r="H441" s="120" t="s">
        <v>511</v>
      </c>
      <c r="I441" s="120" t="s">
        <v>1228</v>
      </c>
      <c r="J441" s="120" t="s">
        <v>1799</v>
      </c>
      <c r="K441" s="120">
        <v>1.2</v>
      </c>
      <c r="L441" s="120">
        <v>110</v>
      </c>
      <c r="M441" s="120" t="s">
        <v>2019</v>
      </c>
      <c r="N441" s="120" t="s">
        <v>1704</v>
      </c>
      <c r="O441" s="120" t="s">
        <v>1702</v>
      </c>
      <c r="P441" s="121">
        <v>2500</v>
      </c>
      <c r="Q441" s="120">
        <v>0</v>
      </c>
      <c r="R441" s="121">
        <v>2487</v>
      </c>
      <c r="S441" s="120">
        <v>2211.1880000000001</v>
      </c>
      <c r="T441" s="121">
        <v>0</v>
      </c>
      <c r="U441" s="120">
        <v>0</v>
      </c>
      <c r="V441" s="121">
        <v>13</v>
      </c>
      <c r="W441" s="120">
        <v>0</v>
      </c>
      <c r="X441" s="120" t="s">
        <v>6254</v>
      </c>
      <c r="Y441" s="120" t="b">
        <v>0</v>
      </c>
      <c r="AA441" t="str">
        <f>VLOOKUP($H441,'Master list'!$C:$Z,3,0)</f>
        <v>SGCC</v>
      </c>
      <c r="AB441" t="str">
        <f>VLOOKUP($H441,'Master list'!$C:$Z,4,0)</f>
        <v>Z08</v>
      </c>
      <c r="AC441" s="47">
        <f>VLOOKUP($H441,'Master list'!$C:$Z,13,0)</f>
        <v>1219</v>
      </c>
      <c r="AD441" t="str">
        <f>VLOOKUP($H441,'Master list'!$C:$Z,5,0)</f>
        <v>SGCC-ZSBX-Z08</v>
      </c>
      <c r="AE441">
        <f>VLOOKUP($H441,'Master list'!$C:$Z,6,0)</f>
        <v>1.2</v>
      </c>
      <c r="AF441">
        <f>VLOOKUP($H441,'Master list'!$C:$Z,7,0)</f>
        <v>110</v>
      </c>
      <c r="AG441">
        <f>VLOOKUP($H441,'Master list'!$C:$Z,8,0)</f>
        <v>851</v>
      </c>
      <c r="AH441" s="46">
        <f>VLOOKUP($H441,'Master list'!$C:$L,9,0)</f>
        <v>0.8818062000000001</v>
      </c>
      <c r="AI441" s="46">
        <f t="shared" si="25"/>
        <v>2204.5155000000004</v>
      </c>
      <c r="AJ441" s="46">
        <f t="shared" si="26"/>
        <v>2193.0520194000001</v>
      </c>
      <c r="AK441" s="46">
        <f t="shared" si="27"/>
        <v>11.463480600000366</v>
      </c>
      <c r="AL441" s="74">
        <v>5</v>
      </c>
    </row>
    <row r="442" spans="1:38">
      <c r="A442" s="120" t="s">
        <v>1447</v>
      </c>
      <c r="B442" s="120" t="s">
        <v>1702</v>
      </c>
      <c r="C442" s="120" t="s">
        <v>6253</v>
      </c>
      <c r="D442" s="120" t="s">
        <v>6225</v>
      </c>
      <c r="E442" s="121">
        <v>57</v>
      </c>
      <c r="F442" s="120" t="s">
        <v>6246</v>
      </c>
      <c r="G442" s="120" t="s">
        <v>6246</v>
      </c>
      <c r="H442" s="120" t="s">
        <v>511</v>
      </c>
      <c r="I442" s="120" t="s">
        <v>1228</v>
      </c>
      <c r="J442" s="120" t="s">
        <v>1799</v>
      </c>
      <c r="K442" s="120">
        <v>1.2</v>
      </c>
      <c r="L442" s="120">
        <v>110</v>
      </c>
      <c r="M442" s="120" t="s">
        <v>2019</v>
      </c>
      <c r="N442" s="120" t="s">
        <v>1704</v>
      </c>
      <c r="O442" s="120" t="s">
        <v>1702</v>
      </c>
      <c r="P442" s="121">
        <v>1500</v>
      </c>
      <c r="Q442" s="120">
        <v>0</v>
      </c>
      <c r="R442" s="121">
        <v>1500</v>
      </c>
      <c r="S442" s="120">
        <v>1335</v>
      </c>
      <c r="T442" s="121">
        <v>0</v>
      </c>
      <c r="U442" s="120">
        <v>0</v>
      </c>
      <c r="V442" s="121">
        <v>0</v>
      </c>
      <c r="W442" s="120">
        <v>0</v>
      </c>
      <c r="X442" s="120" t="s">
        <v>6254</v>
      </c>
      <c r="Y442" s="120" t="b">
        <v>1</v>
      </c>
      <c r="AA442" t="str">
        <f>VLOOKUP($H442,'Master list'!$C:$Z,3,0)</f>
        <v>SGCC</v>
      </c>
      <c r="AB442" t="str">
        <f>VLOOKUP($H442,'Master list'!$C:$Z,4,0)</f>
        <v>Z08</v>
      </c>
      <c r="AC442" s="47">
        <f>VLOOKUP($H442,'Master list'!$C:$Z,13,0)</f>
        <v>1219</v>
      </c>
      <c r="AD442" t="str">
        <f>VLOOKUP($H442,'Master list'!$C:$Z,5,0)</f>
        <v>SGCC-ZSBX-Z08</v>
      </c>
      <c r="AE442">
        <f>VLOOKUP($H442,'Master list'!$C:$Z,6,0)</f>
        <v>1.2</v>
      </c>
      <c r="AF442">
        <f>VLOOKUP($H442,'Master list'!$C:$Z,7,0)</f>
        <v>110</v>
      </c>
      <c r="AG442">
        <f>VLOOKUP($H442,'Master list'!$C:$Z,8,0)</f>
        <v>851</v>
      </c>
      <c r="AH442" s="46">
        <f>VLOOKUP($H442,'Master list'!$C:$L,9,0)</f>
        <v>0.8818062000000001</v>
      </c>
      <c r="AI442" s="46">
        <f t="shared" si="25"/>
        <v>1322.7093000000002</v>
      </c>
      <c r="AJ442" s="46">
        <f t="shared" si="26"/>
        <v>1322.7093000000002</v>
      </c>
      <c r="AK442" s="46">
        <f t="shared" si="27"/>
        <v>0</v>
      </c>
      <c r="AL442" s="74">
        <v>5</v>
      </c>
    </row>
    <row r="443" spans="1:38">
      <c r="A443" s="120" t="s">
        <v>1447</v>
      </c>
      <c r="B443" s="120" t="s">
        <v>1702</v>
      </c>
      <c r="C443" s="120" t="s">
        <v>6253</v>
      </c>
      <c r="D443" s="120" t="s">
        <v>6225</v>
      </c>
      <c r="E443" s="121">
        <v>58</v>
      </c>
      <c r="F443" s="120" t="s">
        <v>6246</v>
      </c>
      <c r="G443" s="120" t="s">
        <v>6246</v>
      </c>
      <c r="H443" s="120" t="s">
        <v>582</v>
      </c>
      <c r="I443" s="120" t="s">
        <v>1228</v>
      </c>
      <c r="J443" s="120" t="s">
        <v>1270</v>
      </c>
      <c r="K443" s="120">
        <v>2</v>
      </c>
      <c r="L443" s="120">
        <v>62</v>
      </c>
      <c r="M443" s="120" t="s">
        <v>1859</v>
      </c>
      <c r="N443" s="120" t="s">
        <v>1704</v>
      </c>
      <c r="O443" s="120" t="s">
        <v>1702</v>
      </c>
      <c r="P443" s="121">
        <v>150</v>
      </c>
      <c r="Q443" s="120">
        <v>0</v>
      </c>
      <c r="R443" s="121">
        <v>0</v>
      </c>
      <c r="S443" s="120">
        <v>0</v>
      </c>
      <c r="T443" s="121">
        <v>0</v>
      </c>
      <c r="U443" s="120">
        <v>0</v>
      </c>
      <c r="V443" s="121">
        <v>150</v>
      </c>
      <c r="W443" s="120">
        <v>0</v>
      </c>
      <c r="X443" s="120" t="s">
        <v>6254</v>
      </c>
      <c r="Y443" s="120" t="b">
        <v>0</v>
      </c>
      <c r="AA443" t="str">
        <f>VLOOKUP($H443,'Master list'!$C:$Z,3,0)</f>
        <v>SGCC</v>
      </c>
      <c r="AB443" t="str">
        <f>VLOOKUP($H443,'Master list'!$C:$Z,4,0)</f>
        <v>Z22</v>
      </c>
      <c r="AC443" s="47">
        <f>VLOOKUP($H443,'Master list'!$C:$Z,13,0)</f>
        <v>1219</v>
      </c>
      <c r="AD443" t="str">
        <f>VLOOKUP($H443,'Master list'!$C:$Z,5,0)</f>
        <v>SGCC-ZSBX-Z22</v>
      </c>
      <c r="AE443">
        <f>VLOOKUP($H443,'Master list'!$C:$Z,6,0)</f>
        <v>2</v>
      </c>
      <c r="AF443">
        <f>VLOOKUP($H443,'Master list'!$C:$Z,7,0)</f>
        <v>62</v>
      </c>
      <c r="AG443">
        <f>VLOOKUP($H443,'Master list'!$C:$Z,8,0)</f>
        <v>1468</v>
      </c>
      <c r="AH443" s="46">
        <f>VLOOKUP($H443,'Master list'!$C:$L,9,0)</f>
        <v>1.4289512</v>
      </c>
      <c r="AI443" s="46">
        <f t="shared" si="25"/>
        <v>214.34268</v>
      </c>
      <c r="AJ443" s="46">
        <f t="shared" si="26"/>
        <v>0</v>
      </c>
      <c r="AK443" s="46">
        <f t="shared" si="27"/>
        <v>214.34268</v>
      </c>
      <c r="AL443" s="74">
        <v>5</v>
      </c>
    </row>
    <row r="444" spans="1:38">
      <c r="A444" s="120" t="s">
        <v>1447</v>
      </c>
      <c r="B444" s="120" t="s">
        <v>1702</v>
      </c>
      <c r="C444" s="120" t="s">
        <v>6253</v>
      </c>
      <c r="D444" s="120" t="s">
        <v>6225</v>
      </c>
      <c r="E444" s="121">
        <v>59</v>
      </c>
      <c r="F444" s="120" t="s">
        <v>6246</v>
      </c>
      <c r="G444" s="120" t="s">
        <v>6246</v>
      </c>
      <c r="H444" s="120" t="s">
        <v>623</v>
      </c>
      <c r="I444" s="120" t="s">
        <v>1228</v>
      </c>
      <c r="J444" s="120" t="s">
        <v>1221</v>
      </c>
      <c r="K444" s="120">
        <v>0.7</v>
      </c>
      <c r="L444" s="120">
        <v>114</v>
      </c>
      <c r="M444" s="120" t="s">
        <v>4216</v>
      </c>
      <c r="N444" s="120" t="s">
        <v>1704</v>
      </c>
      <c r="O444" s="120" t="s">
        <v>1702</v>
      </c>
      <c r="P444" s="121">
        <v>500</v>
      </c>
      <c r="Q444" s="120">
        <v>0</v>
      </c>
      <c r="R444" s="121">
        <v>297</v>
      </c>
      <c r="S444" s="120">
        <v>51</v>
      </c>
      <c r="T444" s="121">
        <v>0</v>
      </c>
      <c r="U444" s="120">
        <v>0</v>
      </c>
      <c r="V444" s="121">
        <v>203</v>
      </c>
      <c r="W444" s="120">
        <v>0</v>
      </c>
      <c r="X444" s="120" t="s">
        <v>6254</v>
      </c>
      <c r="Y444" s="120" t="b">
        <v>0</v>
      </c>
      <c r="AA444" t="str">
        <f>VLOOKUP($H444,'Master list'!$C:$Z,3,0)</f>
        <v>SGCC</v>
      </c>
      <c r="AB444" t="str">
        <f>VLOOKUP($H444,'Master list'!$C:$Z,4,0)</f>
        <v>Z08</v>
      </c>
      <c r="AC444" s="47">
        <f>VLOOKUP($H444,'Master list'!$C:$Z,13,0)</f>
        <v>1219</v>
      </c>
      <c r="AD444" t="str">
        <f>VLOOKUP($H444,'Master list'!$C:$Z,5,0)</f>
        <v>SGCC-ZSBX-Z08</v>
      </c>
      <c r="AE444">
        <f>VLOOKUP($H444,'Master list'!$C:$Z,6,0)</f>
        <v>0.7</v>
      </c>
      <c r="AF444">
        <f>VLOOKUP($H444,'Master list'!$C:$Z,7,0)</f>
        <v>114</v>
      </c>
      <c r="AG444">
        <f>VLOOKUP($H444,'Master list'!$C:$Z,8,0)</f>
        <v>278</v>
      </c>
      <c r="AH444" s="46">
        <f>VLOOKUP($H444,'Master list'!$C:$L,9,0)</f>
        <v>0.17414753999999999</v>
      </c>
      <c r="AI444" s="46">
        <f t="shared" si="25"/>
        <v>87.073769999999996</v>
      </c>
      <c r="AJ444" s="46">
        <f t="shared" si="26"/>
        <v>51.721819379999999</v>
      </c>
      <c r="AK444" s="46">
        <f t="shared" si="27"/>
        <v>35.351950619999997</v>
      </c>
      <c r="AL444" s="74">
        <v>5</v>
      </c>
    </row>
    <row r="445" spans="1:38">
      <c r="A445" s="120" t="s">
        <v>1447</v>
      </c>
      <c r="B445" s="120" t="s">
        <v>1702</v>
      </c>
      <c r="C445" s="120" t="s">
        <v>6253</v>
      </c>
      <c r="D445" s="120" t="s">
        <v>6225</v>
      </c>
      <c r="E445" s="121">
        <v>60</v>
      </c>
      <c r="F445" s="120" t="s">
        <v>6246</v>
      </c>
      <c r="G445" s="120" t="s">
        <v>6246</v>
      </c>
      <c r="H445" s="120" t="s">
        <v>628</v>
      </c>
      <c r="I445" s="120" t="s">
        <v>1228</v>
      </c>
      <c r="J445" s="120" t="s">
        <v>1221</v>
      </c>
      <c r="K445" s="120">
        <v>0.6</v>
      </c>
      <c r="L445" s="120">
        <v>56</v>
      </c>
      <c r="M445" s="120" t="s">
        <v>1800</v>
      </c>
      <c r="N445" s="120" t="s">
        <v>1704</v>
      </c>
      <c r="O445" s="120" t="s">
        <v>1702</v>
      </c>
      <c r="P445" s="121">
        <v>100</v>
      </c>
      <c r="Q445" s="120">
        <v>0</v>
      </c>
      <c r="R445" s="121">
        <v>0</v>
      </c>
      <c r="S445" s="120">
        <v>0</v>
      </c>
      <c r="T445" s="121">
        <v>100</v>
      </c>
      <c r="U445" s="120">
        <v>12</v>
      </c>
      <c r="V445" s="121">
        <v>0</v>
      </c>
      <c r="W445" s="120">
        <v>0</v>
      </c>
      <c r="X445" s="120" t="s">
        <v>6254</v>
      </c>
      <c r="Y445" s="120" t="b">
        <v>0</v>
      </c>
      <c r="AA445" t="str">
        <f>VLOOKUP($H445,'Master list'!$C:$Z,3,0)</f>
        <v>SGCC</v>
      </c>
      <c r="AB445" t="str">
        <f>VLOOKUP($H445,'Master list'!$C:$Z,4,0)</f>
        <v>Z08</v>
      </c>
      <c r="AC445" s="47">
        <f>VLOOKUP($H445,'Master list'!$C:$Z,13,0)</f>
        <v>1219</v>
      </c>
      <c r="AD445" t="str">
        <f>VLOOKUP($H445,'Master list'!$C:$Z,5,0)</f>
        <v>SGCC-ZSBX-Z08</v>
      </c>
      <c r="AE445">
        <f>VLOOKUP($H445,'Master list'!$C:$Z,6,0)</f>
        <v>0.6</v>
      </c>
      <c r="AF445">
        <f>VLOOKUP($H445,'Master list'!$C:$Z,7,0)</f>
        <v>56</v>
      </c>
      <c r="AG445">
        <f>VLOOKUP($H445,'Master list'!$C:$Z,8,0)</f>
        <v>425</v>
      </c>
      <c r="AH445" s="46">
        <f>VLOOKUP($H445,'Master list'!$C:$L,9,0)</f>
        <v>0.112098</v>
      </c>
      <c r="AI445" s="46">
        <f t="shared" si="25"/>
        <v>11.2098</v>
      </c>
      <c r="AJ445" s="46">
        <f t="shared" si="26"/>
        <v>11.2098</v>
      </c>
      <c r="AK445" s="46">
        <f t="shared" si="27"/>
        <v>0</v>
      </c>
      <c r="AL445" s="74">
        <v>5</v>
      </c>
    </row>
    <row r="446" spans="1:38">
      <c r="A446" s="120" t="s">
        <v>1447</v>
      </c>
      <c r="B446" s="120" t="s">
        <v>1702</v>
      </c>
      <c r="C446" s="120" t="s">
        <v>6253</v>
      </c>
      <c r="D446" s="120" t="s">
        <v>6225</v>
      </c>
      <c r="E446" s="121">
        <v>61</v>
      </c>
      <c r="F446" s="120" t="s">
        <v>6246</v>
      </c>
      <c r="G446" s="120" t="s">
        <v>6246</v>
      </c>
      <c r="H446" s="120" t="s">
        <v>628</v>
      </c>
      <c r="I446" s="120" t="s">
        <v>1228</v>
      </c>
      <c r="J446" s="120" t="s">
        <v>1221</v>
      </c>
      <c r="K446" s="120">
        <v>0.6</v>
      </c>
      <c r="L446" s="120">
        <v>56</v>
      </c>
      <c r="M446" s="120" t="s">
        <v>1800</v>
      </c>
      <c r="N446" s="120" t="s">
        <v>1704</v>
      </c>
      <c r="O446" s="120" t="s">
        <v>1702</v>
      </c>
      <c r="P446" s="121">
        <v>100</v>
      </c>
      <c r="Q446" s="120">
        <v>0</v>
      </c>
      <c r="R446" s="121">
        <v>0</v>
      </c>
      <c r="S446" s="120">
        <v>0</v>
      </c>
      <c r="T446" s="121">
        <v>100</v>
      </c>
      <c r="U446" s="120">
        <v>12</v>
      </c>
      <c r="V446" s="121">
        <v>0</v>
      </c>
      <c r="W446" s="120">
        <v>0</v>
      </c>
      <c r="X446" s="120" t="s">
        <v>6254</v>
      </c>
      <c r="Y446" s="120" t="b">
        <v>0</v>
      </c>
      <c r="AA446" t="str">
        <f>VLOOKUP($H446,'Master list'!$C:$Z,3,0)</f>
        <v>SGCC</v>
      </c>
      <c r="AB446" t="str">
        <f>VLOOKUP($H446,'Master list'!$C:$Z,4,0)</f>
        <v>Z08</v>
      </c>
      <c r="AC446" s="47">
        <f>VLOOKUP($H446,'Master list'!$C:$Z,13,0)</f>
        <v>1219</v>
      </c>
      <c r="AD446" t="str">
        <f>VLOOKUP($H446,'Master list'!$C:$Z,5,0)</f>
        <v>SGCC-ZSBX-Z08</v>
      </c>
      <c r="AE446">
        <f>VLOOKUP($H446,'Master list'!$C:$Z,6,0)</f>
        <v>0.6</v>
      </c>
      <c r="AF446">
        <f>VLOOKUP($H446,'Master list'!$C:$Z,7,0)</f>
        <v>56</v>
      </c>
      <c r="AG446">
        <f>VLOOKUP($H446,'Master list'!$C:$Z,8,0)</f>
        <v>425</v>
      </c>
      <c r="AH446" s="46">
        <f>VLOOKUP($H446,'Master list'!$C:$L,9,0)</f>
        <v>0.112098</v>
      </c>
      <c r="AI446" s="46">
        <f t="shared" si="25"/>
        <v>11.2098</v>
      </c>
      <c r="AJ446" s="46">
        <f t="shared" si="26"/>
        <v>11.2098</v>
      </c>
      <c r="AK446" s="46">
        <f t="shared" si="27"/>
        <v>0</v>
      </c>
      <c r="AL446" s="74">
        <v>5</v>
      </c>
    </row>
    <row r="447" spans="1:38">
      <c r="A447" s="120" t="s">
        <v>1447</v>
      </c>
      <c r="B447" s="120" t="s">
        <v>1702</v>
      </c>
      <c r="C447" s="120" t="s">
        <v>6253</v>
      </c>
      <c r="D447" s="120" t="s">
        <v>6225</v>
      </c>
      <c r="E447" s="121">
        <v>62</v>
      </c>
      <c r="F447" s="120" t="s">
        <v>6246</v>
      </c>
      <c r="G447" s="120" t="s">
        <v>6246</v>
      </c>
      <c r="H447" s="120" t="s">
        <v>630</v>
      </c>
      <c r="I447" s="120" t="s">
        <v>1228</v>
      </c>
      <c r="J447" s="120" t="s">
        <v>1270</v>
      </c>
      <c r="K447" s="120">
        <v>2</v>
      </c>
      <c r="L447" s="120">
        <v>185</v>
      </c>
      <c r="M447" s="120" t="s">
        <v>4421</v>
      </c>
      <c r="N447" s="120" t="s">
        <v>1704</v>
      </c>
      <c r="O447" s="120" t="s">
        <v>1702</v>
      </c>
      <c r="P447" s="121">
        <v>300</v>
      </c>
      <c r="Q447" s="120">
        <v>0</v>
      </c>
      <c r="R447" s="121">
        <v>0</v>
      </c>
      <c r="S447" s="120">
        <v>0</v>
      </c>
      <c r="T447" s="121">
        <v>0</v>
      </c>
      <c r="U447" s="120">
        <v>0</v>
      </c>
      <c r="V447" s="121">
        <v>300</v>
      </c>
      <c r="W447" s="120">
        <v>0</v>
      </c>
      <c r="X447" s="120" t="s">
        <v>6254</v>
      </c>
      <c r="Y447" s="120" t="b">
        <v>0</v>
      </c>
      <c r="AA447" t="str">
        <f>VLOOKUP($H447,'Master list'!$C:$Z,3,0)</f>
        <v>SGCC</v>
      </c>
      <c r="AB447" t="str">
        <f>VLOOKUP($H447,'Master list'!$C:$Z,4,0)</f>
        <v>Z22</v>
      </c>
      <c r="AC447" s="47">
        <f>VLOOKUP($H447,'Master list'!$C:$Z,13,0)</f>
        <v>1219</v>
      </c>
      <c r="AD447" t="str">
        <f>VLOOKUP($H447,'Master list'!$C:$Z,5,0)</f>
        <v>SGCC-ZSBX-Z22</v>
      </c>
      <c r="AE447">
        <f>VLOOKUP($H447,'Master list'!$C:$Z,6,0)</f>
        <v>2</v>
      </c>
      <c r="AF447">
        <f>VLOOKUP($H447,'Master list'!$C:$Z,7,0)</f>
        <v>185</v>
      </c>
      <c r="AG447">
        <f>VLOOKUP($H447,'Master list'!$C:$Z,8,0)</f>
        <v>693</v>
      </c>
      <c r="AH447" s="46">
        <f>VLOOKUP($H447,'Master list'!$C:$L,9,0)</f>
        <v>2.0128184999999998</v>
      </c>
      <c r="AI447" s="46">
        <f t="shared" si="25"/>
        <v>603.84555</v>
      </c>
      <c r="AJ447" s="46">
        <f t="shared" si="26"/>
        <v>0</v>
      </c>
      <c r="AK447" s="46">
        <f t="shared" si="27"/>
        <v>603.84555</v>
      </c>
      <c r="AL447" s="74">
        <v>5</v>
      </c>
    </row>
    <row r="448" spans="1:38">
      <c r="A448" s="120" t="s">
        <v>1447</v>
      </c>
      <c r="B448" s="120" t="s">
        <v>1702</v>
      </c>
      <c r="C448" s="120" t="s">
        <v>6253</v>
      </c>
      <c r="D448" s="120" t="s">
        <v>6225</v>
      </c>
      <c r="E448" s="121">
        <v>63</v>
      </c>
      <c r="F448" s="120" t="s">
        <v>6246</v>
      </c>
      <c r="G448" s="120" t="s">
        <v>6246</v>
      </c>
      <c r="H448" s="120" t="s">
        <v>630</v>
      </c>
      <c r="I448" s="120" t="s">
        <v>1228</v>
      </c>
      <c r="J448" s="120" t="s">
        <v>1270</v>
      </c>
      <c r="K448" s="120">
        <v>2</v>
      </c>
      <c r="L448" s="120">
        <v>185</v>
      </c>
      <c r="M448" s="120" t="s">
        <v>4421</v>
      </c>
      <c r="N448" s="120" t="s">
        <v>1704</v>
      </c>
      <c r="O448" s="120" t="s">
        <v>1702</v>
      </c>
      <c r="P448" s="121">
        <v>600</v>
      </c>
      <c r="Q448" s="120">
        <v>0</v>
      </c>
      <c r="R448" s="121">
        <v>0</v>
      </c>
      <c r="S448" s="120">
        <v>0</v>
      </c>
      <c r="T448" s="121">
        <v>0</v>
      </c>
      <c r="U448" s="120">
        <v>0</v>
      </c>
      <c r="V448" s="121">
        <v>600</v>
      </c>
      <c r="W448" s="120">
        <v>0</v>
      </c>
      <c r="X448" s="120" t="s">
        <v>6254</v>
      </c>
      <c r="Y448" s="120" t="b">
        <v>0</v>
      </c>
      <c r="AA448" t="str">
        <f>VLOOKUP($H448,'Master list'!$C:$Z,3,0)</f>
        <v>SGCC</v>
      </c>
      <c r="AB448" t="str">
        <f>VLOOKUP($H448,'Master list'!$C:$Z,4,0)</f>
        <v>Z22</v>
      </c>
      <c r="AC448" s="47">
        <f>VLOOKUP($H448,'Master list'!$C:$Z,13,0)</f>
        <v>1219</v>
      </c>
      <c r="AD448" t="str">
        <f>VLOOKUP($H448,'Master list'!$C:$Z,5,0)</f>
        <v>SGCC-ZSBX-Z22</v>
      </c>
      <c r="AE448">
        <f>VLOOKUP($H448,'Master list'!$C:$Z,6,0)</f>
        <v>2</v>
      </c>
      <c r="AF448">
        <f>VLOOKUP($H448,'Master list'!$C:$Z,7,0)</f>
        <v>185</v>
      </c>
      <c r="AG448">
        <f>VLOOKUP($H448,'Master list'!$C:$Z,8,0)</f>
        <v>693</v>
      </c>
      <c r="AH448" s="46">
        <f>VLOOKUP($H448,'Master list'!$C:$L,9,0)</f>
        <v>2.0128184999999998</v>
      </c>
      <c r="AI448" s="46">
        <f t="shared" si="25"/>
        <v>1207.6911</v>
      </c>
      <c r="AJ448" s="46">
        <f t="shared" si="26"/>
        <v>0</v>
      </c>
      <c r="AK448" s="46">
        <f t="shared" si="27"/>
        <v>1207.6911</v>
      </c>
      <c r="AL448" s="74">
        <v>5</v>
      </c>
    </row>
    <row r="449" spans="1:38">
      <c r="A449" s="120" t="s">
        <v>1447</v>
      </c>
      <c r="B449" s="120" t="s">
        <v>1702</v>
      </c>
      <c r="C449" s="120" t="s">
        <v>6253</v>
      </c>
      <c r="D449" s="120" t="s">
        <v>6225</v>
      </c>
      <c r="E449" s="121">
        <v>64</v>
      </c>
      <c r="F449" s="120" t="s">
        <v>6246</v>
      </c>
      <c r="G449" s="120" t="s">
        <v>6246</v>
      </c>
      <c r="H449" s="120" t="s">
        <v>634</v>
      </c>
      <c r="I449" s="120" t="s">
        <v>1228</v>
      </c>
      <c r="J449" s="120" t="s">
        <v>1221</v>
      </c>
      <c r="K449" s="120">
        <v>1.6</v>
      </c>
      <c r="L449" s="120">
        <v>129</v>
      </c>
      <c r="M449" s="120" t="s">
        <v>1860</v>
      </c>
      <c r="N449" s="120" t="s">
        <v>1704</v>
      </c>
      <c r="O449" s="120" t="s">
        <v>1702</v>
      </c>
      <c r="P449" s="121">
        <v>500</v>
      </c>
      <c r="Q449" s="120">
        <v>0</v>
      </c>
      <c r="R449" s="121">
        <v>488</v>
      </c>
      <c r="S449" s="120">
        <v>139.56800000000001</v>
      </c>
      <c r="T449" s="121">
        <v>0</v>
      </c>
      <c r="U449" s="120">
        <v>0</v>
      </c>
      <c r="V449" s="121">
        <v>12</v>
      </c>
      <c r="W449" s="120">
        <v>0</v>
      </c>
      <c r="X449" s="120" t="s">
        <v>6254</v>
      </c>
      <c r="Y449" s="120" t="b">
        <v>0</v>
      </c>
      <c r="AA449" t="str">
        <f>VLOOKUP($H449,'Master list'!$C:$Z,3,0)</f>
        <v>SGCC</v>
      </c>
      <c r="AB449" t="str">
        <f>VLOOKUP($H449,'Master list'!$C:$Z,4,0)</f>
        <v>Z08</v>
      </c>
      <c r="AC449" s="47">
        <f>VLOOKUP($H449,'Master list'!$C:$Z,13,0)</f>
        <v>1219</v>
      </c>
      <c r="AD449" t="str">
        <f>VLOOKUP($H449,'Master list'!$C:$Z,5,0)</f>
        <v>SGCC-ZSBX-Z08</v>
      </c>
      <c r="AE449">
        <f>VLOOKUP($H449,'Master list'!$C:$Z,6,0)</f>
        <v>1.6</v>
      </c>
      <c r="AF449">
        <f>VLOOKUP($H449,'Master list'!$C:$Z,7,0)</f>
        <v>129</v>
      </c>
      <c r="AG449">
        <f>VLOOKUP($H449,'Master list'!$C:$Z,8,0)</f>
        <v>173</v>
      </c>
      <c r="AH449" s="46">
        <f>VLOOKUP($H449,'Master list'!$C:$L,9,0)</f>
        <v>0.28030152000000003</v>
      </c>
      <c r="AI449" s="46">
        <f t="shared" si="25"/>
        <v>140.15076000000002</v>
      </c>
      <c r="AJ449" s="46">
        <f t="shared" si="26"/>
        <v>136.78714176000003</v>
      </c>
      <c r="AK449" s="46">
        <f t="shared" si="27"/>
        <v>3.3636182399999939</v>
      </c>
      <c r="AL449" s="74">
        <v>5</v>
      </c>
    </row>
    <row r="450" spans="1:38">
      <c r="A450" s="120" t="s">
        <v>1447</v>
      </c>
      <c r="B450" s="120" t="s">
        <v>1702</v>
      </c>
      <c r="C450" s="120" t="s">
        <v>6253</v>
      </c>
      <c r="D450" s="120" t="s">
        <v>6225</v>
      </c>
      <c r="E450" s="121">
        <v>65</v>
      </c>
      <c r="F450" s="120" t="s">
        <v>6246</v>
      </c>
      <c r="G450" s="120" t="s">
        <v>6246</v>
      </c>
      <c r="H450" s="120" t="s">
        <v>634</v>
      </c>
      <c r="I450" s="120" t="s">
        <v>1228</v>
      </c>
      <c r="J450" s="120" t="s">
        <v>1221</v>
      </c>
      <c r="K450" s="120">
        <v>1.6</v>
      </c>
      <c r="L450" s="120">
        <v>129</v>
      </c>
      <c r="M450" s="120" t="s">
        <v>1860</v>
      </c>
      <c r="N450" s="120" t="s">
        <v>1704</v>
      </c>
      <c r="O450" s="120" t="s">
        <v>1702</v>
      </c>
      <c r="P450" s="121">
        <v>2000</v>
      </c>
      <c r="Q450" s="120">
        <v>0</v>
      </c>
      <c r="R450" s="121">
        <v>0</v>
      </c>
      <c r="S450" s="120">
        <v>0</v>
      </c>
      <c r="T450" s="121">
        <v>0</v>
      </c>
      <c r="U450" s="120">
        <v>0</v>
      </c>
      <c r="V450" s="121">
        <v>2000</v>
      </c>
      <c r="W450" s="120">
        <v>0</v>
      </c>
      <c r="X450" s="120" t="s">
        <v>6254</v>
      </c>
      <c r="Y450" s="120" t="b">
        <v>0</v>
      </c>
      <c r="AA450" t="str">
        <f>VLOOKUP($H450,'Master list'!$C:$Z,3,0)</f>
        <v>SGCC</v>
      </c>
      <c r="AB450" t="str">
        <f>VLOOKUP($H450,'Master list'!$C:$Z,4,0)</f>
        <v>Z08</v>
      </c>
      <c r="AC450" s="47">
        <f>VLOOKUP($H450,'Master list'!$C:$Z,13,0)</f>
        <v>1219</v>
      </c>
      <c r="AD450" t="str">
        <f>VLOOKUP($H450,'Master list'!$C:$Z,5,0)</f>
        <v>SGCC-ZSBX-Z08</v>
      </c>
      <c r="AE450">
        <f>VLOOKUP($H450,'Master list'!$C:$Z,6,0)</f>
        <v>1.6</v>
      </c>
      <c r="AF450">
        <f>VLOOKUP($H450,'Master list'!$C:$Z,7,0)</f>
        <v>129</v>
      </c>
      <c r="AG450">
        <f>VLOOKUP($H450,'Master list'!$C:$Z,8,0)</f>
        <v>173</v>
      </c>
      <c r="AH450" s="46">
        <f>VLOOKUP($H450,'Master list'!$C:$L,9,0)</f>
        <v>0.28030152000000003</v>
      </c>
      <c r="AI450" s="46">
        <f t="shared" si="25"/>
        <v>560.60304000000008</v>
      </c>
      <c r="AJ450" s="46">
        <f t="shared" si="26"/>
        <v>0</v>
      </c>
      <c r="AK450" s="46">
        <f t="shared" si="27"/>
        <v>560.60304000000008</v>
      </c>
      <c r="AL450" s="74">
        <v>5</v>
      </c>
    </row>
    <row r="451" spans="1:38">
      <c r="A451" s="120" t="s">
        <v>1447</v>
      </c>
      <c r="B451" s="120" t="s">
        <v>1702</v>
      </c>
      <c r="C451" s="120" t="s">
        <v>6253</v>
      </c>
      <c r="D451" s="120" t="s">
        <v>6225</v>
      </c>
      <c r="E451" s="121">
        <v>66</v>
      </c>
      <c r="F451" s="120" t="s">
        <v>6246</v>
      </c>
      <c r="G451" s="120" t="s">
        <v>6246</v>
      </c>
      <c r="H451" s="120" t="s">
        <v>754</v>
      </c>
      <c r="I451" s="120" t="s">
        <v>1228</v>
      </c>
      <c r="J451" s="120" t="s">
        <v>1221</v>
      </c>
      <c r="K451" s="120">
        <v>0.7</v>
      </c>
      <c r="L451" s="120">
        <v>220</v>
      </c>
      <c r="M451" s="120" t="s">
        <v>1861</v>
      </c>
      <c r="N451" s="120" t="s">
        <v>1704</v>
      </c>
      <c r="O451" s="120" t="s">
        <v>1702</v>
      </c>
      <c r="P451" s="121">
        <v>1000</v>
      </c>
      <c r="Q451" s="120">
        <v>0</v>
      </c>
      <c r="R451" s="121">
        <v>535</v>
      </c>
      <c r="S451" s="120">
        <v>343.93</v>
      </c>
      <c r="T451" s="121">
        <v>465</v>
      </c>
      <c r="U451" s="120">
        <v>300.45600000000002</v>
      </c>
      <c r="V451" s="121">
        <v>0</v>
      </c>
      <c r="W451" s="120">
        <v>0</v>
      </c>
      <c r="X451" s="120" t="s">
        <v>6254</v>
      </c>
      <c r="Y451" s="120" t="b">
        <v>0</v>
      </c>
      <c r="AA451" t="str">
        <f>VLOOKUP($H451,'Master list'!$C:$Z,3,0)</f>
        <v>SGCC</v>
      </c>
      <c r="AB451" t="str">
        <f>VLOOKUP($H451,'Master list'!$C:$Z,4,0)</f>
        <v>Z08</v>
      </c>
      <c r="AC451" s="47">
        <f>VLOOKUP($H451,'Master list'!$C:$Z,13,0)</f>
        <v>1219</v>
      </c>
      <c r="AD451" t="str">
        <f>VLOOKUP($H451,'Master list'!$C:$Z,5,0)</f>
        <v>SGCC-ZSBX-Z08</v>
      </c>
      <c r="AE451">
        <f>VLOOKUP($H451,'Master list'!$C:$Z,6,0)</f>
        <v>0.7</v>
      </c>
      <c r="AF451">
        <f>VLOOKUP($H451,'Master list'!$C:$Z,7,0)</f>
        <v>220</v>
      </c>
      <c r="AG451">
        <f>VLOOKUP($H451,'Master list'!$C:$Z,8,0)</f>
        <v>539</v>
      </c>
      <c r="AH451" s="46">
        <f>VLOOKUP($H451,'Master list'!$C:$L,9,0)</f>
        <v>0.65159709999999993</v>
      </c>
      <c r="AI451" s="46">
        <f t="shared" si="25"/>
        <v>651.59709999999995</v>
      </c>
      <c r="AJ451" s="46">
        <f t="shared" si="26"/>
        <v>651.59709999999995</v>
      </c>
      <c r="AK451" s="46">
        <f t="shared" si="27"/>
        <v>0</v>
      </c>
      <c r="AL451" s="74">
        <v>5</v>
      </c>
    </row>
    <row r="452" spans="1:38">
      <c r="A452" s="120" t="s">
        <v>1447</v>
      </c>
      <c r="B452" s="120" t="s">
        <v>1702</v>
      </c>
      <c r="C452" s="120" t="s">
        <v>6253</v>
      </c>
      <c r="D452" s="120" t="s">
        <v>6225</v>
      </c>
      <c r="E452" s="121">
        <v>67</v>
      </c>
      <c r="F452" s="120" t="s">
        <v>6246</v>
      </c>
      <c r="G452" s="120" t="s">
        <v>6246</v>
      </c>
      <c r="H452" s="120" t="s">
        <v>760</v>
      </c>
      <c r="I452" s="120" t="s">
        <v>1228</v>
      </c>
      <c r="J452" s="120" t="s">
        <v>1221</v>
      </c>
      <c r="K452" s="120">
        <v>0.7</v>
      </c>
      <c r="L452" s="120">
        <v>106.5</v>
      </c>
      <c r="M452" s="120" t="s">
        <v>1862</v>
      </c>
      <c r="N452" s="120" t="s">
        <v>1704</v>
      </c>
      <c r="O452" s="120" t="s">
        <v>1702</v>
      </c>
      <c r="P452" s="121">
        <v>1000</v>
      </c>
      <c r="Q452" s="120">
        <v>0</v>
      </c>
      <c r="R452" s="121">
        <v>1000</v>
      </c>
      <c r="S452" s="120">
        <v>301.51799999999997</v>
      </c>
      <c r="T452" s="121">
        <v>0</v>
      </c>
      <c r="U452" s="120">
        <v>0</v>
      </c>
      <c r="V452" s="121">
        <v>0</v>
      </c>
      <c r="W452" s="120">
        <v>0</v>
      </c>
      <c r="X452" s="120" t="s">
        <v>6254</v>
      </c>
      <c r="Y452" s="120" t="b">
        <v>1</v>
      </c>
      <c r="AA452" t="str">
        <f>VLOOKUP($H452,'Master list'!$C:$Z,3,0)</f>
        <v>SGCC</v>
      </c>
      <c r="AB452" t="str">
        <f>VLOOKUP($H452,'Master list'!$C:$Z,4,0)</f>
        <v>Z08</v>
      </c>
      <c r="AC452" s="47">
        <f>VLOOKUP($H452,'Master list'!$C:$Z,13,0)</f>
        <v>1219</v>
      </c>
      <c r="AD452" t="str">
        <f>VLOOKUP($H452,'Master list'!$C:$Z,5,0)</f>
        <v>SGCC-ZSBX-Z08</v>
      </c>
      <c r="AE452">
        <f>VLOOKUP($H452,'Master list'!$C:$Z,6,0)</f>
        <v>0.7</v>
      </c>
      <c r="AF452">
        <f>VLOOKUP($H452,'Master list'!$C:$Z,7,0)</f>
        <v>106.5</v>
      </c>
      <c r="AG452">
        <f>VLOOKUP($H452,'Master list'!$C:$Z,8,0)</f>
        <v>524.70000000000005</v>
      </c>
      <c r="AH452" s="46">
        <f>VLOOKUP($H452,'Master list'!$C:$L,9,0)</f>
        <v>0.30706362225</v>
      </c>
      <c r="AI452" s="46">
        <f t="shared" si="25"/>
        <v>307.06362224999998</v>
      </c>
      <c r="AJ452" s="46">
        <f t="shared" si="26"/>
        <v>307.06362224999998</v>
      </c>
      <c r="AK452" s="46">
        <f t="shared" si="27"/>
        <v>0</v>
      </c>
      <c r="AL452" s="74">
        <v>5</v>
      </c>
    </row>
    <row r="453" spans="1:38">
      <c r="A453" s="120" t="s">
        <v>1447</v>
      </c>
      <c r="B453" s="120" t="s">
        <v>1702</v>
      </c>
      <c r="C453" s="120" t="s">
        <v>6253</v>
      </c>
      <c r="D453" s="120" t="s">
        <v>6225</v>
      </c>
      <c r="E453" s="121">
        <v>68</v>
      </c>
      <c r="F453" s="120" t="s">
        <v>6246</v>
      </c>
      <c r="G453" s="120" t="s">
        <v>6246</v>
      </c>
      <c r="H453" s="120" t="s">
        <v>763</v>
      </c>
      <c r="I453" s="120" t="s">
        <v>1228</v>
      </c>
      <c r="J453" s="120" t="s">
        <v>1221</v>
      </c>
      <c r="K453" s="120">
        <v>0.7</v>
      </c>
      <c r="L453" s="120">
        <v>106.6</v>
      </c>
      <c r="M453" s="120" t="s">
        <v>1803</v>
      </c>
      <c r="N453" s="120" t="s">
        <v>1704</v>
      </c>
      <c r="O453" s="120" t="s">
        <v>1702</v>
      </c>
      <c r="P453" s="121">
        <v>400</v>
      </c>
      <c r="Q453" s="120">
        <v>0</v>
      </c>
      <c r="R453" s="121">
        <v>0</v>
      </c>
      <c r="S453" s="120">
        <v>0</v>
      </c>
      <c r="T453" s="121">
        <v>400</v>
      </c>
      <c r="U453" s="120">
        <v>172</v>
      </c>
      <c r="V453" s="121">
        <v>0</v>
      </c>
      <c r="W453" s="120">
        <v>0</v>
      </c>
      <c r="X453" s="120" t="s">
        <v>6254</v>
      </c>
      <c r="Y453" s="120" t="b">
        <v>0</v>
      </c>
      <c r="AA453" t="str">
        <f>VLOOKUP($H453,'Master list'!$C:$Z,3,0)</f>
        <v>SGCC</v>
      </c>
      <c r="AB453" t="str">
        <f>VLOOKUP($H453,'Master list'!$C:$Z,4,0)</f>
        <v>Z08</v>
      </c>
      <c r="AC453" s="47">
        <f>VLOOKUP($H453,'Master list'!$C:$Z,13,0)</f>
        <v>1219</v>
      </c>
      <c r="AD453" t="str">
        <f>VLOOKUP($H453,'Master list'!$C:$Z,5,0)</f>
        <v>SGCC-ZSBX-Z08</v>
      </c>
      <c r="AE453">
        <f>VLOOKUP($H453,'Master list'!$C:$Z,6,0)</f>
        <v>0.7</v>
      </c>
      <c r="AF453">
        <f>VLOOKUP($H453,'Master list'!$C:$Z,7,0)</f>
        <v>106.6</v>
      </c>
      <c r="AG453">
        <f>VLOOKUP($H453,'Master list'!$C:$Z,8,0)</f>
        <v>764.3</v>
      </c>
      <c r="AH453" s="46">
        <f>VLOOKUP($H453,'Master list'!$C:$L,9,0)</f>
        <v>0.44770171809999992</v>
      </c>
      <c r="AI453" s="46">
        <f t="shared" si="25"/>
        <v>179.08068723999997</v>
      </c>
      <c r="AJ453" s="46">
        <f t="shared" si="26"/>
        <v>179.08068723999997</v>
      </c>
      <c r="AK453" s="46">
        <f t="shared" si="27"/>
        <v>0</v>
      </c>
      <c r="AL453" s="74">
        <v>5</v>
      </c>
    </row>
    <row r="454" spans="1:38">
      <c r="A454" s="120" t="s">
        <v>1447</v>
      </c>
      <c r="B454" s="120" t="s">
        <v>1702</v>
      </c>
      <c r="C454" s="120" t="s">
        <v>6253</v>
      </c>
      <c r="D454" s="120" t="s">
        <v>6225</v>
      </c>
      <c r="E454" s="121">
        <v>69</v>
      </c>
      <c r="F454" s="120" t="s">
        <v>6247</v>
      </c>
      <c r="G454" s="120" t="s">
        <v>6247</v>
      </c>
      <c r="H454" s="120" t="s">
        <v>765</v>
      </c>
      <c r="I454" s="120" t="s">
        <v>1228</v>
      </c>
      <c r="J454" s="120" t="s">
        <v>1221</v>
      </c>
      <c r="K454" s="120">
        <v>0.7</v>
      </c>
      <c r="L454" s="120">
        <v>106.6</v>
      </c>
      <c r="M454" s="120" t="s">
        <v>1803</v>
      </c>
      <c r="N454" s="120" t="s">
        <v>1704</v>
      </c>
      <c r="O454" s="120" t="s">
        <v>1702</v>
      </c>
      <c r="P454" s="121">
        <v>100</v>
      </c>
      <c r="Q454" s="120">
        <v>0</v>
      </c>
      <c r="R454" s="121">
        <v>95</v>
      </c>
      <c r="S454" s="120">
        <v>43</v>
      </c>
      <c r="T454" s="121">
        <v>0</v>
      </c>
      <c r="U454" s="120">
        <v>0</v>
      </c>
      <c r="V454" s="121">
        <v>5</v>
      </c>
      <c r="W454" s="120">
        <v>0</v>
      </c>
      <c r="X454" s="120" t="s">
        <v>6254</v>
      </c>
      <c r="Y454" s="120" t="b">
        <v>0</v>
      </c>
      <c r="AA454" t="str">
        <f>VLOOKUP($H454,'Master list'!$C:$Z,3,0)</f>
        <v>SGCC</v>
      </c>
      <c r="AB454" t="str">
        <f>VLOOKUP($H454,'Master list'!$C:$Z,4,0)</f>
        <v>Z08</v>
      </c>
      <c r="AC454" s="47">
        <f>VLOOKUP($H454,'Master list'!$C:$Z,13,0)</f>
        <v>1219</v>
      </c>
      <c r="AD454" t="str">
        <f>VLOOKUP($H454,'Master list'!$C:$Z,5,0)</f>
        <v>SGCC-ZSBX-Z08</v>
      </c>
      <c r="AE454">
        <f>VLOOKUP($H454,'Master list'!$C:$Z,6,0)</f>
        <v>0.7</v>
      </c>
      <c r="AF454">
        <f>VLOOKUP($H454,'Master list'!$C:$Z,7,0)</f>
        <v>106.6</v>
      </c>
      <c r="AG454">
        <f>VLOOKUP($H454,'Master list'!$C:$Z,8,0)</f>
        <v>764.3</v>
      </c>
      <c r="AH454" s="46">
        <f>VLOOKUP($H454,'Master list'!$C:$L,9,0)</f>
        <v>0.44770171809999992</v>
      </c>
      <c r="AI454" s="46">
        <f t="shared" si="25"/>
        <v>44.770171809999994</v>
      </c>
      <c r="AJ454" s="46">
        <f t="shared" si="26"/>
        <v>42.53166321949999</v>
      </c>
      <c r="AK454" s="46">
        <f t="shared" si="27"/>
        <v>2.2385085905000039</v>
      </c>
      <c r="AL454" s="74">
        <v>5</v>
      </c>
    </row>
    <row r="455" spans="1:38">
      <c r="A455" s="120" t="s">
        <v>1447</v>
      </c>
      <c r="B455" s="120" t="s">
        <v>1702</v>
      </c>
      <c r="C455" s="120" t="s">
        <v>6253</v>
      </c>
      <c r="D455" s="120" t="s">
        <v>6225</v>
      </c>
      <c r="E455" s="121">
        <v>70</v>
      </c>
      <c r="F455" s="120" t="s">
        <v>6246</v>
      </c>
      <c r="G455" s="120" t="s">
        <v>6246</v>
      </c>
      <c r="H455" s="120" t="s">
        <v>766</v>
      </c>
      <c r="I455" s="120" t="s">
        <v>1228</v>
      </c>
      <c r="J455" s="120" t="s">
        <v>1221</v>
      </c>
      <c r="K455" s="120">
        <v>0.7</v>
      </c>
      <c r="L455" s="120">
        <v>106.6</v>
      </c>
      <c r="M455" s="120" t="s">
        <v>1804</v>
      </c>
      <c r="N455" s="120" t="s">
        <v>1704</v>
      </c>
      <c r="O455" s="120" t="s">
        <v>1702</v>
      </c>
      <c r="P455" s="121">
        <v>500</v>
      </c>
      <c r="Q455" s="120">
        <v>0</v>
      </c>
      <c r="R455" s="121">
        <v>500</v>
      </c>
      <c r="S455" s="120">
        <v>175</v>
      </c>
      <c r="T455" s="121">
        <v>0</v>
      </c>
      <c r="U455" s="120">
        <v>0</v>
      </c>
      <c r="V455" s="121">
        <v>0</v>
      </c>
      <c r="W455" s="120">
        <v>0</v>
      </c>
      <c r="X455" s="120" t="s">
        <v>6254</v>
      </c>
      <c r="Y455" s="120" t="b">
        <v>1</v>
      </c>
      <c r="AA455" t="str">
        <f>VLOOKUP($H455,'Master list'!$C:$Z,3,0)</f>
        <v>SGCC</v>
      </c>
      <c r="AB455" t="str">
        <f>VLOOKUP($H455,'Master list'!$C:$Z,4,0)</f>
        <v>Z08</v>
      </c>
      <c r="AC455" s="47">
        <f>VLOOKUP($H455,'Master list'!$C:$Z,13,0)</f>
        <v>1219</v>
      </c>
      <c r="AD455" t="str">
        <f>VLOOKUP($H455,'Master list'!$C:$Z,5,0)</f>
        <v>SGCC-ZSBX-Z08</v>
      </c>
      <c r="AE455">
        <f>VLOOKUP($H455,'Master list'!$C:$Z,6,0)</f>
        <v>0.7</v>
      </c>
      <c r="AF455">
        <f>VLOOKUP($H455,'Master list'!$C:$Z,7,0)</f>
        <v>106.6</v>
      </c>
      <c r="AG455">
        <f>VLOOKUP($H455,'Master list'!$C:$Z,8,0)</f>
        <v>597.29999999999995</v>
      </c>
      <c r="AH455" s="46">
        <f>VLOOKUP($H455,'Master list'!$C:$L,9,0)</f>
        <v>0.34987862909999995</v>
      </c>
      <c r="AI455" s="46">
        <f t="shared" si="25"/>
        <v>174.93931454999998</v>
      </c>
      <c r="AJ455" s="46">
        <f t="shared" si="26"/>
        <v>174.93931454999998</v>
      </c>
      <c r="AK455" s="46">
        <f t="shared" si="27"/>
        <v>0</v>
      </c>
      <c r="AL455" s="74">
        <v>5</v>
      </c>
    </row>
    <row r="456" spans="1:38">
      <c r="A456" s="120" t="s">
        <v>1447</v>
      </c>
      <c r="B456" s="120" t="s">
        <v>1702</v>
      </c>
      <c r="C456" s="120" t="s">
        <v>6253</v>
      </c>
      <c r="D456" s="120" t="s">
        <v>6225</v>
      </c>
      <c r="E456" s="121">
        <v>71</v>
      </c>
      <c r="F456" s="120" t="s">
        <v>6246</v>
      </c>
      <c r="G456" s="120" t="s">
        <v>6246</v>
      </c>
      <c r="H456" s="120" t="s">
        <v>769</v>
      </c>
      <c r="I456" s="120" t="s">
        <v>1228</v>
      </c>
      <c r="J456" s="120" t="s">
        <v>1221</v>
      </c>
      <c r="K456" s="120">
        <v>0.7</v>
      </c>
      <c r="L456" s="120">
        <v>309.60000000000002</v>
      </c>
      <c r="M456" s="120" t="s">
        <v>1863</v>
      </c>
      <c r="N456" s="120" t="s">
        <v>1704</v>
      </c>
      <c r="O456" s="120" t="s">
        <v>1702</v>
      </c>
      <c r="P456" s="121">
        <v>1000</v>
      </c>
      <c r="Q456" s="120">
        <v>0</v>
      </c>
      <c r="R456" s="121">
        <v>1000</v>
      </c>
      <c r="S456" s="120">
        <v>718</v>
      </c>
      <c r="T456" s="121">
        <v>0</v>
      </c>
      <c r="U456" s="120">
        <v>0</v>
      </c>
      <c r="V456" s="121">
        <v>0</v>
      </c>
      <c r="W456" s="120">
        <v>0</v>
      </c>
      <c r="X456" s="120" t="s">
        <v>6254</v>
      </c>
      <c r="Y456" s="120" t="b">
        <v>1</v>
      </c>
      <c r="AA456" t="str">
        <f>VLOOKUP($H456,'Master list'!$C:$Z,3,0)</f>
        <v>SGCC</v>
      </c>
      <c r="AB456" t="str">
        <f>VLOOKUP($H456,'Master list'!$C:$Z,4,0)</f>
        <v>Z08</v>
      </c>
      <c r="AC456" s="47">
        <f>VLOOKUP($H456,'Master list'!$C:$Z,13,0)</f>
        <v>1219</v>
      </c>
      <c r="AD456" t="str">
        <f>VLOOKUP($H456,'Master list'!$C:$Z,5,0)</f>
        <v>SGCC-ZSBX-Z08</v>
      </c>
      <c r="AE456">
        <f>VLOOKUP($H456,'Master list'!$C:$Z,6,0)</f>
        <v>0.7</v>
      </c>
      <c r="AF456">
        <f>VLOOKUP($H456,'Master list'!$C:$Z,7,0)</f>
        <v>309.60000000000002</v>
      </c>
      <c r="AG456">
        <f>VLOOKUP($H456,'Master list'!$C:$Z,8,0)</f>
        <v>426</v>
      </c>
      <c r="AH456" s="46">
        <f>VLOOKUP($H456,'Master list'!$C:$L,9,0)</f>
        <v>0.724733352</v>
      </c>
      <c r="AI456" s="46">
        <f t="shared" si="25"/>
        <v>724.73335199999997</v>
      </c>
      <c r="AJ456" s="46">
        <f t="shared" si="26"/>
        <v>724.73335199999997</v>
      </c>
      <c r="AK456" s="46">
        <f t="shared" si="27"/>
        <v>0</v>
      </c>
      <c r="AL456" s="74">
        <v>5</v>
      </c>
    </row>
    <row r="457" spans="1:38">
      <c r="A457" s="120" t="s">
        <v>1447</v>
      </c>
      <c r="B457" s="120" t="s">
        <v>1702</v>
      </c>
      <c r="C457" s="120" t="s">
        <v>6253</v>
      </c>
      <c r="D457" s="120" t="s">
        <v>6225</v>
      </c>
      <c r="E457" s="121">
        <v>72</v>
      </c>
      <c r="F457" s="120" t="s">
        <v>6246</v>
      </c>
      <c r="G457" s="120" t="s">
        <v>6246</v>
      </c>
      <c r="H457" s="120" t="s">
        <v>1106</v>
      </c>
      <c r="I457" s="120" t="s">
        <v>1228</v>
      </c>
      <c r="J457" s="120" t="s">
        <v>1221</v>
      </c>
      <c r="K457" s="120">
        <v>1.2</v>
      </c>
      <c r="L457" s="120">
        <v>69</v>
      </c>
      <c r="M457" s="120" t="s">
        <v>1740</v>
      </c>
      <c r="N457" s="120" t="s">
        <v>1704</v>
      </c>
      <c r="O457" s="120" t="s">
        <v>1702</v>
      </c>
      <c r="P457" s="121">
        <v>200</v>
      </c>
      <c r="Q457" s="120">
        <v>0</v>
      </c>
      <c r="R457" s="121">
        <v>200</v>
      </c>
      <c r="S457" s="120">
        <v>158</v>
      </c>
      <c r="T457" s="121">
        <v>0</v>
      </c>
      <c r="U457" s="120">
        <v>0</v>
      </c>
      <c r="V457" s="121">
        <v>0</v>
      </c>
      <c r="W457" s="120">
        <v>0</v>
      </c>
      <c r="X457" s="120" t="s">
        <v>6254</v>
      </c>
      <c r="Y457" s="120" t="b">
        <v>1</v>
      </c>
      <c r="AA457" t="str">
        <f>VLOOKUP($H457,'Master list'!$C:$Z,3,0)</f>
        <v>SGCC</v>
      </c>
      <c r="AB457" t="str">
        <f>VLOOKUP($H457,'Master list'!$C:$Z,4,0)</f>
        <v>Z08</v>
      </c>
      <c r="AC457" s="47">
        <f>VLOOKUP($H457,'Master list'!$C:$Z,13,0)</f>
        <v>1219</v>
      </c>
      <c r="AD457" t="str">
        <f>VLOOKUP($H457,'Master list'!$C:$Z,5,0)</f>
        <v>SGCC-ZSBX-Z08</v>
      </c>
      <c r="AE457">
        <f>VLOOKUP($H457,'Master list'!$C:$Z,6,0)</f>
        <v>1.2</v>
      </c>
      <c r="AF457">
        <f>VLOOKUP($H457,'Master list'!$C:$Z,7,0)</f>
        <v>69</v>
      </c>
      <c r="AG457">
        <f>VLOOKUP($H457,'Master list'!$C:$Z,8,0)</f>
        <v>1220</v>
      </c>
      <c r="AH457" s="46">
        <f>VLOOKUP($H457,'Master list'!$C:$L,9,0)</f>
        <v>0.7929756</v>
      </c>
      <c r="AI457" s="46">
        <f t="shared" ref="AI457:AI520" si="28">IF(M457="coil",Q457,P457*$AH457)</f>
        <v>158.59512000000001</v>
      </c>
      <c r="AJ457" s="46">
        <f t="shared" ref="AJ457:AJ520" si="29">IF(M457="coil",U457+S457,(R457+T457)*$AH457)</f>
        <v>158.59512000000001</v>
      </c>
      <c r="AK457" s="46">
        <f t="shared" ref="AK457:AK520" si="30">IF(Y457="TRUE",0,AI457-AJ457)</f>
        <v>0</v>
      </c>
      <c r="AL457" s="74">
        <v>5</v>
      </c>
    </row>
    <row r="458" spans="1:38">
      <c r="A458" s="120" t="s">
        <v>1447</v>
      </c>
      <c r="B458" s="120" t="s">
        <v>1702</v>
      </c>
      <c r="C458" s="120" t="s">
        <v>6253</v>
      </c>
      <c r="D458" s="120" t="s">
        <v>6225</v>
      </c>
      <c r="E458" s="121">
        <v>73</v>
      </c>
      <c r="F458" s="120" t="s">
        <v>6246</v>
      </c>
      <c r="G458" s="120" t="s">
        <v>6246</v>
      </c>
      <c r="H458" s="120" t="s">
        <v>1106</v>
      </c>
      <c r="I458" s="120" t="s">
        <v>1228</v>
      </c>
      <c r="J458" s="120" t="s">
        <v>1221</v>
      </c>
      <c r="K458" s="120">
        <v>1.2</v>
      </c>
      <c r="L458" s="120">
        <v>69</v>
      </c>
      <c r="M458" s="120" t="s">
        <v>1740</v>
      </c>
      <c r="N458" s="120" t="s">
        <v>1704</v>
      </c>
      <c r="O458" s="120" t="s">
        <v>1702</v>
      </c>
      <c r="P458" s="121">
        <v>100</v>
      </c>
      <c r="Q458" s="120">
        <v>0</v>
      </c>
      <c r="R458" s="121">
        <v>100</v>
      </c>
      <c r="S458" s="120">
        <v>79</v>
      </c>
      <c r="T458" s="121">
        <v>0</v>
      </c>
      <c r="U458" s="120">
        <v>0</v>
      </c>
      <c r="V458" s="121">
        <v>0</v>
      </c>
      <c r="W458" s="120">
        <v>0</v>
      </c>
      <c r="X458" s="120" t="s">
        <v>6254</v>
      </c>
      <c r="Y458" s="120" t="b">
        <v>1</v>
      </c>
      <c r="AA458" t="str">
        <f>VLOOKUP($H458,'Master list'!$C:$Z,3,0)</f>
        <v>SGCC</v>
      </c>
      <c r="AB458" t="str">
        <f>VLOOKUP($H458,'Master list'!$C:$Z,4,0)</f>
        <v>Z08</v>
      </c>
      <c r="AC458" s="47">
        <f>VLOOKUP($H458,'Master list'!$C:$Z,13,0)</f>
        <v>1219</v>
      </c>
      <c r="AD458" t="str">
        <f>VLOOKUP($H458,'Master list'!$C:$Z,5,0)</f>
        <v>SGCC-ZSBX-Z08</v>
      </c>
      <c r="AE458">
        <f>VLOOKUP($H458,'Master list'!$C:$Z,6,0)</f>
        <v>1.2</v>
      </c>
      <c r="AF458">
        <f>VLOOKUP($H458,'Master list'!$C:$Z,7,0)</f>
        <v>69</v>
      </c>
      <c r="AG458">
        <f>VLOOKUP($H458,'Master list'!$C:$Z,8,0)</f>
        <v>1220</v>
      </c>
      <c r="AH458" s="46">
        <f>VLOOKUP($H458,'Master list'!$C:$L,9,0)</f>
        <v>0.7929756</v>
      </c>
      <c r="AI458" s="46">
        <f t="shared" si="28"/>
        <v>79.297560000000004</v>
      </c>
      <c r="AJ458" s="46">
        <f t="shared" si="29"/>
        <v>79.297560000000004</v>
      </c>
      <c r="AK458" s="46">
        <f t="shared" si="30"/>
        <v>0</v>
      </c>
      <c r="AL458" s="74">
        <v>5</v>
      </c>
    </row>
    <row r="459" spans="1:38">
      <c r="A459" s="120" t="s">
        <v>1447</v>
      </c>
      <c r="B459" s="120" t="s">
        <v>1702</v>
      </c>
      <c r="C459" s="120" t="s">
        <v>6253</v>
      </c>
      <c r="D459" s="120" t="s">
        <v>6225</v>
      </c>
      <c r="E459" s="121">
        <v>74</v>
      </c>
      <c r="F459" s="120" t="s">
        <v>6246</v>
      </c>
      <c r="G459" s="120" t="s">
        <v>6246</v>
      </c>
      <c r="H459" s="120" t="s">
        <v>1112</v>
      </c>
      <c r="I459" s="120" t="s">
        <v>1228</v>
      </c>
      <c r="J459" s="120" t="s">
        <v>1221</v>
      </c>
      <c r="K459" s="120">
        <v>0.6</v>
      </c>
      <c r="L459" s="120">
        <v>123</v>
      </c>
      <c r="M459" s="120" t="s">
        <v>1805</v>
      </c>
      <c r="N459" s="120" t="s">
        <v>1704</v>
      </c>
      <c r="O459" s="120" t="s">
        <v>1702</v>
      </c>
      <c r="P459" s="121">
        <v>900</v>
      </c>
      <c r="Q459" s="120">
        <v>0</v>
      </c>
      <c r="R459" s="121">
        <v>900</v>
      </c>
      <c r="S459" s="120">
        <v>93</v>
      </c>
      <c r="T459" s="121">
        <v>0</v>
      </c>
      <c r="U459" s="120">
        <v>0</v>
      </c>
      <c r="V459" s="121">
        <v>0</v>
      </c>
      <c r="W459" s="120">
        <v>0</v>
      </c>
      <c r="X459" s="120" t="s">
        <v>6254</v>
      </c>
      <c r="Y459" s="120" t="b">
        <v>1</v>
      </c>
      <c r="AA459" t="str">
        <f>VLOOKUP($H459,'Master list'!$C:$Z,3,0)</f>
        <v>SGCC</v>
      </c>
      <c r="AB459" t="str">
        <f>VLOOKUP($H459,'Master list'!$C:$Z,4,0)</f>
        <v>Z08</v>
      </c>
      <c r="AC459" s="47">
        <f>VLOOKUP($H459,'Master list'!$C:$Z,13,0)</f>
        <v>1219</v>
      </c>
      <c r="AD459" t="str">
        <f>VLOOKUP($H459,'Master list'!$C:$Z,5,0)</f>
        <v>SGCC-ZSBX-Z08</v>
      </c>
      <c r="AE459">
        <f>VLOOKUP($H459,'Master list'!$C:$Z,6,0)</f>
        <v>0.6</v>
      </c>
      <c r="AF459">
        <f>VLOOKUP($H459,'Master list'!$C:$Z,7,0)</f>
        <v>123</v>
      </c>
      <c r="AG459">
        <f>VLOOKUP($H459,'Master list'!$C:$Z,8,0)</f>
        <v>175</v>
      </c>
      <c r="AH459" s="46">
        <f>VLOOKUP($H459,'Master list'!$C:$L,9,0)</f>
        <v>0.10138274999999999</v>
      </c>
      <c r="AI459" s="46">
        <f t="shared" si="28"/>
        <v>91.244474999999994</v>
      </c>
      <c r="AJ459" s="46">
        <f t="shared" si="29"/>
        <v>91.244474999999994</v>
      </c>
      <c r="AK459" s="46">
        <f t="shared" si="30"/>
        <v>0</v>
      </c>
      <c r="AL459" s="74">
        <v>5</v>
      </c>
    </row>
    <row r="460" spans="1:38">
      <c r="A460" s="120" t="s">
        <v>1447</v>
      </c>
      <c r="B460" s="120" t="s">
        <v>1702</v>
      </c>
      <c r="C460" s="120" t="s">
        <v>6253</v>
      </c>
      <c r="D460" s="120" t="s">
        <v>6225</v>
      </c>
      <c r="E460" s="121">
        <v>75</v>
      </c>
      <c r="F460" s="120" t="s">
        <v>6246</v>
      </c>
      <c r="G460" s="120" t="s">
        <v>6246</v>
      </c>
      <c r="H460" s="120" t="s">
        <v>1112</v>
      </c>
      <c r="I460" s="120" t="s">
        <v>1228</v>
      </c>
      <c r="J460" s="120" t="s">
        <v>1221</v>
      </c>
      <c r="K460" s="120">
        <v>0.6</v>
      </c>
      <c r="L460" s="120">
        <v>123</v>
      </c>
      <c r="M460" s="120" t="s">
        <v>1805</v>
      </c>
      <c r="N460" s="120" t="s">
        <v>1704</v>
      </c>
      <c r="O460" s="120" t="s">
        <v>1702</v>
      </c>
      <c r="P460" s="121">
        <v>600</v>
      </c>
      <c r="Q460" s="120">
        <v>0</v>
      </c>
      <c r="R460" s="121">
        <v>559</v>
      </c>
      <c r="S460" s="120">
        <v>57</v>
      </c>
      <c r="T460" s="121">
        <v>41</v>
      </c>
      <c r="U460" s="120">
        <v>4.3460000000000001</v>
      </c>
      <c r="V460" s="121">
        <v>0</v>
      </c>
      <c r="W460" s="120">
        <v>0</v>
      </c>
      <c r="X460" s="120" t="s">
        <v>6254</v>
      </c>
      <c r="Y460" s="120" t="b">
        <v>0</v>
      </c>
      <c r="AA460" t="str">
        <f>VLOOKUP($H460,'Master list'!$C:$Z,3,0)</f>
        <v>SGCC</v>
      </c>
      <c r="AB460" t="str">
        <f>VLOOKUP($H460,'Master list'!$C:$Z,4,0)</f>
        <v>Z08</v>
      </c>
      <c r="AC460" s="47">
        <f>VLOOKUP($H460,'Master list'!$C:$Z,13,0)</f>
        <v>1219</v>
      </c>
      <c r="AD460" t="str">
        <f>VLOOKUP($H460,'Master list'!$C:$Z,5,0)</f>
        <v>SGCC-ZSBX-Z08</v>
      </c>
      <c r="AE460">
        <f>VLOOKUP($H460,'Master list'!$C:$Z,6,0)</f>
        <v>0.6</v>
      </c>
      <c r="AF460">
        <f>VLOOKUP($H460,'Master list'!$C:$Z,7,0)</f>
        <v>123</v>
      </c>
      <c r="AG460">
        <f>VLOOKUP($H460,'Master list'!$C:$Z,8,0)</f>
        <v>175</v>
      </c>
      <c r="AH460" s="46">
        <f>VLOOKUP($H460,'Master list'!$C:$L,9,0)</f>
        <v>0.10138274999999999</v>
      </c>
      <c r="AI460" s="46">
        <f t="shared" si="28"/>
        <v>60.829649999999994</v>
      </c>
      <c r="AJ460" s="46">
        <f t="shared" si="29"/>
        <v>60.829649999999994</v>
      </c>
      <c r="AK460" s="46">
        <f t="shared" si="30"/>
        <v>0</v>
      </c>
      <c r="AL460" s="74">
        <v>5</v>
      </c>
    </row>
    <row r="461" spans="1:38">
      <c r="A461" s="120" t="s">
        <v>1447</v>
      </c>
      <c r="B461" s="120" t="s">
        <v>1702</v>
      </c>
      <c r="C461" s="120" t="s">
        <v>6253</v>
      </c>
      <c r="D461" s="120" t="s">
        <v>6225</v>
      </c>
      <c r="E461" s="121">
        <v>76</v>
      </c>
      <c r="F461" s="120" t="s">
        <v>6246</v>
      </c>
      <c r="G461" s="120" t="s">
        <v>6246</v>
      </c>
      <c r="H461" s="120" t="s">
        <v>1115</v>
      </c>
      <c r="I461" s="120" t="s">
        <v>1228</v>
      </c>
      <c r="J461" s="120" t="s">
        <v>1221</v>
      </c>
      <c r="K461" s="120">
        <v>0.6</v>
      </c>
      <c r="L461" s="120">
        <v>129</v>
      </c>
      <c r="M461" s="120" t="s">
        <v>1806</v>
      </c>
      <c r="N461" s="120" t="s">
        <v>1704</v>
      </c>
      <c r="O461" s="120" t="s">
        <v>1702</v>
      </c>
      <c r="P461" s="121">
        <v>800</v>
      </c>
      <c r="Q461" s="120">
        <v>0</v>
      </c>
      <c r="R461" s="121">
        <v>165</v>
      </c>
      <c r="S461" s="120">
        <v>24.42</v>
      </c>
      <c r="T461" s="121">
        <v>635</v>
      </c>
      <c r="U461" s="120">
        <v>91.71</v>
      </c>
      <c r="V461" s="121">
        <v>0</v>
      </c>
      <c r="W461" s="120">
        <v>0</v>
      </c>
      <c r="X461" s="120" t="s">
        <v>6254</v>
      </c>
      <c r="Y461" s="120" t="b">
        <v>0</v>
      </c>
      <c r="AA461" t="str">
        <f>VLOOKUP($H461,'Master list'!$C:$Z,3,0)</f>
        <v>SGCC</v>
      </c>
      <c r="AB461" t="str">
        <f>VLOOKUP($H461,'Master list'!$C:$Z,4,0)</f>
        <v>Z08</v>
      </c>
      <c r="AC461" s="47">
        <f>VLOOKUP($H461,'Master list'!$C:$Z,13,0)</f>
        <v>1219</v>
      </c>
      <c r="AD461" t="str">
        <f>VLOOKUP($H461,'Master list'!$C:$Z,5,0)</f>
        <v>SGCC-ZSBX-Z08</v>
      </c>
      <c r="AE461">
        <f>VLOOKUP($H461,'Master list'!$C:$Z,6,0)</f>
        <v>0.6</v>
      </c>
      <c r="AF461">
        <f>VLOOKUP($H461,'Master list'!$C:$Z,7,0)</f>
        <v>129</v>
      </c>
      <c r="AG461">
        <f>VLOOKUP($H461,'Master list'!$C:$Z,8,0)</f>
        <v>236</v>
      </c>
      <c r="AH461" s="46">
        <f>VLOOKUP($H461,'Master list'!$C:$L,9,0)</f>
        <v>0.14339124000000003</v>
      </c>
      <c r="AI461" s="46">
        <f t="shared" si="28"/>
        <v>114.71299200000003</v>
      </c>
      <c r="AJ461" s="46">
        <f t="shared" si="29"/>
        <v>114.71299200000003</v>
      </c>
      <c r="AK461" s="46">
        <f t="shared" si="30"/>
        <v>0</v>
      </c>
      <c r="AL461" s="74">
        <v>5</v>
      </c>
    </row>
    <row r="462" spans="1:38">
      <c r="A462" s="120" t="s">
        <v>1447</v>
      </c>
      <c r="B462" s="120" t="s">
        <v>1702</v>
      </c>
      <c r="C462" s="120" t="s">
        <v>6253</v>
      </c>
      <c r="D462" s="120" t="s">
        <v>6225</v>
      </c>
      <c r="E462" s="121">
        <v>77</v>
      </c>
      <c r="F462" s="120" t="s">
        <v>6246</v>
      </c>
      <c r="G462" s="120" t="s">
        <v>6246</v>
      </c>
      <c r="H462" s="120" t="s">
        <v>1115</v>
      </c>
      <c r="I462" s="120" t="s">
        <v>1228</v>
      </c>
      <c r="J462" s="120" t="s">
        <v>1221</v>
      </c>
      <c r="K462" s="120">
        <v>0.6</v>
      </c>
      <c r="L462" s="120">
        <v>129</v>
      </c>
      <c r="M462" s="120" t="s">
        <v>1806</v>
      </c>
      <c r="N462" s="120" t="s">
        <v>1704</v>
      </c>
      <c r="O462" s="120" t="s">
        <v>1702</v>
      </c>
      <c r="P462" s="121">
        <v>600</v>
      </c>
      <c r="Q462" s="120">
        <v>0</v>
      </c>
      <c r="R462" s="121">
        <v>0</v>
      </c>
      <c r="S462" s="120">
        <v>0</v>
      </c>
      <c r="T462" s="121">
        <v>600</v>
      </c>
      <c r="U462" s="120">
        <v>86.2</v>
      </c>
      <c r="V462" s="121">
        <v>0</v>
      </c>
      <c r="W462" s="120">
        <v>0</v>
      </c>
      <c r="X462" s="120" t="s">
        <v>6254</v>
      </c>
      <c r="Y462" s="120" t="b">
        <v>0</v>
      </c>
      <c r="AA462" t="str">
        <f>VLOOKUP($H462,'Master list'!$C:$Z,3,0)</f>
        <v>SGCC</v>
      </c>
      <c r="AB462" t="str">
        <f>VLOOKUP($H462,'Master list'!$C:$Z,4,0)</f>
        <v>Z08</v>
      </c>
      <c r="AC462" s="47">
        <f>VLOOKUP($H462,'Master list'!$C:$Z,13,0)</f>
        <v>1219</v>
      </c>
      <c r="AD462" t="str">
        <f>VLOOKUP($H462,'Master list'!$C:$Z,5,0)</f>
        <v>SGCC-ZSBX-Z08</v>
      </c>
      <c r="AE462">
        <f>VLOOKUP($H462,'Master list'!$C:$Z,6,0)</f>
        <v>0.6</v>
      </c>
      <c r="AF462">
        <f>VLOOKUP($H462,'Master list'!$C:$Z,7,0)</f>
        <v>129</v>
      </c>
      <c r="AG462">
        <f>VLOOKUP($H462,'Master list'!$C:$Z,8,0)</f>
        <v>236</v>
      </c>
      <c r="AH462" s="46">
        <f>VLOOKUP($H462,'Master list'!$C:$L,9,0)</f>
        <v>0.14339124000000003</v>
      </c>
      <c r="AI462" s="46">
        <f t="shared" si="28"/>
        <v>86.034744000000018</v>
      </c>
      <c r="AJ462" s="46">
        <f t="shared" si="29"/>
        <v>86.034744000000018</v>
      </c>
      <c r="AK462" s="46">
        <f t="shared" si="30"/>
        <v>0</v>
      </c>
      <c r="AL462" s="74">
        <v>5</v>
      </c>
    </row>
    <row r="463" spans="1:38">
      <c r="A463" s="120" t="s">
        <v>1447</v>
      </c>
      <c r="B463" s="120" t="s">
        <v>1702</v>
      </c>
      <c r="C463" s="120" t="s">
        <v>6253</v>
      </c>
      <c r="D463" s="120" t="s">
        <v>6225</v>
      </c>
      <c r="E463" s="121">
        <v>78</v>
      </c>
      <c r="F463" s="120" t="s">
        <v>6246</v>
      </c>
      <c r="G463" s="120" t="s">
        <v>6246</v>
      </c>
      <c r="H463" s="120" t="s">
        <v>1118</v>
      </c>
      <c r="I463" s="120" t="s">
        <v>1228</v>
      </c>
      <c r="J463" s="120" t="s">
        <v>1221</v>
      </c>
      <c r="K463" s="120">
        <v>0.6</v>
      </c>
      <c r="L463" s="120">
        <v>189</v>
      </c>
      <c r="M463" s="120" t="s">
        <v>1807</v>
      </c>
      <c r="N463" s="120" t="s">
        <v>1704</v>
      </c>
      <c r="O463" s="120" t="s">
        <v>1702</v>
      </c>
      <c r="P463" s="121">
        <v>600</v>
      </c>
      <c r="Q463" s="120">
        <v>0</v>
      </c>
      <c r="R463" s="121">
        <v>600</v>
      </c>
      <c r="S463" s="120">
        <v>119</v>
      </c>
      <c r="T463" s="121">
        <v>0</v>
      </c>
      <c r="U463" s="120">
        <v>0</v>
      </c>
      <c r="V463" s="121">
        <v>0</v>
      </c>
      <c r="W463" s="120">
        <v>0</v>
      </c>
      <c r="X463" s="120" t="s">
        <v>6254</v>
      </c>
      <c r="Y463" s="120" t="b">
        <v>1</v>
      </c>
      <c r="AA463" t="str">
        <f>VLOOKUP($H463,'Master list'!$C:$Z,3,0)</f>
        <v>SGCC</v>
      </c>
      <c r="AB463" t="str">
        <f>VLOOKUP($H463,'Master list'!$C:$Z,4,0)</f>
        <v>Z08</v>
      </c>
      <c r="AC463" s="47">
        <f>VLOOKUP($H463,'Master list'!$C:$Z,13,0)</f>
        <v>1219</v>
      </c>
      <c r="AD463" t="str">
        <f>VLOOKUP($H463,'Master list'!$C:$Z,5,0)</f>
        <v>SGCC-ZSBX-Z08</v>
      </c>
      <c r="AE463">
        <f>VLOOKUP($H463,'Master list'!$C:$Z,6,0)</f>
        <v>0.6</v>
      </c>
      <c r="AF463">
        <f>VLOOKUP($H463,'Master list'!$C:$Z,7,0)</f>
        <v>189</v>
      </c>
      <c r="AG463">
        <f>VLOOKUP($H463,'Master list'!$C:$Z,8,0)</f>
        <v>217</v>
      </c>
      <c r="AH463" s="46">
        <f>VLOOKUP($H463,'Master list'!$C:$L,9,0)</f>
        <v>0.19317122999999997</v>
      </c>
      <c r="AI463" s="46">
        <f t="shared" si="28"/>
        <v>115.90273799999999</v>
      </c>
      <c r="AJ463" s="46">
        <f t="shared" si="29"/>
        <v>115.90273799999999</v>
      </c>
      <c r="AK463" s="46">
        <f t="shared" si="30"/>
        <v>0</v>
      </c>
      <c r="AL463" s="74">
        <v>5</v>
      </c>
    </row>
    <row r="464" spans="1:38">
      <c r="A464" s="120" t="s">
        <v>1447</v>
      </c>
      <c r="B464" s="120" t="s">
        <v>1702</v>
      </c>
      <c r="C464" s="120" t="s">
        <v>6253</v>
      </c>
      <c r="D464" s="120" t="s">
        <v>6225</v>
      </c>
      <c r="E464" s="121">
        <v>79</v>
      </c>
      <c r="F464" s="120" t="s">
        <v>6246</v>
      </c>
      <c r="G464" s="120" t="s">
        <v>6246</v>
      </c>
      <c r="H464" s="120" t="s">
        <v>1118</v>
      </c>
      <c r="I464" s="120" t="s">
        <v>1228</v>
      </c>
      <c r="J464" s="120" t="s">
        <v>1221</v>
      </c>
      <c r="K464" s="120">
        <v>0.6</v>
      </c>
      <c r="L464" s="120">
        <v>189</v>
      </c>
      <c r="M464" s="120" t="s">
        <v>1807</v>
      </c>
      <c r="N464" s="120" t="s">
        <v>1704</v>
      </c>
      <c r="O464" s="120" t="s">
        <v>1702</v>
      </c>
      <c r="P464" s="121">
        <v>600</v>
      </c>
      <c r="Q464" s="120">
        <v>0</v>
      </c>
      <c r="R464" s="121">
        <v>593</v>
      </c>
      <c r="S464" s="120">
        <v>117</v>
      </c>
      <c r="T464" s="121">
        <v>7</v>
      </c>
      <c r="U464" s="120">
        <v>1</v>
      </c>
      <c r="V464" s="121">
        <v>0</v>
      </c>
      <c r="W464" s="120">
        <v>0</v>
      </c>
      <c r="X464" s="120" t="s">
        <v>6254</v>
      </c>
      <c r="Y464" s="120" t="b">
        <v>0</v>
      </c>
      <c r="AA464" t="str">
        <f>VLOOKUP($H464,'Master list'!$C:$Z,3,0)</f>
        <v>SGCC</v>
      </c>
      <c r="AB464" t="str">
        <f>VLOOKUP($H464,'Master list'!$C:$Z,4,0)</f>
        <v>Z08</v>
      </c>
      <c r="AC464" s="47">
        <f>VLOOKUP($H464,'Master list'!$C:$Z,13,0)</f>
        <v>1219</v>
      </c>
      <c r="AD464" t="str">
        <f>VLOOKUP($H464,'Master list'!$C:$Z,5,0)</f>
        <v>SGCC-ZSBX-Z08</v>
      </c>
      <c r="AE464">
        <f>VLOOKUP($H464,'Master list'!$C:$Z,6,0)</f>
        <v>0.6</v>
      </c>
      <c r="AF464">
        <f>VLOOKUP($H464,'Master list'!$C:$Z,7,0)</f>
        <v>189</v>
      </c>
      <c r="AG464">
        <f>VLOOKUP($H464,'Master list'!$C:$Z,8,0)</f>
        <v>217</v>
      </c>
      <c r="AH464" s="46">
        <f>VLOOKUP($H464,'Master list'!$C:$L,9,0)</f>
        <v>0.19317122999999997</v>
      </c>
      <c r="AI464" s="46">
        <f t="shared" si="28"/>
        <v>115.90273799999999</v>
      </c>
      <c r="AJ464" s="46">
        <f t="shared" si="29"/>
        <v>115.90273799999999</v>
      </c>
      <c r="AK464" s="46">
        <f t="shared" si="30"/>
        <v>0</v>
      </c>
      <c r="AL464" s="74">
        <v>5</v>
      </c>
    </row>
    <row r="465" spans="1:38">
      <c r="A465" s="120" t="s">
        <v>1447</v>
      </c>
      <c r="B465" s="120" t="s">
        <v>1702</v>
      </c>
      <c r="C465" s="120" t="s">
        <v>6256</v>
      </c>
      <c r="D465" s="120" t="s">
        <v>6225</v>
      </c>
      <c r="E465" s="121">
        <v>1</v>
      </c>
      <c r="F465" s="120" t="s">
        <v>6246</v>
      </c>
      <c r="G465" s="120" t="s">
        <v>6246</v>
      </c>
      <c r="H465" s="120" t="s">
        <v>333</v>
      </c>
      <c r="I465" s="120" t="s">
        <v>1413</v>
      </c>
      <c r="J465" s="120" t="s">
        <v>1221</v>
      </c>
      <c r="K465" s="120">
        <v>0.8</v>
      </c>
      <c r="L465" s="120">
        <v>1048</v>
      </c>
      <c r="M465" s="120" t="s">
        <v>1868</v>
      </c>
      <c r="N465" s="120" t="s">
        <v>1704</v>
      </c>
      <c r="O465" s="120" t="s">
        <v>1702</v>
      </c>
      <c r="P465" s="121">
        <v>300</v>
      </c>
      <c r="Q465" s="120">
        <v>0</v>
      </c>
      <c r="R465" s="121">
        <v>286</v>
      </c>
      <c r="S465" s="120">
        <v>2813.76</v>
      </c>
      <c r="T465" s="121">
        <v>0</v>
      </c>
      <c r="U465" s="120">
        <v>0</v>
      </c>
      <c r="V465" s="121">
        <v>14</v>
      </c>
      <c r="W465" s="120">
        <v>0</v>
      </c>
      <c r="X465" s="120" t="s">
        <v>6254</v>
      </c>
      <c r="Y465" s="120" t="b">
        <v>0</v>
      </c>
      <c r="AA465" t="str">
        <f>VLOOKUP($H465,'Master list'!$C:$Z,3,0)</f>
        <v>SGCC</v>
      </c>
      <c r="AB465" t="str">
        <f>VLOOKUP($H465,'Master list'!$C:$Z,4,0)</f>
        <v>Z08</v>
      </c>
      <c r="AC465" s="47">
        <f>VLOOKUP($H465,'Master list'!$C:$Z,13,0)</f>
        <v>1219</v>
      </c>
      <c r="AD465" t="str">
        <f>VLOOKUP($H465,'Master list'!$C:$Z,5,0)</f>
        <v>SGCC-ZSBX-Z08</v>
      </c>
      <c r="AE465">
        <f>VLOOKUP($H465,'Master list'!$C:$Z,6,0)</f>
        <v>0.8</v>
      </c>
      <c r="AF465">
        <f>VLOOKUP($H465,'Master list'!$C:$Z,7,0)</f>
        <v>1048</v>
      </c>
      <c r="AG465">
        <f>VLOOKUP($H465,'Master list'!$C:$Z,8,0)</f>
        <v>1477</v>
      </c>
      <c r="AH465" s="46">
        <f>VLOOKUP($H465,'Master list'!$C:$L,9,0)</f>
        <v>9.7207868800000004</v>
      </c>
      <c r="AI465" s="46">
        <f t="shared" si="28"/>
        <v>2916.2360640000002</v>
      </c>
      <c r="AJ465" s="46">
        <f t="shared" si="29"/>
        <v>2780.1450476800001</v>
      </c>
      <c r="AK465" s="46">
        <f t="shared" si="30"/>
        <v>136.09101632000011</v>
      </c>
      <c r="AL465" s="74">
        <v>5</v>
      </c>
    </row>
    <row r="466" spans="1:38">
      <c r="A466" s="120" t="s">
        <v>1447</v>
      </c>
      <c r="B466" s="120" t="s">
        <v>1702</v>
      </c>
      <c r="C466" s="120" t="s">
        <v>6256</v>
      </c>
      <c r="D466" s="120" t="s">
        <v>6225</v>
      </c>
      <c r="E466" s="121">
        <v>2</v>
      </c>
      <c r="F466" s="120" t="s">
        <v>6232</v>
      </c>
      <c r="G466" s="120" t="s">
        <v>6232</v>
      </c>
      <c r="H466" s="120" t="s">
        <v>387</v>
      </c>
      <c r="I466" s="120" t="s">
        <v>1413</v>
      </c>
      <c r="J466" s="120" t="s">
        <v>1221</v>
      </c>
      <c r="K466" s="120">
        <v>1.2</v>
      </c>
      <c r="L466" s="120">
        <v>1100</v>
      </c>
      <c r="M466" s="120" t="s">
        <v>6257</v>
      </c>
      <c r="N466" s="120" t="s">
        <v>1704</v>
      </c>
      <c r="O466" s="120" t="s">
        <v>1702</v>
      </c>
      <c r="P466" s="121">
        <v>10</v>
      </c>
      <c r="Q466" s="120">
        <v>0</v>
      </c>
      <c r="R466" s="121">
        <v>10</v>
      </c>
      <c r="S466" s="120">
        <v>185</v>
      </c>
      <c r="T466" s="121">
        <v>0</v>
      </c>
      <c r="U466" s="120">
        <v>0</v>
      </c>
      <c r="V466" s="121">
        <v>0</v>
      </c>
      <c r="W466" s="120">
        <v>0</v>
      </c>
      <c r="X466" s="120" t="s">
        <v>6254</v>
      </c>
      <c r="Y466" s="120" t="b">
        <v>1</v>
      </c>
      <c r="AA466" t="str">
        <f>VLOOKUP($H466,'Master list'!$C:$Z,3,0)</f>
        <v>SGCC</v>
      </c>
      <c r="AB466" t="str">
        <f>VLOOKUP($H466,'Master list'!$C:$Z,4,0)</f>
        <v>Z08</v>
      </c>
      <c r="AC466" s="47">
        <f>VLOOKUP($H466,'Master list'!$C:$Z,13,0)</f>
        <v>1219</v>
      </c>
      <c r="AD466" t="str">
        <f>VLOOKUP($H466,'Master list'!$C:$Z,5,0)</f>
        <v>SGCC-ZSBX-Z08</v>
      </c>
      <c r="AE466">
        <f>VLOOKUP($H466,'Master list'!$C:$Z,6,0)</f>
        <v>1.2</v>
      </c>
      <c r="AF466">
        <f>VLOOKUP($H466,'Master list'!$C:$Z,7,0)</f>
        <v>1100</v>
      </c>
      <c r="AG466">
        <f>VLOOKUP($H466,'Master list'!$C:$Z,8,0)</f>
        <v>1800</v>
      </c>
      <c r="AH466" s="46">
        <f>VLOOKUP($H466,'Master list'!$C:$L,9,0)</f>
        <v>18.651599999999998</v>
      </c>
      <c r="AI466" s="46">
        <f t="shared" si="28"/>
        <v>186.51599999999999</v>
      </c>
      <c r="AJ466" s="46">
        <f t="shared" si="29"/>
        <v>186.51599999999999</v>
      </c>
      <c r="AK466" s="46">
        <f t="shared" si="30"/>
        <v>0</v>
      </c>
      <c r="AL466" s="74">
        <v>5</v>
      </c>
    </row>
    <row r="467" spans="1:38">
      <c r="A467" s="120" t="s">
        <v>1447</v>
      </c>
      <c r="B467" s="120" t="s">
        <v>1702</v>
      </c>
      <c r="C467" s="120" t="s">
        <v>6256</v>
      </c>
      <c r="D467" s="120" t="s">
        <v>6225</v>
      </c>
      <c r="E467" s="121">
        <v>3</v>
      </c>
      <c r="F467" s="120" t="s">
        <v>6246</v>
      </c>
      <c r="G467" s="120" t="s">
        <v>6246</v>
      </c>
      <c r="H467" s="120" t="s">
        <v>473</v>
      </c>
      <c r="I467" s="120" t="s">
        <v>1413</v>
      </c>
      <c r="J467" s="120" t="s">
        <v>1221</v>
      </c>
      <c r="K467" s="120">
        <v>0.8</v>
      </c>
      <c r="L467" s="120">
        <v>394</v>
      </c>
      <c r="M467" s="120" t="s">
        <v>6220</v>
      </c>
      <c r="N467" s="120" t="s">
        <v>1704</v>
      </c>
      <c r="O467" s="120" t="s">
        <v>1702</v>
      </c>
      <c r="P467" s="121">
        <v>400</v>
      </c>
      <c r="Q467" s="120">
        <v>0</v>
      </c>
      <c r="R467" s="121">
        <v>391</v>
      </c>
      <c r="S467" s="120">
        <v>1433</v>
      </c>
      <c r="T467" s="121">
        <v>0</v>
      </c>
      <c r="U467" s="120">
        <v>0</v>
      </c>
      <c r="V467" s="121">
        <v>9</v>
      </c>
      <c r="W467" s="120">
        <v>0</v>
      </c>
      <c r="X467" s="120" t="s">
        <v>6254</v>
      </c>
      <c r="Y467" s="120" t="b">
        <v>0</v>
      </c>
      <c r="AA467" t="str">
        <f>VLOOKUP($H467,'Master list'!$C:$Z,3,0)</f>
        <v>SGCC</v>
      </c>
      <c r="AB467" t="str">
        <f>VLOOKUP($H467,'Master list'!$C:$Z,4,0)</f>
        <v>Z08</v>
      </c>
      <c r="AC467" s="47">
        <f>VLOOKUP($H467,'Master list'!$C:$Z,13,0)</f>
        <v>1219</v>
      </c>
      <c r="AD467" t="str">
        <f>VLOOKUP($H467,'Master list'!$C:$Z,5,0)</f>
        <v>SGCC-ZSBX-Z08</v>
      </c>
      <c r="AE467">
        <f>VLOOKUP($H467,'Master list'!$C:$Z,6,0)</f>
        <v>0.8</v>
      </c>
      <c r="AF467">
        <f>VLOOKUP($H467,'Master list'!$C:$Z,7,0)</f>
        <v>394</v>
      </c>
      <c r="AG467">
        <f>VLOOKUP($H467,'Master list'!$C:$Z,8,0)</f>
        <v>1415</v>
      </c>
      <c r="AH467" s="46">
        <f>VLOOKUP($H467,'Master list'!$C:$L,9,0)</f>
        <v>3.5011628000000004</v>
      </c>
      <c r="AI467" s="46">
        <f t="shared" si="28"/>
        <v>1400.4651200000001</v>
      </c>
      <c r="AJ467" s="46">
        <f t="shared" si="29"/>
        <v>1368.9546548000001</v>
      </c>
      <c r="AK467" s="46">
        <f t="shared" si="30"/>
        <v>31.510465199999999</v>
      </c>
      <c r="AL467" s="74">
        <v>5</v>
      </c>
    </row>
    <row r="468" spans="1:38">
      <c r="A468" s="120" t="s">
        <v>1447</v>
      </c>
      <c r="B468" s="120" t="s">
        <v>1702</v>
      </c>
      <c r="C468" s="120" t="s">
        <v>6256</v>
      </c>
      <c r="D468" s="120" t="s">
        <v>6225</v>
      </c>
      <c r="E468" s="121">
        <v>4</v>
      </c>
      <c r="F468" s="120" t="s">
        <v>6246</v>
      </c>
      <c r="G468" s="120" t="s">
        <v>6246</v>
      </c>
      <c r="H468" s="120" t="s">
        <v>479</v>
      </c>
      <c r="I468" s="120" t="s">
        <v>1413</v>
      </c>
      <c r="J468" s="120" t="s">
        <v>1221</v>
      </c>
      <c r="K468" s="120">
        <v>0.8</v>
      </c>
      <c r="L468" s="120">
        <v>430</v>
      </c>
      <c r="M468" s="120" t="s">
        <v>6258</v>
      </c>
      <c r="N468" s="120" t="s">
        <v>1704</v>
      </c>
      <c r="O468" s="120" t="s">
        <v>1702</v>
      </c>
      <c r="P468" s="121">
        <v>500</v>
      </c>
      <c r="Q468" s="120">
        <v>0</v>
      </c>
      <c r="R468" s="121">
        <v>500</v>
      </c>
      <c r="S468" s="120">
        <v>640</v>
      </c>
      <c r="T468" s="121">
        <v>0</v>
      </c>
      <c r="U468" s="120">
        <v>0</v>
      </c>
      <c r="V468" s="121">
        <v>0</v>
      </c>
      <c r="W468" s="120">
        <v>0</v>
      </c>
      <c r="X468" s="120" t="s">
        <v>6254</v>
      </c>
      <c r="Y468" s="120" t="b">
        <v>1</v>
      </c>
      <c r="AA468" t="str">
        <f>VLOOKUP($H468,'Master list'!$C:$Z,3,0)</f>
        <v>SGCC</v>
      </c>
      <c r="AB468" t="str">
        <f>VLOOKUP($H468,'Master list'!$C:$Z,4,0)</f>
        <v>Z08</v>
      </c>
      <c r="AC468" s="47">
        <f>VLOOKUP($H468,'Master list'!$C:$Z,13,0)</f>
        <v>1219</v>
      </c>
      <c r="AD468" t="str">
        <f>VLOOKUP($H468,'Master list'!$C:$Z,5,0)</f>
        <v>SGCC-ZSBX-Z08</v>
      </c>
      <c r="AE468">
        <f>VLOOKUP($H468,'Master list'!$C:$Z,6,0)</f>
        <v>0.8</v>
      </c>
      <c r="AF468">
        <f>VLOOKUP($H468,'Master list'!$C:$Z,7,0)</f>
        <v>430</v>
      </c>
      <c r="AG468">
        <f>VLOOKUP($H468,'Master list'!$C:$Z,8,0)</f>
        <v>473</v>
      </c>
      <c r="AH468" s="46">
        <f>VLOOKUP($H468,'Master list'!$C:$L,9,0)</f>
        <v>1.2772892</v>
      </c>
      <c r="AI468" s="46">
        <f t="shared" si="28"/>
        <v>638.64459999999997</v>
      </c>
      <c r="AJ468" s="46">
        <f t="shared" si="29"/>
        <v>638.64459999999997</v>
      </c>
      <c r="AK468" s="46">
        <f t="shared" si="30"/>
        <v>0</v>
      </c>
      <c r="AL468" s="74">
        <v>5</v>
      </c>
    </row>
    <row r="469" spans="1:38">
      <c r="A469" s="120" t="s">
        <v>1447</v>
      </c>
      <c r="B469" s="120" t="s">
        <v>1702</v>
      </c>
      <c r="C469" s="120" t="s">
        <v>6256</v>
      </c>
      <c r="D469" s="120" t="s">
        <v>6225</v>
      </c>
      <c r="E469" s="121">
        <v>5</v>
      </c>
      <c r="F469" s="120" t="s">
        <v>6246</v>
      </c>
      <c r="G469" s="120" t="s">
        <v>6246</v>
      </c>
      <c r="H469" s="120" t="s">
        <v>482</v>
      </c>
      <c r="I469" s="120" t="s">
        <v>1413</v>
      </c>
      <c r="J469" s="120" t="s">
        <v>1221</v>
      </c>
      <c r="K469" s="120">
        <v>0.8</v>
      </c>
      <c r="L469" s="120">
        <v>250</v>
      </c>
      <c r="M469" s="120" t="s">
        <v>1770</v>
      </c>
      <c r="N469" s="120" t="s">
        <v>1704</v>
      </c>
      <c r="O469" s="120" t="s">
        <v>1702</v>
      </c>
      <c r="P469" s="121">
        <v>250</v>
      </c>
      <c r="Q469" s="120">
        <v>0</v>
      </c>
      <c r="R469" s="121">
        <v>250</v>
      </c>
      <c r="S469" s="120">
        <v>175</v>
      </c>
      <c r="T469" s="121">
        <v>0</v>
      </c>
      <c r="U469" s="120">
        <v>0</v>
      </c>
      <c r="V469" s="121">
        <v>0</v>
      </c>
      <c r="W469" s="120">
        <v>0</v>
      </c>
      <c r="X469" s="120" t="s">
        <v>6254</v>
      </c>
      <c r="Y469" s="120" t="b">
        <v>1</v>
      </c>
      <c r="AA469" t="str">
        <f>VLOOKUP($H469,'Master list'!$C:$Z,3,0)</f>
        <v>SGCC</v>
      </c>
      <c r="AB469" t="str">
        <f>VLOOKUP($H469,'Master list'!$C:$Z,4,0)</f>
        <v>Z08</v>
      </c>
      <c r="AC469" s="47">
        <f>VLOOKUP($H469,'Master list'!$C:$Z,13,0)</f>
        <v>1219</v>
      </c>
      <c r="AD469" t="str">
        <f>VLOOKUP($H469,'Master list'!$C:$Z,5,0)</f>
        <v>SGCC-ZSBX-Z08</v>
      </c>
      <c r="AE469">
        <f>VLOOKUP($H469,'Master list'!$C:$Z,6,0)</f>
        <v>0.8</v>
      </c>
      <c r="AF469">
        <f>VLOOKUP($H469,'Master list'!$C:$Z,7,0)</f>
        <v>250</v>
      </c>
      <c r="AG469">
        <f>VLOOKUP($H469,'Master list'!$C:$Z,8,0)</f>
        <v>450</v>
      </c>
      <c r="AH469" s="46">
        <f>VLOOKUP($H469,'Master list'!$C:$L,9,0)</f>
        <v>0.70650000000000002</v>
      </c>
      <c r="AI469" s="46">
        <f t="shared" si="28"/>
        <v>176.625</v>
      </c>
      <c r="AJ469" s="46">
        <f t="shared" si="29"/>
        <v>176.625</v>
      </c>
      <c r="AK469" s="46">
        <f t="shared" si="30"/>
        <v>0</v>
      </c>
      <c r="AL469" s="74">
        <v>5</v>
      </c>
    </row>
    <row r="470" spans="1:38">
      <c r="A470" s="120" t="s">
        <v>1447</v>
      </c>
      <c r="B470" s="120" t="s">
        <v>1702</v>
      </c>
      <c r="C470" s="120" t="s">
        <v>6256</v>
      </c>
      <c r="D470" s="120" t="s">
        <v>6225</v>
      </c>
      <c r="E470" s="121">
        <v>6</v>
      </c>
      <c r="F470" s="120" t="s">
        <v>6246</v>
      </c>
      <c r="G470" s="120" t="s">
        <v>6246</v>
      </c>
      <c r="H470" s="120" t="s">
        <v>482</v>
      </c>
      <c r="I470" s="120" t="s">
        <v>1413</v>
      </c>
      <c r="J470" s="120" t="s">
        <v>1221</v>
      </c>
      <c r="K470" s="120">
        <v>0.8</v>
      </c>
      <c r="L470" s="120">
        <v>250</v>
      </c>
      <c r="M470" s="120" t="s">
        <v>1770</v>
      </c>
      <c r="N470" s="120" t="s">
        <v>1704</v>
      </c>
      <c r="O470" s="120" t="s">
        <v>1702</v>
      </c>
      <c r="P470" s="121">
        <v>500</v>
      </c>
      <c r="Q470" s="120">
        <v>0</v>
      </c>
      <c r="R470" s="121">
        <v>480</v>
      </c>
      <c r="S470" s="120">
        <v>341</v>
      </c>
      <c r="T470" s="121">
        <v>0</v>
      </c>
      <c r="U470" s="120">
        <v>0</v>
      </c>
      <c r="V470" s="121">
        <v>20</v>
      </c>
      <c r="W470" s="120">
        <v>0</v>
      </c>
      <c r="X470" s="120" t="s">
        <v>6254</v>
      </c>
      <c r="Y470" s="120" t="b">
        <v>0</v>
      </c>
      <c r="AA470" t="str">
        <f>VLOOKUP($H470,'Master list'!$C:$Z,3,0)</f>
        <v>SGCC</v>
      </c>
      <c r="AB470" t="str">
        <f>VLOOKUP($H470,'Master list'!$C:$Z,4,0)</f>
        <v>Z08</v>
      </c>
      <c r="AC470" s="47">
        <f>VLOOKUP($H470,'Master list'!$C:$Z,13,0)</f>
        <v>1219</v>
      </c>
      <c r="AD470" t="str">
        <f>VLOOKUP($H470,'Master list'!$C:$Z,5,0)</f>
        <v>SGCC-ZSBX-Z08</v>
      </c>
      <c r="AE470">
        <f>VLOOKUP($H470,'Master list'!$C:$Z,6,0)</f>
        <v>0.8</v>
      </c>
      <c r="AF470">
        <f>VLOOKUP($H470,'Master list'!$C:$Z,7,0)</f>
        <v>250</v>
      </c>
      <c r="AG470">
        <f>VLOOKUP($H470,'Master list'!$C:$Z,8,0)</f>
        <v>450</v>
      </c>
      <c r="AH470" s="46">
        <f>VLOOKUP($H470,'Master list'!$C:$L,9,0)</f>
        <v>0.70650000000000002</v>
      </c>
      <c r="AI470" s="46">
        <f t="shared" si="28"/>
        <v>353.25</v>
      </c>
      <c r="AJ470" s="46">
        <f t="shared" si="29"/>
        <v>339.12</v>
      </c>
      <c r="AK470" s="46">
        <f t="shared" si="30"/>
        <v>14.129999999999995</v>
      </c>
      <c r="AL470" s="74">
        <v>5</v>
      </c>
    </row>
    <row r="471" spans="1:38">
      <c r="A471" s="120" t="s">
        <v>1447</v>
      </c>
      <c r="B471" s="120" t="s">
        <v>1702</v>
      </c>
      <c r="C471" s="120" t="s">
        <v>6256</v>
      </c>
      <c r="D471" s="120" t="s">
        <v>6225</v>
      </c>
      <c r="E471" s="121">
        <v>7</v>
      </c>
      <c r="F471" s="120" t="s">
        <v>6246</v>
      </c>
      <c r="G471" s="120" t="s">
        <v>6246</v>
      </c>
      <c r="H471" s="120" t="s">
        <v>506</v>
      </c>
      <c r="I471" s="120" t="s">
        <v>1413</v>
      </c>
      <c r="J471" s="120" t="s">
        <v>1221</v>
      </c>
      <c r="K471" s="120">
        <v>0.8</v>
      </c>
      <c r="L471" s="120">
        <v>250</v>
      </c>
      <c r="M471" s="120" t="s">
        <v>6259</v>
      </c>
      <c r="N471" s="120" t="s">
        <v>1704</v>
      </c>
      <c r="O471" s="120" t="s">
        <v>1702</v>
      </c>
      <c r="P471" s="121">
        <v>100</v>
      </c>
      <c r="Q471" s="120">
        <v>0</v>
      </c>
      <c r="R471" s="121">
        <v>100</v>
      </c>
      <c r="S471" s="120">
        <v>214</v>
      </c>
      <c r="T471" s="121">
        <v>0</v>
      </c>
      <c r="U471" s="120">
        <v>0</v>
      </c>
      <c r="V471" s="121">
        <v>0</v>
      </c>
      <c r="W471" s="120">
        <v>0</v>
      </c>
      <c r="X471" s="120" t="s">
        <v>6254</v>
      </c>
      <c r="Y471" s="120" t="b">
        <v>1</v>
      </c>
      <c r="AA471" t="str">
        <f>VLOOKUP($H471,'Master list'!$C:$Z,3,0)</f>
        <v>SGCC</v>
      </c>
      <c r="AB471" t="str">
        <f>VLOOKUP($H471,'Master list'!$C:$Z,4,0)</f>
        <v>Z08</v>
      </c>
      <c r="AC471" s="47">
        <f>VLOOKUP($H471,'Master list'!$C:$Z,13,0)</f>
        <v>1219</v>
      </c>
      <c r="AD471" t="str">
        <f>VLOOKUP($H471,'Master list'!$C:$Z,5,0)</f>
        <v>SGCC-ZSBX-Z08</v>
      </c>
      <c r="AE471">
        <f>VLOOKUP($H471,'Master list'!$C:$Z,6,0)</f>
        <v>0.8</v>
      </c>
      <c r="AF471">
        <f>VLOOKUP($H471,'Master list'!$C:$Z,7,0)</f>
        <v>250</v>
      </c>
      <c r="AG471">
        <f>VLOOKUP($H471,'Master list'!$C:$Z,8,0)</f>
        <v>1356</v>
      </c>
      <c r="AH471" s="46">
        <f>VLOOKUP($H471,'Master list'!$C:$L,9,0)</f>
        <v>2.1289199999999999</v>
      </c>
      <c r="AI471" s="46">
        <f t="shared" si="28"/>
        <v>212.892</v>
      </c>
      <c r="AJ471" s="46">
        <f t="shared" si="29"/>
        <v>212.892</v>
      </c>
      <c r="AK471" s="46">
        <f t="shared" si="30"/>
        <v>0</v>
      </c>
      <c r="AL471" s="74">
        <v>5</v>
      </c>
    </row>
    <row r="472" spans="1:38">
      <c r="A472" s="120" t="s">
        <v>1447</v>
      </c>
      <c r="B472" s="120" t="s">
        <v>1702</v>
      </c>
      <c r="C472" s="120" t="s">
        <v>6256</v>
      </c>
      <c r="D472" s="120" t="s">
        <v>6225</v>
      </c>
      <c r="E472" s="121">
        <v>8</v>
      </c>
      <c r="F472" s="120" t="s">
        <v>6232</v>
      </c>
      <c r="G472" s="120" t="s">
        <v>6232</v>
      </c>
      <c r="H472" s="120" t="s">
        <v>730</v>
      </c>
      <c r="I472" s="120" t="s">
        <v>1413</v>
      </c>
      <c r="J472" s="120" t="s">
        <v>1221</v>
      </c>
      <c r="K472" s="120">
        <v>0.8</v>
      </c>
      <c r="L472" s="120">
        <v>360</v>
      </c>
      <c r="M472" s="120" t="s">
        <v>6260</v>
      </c>
      <c r="N472" s="120" t="s">
        <v>1704</v>
      </c>
      <c r="O472" s="120" t="s">
        <v>1702</v>
      </c>
      <c r="P472" s="121">
        <v>100</v>
      </c>
      <c r="Q472" s="120">
        <v>0</v>
      </c>
      <c r="R472" s="121">
        <v>100</v>
      </c>
      <c r="S472" s="120">
        <v>50</v>
      </c>
      <c r="T472" s="121">
        <v>0</v>
      </c>
      <c r="U472" s="120">
        <v>0</v>
      </c>
      <c r="V472" s="121">
        <v>0</v>
      </c>
      <c r="W472" s="120">
        <v>0</v>
      </c>
      <c r="X472" s="120" t="s">
        <v>6261</v>
      </c>
      <c r="Y472" s="120" t="b">
        <v>1</v>
      </c>
      <c r="AA472" t="str">
        <f>VLOOKUP($H472,'Master list'!$C:$Z,3,0)</f>
        <v>SGCC</v>
      </c>
      <c r="AB472" t="str">
        <f>VLOOKUP($H472,'Master list'!$C:$Z,4,0)</f>
        <v>Z08</v>
      </c>
      <c r="AC472" s="47">
        <f>VLOOKUP($H472,'Master list'!$C:$Z,13,0)</f>
        <v>1219</v>
      </c>
      <c r="AD472" t="str">
        <f>VLOOKUP($H472,'Master list'!$C:$Z,5,0)</f>
        <v>SGCC-ZSBX-Z08</v>
      </c>
      <c r="AE472">
        <f>VLOOKUP($H472,'Master list'!$C:$Z,6,0)</f>
        <v>0.8</v>
      </c>
      <c r="AF472">
        <f>VLOOKUP($H472,'Master list'!$C:$Z,7,0)</f>
        <v>360</v>
      </c>
      <c r="AG472">
        <f>VLOOKUP($H472,'Master list'!$C:$Z,8,0)</f>
        <v>220</v>
      </c>
      <c r="AH472" s="46">
        <f>VLOOKUP($H472,'Master list'!$C:$L,9,0)</f>
        <v>0.49737600000000004</v>
      </c>
      <c r="AI472" s="46">
        <f t="shared" si="28"/>
        <v>49.7376</v>
      </c>
      <c r="AJ472" s="46">
        <f t="shared" si="29"/>
        <v>49.7376</v>
      </c>
      <c r="AK472" s="46">
        <f t="shared" si="30"/>
        <v>0</v>
      </c>
      <c r="AL472" s="74">
        <v>5</v>
      </c>
    </row>
    <row r="473" spans="1:38">
      <c r="A473" s="120" t="s">
        <v>1447</v>
      </c>
      <c r="B473" s="120" t="s">
        <v>1702</v>
      </c>
      <c r="C473" s="120" t="s">
        <v>6256</v>
      </c>
      <c r="D473" s="120" t="s">
        <v>6225</v>
      </c>
      <c r="E473" s="121">
        <v>9</v>
      </c>
      <c r="F473" s="120" t="s">
        <v>6232</v>
      </c>
      <c r="G473" s="120" t="s">
        <v>6232</v>
      </c>
      <c r="H473" s="120" t="s">
        <v>732</v>
      </c>
      <c r="I473" s="120" t="s">
        <v>1413</v>
      </c>
      <c r="J473" s="120" t="s">
        <v>1221</v>
      </c>
      <c r="K473" s="120">
        <v>0.8</v>
      </c>
      <c r="L473" s="120">
        <v>330</v>
      </c>
      <c r="M473" s="120" t="s">
        <v>1734</v>
      </c>
      <c r="N473" s="120" t="s">
        <v>1704</v>
      </c>
      <c r="O473" s="120" t="s">
        <v>1702</v>
      </c>
      <c r="P473" s="121">
        <v>100</v>
      </c>
      <c r="Q473" s="120">
        <v>0</v>
      </c>
      <c r="R473" s="121">
        <v>81</v>
      </c>
      <c r="S473" s="120">
        <v>35</v>
      </c>
      <c r="T473" s="121">
        <v>0</v>
      </c>
      <c r="U473" s="120">
        <v>0</v>
      </c>
      <c r="V473" s="121">
        <v>19</v>
      </c>
      <c r="W473" s="120">
        <v>0</v>
      </c>
      <c r="X473" s="120" t="s">
        <v>6261</v>
      </c>
      <c r="Y473" s="120" t="b">
        <v>0</v>
      </c>
      <c r="AA473" t="str">
        <f>VLOOKUP($H473,'Master list'!$C:$Z,3,0)</f>
        <v>SGCC</v>
      </c>
      <c r="AB473" t="str">
        <f>VLOOKUP($H473,'Master list'!$C:$Z,4,0)</f>
        <v>Z08</v>
      </c>
      <c r="AC473" s="47">
        <f>VLOOKUP($H473,'Master list'!$C:$Z,13,0)</f>
        <v>1219</v>
      </c>
      <c r="AD473" t="str">
        <f>VLOOKUP($H473,'Master list'!$C:$Z,5,0)</f>
        <v>SGCC-ZSBX-Z08</v>
      </c>
      <c r="AE473">
        <f>VLOOKUP($H473,'Master list'!$C:$Z,6,0)</f>
        <v>0.8</v>
      </c>
      <c r="AF473">
        <f>VLOOKUP($H473,'Master list'!$C:$Z,7,0)</f>
        <v>330</v>
      </c>
      <c r="AG473">
        <f>VLOOKUP($H473,'Master list'!$C:$Z,8,0)</f>
        <v>210</v>
      </c>
      <c r="AH473" s="46">
        <f>VLOOKUP($H473,'Master list'!$C:$L,9,0)</f>
        <v>0.43520399999999998</v>
      </c>
      <c r="AI473" s="46">
        <f t="shared" si="28"/>
        <v>43.520399999999995</v>
      </c>
      <c r="AJ473" s="46">
        <f t="shared" si="29"/>
        <v>35.251523999999996</v>
      </c>
      <c r="AK473" s="46">
        <f t="shared" si="30"/>
        <v>8.2688759999999988</v>
      </c>
      <c r="AL473" s="74">
        <v>5</v>
      </c>
    </row>
    <row r="474" spans="1:38">
      <c r="A474" s="120" t="s">
        <v>1447</v>
      </c>
      <c r="B474" s="120" t="s">
        <v>1702</v>
      </c>
      <c r="C474" s="120" t="s">
        <v>6256</v>
      </c>
      <c r="D474" s="120" t="s">
        <v>6225</v>
      </c>
      <c r="E474" s="121">
        <v>10</v>
      </c>
      <c r="F474" s="120" t="s">
        <v>6232</v>
      </c>
      <c r="G474" s="120" t="s">
        <v>6232</v>
      </c>
      <c r="H474" s="120" t="s">
        <v>736</v>
      </c>
      <c r="I474" s="120" t="s">
        <v>1413</v>
      </c>
      <c r="J474" s="120" t="s">
        <v>1221</v>
      </c>
      <c r="K474" s="120">
        <v>0.8</v>
      </c>
      <c r="L474" s="120">
        <v>500</v>
      </c>
      <c r="M474" s="120" t="s">
        <v>4860</v>
      </c>
      <c r="N474" s="120" t="s">
        <v>1704</v>
      </c>
      <c r="O474" s="120" t="s">
        <v>1702</v>
      </c>
      <c r="P474" s="121">
        <v>100</v>
      </c>
      <c r="Q474" s="120">
        <v>0</v>
      </c>
      <c r="R474" s="121">
        <v>94</v>
      </c>
      <c r="S474" s="120">
        <v>66</v>
      </c>
      <c r="T474" s="121">
        <v>0</v>
      </c>
      <c r="U474" s="120">
        <v>0</v>
      </c>
      <c r="V474" s="121">
        <v>6</v>
      </c>
      <c r="W474" s="120">
        <v>0</v>
      </c>
      <c r="X474" s="120" t="s">
        <v>6261</v>
      </c>
      <c r="Y474" s="120" t="b">
        <v>0</v>
      </c>
      <c r="AA474" t="str">
        <f>VLOOKUP($H474,'Master list'!$C:$Z,3,0)</f>
        <v>SGCC</v>
      </c>
      <c r="AB474" t="str">
        <f>VLOOKUP($H474,'Master list'!$C:$Z,4,0)</f>
        <v>Z08</v>
      </c>
      <c r="AC474" s="47">
        <f>VLOOKUP($H474,'Master list'!$C:$Z,13,0)</f>
        <v>1219</v>
      </c>
      <c r="AD474" t="str">
        <f>VLOOKUP($H474,'Master list'!$C:$Z,5,0)</f>
        <v>SGCC-ZSBX-Z08</v>
      </c>
      <c r="AE474">
        <f>VLOOKUP($H474,'Master list'!$C:$Z,6,0)</f>
        <v>0.8</v>
      </c>
      <c r="AF474">
        <f>VLOOKUP($H474,'Master list'!$C:$Z,7,0)</f>
        <v>500</v>
      </c>
      <c r="AG474">
        <f>VLOOKUP($H474,'Master list'!$C:$Z,8,0)</f>
        <v>230</v>
      </c>
      <c r="AH474" s="46">
        <f>VLOOKUP($H474,'Master list'!$C:$L,9,0)</f>
        <v>0.72219999999999995</v>
      </c>
      <c r="AI474" s="46">
        <f t="shared" si="28"/>
        <v>72.22</v>
      </c>
      <c r="AJ474" s="46">
        <f t="shared" si="29"/>
        <v>67.886799999999994</v>
      </c>
      <c r="AK474" s="46">
        <f t="shared" si="30"/>
        <v>4.333200000000005</v>
      </c>
      <c r="AL474" s="74">
        <v>5</v>
      </c>
    </row>
    <row r="475" spans="1:38">
      <c r="A475" s="120" t="s">
        <v>1447</v>
      </c>
      <c r="B475" s="120" t="s">
        <v>1702</v>
      </c>
      <c r="C475" s="120" t="s">
        <v>6256</v>
      </c>
      <c r="D475" s="120" t="s">
        <v>6225</v>
      </c>
      <c r="E475" s="121">
        <v>11</v>
      </c>
      <c r="F475" s="120" t="s">
        <v>6232</v>
      </c>
      <c r="G475" s="120" t="s">
        <v>6232</v>
      </c>
      <c r="H475" s="120" t="s">
        <v>744</v>
      </c>
      <c r="I475" s="120" t="s">
        <v>1413</v>
      </c>
      <c r="J475" s="120" t="s">
        <v>1221</v>
      </c>
      <c r="K475" s="120">
        <v>1</v>
      </c>
      <c r="L475" s="120">
        <v>960</v>
      </c>
      <c r="M475" s="120" t="s">
        <v>4416</v>
      </c>
      <c r="N475" s="120" t="s">
        <v>1704</v>
      </c>
      <c r="O475" s="120" t="s">
        <v>1702</v>
      </c>
      <c r="P475" s="121">
        <v>200</v>
      </c>
      <c r="Q475" s="120">
        <v>0</v>
      </c>
      <c r="R475" s="121">
        <v>200</v>
      </c>
      <c r="S475" s="120">
        <v>486</v>
      </c>
      <c r="T475" s="121">
        <v>0</v>
      </c>
      <c r="U475" s="120">
        <v>0</v>
      </c>
      <c r="V475" s="121">
        <v>0</v>
      </c>
      <c r="W475" s="120">
        <v>0</v>
      </c>
      <c r="X475" s="120" t="s">
        <v>6261</v>
      </c>
      <c r="Y475" s="120" t="b">
        <v>1</v>
      </c>
      <c r="AA475" t="str">
        <f>VLOOKUP($H475,'Master list'!$C:$Z,3,0)</f>
        <v>SGCC</v>
      </c>
      <c r="AB475" t="str">
        <f>VLOOKUP($H475,'Master list'!$C:$Z,4,0)</f>
        <v>Z08</v>
      </c>
      <c r="AC475" s="47">
        <f>VLOOKUP($H475,'Master list'!$C:$Z,13,0)</f>
        <v>1219</v>
      </c>
      <c r="AD475" t="str">
        <f>VLOOKUP($H475,'Master list'!$C:$Z,5,0)</f>
        <v>SGCC-ZSBX-Z08</v>
      </c>
      <c r="AE475">
        <f>VLOOKUP($H475,'Master list'!$C:$Z,6,0)</f>
        <v>1</v>
      </c>
      <c r="AF475">
        <f>VLOOKUP($H475,'Master list'!$C:$Z,7,0)</f>
        <v>960</v>
      </c>
      <c r="AG475">
        <f>VLOOKUP($H475,'Master list'!$C:$Z,8,0)</f>
        <v>320</v>
      </c>
      <c r="AH475" s="46">
        <f>VLOOKUP($H475,'Master list'!$C:$L,9,0)</f>
        <v>2.4115199999999999</v>
      </c>
      <c r="AI475" s="46">
        <f t="shared" si="28"/>
        <v>482.30399999999997</v>
      </c>
      <c r="AJ475" s="46">
        <f t="shared" si="29"/>
        <v>482.30399999999997</v>
      </c>
      <c r="AK475" s="46">
        <f t="shared" si="30"/>
        <v>0</v>
      </c>
      <c r="AL475" s="74">
        <v>5</v>
      </c>
    </row>
    <row r="476" spans="1:38">
      <c r="A476" s="120" t="s">
        <v>1447</v>
      </c>
      <c r="B476" s="120" t="s">
        <v>1702</v>
      </c>
      <c r="C476" s="120" t="s">
        <v>6256</v>
      </c>
      <c r="D476" s="120" t="s">
        <v>6225</v>
      </c>
      <c r="E476" s="121">
        <v>12</v>
      </c>
      <c r="F476" s="120" t="s">
        <v>6232</v>
      </c>
      <c r="G476" s="120" t="s">
        <v>6232</v>
      </c>
      <c r="H476" s="120" t="s">
        <v>748</v>
      </c>
      <c r="I476" s="120" t="s">
        <v>1413</v>
      </c>
      <c r="J476" s="120" t="s">
        <v>1221</v>
      </c>
      <c r="K476" s="120">
        <v>0.8</v>
      </c>
      <c r="L476" s="120">
        <v>1040</v>
      </c>
      <c r="M476" s="120" t="s">
        <v>1767</v>
      </c>
      <c r="N476" s="120" t="s">
        <v>1704</v>
      </c>
      <c r="O476" s="120" t="s">
        <v>1702</v>
      </c>
      <c r="P476" s="121">
        <v>200</v>
      </c>
      <c r="Q476" s="120">
        <v>0</v>
      </c>
      <c r="R476" s="121">
        <v>200</v>
      </c>
      <c r="S476" s="120">
        <v>437.5</v>
      </c>
      <c r="T476" s="121">
        <v>0</v>
      </c>
      <c r="U476" s="120">
        <v>0</v>
      </c>
      <c r="V476" s="121">
        <v>0</v>
      </c>
      <c r="W476" s="120">
        <v>0</v>
      </c>
      <c r="X476" s="120" t="s">
        <v>6261</v>
      </c>
      <c r="Y476" s="120" t="b">
        <v>1</v>
      </c>
      <c r="AA476" t="str">
        <f>VLOOKUP($H476,'Master list'!$C:$Z,3,0)</f>
        <v>SGCC</v>
      </c>
      <c r="AB476" t="str">
        <f>VLOOKUP($H476,'Master list'!$C:$Z,4,0)</f>
        <v>Z08</v>
      </c>
      <c r="AC476" s="47">
        <f>VLOOKUP($H476,'Master list'!$C:$Z,13,0)</f>
        <v>1219</v>
      </c>
      <c r="AD476" t="str">
        <f>VLOOKUP($H476,'Master list'!$C:$Z,5,0)</f>
        <v>SGCC-ZSBX-Z08</v>
      </c>
      <c r="AE476">
        <f>VLOOKUP($H476,'Master list'!$C:$Z,6,0)</f>
        <v>0.8</v>
      </c>
      <c r="AF476">
        <f>VLOOKUP($H476,'Master list'!$C:$Z,7,0)</f>
        <v>1040</v>
      </c>
      <c r="AG476">
        <f>VLOOKUP($H476,'Master list'!$C:$Z,8,0)</f>
        <v>330</v>
      </c>
      <c r="AH476" s="46">
        <f>VLOOKUP($H476,'Master list'!$C:$L,9,0)</f>
        <v>2.1552959999999999</v>
      </c>
      <c r="AI476" s="46">
        <f t="shared" si="28"/>
        <v>431.05919999999998</v>
      </c>
      <c r="AJ476" s="46">
        <f t="shared" si="29"/>
        <v>431.05919999999998</v>
      </c>
      <c r="AK476" s="46">
        <f t="shared" si="30"/>
        <v>0</v>
      </c>
      <c r="AL476" s="74">
        <v>5</v>
      </c>
    </row>
    <row r="477" spans="1:38">
      <c r="A477" s="120" t="s">
        <v>1447</v>
      </c>
      <c r="B477" s="120" t="s">
        <v>1702</v>
      </c>
      <c r="C477" s="120" t="s">
        <v>6256</v>
      </c>
      <c r="D477" s="120" t="s">
        <v>6225</v>
      </c>
      <c r="E477" s="121">
        <v>13</v>
      </c>
      <c r="F477" s="120" t="s">
        <v>6232</v>
      </c>
      <c r="G477" s="120" t="s">
        <v>6232</v>
      </c>
      <c r="H477" s="120" t="s">
        <v>750</v>
      </c>
      <c r="I477" s="120" t="s">
        <v>1413</v>
      </c>
      <c r="J477" s="120" t="s">
        <v>1221</v>
      </c>
      <c r="K477" s="120">
        <v>0.8</v>
      </c>
      <c r="L477" s="120">
        <v>955</v>
      </c>
      <c r="M477" s="120" t="s">
        <v>1769</v>
      </c>
      <c r="N477" s="120" t="s">
        <v>1704</v>
      </c>
      <c r="O477" s="120" t="s">
        <v>1702</v>
      </c>
      <c r="P477" s="121">
        <v>100</v>
      </c>
      <c r="Q477" s="120">
        <v>0</v>
      </c>
      <c r="R477" s="121">
        <v>100</v>
      </c>
      <c r="S477" s="120">
        <v>181</v>
      </c>
      <c r="T477" s="121">
        <v>0</v>
      </c>
      <c r="U477" s="120">
        <v>0</v>
      </c>
      <c r="V477" s="121">
        <v>0</v>
      </c>
      <c r="W477" s="120">
        <v>0</v>
      </c>
      <c r="X477" s="120" t="s">
        <v>6261</v>
      </c>
      <c r="Y477" s="120" t="b">
        <v>1</v>
      </c>
      <c r="AA477" t="str">
        <f>VLOOKUP($H477,'Master list'!$C:$Z,3,0)</f>
        <v>SGCC</v>
      </c>
      <c r="AB477" t="str">
        <f>VLOOKUP($H477,'Master list'!$C:$Z,4,0)</f>
        <v>Z08</v>
      </c>
      <c r="AC477" s="47">
        <f>VLOOKUP($H477,'Master list'!$C:$Z,13,0)</f>
        <v>1219</v>
      </c>
      <c r="AD477" t="str">
        <f>VLOOKUP($H477,'Master list'!$C:$Z,5,0)</f>
        <v>SGCC-ZSBX-Z08</v>
      </c>
      <c r="AE477">
        <f>VLOOKUP($H477,'Master list'!$C:$Z,6,0)</f>
        <v>0.8</v>
      </c>
      <c r="AF477">
        <f>VLOOKUP($H477,'Master list'!$C:$Z,7,0)</f>
        <v>955</v>
      </c>
      <c r="AG477">
        <f>VLOOKUP($H477,'Master list'!$C:$Z,8,0)</f>
        <v>300</v>
      </c>
      <c r="AH477" s="46">
        <f>VLOOKUP($H477,'Master list'!$C:$L,9,0)</f>
        <v>1.7992200000000003</v>
      </c>
      <c r="AI477" s="46">
        <f t="shared" si="28"/>
        <v>179.92200000000003</v>
      </c>
      <c r="AJ477" s="46">
        <f t="shared" si="29"/>
        <v>179.92200000000003</v>
      </c>
      <c r="AK477" s="46">
        <f t="shared" si="30"/>
        <v>0</v>
      </c>
      <c r="AL477" s="74">
        <v>5</v>
      </c>
    </row>
    <row r="478" spans="1:38">
      <c r="A478" s="120" t="s">
        <v>1447</v>
      </c>
      <c r="B478" s="120" t="s">
        <v>1702</v>
      </c>
      <c r="C478" s="120" t="s">
        <v>6256</v>
      </c>
      <c r="D478" s="120" t="s">
        <v>6225</v>
      </c>
      <c r="E478" s="121">
        <v>14</v>
      </c>
      <c r="F478" s="120" t="s">
        <v>6246</v>
      </c>
      <c r="G478" s="120" t="s">
        <v>6246</v>
      </c>
      <c r="H478" s="120" t="s">
        <v>1592</v>
      </c>
      <c r="I478" s="120" t="s">
        <v>1413</v>
      </c>
      <c r="J478" s="120" t="s">
        <v>1221</v>
      </c>
      <c r="K478" s="120">
        <v>0.6</v>
      </c>
      <c r="L478" s="120">
        <v>200</v>
      </c>
      <c r="M478" s="120" t="s">
        <v>6195</v>
      </c>
      <c r="N478" s="120" t="s">
        <v>1704</v>
      </c>
      <c r="O478" s="120" t="s">
        <v>1702</v>
      </c>
      <c r="P478" s="121">
        <v>10</v>
      </c>
      <c r="Q478" s="120">
        <v>0</v>
      </c>
      <c r="R478" s="121">
        <v>10</v>
      </c>
      <c r="S478" s="120">
        <v>4</v>
      </c>
      <c r="T478" s="121">
        <v>0</v>
      </c>
      <c r="U478" s="120">
        <v>0</v>
      </c>
      <c r="V478" s="121">
        <v>0</v>
      </c>
      <c r="W478" s="120">
        <v>0</v>
      </c>
      <c r="X478" s="120" t="s">
        <v>6261</v>
      </c>
      <c r="Y478" s="120" t="b">
        <v>1</v>
      </c>
      <c r="AA478" t="str">
        <f>VLOOKUP($H478,'Master list'!$C:$Z,3,0)</f>
        <v>SGCC</v>
      </c>
      <c r="AB478" t="str">
        <f>VLOOKUP($H478,'Master list'!$C:$Z,4,0)</f>
        <v>Z08</v>
      </c>
      <c r="AC478" s="47">
        <f>VLOOKUP($H478,'Master list'!$C:$Z,13,0)</f>
        <v>1219</v>
      </c>
      <c r="AD478" t="str">
        <f>VLOOKUP($H478,'Master list'!$C:$Z,5,0)</f>
        <v>SGCC-ZSBX-Z08</v>
      </c>
      <c r="AE478">
        <f>VLOOKUP($H478,'Master list'!$C:$Z,6,0)</f>
        <v>0.6</v>
      </c>
      <c r="AF478">
        <f>VLOOKUP($H478,'Master list'!$C:$Z,7,0)</f>
        <v>200</v>
      </c>
      <c r="AG478">
        <f>VLOOKUP($H478,'Master list'!$C:$Z,8,0)</f>
        <v>360</v>
      </c>
      <c r="AH478" s="46">
        <f>VLOOKUP($H478,'Master list'!$C:$L,9,0)</f>
        <v>0.33911999999999998</v>
      </c>
      <c r="AI478" s="46">
        <f t="shared" si="28"/>
        <v>3.3911999999999995</v>
      </c>
      <c r="AJ478" s="46">
        <f t="shared" si="29"/>
        <v>3.3911999999999995</v>
      </c>
      <c r="AK478" s="46">
        <f t="shared" si="30"/>
        <v>0</v>
      </c>
      <c r="AL478" s="74">
        <v>5</v>
      </c>
    </row>
    <row r="479" spans="1:38">
      <c r="A479" s="120" t="s">
        <v>1447</v>
      </c>
      <c r="B479" s="120" t="s">
        <v>1702</v>
      </c>
      <c r="C479" s="120" t="s">
        <v>6256</v>
      </c>
      <c r="D479" s="120" t="s">
        <v>6225</v>
      </c>
      <c r="E479" s="121">
        <v>15</v>
      </c>
      <c r="F479" s="120" t="s">
        <v>6232</v>
      </c>
      <c r="G479" s="120" t="s">
        <v>6232</v>
      </c>
      <c r="H479" s="120" t="s">
        <v>950</v>
      </c>
      <c r="I479" s="120" t="s">
        <v>1413</v>
      </c>
      <c r="J479" s="120" t="s">
        <v>1221</v>
      </c>
      <c r="K479" s="120">
        <v>0.6</v>
      </c>
      <c r="L479" s="120">
        <v>350</v>
      </c>
      <c r="M479" s="120" t="s">
        <v>1866</v>
      </c>
      <c r="N479" s="120" t="s">
        <v>1704</v>
      </c>
      <c r="O479" s="120" t="s">
        <v>1702</v>
      </c>
      <c r="P479" s="121">
        <v>20</v>
      </c>
      <c r="Q479" s="120">
        <v>0</v>
      </c>
      <c r="R479" s="121">
        <v>0</v>
      </c>
      <c r="S479" s="120">
        <v>0</v>
      </c>
      <c r="T479" s="121">
        <v>0</v>
      </c>
      <c r="U479" s="120">
        <v>0</v>
      </c>
      <c r="V479" s="121">
        <v>20</v>
      </c>
      <c r="W479" s="120">
        <v>0</v>
      </c>
      <c r="X479" s="120" t="s">
        <v>6261</v>
      </c>
      <c r="Y479" s="120" t="b">
        <v>0</v>
      </c>
      <c r="AA479" t="str">
        <f>VLOOKUP($H479,'Master list'!$C:$Z,3,0)</f>
        <v>SGCC</v>
      </c>
      <c r="AB479" t="str">
        <f>VLOOKUP($H479,'Master list'!$C:$Z,4,0)</f>
        <v>Z08</v>
      </c>
      <c r="AC479" s="47">
        <f>VLOOKUP($H479,'Master list'!$C:$Z,13,0)</f>
        <v>1219</v>
      </c>
      <c r="AD479" t="str">
        <f>VLOOKUP($H479,'Master list'!$C:$Z,5,0)</f>
        <v>SGCC-ZSBX-Z08</v>
      </c>
      <c r="AE479">
        <f>VLOOKUP($H479,'Master list'!$C:$Z,6,0)</f>
        <v>0.6</v>
      </c>
      <c r="AF479">
        <f>VLOOKUP($H479,'Master list'!$C:$Z,7,0)</f>
        <v>350</v>
      </c>
      <c r="AG479">
        <f>VLOOKUP($H479,'Master list'!$C:$Z,8,0)</f>
        <v>520</v>
      </c>
      <c r="AH479" s="46">
        <f>VLOOKUP($H479,'Master list'!$C:$L,9,0)</f>
        <v>0.85721999999999998</v>
      </c>
      <c r="AI479" s="46">
        <f t="shared" si="28"/>
        <v>17.144400000000001</v>
      </c>
      <c r="AJ479" s="46">
        <f t="shared" si="29"/>
        <v>0</v>
      </c>
      <c r="AK479" s="46">
        <f t="shared" si="30"/>
        <v>17.144400000000001</v>
      </c>
      <c r="AL479" s="74">
        <v>5</v>
      </c>
    </row>
    <row r="480" spans="1:38">
      <c r="A480" s="120" t="s">
        <v>1447</v>
      </c>
      <c r="B480" s="120" t="s">
        <v>1702</v>
      </c>
      <c r="C480" s="120" t="s">
        <v>6256</v>
      </c>
      <c r="D480" s="120" t="s">
        <v>6225</v>
      </c>
      <c r="E480" s="121">
        <v>16</v>
      </c>
      <c r="F480" s="120" t="s">
        <v>6246</v>
      </c>
      <c r="G480" s="120" t="s">
        <v>6246</v>
      </c>
      <c r="H480" s="120" t="s">
        <v>950</v>
      </c>
      <c r="I480" s="120" t="s">
        <v>1413</v>
      </c>
      <c r="J480" s="120" t="s">
        <v>1221</v>
      </c>
      <c r="K480" s="120">
        <v>0.6</v>
      </c>
      <c r="L480" s="120">
        <v>350</v>
      </c>
      <c r="M480" s="120" t="s">
        <v>1866</v>
      </c>
      <c r="N480" s="120" t="s">
        <v>1704</v>
      </c>
      <c r="O480" s="120" t="s">
        <v>1702</v>
      </c>
      <c r="P480" s="121">
        <v>20</v>
      </c>
      <c r="Q480" s="120">
        <v>0</v>
      </c>
      <c r="R480" s="121">
        <v>0</v>
      </c>
      <c r="S480" s="120">
        <v>0</v>
      </c>
      <c r="T480" s="121">
        <v>0</v>
      </c>
      <c r="U480" s="120">
        <v>0</v>
      </c>
      <c r="V480" s="121">
        <v>20</v>
      </c>
      <c r="W480" s="120">
        <v>0</v>
      </c>
      <c r="X480" s="120" t="s">
        <v>6261</v>
      </c>
      <c r="Y480" s="120" t="b">
        <v>0</v>
      </c>
      <c r="AA480" t="str">
        <f>VLOOKUP($H480,'Master list'!$C:$Z,3,0)</f>
        <v>SGCC</v>
      </c>
      <c r="AB480" t="str">
        <f>VLOOKUP($H480,'Master list'!$C:$Z,4,0)</f>
        <v>Z08</v>
      </c>
      <c r="AC480" s="47">
        <f>VLOOKUP($H480,'Master list'!$C:$Z,13,0)</f>
        <v>1219</v>
      </c>
      <c r="AD480" t="str">
        <f>VLOOKUP($H480,'Master list'!$C:$Z,5,0)</f>
        <v>SGCC-ZSBX-Z08</v>
      </c>
      <c r="AE480">
        <f>VLOOKUP($H480,'Master list'!$C:$Z,6,0)</f>
        <v>0.6</v>
      </c>
      <c r="AF480">
        <f>VLOOKUP($H480,'Master list'!$C:$Z,7,0)</f>
        <v>350</v>
      </c>
      <c r="AG480">
        <f>VLOOKUP($H480,'Master list'!$C:$Z,8,0)</f>
        <v>520</v>
      </c>
      <c r="AH480" s="46">
        <f>VLOOKUP($H480,'Master list'!$C:$L,9,0)</f>
        <v>0.85721999999999998</v>
      </c>
      <c r="AI480" s="46">
        <f t="shared" si="28"/>
        <v>17.144400000000001</v>
      </c>
      <c r="AJ480" s="46">
        <f t="shared" si="29"/>
        <v>0</v>
      </c>
      <c r="AK480" s="46">
        <f t="shared" si="30"/>
        <v>17.144400000000001</v>
      </c>
      <c r="AL480" s="74">
        <v>5</v>
      </c>
    </row>
    <row r="481" spans="1:38">
      <c r="A481" s="120" t="s">
        <v>1447</v>
      </c>
      <c r="B481" s="120" t="s">
        <v>1702</v>
      </c>
      <c r="C481" s="120" t="s">
        <v>6256</v>
      </c>
      <c r="D481" s="120" t="s">
        <v>6225</v>
      </c>
      <c r="E481" s="121">
        <v>17</v>
      </c>
      <c r="F481" s="120" t="s">
        <v>6246</v>
      </c>
      <c r="G481" s="120" t="s">
        <v>6246</v>
      </c>
      <c r="H481" s="120" t="s">
        <v>976</v>
      </c>
      <c r="I481" s="120" t="s">
        <v>1413</v>
      </c>
      <c r="J481" s="120" t="s">
        <v>1221</v>
      </c>
      <c r="K481" s="120">
        <v>1</v>
      </c>
      <c r="L481" s="120">
        <v>665</v>
      </c>
      <c r="M481" s="120" t="s">
        <v>1774</v>
      </c>
      <c r="N481" s="120" t="s">
        <v>1704</v>
      </c>
      <c r="O481" s="120" t="s">
        <v>1702</v>
      </c>
      <c r="P481" s="121">
        <v>100</v>
      </c>
      <c r="Q481" s="120">
        <v>0</v>
      </c>
      <c r="R481" s="121">
        <v>100</v>
      </c>
      <c r="S481" s="120">
        <v>388</v>
      </c>
      <c r="T481" s="121">
        <v>0</v>
      </c>
      <c r="U481" s="120">
        <v>0</v>
      </c>
      <c r="V481" s="121">
        <v>0</v>
      </c>
      <c r="W481" s="120">
        <v>0</v>
      </c>
      <c r="X481" s="120" t="s">
        <v>6261</v>
      </c>
      <c r="Y481" s="120" t="b">
        <v>1</v>
      </c>
      <c r="AA481" t="str">
        <f>VLOOKUP($H481,'Master list'!$C:$Z,3,0)</f>
        <v>SGCC</v>
      </c>
      <c r="AB481" t="str">
        <f>VLOOKUP($H481,'Master list'!$C:$Z,4,0)</f>
        <v>Z08</v>
      </c>
      <c r="AC481" s="47">
        <f>VLOOKUP($H481,'Master list'!$C:$Z,13,0)</f>
        <v>1219</v>
      </c>
      <c r="AD481" t="str">
        <f>VLOOKUP($H481,'Master list'!$C:$Z,5,0)</f>
        <v>SGCC-ZSBX-Z08</v>
      </c>
      <c r="AE481">
        <f>VLOOKUP($H481,'Master list'!$C:$Z,6,0)</f>
        <v>1</v>
      </c>
      <c r="AF481">
        <f>VLOOKUP($H481,'Master list'!$C:$Z,7,0)</f>
        <v>665</v>
      </c>
      <c r="AG481">
        <f>VLOOKUP($H481,'Master list'!$C:$Z,8,0)</f>
        <v>740</v>
      </c>
      <c r="AH481" s="46">
        <f>VLOOKUP($H481,'Master list'!$C:$L,9,0)</f>
        <v>3.8629850000000001</v>
      </c>
      <c r="AI481" s="46">
        <f t="shared" si="28"/>
        <v>386.29849999999999</v>
      </c>
      <c r="AJ481" s="46">
        <f t="shared" si="29"/>
        <v>386.29849999999999</v>
      </c>
      <c r="AK481" s="46">
        <f t="shared" si="30"/>
        <v>0</v>
      </c>
      <c r="AL481" s="74">
        <v>5</v>
      </c>
    </row>
    <row r="482" spans="1:38">
      <c r="A482" s="120" t="s">
        <v>1447</v>
      </c>
      <c r="B482" s="120" t="s">
        <v>1702</v>
      </c>
      <c r="C482" s="120" t="s">
        <v>6256</v>
      </c>
      <c r="D482" s="120" t="s">
        <v>6225</v>
      </c>
      <c r="E482" s="121">
        <v>18</v>
      </c>
      <c r="F482" s="120" t="s">
        <v>6246</v>
      </c>
      <c r="G482" s="120" t="s">
        <v>6246</v>
      </c>
      <c r="H482" s="120" t="s">
        <v>982</v>
      </c>
      <c r="I482" s="120" t="s">
        <v>1413</v>
      </c>
      <c r="J482" s="120" t="s">
        <v>1221</v>
      </c>
      <c r="K482" s="120">
        <v>1</v>
      </c>
      <c r="L482" s="120">
        <v>435</v>
      </c>
      <c r="M482" s="120" t="s">
        <v>6196</v>
      </c>
      <c r="N482" s="120" t="s">
        <v>1704</v>
      </c>
      <c r="O482" s="120" t="s">
        <v>1702</v>
      </c>
      <c r="P482" s="121">
        <v>90</v>
      </c>
      <c r="Q482" s="120">
        <v>0</v>
      </c>
      <c r="R482" s="121">
        <v>32</v>
      </c>
      <c r="S482" s="120">
        <v>66</v>
      </c>
      <c r="T482" s="121">
        <v>0</v>
      </c>
      <c r="U482" s="120">
        <v>0</v>
      </c>
      <c r="V482" s="121">
        <v>58</v>
      </c>
      <c r="W482" s="120">
        <v>0</v>
      </c>
      <c r="X482" s="120" t="s">
        <v>6261</v>
      </c>
      <c r="Y482" s="120" t="b">
        <v>0</v>
      </c>
      <c r="AA482" t="str">
        <f>VLOOKUP($H482,'Master list'!$C:$Z,3,0)</f>
        <v>SGCC</v>
      </c>
      <c r="AB482" t="str">
        <f>VLOOKUP($H482,'Master list'!$C:$Z,4,0)</f>
        <v>Z08</v>
      </c>
      <c r="AC482" s="47">
        <f>VLOOKUP($H482,'Master list'!$C:$Z,13,0)</f>
        <v>1219</v>
      </c>
      <c r="AD482" t="str">
        <f>VLOOKUP($H482,'Master list'!$C:$Z,5,0)</f>
        <v>SGCC-ZSBX-Z08</v>
      </c>
      <c r="AE482">
        <f>VLOOKUP($H482,'Master list'!$C:$Z,6,0)</f>
        <v>1</v>
      </c>
      <c r="AF482">
        <f>VLOOKUP($H482,'Master list'!$C:$Z,7,0)</f>
        <v>435</v>
      </c>
      <c r="AG482">
        <f>VLOOKUP($H482,'Master list'!$C:$Z,8,0)</f>
        <v>640</v>
      </c>
      <c r="AH482" s="46">
        <f>VLOOKUP($H482,'Master list'!$C:$L,9,0)</f>
        <v>2.1854399999999998</v>
      </c>
      <c r="AI482" s="46">
        <f t="shared" si="28"/>
        <v>196.68959999999998</v>
      </c>
      <c r="AJ482" s="46">
        <f t="shared" si="29"/>
        <v>69.934079999999994</v>
      </c>
      <c r="AK482" s="46">
        <f t="shared" si="30"/>
        <v>126.75551999999999</v>
      </c>
      <c r="AL482" s="74">
        <v>5</v>
      </c>
    </row>
    <row r="483" spans="1:38">
      <c r="A483" s="120" t="s">
        <v>1447</v>
      </c>
      <c r="B483" s="120" t="s">
        <v>1702</v>
      </c>
      <c r="C483" s="120" t="s">
        <v>6256</v>
      </c>
      <c r="D483" s="120" t="s">
        <v>6225</v>
      </c>
      <c r="E483" s="121">
        <v>19</v>
      </c>
      <c r="F483" s="120" t="s">
        <v>6246</v>
      </c>
      <c r="G483" s="120" t="s">
        <v>6246</v>
      </c>
      <c r="H483" s="120" t="s">
        <v>984</v>
      </c>
      <c r="I483" s="120" t="s">
        <v>1413</v>
      </c>
      <c r="J483" s="120" t="s">
        <v>1221</v>
      </c>
      <c r="K483" s="120">
        <v>1</v>
      </c>
      <c r="L483" s="120">
        <v>435</v>
      </c>
      <c r="M483" s="120" t="s">
        <v>1858</v>
      </c>
      <c r="N483" s="120" t="s">
        <v>1704</v>
      </c>
      <c r="O483" s="120" t="s">
        <v>1702</v>
      </c>
      <c r="P483" s="121">
        <v>300</v>
      </c>
      <c r="Q483" s="120">
        <v>0</v>
      </c>
      <c r="R483" s="121">
        <v>0</v>
      </c>
      <c r="S483" s="120">
        <v>0</v>
      </c>
      <c r="T483" s="121">
        <v>0</v>
      </c>
      <c r="U483" s="120">
        <v>0</v>
      </c>
      <c r="V483" s="121">
        <v>300</v>
      </c>
      <c r="W483" s="120">
        <v>0</v>
      </c>
      <c r="X483" s="120" t="s">
        <v>6261</v>
      </c>
      <c r="Y483" s="120" t="b">
        <v>0</v>
      </c>
      <c r="AA483" t="str">
        <f>VLOOKUP($H483,'Master list'!$C:$Z,3,0)</f>
        <v>SGCC</v>
      </c>
      <c r="AB483" t="str">
        <f>VLOOKUP($H483,'Master list'!$C:$Z,4,0)</f>
        <v>Z08</v>
      </c>
      <c r="AC483" s="47">
        <f>VLOOKUP($H483,'Master list'!$C:$Z,13,0)</f>
        <v>1219</v>
      </c>
      <c r="AD483" t="str">
        <f>VLOOKUP($H483,'Master list'!$C:$Z,5,0)</f>
        <v>SGCC-ZSBX-Z08</v>
      </c>
      <c r="AE483">
        <f>VLOOKUP($H483,'Master list'!$C:$Z,6,0)</f>
        <v>1</v>
      </c>
      <c r="AF483">
        <f>VLOOKUP($H483,'Master list'!$C:$Z,7,0)</f>
        <v>435</v>
      </c>
      <c r="AG483">
        <f>VLOOKUP($H483,'Master list'!$C:$Z,8,0)</f>
        <v>460</v>
      </c>
      <c r="AH483" s="46">
        <f>VLOOKUP($H483,'Master list'!$C:$L,9,0)</f>
        <v>1.5707850000000001</v>
      </c>
      <c r="AI483" s="46">
        <f t="shared" si="28"/>
        <v>471.2355</v>
      </c>
      <c r="AJ483" s="46">
        <f t="shared" si="29"/>
        <v>0</v>
      </c>
      <c r="AK483" s="46">
        <f t="shared" si="30"/>
        <v>471.2355</v>
      </c>
      <c r="AL483" s="74">
        <v>5</v>
      </c>
    </row>
    <row r="484" spans="1:38">
      <c r="A484" s="120" t="s">
        <v>1447</v>
      </c>
      <c r="B484" s="120" t="s">
        <v>1702</v>
      </c>
      <c r="C484" s="120" t="s">
        <v>6256</v>
      </c>
      <c r="D484" s="120" t="s">
        <v>6225</v>
      </c>
      <c r="E484" s="121">
        <v>20</v>
      </c>
      <c r="F484" s="120" t="s">
        <v>6246</v>
      </c>
      <c r="G484" s="120" t="s">
        <v>6246</v>
      </c>
      <c r="H484" s="120" t="s">
        <v>988</v>
      </c>
      <c r="I484" s="120" t="s">
        <v>1413</v>
      </c>
      <c r="J484" s="120" t="s">
        <v>1221</v>
      </c>
      <c r="K484" s="120">
        <v>1</v>
      </c>
      <c r="L484" s="120">
        <v>630</v>
      </c>
      <c r="M484" s="120" t="s">
        <v>1877</v>
      </c>
      <c r="N484" s="120" t="s">
        <v>1704</v>
      </c>
      <c r="O484" s="120" t="s">
        <v>1702</v>
      </c>
      <c r="P484" s="121">
        <v>100</v>
      </c>
      <c r="Q484" s="120">
        <v>0</v>
      </c>
      <c r="R484" s="121">
        <v>100</v>
      </c>
      <c r="S484" s="120">
        <v>392</v>
      </c>
      <c r="T484" s="121">
        <v>0</v>
      </c>
      <c r="U484" s="120">
        <v>0</v>
      </c>
      <c r="V484" s="121">
        <v>0</v>
      </c>
      <c r="W484" s="120">
        <v>0</v>
      </c>
      <c r="X484" s="120" t="s">
        <v>6261</v>
      </c>
      <c r="Y484" s="120" t="b">
        <v>1</v>
      </c>
      <c r="AA484" t="str">
        <f>VLOOKUP($H484,'Master list'!$C:$Z,3,0)</f>
        <v>SGCC</v>
      </c>
      <c r="AB484" t="str">
        <f>VLOOKUP($H484,'Master list'!$C:$Z,4,0)</f>
        <v>Z08</v>
      </c>
      <c r="AC484" s="47">
        <f>VLOOKUP($H484,'Master list'!$C:$Z,13,0)</f>
        <v>1219</v>
      </c>
      <c r="AD484" t="str">
        <f>VLOOKUP($H484,'Master list'!$C:$Z,5,0)</f>
        <v>SGCC-ZSBX-Z08</v>
      </c>
      <c r="AE484">
        <f>VLOOKUP($H484,'Master list'!$C:$Z,6,0)</f>
        <v>1</v>
      </c>
      <c r="AF484">
        <f>VLOOKUP($H484,'Master list'!$C:$Z,7,0)</f>
        <v>630</v>
      </c>
      <c r="AG484">
        <f>VLOOKUP($H484,'Master list'!$C:$Z,8,0)</f>
        <v>790</v>
      </c>
      <c r="AH484" s="46">
        <f>VLOOKUP($H484,'Master list'!$C:$L,9,0)</f>
        <v>3.9069449999999999</v>
      </c>
      <c r="AI484" s="46">
        <f t="shared" si="28"/>
        <v>390.69450000000001</v>
      </c>
      <c r="AJ484" s="46">
        <f t="shared" si="29"/>
        <v>390.69450000000001</v>
      </c>
      <c r="AK484" s="46">
        <f t="shared" si="30"/>
        <v>0</v>
      </c>
      <c r="AL484" s="74">
        <v>5</v>
      </c>
    </row>
    <row r="485" spans="1:38">
      <c r="A485" s="120" t="s">
        <v>1447</v>
      </c>
      <c r="B485" s="120" t="s">
        <v>1702</v>
      </c>
      <c r="C485" s="120" t="s">
        <v>6256</v>
      </c>
      <c r="D485" s="120" t="s">
        <v>6225</v>
      </c>
      <c r="E485" s="121">
        <v>21</v>
      </c>
      <c r="F485" s="120" t="s">
        <v>6246</v>
      </c>
      <c r="G485" s="120" t="s">
        <v>6246</v>
      </c>
      <c r="H485" s="120" t="s">
        <v>990</v>
      </c>
      <c r="I485" s="120" t="s">
        <v>1413</v>
      </c>
      <c r="J485" s="120" t="s">
        <v>1221</v>
      </c>
      <c r="K485" s="120">
        <v>1</v>
      </c>
      <c r="L485" s="120">
        <v>635</v>
      </c>
      <c r="M485" s="120" t="s">
        <v>1876</v>
      </c>
      <c r="N485" s="120" t="s">
        <v>1704</v>
      </c>
      <c r="O485" s="120" t="s">
        <v>1702</v>
      </c>
      <c r="P485" s="121">
        <v>100</v>
      </c>
      <c r="Q485" s="120">
        <v>0</v>
      </c>
      <c r="R485" s="121">
        <v>100</v>
      </c>
      <c r="S485" s="120">
        <v>309</v>
      </c>
      <c r="T485" s="121">
        <v>0</v>
      </c>
      <c r="U485" s="120">
        <v>0</v>
      </c>
      <c r="V485" s="121">
        <v>0</v>
      </c>
      <c r="W485" s="120">
        <v>0</v>
      </c>
      <c r="X485" s="120" t="s">
        <v>6261</v>
      </c>
      <c r="Y485" s="120" t="b">
        <v>1</v>
      </c>
      <c r="AA485" t="str">
        <f>VLOOKUP($H485,'Master list'!$C:$Z,3,0)</f>
        <v>SGCC</v>
      </c>
      <c r="AB485" t="str">
        <f>VLOOKUP($H485,'Master list'!$C:$Z,4,0)</f>
        <v>Z08</v>
      </c>
      <c r="AC485" s="47">
        <f>VLOOKUP($H485,'Master list'!$C:$Z,13,0)</f>
        <v>1219</v>
      </c>
      <c r="AD485" t="str">
        <f>VLOOKUP($H485,'Master list'!$C:$Z,5,0)</f>
        <v>SGCC-ZSBX-Z08</v>
      </c>
      <c r="AE485">
        <f>VLOOKUP($H485,'Master list'!$C:$Z,6,0)</f>
        <v>1</v>
      </c>
      <c r="AF485">
        <f>VLOOKUP($H485,'Master list'!$C:$Z,7,0)</f>
        <v>635</v>
      </c>
      <c r="AG485">
        <f>VLOOKUP($H485,'Master list'!$C:$Z,8,0)</f>
        <v>635</v>
      </c>
      <c r="AH485" s="46">
        <f>VLOOKUP($H485,'Master list'!$C:$L,9,0)</f>
        <v>3.1653162500000001</v>
      </c>
      <c r="AI485" s="46">
        <f t="shared" si="28"/>
        <v>316.53162500000002</v>
      </c>
      <c r="AJ485" s="46">
        <f t="shared" si="29"/>
        <v>316.53162500000002</v>
      </c>
      <c r="AK485" s="46">
        <f t="shared" si="30"/>
        <v>0</v>
      </c>
      <c r="AL485" s="74">
        <v>5</v>
      </c>
    </row>
    <row r="486" spans="1:38">
      <c r="A486" s="120" t="s">
        <v>1447</v>
      </c>
      <c r="B486" s="120" t="s">
        <v>1702</v>
      </c>
      <c r="C486" s="120" t="s">
        <v>6256</v>
      </c>
      <c r="D486" s="120" t="s">
        <v>6225</v>
      </c>
      <c r="E486" s="121">
        <v>22</v>
      </c>
      <c r="F486" s="120" t="s">
        <v>6246</v>
      </c>
      <c r="G486" s="120" t="s">
        <v>6246</v>
      </c>
      <c r="H486" s="120" t="s">
        <v>1002</v>
      </c>
      <c r="I486" s="120" t="s">
        <v>1413</v>
      </c>
      <c r="J486" s="120" t="s">
        <v>1221</v>
      </c>
      <c r="K486" s="120">
        <v>0.8</v>
      </c>
      <c r="L486" s="120">
        <v>400</v>
      </c>
      <c r="M486" s="120" t="s">
        <v>1724</v>
      </c>
      <c r="N486" s="120" t="s">
        <v>1704</v>
      </c>
      <c r="O486" s="120" t="s">
        <v>1702</v>
      </c>
      <c r="P486" s="121">
        <v>200</v>
      </c>
      <c r="Q486" s="120">
        <v>0</v>
      </c>
      <c r="R486" s="121">
        <v>200</v>
      </c>
      <c r="S486" s="120">
        <v>269</v>
      </c>
      <c r="T486" s="121">
        <v>0</v>
      </c>
      <c r="U486" s="120">
        <v>0</v>
      </c>
      <c r="V486" s="121">
        <v>0</v>
      </c>
      <c r="W486" s="120">
        <v>0</v>
      </c>
      <c r="X486" s="120" t="s">
        <v>6261</v>
      </c>
      <c r="Y486" s="120" t="b">
        <v>1</v>
      </c>
      <c r="AA486" t="str">
        <f>VLOOKUP($H486,'Master list'!$C:$Z,3,0)</f>
        <v>SGCC</v>
      </c>
      <c r="AB486" t="str">
        <f>VLOOKUP($H486,'Master list'!$C:$Z,4,0)</f>
        <v>Z08</v>
      </c>
      <c r="AC486" s="47">
        <f>VLOOKUP($H486,'Master list'!$C:$Z,13,0)</f>
        <v>1219</v>
      </c>
      <c r="AD486" t="str">
        <f>VLOOKUP($H486,'Master list'!$C:$Z,5,0)</f>
        <v>SGCC-ZSBX-Z08</v>
      </c>
      <c r="AE486">
        <f>VLOOKUP($H486,'Master list'!$C:$Z,6,0)</f>
        <v>0.8</v>
      </c>
      <c r="AF486">
        <f>VLOOKUP($H486,'Master list'!$C:$Z,7,0)</f>
        <v>400</v>
      </c>
      <c r="AG486">
        <f>VLOOKUP($H486,'Master list'!$C:$Z,8,0)</f>
        <v>540</v>
      </c>
      <c r="AH486" s="46">
        <f>VLOOKUP($H486,'Master list'!$C:$L,9,0)</f>
        <v>1.3564799999999999</v>
      </c>
      <c r="AI486" s="46">
        <f t="shared" si="28"/>
        <v>271.29599999999999</v>
      </c>
      <c r="AJ486" s="46">
        <f t="shared" si="29"/>
        <v>271.29599999999999</v>
      </c>
      <c r="AK486" s="46">
        <f t="shared" si="30"/>
        <v>0</v>
      </c>
      <c r="AL486" s="74">
        <v>5</v>
      </c>
    </row>
    <row r="487" spans="1:38">
      <c r="A487" s="120" t="s">
        <v>1447</v>
      </c>
      <c r="B487" s="120" t="s">
        <v>1702</v>
      </c>
      <c r="C487" s="120" t="s">
        <v>6256</v>
      </c>
      <c r="D487" s="120" t="s">
        <v>6225</v>
      </c>
      <c r="E487" s="121">
        <v>23</v>
      </c>
      <c r="F487" s="120" t="s">
        <v>6246</v>
      </c>
      <c r="G487" s="120" t="s">
        <v>6246</v>
      </c>
      <c r="H487" s="120" t="s">
        <v>1004</v>
      </c>
      <c r="I487" s="120" t="s">
        <v>1413</v>
      </c>
      <c r="J487" s="120" t="s">
        <v>1221</v>
      </c>
      <c r="K487" s="120">
        <v>0.6</v>
      </c>
      <c r="L487" s="120">
        <v>400</v>
      </c>
      <c r="M487" s="120" t="s">
        <v>1848</v>
      </c>
      <c r="N487" s="120" t="s">
        <v>1704</v>
      </c>
      <c r="O487" s="120" t="s">
        <v>1702</v>
      </c>
      <c r="P487" s="121">
        <v>100</v>
      </c>
      <c r="Q487" s="120">
        <v>0</v>
      </c>
      <c r="R487" s="121">
        <v>100</v>
      </c>
      <c r="S487" s="120">
        <v>108.8</v>
      </c>
      <c r="T487" s="121">
        <v>0</v>
      </c>
      <c r="U487" s="120">
        <v>0</v>
      </c>
      <c r="V487" s="121">
        <v>0</v>
      </c>
      <c r="W487" s="120">
        <v>0</v>
      </c>
      <c r="X487" s="120" t="s">
        <v>6261</v>
      </c>
      <c r="Y487" s="120" t="b">
        <v>1</v>
      </c>
      <c r="AA487" t="str">
        <f>VLOOKUP($H487,'Master list'!$C:$Z,3,0)</f>
        <v>SGCC</v>
      </c>
      <c r="AB487" t="str">
        <f>VLOOKUP($H487,'Master list'!$C:$Z,4,0)</f>
        <v>Z08</v>
      </c>
      <c r="AC487" s="47">
        <f>VLOOKUP($H487,'Master list'!$C:$Z,13,0)</f>
        <v>1219</v>
      </c>
      <c r="AD487" t="str">
        <f>VLOOKUP($H487,'Master list'!$C:$Z,5,0)</f>
        <v>SGCC-ZSBX-Z08</v>
      </c>
      <c r="AE487">
        <f>VLOOKUP($H487,'Master list'!$C:$Z,6,0)</f>
        <v>0.6</v>
      </c>
      <c r="AF487">
        <f>VLOOKUP($H487,'Master list'!$C:$Z,7,0)</f>
        <v>400</v>
      </c>
      <c r="AG487">
        <f>VLOOKUP($H487,'Master list'!$C:$Z,8,0)</f>
        <v>580</v>
      </c>
      <c r="AH487" s="46">
        <f>VLOOKUP($H487,'Master list'!$C:$L,9,0)</f>
        <v>1.0927199999999999</v>
      </c>
      <c r="AI487" s="46">
        <f t="shared" si="28"/>
        <v>109.27199999999999</v>
      </c>
      <c r="AJ487" s="46">
        <f t="shared" si="29"/>
        <v>109.27199999999999</v>
      </c>
      <c r="AK487" s="46">
        <f t="shared" si="30"/>
        <v>0</v>
      </c>
      <c r="AL487" s="74">
        <v>5</v>
      </c>
    </row>
    <row r="488" spans="1:38">
      <c r="A488" s="120" t="s">
        <v>1447</v>
      </c>
      <c r="B488" s="120" t="s">
        <v>1702</v>
      </c>
      <c r="C488" s="120" t="s">
        <v>6256</v>
      </c>
      <c r="D488" s="120" t="s">
        <v>6225</v>
      </c>
      <c r="E488" s="121">
        <v>24</v>
      </c>
      <c r="F488" s="120" t="s">
        <v>6246</v>
      </c>
      <c r="G488" s="120" t="s">
        <v>6246</v>
      </c>
      <c r="H488" s="120" t="s">
        <v>1004</v>
      </c>
      <c r="I488" s="120" t="s">
        <v>1413</v>
      </c>
      <c r="J488" s="120" t="s">
        <v>1221</v>
      </c>
      <c r="K488" s="120">
        <v>0.6</v>
      </c>
      <c r="L488" s="120">
        <v>400</v>
      </c>
      <c r="M488" s="120" t="s">
        <v>1848</v>
      </c>
      <c r="N488" s="120" t="s">
        <v>1704</v>
      </c>
      <c r="O488" s="120" t="s">
        <v>1702</v>
      </c>
      <c r="P488" s="121">
        <v>200</v>
      </c>
      <c r="Q488" s="120">
        <v>0</v>
      </c>
      <c r="R488" s="121">
        <v>200</v>
      </c>
      <c r="S488" s="120">
        <v>221.184</v>
      </c>
      <c r="T488" s="121">
        <v>0</v>
      </c>
      <c r="U488" s="120">
        <v>0</v>
      </c>
      <c r="V488" s="121">
        <v>0</v>
      </c>
      <c r="W488" s="120">
        <v>0</v>
      </c>
      <c r="X488" s="120" t="s">
        <v>6261</v>
      </c>
      <c r="Y488" s="120" t="b">
        <v>1</v>
      </c>
      <c r="AA488" t="str">
        <f>VLOOKUP($H488,'Master list'!$C:$Z,3,0)</f>
        <v>SGCC</v>
      </c>
      <c r="AB488" t="str">
        <f>VLOOKUP($H488,'Master list'!$C:$Z,4,0)</f>
        <v>Z08</v>
      </c>
      <c r="AC488" s="47">
        <f>VLOOKUP($H488,'Master list'!$C:$Z,13,0)</f>
        <v>1219</v>
      </c>
      <c r="AD488" t="str">
        <f>VLOOKUP($H488,'Master list'!$C:$Z,5,0)</f>
        <v>SGCC-ZSBX-Z08</v>
      </c>
      <c r="AE488">
        <f>VLOOKUP($H488,'Master list'!$C:$Z,6,0)</f>
        <v>0.6</v>
      </c>
      <c r="AF488">
        <f>VLOOKUP($H488,'Master list'!$C:$Z,7,0)</f>
        <v>400</v>
      </c>
      <c r="AG488">
        <f>VLOOKUP($H488,'Master list'!$C:$Z,8,0)</f>
        <v>580</v>
      </c>
      <c r="AH488" s="46">
        <f>VLOOKUP($H488,'Master list'!$C:$L,9,0)</f>
        <v>1.0927199999999999</v>
      </c>
      <c r="AI488" s="46">
        <f t="shared" si="28"/>
        <v>218.54399999999998</v>
      </c>
      <c r="AJ488" s="46">
        <f t="shared" si="29"/>
        <v>218.54399999999998</v>
      </c>
      <c r="AK488" s="46">
        <f t="shared" si="30"/>
        <v>0</v>
      </c>
      <c r="AL488" s="74">
        <v>5</v>
      </c>
    </row>
    <row r="489" spans="1:38">
      <c r="A489" s="120" t="s">
        <v>1447</v>
      </c>
      <c r="B489" s="120" t="s">
        <v>1702</v>
      </c>
      <c r="C489" s="120" t="s">
        <v>6256</v>
      </c>
      <c r="D489" s="120" t="s">
        <v>6225</v>
      </c>
      <c r="E489" s="121">
        <v>25</v>
      </c>
      <c r="F489" s="120" t="s">
        <v>6246</v>
      </c>
      <c r="G489" s="120" t="s">
        <v>6246</v>
      </c>
      <c r="H489" s="120" t="s">
        <v>1006</v>
      </c>
      <c r="I489" s="120" t="s">
        <v>1413</v>
      </c>
      <c r="J489" s="120" t="s">
        <v>1221</v>
      </c>
      <c r="K489" s="120">
        <v>0.6</v>
      </c>
      <c r="L489" s="120">
        <v>310</v>
      </c>
      <c r="M489" s="120" t="s">
        <v>1724</v>
      </c>
      <c r="N489" s="120" t="s">
        <v>1704</v>
      </c>
      <c r="O489" s="120" t="s">
        <v>1702</v>
      </c>
      <c r="P489" s="121">
        <v>100</v>
      </c>
      <c r="Q489" s="120">
        <v>0</v>
      </c>
      <c r="R489" s="121">
        <v>100</v>
      </c>
      <c r="S489" s="120">
        <v>79.8</v>
      </c>
      <c r="T489" s="121">
        <v>0</v>
      </c>
      <c r="U489" s="120">
        <v>0</v>
      </c>
      <c r="V489" s="121">
        <v>0</v>
      </c>
      <c r="W489" s="120">
        <v>0</v>
      </c>
      <c r="X489" s="120" t="s">
        <v>6261</v>
      </c>
      <c r="Y489" s="120" t="b">
        <v>1</v>
      </c>
      <c r="AA489" t="str">
        <f>VLOOKUP($H489,'Master list'!$C:$Z,3,0)</f>
        <v>SGCC</v>
      </c>
      <c r="AB489" t="str">
        <f>VLOOKUP($H489,'Master list'!$C:$Z,4,0)</f>
        <v>Z08</v>
      </c>
      <c r="AC489" s="47">
        <f>VLOOKUP($H489,'Master list'!$C:$Z,13,0)</f>
        <v>1219</v>
      </c>
      <c r="AD489" t="str">
        <f>VLOOKUP($H489,'Master list'!$C:$Z,5,0)</f>
        <v>SGCC-ZSBX-Z08</v>
      </c>
      <c r="AE489">
        <f>VLOOKUP($H489,'Master list'!$C:$Z,6,0)</f>
        <v>0.6</v>
      </c>
      <c r="AF489">
        <f>VLOOKUP($H489,'Master list'!$C:$Z,7,0)</f>
        <v>310</v>
      </c>
      <c r="AG489">
        <f>VLOOKUP($H489,'Master list'!$C:$Z,8,0)</f>
        <v>540</v>
      </c>
      <c r="AH489" s="46">
        <f>VLOOKUP($H489,'Master list'!$C:$L,9,0)</f>
        <v>0.78845399999999999</v>
      </c>
      <c r="AI489" s="46">
        <f t="shared" si="28"/>
        <v>78.845399999999998</v>
      </c>
      <c r="AJ489" s="46">
        <f t="shared" si="29"/>
        <v>78.845399999999998</v>
      </c>
      <c r="AK489" s="46">
        <f t="shared" si="30"/>
        <v>0</v>
      </c>
      <c r="AL489" s="74">
        <v>5</v>
      </c>
    </row>
    <row r="490" spans="1:38">
      <c r="A490" s="120" t="s">
        <v>1447</v>
      </c>
      <c r="B490" s="120" t="s">
        <v>1702</v>
      </c>
      <c r="C490" s="120" t="s">
        <v>6256</v>
      </c>
      <c r="D490" s="120" t="s">
        <v>6225</v>
      </c>
      <c r="E490" s="121">
        <v>26</v>
      </c>
      <c r="F490" s="120" t="s">
        <v>6246</v>
      </c>
      <c r="G490" s="120" t="s">
        <v>6246</v>
      </c>
      <c r="H490" s="120" t="s">
        <v>1006</v>
      </c>
      <c r="I490" s="120" t="s">
        <v>1413</v>
      </c>
      <c r="J490" s="120" t="s">
        <v>1221</v>
      </c>
      <c r="K490" s="120">
        <v>0.6</v>
      </c>
      <c r="L490" s="120">
        <v>310</v>
      </c>
      <c r="M490" s="120" t="s">
        <v>1724</v>
      </c>
      <c r="N490" s="120" t="s">
        <v>1704</v>
      </c>
      <c r="O490" s="120" t="s">
        <v>1702</v>
      </c>
      <c r="P490" s="121">
        <v>200</v>
      </c>
      <c r="Q490" s="120">
        <v>0</v>
      </c>
      <c r="R490" s="121">
        <v>192</v>
      </c>
      <c r="S490" s="120">
        <v>153.21600000000001</v>
      </c>
      <c r="T490" s="121">
        <v>0</v>
      </c>
      <c r="U490" s="120">
        <v>0</v>
      </c>
      <c r="V490" s="121">
        <v>8</v>
      </c>
      <c r="W490" s="120">
        <v>0</v>
      </c>
      <c r="X490" s="120" t="s">
        <v>6261</v>
      </c>
      <c r="Y490" s="120" t="b">
        <v>0</v>
      </c>
      <c r="AA490" t="str">
        <f>VLOOKUP($H490,'Master list'!$C:$Z,3,0)</f>
        <v>SGCC</v>
      </c>
      <c r="AB490" t="str">
        <f>VLOOKUP($H490,'Master list'!$C:$Z,4,0)</f>
        <v>Z08</v>
      </c>
      <c r="AC490" s="47">
        <f>VLOOKUP($H490,'Master list'!$C:$Z,13,0)</f>
        <v>1219</v>
      </c>
      <c r="AD490" t="str">
        <f>VLOOKUP($H490,'Master list'!$C:$Z,5,0)</f>
        <v>SGCC-ZSBX-Z08</v>
      </c>
      <c r="AE490">
        <f>VLOOKUP($H490,'Master list'!$C:$Z,6,0)</f>
        <v>0.6</v>
      </c>
      <c r="AF490">
        <f>VLOOKUP($H490,'Master list'!$C:$Z,7,0)</f>
        <v>310</v>
      </c>
      <c r="AG490">
        <f>VLOOKUP($H490,'Master list'!$C:$Z,8,0)</f>
        <v>540</v>
      </c>
      <c r="AH490" s="46">
        <f>VLOOKUP($H490,'Master list'!$C:$L,9,0)</f>
        <v>0.78845399999999999</v>
      </c>
      <c r="AI490" s="46">
        <f t="shared" si="28"/>
        <v>157.6908</v>
      </c>
      <c r="AJ490" s="46">
        <f t="shared" si="29"/>
        <v>151.38316800000001</v>
      </c>
      <c r="AK490" s="46">
        <f t="shared" si="30"/>
        <v>6.3076319999999839</v>
      </c>
      <c r="AL490" s="74">
        <v>5</v>
      </c>
    </row>
    <row r="491" spans="1:38">
      <c r="A491" s="120" t="s">
        <v>1447</v>
      </c>
      <c r="B491" s="120" t="s">
        <v>1702</v>
      </c>
      <c r="C491" s="120" t="s">
        <v>6256</v>
      </c>
      <c r="D491" s="120" t="s">
        <v>6225</v>
      </c>
      <c r="E491" s="121">
        <v>27</v>
      </c>
      <c r="F491" s="120" t="s">
        <v>6246</v>
      </c>
      <c r="G491" s="120" t="s">
        <v>6246</v>
      </c>
      <c r="H491" s="120" t="s">
        <v>1008</v>
      </c>
      <c r="I491" s="120" t="s">
        <v>1413</v>
      </c>
      <c r="J491" s="120" t="s">
        <v>1221</v>
      </c>
      <c r="K491" s="120">
        <v>0.6</v>
      </c>
      <c r="L491" s="120">
        <v>610</v>
      </c>
      <c r="M491" s="120" t="s">
        <v>1747</v>
      </c>
      <c r="N491" s="120" t="s">
        <v>1704</v>
      </c>
      <c r="O491" s="120" t="s">
        <v>1702</v>
      </c>
      <c r="P491" s="121">
        <v>200</v>
      </c>
      <c r="Q491" s="120">
        <v>0</v>
      </c>
      <c r="R491" s="121">
        <v>194</v>
      </c>
      <c r="S491" s="120">
        <v>382</v>
      </c>
      <c r="T491" s="121">
        <v>0</v>
      </c>
      <c r="U491" s="120">
        <v>0</v>
      </c>
      <c r="V491" s="121">
        <v>6</v>
      </c>
      <c r="W491" s="120">
        <v>0</v>
      </c>
      <c r="X491" s="120" t="s">
        <v>6261</v>
      </c>
      <c r="Y491" s="120" t="b">
        <v>0</v>
      </c>
      <c r="AA491" t="str">
        <f>VLOOKUP($H491,'Master list'!$C:$Z,3,0)</f>
        <v>SGCC</v>
      </c>
      <c r="AB491" t="str">
        <f>VLOOKUP($H491,'Master list'!$C:$Z,4,0)</f>
        <v>Z08</v>
      </c>
      <c r="AC491" s="47">
        <f>VLOOKUP($H491,'Master list'!$C:$Z,13,0)</f>
        <v>1219</v>
      </c>
      <c r="AD491" t="str">
        <f>VLOOKUP($H491,'Master list'!$C:$Z,5,0)</f>
        <v>SGCC-ZSBX-Z08</v>
      </c>
      <c r="AE491">
        <f>VLOOKUP($H491,'Master list'!$C:$Z,6,0)</f>
        <v>0.6</v>
      </c>
      <c r="AF491">
        <f>VLOOKUP($H491,'Master list'!$C:$Z,7,0)</f>
        <v>610</v>
      </c>
      <c r="AG491">
        <f>VLOOKUP($H491,'Master list'!$C:$Z,8,0)</f>
        <v>680</v>
      </c>
      <c r="AH491" s="46">
        <f>VLOOKUP($H491,'Master list'!$C:$L,9,0)</f>
        <v>1.953708</v>
      </c>
      <c r="AI491" s="46">
        <f t="shared" si="28"/>
        <v>390.74160000000001</v>
      </c>
      <c r="AJ491" s="46">
        <f t="shared" si="29"/>
        <v>379.01935200000003</v>
      </c>
      <c r="AK491" s="46">
        <f t="shared" si="30"/>
        <v>11.722247999999979</v>
      </c>
      <c r="AL491" s="74">
        <v>5</v>
      </c>
    </row>
    <row r="492" spans="1:38">
      <c r="A492" s="120" t="s">
        <v>1447</v>
      </c>
      <c r="B492" s="120" t="s">
        <v>1702</v>
      </c>
      <c r="C492" s="120" t="s">
        <v>6256</v>
      </c>
      <c r="D492" s="120" t="s">
        <v>6225</v>
      </c>
      <c r="E492" s="121">
        <v>28</v>
      </c>
      <c r="F492" s="120" t="s">
        <v>6246</v>
      </c>
      <c r="G492" s="120" t="s">
        <v>6246</v>
      </c>
      <c r="H492" s="120" t="s">
        <v>1008</v>
      </c>
      <c r="I492" s="120" t="s">
        <v>1413</v>
      </c>
      <c r="J492" s="120" t="s">
        <v>1221</v>
      </c>
      <c r="K492" s="120">
        <v>0.6</v>
      </c>
      <c r="L492" s="120">
        <v>610</v>
      </c>
      <c r="M492" s="120" t="s">
        <v>1747</v>
      </c>
      <c r="N492" s="120" t="s">
        <v>1704</v>
      </c>
      <c r="O492" s="120" t="s">
        <v>1702</v>
      </c>
      <c r="P492" s="121">
        <v>500</v>
      </c>
      <c r="Q492" s="120">
        <v>0</v>
      </c>
      <c r="R492" s="121">
        <v>500</v>
      </c>
      <c r="S492" s="120">
        <v>972</v>
      </c>
      <c r="T492" s="121">
        <v>0</v>
      </c>
      <c r="U492" s="120">
        <v>0</v>
      </c>
      <c r="V492" s="121">
        <v>0</v>
      </c>
      <c r="W492" s="120">
        <v>0</v>
      </c>
      <c r="X492" s="120" t="s">
        <v>6261</v>
      </c>
      <c r="Y492" s="120" t="b">
        <v>1</v>
      </c>
      <c r="AA492" t="str">
        <f>VLOOKUP($H492,'Master list'!$C:$Z,3,0)</f>
        <v>SGCC</v>
      </c>
      <c r="AB492" t="str">
        <f>VLOOKUP($H492,'Master list'!$C:$Z,4,0)</f>
        <v>Z08</v>
      </c>
      <c r="AC492" s="47">
        <f>VLOOKUP($H492,'Master list'!$C:$Z,13,0)</f>
        <v>1219</v>
      </c>
      <c r="AD492" t="str">
        <f>VLOOKUP($H492,'Master list'!$C:$Z,5,0)</f>
        <v>SGCC-ZSBX-Z08</v>
      </c>
      <c r="AE492">
        <f>VLOOKUP($H492,'Master list'!$C:$Z,6,0)</f>
        <v>0.6</v>
      </c>
      <c r="AF492">
        <f>VLOOKUP($H492,'Master list'!$C:$Z,7,0)</f>
        <v>610</v>
      </c>
      <c r="AG492">
        <f>VLOOKUP($H492,'Master list'!$C:$Z,8,0)</f>
        <v>680</v>
      </c>
      <c r="AH492" s="46">
        <f>VLOOKUP($H492,'Master list'!$C:$L,9,0)</f>
        <v>1.953708</v>
      </c>
      <c r="AI492" s="46">
        <f t="shared" si="28"/>
        <v>976.85400000000004</v>
      </c>
      <c r="AJ492" s="46">
        <f t="shared" si="29"/>
        <v>976.85400000000004</v>
      </c>
      <c r="AK492" s="46">
        <f t="shared" si="30"/>
        <v>0</v>
      </c>
      <c r="AL492" s="74">
        <v>5</v>
      </c>
    </row>
    <row r="493" spans="1:38">
      <c r="A493" s="120" t="s">
        <v>1447</v>
      </c>
      <c r="B493" s="120" t="s">
        <v>1702</v>
      </c>
      <c r="C493" s="120" t="s">
        <v>6256</v>
      </c>
      <c r="D493" s="120" t="s">
        <v>6225</v>
      </c>
      <c r="E493" s="121">
        <v>29</v>
      </c>
      <c r="F493" s="120" t="s">
        <v>6246</v>
      </c>
      <c r="G493" s="120" t="s">
        <v>6246</v>
      </c>
      <c r="H493" s="120" t="s">
        <v>1010</v>
      </c>
      <c r="I493" s="120" t="s">
        <v>1413</v>
      </c>
      <c r="J493" s="120" t="s">
        <v>1221</v>
      </c>
      <c r="K493" s="120">
        <v>0.6</v>
      </c>
      <c r="L493" s="120">
        <v>200</v>
      </c>
      <c r="M493" s="120" t="s">
        <v>2017</v>
      </c>
      <c r="N493" s="120" t="s">
        <v>1704</v>
      </c>
      <c r="O493" s="120" t="s">
        <v>1702</v>
      </c>
      <c r="P493" s="121">
        <v>200</v>
      </c>
      <c r="Q493" s="120">
        <v>0</v>
      </c>
      <c r="R493" s="121">
        <v>200</v>
      </c>
      <c r="S493" s="120">
        <v>65.558999999999997</v>
      </c>
      <c r="T493" s="121">
        <v>0</v>
      </c>
      <c r="U493" s="120">
        <v>0</v>
      </c>
      <c r="V493" s="121">
        <v>0</v>
      </c>
      <c r="W493" s="120">
        <v>0</v>
      </c>
      <c r="X493" s="120" t="s">
        <v>6261</v>
      </c>
      <c r="Y493" s="120" t="b">
        <v>1</v>
      </c>
      <c r="AA493" t="str">
        <f>VLOOKUP($H493,'Master list'!$C:$Z,3,0)</f>
        <v>SGCC</v>
      </c>
      <c r="AB493" t="str">
        <f>VLOOKUP($H493,'Master list'!$C:$Z,4,0)</f>
        <v>Z08</v>
      </c>
      <c r="AC493" s="47">
        <f>VLOOKUP($H493,'Master list'!$C:$Z,13,0)</f>
        <v>1219</v>
      </c>
      <c r="AD493" t="str">
        <f>VLOOKUP($H493,'Master list'!$C:$Z,5,0)</f>
        <v>SGCC-ZSBX-Z08</v>
      </c>
      <c r="AE493">
        <f>VLOOKUP($H493,'Master list'!$C:$Z,6,0)</f>
        <v>0.6</v>
      </c>
      <c r="AF493">
        <f>VLOOKUP($H493,'Master list'!$C:$Z,7,0)</f>
        <v>200</v>
      </c>
      <c r="AG493">
        <f>VLOOKUP($H493,'Master list'!$C:$Z,8,0)</f>
        <v>350</v>
      </c>
      <c r="AH493" s="46">
        <f>VLOOKUP($H493,'Master list'!$C:$L,9,0)</f>
        <v>0.32969999999999999</v>
      </c>
      <c r="AI493" s="46">
        <f t="shared" si="28"/>
        <v>65.94</v>
      </c>
      <c r="AJ493" s="46">
        <f t="shared" si="29"/>
        <v>65.94</v>
      </c>
      <c r="AK493" s="46">
        <f t="shared" si="30"/>
        <v>0</v>
      </c>
      <c r="AL493" s="74">
        <v>5</v>
      </c>
    </row>
    <row r="494" spans="1:38">
      <c r="A494" s="120" t="s">
        <v>1447</v>
      </c>
      <c r="B494" s="120" t="s">
        <v>1702</v>
      </c>
      <c r="C494" s="120" t="s">
        <v>6256</v>
      </c>
      <c r="D494" s="120" t="s">
        <v>6225</v>
      </c>
      <c r="E494" s="121">
        <v>30</v>
      </c>
      <c r="F494" s="120" t="s">
        <v>6246</v>
      </c>
      <c r="G494" s="120" t="s">
        <v>6246</v>
      </c>
      <c r="H494" s="120" t="s">
        <v>1012</v>
      </c>
      <c r="I494" s="120" t="s">
        <v>1413</v>
      </c>
      <c r="J494" s="120" t="s">
        <v>1221</v>
      </c>
      <c r="K494" s="120">
        <v>0.8</v>
      </c>
      <c r="L494" s="120">
        <v>425</v>
      </c>
      <c r="M494" s="120" t="s">
        <v>1870</v>
      </c>
      <c r="N494" s="120" t="s">
        <v>1704</v>
      </c>
      <c r="O494" s="120" t="s">
        <v>1702</v>
      </c>
      <c r="P494" s="121">
        <v>100</v>
      </c>
      <c r="Q494" s="120">
        <v>0</v>
      </c>
      <c r="R494" s="121">
        <v>100</v>
      </c>
      <c r="S494" s="120">
        <v>213.3</v>
      </c>
      <c r="T494" s="121">
        <v>0</v>
      </c>
      <c r="U494" s="120">
        <v>0</v>
      </c>
      <c r="V494" s="121">
        <v>0</v>
      </c>
      <c r="W494" s="120">
        <v>0</v>
      </c>
      <c r="X494" s="120" t="s">
        <v>6261</v>
      </c>
      <c r="Y494" s="120" t="b">
        <v>1</v>
      </c>
      <c r="AA494" t="str">
        <f>VLOOKUP($H494,'Master list'!$C:$Z,3,0)</f>
        <v>SGCC</v>
      </c>
      <c r="AB494" t="str">
        <f>VLOOKUP($H494,'Master list'!$C:$Z,4,0)</f>
        <v>Z08</v>
      </c>
      <c r="AC494" s="47">
        <f>VLOOKUP($H494,'Master list'!$C:$Z,13,0)</f>
        <v>1219</v>
      </c>
      <c r="AD494" t="str">
        <f>VLOOKUP($H494,'Master list'!$C:$Z,5,0)</f>
        <v>SGCC-ZSBX-Z08</v>
      </c>
      <c r="AE494">
        <f>VLOOKUP($H494,'Master list'!$C:$Z,6,0)</f>
        <v>0.8</v>
      </c>
      <c r="AF494">
        <f>VLOOKUP($H494,'Master list'!$C:$Z,7,0)</f>
        <v>425</v>
      </c>
      <c r="AG494">
        <f>VLOOKUP($H494,'Master list'!$C:$Z,8,0)</f>
        <v>800</v>
      </c>
      <c r="AH494" s="46">
        <f>VLOOKUP($H494,'Master list'!$C:$L,9,0)</f>
        <v>2.1352000000000002</v>
      </c>
      <c r="AI494" s="46">
        <f t="shared" si="28"/>
        <v>213.52</v>
      </c>
      <c r="AJ494" s="46">
        <f t="shared" si="29"/>
        <v>213.52</v>
      </c>
      <c r="AK494" s="46">
        <f t="shared" si="30"/>
        <v>0</v>
      </c>
      <c r="AL494" s="74">
        <v>5</v>
      </c>
    </row>
    <row r="495" spans="1:38">
      <c r="A495" s="120" t="s">
        <v>1447</v>
      </c>
      <c r="B495" s="120" t="s">
        <v>1702</v>
      </c>
      <c r="C495" s="120" t="s">
        <v>6256</v>
      </c>
      <c r="D495" s="120" t="s">
        <v>6225</v>
      </c>
      <c r="E495" s="121">
        <v>31</v>
      </c>
      <c r="F495" s="120" t="s">
        <v>6246</v>
      </c>
      <c r="G495" s="120" t="s">
        <v>6246</v>
      </c>
      <c r="H495" s="120" t="s">
        <v>1012</v>
      </c>
      <c r="I495" s="120" t="s">
        <v>1413</v>
      </c>
      <c r="J495" s="120" t="s">
        <v>1221</v>
      </c>
      <c r="K495" s="120">
        <v>0.8</v>
      </c>
      <c r="L495" s="120">
        <v>425</v>
      </c>
      <c r="M495" s="120" t="s">
        <v>1870</v>
      </c>
      <c r="N495" s="120" t="s">
        <v>1704</v>
      </c>
      <c r="O495" s="120" t="s">
        <v>1702</v>
      </c>
      <c r="P495" s="121">
        <v>500</v>
      </c>
      <c r="Q495" s="120">
        <v>0</v>
      </c>
      <c r="R495" s="121">
        <v>490</v>
      </c>
      <c r="S495" s="120">
        <v>1049.03</v>
      </c>
      <c r="T495" s="121">
        <v>0</v>
      </c>
      <c r="U495" s="120">
        <v>0</v>
      </c>
      <c r="V495" s="121">
        <v>10</v>
      </c>
      <c r="W495" s="120">
        <v>0</v>
      </c>
      <c r="X495" s="120" t="s">
        <v>6261</v>
      </c>
      <c r="Y495" s="120" t="b">
        <v>0</v>
      </c>
      <c r="AA495" t="str">
        <f>VLOOKUP($H495,'Master list'!$C:$Z,3,0)</f>
        <v>SGCC</v>
      </c>
      <c r="AB495" t="str">
        <f>VLOOKUP($H495,'Master list'!$C:$Z,4,0)</f>
        <v>Z08</v>
      </c>
      <c r="AC495" s="47">
        <f>VLOOKUP($H495,'Master list'!$C:$Z,13,0)</f>
        <v>1219</v>
      </c>
      <c r="AD495" t="str">
        <f>VLOOKUP($H495,'Master list'!$C:$Z,5,0)</f>
        <v>SGCC-ZSBX-Z08</v>
      </c>
      <c r="AE495">
        <f>VLOOKUP($H495,'Master list'!$C:$Z,6,0)</f>
        <v>0.8</v>
      </c>
      <c r="AF495">
        <f>VLOOKUP($H495,'Master list'!$C:$Z,7,0)</f>
        <v>425</v>
      </c>
      <c r="AG495">
        <f>VLOOKUP($H495,'Master list'!$C:$Z,8,0)</f>
        <v>800</v>
      </c>
      <c r="AH495" s="46">
        <f>VLOOKUP($H495,'Master list'!$C:$L,9,0)</f>
        <v>2.1352000000000002</v>
      </c>
      <c r="AI495" s="46">
        <f t="shared" si="28"/>
        <v>1067.6000000000001</v>
      </c>
      <c r="AJ495" s="46">
        <f t="shared" si="29"/>
        <v>1046.248</v>
      </c>
      <c r="AK495" s="46">
        <f t="shared" si="30"/>
        <v>21.352000000000089</v>
      </c>
      <c r="AL495" s="74">
        <v>5</v>
      </c>
    </row>
    <row r="496" spans="1:38">
      <c r="A496" s="120" t="s">
        <v>1447</v>
      </c>
      <c r="B496" s="120" t="s">
        <v>1702</v>
      </c>
      <c r="C496" s="120" t="s">
        <v>6256</v>
      </c>
      <c r="D496" s="120" t="s">
        <v>6225</v>
      </c>
      <c r="E496" s="121">
        <v>32</v>
      </c>
      <c r="F496" s="120" t="s">
        <v>6246</v>
      </c>
      <c r="G496" s="120" t="s">
        <v>6246</v>
      </c>
      <c r="H496" s="120" t="s">
        <v>1016</v>
      </c>
      <c r="I496" s="120" t="s">
        <v>1413</v>
      </c>
      <c r="J496" s="120" t="s">
        <v>1221</v>
      </c>
      <c r="K496" s="120">
        <v>1.6</v>
      </c>
      <c r="L496" s="120">
        <v>20</v>
      </c>
      <c r="M496" s="120" t="s">
        <v>1871</v>
      </c>
      <c r="N496" s="120" t="s">
        <v>1704</v>
      </c>
      <c r="O496" s="120" t="s">
        <v>1702</v>
      </c>
      <c r="P496" s="121">
        <v>600</v>
      </c>
      <c r="Q496" s="120">
        <v>0</v>
      </c>
      <c r="R496" s="121">
        <v>600</v>
      </c>
      <c r="S496" s="120">
        <v>28</v>
      </c>
      <c r="T496" s="121">
        <v>0</v>
      </c>
      <c r="U496" s="120">
        <v>0</v>
      </c>
      <c r="V496" s="121">
        <v>0</v>
      </c>
      <c r="W496" s="120">
        <v>0</v>
      </c>
      <c r="X496" s="120" t="s">
        <v>6261</v>
      </c>
      <c r="Y496" s="120" t="b">
        <v>1</v>
      </c>
      <c r="AA496" t="str">
        <f>VLOOKUP($H496,'Master list'!$C:$Z,3,0)</f>
        <v>SGCC</v>
      </c>
      <c r="AB496" t="str">
        <f>VLOOKUP($H496,'Master list'!$C:$Z,4,0)</f>
        <v>Z08</v>
      </c>
      <c r="AC496" s="47">
        <f>VLOOKUP($H496,'Master list'!$C:$Z,13,0)</f>
        <v>1219</v>
      </c>
      <c r="AD496" t="str">
        <f>VLOOKUP($H496,'Master list'!$C:$Z,5,0)</f>
        <v>SGCC-ZSBX-Z08</v>
      </c>
      <c r="AE496">
        <f>VLOOKUP($H496,'Master list'!$C:$Z,6,0)</f>
        <v>1.6</v>
      </c>
      <c r="AF496">
        <f>VLOOKUP($H496,'Master list'!$C:$Z,7,0)</f>
        <v>20</v>
      </c>
      <c r="AG496">
        <f>VLOOKUP($H496,'Master list'!$C:$Z,8,0)</f>
        <v>189</v>
      </c>
      <c r="AH496" s="46">
        <f>VLOOKUP($H496,'Master list'!$C:$L,9,0)</f>
        <v>4.74768E-2</v>
      </c>
      <c r="AI496" s="46">
        <f t="shared" si="28"/>
        <v>28.486080000000001</v>
      </c>
      <c r="AJ496" s="46">
        <f t="shared" si="29"/>
        <v>28.486080000000001</v>
      </c>
      <c r="AK496" s="46">
        <f t="shared" si="30"/>
        <v>0</v>
      </c>
      <c r="AL496" s="74">
        <v>5</v>
      </c>
    </row>
    <row r="497" spans="1:38">
      <c r="A497" s="120" t="s">
        <v>1447</v>
      </c>
      <c r="B497" s="120" t="s">
        <v>1702</v>
      </c>
      <c r="C497" s="120" t="s">
        <v>6256</v>
      </c>
      <c r="D497" s="120" t="s">
        <v>6225</v>
      </c>
      <c r="E497" s="121">
        <v>33</v>
      </c>
      <c r="F497" s="120" t="s">
        <v>6246</v>
      </c>
      <c r="G497" s="120" t="s">
        <v>6246</v>
      </c>
      <c r="H497" s="120" t="s">
        <v>1057</v>
      </c>
      <c r="I497" s="120" t="s">
        <v>1413</v>
      </c>
      <c r="J497" s="120" t="s">
        <v>1221</v>
      </c>
      <c r="K497" s="120">
        <v>1.6</v>
      </c>
      <c r="L497" s="120">
        <v>20</v>
      </c>
      <c r="M497" s="120" t="s">
        <v>1872</v>
      </c>
      <c r="N497" s="120" t="s">
        <v>1704</v>
      </c>
      <c r="O497" s="120" t="s">
        <v>1702</v>
      </c>
      <c r="P497" s="121">
        <v>300</v>
      </c>
      <c r="Q497" s="120">
        <v>0</v>
      </c>
      <c r="R497" s="121">
        <v>300</v>
      </c>
      <c r="S497" s="120">
        <v>17.664000000000001</v>
      </c>
      <c r="T497" s="121">
        <v>0</v>
      </c>
      <c r="U497" s="120">
        <v>0</v>
      </c>
      <c r="V497" s="121">
        <v>0</v>
      </c>
      <c r="W497" s="120">
        <v>0</v>
      </c>
      <c r="X497" s="120" t="s">
        <v>6261</v>
      </c>
      <c r="Y497" s="120" t="b">
        <v>1</v>
      </c>
      <c r="AA497" t="str">
        <f>VLOOKUP($H497,'Master list'!$C:$Z,3,0)</f>
        <v>SGCC</v>
      </c>
      <c r="AB497" t="str">
        <f>VLOOKUP($H497,'Master list'!$C:$Z,4,0)</f>
        <v>Z08</v>
      </c>
      <c r="AC497" s="47">
        <f>VLOOKUP($H497,'Master list'!$C:$Z,13,0)</f>
        <v>1219</v>
      </c>
      <c r="AD497" t="str">
        <f>VLOOKUP($H497,'Master list'!$C:$Z,5,0)</f>
        <v>SGCC-ZSBX-Z08</v>
      </c>
      <c r="AE497">
        <f>VLOOKUP($H497,'Master list'!$C:$Z,6,0)</f>
        <v>1.6</v>
      </c>
      <c r="AF497">
        <f>VLOOKUP($H497,'Master list'!$C:$Z,7,0)</f>
        <v>20</v>
      </c>
      <c r="AG497">
        <f>VLOOKUP($H497,'Master list'!$C:$Z,8,0)</f>
        <v>234</v>
      </c>
      <c r="AH497" s="46">
        <f>VLOOKUP($H497,'Master list'!$C:$L,9,0)</f>
        <v>5.8780800000000001E-2</v>
      </c>
      <c r="AI497" s="46">
        <f t="shared" si="28"/>
        <v>17.634240000000002</v>
      </c>
      <c r="AJ497" s="46">
        <f t="shared" si="29"/>
        <v>17.634240000000002</v>
      </c>
      <c r="AK497" s="46">
        <f t="shared" si="30"/>
        <v>0</v>
      </c>
      <c r="AL497" s="74">
        <v>5</v>
      </c>
    </row>
    <row r="498" spans="1:38">
      <c r="A498" s="120" t="s">
        <v>1447</v>
      </c>
      <c r="B498" s="120" t="s">
        <v>1702</v>
      </c>
      <c r="C498" s="120" t="s">
        <v>6256</v>
      </c>
      <c r="D498" s="120" t="s">
        <v>6225</v>
      </c>
      <c r="E498" s="121">
        <v>34</v>
      </c>
      <c r="F498" s="120" t="s">
        <v>6246</v>
      </c>
      <c r="G498" s="120" t="s">
        <v>6246</v>
      </c>
      <c r="H498" s="120" t="s">
        <v>1628</v>
      </c>
      <c r="I498" s="120" t="s">
        <v>1413</v>
      </c>
      <c r="J498" s="120" t="s">
        <v>1221</v>
      </c>
      <c r="K498" s="120">
        <v>0.6</v>
      </c>
      <c r="L498" s="120">
        <v>340</v>
      </c>
      <c r="M498" s="120" t="s">
        <v>1710</v>
      </c>
      <c r="N498" s="120" t="s">
        <v>1704</v>
      </c>
      <c r="O498" s="120" t="s">
        <v>1702</v>
      </c>
      <c r="P498" s="121">
        <v>40</v>
      </c>
      <c r="Q498" s="120">
        <v>0</v>
      </c>
      <c r="R498" s="121">
        <v>40</v>
      </c>
      <c r="S498" s="120">
        <v>40.28</v>
      </c>
      <c r="T498" s="121">
        <v>0</v>
      </c>
      <c r="U498" s="120">
        <v>0</v>
      </c>
      <c r="V498" s="121">
        <v>0</v>
      </c>
      <c r="W498" s="120">
        <v>0</v>
      </c>
      <c r="X498" s="120" t="s">
        <v>6261</v>
      </c>
      <c r="Y498" s="120" t="b">
        <v>1</v>
      </c>
      <c r="AA498" t="str">
        <f>VLOOKUP($H498,'Master list'!$C:$Z,3,0)</f>
        <v>SGCC</v>
      </c>
      <c r="AB498" t="str">
        <f>VLOOKUP($H498,'Master list'!$C:$Z,4,0)</f>
        <v>Z08</v>
      </c>
      <c r="AC498" s="47">
        <f>VLOOKUP($H498,'Master list'!$C:$Z,13,0)</f>
        <v>1219</v>
      </c>
      <c r="AD498" t="str">
        <f>VLOOKUP($H498,'Master list'!$C:$Z,5,0)</f>
        <v>SGCC-ZSBX-Z08</v>
      </c>
      <c r="AE498">
        <f>VLOOKUP($H498,'Master list'!$C:$Z,6,0)</f>
        <v>0.6</v>
      </c>
      <c r="AF498">
        <f>VLOOKUP($H498,'Master list'!$C:$Z,7,0)</f>
        <v>340</v>
      </c>
      <c r="AG498">
        <f>VLOOKUP($H498,'Master list'!$C:$Z,8,0)</f>
        <v>590</v>
      </c>
      <c r="AH498" s="46">
        <f>VLOOKUP($H498,'Master list'!$C:$L,9,0)</f>
        <v>0.94482600000000005</v>
      </c>
      <c r="AI498" s="46">
        <f t="shared" si="28"/>
        <v>37.793040000000005</v>
      </c>
      <c r="AJ498" s="46">
        <f t="shared" si="29"/>
        <v>37.793040000000005</v>
      </c>
      <c r="AK498" s="46">
        <f t="shared" si="30"/>
        <v>0</v>
      </c>
      <c r="AL498" s="74">
        <v>5</v>
      </c>
    </row>
    <row r="499" spans="1:38">
      <c r="A499" s="120" t="s">
        <v>1447</v>
      </c>
      <c r="B499" s="120" t="s">
        <v>1702</v>
      </c>
      <c r="C499" s="120" t="s">
        <v>6256</v>
      </c>
      <c r="D499" s="120" t="s">
        <v>6225</v>
      </c>
      <c r="E499" s="121">
        <v>35</v>
      </c>
      <c r="F499" s="120" t="s">
        <v>6246</v>
      </c>
      <c r="G499" s="120" t="s">
        <v>6246</v>
      </c>
      <c r="H499" s="120" t="s">
        <v>1628</v>
      </c>
      <c r="I499" s="120" t="s">
        <v>1413</v>
      </c>
      <c r="J499" s="120" t="s">
        <v>1221</v>
      </c>
      <c r="K499" s="120">
        <v>0.6</v>
      </c>
      <c r="L499" s="120">
        <v>340</v>
      </c>
      <c r="M499" s="120" t="s">
        <v>1710</v>
      </c>
      <c r="N499" s="120" t="s">
        <v>1704</v>
      </c>
      <c r="O499" s="120" t="s">
        <v>1702</v>
      </c>
      <c r="P499" s="121">
        <v>150</v>
      </c>
      <c r="Q499" s="120">
        <v>0</v>
      </c>
      <c r="R499" s="121">
        <v>150</v>
      </c>
      <c r="S499" s="120">
        <v>153.483</v>
      </c>
      <c r="T499" s="121">
        <v>0</v>
      </c>
      <c r="U499" s="120">
        <v>0</v>
      </c>
      <c r="V499" s="121">
        <v>0</v>
      </c>
      <c r="W499" s="120">
        <v>0</v>
      </c>
      <c r="X499" s="120" t="s">
        <v>6261</v>
      </c>
      <c r="Y499" s="120" t="b">
        <v>1</v>
      </c>
      <c r="AA499" t="str">
        <f>VLOOKUP($H499,'Master list'!$C:$Z,3,0)</f>
        <v>SGCC</v>
      </c>
      <c r="AB499" t="str">
        <f>VLOOKUP($H499,'Master list'!$C:$Z,4,0)</f>
        <v>Z08</v>
      </c>
      <c r="AC499" s="47">
        <f>VLOOKUP($H499,'Master list'!$C:$Z,13,0)</f>
        <v>1219</v>
      </c>
      <c r="AD499" t="str">
        <f>VLOOKUP($H499,'Master list'!$C:$Z,5,0)</f>
        <v>SGCC-ZSBX-Z08</v>
      </c>
      <c r="AE499">
        <f>VLOOKUP($H499,'Master list'!$C:$Z,6,0)</f>
        <v>0.6</v>
      </c>
      <c r="AF499">
        <f>VLOOKUP($H499,'Master list'!$C:$Z,7,0)</f>
        <v>340</v>
      </c>
      <c r="AG499">
        <f>VLOOKUP($H499,'Master list'!$C:$Z,8,0)</f>
        <v>590</v>
      </c>
      <c r="AH499" s="46">
        <f>VLOOKUP($H499,'Master list'!$C:$L,9,0)</f>
        <v>0.94482600000000005</v>
      </c>
      <c r="AI499" s="46">
        <f t="shared" si="28"/>
        <v>141.72390000000001</v>
      </c>
      <c r="AJ499" s="46">
        <f t="shared" si="29"/>
        <v>141.72390000000001</v>
      </c>
      <c r="AK499" s="46">
        <f t="shared" si="30"/>
        <v>0</v>
      </c>
      <c r="AL499" s="74">
        <v>5</v>
      </c>
    </row>
    <row r="500" spans="1:38">
      <c r="A500" s="120" t="s">
        <v>1447</v>
      </c>
      <c r="B500" s="120" t="s">
        <v>1702</v>
      </c>
      <c r="C500" s="120" t="s">
        <v>6256</v>
      </c>
      <c r="D500" s="120" t="s">
        <v>6225</v>
      </c>
      <c r="E500" s="121">
        <v>36</v>
      </c>
      <c r="F500" s="120" t="s">
        <v>6246</v>
      </c>
      <c r="G500" s="120" t="s">
        <v>6246</v>
      </c>
      <c r="H500" s="120" t="s">
        <v>1630</v>
      </c>
      <c r="I500" s="120" t="s">
        <v>1413</v>
      </c>
      <c r="J500" s="120" t="s">
        <v>1547</v>
      </c>
      <c r="K500" s="120">
        <v>0.6</v>
      </c>
      <c r="L500" s="120">
        <v>350</v>
      </c>
      <c r="M500" s="120" t="s">
        <v>1813</v>
      </c>
      <c r="N500" s="120" t="s">
        <v>1704</v>
      </c>
      <c r="O500" s="120" t="s">
        <v>1702</v>
      </c>
      <c r="P500" s="121">
        <v>30</v>
      </c>
      <c r="Q500" s="120">
        <v>0</v>
      </c>
      <c r="R500" s="121">
        <v>30</v>
      </c>
      <c r="S500" s="120">
        <v>38</v>
      </c>
      <c r="T500" s="121">
        <v>0</v>
      </c>
      <c r="U500" s="120">
        <v>0</v>
      </c>
      <c r="V500" s="121">
        <v>0</v>
      </c>
      <c r="W500" s="120">
        <v>0</v>
      </c>
      <c r="X500" s="120" t="s">
        <v>6261</v>
      </c>
      <c r="Y500" s="120" t="b">
        <v>1</v>
      </c>
      <c r="AA500" t="str">
        <f>VLOOKUP($H500,'Master list'!$C:$Z,3,0)</f>
        <v>SGCD</v>
      </c>
      <c r="AB500" t="str">
        <f>VLOOKUP($H500,'Master list'!$C:$Z,4,0)</f>
        <v>Z08</v>
      </c>
      <c r="AC500" s="47">
        <f>VLOOKUP($H500,'Master list'!$C:$Z,13,0)</f>
        <v>1219</v>
      </c>
      <c r="AD500" t="str">
        <f>VLOOKUP($H500,'Master list'!$C:$Z,5,0)</f>
        <v>SGCD2-ZSBX-Z08</v>
      </c>
      <c r="AE500">
        <f>VLOOKUP($H500,'Master list'!$C:$Z,6,0)</f>
        <v>0.6</v>
      </c>
      <c r="AF500">
        <f>VLOOKUP($H500,'Master list'!$C:$Z,7,0)</f>
        <v>350</v>
      </c>
      <c r="AG500">
        <f>VLOOKUP($H500,'Master list'!$C:$Z,8,0)</f>
        <v>730</v>
      </c>
      <c r="AH500" s="46">
        <f>VLOOKUP($H500,'Master list'!$C:$L,9,0)</f>
        <v>1.2034050000000001</v>
      </c>
      <c r="AI500" s="46">
        <f t="shared" si="28"/>
        <v>36.102150000000002</v>
      </c>
      <c r="AJ500" s="46">
        <f t="shared" si="29"/>
        <v>36.102150000000002</v>
      </c>
      <c r="AK500" s="46">
        <f t="shared" si="30"/>
        <v>0</v>
      </c>
      <c r="AL500" s="74">
        <v>5</v>
      </c>
    </row>
    <row r="501" spans="1:38">
      <c r="A501" s="120" t="s">
        <v>1447</v>
      </c>
      <c r="B501" s="120" t="s">
        <v>1702</v>
      </c>
      <c r="C501" s="120" t="s">
        <v>6256</v>
      </c>
      <c r="D501" s="120" t="s">
        <v>6225</v>
      </c>
      <c r="E501" s="121">
        <v>37</v>
      </c>
      <c r="F501" s="120" t="s">
        <v>6246</v>
      </c>
      <c r="G501" s="120" t="s">
        <v>6246</v>
      </c>
      <c r="H501" s="120" t="s">
        <v>1630</v>
      </c>
      <c r="I501" s="120" t="s">
        <v>1413</v>
      </c>
      <c r="J501" s="120" t="s">
        <v>1547</v>
      </c>
      <c r="K501" s="120">
        <v>0.6</v>
      </c>
      <c r="L501" s="120">
        <v>350</v>
      </c>
      <c r="M501" s="120" t="s">
        <v>1813</v>
      </c>
      <c r="N501" s="120" t="s">
        <v>1704</v>
      </c>
      <c r="O501" s="120" t="s">
        <v>1702</v>
      </c>
      <c r="P501" s="121">
        <v>150</v>
      </c>
      <c r="Q501" s="120">
        <v>0</v>
      </c>
      <c r="R501" s="121">
        <v>150</v>
      </c>
      <c r="S501" s="120">
        <v>199</v>
      </c>
      <c r="T501" s="121">
        <v>0</v>
      </c>
      <c r="U501" s="120">
        <v>0</v>
      </c>
      <c r="V501" s="121">
        <v>0</v>
      </c>
      <c r="W501" s="120">
        <v>0</v>
      </c>
      <c r="X501" s="120" t="s">
        <v>6261</v>
      </c>
      <c r="Y501" s="120" t="b">
        <v>1</v>
      </c>
      <c r="AA501" t="str">
        <f>VLOOKUP($H501,'Master list'!$C:$Z,3,0)</f>
        <v>SGCD</v>
      </c>
      <c r="AB501" t="str">
        <f>VLOOKUP($H501,'Master list'!$C:$Z,4,0)</f>
        <v>Z08</v>
      </c>
      <c r="AC501" s="47">
        <f>VLOOKUP($H501,'Master list'!$C:$Z,13,0)</f>
        <v>1219</v>
      </c>
      <c r="AD501" t="str">
        <f>VLOOKUP($H501,'Master list'!$C:$Z,5,0)</f>
        <v>SGCD2-ZSBX-Z08</v>
      </c>
      <c r="AE501">
        <f>VLOOKUP($H501,'Master list'!$C:$Z,6,0)</f>
        <v>0.6</v>
      </c>
      <c r="AF501">
        <f>VLOOKUP($H501,'Master list'!$C:$Z,7,0)</f>
        <v>350</v>
      </c>
      <c r="AG501">
        <f>VLOOKUP($H501,'Master list'!$C:$Z,8,0)</f>
        <v>730</v>
      </c>
      <c r="AH501" s="46">
        <f>VLOOKUP($H501,'Master list'!$C:$L,9,0)</f>
        <v>1.2034050000000001</v>
      </c>
      <c r="AI501" s="46">
        <f t="shared" si="28"/>
        <v>180.51075</v>
      </c>
      <c r="AJ501" s="46">
        <f t="shared" si="29"/>
        <v>180.51075</v>
      </c>
      <c r="AK501" s="46">
        <f t="shared" si="30"/>
        <v>0</v>
      </c>
      <c r="AL501" s="74">
        <v>5</v>
      </c>
    </row>
    <row r="502" spans="1:38">
      <c r="A502" s="120" t="s">
        <v>1447</v>
      </c>
      <c r="B502" s="120" t="s">
        <v>1702</v>
      </c>
      <c r="C502" s="120" t="s">
        <v>6256</v>
      </c>
      <c r="D502" s="120" t="s">
        <v>6225</v>
      </c>
      <c r="E502" s="121">
        <v>38</v>
      </c>
      <c r="F502" s="120" t="s">
        <v>6246</v>
      </c>
      <c r="G502" s="120" t="s">
        <v>6246</v>
      </c>
      <c r="H502" s="120" t="s">
        <v>1151</v>
      </c>
      <c r="I502" s="120" t="s">
        <v>1413</v>
      </c>
      <c r="J502" s="120" t="s">
        <v>1270</v>
      </c>
      <c r="K502" s="120">
        <v>2</v>
      </c>
      <c r="L502" s="120">
        <v>215</v>
      </c>
      <c r="M502" s="120" t="s">
        <v>1814</v>
      </c>
      <c r="N502" s="120" t="s">
        <v>1704</v>
      </c>
      <c r="O502" s="120" t="s">
        <v>1702</v>
      </c>
      <c r="P502" s="121">
        <v>200</v>
      </c>
      <c r="Q502" s="120">
        <v>0</v>
      </c>
      <c r="R502" s="121">
        <v>0</v>
      </c>
      <c r="S502" s="120">
        <v>0</v>
      </c>
      <c r="T502" s="121">
        <v>0</v>
      </c>
      <c r="U502" s="120">
        <v>0</v>
      </c>
      <c r="V502" s="121">
        <v>200</v>
      </c>
      <c r="W502" s="120">
        <v>0</v>
      </c>
      <c r="X502" s="120" t="s">
        <v>6261</v>
      </c>
      <c r="Y502" s="120" t="b">
        <v>0</v>
      </c>
      <c r="AA502" t="str">
        <f>VLOOKUP($H502,'Master list'!$C:$Z,3,0)</f>
        <v>SGCC</v>
      </c>
      <c r="AB502" t="str">
        <f>VLOOKUP($H502,'Master list'!$C:$Z,4,0)</f>
        <v>Z22</v>
      </c>
      <c r="AC502" s="47">
        <f>VLOOKUP($H502,'Master list'!$C:$Z,13,0)</f>
        <v>1219</v>
      </c>
      <c r="AD502" t="str">
        <f>VLOOKUP($H502,'Master list'!$C:$Z,5,0)</f>
        <v>SGCC-ZSBX-Z22</v>
      </c>
      <c r="AE502">
        <f>VLOOKUP($H502,'Master list'!$C:$Z,6,0)</f>
        <v>2</v>
      </c>
      <c r="AF502">
        <f>VLOOKUP($H502,'Master list'!$C:$Z,7,0)</f>
        <v>215</v>
      </c>
      <c r="AG502">
        <f>VLOOKUP($H502,'Master list'!$C:$Z,8,0)</f>
        <v>935</v>
      </c>
      <c r="AH502" s="46">
        <f>VLOOKUP($H502,'Master list'!$C:$L,9,0)</f>
        <v>3.1560925000000002</v>
      </c>
      <c r="AI502" s="46">
        <f t="shared" si="28"/>
        <v>631.21850000000006</v>
      </c>
      <c r="AJ502" s="46">
        <f t="shared" si="29"/>
        <v>0</v>
      </c>
      <c r="AK502" s="46">
        <f t="shared" si="30"/>
        <v>631.21850000000006</v>
      </c>
      <c r="AL502" s="74">
        <v>5</v>
      </c>
    </row>
    <row r="503" spans="1:38">
      <c r="A503" s="120" t="s">
        <v>1447</v>
      </c>
      <c r="B503" s="120" t="s">
        <v>1702</v>
      </c>
      <c r="C503" s="120" t="s">
        <v>6256</v>
      </c>
      <c r="D503" s="120" t="s">
        <v>6225</v>
      </c>
      <c r="E503" s="121">
        <v>39</v>
      </c>
      <c r="F503" s="120" t="s">
        <v>6246</v>
      </c>
      <c r="G503" s="120" t="s">
        <v>6246</v>
      </c>
      <c r="H503" s="120" t="s">
        <v>1151</v>
      </c>
      <c r="I503" s="120" t="s">
        <v>1413</v>
      </c>
      <c r="J503" s="120" t="s">
        <v>1270</v>
      </c>
      <c r="K503" s="120">
        <v>2</v>
      </c>
      <c r="L503" s="120">
        <v>215</v>
      </c>
      <c r="M503" s="120" t="s">
        <v>1814</v>
      </c>
      <c r="N503" s="120" t="s">
        <v>1704</v>
      </c>
      <c r="O503" s="120" t="s">
        <v>1702</v>
      </c>
      <c r="P503" s="121">
        <v>300</v>
      </c>
      <c r="Q503" s="120">
        <v>0</v>
      </c>
      <c r="R503" s="121">
        <v>0</v>
      </c>
      <c r="S503" s="120">
        <v>0</v>
      </c>
      <c r="T503" s="121">
        <v>0</v>
      </c>
      <c r="U503" s="120">
        <v>0</v>
      </c>
      <c r="V503" s="121">
        <v>300</v>
      </c>
      <c r="W503" s="120">
        <v>0</v>
      </c>
      <c r="X503" s="120" t="s">
        <v>6261</v>
      </c>
      <c r="Y503" s="120" t="b">
        <v>0</v>
      </c>
      <c r="AA503" t="str">
        <f>VLOOKUP($H503,'Master list'!$C:$Z,3,0)</f>
        <v>SGCC</v>
      </c>
      <c r="AB503" t="str">
        <f>VLOOKUP($H503,'Master list'!$C:$Z,4,0)</f>
        <v>Z22</v>
      </c>
      <c r="AC503" s="47">
        <f>VLOOKUP($H503,'Master list'!$C:$Z,13,0)</f>
        <v>1219</v>
      </c>
      <c r="AD503" t="str">
        <f>VLOOKUP($H503,'Master list'!$C:$Z,5,0)</f>
        <v>SGCC-ZSBX-Z22</v>
      </c>
      <c r="AE503">
        <f>VLOOKUP($H503,'Master list'!$C:$Z,6,0)</f>
        <v>2</v>
      </c>
      <c r="AF503">
        <f>VLOOKUP($H503,'Master list'!$C:$Z,7,0)</f>
        <v>215</v>
      </c>
      <c r="AG503">
        <f>VLOOKUP($H503,'Master list'!$C:$Z,8,0)</f>
        <v>935</v>
      </c>
      <c r="AH503" s="46">
        <f>VLOOKUP($H503,'Master list'!$C:$L,9,0)</f>
        <v>3.1560925000000002</v>
      </c>
      <c r="AI503" s="46">
        <f t="shared" si="28"/>
        <v>946.82775000000004</v>
      </c>
      <c r="AJ503" s="46">
        <f t="shared" si="29"/>
        <v>0</v>
      </c>
      <c r="AK503" s="46">
        <f t="shared" si="30"/>
        <v>946.82775000000004</v>
      </c>
      <c r="AL503" s="74">
        <v>5</v>
      </c>
    </row>
    <row r="504" spans="1:38">
      <c r="A504" s="120" t="s">
        <v>1447</v>
      </c>
      <c r="B504" s="120" t="s">
        <v>1702</v>
      </c>
      <c r="C504" s="120" t="s">
        <v>6262</v>
      </c>
      <c r="D504" s="120" t="s">
        <v>6225</v>
      </c>
      <c r="E504" s="121">
        <v>1</v>
      </c>
      <c r="F504" s="120" t="s">
        <v>6245</v>
      </c>
      <c r="G504" s="120" t="s">
        <v>6245</v>
      </c>
      <c r="H504" s="120" t="s">
        <v>1035</v>
      </c>
      <c r="I504" s="120" t="s">
        <v>1265</v>
      </c>
      <c r="J504" s="120" t="s">
        <v>1221</v>
      </c>
      <c r="K504" s="120">
        <v>0.7</v>
      </c>
      <c r="L504" s="120">
        <v>288</v>
      </c>
      <c r="M504" s="120" t="s">
        <v>6190</v>
      </c>
      <c r="N504" s="120" t="s">
        <v>1704</v>
      </c>
      <c r="O504" s="120" t="s">
        <v>1702</v>
      </c>
      <c r="P504" s="121">
        <v>100</v>
      </c>
      <c r="Q504" s="120">
        <v>0</v>
      </c>
      <c r="R504" s="121">
        <v>100</v>
      </c>
      <c r="S504" s="120">
        <v>60</v>
      </c>
      <c r="T504" s="121">
        <v>0</v>
      </c>
      <c r="U504" s="120">
        <v>0</v>
      </c>
      <c r="V504" s="121">
        <v>0</v>
      </c>
      <c r="W504" s="120">
        <v>0</v>
      </c>
      <c r="X504" s="120" t="s">
        <v>6261</v>
      </c>
      <c r="Y504" s="120" t="b">
        <v>1</v>
      </c>
      <c r="AA504" t="str">
        <f>VLOOKUP($H504,'Master list'!$C:$Z,3,0)</f>
        <v>SGCC</v>
      </c>
      <c r="AB504" t="str">
        <f>VLOOKUP($H504,'Master list'!$C:$Z,4,0)</f>
        <v>Z08</v>
      </c>
      <c r="AC504" s="47">
        <f>VLOOKUP($H504,'Master list'!$C:$Z,13,0)</f>
        <v>1219</v>
      </c>
      <c r="AD504" t="str">
        <f>VLOOKUP($H504,'Master list'!$C:$Z,5,0)</f>
        <v>SGCC-ZSBX-Z08</v>
      </c>
      <c r="AE504">
        <f>VLOOKUP($H504,'Master list'!$C:$Z,6,0)</f>
        <v>0.7</v>
      </c>
      <c r="AF504">
        <f>VLOOKUP($H504,'Master list'!$C:$Z,7,0)</f>
        <v>288</v>
      </c>
      <c r="AG504">
        <f>VLOOKUP($H504,'Master list'!$C:$Z,8,0)</f>
        <v>378</v>
      </c>
      <c r="AH504" s="46">
        <f>VLOOKUP($H504,'Master list'!$C:$L,9,0)</f>
        <v>0.59820767999999991</v>
      </c>
      <c r="AI504" s="46">
        <f t="shared" si="28"/>
        <v>59.820767999999994</v>
      </c>
      <c r="AJ504" s="46">
        <f t="shared" si="29"/>
        <v>59.820767999999994</v>
      </c>
      <c r="AK504" s="46">
        <f t="shared" si="30"/>
        <v>0</v>
      </c>
      <c r="AL504" s="74">
        <v>5</v>
      </c>
    </row>
    <row r="505" spans="1:38">
      <c r="A505" s="120" t="s">
        <v>1447</v>
      </c>
      <c r="B505" s="120" t="s">
        <v>1702</v>
      </c>
      <c r="C505" s="120" t="s">
        <v>6262</v>
      </c>
      <c r="D505" s="120" t="s">
        <v>6225</v>
      </c>
      <c r="E505" s="121">
        <v>2</v>
      </c>
      <c r="F505" s="120" t="s">
        <v>6246</v>
      </c>
      <c r="G505" s="120" t="s">
        <v>6246</v>
      </c>
      <c r="H505" s="120" t="s">
        <v>120</v>
      </c>
      <c r="I505" s="120" t="s">
        <v>1265</v>
      </c>
      <c r="J505" s="120" t="s">
        <v>1221</v>
      </c>
      <c r="K505" s="120">
        <v>0.7</v>
      </c>
      <c r="L505" s="120">
        <v>244.8</v>
      </c>
      <c r="M505" s="120" t="s">
        <v>4424</v>
      </c>
      <c r="N505" s="120" t="s">
        <v>1704</v>
      </c>
      <c r="O505" s="120" t="s">
        <v>1702</v>
      </c>
      <c r="P505" s="121">
        <v>300</v>
      </c>
      <c r="Q505" s="120">
        <v>0</v>
      </c>
      <c r="R505" s="121">
        <v>300</v>
      </c>
      <c r="S505" s="120">
        <v>324</v>
      </c>
      <c r="T505" s="121">
        <v>0</v>
      </c>
      <c r="U505" s="120">
        <v>0</v>
      </c>
      <c r="V505" s="121">
        <v>0</v>
      </c>
      <c r="W505" s="120">
        <v>0</v>
      </c>
      <c r="X505" s="120" t="s">
        <v>6261</v>
      </c>
      <c r="Y505" s="120" t="b">
        <v>1</v>
      </c>
      <c r="AA505" t="str">
        <f>VLOOKUP($H505,'Master list'!$C:$Z,3,0)</f>
        <v>SGCC</v>
      </c>
      <c r="AB505" t="str">
        <f>VLOOKUP($H505,'Master list'!$C:$Z,4,0)</f>
        <v>Z08</v>
      </c>
      <c r="AC505" s="47">
        <f>VLOOKUP($H505,'Master list'!$C:$Z,13,0)</f>
        <v>1219</v>
      </c>
      <c r="AD505" t="str">
        <f>VLOOKUP($H505,'Master list'!$C:$Z,5,0)</f>
        <v>SGCC-ZSBX-Z08</v>
      </c>
      <c r="AE505">
        <f>VLOOKUP($H505,'Master list'!$C:$Z,6,0)</f>
        <v>0.7</v>
      </c>
      <c r="AF505">
        <f>VLOOKUP($H505,'Master list'!$C:$Z,7,0)</f>
        <v>244.8</v>
      </c>
      <c r="AG505">
        <f>VLOOKUP($H505,'Master list'!$C:$Z,8,0)</f>
        <v>811</v>
      </c>
      <c r="AH505" s="46">
        <f>VLOOKUP($H505,'Master list'!$C:$L,9,0)</f>
        <v>1.0909377360000001</v>
      </c>
      <c r="AI505" s="46">
        <f t="shared" si="28"/>
        <v>327.2813208</v>
      </c>
      <c r="AJ505" s="46">
        <f t="shared" si="29"/>
        <v>327.2813208</v>
      </c>
      <c r="AK505" s="46">
        <f t="shared" si="30"/>
        <v>0</v>
      </c>
      <c r="AL505" s="74">
        <v>5</v>
      </c>
    </row>
    <row r="506" spans="1:38">
      <c r="A506" s="120" t="s">
        <v>1447</v>
      </c>
      <c r="B506" s="120" t="s">
        <v>1702</v>
      </c>
      <c r="C506" s="120" t="s">
        <v>6262</v>
      </c>
      <c r="D506" s="120" t="s">
        <v>6225</v>
      </c>
      <c r="E506" s="121">
        <v>3</v>
      </c>
      <c r="F506" s="120" t="s">
        <v>6246</v>
      </c>
      <c r="G506" s="120" t="s">
        <v>6246</v>
      </c>
      <c r="H506" s="120" t="s">
        <v>141</v>
      </c>
      <c r="I506" s="120" t="s">
        <v>1265</v>
      </c>
      <c r="J506" s="120" t="s">
        <v>1221</v>
      </c>
      <c r="K506" s="120">
        <v>0.6</v>
      </c>
      <c r="L506" s="120">
        <v>415</v>
      </c>
      <c r="M506" s="120" t="s">
        <v>4872</v>
      </c>
      <c r="N506" s="120" t="s">
        <v>1704</v>
      </c>
      <c r="O506" s="120" t="s">
        <v>1702</v>
      </c>
      <c r="P506" s="121">
        <v>300</v>
      </c>
      <c r="Q506" s="120">
        <v>0</v>
      </c>
      <c r="R506" s="121">
        <v>0</v>
      </c>
      <c r="S506" s="120">
        <v>0</v>
      </c>
      <c r="T506" s="121">
        <v>0</v>
      </c>
      <c r="U506" s="120">
        <v>0</v>
      </c>
      <c r="V506" s="121">
        <v>300</v>
      </c>
      <c r="W506" s="120">
        <v>0</v>
      </c>
      <c r="X506" s="120" t="s">
        <v>6261</v>
      </c>
      <c r="Y506" s="120" t="b">
        <v>0</v>
      </c>
      <c r="AA506" t="str">
        <f>VLOOKUP($H506,'Master list'!$C:$Z,3,0)</f>
        <v>SGCC</v>
      </c>
      <c r="AB506" t="str">
        <f>VLOOKUP($H506,'Master list'!$C:$Z,4,0)</f>
        <v>Z08</v>
      </c>
      <c r="AC506" s="47">
        <f>VLOOKUP($H506,'Master list'!$C:$Z,13,0)</f>
        <v>1219</v>
      </c>
      <c r="AD506" t="str">
        <f>VLOOKUP($H506,'Master list'!$C:$Z,5,0)</f>
        <v>SGCC-ZSBX-Z08</v>
      </c>
      <c r="AE506">
        <f>VLOOKUP($H506,'Master list'!$C:$Z,6,0)</f>
        <v>0.6</v>
      </c>
      <c r="AF506">
        <f>VLOOKUP($H506,'Master list'!$C:$Z,7,0)</f>
        <v>415</v>
      </c>
      <c r="AG506">
        <f>VLOOKUP($H506,'Master list'!$C:$Z,8,0)</f>
        <v>984</v>
      </c>
      <c r="AH506" s="46">
        <f>VLOOKUP($H506,'Master list'!$C:$L,9,0)</f>
        <v>1.9233756000000002</v>
      </c>
      <c r="AI506" s="46">
        <f t="shared" si="28"/>
        <v>577.01268000000005</v>
      </c>
      <c r="AJ506" s="46">
        <f t="shared" si="29"/>
        <v>0</v>
      </c>
      <c r="AK506" s="46">
        <f t="shared" si="30"/>
        <v>577.01268000000005</v>
      </c>
      <c r="AL506" s="74">
        <v>5</v>
      </c>
    </row>
    <row r="507" spans="1:38">
      <c r="A507" s="120" t="s">
        <v>1447</v>
      </c>
      <c r="B507" s="120" t="s">
        <v>1702</v>
      </c>
      <c r="C507" s="120" t="s">
        <v>6262</v>
      </c>
      <c r="D507" s="120" t="s">
        <v>6225</v>
      </c>
      <c r="E507" s="121">
        <v>4</v>
      </c>
      <c r="F507" s="120" t="s">
        <v>6245</v>
      </c>
      <c r="G507" s="120" t="s">
        <v>6245</v>
      </c>
      <c r="H507" s="120" t="s">
        <v>327</v>
      </c>
      <c r="I507" s="120" t="s">
        <v>1265</v>
      </c>
      <c r="J507" s="120" t="s">
        <v>1221</v>
      </c>
      <c r="K507" s="120">
        <v>1</v>
      </c>
      <c r="L507" s="120">
        <v>230</v>
      </c>
      <c r="M507" s="120" t="s">
        <v>1717</v>
      </c>
      <c r="N507" s="120" t="s">
        <v>1704</v>
      </c>
      <c r="O507" s="120" t="s">
        <v>1702</v>
      </c>
      <c r="P507" s="121">
        <v>1500</v>
      </c>
      <c r="Q507" s="120">
        <v>0</v>
      </c>
      <c r="R507" s="121">
        <v>4</v>
      </c>
      <c r="S507" s="120">
        <v>2.1920000000000002</v>
      </c>
      <c r="T507" s="121">
        <v>0</v>
      </c>
      <c r="U507" s="120">
        <v>0</v>
      </c>
      <c r="V507" s="121">
        <v>1496</v>
      </c>
      <c r="W507" s="120">
        <v>0</v>
      </c>
      <c r="X507" s="120" t="s">
        <v>6261</v>
      </c>
      <c r="Y507" s="120" t="b">
        <v>0</v>
      </c>
      <c r="AA507" t="str">
        <f>VLOOKUP($H507,'Master list'!$C:$Z,3,0)</f>
        <v>SGCC</v>
      </c>
      <c r="AB507" t="str">
        <f>VLOOKUP($H507,'Master list'!$C:$Z,4,0)</f>
        <v>Z08</v>
      </c>
      <c r="AC507" s="47">
        <f>VLOOKUP($H507,'Master list'!$C:$Z,13,0)</f>
        <v>1219</v>
      </c>
      <c r="AD507" t="str">
        <f>VLOOKUP($H507,'Master list'!$C:$Z,5,0)</f>
        <v>SGCC-ZSBX-Z08</v>
      </c>
      <c r="AE507">
        <f>VLOOKUP($H507,'Master list'!$C:$Z,6,0)</f>
        <v>1</v>
      </c>
      <c r="AF507">
        <f>VLOOKUP($H507,'Master list'!$C:$Z,7,0)</f>
        <v>230</v>
      </c>
      <c r="AG507">
        <f>VLOOKUP($H507,'Master list'!$C:$Z,8,0)</f>
        <v>310</v>
      </c>
      <c r="AH507" s="46">
        <f>VLOOKUP($H507,'Master list'!$C:$L,9,0)</f>
        <v>0.55970500000000001</v>
      </c>
      <c r="AI507" s="46">
        <f t="shared" si="28"/>
        <v>839.5575</v>
      </c>
      <c r="AJ507" s="46">
        <f t="shared" si="29"/>
        <v>2.23882</v>
      </c>
      <c r="AK507" s="46">
        <f t="shared" si="30"/>
        <v>837.31867999999997</v>
      </c>
      <c r="AL507" s="74">
        <v>5</v>
      </c>
    </row>
    <row r="508" spans="1:38">
      <c r="A508" s="120" t="s">
        <v>1447</v>
      </c>
      <c r="B508" s="120" t="s">
        <v>1702</v>
      </c>
      <c r="C508" s="120" t="s">
        <v>6262</v>
      </c>
      <c r="D508" s="120" t="s">
        <v>6225</v>
      </c>
      <c r="E508" s="121">
        <v>5</v>
      </c>
      <c r="F508" s="120" t="s">
        <v>6246</v>
      </c>
      <c r="G508" s="120" t="s">
        <v>6246</v>
      </c>
      <c r="H508" s="120" t="s">
        <v>513</v>
      </c>
      <c r="I508" s="120" t="s">
        <v>1265</v>
      </c>
      <c r="J508" s="120" t="s">
        <v>1221</v>
      </c>
      <c r="K508" s="120">
        <v>1.2</v>
      </c>
      <c r="L508" s="120">
        <v>104</v>
      </c>
      <c r="M508" s="120" t="s">
        <v>1830</v>
      </c>
      <c r="N508" s="120" t="s">
        <v>1704</v>
      </c>
      <c r="O508" s="120" t="s">
        <v>1702</v>
      </c>
      <c r="P508" s="121">
        <v>2500</v>
      </c>
      <c r="Q508" s="120">
        <v>0</v>
      </c>
      <c r="R508" s="121">
        <v>2500</v>
      </c>
      <c r="S508" s="120">
        <v>2190</v>
      </c>
      <c r="T508" s="121">
        <v>0</v>
      </c>
      <c r="U508" s="120">
        <v>0</v>
      </c>
      <c r="V508" s="121">
        <v>0</v>
      </c>
      <c r="W508" s="120">
        <v>0</v>
      </c>
      <c r="X508" s="120" t="s">
        <v>6261</v>
      </c>
      <c r="Y508" s="120" t="b">
        <v>1</v>
      </c>
      <c r="AA508" t="str">
        <f>VLOOKUP($H508,'Master list'!$C:$Z,3,0)</f>
        <v>SGCC</v>
      </c>
      <c r="AB508" t="str">
        <f>VLOOKUP($H508,'Master list'!$C:$Z,4,0)</f>
        <v>Z08</v>
      </c>
      <c r="AC508" s="47">
        <f>VLOOKUP($H508,'Master list'!$C:$Z,13,0)</f>
        <v>1219</v>
      </c>
      <c r="AD508" t="str">
        <f>VLOOKUP($H508,'Master list'!$C:$Z,5,0)</f>
        <v>SGCC-ZSBX-Z08</v>
      </c>
      <c r="AE508">
        <f>VLOOKUP($H508,'Master list'!$C:$Z,6,0)</f>
        <v>1.2</v>
      </c>
      <c r="AF508">
        <f>VLOOKUP($H508,'Master list'!$C:$Z,7,0)</f>
        <v>104</v>
      </c>
      <c r="AG508">
        <f>VLOOKUP($H508,'Master list'!$C:$Z,8,0)</f>
        <v>890</v>
      </c>
      <c r="AH508" s="46">
        <f>VLOOKUP($H508,'Master list'!$C:$L,9,0)</f>
        <v>0.8719152</v>
      </c>
      <c r="AI508" s="46">
        <f t="shared" si="28"/>
        <v>2179.788</v>
      </c>
      <c r="AJ508" s="46">
        <f t="shared" si="29"/>
        <v>2179.788</v>
      </c>
      <c r="AK508" s="46">
        <f t="shared" si="30"/>
        <v>0</v>
      </c>
      <c r="AL508" s="74">
        <v>5</v>
      </c>
    </row>
    <row r="509" spans="1:38">
      <c r="A509" s="120" t="s">
        <v>1447</v>
      </c>
      <c r="B509" s="120" t="s">
        <v>1702</v>
      </c>
      <c r="C509" s="120" t="s">
        <v>6262</v>
      </c>
      <c r="D509" s="120" t="s">
        <v>6225</v>
      </c>
      <c r="E509" s="121">
        <v>6</v>
      </c>
      <c r="F509" s="120" t="s">
        <v>6246</v>
      </c>
      <c r="G509" s="120" t="s">
        <v>6246</v>
      </c>
      <c r="H509" s="120" t="s">
        <v>513</v>
      </c>
      <c r="I509" s="120" t="s">
        <v>1265</v>
      </c>
      <c r="J509" s="120" t="s">
        <v>1221</v>
      </c>
      <c r="K509" s="120">
        <v>1.2</v>
      </c>
      <c r="L509" s="120">
        <v>104</v>
      </c>
      <c r="M509" s="120" t="s">
        <v>1830</v>
      </c>
      <c r="N509" s="120" t="s">
        <v>1704</v>
      </c>
      <c r="O509" s="120" t="s">
        <v>1702</v>
      </c>
      <c r="P509" s="121">
        <v>1500</v>
      </c>
      <c r="Q509" s="120">
        <v>0</v>
      </c>
      <c r="R509" s="121">
        <v>1311</v>
      </c>
      <c r="S509" s="120">
        <v>1155</v>
      </c>
      <c r="T509" s="121">
        <v>0</v>
      </c>
      <c r="U509" s="120">
        <v>0</v>
      </c>
      <c r="V509" s="121">
        <v>189</v>
      </c>
      <c r="W509" s="120">
        <v>0</v>
      </c>
      <c r="X509" s="120" t="s">
        <v>6261</v>
      </c>
      <c r="Y509" s="120" t="b">
        <v>0</v>
      </c>
      <c r="AA509" t="str">
        <f>VLOOKUP($H509,'Master list'!$C:$Z,3,0)</f>
        <v>SGCC</v>
      </c>
      <c r="AB509" t="str">
        <f>VLOOKUP($H509,'Master list'!$C:$Z,4,0)</f>
        <v>Z08</v>
      </c>
      <c r="AC509" s="47">
        <f>VLOOKUP($H509,'Master list'!$C:$Z,13,0)</f>
        <v>1219</v>
      </c>
      <c r="AD509" t="str">
        <f>VLOOKUP($H509,'Master list'!$C:$Z,5,0)</f>
        <v>SGCC-ZSBX-Z08</v>
      </c>
      <c r="AE509">
        <f>VLOOKUP($H509,'Master list'!$C:$Z,6,0)</f>
        <v>1.2</v>
      </c>
      <c r="AF509">
        <f>VLOOKUP($H509,'Master list'!$C:$Z,7,0)</f>
        <v>104</v>
      </c>
      <c r="AG509">
        <f>VLOOKUP($H509,'Master list'!$C:$Z,8,0)</f>
        <v>890</v>
      </c>
      <c r="AH509" s="46">
        <f>VLOOKUP($H509,'Master list'!$C:$L,9,0)</f>
        <v>0.8719152</v>
      </c>
      <c r="AI509" s="46">
        <f t="shared" si="28"/>
        <v>1307.8728000000001</v>
      </c>
      <c r="AJ509" s="46">
        <f t="shared" si="29"/>
        <v>1143.0808271999999</v>
      </c>
      <c r="AK509" s="46">
        <f t="shared" si="30"/>
        <v>164.79197280000017</v>
      </c>
      <c r="AL509" s="74">
        <v>5</v>
      </c>
    </row>
    <row r="510" spans="1:38">
      <c r="A510" s="120" t="s">
        <v>1447</v>
      </c>
      <c r="B510" s="120" t="s">
        <v>1702</v>
      </c>
      <c r="C510" s="120" t="s">
        <v>6262</v>
      </c>
      <c r="D510" s="120" t="s">
        <v>6225</v>
      </c>
      <c r="E510" s="121">
        <v>7</v>
      </c>
      <c r="F510" s="120" t="s">
        <v>6246</v>
      </c>
      <c r="G510" s="120" t="s">
        <v>6246</v>
      </c>
      <c r="H510" s="120" t="s">
        <v>580</v>
      </c>
      <c r="I510" s="120" t="s">
        <v>1265</v>
      </c>
      <c r="J510" s="120" t="s">
        <v>1270</v>
      </c>
      <c r="K510" s="120">
        <v>2</v>
      </c>
      <c r="L510" s="120">
        <v>554</v>
      </c>
      <c r="M510" s="120" t="s">
        <v>1718</v>
      </c>
      <c r="N510" s="120" t="s">
        <v>1704</v>
      </c>
      <c r="O510" s="120" t="s">
        <v>1702</v>
      </c>
      <c r="P510" s="121">
        <v>800</v>
      </c>
      <c r="Q510" s="120">
        <v>0</v>
      </c>
      <c r="R510" s="121">
        <v>579</v>
      </c>
      <c r="S510" s="120">
        <v>3888.67</v>
      </c>
      <c r="T510" s="121">
        <v>0</v>
      </c>
      <c r="U510" s="120">
        <v>0</v>
      </c>
      <c r="V510" s="121">
        <v>221</v>
      </c>
      <c r="W510" s="120">
        <v>0</v>
      </c>
      <c r="X510" s="120" t="s">
        <v>6261</v>
      </c>
      <c r="Y510" s="120" t="b">
        <v>0</v>
      </c>
      <c r="AA510" t="str">
        <f>VLOOKUP($H510,'Master list'!$C:$Z,3,0)</f>
        <v>SGCC</v>
      </c>
      <c r="AB510" t="str">
        <f>VLOOKUP($H510,'Master list'!$C:$Z,4,0)</f>
        <v>Z22</v>
      </c>
      <c r="AC510" s="47">
        <f>VLOOKUP($H510,'Master list'!$C:$Z,13,0)</f>
        <v>1219</v>
      </c>
      <c r="AD510" t="str">
        <f>VLOOKUP($H510,'Master list'!$C:$Z,5,0)</f>
        <v>SGCC-ZSBX-Z22</v>
      </c>
      <c r="AE510">
        <f>VLOOKUP($H510,'Master list'!$C:$Z,6,0)</f>
        <v>2</v>
      </c>
      <c r="AF510">
        <f>VLOOKUP($H510,'Master list'!$C:$Z,7,0)</f>
        <v>554</v>
      </c>
      <c r="AG510">
        <f>VLOOKUP($H510,'Master list'!$C:$Z,8,0)</f>
        <v>795</v>
      </c>
      <c r="AH510" s="46">
        <f>VLOOKUP($H510,'Master list'!$C:$L,9,0)</f>
        <v>6.914750999999999</v>
      </c>
      <c r="AI510" s="46">
        <f t="shared" si="28"/>
        <v>5531.8007999999991</v>
      </c>
      <c r="AJ510" s="46">
        <f t="shared" si="29"/>
        <v>4003.6408289999995</v>
      </c>
      <c r="AK510" s="46">
        <f t="shared" si="30"/>
        <v>1528.1599709999996</v>
      </c>
      <c r="AL510" s="74">
        <v>5</v>
      </c>
    </row>
    <row r="511" spans="1:38">
      <c r="A511" s="120" t="s">
        <v>1447</v>
      </c>
      <c r="B511" s="120" t="s">
        <v>1702</v>
      </c>
      <c r="C511" s="120" t="s">
        <v>6262</v>
      </c>
      <c r="D511" s="120" t="s">
        <v>6225</v>
      </c>
      <c r="E511" s="121">
        <v>8</v>
      </c>
      <c r="F511" s="120" t="s">
        <v>6245</v>
      </c>
      <c r="G511" s="120" t="s">
        <v>6245</v>
      </c>
      <c r="H511" s="120" t="s">
        <v>632</v>
      </c>
      <c r="I511" s="120" t="s">
        <v>1265</v>
      </c>
      <c r="J511" s="120" t="s">
        <v>1270</v>
      </c>
      <c r="K511" s="120">
        <v>2</v>
      </c>
      <c r="L511" s="120">
        <v>65</v>
      </c>
      <c r="M511" s="120" t="s">
        <v>4236</v>
      </c>
      <c r="N511" s="120" t="s">
        <v>1704</v>
      </c>
      <c r="O511" s="120" t="s">
        <v>1702</v>
      </c>
      <c r="P511" s="121">
        <v>300</v>
      </c>
      <c r="Q511" s="120">
        <v>0</v>
      </c>
      <c r="R511" s="121">
        <v>283</v>
      </c>
      <c r="S511" s="120">
        <v>90.843000000000004</v>
      </c>
      <c r="T511" s="121">
        <v>0</v>
      </c>
      <c r="U511" s="120">
        <v>0</v>
      </c>
      <c r="V511" s="121">
        <v>17</v>
      </c>
      <c r="W511" s="120">
        <v>0</v>
      </c>
      <c r="X511" s="120" t="s">
        <v>6261</v>
      </c>
      <c r="Y511" s="120" t="b">
        <v>0</v>
      </c>
      <c r="AA511" t="str">
        <f>VLOOKUP($H511,'Master list'!$C:$Z,3,0)</f>
        <v>SGCC</v>
      </c>
      <c r="AB511" t="str">
        <f>VLOOKUP($H511,'Master list'!$C:$Z,4,0)</f>
        <v>Z22</v>
      </c>
      <c r="AC511" s="47">
        <f>VLOOKUP($H511,'Master list'!$C:$Z,13,0)</f>
        <v>1219</v>
      </c>
      <c r="AD511" t="str">
        <f>VLOOKUP($H511,'Master list'!$C:$Z,5,0)</f>
        <v>SGCC-ZSBX-Z22</v>
      </c>
      <c r="AE511">
        <f>VLOOKUP($H511,'Master list'!$C:$Z,6,0)</f>
        <v>2</v>
      </c>
      <c r="AF511">
        <f>VLOOKUP($H511,'Master list'!$C:$Z,7,0)</f>
        <v>65</v>
      </c>
      <c r="AG511">
        <f>VLOOKUP($H511,'Master list'!$C:$Z,8,0)</f>
        <v>315</v>
      </c>
      <c r="AH511" s="46">
        <f>VLOOKUP($H511,'Master list'!$C:$L,9,0)</f>
        <v>0.32145750000000001</v>
      </c>
      <c r="AI511" s="46">
        <f t="shared" si="28"/>
        <v>96.437250000000006</v>
      </c>
      <c r="AJ511" s="46">
        <f t="shared" si="29"/>
        <v>90.972472499999995</v>
      </c>
      <c r="AK511" s="46">
        <f t="shared" si="30"/>
        <v>5.4647775000000109</v>
      </c>
      <c r="AL511" s="74">
        <v>5</v>
      </c>
    </row>
    <row r="512" spans="1:38">
      <c r="A512" s="120" t="s">
        <v>1447</v>
      </c>
      <c r="B512" s="120" t="s">
        <v>1702</v>
      </c>
      <c r="C512" s="120" t="s">
        <v>6262</v>
      </c>
      <c r="D512" s="120" t="s">
        <v>6225</v>
      </c>
      <c r="E512" s="121">
        <v>9</v>
      </c>
      <c r="F512" s="120" t="s">
        <v>6246</v>
      </c>
      <c r="G512" s="120" t="s">
        <v>6246</v>
      </c>
      <c r="H512" s="120" t="s">
        <v>817</v>
      </c>
      <c r="I512" s="120" t="s">
        <v>1265</v>
      </c>
      <c r="J512" s="120" t="s">
        <v>1221</v>
      </c>
      <c r="K512" s="120">
        <v>1</v>
      </c>
      <c r="L512" s="120">
        <v>200</v>
      </c>
      <c r="M512" s="120" t="s">
        <v>1759</v>
      </c>
      <c r="N512" s="120" t="s">
        <v>1704</v>
      </c>
      <c r="O512" s="120" t="s">
        <v>1702</v>
      </c>
      <c r="P512" s="121">
        <v>1000</v>
      </c>
      <c r="Q512" s="120">
        <v>0</v>
      </c>
      <c r="R512" s="121">
        <v>953</v>
      </c>
      <c r="S512" s="120">
        <v>596</v>
      </c>
      <c r="T512" s="121">
        <v>0</v>
      </c>
      <c r="U512" s="120">
        <v>0</v>
      </c>
      <c r="V512" s="121">
        <v>47</v>
      </c>
      <c r="W512" s="120">
        <v>0</v>
      </c>
      <c r="X512" s="120" t="s">
        <v>6261</v>
      </c>
      <c r="Y512" s="120" t="b">
        <v>0</v>
      </c>
      <c r="AA512" t="str">
        <f>VLOOKUP($H512,'Master list'!$C:$Z,3,0)</f>
        <v>SGCC</v>
      </c>
      <c r="AB512" t="str">
        <f>VLOOKUP($H512,'Master list'!$C:$Z,4,0)</f>
        <v>Z08</v>
      </c>
      <c r="AC512" s="47">
        <f>VLOOKUP($H512,'Master list'!$C:$Z,13,0)</f>
        <v>1219</v>
      </c>
      <c r="AD512" t="str">
        <f>VLOOKUP($H512,'Master list'!$C:$Z,5,0)</f>
        <v>SGCC-ZSBX-Z08</v>
      </c>
      <c r="AE512">
        <f>VLOOKUP($H512,'Master list'!$C:$Z,6,0)</f>
        <v>1</v>
      </c>
      <c r="AF512">
        <f>VLOOKUP($H512,'Master list'!$C:$Z,7,0)</f>
        <v>200</v>
      </c>
      <c r="AG512">
        <f>VLOOKUP($H512,'Master list'!$C:$Z,8,0)</f>
        <v>400</v>
      </c>
      <c r="AH512" s="46">
        <f>VLOOKUP($H512,'Master list'!$C:$L,9,0)</f>
        <v>0.628</v>
      </c>
      <c r="AI512" s="46">
        <f t="shared" si="28"/>
        <v>628</v>
      </c>
      <c r="AJ512" s="46">
        <f t="shared" si="29"/>
        <v>598.48400000000004</v>
      </c>
      <c r="AK512" s="46">
        <f t="shared" si="30"/>
        <v>29.515999999999963</v>
      </c>
      <c r="AL512" s="74">
        <v>5</v>
      </c>
    </row>
    <row r="513" spans="1:38">
      <c r="A513" s="120" t="s">
        <v>1447</v>
      </c>
      <c r="B513" s="120" t="s">
        <v>1702</v>
      </c>
      <c r="C513" s="120" t="s">
        <v>6262</v>
      </c>
      <c r="D513" s="120" t="s">
        <v>6225</v>
      </c>
      <c r="E513" s="121">
        <v>10</v>
      </c>
      <c r="F513" s="120" t="s">
        <v>6246</v>
      </c>
      <c r="G513" s="120" t="s">
        <v>6246</v>
      </c>
      <c r="H513" s="120" t="s">
        <v>833</v>
      </c>
      <c r="I513" s="120" t="s">
        <v>1265</v>
      </c>
      <c r="J513" s="120" t="s">
        <v>1221</v>
      </c>
      <c r="K513" s="120">
        <v>0.7</v>
      </c>
      <c r="L513" s="120">
        <v>568</v>
      </c>
      <c r="M513" s="120" t="s">
        <v>1719</v>
      </c>
      <c r="N513" s="120" t="s">
        <v>1704</v>
      </c>
      <c r="O513" s="120" t="s">
        <v>1702</v>
      </c>
      <c r="P513" s="121">
        <v>100</v>
      </c>
      <c r="Q513" s="120">
        <v>0</v>
      </c>
      <c r="R513" s="121">
        <v>100</v>
      </c>
      <c r="S513" s="120">
        <v>205</v>
      </c>
      <c r="T513" s="121">
        <v>0</v>
      </c>
      <c r="U513" s="120">
        <v>0</v>
      </c>
      <c r="V513" s="121">
        <v>0</v>
      </c>
      <c r="W513" s="120">
        <v>0</v>
      </c>
      <c r="X513" s="120" t="s">
        <v>6261</v>
      </c>
      <c r="Y513" s="120" t="b">
        <v>1</v>
      </c>
      <c r="AA513" t="str">
        <f>VLOOKUP($H513,'Master list'!$C:$Z,3,0)</f>
        <v>SGCC</v>
      </c>
      <c r="AB513" t="str">
        <f>VLOOKUP($H513,'Master list'!$C:$Z,4,0)</f>
        <v>Z08</v>
      </c>
      <c r="AC513" s="47">
        <f>VLOOKUP($H513,'Master list'!$C:$Z,13,0)</f>
        <v>1219</v>
      </c>
      <c r="AD513" t="str">
        <f>VLOOKUP($H513,'Master list'!$C:$Z,5,0)</f>
        <v>SGCC-ZSBX-Z08</v>
      </c>
      <c r="AE513">
        <f>VLOOKUP($H513,'Master list'!$C:$Z,6,0)</f>
        <v>0.7</v>
      </c>
      <c r="AF513">
        <f>VLOOKUP($H513,'Master list'!$C:$Z,7,0)</f>
        <v>568</v>
      </c>
      <c r="AG513">
        <f>VLOOKUP($H513,'Master list'!$C:$Z,8,0)</f>
        <v>633</v>
      </c>
      <c r="AH513" s="46">
        <f>VLOOKUP($H513,'Master list'!$C:$L,9,0)</f>
        <v>1.9756942799999995</v>
      </c>
      <c r="AI513" s="46">
        <f t="shared" si="28"/>
        <v>197.56942799999996</v>
      </c>
      <c r="AJ513" s="46">
        <f t="shared" si="29"/>
        <v>197.56942799999996</v>
      </c>
      <c r="AK513" s="46">
        <f t="shared" si="30"/>
        <v>0</v>
      </c>
      <c r="AL513" s="74">
        <v>5</v>
      </c>
    </row>
    <row r="514" spans="1:38">
      <c r="A514" s="120" t="s">
        <v>1447</v>
      </c>
      <c r="B514" s="120" t="s">
        <v>1702</v>
      </c>
      <c r="C514" s="120" t="s">
        <v>6262</v>
      </c>
      <c r="D514" s="120" t="s">
        <v>6225</v>
      </c>
      <c r="E514" s="121">
        <v>11</v>
      </c>
      <c r="F514" s="120" t="s">
        <v>6246</v>
      </c>
      <c r="G514" s="120" t="s">
        <v>6246</v>
      </c>
      <c r="H514" s="120" t="s">
        <v>833</v>
      </c>
      <c r="I514" s="120" t="s">
        <v>1265</v>
      </c>
      <c r="J514" s="120" t="s">
        <v>1221</v>
      </c>
      <c r="K514" s="120">
        <v>0.7</v>
      </c>
      <c r="L514" s="120">
        <v>568</v>
      </c>
      <c r="M514" s="120" t="s">
        <v>1719</v>
      </c>
      <c r="N514" s="120" t="s">
        <v>1704</v>
      </c>
      <c r="O514" s="120" t="s">
        <v>1702</v>
      </c>
      <c r="P514" s="121">
        <v>1000</v>
      </c>
      <c r="Q514" s="120">
        <v>0</v>
      </c>
      <c r="R514" s="121">
        <v>1000</v>
      </c>
      <c r="S514" s="120">
        <v>1970</v>
      </c>
      <c r="T514" s="121">
        <v>0</v>
      </c>
      <c r="U514" s="120">
        <v>0</v>
      </c>
      <c r="V514" s="121">
        <v>0</v>
      </c>
      <c r="W514" s="120">
        <v>0</v>
      </c>
      <c r="X514" s="120" t="s">
        <v>6261</v>
      </c>
      <c r="Y514" s="120" t="b">
        <v>1</v>
      </c>
      <c r="AA514" t="str">
        <f>VLOOKUP($H514,'Master list'!$C:$Z,3,0)</f>
        <v>SGCC</v>
      </c>
      <c r="AB514" t="str">
        <f>VLOOKUP($H514,'Master list'!$C:$Z,4,0)</f>
        <v>Z08</v>
      </c>
      <c r="AC514" s="47">
        <f>VLOOKUP($H514,'Master list'!$C:$Z,13,0)</f>
        <v>1219</v>
      </c>
      <c r="AD514" t="str">
        <f>VLOOKUP($H514,'Master list'!$C:$Z,5,0)</f>
        <v>SGCC-ZSBX-Z08</v>
      </c>
      <c r="AE514">
        <f>VLOOKUP($H514,'Master list'!$C:$Z,6,0)</f>
        <v>0.7</v>
      </c>
      <c r="AF514">
        <f>VLOOKUP($H514,'Master list'!$C:$Z,7,0)</f>
        <v>568</v>
      </c>
      <c r="AG514">
        <f>VLOOKUP($H514,'Master list'!$C:$Z,8,0)</f>
        <v>633</v>
      </c>
      <c r="AH514" s="46">
        <f>VLOOKUP($H514,'Master list'!$C:$L,9,0)</f>
        <v>1.9756942799999995</v>
      </c>
      <c r="AI514" s="46">
        <f t="shared" si="28"/>
        <v>1975.6942799999995</v>
      </c>
      <c r="AJ514" s="46">
        <f t="shared" si="29"/>
        <v>1975.6942799999995</v>
      </c>
      <c r="AK514" s="46">
        <f t="shared" si="30"/>
        <v>0</v>
      </c>
      <c r="AL514" s="74">
        <v>5</v>
      </c>
    </row>
    <row r="515" spans="1:38">
      <c r="A515" s="120" t="s">
        <v>1447</v>
      </c>
      <c r="B515" s="120" t="s">
        <v>1702</v>
      </c>
      <c r="C515" s="120" t="s">
        <v>6262</v>
      </c>
      <c r="D515" s="120" t="s">
        <v>6225</v>
      </c>
      <c r="E515" s="121">
        <v>12</v>
      </c>
      <c r="F515" s="120" t="s">
        <v>6246</v>
      </c>
      <c r="G515" s="120" t="s">
        <v>6246</v>
      </c>
      <c r="H515" s="120" t="s">
        <v>836</v>
      </c>
      <c r="I515" s="120" t="s">
        <v>1265</v>
      </c>
      <c r="J515" s="120" t="s">
        <v>1221</v>
      </c>
      <c r="K515" s="120">
        <v>0.7</v>
      </c>
      <c r="L515" s="120">
        <v>250.1</v>
      </c>
      <c r="M515" s="120" t="s">
        <v>1720</v>
      </c>
      <c r="N515" s="120" t="s">
        <v>1704</v>
      </c>
      <c r="O515" s="120" t="s">
        <v>1702</v>
      </c>
      <c r="P515" s="121">
        <v>600</v>
      </c>
      <c r="Q515" s="120">
        <v>0</v>
      </c>
      <c r="R515" s="121">
        <v>600</v>
      </c>
      <c r="S515" s="120">
        <v>460</v>
      </c>
      <c r="T515" s="121">
        <v>0</v>
      </c>
      <c r="U515" s="120">
        <v>0</v>
      </c>
      <c r="V515" s="121">
        <v>0</v>
      </c>
      <c r="W515" s="120">
        <v>0</v>
      </c>
      <c r="X515" s="120" t="s">
        <v>6261</v>
      </c>
      <c r="Y515" s="120" t="b">
        <v>1</v>
      </c>
      <c r="AA515" t="str">
        <f>VLOOKUP($H515,'Master list'!$C:$Z,3,0)</f>
        <v>SGCC</v>
      </c>
      <c r="AB515" t="str">
        <f>VLOOKUP($H515,'Master list'!$C:$Z,4,0)</f>
        <v>Z08</v>
      </c>
      <c r="AC515" s="47">
        <f>VLOOKUP($H515,'Master list'!$C:$Z,13,0)</f>
        <v>1219</v>
      </c>
      <c r="AD515" t="str">
        <f>VLOOKUP($H515,'Master list'!$C:$Z,5,0)</f>
        <v>SGCC-ZSBX-Z08</v>
      </c>
      <c r="AE515">
        <f>VLOOKUP($H515,'Master list'!$C:$Z,6,0)</f>
        <v>0.7</v>
      </c>
      <c r="AF515">
        <f>VLOOKUP($H515,'Master list'!$C:$Z,7,0)</f>
        <v>250.1</v>
      </c>
      <c r="AG515">
        <f>VLOOKUP($H515,'Master list'!$C:$Z,8,0)</f>
        <v>553.20000000000005</v>
      </c>
      <c r="AH515" s="46">
        <f>VLOOKUP($H515,'Master list'!$C:$L,9,0)</f>
        <v>0.76026248340000002</v>
      </c>
      <c r="AI515" s="46">
        <f t="shared" si="28"/>
        <v>456.15749004000003</v>
      </c>
      <c r="AJ515" s="46">
        <f t="shared" si="29"/>
        <v>456.15749004000003</v>
      </c>
      <c r="AK515" s="46">
        <f t="shared" si="30"/>
        <v>0</v>
      </c>
      <c r="AL515" s="74">
        <v>5</v>
      </c>
    </row>
    <row r="516" spans="1:38">
      <c r="A516" s="120" t="s">
        <v>1447</v>
      </c>
      <c r="B516" s="120" t="s">
        <v>1702</v>
      </c>
      <c r="C516" s="120" t="s">
        <v>6262</v>
      </c>
      <c r="D516" s="120" t="s">
        <v>6225</v>
      </c>
      <c r="E516" s="121">
        <v>13</v>
      </c>
      <c r="F516" s="120" t="s">
        <v>6246</v>
      </c>
      <c r="G516" s="120" t="s">
        <v>6246</v>
      </c>
      <c r="H516" s="120" t="s">
        <v>836</v>
      </c>
      <c r="I516" s="120" t="s">
        <v>1265</v>
      </c>
      <c r="J516" s="120" t="s">
        <v>1221</v>
      </c>
      <c r="K516" s="120">
        <v>0.7</v>
      </c>
      <c r="L516" s="120">
        <v>250.1</v>
      </c>
      <c r="M516" s="120" t="s">
        <v>1720</v>
      </c>
      <c r="N516" s="120" t="s">
        <v>1704</v>
      </c>
      <c r="O516" s="120" t="s">
        <v>1702</v>
      </c>
      <c r="P516" s="121">
        <v>1300</v>
      </c>
      <c r="Q516" s="120">
        <v>0</v>
      </c>
      <c r="R516" s="121">
        <v>1300</v>
      </c>
      <c r="S516" s="120">
        <v>985</v>
      </c>
      <c r="T516" s="121">
        <v>0</v>
      </c>
      <c r="U516" s="120">
        <v>0</v>
      </c>
      <c r="V516" s="121">
        <v>0</v>
      </c>
      <c r="W516" s="120">
        <v>0</v>
      </c>
      <c r="X516" s="120" t="s">
        <v>6261</v>
      </c>
      <c r="Y516" s="120" t="b">
        <v>1</v>
      </c>
      <c r="AA516" t="str">
        <f>VLOOKUP($H516,'Master list'!$C:$Z,3,0)</f>
        <v>SGCC</v>
      </c>
      <c r="AB516" t="str">
        <f>VLOOKUP($H516,'Master list'!$C:$Z,4,0)</f>
        <v>Z08</v>
      </c>
      <c r="AC516" s="47">
        <f>VLOOKUP($H516,'Master list'!$C:$Z,13,0)</f>
        <v>1219</v>
      </c>
      <c r="AD516" t="str">
        <f>VLOOKUP($H516,'Master list'!$C:$Z,5,0)</f>
        <v>SGCC-ZSBX-Z08</v>
      </c>
      <c r="AE516">
        <f>VLOOKUP($H516,'Master list'!$C:$Z,6,0)</f>
        <v>0.7</v>
      </c>
      <c r="AF516">
        <f>VLOOKUP($H516,'Master list'!$C:$Z,7,0)</f>
        <v>250.1</v>
      </c>
      <c r="AG516">
        <f>VLOOKUP($H516,'Master list'!$C:$Z,8,0)</f>
        <v>553.20000000000005</v>
      </c>
      <c r="AH516" s="46">
        <f>VLOOKUP($H516,'Master list'!$C:$L,9,0)</f>
        <v>0.76026248340000002</v>
      </c>
      <c r="AI516" s="46">
        <f t="shared" si="28"/>
        <v>988.34122841999999</v>
      </c>
      <c r="AJ516" s="46">
        <f t="shared" si="29"/>
        <v>988.34122841999999</v>
      </c>
      <c r="AK516" s="46">
        <f t="shared" si="30"/>
        <v>0</v>
      </c>
      <c r="AL516" s="74">
        <v>5</v>
      </c>
    </row>
    <row r="517" spans="1:38">
      <c r="A517" s="120" t="s">
        <v>1447</v>
      </c>
      <c r="B517" s="120" t="s">
        <v>1702</v>
      </c>
      <c r="C517" s="120" t="s">
        <v>6262</v>
      </c>
      <c r="D517" s="120" t="s">
        <v>6225</v>
      </c>
      <c r="E517" s="121">
        <v>14</v>
      </c>
      <c r="F517" s="120" t="s">
        <v>6246</v>
      </c>
      <c r="G517" s="120" t="s">
        <v>6246</v>
      </c>
      <c r="H517" s="120" t="s">
        <v>958</v>
      </c>
      <c r="I517" s="120" t="s">
        <v>1265</v>
      </c>
      <c r="J517" s="120" t="s">
        <v>1221</v>
      </c>
      <c r="K517" s="120">
        <v>1</v>
      </c>
      <c r="L517" s="120">
        <v>98</v>
      </c>
      <c r="M517" s="120" t="s">
        <v>1750</v>
      </c>
      <c r="N517" s="120" t="s">
        <v>1704</v>
      </c>
      <c r="O517" s="120" t="s">
        <v>1702</v>
      </c>
      <c r="P517" s="121">
        <v>100</v>
      </c>
      <c r="Q517" s="120">
        <v>0</v>
      </c>
      <c r="R517" s="121">
        <v>100</v>
      </c>
      <c r="S517" s="120">
        <v>14</v>
      </c>
      <c r="T517" s="121">
        <v>0</v>
      </c>
      <c r="U517" s="120">
        <v>0</v>
      </c>
      <c r="V517" s="121">
        <v>0</v>
      </c>
      <c r="W517" s="120">
        <v>0</v>
      </c>
      <c r="X517" s="120" t="s">
        <v>6263</v>
      </c>
      <c r="Y517" s="120" t="b">
        <v>1</v>
      </c>
      <c r="AA517" t="str">
        <f>VLOOKUP($H517,'Master list'!$C:$Z,3,0)</f>
        <v>SGCC</v>
      </c>
      <c r="AB517" t="str">
        <f>VLOOKUP($H517,'Master list'!$C:$Z,4,0)</f>
        <v>Z08</v>
      </c>
      <c r="AC517" s="47">
        <f>VLOOKUP($H517,'Master list'!$C:$Z,13,0)</f>
        <v>1219</v>
      </c>
      <c r="AD517" t="str">
        <f>VLOOKUP($H517,'Master list'!$C:$Z,5,0)</f>
        <v>SGCC-ZSBX-Z08</v>
      </c>
      <c r="AE517">
        <f>VLOOKUP($H517,'Master list'!$C:$Z,6,0)</f>
        <v>1</v>
      </c>
      <c r="AF517">
        <f>VLOOKUP($H517,'Master list'!$C:$Z,7,0)</f>
        <v>98</v>
      </c>
      <c r="AG517">
        <f>VLOOKUP($H517,'Master list'!$C:$Z,8,0)</f>
        <v>180</v>
      </c>
      <c r="AH517" s="46">
        <f>VLOOKUP($H517,'Master list'!$C:$L,9,0)</f>
        <v>0.13847400000000001</v>
      </c>
      <c r="AI517" s="46">
        <f t="shared" si="28"/>
        <v>13.847400000000002</v>
      </c>
      <c r="AJ517" s="46">
        <f t="shared" si="29"/>
        <v>13.847400000000002</v>
      </c>
      <c r="AK517" s="46">
        <f t="shared" si="30"/>
        <v>0</v>
      </c>
      <c r="AL517" s="74">
        <v>5</v>
      </c>
    </row>
    <row r="518" spans="1:38">
      <c r="A518" s="120" t="s">
        <v>1447</v>
      </c>
      <c r="B518" s="120" t="s">
        <v>1702</v>
      </c>
      <c r="C518" s="120" t="s">
        <v>6262</v>
      </c>
      <c r="D518" s="120" t="s">
        <v>6225</v>
      </c>
      <c r="E518" s="121">
        <v>15</v>
      </c>
      <c r="F518" s="120" t="s">
        <v>6246</v>
      </c>
      <c r="G518" s="120" t="s">
        <v>6246</v>
      </c>
      <c r="H518" s="120" t="s">
        <v>958</v>
      </c>
      <c r="I518" s="120" t="s">
        <v>1265</v>
      </c>
      <c r="J518" s="120" t="s">
        <v>1221</v>
      </c>
      <c r="K518" s="120">
        <v>1</v>
      </c>
      <c r="L518" s="120">
        <v>98</v>
      </c>
      <c r="M518" s="120" t="s">
        <v>1750</v>
      </c>
      <c r="N518" s="120" t="s">
        <v>1704</v>
      </c>
      <c r="O518" s="120" t="s">
        <v>1702</v>
      </c>
      <c r="P518" s="121">
        <v>600</v>
      </c>
      <c r="Q518" s="120">
        <v>0</v>
      </c>
      <c r="R518" s="121">
        <v>600</v>
      </c>
      <c r="S518" s="120">
        <v>82.26</v>
      </c>
      <c r="T518" s="121">
        <v>0</v>
      </c>
      <c r="U518" s="120">
        <v>0</v>
      </c>
      <c r="V518" s="121">
        <v>0</v>
      </c>
      <c r="W518" s="120">
        <v>0</v>
      </c>
      <c r="X518" s="120" t="s">
        <v>6263</v>
      </c>
      <c r="Y518" s="120" t="b">
        <v>1</v>
      </c>
      <c r="AA518" t="str">
        <f>VLOOKUP($H518,'Master list'!$C:$Z,3,0)</f>
        <v>SGCC</v>
      </c>
      <c r="AB518" t="str">
        <f>VLOOKUP($H518,'Master list'!$C:$Z,4,0)</f>
        <v>Z08</v>
      </c>
      <c r="AC518" s="47">
        <f>VLOOKUP($H518,'Master list'!$C:$Z,13,0)</f>
        <v>1219</v>
      </c>
      <c r="AD518" t="str">
        <f>VLOOKUP($H518,'Master list'!$C:$Z,5,0)</f>
        <v>SGCC-ZSBX-Z08</v>
      </c>
      <c r="AE518">
        <f>VLOOKUP($H518,'Master list'!$C:$Z,6,0)</f>
        <v>1</v>
      </c>
      <c r="AF518">
        <f>VLOOKUP($H518,'Master list'!$C:$Z,7,0)</f>
        <v>98</v>
      </c>
      <c r="AG518">
        <f>VLOOKUP($H518,'Master list'!$C:$Z,8,0)</f>
        <v>180</v>
      </c>
      <c r="AH518" s="46">
        <f>VLOOKUP($H518,'Master list'!$C:$L,9,0)</f>
        <v>0.13847400000000001</v>
      </c>
      <c r="AI518" s="46">
        <f t="shared" si="28"/>
        <v>83.084400000000002</v>
      </c>
      <c r="AJ518" s="46">
        <f t="shared" si="29"/>
        <v>83.084400000000002</v>
      </c>
      <c r="AK518" s="46">
        <f t="shared" si="30"/>
        <v>0</v>
      </c>
      <c r="AL518" s="74">
        <v>5</v>
      </c>
    </row>
    <row r="519" spans="1:38">
      <c r="A519" s="120" t="s">
        <v>1447</v>
      </c>
      <c r="B519" s="120" t="s">
        <v>1702</v>
      </c>
      <c r="C519" s="120" t="s">
        <v>6262</v>
      </c>
      <c r="D519" s="120" t="s">
        <v>6225</v>
      </c>
      <c r="E519" s="121">
        <v>16</v>
      </c>
      <c r="F519" s="120" t="s">
        <v>6246</v>
      </c>
      <c r="G519" s="120" t="s">
        <v>6246</v>
      </c>
      <c r="H519" s="120" t="s">
        <v>960</v>
      </c>
      <c r="I519" s="120" t="s">
        <v>1265</v>
      </c>
      <c r="J519" s="120" t="s">
        <v>1221</v>
      </c>
      <c r="K519" s="120">
        <v>1</v>
      </c>
      <c r="L519" s="120">
        <v>134</v>
      </c>
      <c r="M519" s="120" t="s">
        <v>2016</v>
      </c>
      <c r="N519" s="120" t="s">
        <v>1704</v>
      </c>
      <c r="O519" s="120" t="s">
        <v>1702</v>
      </c>
      <c r="P519" s="121">
        <v>500</v>
      </c>
      <c r="Q519" s="120">
        <v>0</v>
      </c>
      <c r="R519" s="121">
        <v>500</v>
      </c>
      <c r="S519" s="120">
        <v>134.184</v>
      </c>
      <c r="T519" s="121">
        <v>0</v>
      </c>
      <c r="U519" s="120">
        <v>0</v>
      </c>
      <c r="V519" s="121">
        <v>0</v>
      </c>
      <c r="W519" s="120">
        <v>0</v>
      </c>
      <c r="X519" s="120" t="s">
        <v>6263</v>
      </c>
      <c r="Y519" s="120" t="b">
        <v>1</v>
      </c>
      <c r="AA519" t="str">
        <f>VLOOKUP($H519,'Master list'!$C:$Z,3,0)</f>
        <v>SGCC</v>
      </c>
      <c r="AB519" t="str">
        <f>VLOOKUP($H519,'Master list'!$C:$Z,4,0)</f>
        <v>Z08</v>
      </c>
      <c r="AC519" s="47">
        <f>VLOOKUP($H519,'Master list'!$C:$Z,13,0)</f>
        <v>1219</v>
      </c>
      <c r="AD519" t="str">
        <f>VLOOKUP($H519,'Master list'!$C:$Z,5,0)</f>
        <v>SGCC-ZSBX-Z08</v>
      </c>
      <c r="AE519">
        <f>VLOOKUP($H519,'Master list'!$C:$Z,6,0)</f>
        <v>1</v>
      </c>
      <c r="AF519">
        <f>VLOOKUP($H519,'Master list'!$C:$Z,7,0)</f>
        <v>134</v>
      </c>
      <c r="AG519">
        <f>VLOOKUP($H519,'Master list'!$C:$Z,8,0)</f>
        <v>254</v>
      </c>
      <c r="AH519" s="46">
        <f>VLOOKUP($H519,'Master list'!$C:$L,9,0)</f>
        <v>0.26718259999999999</v>
      </c>
      <c r="AI519" s="46">
        <f t="shared" si="28"/>
        <v>133.59129999999999</v>
      </c>
      <c r="AJ519" s="46">
        <f t="shared" si="29"/>
        <v>133.59129999999999</v>
      </c>
      <c r="AK519" s="46">
        <f t="shared" si="30"/>
        <v>0</v>
      </c>
      <c r="AL519" s="74">
        <v>5</v>
      </c>
    </row>
    <row r="520" spans="1:38">
      <c r="A520" s="120" t="s">
        <v>1447</v>
      </c>
      <c r="B520" s="120" t="s">
        <v>1702</v>
      </c>
      <c r="C520" s="120" t="s">
        <v>6262</v>
      </c>
      <c r="D520" s="120" t="s">
        <v>6225</v>
      </c>
      <c r="E520" s="121">
        <v>17</v>
      </c>
      <c r="F520" s="120" t="s">
        <v>6246</v>
      </c>
      <c r="G520" s="120" t="s">
        <v>6246</v>
      </c>
      <c r="H520" s="120" t="s">
        <v>1028</v>
      </c>
      <c r="I520" s="120" t="s">
        <v>1265</v>
      </c>
      <c r="J520" s="120" t="s">
        <v>1221</v>
      </c>
      <c r="K520" s="120">
        <v>1.6</v>
      </c>
      <c r="L520" s="120">
        <v>498</v>
      </c>
      <c r="M520" s="120" t="s">
        <v>1710</v>
      </c>
      <c r="N520" s="120" t="s">
        <v>1704</v>
      </c>
      <c r="O520" s="120" t="s">
        <v>1702</v>
      </c>
      <c r="P520" s="121">
        <v>300</v>
      </c>
      <c r="Q520" s="120">
        <v>0</v>
      </c>
      <c r="R520" s="121">
        <v>91</v>
      </c>
      <c r="S520" s="120">
        <v>335</v>
      </c>
      <c r="T520" s="121">
        <v>0</v>
      </c>
      <c r="U520" s="120">
        <v>0</v>
      </c>
      <c r="V520" s="121">
        <v>209</v>
      </c>
      <c r="W520" s="120">
        <v>0</v>
      </c>
      <c r="X520" s="120" t="s">
        <v>6263</v>
      </c>
      <c r="Y520" s="120" t="b">
        <v>0</v>
      </c>
      <c r="AA520" t="str">
        <f>VLOOKUP($H520,'Master list'!$C:$Z,3,0)</f>
        <v>SGCC</v>
      </c>
      <c r="AB520" t="str">
        <f>VLOOKUP($H520,'Master list'!$C:$Z,4,0)</f>
        <v>Z08</v>
      </c>
      <c r="AC520" s="47">
        <f>VLOOKUP($H520,'Master list'!$C:$Z,13,0)</f>
        <v>1219</v>
      </c>
      <c r="AD520" t="str">
        <f>VLOOKUP($H520,'Master list'!$C:$Z,5,0)</f>
        <v>SGCC-ZSBX-Z08</v>
      </c>
      <c r="AE520">
        <f>VLOOKUP($H520,'Master list'!$C:$Z,6,0)</f>
        <v>1.6</v>
      </c>
      <c r="AF520">
        <f>VLOOKUP($H520,'Master list'!$C:$Z,7,0)</f>
        <v>498</v>
      </c>
      <c r="AG520">
        <f>VLOOKUP($H520,'Master list'!$C:$Z,8,0)</f>
        <v>590</v>
      </c>
      <c r="AH520" s="46">
        <f>VLOOKUP($H520,'Master list'!$C:$L,9,0)</f>
        <v>3.6903792000000002</v>
      </c>
      <c r="AI520" s="46">
        <f t="shared" si="28"/>
        <v>1107.11376</v>
      </c>
      <c r="AJ520" s="46">
        <f t="shared" si="29"/>
        <v>335.82450720000003</v>
      </c>
      <c r="AK520" s="46">
        <f t="shared" si="30"/>
        <v>771.28925279999999</v>
      </c>
      <c r="AL520" s="74">
        <v>5</v>
      </c>
    </row>
    <row r="521" spans="1:38">
      <c r="A521" s="120" t="s">
        <v>1447</v>
      </c>
      <c r="B521" s="120" t="s">
        <v>1702</v>
      </c>
      <c r="C521" s="120" t="s">
        <v>6262</v>
      </c>
      <c r="D521" s="120" t="s">
        <v>6225</v>
      </c>
      <c r="E521" s="121">
        <v>18</v>
      </c>
      <c r="F521" s="120" t="s">
        <v>6246</v>
      </c>
      <c r="G521" s="120" t="s">
        <v>6246</v>
      </c>
      <c r="H521" s="120" t="s">
        <v>1028</v>
      </c>
      <c r="I521" s="120" t="s">
        <v>1265</v>
      </c>
      <c r="J521" s="120" t="s">
        <v>1221</v>
      </c>
      <c r="K521" s="120">
        <v>1.6</v>
      </c>
      <c r="L521" s="120">
        <v>498</v>
      </c>
      <c r="M521" s="120" t="s">
        <v>1710</v>
      </c>
      <c r="N521" s="120" t="s">
        <v>1704</v>
      </c>
      <c r="O521" s="120" t="s">
        <v>1702</v>
      </c>
      <c r="P521" s="121">
        <v>400</v>
      </c>
      <c r="Q521" s="120">
        <v>0</v>
      </c>
      <c r="R521" s="121">
        <v>0</v>
      </c>
      <c r="S521" s="120">
        <v>0</v>
      </c>
      <c r="T521" s="121">
        <v>0</v>
      </c>
      <c r="U521" s="120">
        <v>0</v>
      </c>
      <c r="V521" s="121">
        <v>400</v>
      </c>
      <c r="W521" s="120">
        <v>0</v>
      </c>
      <c r="X521" s="120" t="s">
        <v>6263</v>
      </c>
      <c r="Y521" s="120" t="b">
        <v>0</v>
      </c>
      <c r="AA521" t="str">
        <f>VLOOKUP($H521,'Master list'!$C:$Z,3,0)</f>
        <v>SGCC</v>
      </c>
      <c r="AB521" t="str">
        <f>VLOOKUP($H521,'Master list'!$C:$Z,4,0)</f>
        <v>Z08</v>
      </c>
      <c r="AC521" s="47">
        <f>VLOOKUP($H521,'Master list'!$C:$Z,13,0)</f>
        <v>1219</v>
      </c>
      <c r="AD521" t="str">
        <f>VLOOKUP($H521,'Master list'!$C:$Z,5,0)</f>
        <v>SGCC-ZSBX-Z08</v>
      </c>
      <c r="AE521">
        <f>VLOOKUP($H521,'Master list'!$C:$Z,6,0)</f>
        <v>1.6</v>
      </c>
      <c r="AF521">
        <f>VLOOKUP($H521,'Master list'!$C:$Z,7,0)</f>
        <v>498</v>
      </c>
      <c r="AG521">
        <f>VLOOKUP($H521,'Master list'!$C:$Z,8,0)</f>
        <v>590</v>
      </c>
      <c r="AH521" s="46">
        <f>VLOOKUP($H521,'Master list'!$C:$L,9,0)</f>
        <v>3.6903792000000002</v>
      </c>
      <c r="AI521" s="46">
        <f t="shared" ref="AI521:AI584" si="31">IF(M521="coil",Q521,P521*$AH521)</f>
        <v>1476.1516800000002</v>
      </c>
      <c r="AJ521" s="46">
        <f t="shared" ref="AJ521:AJ584" si="32">IF(M521="coil",U521+S521,(R521+T521)*$AH521)</f>
        <v>0</v>
      </c>
      <c r="AK521" s="46">
        <f t="shared" ref="AK521:AK584" si="33">IF(Y521="TRUE",0,AI521-AJ521)</f>
        <v>1476.1516800000002</v>
      </c>
      <c r="AL521" s="74">
        <v>5</v>
      </c>
    </row>
    <row r="522" spans="1:38">
      <c r="A522" s="120" t="s">
        <v>1447</v>
      </c>
      <c r="B522" s="120" t="s">
        <v>1702</v>
      </c>
      <c r="C522" s="120" t="s">
        <v>6262</v>
      </c>
      <c r="D522" s="120" t="s">
        <v>6225</v>
      </c>
      <c r="E522" s="121">
        <v>19</v>
      </c>
      <c r="F522" s="120" t="s">
        <v>6246</v>
      </c>
      <c r="G522" s="120" t="s">
        <v>6246</v>
      </c>
      <c r="H522" s="120" t="s">
        <v>1100</v>
      </c>
      <c r="I522" s="120" t="s">
        <v>1265</v>
      </c>
      <c r="J522" s="120" t="s">
        <v>1221</v>
      </c>
      <c r="K522" s="120">
        <v>0.5</v>
      </c>
      <c r="L522" s="120">
        <v>152</v>
      </c>
      <c r="M522" s="120" t="s">
        <v>1711</v>
      </c>
      <c r="N522" s="120" t="s">
        <v>1704</v>
      </c>
      <c r="O522" s="120" t="s">
        <v>1702</v>
      </c>
      <c r="P522" s="121">
        <v>2700</v>
      </c>
      <c r="Q522" s="120">
        <v>0</v>
      </c>
      <c r="R522" s="121">
        <v>2700</v>
      </c>
      <c r="S522" s="120">
        <v>301.63400000000001</v>
      </c>
      <c r="T522" s="121">
        <v>0</v>
      </c>
      <c r="U522" s="120">
        <v>0</v>
      </c>
      <c r="V522" s="121">
        <v>0</v>
      </c>
      <c r="W522" s="120">
        <v>0</v>
      </c>
      <c r="X522" s="120" t="s">
        <v>6263</v>
      </c>
      <c r="Y522" s="120" t="b">
        <v>1</v>
      </c>
      <c r="AA522" t="str">
        <f>VLOOKUP($H522,'Master list'!$C:$Z,3,0)</f>
        <v>SGCC</v>
      </c>
      <c r="AB522" t="str">
        <f>VLOOKUP($H522,'Master list'!$C:$Z,4,0)</f>
        <v>Z08</v>
      </c>
      <c r="AC522" s="47">
        <f>VLOOKUP($H522,'Master list'!$C:$Z,13,0)</f>
        <v>1219</v>
      </c>
      <c r="AD522" t="str">
        <f>VLOOKUP($H522,'Master list'!$C:$Z,5,0)</f>
        <v>SGCC-ZSBX-Z08</v>
      </c>
      <c r="AE522">
        <f>VLOOKUP($H522,'Master list'!$C:$Z,6,0)</f>
        <v>0.5</v>
      </c>
      <c r="AF522">
        <f>VLOOKUP($H522,'Master list'!$C:$Z,7,0)</f>
        <v>152</v>
      </c>
      <c r="AG522">
        <f>VLOOKUP($H522,'Master list'!$C:$Z,8,0)</f>
        <v>188</v>
      </c>
      <c r="AH522" s="46">
        <f>VLOOKUP($H522,'Master list'!$C:$L,9,0)</f>
        <v>0.1121608</v>
      </c>
      <c r="AI522" s="46">
        <f t="shared" si="31"/>
        <v>302.83416</v>
      </c>
      <c r="AJ522" s="46">
        <f t="shared" si="32"/>
        <v>302.83416</v>
      </c>
      <c r="AK522" s="46">
        <f t="shared" si="33"/>
        <v>0</v>
      </c>
      <c r="AL522" s="74">
        <v>5</v>
      </c>
    </row>
    <row r="523" spans="1:38">
      <c r="A523" s="120" t="s">
        <v>1447</v>
      </c>
      <c r="B523" s="120" t="s">
        <v>1702</v>
      </c>
      <c r="C523" s="120" t="s">
        <v>6262</v>
      </c>
      <c r="D523" s="120" t="s">
        <v>6225</v>
      </c>
      <c r="E523" s="121">
        <v>20</v>
      </c>
      <c r="F523" s="120" t="s">
        <v>6246</v>
      </c>
      <c r="G523" s="120" t="s">
        <v>6246</v>
      </c>
      <c r="H523" s="120" t="s">
        <v>1102</v>
      </c>
      <c r="I523" s="120" t="s">
        <v>1265</v>
      </c>
      <c r="J523" s="120" t="s">
        <v>1221</v>
      </c>
      <c r="K523" s="120">
        <v>0.5</v>
      </c>
      <c r="L523" s="120">
        <v>152</v>
      </c>
      <c r="M523" s="120" t="s">
        <v>1711</v>
      </c>
      <c r="N523" s="120" t="s">
        <v>1704</v>
      </c>
      <c r="O523" s="120" t="s">
        <v>1702</v>
      </c>
      <c r="P523" s="121">
        <v>2800</v>
      </c>
      <c r="Q523" s="120">
        <v>0</v>
      </c>
      <c r="R523" s="121">
        <v>2800</v>
      </c>
      <c r="S523" s="120">
        <v>309</v>
      </c>
      <c r="T523" s="121">
        <v>0</v>
      </c>
      <c r="U523" s="120">
        <v>0</v>
      </c>
      <c r="V523" s="121">
        <v>0</v>
      </c>
      <c r="W523" s="120">
        <v>0</v>
      </c>
      <c r="X523" s="120" t="s">
        <v>6263</v>
      </c>
      <c r="Y523" s="120" t="b">
        <v>1</v>
      </c>
      <c r="AA523" t="str">
        <f>VLOOKUP($H523,'Master list'!$C:$Z,3,0)</f>
        <v>SGCC</v>
      </c>
      <c r="AB523" t="str">
        <f>VLOOKUP($H523,'Master list'!$C:$Z,4,0)</f>
        <v>Z08</v>
      </c>
      <c r="AC523" s="47">
        <f>VLOOKUP($H523,'Master list'!$C:$Z,13,0)</f>
        <v>1219</v>
      </c>
      <c r="AD523" t="str">
        <f>VLOOKUP($H523,'Master list'!$C:$Z,5,0)</f>
        <v>SGCC-ZSBX-Z08</v>
      </c>
      <c r="AE523">
        <f>VLOOKUP($H523,'Master list'!$C:$Z,6,0)</f>
        <v>0.5</v>
      </c>
      <c r="AF523">
        <f>VLOOKUP($H523,'Master list'!$C:$Z,7,0)</f>
        <v>152</v>
      </c>
      <c r="AG523">
        <f>VLOOKUP($H523,'Master list'!$C:$Z,8,0)</f>
        <v>188</v>
      </c>
      <c r="AH523" s="46">
        <f>VLOOKUP($H523,'Master list'!$C:$L,9,0)</f>
        <v>0.1121608</v>
      </c>
      <c r="AI523" s="46">
        <f t="shared" si="31"/>
        <v>314.05024000000003</v>
      </c>
      <c r="AJ523" s="46">
        <f t="shared" si="32"/>
        <v>314.05024000000003</v>
      </c>
      <c r="AK523" s="46">
        <f t="shared" si="33"/>
        <v>0</v>
      </c>
      <c r="AL523" s="74">
        <v>5</v>
      </c>
    </row>
    <row r="524" spans="1:38">
      <c r="A524" s="120" t="s">
        <v>1447</v>
      </c>
      <c r="B524" s="120" t="s">
        <v>1702</v>
      </c>
      <c r="C524" s="120" t="s">
        <v>6262</v>
      </c>
      <c r="D524" s="120" t="s">
        <v>6225</v>
      </c>
      <c r="E524" s="121">
        <v>21</v>
      </c>
      <c r="F524" s="120" t="s">
        <v>6246</v>
      </c>
      <c r="G524" s="120" t="s">
        <v>6246</v>
      </c>
      <c r="H524" s="120" t="s">
        <v>1123</v>
      </c>
      <c r="I524" s="120" t="s">
        <v>1265</v>
      </c>
      <c r="J524" s="120" t="s">
        <v>1547</v>
      </c>
      <c r="K524" s="120">
        <v>0.6</v>
      </c>
      <c r="L524" s="120">
        <v>665</v>
      </c>
      <c r="M524" s="120" t="s">
        <v>1712</v>
      </c>
      <c r="N524" s="120" t="s">
        <v>1704</v>
      </c>
      <c r="O524" s="120" t="s">
        <v>1702</v>
      </c>
      <c r="P524" s="121">
        <v>800</v>
      </c>
      <c r="Q524" s="120">
        <v>0</v>
      </c>
      <c r="R524" s="121">
        <v>800</v>
      </c>
      <c r="S524" s="120">
        <v>1652</v>
      </c>
      <c r="T524" s="121">
        <v>0</v>
      </c>
      <c r="U524" s="120">
        <v>0</v>
      </c>
      <c r="V524" s="121">
        <v>0</v>
      </c>
      <c r="W524" s="120">
        <v>0</v>
      </c>
      <c r="X524" s="120" t="s">
        <v>6263</v>
      </c>
      <c r="Y524" s="120" t="b">
        <v>1</v>
      </c>
      <c r="AA524" t="str">
        <f>VLOOKUP($H524,'Master list'!$C:$Z,3,0)</f>
        <v>SGCD</v>
      </c>
      <c r="AB524" t="str">
        <f>VLOOKUP($H524,'Master list'!$C:$Z,4,0)</f>
        <v>Z08</v>
      </c>
      <c r="AC524" s="47">
        <f>VLOOKUP($H524,'Master list'!$C:$Z,13,0)</f>
        <v>1340</v>
      </c>
      <c r="AD524" t="str">
        <f>VLOOKUP($H524,'Master list'!$C:$Z,5,0)</f>
        <v>SGCD2-ZSBX-Z08</v>
      </c>
      <c r="AE524">
        <f>VLOOKUP($H524,'Master list'!$C:$Z,6,0)</f>
        <v>0.6</v>
      </c>
      <c r="AF524">
        <f>VLOOKUP($H524,'Master list'!$C:$Z,7,0)</f>
        <v>665</v>
      </c>
      <c r="AG524">
        <f>VLOOKUP($H524,'Master list'!$C:$Z,8,0)</f>
        <v>665</v>
      </c>
      <c r="AH524" s="46">
        <f>VLOOKUP($H524,'Master list'!$C:$L,9,0)</f>
        <v>2.08287975</v>
      </c>
      <c r="AI524" s="46">
        <f t="shared" si="31"/>
        <v>1666.3038000000001</v>
      </c>
      <c r="AJ524" s="46">
        <f t="shared" si="32"/>
        <v>1666.3038000000001</v>
      </c>
      <c r="AK524" s="46">
        <f t="shared" si="33"/>
        <v>0</v>
      </c>
      <c r="AL524" s="74">
        <v>5</v>
      </c>
    </row>
    <row r="525" spans="1:38">
      <c r="A525" s="120" t="s">
        <v>1447</v>
      </c>
      <c r="B525" s="120" t="s">
        <v>1702</v>
      </c>
      <c r="C525" s="120" t="s">
        <v>6262</v>
      </c>
      <c r="D525" s="120" t="s">
        <v>6225</v>
      </c>
      <c r="E525" s="121">
        <v>22</v>
      </c>
      <c r="F525" s="120" t="s">
        <v>6246</v>
      </c>
      <c r="G525" s="120" t="s">
        <v>6246</v>
      </c>
      <c r="H525" s="120" t="s">
        <v>1126</v>
      </c>
      <c r="I525" s="120" t="s">
        <v>1265</v>
      </c>
      <c r="J525" s="120" t="s">
        <v>1221</v>
      </c>
      <c r="K525" s="120">
        <v>0.5</v>
      </c>
      <c r="L525" s="120">
        <v>245</v>
      </c>
      <c r="M525" s="120" t="s">
        <v>1713</v>
      </c>
      <c r="N525" s="120" t="s">
        <v>1704</v>
      </c>
      <c r="O525" s="120" t="s">
        <v>1702</v>
      </c>
      <c r="P525" s="121">
        <v>1000</v>
      </c>
      <c r="Q525" s="120">
        <v>0</v>
      </c>
      <c r="R525" s="121">
        <v>847</v>
      </c>
      <c r="S525" s="120">
        <v>846</v>
      </c>
      <c r="T525" s="121">
        <v>0</v>
      </c>
      <c r="U525" s="120">
        <v>0</v>
      </c>
      <c r="V525" s="121">
        <v>153</v>
      </c>
      <c r="W525" s="120">
        <v>0</v>
      </c>
      <c r="X525" s="120" t="s">
        <v>6263</v>
      </c>
      <c r="Y525" s="120" t="b">
        <v>0</v>
      </c>
      <c r="AA525" t="str">
        <f>VLOOKUP($H525,'Master list'!$C:$Z,3,0)</f>
        <v>SGCC</v>
      </c>
      <c r="AB525" t="str">
        <f>VLOOKUP($H525,'Master list'!$C:$Z,4,0)</f>
        <v>Z08</v>
      </c>
      <c r="AC525" s="47">
        <f>VLOOKUP($H525,'Master list'!$C:$Z,13,0)</f>
        <v>1219</v>
      </c>
      <c r="AD525" t="str">
        <f>VLOOKUP($H525,'Master list'!$C:$Z,5,0)</f>
        <v>SGCC-ZSBX-Z08</v>
      </c>
      <c r="AE525">
        <f>VLOOKUP($H525,'Master list'!$C:$Z,6,0)</f>
        <v>0.5</v>
      </c>
      <c r="AF525">
        <f>VLOOKUP($H525,'Master list'!$C:$Z,7,0)</f>
        <v>245</v>
      </c>
      <c r="AG525">
        <f>VLOOKUP($H525,'Master list'!$C:$Z,8,0)</f>
        <v>1002</v>
      </c>
      <c r="AH525" s="46">
        <f>VLOOKUP($H525,'Master list'!$C:$L,9,0)</f>
        <v>0.96354825</v>
      </c>
      <c r="AI525" s="46">
        <f t="shared" si="31"/>
        <v>963.54824999999994</v>
      </c>
      <c r="AJ525" s="46">
        <f t="shared" si="32"/>
        <v>816.12536775000001</v>
      </c>
      <c r="AK525" s="46">
        <f t="shared" si="33"/>
        <v>147.42288224999993</v>
      </c>
      <c r="AL525" s="74">
        <v>5</v>
      </c>
    </row>
    <row r="526" spans="1:38">
      <c r="A526" s="120" t="s">
        <v>1447</v>
      </c>
      <c r="B526" s="120" t="s">
        <v>1702</v>
      </c>
      <c r="C526" s="120" t="s">
        <v>6262</v>
      </c>
      <c r="D526" s="120" t="s">
        <v>6225</v>
      </c>
      <c r="E526" s="121">
        <v>23</v>
      </c>
      <c r="F526" s="120" t="s">
        <v>6246</v>
      </c>
      <c r="G526" s="120" t="s">
        <v>6246</v>
      </c>
      <c r="H526" s="120" t="s">
        <v>1128</v>
      </c>
      <c r="I526" s="120" t="s">
        <v>1265</v>
      </c>
      <c r="J526" s="120" t="s">
        <v>1221</v>
      </c>
      <c r="K526" s="120">
        <v>0.5</v>
      </c>
      <c r="L526" s="120">
        <v>245</v>
      </c>
      <c r="M526" s="120" t="s">
        <v>1713</v>
      </c>
      <c r="N526" s="120" t="s">
        <v>1704</v>
      </c>
      <c r="O526" s="120" t="s">
        <v>1702</v>
      </c>
      <c r="P526" s="121">
        <v>300</v>
      </c>
      <c r="Q526" s="120">
        <v>0</v>
      </c>
      <c r="R526" s="121">
        <v>300</v>
      </c>
      <c r="S526" s="120">
        <v>302</v>
      </c>
      <c r="T526" s="121">
        <v>0</v>
      </c>
      <c r="U526" s="120">
        <v>0</v>
      </c>
      <c r="V526" s="121">
        <v>0</v>
      </c>
      <c r="W526" s="120">
        <v>0</v>
      </c>
      <c r="X526" s="120" t="s">
        <v>6263</v>
      </c>
      <c r="Y526" s="120" t="b">
        <v>1</v>
      </c>
      <c r="AA526" t="str">
        <f>VLOOKUP($H526,'Master list'!$C:$Z,3,0)</f>
        <v>SGCC</v>
      </c>
      <c r="AB526" t="str">
        <f>VLOOKUP($H526,'Master list'!$C:$Z,4,0)</f>
        <v>Z08</v>
      </c>
      <c r="AC526" s="47">
        <f>VLOOKUP($H526,'Master list'!$C:$Z,13,0)</f>
        <v>1219</v>
      </c>
      <c r="AD526" t="str">
        <f>VLOOKUP($H526,'Master list'!$C:$Z,5,0)</f>
        <v>SGCC-ZSBX-Z08</v>
      </c>
      <c r="AE526">
        <f>VLOOKUP($H526,'Master list'!$C:$Z,6,0)</f>
        <v>0.5</v>
      </c>
      <c r="AF526">
        <f>VLOOKUP($H526,'Master list'!$C:$Z,7,0)</f>
        <v>245</v>
      </c>
      <c r="AG526">
        <f>VLOOKUP($H526,'Master list'!$C:$Z,8,0)</f>
        <v>1002</v>
      </c>
      <c r="AH526" s="46">
        <f>VLOOKUP($H526,'Master list'!$C:$L,9,0)</f>
        <v>0.96354825</v>
      </c>
      <c r="AI526" s="46">
        <f t="shared" si="31"/>
        <v>289.06447500000002</v>
      </c>
      <c r="AJ526" s="46">
        <f t="shared" si="32"/>
        <v>289.06447500000002</v>
      </c>
      <c r="AK526" s="46">
        <f t="shared" si="33"/>
        <v>0</v>
      </c>
      <c r="AL526" s="74">
        <v>5</v>
      </c>
    </row>
    <row r="527" spans="1:38">
      <c r="A527" s="120" t="s">
        <v>1447</v>
      </c>
      <c r="B527" s="120" t="s">
        <v>1702</v>
      </c>
      <c r="C527" s="120" t="s">
        <v>6262</v>
      </c>
      <c r="D527" s="120" t="s">
        <v>6225</v>
      </c>
      <c r="E527" s="121">
        <v>24</v>
      </c>
      <c r="F527" s="120" t="s">
        <v>6246</v>
      </c>
      <c r="G527" s="120" t="s">
        <v>6246</v>
      </c>
      <c r="H527" s="120" t="s">
        <v>1129</v>
      </c>
      <c r="I527" s="120" t="s">
        <v>1265</v>
      </c>
      <c r="J527" s="120" t="s">
        <v>1221</v>
      </c>
      <c r="K527" s="120">
        <v>0.5</v>
      </c>
      <c r="L527" s="120">
        <v>245</v>
      </c>
      <c r="M527" s="120" t="s">
        <v>1714</v>
      </c>
      <c r="N527" s="120" t="s">
        <v>1704</v>
      </c>
      <c r="O527" s="120" t="s">
        <v>1702</v>
      </c>
      <c r="P527" s="121">
        <v>1000</v>
      </c>
      <c r="Q527" s="120">
        <v>0</v>
      </c>
      <c r="R527" s="121">
        <v>1000</v>
      </c>
      <c r="S527" s="120">
        <v>1148</v>
      </c>
      <c r="T527" s="121">
        <v>0</v>
      </c>
      <c r="U527" s="120">
        <v>0</v>
      </c>
      <c r="V527" s="121">
        <v>0</v>
      </c>
      <c r="W527" s="120">
        <v>0</v>
      </c>
      <c r="X527" s="120" t="s">
        <v>6263</v>
      </c>
      <c r="Y527" s="120" t="b">
        <v>1</v>
      </c>
      <c r="AA527" t="str">
        <f>VLOOKUP($H527,'Master list'!$C:$Z,3,0)</f>
        <v>SGCC</v>
      </c>
      <c r="AB527" t="str">
        <f>VLOOKUP($H527,'Master list'!$C:$Z,4,0)</f>
        <v>Z08</v>
      </c>
      <c r="AC527" s="47">
        <f>VLOOKUP($H527,'Master list'!$C:$Z,13,0)</f>
        <v>1219</v>
      </c>
      <c r="AD527" t="str">
        <f>VLOOKUP($H527,'Master list'!$C:$Z,5,0)</f>
        <v>SGCC-ZSBX-Z08</v>
      </c>
      <c r="AE527">
        <f>VLOOKUP($H527,'Master list'!$C:$Z,6,0)</f>
        <v>0.5</v>
      </c>
      <c r="AF527">
        <f>VLOOKUP($H527,'Master list'!$C:$Z,7,0)</f>
        <v>245</v>
      </c>
      <c r="AG527">
        <f>VLOOKUP($H527,'Master list'!$C:$Z,8,0)</f>
        <v>1177</v>
      </c>
      <c r="AH527" s="46">
        <f>VLOOKUP($H527,'Master list'!$C:$L,9,0)</f>
        <v>1.1318326249999999</v>
      </c>
      <c r="AI527" s="46">
        <f t="shared" si="31"/>
        <v>1131.832625</v>
      </c>
      <c r="AJ527" s="46">
        <f t="shared" si="32"/>
        <v>1131.832625</v>
      </c>
      <c r="AK527" s="46">
        <f t="shared" si="33"/>
        <v>0</v>
      </c>
      <c r="AL527" s="74">
        <v>5</v>
      </c>
    </row>
    <row r="528" spans="1:38">
      <c r="A528" s="120" t="s">
        <v>1447</v>
      </c>
      <c r="B528" s="120" t="s">
        <v>1702</v>
      </c>
      <c r="C528" s="120" t="s">
        <v>6264</v>
      </c>
      <c r="D528" s="120" t="s">
        <v>6225</v>
      </c>
      <c r="E528" s="121">
        <v>1</v>
      </c>
      <c r="F528" s="120" t="s">
        <v>6265</v>
      </c>
      <c r="G528" s="120" t="s">
        <v>6265</v>
      </c>
      <c r="H528" s="120" t="s">
        <v>91</v>
      </c>
      <c r="I528" s="120" t="s">
        <v>1267</v>
      </c>
      <c r="J528" s="120" t="s">
        <v>1221</v>
      </c>
      <c r="K528" s="120">
        <v>0.7</v>
      </c>
      <c r="L528" s="120">
        <v>59</v>
      </c>
      <c r="M528" s="120" t="s">
        <v>2006</v>
      </c>
      <c r="N528" s="120" t="s">
        <v>1704</v>
      </c>
      <c r="O528" s="120" t="s">
        <v>1702</v>
      </c>
      <c r="P528" s="121">
        <v>1800</v>
      </c>
      <c r="Q528" s="120">
        <v>0</v>
      </c>
      <c r="R528" s="121">
        <v>1800</v>
      </c>
      <c r="S528" s="120">
        <v>206.2</v>
      </c>
      <c r="T528" s="121">
        <v>0</v>
      </c>
      <c r="U528" s="120">
        <v>0</v>
      </c>
      <c r="V528" s="121">
        <v>0</v>
      </c>
      <c r="W528" s="120">
        <v>0</v>
      </c>
      <c r="X528" s="120" t="s">
        <v>6263</v>
      </c>
      <c r="Y528" s="120" t="b">
        <v>1</v>
      </c>
      <c r="AA528" t="str">
        <f>VLOOKUP($H528,'Master list'!$C:$Z,3,0)</f>
        <v>SGCC</v>
      </c>
      <c r="AB528" t="str">
        <f>VLOOKUP($H528,'Master list'!$C:$Z,4,0)</f>
        <v>Z08</v>
      </c>
      <c r="AC528" s="47">
        <f>VLOOKUP($H528,'Master list'!$C:$Z,13,0)</f>
        <v>1219</v>
      </c>
      <c r="AD528" t="str">
        <f>VLOOKUP($H528,'Master list'!$C:$Z,5,0)</f>
        <v>SGCC-ZSBX-Z08</v>
      </c>
      <c r="AE528">
        <f>VLOOKUP($H528,'Master list'!$C:$Z,6,0)</f>
        <v>0.7</v>
      </c>
      <c r="AF528">
        <f>VLOOKUP($H528,'Master list'!$C:$Z,7,0)</f>
        <v>59</v>
      </c>
      <c r="AG528">
        <f>VLOOKUP($H528,'Master list'!$C:$Z,8,0)</f>
        <v>354</v>
      </c>
      <c r="AH528" s="46">
        <f>VLOOKUP($H528,'Master list'!$C:$L,9,0)</f>
        <v>0.11476856999999997</v>
      </c>
      <c r="AI528" s="46">
        <f t="shared" si="31"/>
        <v>206.58342599999995</v>
      </c>
      <c r="AJ528" s="46">
        <f t="shared" si="32"/>
        <v>206.58342599999995</v>
      </c>
      <c r="AK528" s="46">
        <f t="shared" si="33"/>
        <v>0</v>
      </c>
      <c r="AL528" s="74">
        <v>5</v>
      </c>
    </row>
    <row r="529" spans="1:38">
      <c r="A529" s="120" t="s">
        <v>1447</v>
      </c>
      <c r="B529" s="120" t="s">
        <v>1702</v>
      </c>
      <c r="C529" s="120" t="s">
        <v>6264</v>
      </c>
      <c r="D529" s="120" t="s">
        <v>6225</v>
      </c>
      <c r="E529" s="121">
        <v>2</v>
      </c>
      <c r="F529" s="120" t="s">
        <v>6266</v>
      </c>
      <c r="G529" s="120" t="s">
        <v>6266</v>
      </c>
      <c r="H529" s="120" t="s">
        <v>91</v>
      </c>
      <c r="I529" s="120" t="s">
        <v>1267</v>
      </c>
      <c r="J529" s="120" t="s">
        <v>1221</v>
      </c>
      <c r="K529" s="120">
        <v>0.7</v>
      </c>
      <c r="L529" s="120">
        <v>59</v>
      </c>
      <c r="M529" s="120" t="s">
        <v>2006</v>
      </c>
      <c r="N529" s="120" t="s">
        <v>1704</v>
      </c>
      <c r="O529" s="120" t="s">
        <v>1702</v>
      </c>
      <c r="P529" s="121">
        <v>300</v>
      </c>
      <c r="Q529" s="120">
        <v>0</v>
      </c>
      <c r="R529" s="121">
        <v>300</v>
      </c>
      <c r="S529" s="120">
        <v>34.799999999999997</v>
      </c>
      <c r="T529" s="121">
        <v>0</v>
      </c>
      <c r="U529" s="120">
        <v>0</v>
      </c>
      <c r="V529" s="121">
        <v>0</v>
      </c>
      <c r="W529" s="120">
        <v>0</v>
      </c>
      <c r="X529" s="120" t="s">
        <v>6263</v>
      </c>
      <c r="Y529" s="120" t="b">
        <v>1</v>
      </c>
      <c r="AA529" t="str">
        <f>VLOOKUP($H529,'Master list'!$C:$Z,3,0)</f>
        <v>SGCC</v>
      </c>
      <c r="AB529" t="str">
        <f>VLOOKUP($H529,'Master list'!$C:$Z,4,0)</f>
        <v>Z08</v>
      </c>
      <c r="AC529" s="47">
        <f>VLOOKUP($H529,'Master list'!$C:$Z,13,0)</f>
        <v>1219</v>
      </c>
      <c r="AD529" t="str">
        <f>VLOOKUP($H529,'Master list'!$C:$Z,5,0)</f>
        <v>SGCC-ZSBX-Z08</v>
      </c>
      <c r="AE529">
        <f>VLOOKUP($H529,'Master list'!$C:$Z,6,0)</f>
        <v>0.7</v>
      </c>
      <c r="AF529">
        <f>VLOOKUP($H529,'Master list'!$C:$Z,7,0)</f>
        <v>59</v>
      </c>
      <c r="AG529">
        <f>VLOOKUP($H529,'Master list'!$C:$Z,8,0)</f>
        <v>354</v>
      </c>
      <c r="AH529" s="46">
        <f>VLOOKUP($H529,'Master list'!$C:$L,9,0)</f>
        <v>0.11476856999999997</v>
      </c>
      <c r="AI529" s="46">
        <f t="shared" si="31"/>
        <v>34.430570999999993</v>
      </c>
      <c r="AJ529" s="46">
        <f t="shared" si="32"/>
        <v>34.430570999999993</v>
      </c>
      <c r="AK529" s="46">
        <f t="shared" si="33"/>
        <v>0</v>
      </c>
      <c r="AL529" s="74">
        <v>5</v>
      </c>
    </row>
    <row r="530" spans="1:38">
      <c r="A530" s="120" t="s">
        <v>1447</v>
      </c>
      <c r="B530" s="120" t="s">
        <v>1702</v>
      </c>
      <c r="C530" s="120" t="s">
        <v>6264</v>
      </c>
      <c r="D530" s="120" t="s">
        <v>6225</v>
      </c>
      <c r="E530" s="121">
        <v>3</v>
      </c>
      <c r="F530" s="120" t="s">
        <v>6265</v>
      </c>
      <c r="G530" s="120" t="s">
        <v>6265</v>
      </c>
      <c r="H530" s="120" t="s">
        <v>93</v>
      </c>
      <c r="I530" s="120" t="s">
        <v>1267</v>
      </c>
      <c r="J530" s="120" t="s">
        <v>1221</v>
      </c>
      <c r="K530" s="120">
        <v>0.7</v>
      </c>
      <c r="L530" s="120">
        <v>320</v>
      </c>
      <c r="M530" s="120" t="s">
        <v>2007</v>
      </c>
      <c r="N530" s="120" t="s">
        <v>1704</v>
      </c>
      <c r="O530" s="120" t="s">
        <v>1702</v>
      </c>
      <c r="P530" s="121">
        <v>1200</v>
      </c>
      <c r="Q530" s="120">
        <v>0</v>
      </c>
      <c r="R530" s="121">
        <v>1200</v>
      </c>
      <c r="S530" s="120">
        <v>1360</v>
      </c>
      <c r="T530" s="121">
        <v>0</v>
      </c>
      <c r="U530" s="120">
        <v>0</v>
      </c>
      <c r="V530" s="121">
        <v>0</v>
      </c>
      <c r="W530" s="120">
        <v>0</v>
      </c>
      <c r="X530" s="120" t="s">
        <v>6263</v>
      </c>
      <c r="Y530" s="120" t="b">
        <v>1</v>
      </c>
      <c r="AA530" t="str">
        <f>VLOOKUP($H530,'Master list'!$C:$Z,3,0)</f>
        <v>SGCC</v>
      </c>
      <c r="AB530" t="str">
        <f>VLOOKUP($H530,'Master list'!$C:$Z,4,0)</f>
        <v>Z08</v>
      </c>
      <c r="AC530" s="47">
        <f>VLOOKUP($H530,'Master list'!$C:$Z,13,0)</f>
        <v>1219</v>
      </c>
      <c r="AD530" t="str">
        <f>VLOOKUP($H530,'Master list'!$C:$Z,5,0)</f>
        <v>SGCC-ZSBX-Z08</v>
      </c>
      <c r="AE530">
        <f>VLOOKUP($H530,'Master list'!$C:$Z,6,0)</f>
        <v>0.7</v>
      </c>
      <c r="AF530">
        <f>VLOOKUP($H530,'Master list'!$C:$Z,7,0)</f>
        <v>320</v>
      </c>
      <c r="AG530">
        <f>VLOOKUP($H530,'Master list'!$C:$Z,8,0)</f>
        <v>651</v>
      </c>
      <c r="AH530" s="46">
        <f>VLOOKUP($H530,'Master list'!$C:$L,9,0)</f>
        <v>1.1447183999999997</v>
      </c>
      <c r="AI530" s="46">
        <f t="shared" si="31"/>
        <v>1373.6620799999996</v>
      </c>
      <c r="AJ530" s="46">
        <f t="shared" si="32"/>
        <v>1373.6620799999996</v>
      </c>
      <c r="AK530" s="46">
        <f t="shared" si="33"/>
        <v>0</v>
      </c>
      <c r="AL530" s="74">
        <v>5</v>
      </c>
    </row>
    <row r="531" spans="1:38">
      <c r="A531" s="120" t="s">
        <v>1447</v>
      </c>
      <c r="B531" s="120" t="s">
        <v>1702</v>
      </c>
      <c r="C531" s="120" t="s">
        <v>6264</v>
      </c>
      <c r="D531" s="120" t="s">
        <v>6225</v>
      </c>
      <c r="E531" s="121">
        <v>4</v>
      </c>
      <c r="F531" s="120" t="s">
        <v>6246</v>
      </c>
      <c r="G531" s="120" t="s">
        <v>6246</v>
      </c>
      <c r="H531" s="120" t="s">
        <v>99</v>
      </c>
      <c r="I531" s="120" t="s">
        <v>1267</v>
      </c>
      <c r="J531" s="120" t="s">
        <v>1221</v>
      </c>
      <c r="K531" s="120">
        <v>0.7</v>
      </c>
      <c r="L531" s="120">
        <v>753</v>
      </c>
      <c r="M531" s="120" t="s">
        <v>2023</v>
      </c>
      <c r="N531" s="120" t="s">
        <v>1704</v>
      </c>
      <c r="O531" s="120" t="s">
        <v>1702</v>
      </c>
      <c r="P531" s="121">
        <v>600</v>
      </c>
      <c r="Q531" s="120">
        <v>0</v>
      </c>
      <c r="R531" s="121">
        <v>600</v>
      </c>
      <c r="S531" s="120">
        <v>1929</v>
      </c>
      <c r="T531" s="121">
        <v>0</v>
      </c>
      <c r="U531" s="120">
        <v>0</v>
      </c>
      <c r="V531" s="121">
        <v>0</v>
      </c>
      <c r="W531" s="120">
        <v>0</v>
      </c>
      <c r="X531" s="120" t="s">
        <v>6263</v>
      </c>
      <c r="Y531" s="120" t="b">
        <v>1</v>
      </c>
      <c r="AA531" t="str">
        <f>VLOOKUP($H531,'Master list'!$C:$Z,3,0)</f>
        <v>SGCC</v>
      </c>
      <c r="AB531" t="str">
        <f>VLOOKUP($H531,'Master list'!$C:$Z,4,0)</f>
        <v>Z08</v>
      </c>
      <c r="AC531" s="47">
        <f>VLOOKUP($H531,'Master list'!$C:$Z,13,0)</f>
        <v>1219</v>
      </c>
      <c r="AD531" t="str">
        <f>VLOOKUP($H531,'Master list'!$C:$Z,5,0)</f>
        <v>SGCC-ZSBX-Z08</v>
      </c>
      <c r="AE531">
        <f>VLOOKUP($H531,'Master list'!$C:$Z,6,0)</f>
        <v>0.7</v>
      </c>
      <c r="AF531">
        <f>VLOOKUP($H531,'Master list'!$C:$Z,7,0)</f>
        <v>753</v>
      </c>
      <c r="AG531">
        <f>VLOOKUP($H531,'Master list'!$C:$Z,8,0)</f>
        <v>783</v>
      </c>
      <c r="AH531" s="46">
        <f>VLOOKUP($H531,'Master list'!$C:$L,9,0)</f>
        <v>3.239846505</v>
      </c>
      <c r="AI531" s="46">
        <f t="shared" si="31"/>
        <v>1943.907903</v>
      </c>
      <c r="AJ531" s="46">
        <f t="shared" si="32"/>
        <v>1943.907903</v>
      </c>
      <c r="AK531" s="46">
        <f t="shared" si="33"/>
        <v>0</v>
      </c>
      <c r="AL531" s="74">
        <v>5</v>
      </c>
    </row>
    <row r="532" spans="1:38">
      <c r="A532" s="120" t="s">
        <v>1447</v>
      </c>
      <c r="B532" s="120" t="s">
        <v>1702</v>
      </c>
      <c r="C532" s="120" t="s">
        <v>6264</v>
      </c>
      <c r="D532" s="120" t="s">
        <v>6225</v>
      </c>
      <c r="E532" s="121">
        <v>5</v>
      </c>
      <c r="F532" s="120" t="s">
        <v>6246</v>
      </c>
      <c r="G532" s="120" t="s">
        <v>6246</v>
      </c>
      <c r="H532" s="120" t="s">
        <v>99</v>
      </c>
      <c r="I532" s="120" t="s">
        <v>1267</v>
      </c>
      <c r="J532" s="120" t="s">
        <v>1221</v>
      </c>
      <c r="K532" s="120">
        <v>0.7</v>
      </c>
      <c r="L532" s="120">
        <v>753</v>
      </c>
      <c r="M532" s="120" t="s">
        <v>2023</v>
      </c>
      <c r="N532" s="120" t="s">
        <v>1704</v>
      </c>
      <c r="O532" s="120" t="s">
        <v>1702</v>
      </c>
      <c r="P532" s="121">
        <v>200</v>
      </c>
      <c r="Q532" s="120">
        <v>0</v>
      </c>
      <c r="R532" s="121">
        <v>200</v>
      </c>
      <c r="S532" s="120">
        <v>638</v>
      </c>
      <c r="T532" s="121">
        <v>0</v>
      </c>
      <c r="U532" s="120">
        <v>0</v>
      </c>
      <c r="V532" s="121">
        <v>0</v>
      </c>
      <c r="W532" s="120">
        <v>0</v>
      </c>
      <c r="X532" s="120" t="s">
        <v>6263</v>
      </c>
      <c r="Y532" s="120" t="b">
        <v>1</v>
      </c>
      <c r="AA532" t="str">
        <f>VLOOKUP($H532,'Master list'!$C:$Z,3,0)</f>
        <v>SGCC</v>
      </c>
      <c r="AB532" t="str">
        <f>VLOOKUP($H532,'Master list'!$C:$Z,4,0)</f>
        <v>Z08</v>
      </c>
      <c r="AC532" s="47">
        <f>VLOOKUP($H532,'Master list'!$C:$Z,13,0)</f>
        <v>1219</v>
      </c>
      <c r="AD532" t="str">
        <f>VLOOKUP($H532,'Master list'!$C:$Z,5,0)</f>
        <v>SGCC-ZSBX-Z08</v>
      </c>
      <c r="AE532">
        <f>VLOOKUP($H532,'Master list'!$C:$Z,6,0)</f>
        <v>0.7</v>
      </c>
      <c r="AF532">
        <f>VLOOKUP($H532,'Master list'!$C:$Z,7,0)</f>
        <v>753</v>
      </c>
      <c r="AG532">
        <f>VLOOKUP($H532,'Master list'!$C:$Z,8,0)</f>
        <v>783</v>
      </c>
      <c r="AH532" s="46">
        <f>VLOOKUP($H532,'Master list'!$C:$L,9,0)</f>
        <v>3.239846505</v>
      </c>
      <c r="AI532" s="46">
        <f t="shared" si="31"/>
        <v>647.96930099999997</v>
      </c>
      <c r="AJ532" s="46">
        <f t="shared" si="32"/>
        <v>647.96930099999997</v>
      </c>
      <c r="AK532" s="46">
        <f t="shared" si="33"/>
        <v>0</v>
      </c>
      <c r="AL532" s="74">
        <v>5</v>
      </c>
    </row>
    <row r="533" spans="1:38">
      <c r="A533" s="120" t="s">
        <v>1447</v>
      </c>
      <c r="B533" s="120" t="s">
        <v>1702</v>
      </c>
      <c r="C533" s="120" t="s">
        <v>6264</v>
      </c>
      <c r="D533" s="120" t="s">
        <v>6225</v>
      </c>
      <c r="E533" s="121">
        <v>6</v>
      </c>
      <c r="F533" s="120" t="s">
        <v>6246</v>
      </c>
      <c r="G533" s="120" t="s">
        <v>6246</v>
      </c>
      <c r="H533" s="120" t="s">
        <v>101</v>
      </c>
      <c r="I533" s="120" t="s">
        <v>1267</v>
      </c>
      <c r="J533" s="120" t="s">
        <v>1221</v>
      </c>
      <c r="K533" s="120">
        <v>0.7</v>
      </c>
      <c r="L533" s="120">
        <v>753</v>
      </c>
      <c r="M533" s="120" t="s">
        <v>1818</v>
      </c>
      <c r="N533" s="120" t="s">
        <v>1704</v>
      </c>
      <c r="O533" s="120" t="s">
        <v>1702</v>
      </c>
      <c r="P533" s="121">
        <v>800</v>
      </c>
      <c r="Q533" s="120">
        <v>0</v>
      </c>
      <c r="R533" s="121">
        <v>800</v>
      </c>
      <c r="S533" s="120">
        <v>3172</v>
      </c>
      <c r="T533" s="121">
        <v>0</v>
      </c>
      <c r="U533" s="120">
        <v>0</v>
      </c>
      <c r="V533" s="121">
        <v>0</v>
      </c>
      <c r="W533" s="120">
        <v>0</v>
      </c>
      <c r="X533" s="120" t="s">
        <v>6263</v>
      </c>
      <c r="Y533" s="120" t="b">
        <v>1</v>
      </c>
      <c r="AA533" t="str">
        <f>VLOOKUP($H533,'Master list'!$C:$Z,3,0)</f>
        <v>SGCC</v>
      </c>
      <c r="AB533" t="str">
        <f>VLOOKUP($H533,'Master list'!$C:$Z,4,0)</f>
        <v>Z08</v>
      </c>
      <c r="AC533" s="47">
        <f>VLOOKUP($H533,'Master list'!$C:$Z,13,0)</f>
        <v>1219</v>
      </c>
      <c r="AD533" t="str">
        <f>VLOOKUP($H533,'Master list'!$C:$Z,5,0)</f>
        <v>SGCC-ZSBX-Z08</v>
      </c>
      <c r="AE533">
        <f>VLOOKUP($H533,'Master list'!$C:$Z,6,0)</f>
        <v>0.7</v>
      </c>
      <c r="AF533">
        <f>VLOOKUP($H533,'Master list'!$C:$Z,7,0)</f>
        <v>753</v>
      </c>
      <c r="AG533">
        <f>VLOOKUP($H533,'Master list'!$C:$Z,8,0)</f>
        <v>968</v>
      </c>
      <c r="AH533" s="46">
        <f>VLOOKUP($H533,'Master list'!$C:$L,9,0)</f>
        <v>4.0053274799999992</v>
      </c>
      <c r="AI533" s="46">
        <f t="shared" si="31"/>
        <v>3204.2619839999993</v>
      </c>
      <c r="AJ533" s="46">
        <f t="shared" si="32"/>
        <v>3204.2619839999993</v>
      </c>
      <c r="AK533" s="46">
        <f t="shared" si="33"/>
        <v>0</v>
      </c>
      <c r="AL533" s="74">
        <v>5</v>
      </c>
    </row>
    <row r="534" spans="1:38">
      <c r="A534" s="120" t="s">
        <v>1447</v>
      </c>
      <c r="B534" s="120" t="s">
        <v>1702</v>
      </c>
      <c r="C534" s="120" t="s">
        <v>6264</v>
      </c>
      <c r="D534" s="120" t="s">
        <v>6225</v>
      </c>
      <c r="E534" s="121">
        <v>7</v>
      </c>
      <c r="F534" s="120" t="s">
        <v>6246</v>
      </c>
      <c r="G534" s="120" t="s">
        <v>6246</v>
      </c>
      <c r="H534" s="120" t="s">
        <v>101</v>
      </c>
      <c r="I534" s="120" t="s">
        <v>1267</v>
      </c>
      <c r="J534" s="120" t="s">
        <v>1221</v>
      </c>
      <c r="K534" s="120">
        <v>0.7</v>
      </c>
      <c r="L534" s="120">
        <v>753</v>
      </c>
      <c r="M534" s="120" t="s">
        <v>1818</v>
      </c>
      <c r="N534" s="120" t="s">
        <v>1704</v>
      </c>
      <c r="O534" s="120" t="s">
        <v>1702</v>
      </c>
      <c r="P534" s="121">
        <v>600</v>
      </c>
      <c r="Q534" s="120">
        <v>0</v>
      </c>
      <c r="R534" s="121">
        <v>584</v>
      </c>
      <c r="S534" s="120">
        <v>2319</v>
      </c>
      <c r="T534" s="121">
        <v>0</v>
      </c>
      <c r="U534" s="120">
        <v>0</v>
      </c>
      <c r="V534" s="121">
        <v>16</v>
      </c>
      <c r="W534" s="120">
        <v>0</v>
      </c>
      <c r="X534" s="120" t="s">
        <v>6263</v>
      </c>
      <c r="Y534" s="120" t="b">
        <v>0</v>
      </c>
      <c r="AA534" t="str">
        <f>VLOOKUP($H534,'Master list'!$C:$Z,3,0)</f>
        <v>SGCC</v>
      </c>
      <c r="AB534" t="str">
        <f>VLOOKUP($H534,'Master list'!$C:$Z,4,0)</f>
        <v>Z08</v>
      </c>
      <c r="AC534" s="47">
        <f>VLOOKUP($H534,'Master list'!$C:$Z,13,0)</f>
        <v>1219</v>
      </c>
      <c r="AD534" t="str">
        <f>VLOOKUP($H534,'Master list'!$C:$Z,5,0)</f>
        <v>SGCC-ZSBX-Z08</v>
      </c>
      <c r="AE534">
        <f>VLOOKUP($H534,'Master list'!$C:$Z,6,0)</f>
        <v>0.7</v>
      </c>
      <c r="AF534">
        <f>VLOOKUP($H534,'Master list'!$C:$Z,7,0)</f>
        <v>753</v>
      </c>
      <c r="AG534">
        <f>VLOOKUP($H534,'Master list'!$C:$Z,8,0)</f>
        <v>968</v>
      </c>
      <c r="AH534" s="46">
        <f>VLOOKUP($H534,'Master list'!$C:$L,9,0)</f>
        <v>4.0053274799999992</v>
      </c>
      <c r="AI534" s="46">
        <f t="shared" si="31"/>
        <v>2403.1964879999996</v>
      </c>
      <c r="AJ534" s="46">
        <f t="shared" si="32"/>
        <v>2339.1112483199995</v>
      </c>
      <c r="AK534" s="46">
        <f t="shared" si="33"/>
        <v>64.085239680000086</v>
      </c>
      <c r="AL534" s="74">
        <v>5</v>
      </c>
    </row>
    <row r="535" spans="1:38">
      <c r="A535" s="120" t="s">
        <v>1447</v>
      </c>
      <c r="B535" s="120" t="s">
        <v>1702</v>
      </c>
      <c r="C535" s="120" t="s">
        <v>6264</v>
      </c>
      <c r="D535" s="120" t="s">
        <v>6225</v>
      </c>
      <c r="E535" s="121">
        <v>8</v>
      </c>
      <c r="F535" s="120" t="s">
        <v>6246</v>
      </c>
      <c r="G535" s="120" t="s">
        <v>6246</v>
      </c>
      <c r="H535" s="120" t="s">
        <v>117</v>
      </c>
      <c r="I535" s="120" t="s">
        <v>1267</v>
      </c>
      <c r="J535" s="120" t="s">
        <v>1221</v>
      </c>
      <c r="K535" s="120">
        <v>0.7</v>
      </c>
      <c r="L535" s="120">
        <v>201</v>
      </c>
      <c r="M535" s="120" t="s">
        <v>1809</v>
      </c>
      <c r="N535" s="120" t="s">
        <v>1704</v>
      </c>
      <c r="O535" s="120" t="s">
        <v>1702</v>
      </c>
      <c r="P535" s="121">
        <v>1000</v>
      </c>
      <c r="Q535" s="120">
        <v>0</v>
      </c>
      <c r="R535" s="121">
        <v>1000</v>
      </c>
      <c r="S535" s="120">
        <v>257.69799999999998</v>
      </c>
      <c r="T535" s="121">
        <v>0</v>
      </c>
      <c r="U535" s="120">
        <v>0</v>
      </c>
      <c r="V535" s="121">
        <v>0</v>
      </c>
      <c r="W535" s="120">
        <v>0</v>
      </c>
      <c r="X535" s="120" t="s">
        <v>6263</v>
      </c>
      <c r="Y535" s="120" t="b">
        <v>1</v>
      </c>
      <c r="AA535" t="str">
        <f>VLOOKUP($H535,'Master list'!$C:$Z,3,0)</f>
        <v>SGCC</v>
      </c>
      <c r="AB535" t="str">
        <f>VLOOKUP($H535,'Master list'!$C:$Z,4,0)</f>
        <v>Z08</v>
      </c>
      <c r="AC535" s="47">
        <f>VLOOKUP($H535,'Master list'!$C:$Z,13,0)</f>
        <v>1219</v>
      </c>
      <c r="AD535" t="str">
        <f>VLOOKUP($H535,'Master list'!$C:$Z,5,0)</f>
        <v>SGCC-ZSBX-Z08</v>
      </c>
      <c r="AE535">
        <f>VLOOKUP($H535,'Master list'!$C:$Z,6,0)</f>
        <v>0.7</v>
      </c>
      <c r="AF535">
        <f>VLOOKUP($H535,'Master list'!$C:$Z,7,0)</f>
        <v>201</v>
      </c>
      <c r="AG535">
        <f>VLOOKUP($H535,'Master list'!$C:$Z,8,0)</f>
        <v>232</v>
      </c>
      <c r="AH535" s="46">
        <f>VLOOKUP($H535,'Master list'!$C:$L,9,0)</f>
        <v>0.25624283999999997</v>
      </c>
      <c r="AI535" s="46">
        <f t="shared" si="31"/>
        <v>256.24283999999994</v>
      </c>
      <c r="AJ535" s="46">
        <f t="shared" si="32"/>
        <v>256.24283999999994</v>
      </c>
      <c r="AK535" s="46">
        <f t="shared" si="33"/>
        <v>0</v>
      </c>
      <c r="AL535" s="74">
        <v>5</v>
      </c>
    </row>
    <row r="536" spans="1:38">
      <c r="A536" s="120" t="s">
        <v>1447</v>
      </c>
      <c r="B536" s="120" t="s">
        <v>1702</v>
      </c>
      <c r="C536" s="120" t="s">
        <v>6264</v>
      </c>
      <c r="D536" s="120" t="s">
        <v>6225</v>
      </c>
      <c r="E536" s="121">
        <v>9</v>
      </c>
      <c r="F536" s="120" t="s">
        <v>6246</v>
      </c>
      <c r="G536" s="120" t="s">
        <v>6246</v>
      </c>
      <c r="H536" s="120" t="s">
        <v>119</v>
      </c>
      <c r="I536" s="120" t="s">
        <v>1267</v>
      </c>
      <c r="J536" s="120" t="s">
        <v>1221</v>
      </c>
      <c r="K536" s="120">
        <v>0.7</v>
      </c>
      <c r="L536" s="120">
        <v>201</v>
      </c>
      <c r="M536" s="120" t="s">
        <v>1809</v>
      </c>
      <c r="N536" s="120" t="s">
        <v>1704</v>
      </c>
      <c r="O536" s="120" t="s">
        <v>1702</v>
      </c>
      <c r="P536" s="121">
        <v>1000</v>
      </c>
      <c r="Q536" s="120">
        <v>0</v>
      </c>
      <c r="R536" s="121">
        <v>1000</v>
      </c>
      <c r="S536" s="120">
        <v>254</v>
      </c>
      <c r="T536" s="121">
        <v>0</v>
      </c>
      <c r="U536" s="120">
        <v>0</v>
      </c>
      <c r="V536" s="121">
        <v>0</v>
      </c>
      <c r="W536" s="120">
        <v>0</v>
      </c>
      <c r="X536" s="120" t="s">
        <v>6263</v>
      </c>
      <c r="Y536" s="120" t="b">
        <v>1</v>
      </c>
      <c r="AA536" t="str">
        <f>VLOOKUP($H536,'Master list'!$C:$Z,3,0)</f>
        <v>SGCC</v>
      </c>
      <c r="AB536" t="str">
        <f>VLOOKUP($H536,'Master list'!$C:$Z,4,0)</f>
        <v>Z08</v>
      </c>
      <c r="AC536" s="47">
        <f>VLOOKUP($H536,'Master list'!$C:$Z,13,0)</f>
        <v>1219</v>
      </c>
      <c r="AD536" t="str">
        <f>VLOOKUP($H536,'Master list'!$C:$Z,5,0)</f>
        <v>SGCC-ZSBX-Z08</v>
      </c>
      <c r="AE536">
        <f>VLOOKUP($H536,'Master list'!$C:$Z,6,0)</f>
        <v>0.7</v>
      </c>
      <c r="AF536">
        <f>VLOOKUP($H536,'Master list'!$C:$Z,7,0)</f>
        <v>201</v>
      </c>
      <c r="AG536">
        <f>VLOOKUP($H536,'Master list'!$C:$Z,8,0)</f>
        <v>232</v>
      </c>
      <c r="AH536" s="46">
        <f>VLOOKUP($H536,'Master list'!$C:$L,9,0)</f>
        <v>0.25624283999999997</v>
      </c>
      <c r="AI536" s="46">
        <f t="shared" si="31"/>
        <v>256.24283999999994</v>
      </c>
      <c r="AJ536" s="46">
        <f t="shared" si="32"/>
        <v>256.24283999999994</v>
      </c>
      <c r="AK536" s="46">
        <f t="shared" si="33"/>
        <v>0</v>
      </c>
      <c r="AL536" s="74">
        <v>5</v>
      </c>
    </row>
    <row r="537" spans="1:38">
      <c r="A537" s="120" t="s">
        <v>1447</v>
      </c>
      <c r="B537" s="120" t="s">
        <v>1702</v>
      </c>
      <c r="C537" s="120" t="s">
        <v>6264</v>
      </c>
      <c r="D537" s="120" t="s">
        <v>6225</v>
      </c>
      <c r="E537" s="121">
        <v>10</v>
      </c>
      <c r="F537" s="120" t="s">
        <v>6246</v>
      </c>
      <c r="G537" s="120" t="s">
        <v>6246</v>
      </c>
      <c r="H537" s="120" t="s">
        <v>119</v>
      </c>
      <c r="I537" s="120" t="s">
        <v>1267</v>
      </c>
      <c r="J537" s="120" t="s">
        <v>1221</v>
      </c>
      <c r="K537" s="120">
        <v>0.7</v>
      </c>
      <c r="L537" s="120">
        <v>201</v>
      </c>
      <c r="M537" s="120" t="s">
        <v>1809</v>
      </c>
      <c r="N537" s="120" t="s">
        <v>1704</v>
      </c>
      <c r="O537" s="120" t="s">
        <v>1702</v>
      </c>
      <c r="P537" s="121">
        <v>1000</v>
      </c>
      <c r="Q537" s="120">
        <v>0</v>
      </c>
      <c r="R537" s="121">
        <v>939</v>
      </c>
      <c r="S537" s="120">
        <v>233</v>
      </c>
      <c r="T537" s="121">
        <v>0</v>
      </c>
      <c r="U537" s="120">
        <v>0</v>
      </c>
      <c r="V537" s="121">
        <v>61</v>
      </c>
      <c r="W537" s="120">
        <v>0</v>
      </c>
      <c r="X537" s="120" t="s">
        <v>6263</v>
      </c>
      <c r="Y537" s="120" t="b">
        <v>0</v>
      </c>
      <c r="AA537" t="str">
        <f>VLOOKUP($H537,'Master list'!$C:$Z,3,0)</f>
        <v>SGCC</v>
      </c>
      <c r="AB537" t="str">
        <f>VLOOKUP($H537,'Master list'!$C:$Z,4,0)</f>
        <v>Z08</v>
      </c>
      <c r="AC537" s="47">
        <f>VLOOKUP($H537,'Master list'!$C:$Z,13,0)</f>
        <v>1219</v>
      </c>
      <c r="AD537" t="str">
        <f>VLOOKUP($H537,'Master list'!$C:$Z,5,0)</f>
        <v>SGCC-ZSBX-Z08</v>
      </c>
      <c r="AE537">
        <f>VLOOKUP($H537,'Master list'!$C:$Z,6,0)</f>
        <v>0.7</v>
      </c>
      <c r="AF537">
        <f>VLOOKUP($H537,'Master list'!$C:$Z,7,0)</f>
        <v>201</v>
      </c>
      <c r="AG537">
        <f>VLOOKUP($H537,'Master list'!$C:$Z,8,0)</f>
        <v>232</v>
      </c>
      <c r="AH537" s="46">
        <f>VLOOKUP($H537,'Master list'!$C:$L,9,0)</f>
        <v>0.25624283999999997</v>
      </c>
      <c r="AI537" s="46">
        <f t="shared" si="31"/>
        <v>256.24283999999994</v>
      </c>
      <c r="AJ537" s="46">
        <f t="shared" si="32"/>
        <v>240.61202675999996</v>
      </c>
      <c r="AK537" s="46">
        <f t="shared" si="33"/>
        <v>15.630813239999981</v>
      </c>
      <c r="AL537" s="74">
        <v>5</v>
      </c>
    </row>
    <row r="538" spans="1:38">
      <c r="A538" s="120" t="s">
        <v>1447</v>
      </c>
      <c r="B538" s="120" t="s">
        <v>1702</v>
      </c>
      <c r="C538" s="120" t="s">
        <v>6264</v>
      </c>
      <c r="D538" s="120" t="s">
        <v>6225</v>
      </c>
      <c r="E538" s="121">
        <v>11</v>
      </c>
      <c r="F538" s="120" t="s">
        <v>6246</v>
      </c>
      <c r="G538" s="120" t="s">
        <v>6246</v>
      </c>
      <c r="H538" s="120" t="s">
        <v>502</v>
      </c>
      <c r="I538" s="120" t="s">
        <v>1267</v>
      </c>
      <c r="J538" s="120" t="s">
        <v>1221</v>
      </c>
      <c r="K538" s="120">
        <v>1</v>
      </c>
      <c r="L538" s="120">
        <v>173</v>
      </c>
      <c r="M538" s="120" t="s">
        <v>1874</v>
      </c>
      <c r="N538" s="120" t="s">
        <v>1704</v>
      </c>
      <c r="O538" s="120" t="s">
        <v>1702</v>
      </c>
      <c r="P538" s="121">
        <v>1000</v>
      </c>
      <c r="Q538" s="120">
        <v>0</v>
      </c>
      <c r="R538" s="121">
        <v>1000</v>
      </c>
      <c r="S538" s="120">
        <v>1037.92</v>
      </c>
      <c r="T538" s="121">
        <v>0</v>
      </c>
      <c r="U538" s="120">
        <v>0</v>
      </c>
      <c r="V538" s="121">
        <v>0</v>
      </c>
      <c r="W538" s="120">
        <v>0</v>
      </c>
      <c r="X538" s="120" t="s">
        <v>6263</v>
      </c>
      <c r="Y538" s="120" t="b">
        <v>1</v>
      </c>
      <c r="AA538" t="str">
        <f>VLOOKUP($H538,'Master list'!$C:$Z,3,0)</f>
        <v>SGCC</v>
      </c>
      <c r="AB538" t="str">
        <f>VLOOKUP($H538,'Master list'!$C:$Z,4,0)</f>
        <v>Z08</v>
      </c>
      <c r="AC538" s="47">
        <f>VLOOKUP($H538,'Master list'!$C:$Z,13,0)</f>
        <v>1219</v>
      </c>
      <c r="AD538" t="str">
        <f>VLOOKUP($H538,'Master list'!$C:$Z,5,0)</f>
        <v>SGCC-ZSBX-Z08</v>
      </c>
      <c r="AE538">
        <f>VLOOKUP($H538,'Master list'!$C:$Z,6,0)</f>
        <v>1</v>
      </c>
      <c r="AF538">
        <f>VLOOKUP($H538,'Master list'!$C:$Z,7,0)</f>
        <v>173</v>
      </c>
      <c r="AG538">
        <f>VLOOKUP($H538,'Master list'!$C:$Z,8,0)</f>
        <v>765</v>
      </c>
      <c r="AH538" s="46">
        <f>VLOOKUP($H538,'Master list'!$C:$L,9,0)</f>
        <v>1.03890825</v>
      </c>
      <c r="AI538" s="46">
        <f t="shared" si="31"/>
        <v>1038.90825</v>
      </c>
      <c r="AJ538" s="46">
        <f t="shared" si="32"/>
        <v>1038.90825</v>
      </c>
      <c r="AK538" s="46">
        <f t="shared" si="33"/>
        <v>0</v>
      </c>
      <c r="AL538" s="74">
        <v>5</v>
      </c>
    </row>
    <row r="539" spans="1:38">
      <c r="A539" s="120" t="s">
        <v>1447</v>
      </c>
      <c r="B539" s="120" t="s">
        <v>1702</v>
      </c>
      <c r="C539" s="120" t="s">
        <v>6264</v>
      </c>
      <c r="D539" s="120" t="s">
        <v>6225</v>
      </c>
      <c r="E539" s="121">
        <v>12</v>
      </c>
      <c r="F539" s="120" t="s">
        <v>6246</v>
      </c>
      <c r="G539" s="120" t="s">
        <v>6246</v>
      </c>
      <c r="H539" s="120" t="s">
        <v>502</v>
      </c>
      <c r="I539" s="120" t="s">
        <v>1267</v>
      </c>
      <c r="J539" s="120" t="s">
        <v>1221</v>
      </c>
      <c r="K539" s="120">
        <v>1</v>
      </c>
      <c r="L539" s="120">
        <v>173</v>
      </c>
      <c r="M539" s="120" t="s">
        <v>1874</v>
      </c>
      <c r="N539" s="120" t="s">
        <v>1704</v>
      </c>
      <c r="O539" s="120" t="s">
        <v>1702</v>
      </c>
      <c r="P539" s="121">
        <v>400</v>
      </c>
      <c r="Q539" s="120">
        <v>0</v>
      </c>
      <c r="R539" s="121">
        <v>382</v>
      </c>
      <c r="S539" s="120">
        <v>390.08</v>
      </c>
      <c r="T539" s="121">
        <v>0</v>
      </c>
      <c r="U539" s="120">
        <v>0</v>
      </c>
      <c r="V539" s="121">
        <v>18</v>
      </c>
      <c r="W539" s="120">
        <v>0</v>
      </c>
      <c r="X539" s="120" t="s">
        <v>6263</v>
      </c>
      <c r="Y539" s="120" t="b">
        <v>0</v>
      </c>
      <c r="AA539" t="str">
        <f>VLOOKUP($H539,'Master list'!$C:$Z,3,0)</f>
        <v>SGCC</v>
      </c>
      <c r="AB539" t="str">
        <f>VLOOKUP($H539,'Master list'!$C:$Z,4,0)</f>
        <v>Z08</v>
      </c>
      <c r="AC539" s="47">
        <f>VLOOKUP($H539,'Master list'!$C:$Z,13,0)</f>
        <v>1219</v>
      </c>
      <c r="AD539" t="str">
        <f>VLOOKUP($H539,'Master list'!$C:$Z,5,0)</f>
        <v>SGCC-ZSBX-Z08</v>
      </c>
      <c r="AE539">
        <f>VLOOKUP($H539,'Master list'!$C:$Z,6,0)</f>
        <v>1</v>
      </c>
      <c r="AF539">
        <f>VLOOKUP($H539,'Master list'!$C:$Z,7,0)</f>
        <v>173</v>
      </c>
      <c r="AG539">
        <f>VLOOKUP($H539,'Master list'!$C:$Z,8,0)</f>
        <v>765</v>
      </c>
      <c r="AH539" s="46">
        <f>VLOOKUP($H539,'Master list'!$C:$L,9,0)</f>
        <v>1.03890825</v>
      </c>
      <c r="AI539" s="46">
        <f t="shared" si="31"/>
        <v>415.56329999999997</v>
      </c>
      <c r="AJ539" s="46">
        <f t="shared" si="32"/>
        <v>396.86295150000001</v>
      </c>
      <c r="AK539" s="46">
        <f t="shared" si="33"/>
        <v>18.700348499999961</v>
      </c>
      <c r="AL539" s="74">
        <v>5</v>
      </c>
    </row>
    <row r="540" spans="1:38">
      <c r="A540" s="120" t="s">
        <v>1447</v>
      </c>
      <c r="B540" s="120" t="s">
        <v>1702</v>
      </c>
      <c r="C540" s="120" t="s">
        <v>6264</v>
      </c>
      <c r="D540" s="120" t="s">
        <v>6225</v>
      </c>
      <c r="E540" s="121">
        <v>13</v>
      </c>
      <c r="F540" s="120" t="s">
        <v>6246</v>
      </c>
      <c r="G540" s="120" t="s">
        <v>6246</v>
      </c>
      <c r="H540" s="120" t="s">
        <v>521</v>
      </c>
      <c r="I540" s="120" t="s">
        <v>1267</v>
      </c>
      <c r="J540" s="120" t="s">
        <v>1221</v>
      </c>
      <c r="K540" s="120">
        <v>0.7</v>
      </c>
      <c r="L540" s="120">
        <v>128</v>
      </c>
      <c r="M540" s="120" t="s">
        <v>1744</v>
      </c>
      <c r="N540" s="120" t="s">
        <v>1704</v>
      </c>
      <c r="O540" s="120" t="s">
        <v>1702</v>
      </c>
      <c r="P540" s="121">
        <v>100</v>
      </c>
      <c r="Q540" s="120">
        <v>0</v>
      </c>
      <c r="R540" s="121">
        <v>87</v>
      </c>
      <c r="S540" s="120">
        <v>74</v>
      </c>
      <c r="T540" s="121">
        <v>0</v>
      </c>
      <c r="U540" s="120">
        <v>0</v>
      </c>
      <c r="V540" s="121">
        <v>13</v>
      </c>
      <c r="W540" s="120">
        <v>0</v>
      </c>
      <c r="X540" s="120" t="s">
        <v>6263</v>
      </c>
      <c r="Y540" s="120" t="b">
        <v>0</v>
      </c>
      <c r="AA540" t="str">
        <f>VLOOKUP($H540,'Master list'!$C:$Z,3,0)</f>
        <v>SGCC</v>
      </c>
      <c r="AB540" t="str">
        <f>VLOOKUP($H540,'Master list'!$C:$Z,4,0)</f>
        <v>Z08</v>
      </c>
      <c r="AC540" s="47">
        <f>VLOOKUP($H540,'Master list'!$C:$Z,13,0)</f>
        <v>1219</v>
      </c>
      <c r="AD540" t="str">
        <f>VLOOKUP($H540,'Master list'!$C:$Z,5,0)</f>
        <v>SGCC-ZSBX-Z08</v>
      </c>
      <c r="AE540">
        <f>VLOOKUP($H540,'Master list'!$C:$Z,6,0)</f>
        <v>0.7</v>
      </c>
      <c r="AF540">
        <f>VLOOKUP($H540,'Master list'!$C:$Z,7,0)</f>
        <v>128</v>
      </c>
      <c r="AG540">
        <f>VLOOKUP($H540,'Master list'!$C:$Z,8,0)</f>
        <v>1219</v>
      </c>
      <c r="AH540" s="46">
        <f>VLOOKUP($H540,'Master list'!$C:$L,9,0)</f>
        <v>0.8573958399999998</v>
      </c>
      <c r="AI540" s="46">
        <f t="shared" si="31"/>
        <v>85.739583999999979</v>
      </c>
      <c r="AJ540" s="46">
        <f t="shared" si="32"/>
        <v>74.593438079999984</v>
      </c>
      <c r="AK540" s="46">
        <f t="shared" si="33"/>
        <v>11.146145919999995</v>
      </c>
      <c r="AL540" s="74">
        <v>5</v>
      </c>
    </row>
    <row r="541" spans="1:38">
      <c r="A541" s="120" t="s">
        <v>1447</v>
      </c>
      <c r="B541" s="120" t="s">
        <v>1702</v>
      </c>
      <c r="C541" s="120" t="s">
        <v>6264</v>
      </c>
      <c r="D541" s="120" t="s">
        <v>6225</v>
      </c>
      <c r="E541" s="121">
        <v>14</v>
      </c>
      <c r="F541" s="120" t="s">
        <v>6246</v>
      </c>
      <c r="G541" s="120" t="s">
        <v>6246</v>
      </c>
      <c r="H541" s="120" t="s">
        <v>616</v>
      </c>
      <c r="I541" s="120" t="s">
        <v>1267</v>
      </c>
      <c r="J541" s="120" t="s">
        <v>1221</v>
      </c>
      <c r="K541" s="120">
        <v>1</v>
      </c>
      <c r="L541" s="120">
        <v>222</v>
      </c>
      <c r="M541" s="120" t="s">
        <v>1740</v>
      </c>
      <c r="N541" s="120" t="s">
        <v>1704</v>
      </c>
      <c r="O541" s="120" t="s">
        <v>1702</v>
      </c>
      <c r="P541" s="121">
        <v>100</v>
      </c>
      <c r="Q541" s="120">
        <v>0</v>
      </c>
      <c r="R541" s="121">
        <v>0</v>
      </c>
      <c r="S541" s="120">
        <v>0</v>
      </c>
      <c r="T541" s="121">
        <v>100</v>
      </c>
      <c r="U541" s="120">
        <v>225</v>
      </c>
      <c r="V541" s="121">
        <v>0</v>
      </c>
      <c r="W541" s="120">
        <v>0</v>
      </c>
      <c r="X541" s="120" t="s">
        <v>6263</v>
      </c>
      <c r="Y541" s="120" t="b">
        <v>0</v>
      </c>
      <c r="AA541" t="str">
        <f>VLOOKUP($H541,'Master list'!$C:$Z,3,0)</f>
        <v>SGCC</v>
      </c>
      <c r="AB541" t="str">
        <f>VLOOKUP($H541,'Master list'!$C:$Z,4,0)</f>
        <v>Z08</v>
      </c>
      <c r="AC541" s="47">
        <f>VLOOKUP($H541,'Master list'!$C:$Z,13,0)</f>
        <v>1219</v>
      </c>
      <c r="AD541" t="str">
        <f>VLOOKUP($H541,'Master list'!$C:$Z,5,0)</f>
        <v>SGCC-ZSBX-Z08</v>
      </c>
      <c r="AE541">
        <f>VLOOKUP($H541,'Master list'!$C:$Z,6,0)</f>
        <v>1</v>
      </c>
      <c r="AF541">
        <f>VLOOKUP($H541,'Master list'!$C:$Z,7,0)</f>
        <v>222</v>
      </c>
      <c r="AG541">
        <f>VLOOKUP($H541,'Master list'!$C:$Z,8,0)</f>
        <v>1220</v>
      </c>
      <c r="AH541" s="46">
        <f>VLOOKUP($H541,'Master list'!$C:$L,9,0)</f>
        <v>2.1260940000000002</v>
      </c>
      <c r="AI541" s="46">
        <f t="shared" si="31"/>
        <v>212.60940000000002</v>
      </c>
      <c r="AJ541" s="46">
        <f t="shared" si="32"/>
        <v>212.60940000000002</v>
      </c>
      <c r="AK541" s="46">
        <f t="shared" si="33"/>
        <v>0</v>
      </c>
      <c r="AL541" s="74">
        <v>5</v>
      </c>
    </row>
    <row r="542" spans="1:38">
      <c r="A542" s="120" t="s">
        <v>1447</v>
      </c>
      <c r="B542" s="120" t="s">
        <v>1702</v>
      </c>
      <c r="C542" s="120" t="s">
        <v>6264</v>
      </c>
      <c r="D542" s="120" t="s">
        <v>6225</v>
      </c>
      <c r="E542" s="121">
        <v>15</v>
      </c>
      <c r="F542" s="120" t="s">
        <v>6246</v>
      </c>
      <c r="G542" s="120" t="s">
        <v>6246</v>
      </c>
      <c r="H542" s="120" t="s">
        <v>616</v>
      </c>
      <c r="I542" s="120" t="s">
        <v>1267</v>
      </c>
      <c r="J542" s="120" t="s">
        <v>1221</v>
      </c>
      <c r="K542" s="120">
        <v>1</v>
      </c>
      <c r="L542" s="120">
        <v>222</v>
      </c>
      <c r="M542" s="120" t="s">
        <v>1740</v>
      </c>
      <c r="N542" s="120" t="s">
        <v>1704</v>
      </c>
      <c r="O542" s="120" t="s">
        <v>1702</v>
      </c>
      <c r="P542" s="121">
        <v>100</v>
      </c>
      <c r="Q542" s="120">
        <v>0</v>
      </c>
      <c r="R542" s="121">
        <v>0</v>
      </c>
      <c r="S542" s="120">
        <v>0</v>
      </c>
      <c r="T542" s="121">
        <v>100</v>
      </c>
      <c r="U542" s="120">
        <v>225</v>
      </c>
      <c r="V542" s="121">
        <v>0</v>
      </c>
      <c r="W542" s="120">
        <v>0</v>
      </c>
      <c r="X542" s="120" t="s">
        <v>6263</v>
      </c>
      <c r="Y542" s="120" t="b">
        <v>0</v>
      </c>
      <c r="AA542" t="str">
        <f>VLOOKUP($H542,'Master list'!$C:$Z,3,0)</f>
        <v>SGCC</v>
      </c>
      <c r="AB542" t="str">
        <f>VLOOKUP($H542,'Master list'!$C:$Z,4,0)</f>
        <v>Z08</v>
      </c>
      <c r="AC542" s="47">
        <f>VLOOKUP($H542,'Master list'!$C:$Z,13,0)</f>
        <v>1219</v>
      </c>
      <c r="AD542" t="str">
        <f>VLOOKUP($H542,'Master list'!$C:$Z,5,0)</f>
        <v>SGCC-ZSBX-Z08</v>
      </c>
      <c r="AE542">
        <f>VLOOKUP($H542,'Master list'!$C:$Z,6,0)</f>
        <v>1</v>
      </c>
      <c r="AF542">
        <f>VLOOKUP($H542,'Master list'!$C:$Z,7,0)</f>
        <v>222</v>
      </c>
      <c r="AG542">
        <f>VLOOKUP($H542,'Master list'!$C:$Z,8,0)</f>
        <v>1220</v>
      </c>
      <c r="AH542" s="46">
        <f>VLOOKUP($H542,'Master list'!$C:$L,9,0)</f>
        <v>2.1260940000000002</v>
      </c>
      <c r="AI542" s="46">
        <f t="shared" si="31"/>
        <v>212.60940000000002</v>
      </c>
      <c r="AJ542" s="46">
        <f t="shared" si="32"/>
        <v>212.60940000000002</v>
      </c>
      <c r="AK542" s="46">
        <f t="shared" si="33"/>
        <v>0</v>
      </c>
      <c r="AL542" s="74">
        <v>5</v>
      </c>
    </row>
    <row r="543" spans="1:38">
      <c r="A543" s="120" t="s">
        <v>1447</v>
      </c>
      <c r="B543" s="120" t="s">
        <v>1702</v>
      </c>
      <c r="C543" s="120" t="s">
        <v>6264</v>
      </c>
      <c r="D543" s="120" t="s">
        <v>6225</v>
      </c>
      <c r="E543" s="121">
        <v>16</v>
      </c>
      <c r="F543" s="120" t="s">
        <v>6246</v>
      </c>
      <c r="G543" s="120" t="s">
        <v>6246</v>
      </c>
      <c r="H543" s="120" t="s">
        <v>672</v>
      </c>
      <c r="I543" s="120" t="s">
        <v>1267</v>
      </c>
      <c r="J543" s="120" t="s">
        <v>1547</v>
      </c>
      <c r="K543" s="120">
        <v>0.6</v>
      </c>
      <c r="L543" s="120">
        <v>900</v>
      </c>
      <c r="M543" s="120" t="s">
        <v>1810</v>
      </c>
      <c r="N543" s="120" t="s">
        <v>1704</v>
      </c>
      <c r="O543" s="120" t="s">
        <v>1702</v>
      </c>
      <c r="P543" s="121">
        <v>1200</v>
      </c>
      <c r="Q543" s="120">
        <v>0</v>
      </c>
      <c r="R543" s="121">
        <v>321</v>
      </c>
      <c r="S543" s="120">
        <v>1213</v>
      </c>
      <c r="T543" s="121">
        <v>0</v>
      </c>
      <c r="U543" s="120">
        <v>0</v>
      </c>
      <c r="V543" s="121">
        <v>879</v>
      </c>
      <c r="W543" s="120">
        <v>0</v>
      </c>
      <c r="X543" s="120" t="s">
        <v>6263</v>
      </c>
      <c r="Y543" s="120" t="b">
        <v>0</v>
      </c>
      <c r="AA543" t="str">
        <f>VLOOKUP($H543,'Master list'!$C:$Z,3,0)</f>
        <v>SGCD</v>
      </c>
      <c r="AB543" t="str">
        <f>VLOOKUP($H543,'Master list'!$C:$Z,4,0)</f>
        <v>Z08</v>
      </c>
      <c r="AC543" s="47">
        <f>VLOOKUP($H543,'Master list'!$C:$Z,13,0)</f>
        <v>915</v>
      </c>
      <c r="AD543" t="str">
        <f>VLOOKUP($H543,'Master list'!$C:$Z,5,0)</f>
        <v>SGCD2-ZSBX-Z08</v>
      </c>
      <c r="AE543">
        <f>VLOOKUP($H543,'Master list'!$C:$Z,6,0)</f>
        <v>0.6</v>
      </c>
      <c r="AF543">
        <f>VLOOKUP($H543,'Master list'!$C:$Z,7,0)</f>
        <v>900</v>
      </c>
      <c r="AG543">
        <f>VLOOKUP($H543,'Master list'!$C:$Z,8,0)</f>
        <v>900</v>
      </c>
      <c r="AH543" s="46">
        <f>VLOOKUP($H543,'Master list'!$C:$L,9,0)</f>
        <v>3.8151000000000002</v>
      </c>
      <c r="AI543" s="46">
        <f t="shared" si="31"/>
        <v>4578.12</v>
      </c>
      <c r="AJ543" s="46">
        <f t="shared" si="32"/>
        <v>1224.6471000000001</v>
      </c>
      <c r="AK543" s="46">
        <f t="shared" si="33"/>
        <v>3353.4728999999998</v>
      </c>
      <c r="AL543" s="74">
        <v>5</v>
      </c>
    </row>
    <row r="544" spans="1:38">
      <c r="A544" s="120" t="s">
        <v>1447</v>
      </c>
      <c r="B544" s="120" t="s">
        <v>1702</v>
      </c>
      <c r="C544" s="120" t="s">
        <v>6264</v>
      </c>
      <c r="D544" s="120" t="s">
        <v>6225</v>
      </c>
      <c r="E544" s="121">
        <v>17</v>
      </c>
      <c r="F544" s="120" t="s">
        <v>6246</v>
      </c>
      <c r="G544" s="120" t="s">
        <v>6246</v>
      </c>
      <c r="H544" s="120" t="s">
        <v>672</v>
      </c>
      <c r="I544" s="120" t="s">
        <v>1267</v>
      </c>
      <c r="J544" s="120" t="s">
        <v>1547</v>
      </c>
      <c r="K544" s="120">
        <v>0.6</v>
      </c>
      <c r="L544" s="120">
        <v>900</v>
      </c>
      <c r="M544" s="120" t="s">
        <v>1810</v>
      </c>
      <c r="N544" s="120" t="s">
        <v>1704</v>
      </c>
      <c r="O544" s="120" t="s">
        <v>1702</v>
      </c>
      <c r="P544" s="121">
        <v>2200</v>
      </c>
      <c r="Q544" s="120">
        <v>0</v>
      </c>
      <c r="R544" s="121">
        <v>0</v>
      </c>
      <c r="S544" s="120">
        <v>0</v>
      </c>
      <c r="T544" s="121">
        <v>0</v>
      </c>
      <c r="U544" s="120">
        <v>0</v>
      </c>
      <c r="V544" s="121">
        <v>2200</v>
      </c>
      <c r="W544" s="120">
        <v>0</v>
      </c>
      <c r="X544" s="120" t="s">
        <v>6263</v>
      </c>
      <c r="Y544" s="120" t="b">
        <v>0</v>
      </c>
      <c r="AA544" t="str">
        <f>VLOOKUP($H544,'Master list'!$C:$Z,3,0)</f>
        <v>SGCD</v>
      </c>
      <c r="AB544" t="str">
        <f>VLOOKUP($H544,'Master list'!$C:$Z,4,0)</f>
        <v>Z08</v>
      </c>
      <c r="AC544" s="47">
        <f>VLOOKUP($H544,'Master list'!$C:$Z,13,0)</f>
        <v>915</v>
      </c>
      <c r="AD544" t="str">
        <f>VLOOKUP($H544,'Master list'!$C:$Z,5,0)</f>
        <v>SGCD2-ZSBX-Z08</v>
      </c>
      <c r="AE544">
        <f>VLOOKUP($H544,'Master list'!$C:$Z,6,0)</f>
        <v>0.6</v>
      </c>
      <c r="AF544">
        <f>VLOOKUP($H544,'Master list'!$C:$Z,7,0)</f>
        <v>900</v>
      </c>
      <c r="AG544">
        <f>VLOOKUP($H544,'Master list'!$C:$Z,8,0)</f>
        <v>900</v>
      </c>
      <c r="AH544" s="46">
        <f>VLOOKUP($H544,'Master list'!$C:$L,9,0)</f>
        <v>3.8151000000000002</v>
      </c>
      <c r="AI544" s="46">
        <f t="shared" si="31"/>
        <v>8393.2200000000012</v>
      </c>
      <c r="AJ544" s="46">
        <f t="shared" si="32"/>
        <v>0</v>
      </c>
      <c r="AK544" s="46">
        <f t="shared" si="33"/>
        <v>8393.2200000000012</v>
      </c>
      <c r="AL544" s="74">
        <v>5</v>
      </c>
    </row>
    <row r="545" spans="1:38">
      <c r="A545" s="120" t="s">
        <v>1447</v>
      </c>
      <c r="B545" s="120" t="s">
        <v>1702</v>
      </c>
      <c r="C545" s="120" t="s">
        <v>6264</v>
      </c>
      <c r="D545" s="120" t="s">
        <v>6225</v>
      </c>
      <c r="E545" s="121">
        <v>18</v>
      </c>
      <c r="F545" s="120" t="s">
        <v>6246</v>
      </c>
      <c r="G545" s="120" t="s">
        <v>6246</v>
      </c>
      <c r="H545" s="120" t="s">
        <v>674</v>
      </c>
      <c r="I545" s="120" t="s">
        <v>1267</v>
      </c>
      <c r="J545" s="120" t="s">
        <v>1547</v>
      </c>
      <c r="K545" s="120">
        <v>0.6</v>
      </c>
      <c r="L545" s="120">
        <v>900</v>
      </c>
      <c r="M545" s="120" t="s">
        <v>1810</v>
      </c>
      <c r="N545" s="120" t="s">
        <v>1704</v>
      </c>
      <c r="O545" s="120" t="s">
        <v>1702</v>
      </c>
      <c r="P545" s="121">
        <v>400</v>
      </c>
      <c r="Q545" s="120">
        <v>0</v>
      </c>
      <c r="R545" s="121">
        <v>400</v>
      </c>
      <c r="S545" s="120">
        <v>1512</v>
      </c>
      <c r="T545" s="121">
        <v>0</v>
      </c>
      <c r="U545" s="120">
        <v>0</v>
      </c>
      <c r="V545" s="121">
        <v>0</v>
      </c>
      <c r="W545" s="120">
        <v>0</v>
      </c>
      <c r="X545" s="120" t="s">
        <v>6263</v>
      </c>
      <c r="Y545" s="120" t="b">
        <v>1</v>
      </c>
      <c r="AA545" t="str">
        <f>VLOOKUP($H545,'Master list'!$C:$Z,3,0)</f>
        <v>SGCD</v>
      </c>
      <c r="AB545" t="str">
        <f>VLOOKUP($H545,'Master list'!$C:$Z,4,0)</f>
        <v>Z08</v>
      </c>
      <c r="AC545" s="47">
        <f>VLOOKUP($H545,'Master list'!$C:$Z,13,0)</f>
        <v>915</v>
      </c>
      <c r="AD545" t="str">
        <f>VLOOKUP($H545,'Master list'!$C:$Z,5,0)</f>
        <v>SGCD2-ZSBX-Z08</v>
      </c>
      <c r="AE545">
        <f>VLOOKUP($H545,'Master list'!$C:$Z,6,0)</f>
        <v>0.6</v>
      </c>
      <c r="AF545">
        <f>VLOOKUP($H545,'Master list'!$C:$Z,7,0)</f>
        <v>900</v>
      </c>
      <c r="AG545">
        <f>VLOOKUP($H545,'Master list'!$C:$Z,8,0)</f>
        <v>900</v>
      </c>
      <c r="AH545" s="46">
        <f>VLOOKUP($H545,'Master list'!$C:$L,9,0)</f>
        <v>3.8151000000000002</v>
      </c>
      <c r="AI545" s="46">
        <f t="shared" si="31"/>
        <v>1526.04</v>
      </c>
      <c r="AJ545" s="46">
        <f t="shared" si="32"/>
        <v>1526.04</v>
      </c>
      <c r="AK545" s="46">
        <f t="shared" si="33"/>
        <v>0</v>
      </c>
      <c r="AL545" s="74">
        <v>5</v>
      </c>
    </row>
    <row r="546" spans="1:38">
      <c r="A546" s="120" t="s">
        <v>1447</v>
      </c>
      <c r="B546" s="120" t="s">
        <v>1702</v>
      </c>
      <c r="C546" s="120" t="s">
        <v>6264</v>
      </c>
      <c r="D546" s="120" t="s">
        <v>6225</v>
      </c>
      <c r="E546" s="121">
        <v>19</v>
      </c>
      <c r="F546" s="120" t="s">
        <v>6246</v>
      </c>
      <c r="G546" s="120" t="s">
        <v>6246</v>
      </c>
      <c r="H546" s="120" t="s">
        <v>772</v>
      </c>
      <c r="I546" s="120" t="s">
        <v>1267</v>
      </c>
      <c r="J546" s="120" t="s">
        <v>1221</v>
      </c>
      <c r="K546" s="120">
        <v>0.7</v>
      </c>
      <c r="L546" s="120">
        <v>566</v>
      </c>
      <c r="M546" s="120" t="s">
        <v>1718</v>
      </c>
      <c r="N546" s="120" t="s">
        <v>1704</v>
      </c>
      <c r="O546" s="120" t="s">
        <v>1702</v>
      </c>
      <c r="P546" s="121">
        <v>600</v>
      </c>
      <c r="Q546" s="120">
        <v>0</v>
      </c>
      <c r="R546" s="121">
        <v>491</v>
      </c>
      <c r="S546" s="120">
        <v>1210.6669999999999</v>
      </c>
      <c r="T546" s="121">
        <v>0</v>
      </c>
      <c r="U546" s="120">
        <v>0</v>
      </c>
      <c r="V546" s="121">
        <v>109</v>
      </c>
      <c r="W546" s="120">
        <v>0</v>
      </c>
      <c r="X546" s="120" t="s">
        <v>6263</v>
      </c>
      <c r="Y546" s="120" t="b">
        <v>0</v>
      </c>
      <c r="AA546" t="str">
        <f>VLOOKUP($H546,'Master list'!$C:$Z,3,0)</f>
        <v>SGCC</v>
      </c>
      <c r="AB546" t="str">
        <f>VLOOKUP($H546,'Master list'!$C:$Z,4,0)</f>
        <v>Z08</v>
      </c>
      <c r="AC546" s="47">
        <f>VLOOKUP($H546,'Master list'!$C:$Z,13,0)</f>
        <v>1219</v>
      </c>
      <c r="AD546" t="str">
        <f>VLOOKUP($H546,'Master list'!$C:$Z,5,0)</f>
        <v>SGCC-ZSBX-Z08</v>
      </c>
      <c r="AE546">
        <f>VLOOKUP($H546,'Master list'!$C:$Z,6,0)</f>
        <v>0.7</v>
      </c>
      <c r="AF546">
        <f>VLOOKUP($H546,'Master list'!$C:$Z,7,0)</f>
        <v>566</v>
      </c>
      <c r="AG546">
        <f>VLOOKUP($H546,'Master list'!$C:$Z,8,0)</f>
        <v>795</v>
      </c>
      <c r="AH546" s="46">
        <f>VLOOKUP($H546,'Master list'!$C:$L,9,0)</f>
        <v>2.47258515</v>
      </c>
      <c r="AI546" s="46">
        <f t="shared" si="31"/>
        <v>1483.5510899999999</v>
      </c>
      <c r="AJ546" s="46">
        <f t="shared" si="32"/>
        <v>1214.0393086500001</v>
      </c>
      <c r="AK546" s="46">
        <f t="shared" si="33"/>
        <v>269.51178134999986</v>
      </c>
      <c r="AL546" s="74">
        <v>5</v>
      </c>
    </row>
    <row r="547" spans="1:38">
      <c r="A547" s="120" t="s">
        <v>1447</v>
      </c>
      <c r="B547" s="120" t="s">
        <v>1702</v>
      </c>
      <c r="C547" s="120" t="s">
        <v>6264</v>
      </c>
      <c r="D547" s="120" t="s">
        <v>6225</v>
      </c>
      <c r="E547" s="121">
        <v>20</v>
      </c>
      <c r="F547" s="120" t="s">
        <v>6246</v>
      </c>
      <c r="G547" s="120" t="s">
        <v>6246</v>
      </c>
      <c r="H547" s="120" t="s">
        <v>774</v>
      </c>
      <c r="I547" s="120" t="s">
        <v>1267</v>
      </c>
      <c r="J547" s="120" t="s">
        <v>1221</v>
      </c>
      <c r="K547" s="120">
        <v>0.7</v>
      </c>
      <c r="L547" s="120">
        <v>566</v>
      </c>
      <c r="M547" s="120" t="s">
        <v>1718</v>
      </c>
      <c r="N547" s="120" t="s">
        <v>1704</v>
      </c>
      <c r="O547" s="120" t="s">
        <v>1702</v>
      </c>
      <c r="P547" s="121">
        <v>100</v>
      </c>
      <c r="Q547" s="120">
        <v>0</v>
      </c>
      <c r="R547" s="121">
        <v>82</v>
      </c>
      <c r="S547" s="120">
        <v>209.1</v>
      </c>
      <c r="T547" s="121">
        <v>0</v>
      </c>
      <c r="U547" s="120">
        <v>0</v>
      </c>
      <c r="V547" s="121">
        <v>18</v>
      </c>
      <c r="W547" s="120">
        <v>0</v>
      </c>
      <c r="X547" s="120" t="s">
        <v>6263</v>
      </c>
      <c r="Y547" s="120" t="b">
        <v>0</v>
      </c>
      <c r="AA547" t="str">
        <f>VLOOKUP($H547,'Master list'!$C:$Z,3,0)</f>
        <v>SGCC</v>
      </c>
      <c r="AB547" t="str">
        <f>VLOOKUP($H547,'Master list'!$C:$Z,4,0)</f>
        <v>Z08</v>
      </c>
      <c r="AC547" s="47">
        <f>VLOOKUP($H547,'Master list'!$C:$Z,13,0)</f>
        <v>1219</v>
      </c>
      <c r="AD547" t="str">
        <f>VLOOKUP($H547,'Master list'!$C:$Z,5,0)</f>
        <v>SGCC-ZSBX-Z08</v>
      </c>
      <c r="AE547">
        <f>VLOOKUP($H547,'Master list'!$C:$Z,6,0)</f>
        <v>0.7</v>
      </c>
      <c r="AF547">
        <f>VLOOKUP($H547,'Master list'!$C:$Z,7,0)</f>
        <v>566</v>
      </c>
      <c r="AG547">
        <f>VLOOKUP($H547,'Master list'!$C:$Z,8,0)</f>
        <v>795</v>
      </c>
      <c r="AH547" s="46">
        <f>VLOOKUP($H547,'Master list'!$C:$L,9,0)</f>
        <v>2.47258515</v>
      </c>
      <c r="AI547" s="46">
        <f t="shared" si="31"/>
        <v>247.25851499999999</v>
      </c>
      <c r="AJ547" s="46">
        <f t="shared" si="32"/>
        <v>202.75198230000001</v>
      </c>
      <c r="AK547" s="46">
        <f t="shared" si="33"/>
        <v>44.50653269999998</v>
      </c>
      <c r="AL547" s="74">
        <v>5</v>
      </c>
    </row>
    <row r="548" spans="1:38">
      <c r="A548" s="120" t="s">
        <v>1447</v>
      </c>
      <c r="B548" s="120" t="s">
        <v>1702</v>
      </c>
      <c r="C548" s="120" t="s">
        <v>6264</v>
      </c>
      <c r="D548" s="120" t="s">
        <v>6225</v>
      </c>
      <c r="E548" s="121">
        <v>21</v>
      </c>
      <c r="F548" s="120" t="s">
        <v>6246</v>
      </c>
      <c r="G548" s="120" t="s">
        <v>6246</v>
      </c>
      <c r="H548" s="120" t="s">
        <v>842</v>
      </c>
      <c r="I548" s="120" t="s">
        <v>1267</v>
      </c>
      <c r="J548" s="120" t="s">
        <v>1221</v>
      </c>
      <c r="K548" s="120">
        <v>1.2</v>
      </c>
      <c r="L548" s="120">
        <v>62</v>
      </c>
      <c r="M548" s="120" t="s">
        <v>1811</v>
      </c>
      <c r="N548" s="120" t="s">
        <v>1704</v>
      </c>
      <c r="O548" s="120" t="s">
        <v>1702</v>
      </c>
      <c r="P548" s="121">
        <v>300</v>
      </c>
      <c r="Q548" s="120">
        <v>0</v>
      </c>
      <c r="R548" s="121">
        <v>300</v>
      </c>
      <c r="S548" s="120">
        <v>93.641999999999996</v>
      </c>
      <c r="T548" s="121">
        <v>0</v>
      </c>
      <c r="U548" s="120">
        <v>0</v>
      </c>
      <c r="V548" s="121">
        <v>0</v>
      </c>
      <c r="W548" s="120">
        <v>0</v>
      </c>
      <c r="X548" s="120" t="s">
        <v>6263</v>
      </c>
      <c r="Y548" s="120" t="b">
        <v>1</v>
      </c>
      <c r="AA548" t="str">
        <f>VLOOKUP($H548,'Master list'!$C:$Z,3,0)</f>
        <v>SGCC</v>
      </c>
      <c r="AB548" t="str">
        <f>VLOOKUP($H548,'Master list'!$C:$Z,4,0)</f>
        <v>Z08</v>
      </c>
      <c r="AC548" s="47">
        <f>VLOOKUP($H548,'Master list'!$C:$Z,13,0)</f>
        <v>1219</v>
      </c>
      <c r="AD548" t="str">
        <f>VLOOKUP($H548,'Master list'!$C:$Z,5,0)</f>
        <v>SGCC-ZSBX-Z08</v>
      </c>
      <c r="AE548">
        <f>VLOOKUP($H548,'Master list'!$C:$Z,6,0)</f>
        <v>1.2</v>
      </c>
      <c r="AF548">
        <f>VLOOKUP($H548,'Master list'!$C:$Z,7,0)</f>
        <v>62</v>
      </c>
      <c r="AG548">
        <f>VLOOKUP($H548,'Master list'!$C:$Z,8,0)</f>
        <v>538</v>
      </c>
      <c r="AH548" s="46">
        <f>VLOOKUP($H548,'Master list'!$C:$L,9,0)</f>
        <v>0.31421351999999997</v>
      </c>
      <c r="AI548" s="46">
        <f t="shared" si="31"/>
        <v>94.264055999999997</v>
      </c>
      <c r="AJ548" s="46">
        <f t="shared" si="32"/>
        <v>94.264055999999997</v>
      </c>
      <c r="AK548" s="46">
        <f t="shared" si="33"/>
        <v>0</v>
      </c>
      <c r="AL548" s="74">
        <v>5</v>
      </c>
    </row>
    <row r="549" spans="1:38">
      <c r="A549" s="120" t="s">
        <v>1447</v>
      </c>
      <c r="B549" s="120" t="s">
        <v>1702</v>
      </c>
      <c r="C549" s="120" t="s">
        <v>6264</v>
      </c>
      <c r="D549" s="120" t="s">
        <v>6225</v>
      </c>
      <c r="E549" s="121">
        <v>22</v>
      </c>
      <c r="F549" s="120" t="s">
        <v>6246</v>
      </c>
      <c r="G549" s="120" t="s">
        <v>6246</v>
      </c>
      <c r="H549" s="120" t="s">
        <v>842</v>
      </c>
      <c r="I549" s="120" t="s">
        <v>1267</v>
      </c>
      <c r="J549" s="120" t="s">
        <v>1221</v>
      </c>
      <c r="K549" s="120">
        <v>1.2</v>
      </c>
      <c r="L549" s="120">
        <v>62</v>
      </c>
      <c r="M549" s="120" t="s">
        <v>1811</v>
      </c>
      <c r="N549" s="120" t="s">
        <v>1704</v>
      </c>
      <c r="O549" s="120" t="s">
        <v>1702</v>
      </c>
      <c r="P549" s="121">
        <v>600</v>
      </c>
      <c r="Q549" s="120">
        <v>0</v>
      </c>
      <c r="R549" s="121">
        <v>600</v>
      </c>
      <c r="S549" s="120">
        <v>186.2</v>
      </c>
      <c r="T549" s="121">
        <v>0</v>
      </c>
      <c r="U549" s="120">
        <v>0</v>
      </c>
      <c r="V549" s="121">
        <v>0</v>
      </c>
      <c r="W549" s="120">
        <v>0</v>
      </c>
      <c r="X549" s="120" t="s">
        <v>6263</v>
      </c>
      <c r="Y549" s="120" t="b">
        <v>1</v>
      </c>
      <c r="AA549" t="str">
        <f>VLOOKUP($H549,'Master list'!$C:$Z,3,0)</f>
        <v>SGCC</v>
      </c>
      <c r="AB549" t="str">
        <f>VLOOKUP($H549,'Master list'!$C:$Z,4,0)</f>
        <v>Z08</v>
      </c>
      <c r="AC549" s="47">
        <f>VLOOKUP($H549,'Master list'!$C:$Z,13,0)</f>
        <v>1219</v>
      </c>
      <c r="AD549" t="str">
        <f>VLOOKUP($H549,'Master list'!$C:$Z,5,0)</f>
        <v>SGCC-ZSBX-Z08</v>
      </c>
      <c r="AE549">
        <f>VLOOKUP($H549,'Master list'!$C:$Z,6,0)</f>
        <v>1.2</v>
      </c>
      <c r="AF549">
        <f>VLOOKUP($H549,'Master list'!$C:$Z,7,0)</f>
        <v>62</v>
      </c>
      <c r="AG549">
        <f>VLOOKUP($H549,'Master list'!$C:$Z,8,0)</f>
        <v>538</v>
      </c>
      <c r="AH549" s="46">
        <f>VLOOKUP($H549,'Master list'!$C:$L,9,0)</f>
        <v>0.31421351999999997</v>
      </c>
      <c r="AI549" s="46">
        <f t="shared" si="31"/>
        <v>188.52811199999999</v>
      </c>
      <c r="AJ549" s="46">
        <f t="shared" si="32"/>
        <v>188.52811199999999</v>
      </c>
      <c r="AK549" s="46">
        <f t="shared" si="33"/>
        <v>0</v>
      </c>
      <c r="AL549" s="74">
        <v>5</v>
      </c>
    </row>
    <row r="550" spans="1:38">
      <c r="A550" s="120" t="s">
        <v>1447</v>
      </c>
      <c r="B550" s="120" t="s">
        <v>1702</v>
      </c>
      <c r="C550" s="120" t="s">
        <v>6264</v>
      </c>
      <c r="D550" s="120" t="s">
        <v>6225</v>
      </c>
      <c r="E550" s="121">
        <v>23</v>
      </c>
      <c r="F550" s="120" t="s">
        <v>6246</v>
      </c>
      <c r="G550" s="120" t="s">
        <v>6246</v>
      </c>
      <c r="H550" s="120" t="s">
        <v>845</v>
      </c>
      <c r="I550" s="120" t="s">
        <v>1267</v>
      </c>
      <c r="J550" s="120" t="s">
        <v>1221</v>
      </c>
      <c r="K550" s="120">
        <v>0.7</v>
      </c>
      <c r="L550" s="120">
        <v>500.5</v>
      </c>
      <c r="M550" s="120" t="s">
        <v>1821</v>
      </c>
      <c r="N550" s="120" t="s">
        <v>1704</v>
      </c>
      <c r="O550" s="120" t="s">
        <v>1702</v>
      </c>
      <c r="P550" s="121">
        <v>200</v>
      </c>
      <c r="Q550" s="120">
        <v>0</v>
      </c>
      <c r="R550" s="121">
        <v>200</v>
      </c>
      <c r="S550" s="120">
        <v>444</v>
      </c>
      <c r="T550" s="121">
        <v>0</v>
      </c>
      <c r="U550" s="120">
        <v>0</v>
      </c>
      <c r="V550" s="121">
        <v>0</v>
      </c>
      <c r="W550" s="120">
        <v>0</v>
      </c>
      <c r="X550" s="120" t="s">
        <v>6263</v>
      </c>
      <c r="Y550" s="120" t="b">
        <v>1</v>
      </c>
      <c r="AA550" t="str">
        <f>VLOOKUP($H550,'Master list'!$C:$Z,3,0)</f>
        <v>SGCC</v>
      </c>
      <c r="AB550" t="str">
        <f>VLOOKUP($H550,'Master list'!$C:$Z,4,0)</f>
        <v>Z08</v>
      </c>
      <c r="AC550" s="47">
        <f>VLOOKUP($H550,'Master list'!$C:$Z,13,0)</f>
        <v>1219</v>
      </c>
      <c r="AD550" t="str">
        <f>VLOOKUP($H550,'Master list'!$C:$Z,5,0)</f>
        <v>SGCC-ZSBX-Z08</v>
      </c>
      <c r="AE550">
        <f>VLOOKUP($H550,'Master list'!$C:$Z,6,0)</f>
        <v>0.7</v>
      </c>
      <c r="AF550">
        <f>VLOOKUP($H550,'Master list'!$C:$Z,7,0)</f>
        <v>500.5</v>
      </c>
      <c r="AG550">
        <f>VLOOKUP($H550,'Master list'!$C:$Z,8,0)</f>
        <v>805</v>
      </c>
      <c r="AH550" s="46">
        <f>VLOOKUP($H550,'Master list'!$C:$L,9,0)</f>
        <v>2.2139492374999996</v>
      </c>
      <c r="AI550" s="46">
        <f t="shared" si="31"/>
        <v>442.78984749999995</v>
      </c>
      <c r="AJ550" s="46">
        <f t="shared" si="32"/>
        <v>442.78984749999995</v>
      </c>
      <c r="AK550" s="46">
        <f t="shared" si="33"/>
        <v>0</v>
      </c>
      <c r="AL550" s="74">
        <v>5</v>
      </c>
    </row>
    <row r="551" spans="1:38">
      <c r="A551" s="120" t="s">
        <v>1447</v>
      </c>
      <c r="B551" s="120" t="s">
        <v>1702</v>
      </c>
      <c r="C551" s="120" t="s">
        <v>6264</v>
      </c>
      <c r="D551" s="120" t="s">
        <v>6225</v>
      </c>
      <c r="E551" s="121">
        <v>24</v>
      </c>
      <c r="F551" s="120" t="s">
        <v>6246</v>
      </c>
      <c r="G551" s="120" t="s">
        <v>6246</v>
      </c>
      <c r="H551" s="120" t="s">
        <v>847</v>
      </c>
      <c r="I551" s="120" t="s">
        <v>1267</v>
      </c>
      <c r="J551" s="120" t="s">
        <v>1221</v>
      </c>
      <c r="K551" s="120">
        <v>0.7</v>
      </c>
      <c r="L551" s="120">
        <v>500.5</v>
      </c>
      <c r="M551" s="120" t="s">
        <v>1821</v>
      </c>
      <c r="N551" s="120" t="s">
        <v>1704</v>
      </c>
      <c r="O551" s="120" t="s">
        <v>1702</v>
      </c>
      <c r="P551" s="121">
        <v>100</v>
      </c>
      <c r="Q551" s="120">
        <v>0</v>
      </c>
      <c r="R551" s="121">
        <v>59</v>
      </c>
      <c r="S551" s="120">
        <v>142.76400000000001</v>
      </c>
      <c r="T551" s="121">
        <v>0</v>
      </c>
      <c r="U551" s="120">
        <v>0</v>
      </c>
      <c r="V551" s="121">
        <v>41</v>
      </c>
      <c r="W551" s="120">
        <v>0</v>
      </c>
      <c r="X551" s="120" t="s">
        <v>6263</v>
      </c>
      <c r="Y551" s="120" t="b">
        <v>0</v>
      </c>
      <c r="AA551" t="str">
        <f>VLOOKUP($H551,'Master list'!$C:$Z,3,0)</f>
        <v>SGCC</v>
      </c>
      <c r="AB551" t="str">
        <f>VLOOKUP($H551,'Master list'!$C:$Z,4,0)</f>
        <v>Z08</v>
      </c>
      <c r="AC551" s="47">
        <f>VLOOKUP($H551,'Master list'!$C:$Z,13,0)</f>
        <v>1219</v>
      </c>
      <c r="AD551" t="str">
        <f>VLOOKUP($H551,'Master list'!$C:$Z,5,0)</f>
        <v>SGCC-ZSBX-Z08</v>
      </c>
      <c r="AE551">
        <f>VLOOKUP($H551,'Master list'!$C:$Z,6,0)</f>
        <v>0.7</v>
      </c>
      <c r="AF551">
        <f>VLOOKUP($H551,'Master list'!$C:$Z,7,0)</f>
        <v>500.5</v>
      </c>
      <c r="AG551">
        <f>VLOOKUP($H551,'Master list'!$C:$Z,8,0)</f>
        <v>805</v>
      </c>
      <c r="AH551" s="46">
        <f>VLOOKUP($H551,'Master list'!$C:$L,9,0)</f>
        <v>2.2139492374999996</v>
      </c>
      <c r="AI551" s="46">
        <f t="shared" si="31"/>
        <v>221.39492374999998</v>
      </c>
      <c r="AJ551" s="46">
        <f t="shared" si="32"/>
        <v>130.62300501249999</v>
      </c>
      <c r="AK551" s="46">
        <f t="shared" si="33"/>
        <v>90.771918737499988</v>
      </c>
      <c r="AL551" s="74">
        <v>5</v>
      </c>
    </row>
    <row r="552" spans="1:38">
      <c r="A552" s="120" t="s">
        <v>1447</v>
      </c>
      <c r="B552" s="120" t="s">
        <v>1702</v>
      </c>
      <c r="C552" s="120" t="s">
        <v>6264</v>
      </c>
      <c r="D552" s="120" t="s">
        <v>6225</v>
      </c>
      <c r="E552" s="121">
        <v>25</v>
      </c>
      <c r="F552" s="120" t="s">
        <v>6246</v>
      </c>
      <c r="G552" s="120" t="s">
        <v>6246</v>
      </c>
      <c r="H552" s="120" t="s">
        <v>848</v>
      </c>
      <c r="I552" s="120" t="s">
        <v>1267</v>
      </c>
      <c r="J552" s="120" t="s">
        <v>1221</v>
      </c>
      <c r="K552" s="120">
        <v>0.7</v>
      </c>
      <c r="L552" s="120">
        <v>500.5</v>
      </c>
      <c r="M552" s="120" t="s">
        <v>1746</v>
      </c>
      <c r="N552" s="120" t="s">
        <v>1704</v>
      </c>
      <c r="O552" s="120" t="s">
        <v>1702</v>
      </c>
      <c r="P552" s="121">
        <v>200</v>
      </c>
      <c r="Q552" s="120">
        <v>0</v>
      </c>
      <c r="R552" s="121">
        <v>200</v>
      </c>
      <c r="S552" s="120">
        <v>352</v>
      </c>
      <c r="T552" s="121">
        <v>0</v>
      </c>
      <c r="U552" s="120">
        <v>0</v>
      </c>
      <c r="V552" s="121">
        <v>0</v>
      </c>
      <c r="W552" s="120">
        <v>0</v>
      </c>
      <c r="X552" s="120" t="s">
        <v>6263</v>
      </c>
      <c r="Y552" s="120" t="b">
        <v>1</v>
      </c>
      <c r="AA552" t="str">
        <f>VLOOKUP($H552,'Master list'!$C:$Z,3,0)</f>
        <v>SGCC</v>
      </c>
      <c r="AB552" t="str">
        <f>VLOOKUP($H552,'Master list'!$C:$Z,4,0)</f>
        <v>Z08</v>
      </c>
      <c r="AC552" s="47">
        <f>VLOOKUP($H552,'Master list'!$C:$Z,13,0)</f>
        <v>1219</v>
      </c>
      <c r="AD552" t="str">
        <f>VLOOKUP($H552,'Master list'!$C:$Z,5,0)</f>
        <v>SGCC-ZSBX-Z08</v>
      </c>
      <c r="AE552">
        <f>VLOOKUP($H552,'Master list'!$C:$Z,6,0)</f>
        <v>0.7</v>
      </c>
      <c r="AF552">
        <f>VLOOKUP($H552,'Master list'!$C:$Z,7,0)</f>
        <v>500.5</v>
      </c>
      <c r="AG552">
        <f>VLOOKUP($H552,'Master list'!$C:$Z,8,0)</f>
        <v>638</v>
      </c>
      <c r="AH552" s="46">
        <f>VLOOKUP($H552,'Master list'!$C:$L,9,0)</f>
        <v>1.7546579049999995</v>
      </c>
      <c r="AI552" s="46">
        <f t="shared" si="31"/>
        <v>350.93158099999988</v>
      </c>
      <c r="AJ552" s="46">
        <f t="shared" si="32"/>
        <v>350.93158099999988</v>
      </c>
      <c r="AK552" s="46">
        <f t="shared" si="33"/>
        <v>0</v>
      </c>
      <c r="AL552" s="74">
        <v>5</v>
      </c>
    </row>
    <row r="553" spans="1:38">
      <c r="A553" s="120" t="s">
        <v>1447</v>
      </c>
      <c r="B553" s="120" t="s">
        <v>1702</v>
      </c>
      <c r="C553" s="120" t="s">
        <v>6264</v>
      </c>
      <c r="D553" s="120" t="s">
        <v>6225</v>
      </c>
      <c r="E553" s="121">
        <v>26</v>
      </c>
      <c r="F553" s="120" t="s">
        <v>6246</v>
      </c>
      <c r="G553" s="120" t="s">
        <v>6246</v>
      </c>
      <c r="H553" s="120" t="s">
        <v>854</v>
      </c>
      <c r="I553" s="120" t="s">
        <v>1267</v>
      </c>
      <c r="J553" s="120" t="s">
        <v>1221</v>
      </c>
      <c r="K553" s="120">
        <v>0.7</v>
      </c>
      <c r="L553" s="120">
        <v>269</v>
      </c>
      <c r="M553" s="120" t="s">
        <v>1822</v>
      </c>
      <c r="N553" s="120" t="s">
        <v>1704</v>
      </c>
      <c r="O553" s="120" t="s">
        <v>1702</v>
      </c>
      <c r="P553" s="121">
        <v>300</v>
      </c>
      <c r="Q553" s="120">
        <v>0</v>
      </c>
      <c r="R553" s="121">
        <v>300</v>
      </c>
      <c r="S553" s="120">
        <v>258.89999999999998</v>
      </c>
      <c r="T553" s="121">
        <v>0</v>
      </c>
      <c r="U553" s="120">
        <v>0</v>
      </c>
      <c r="V553" s="121">
        <v>0</v>
      </c>
      <c r="W553" s="120">
        <v>0</v>
      </c>
      <c r="X553" s="120" t="s">
        <v>6263</v>
      </c>
      <c r="Y553" s="120" t="b">
        <v>1</v>
      </c>
      <c r="AA553" t="str">
        <f>VLOOKUP($H553,'Master list'!$C:$Z,3,0)</f>
        <v>SGCC</v>
      </c>
      <c r="AB553" t="str">
        <f>VLOOKUP($H553,'Master list'!$C:$Z,4,0)</f>
        <v>Z08</v>
      </c>
      <c r="AC553" s="47">
        <f>VLOOKUP($H553,'Master list'!$C:$Z,13,0)</f>
        <v>1219</v>
      </c>
      <c r="AD553" t="str">
        <f>VLOOKUP($H553,'Master list'!$C:$Z,5,0)</f>
        <v>SGCC-ZSBX-Z08</v>
      </c>
      <c r="AE553">
        <f>VLOOKUP($H553,'Master list'!$C:$Z,6,0)</f>
        <v>0.7</v>
      </c>
      <c r="AF553">
        <f>VLOOKUP($H553,'Master list'!$C:$Z,7,0)</f>
        <v>269</v>
      </c>
      <c r="AG553">
        <f>VLOOKUP($H553,'Master list'!$C:$Z,8,0)</f>
        <v>583</v>
      </c>
      <c r="AH553" s="46">
        <f>VLOOKUP($H553,'Master list'!$C:$L,9,0)</f>
        <v>0.86176436499999987</v>
      </c>
      <c r="AI553" s="46">
        <f t="shared" si="31"/>
        <v>258.52930949999995</v>
      </c>
      <c r="AJ553" s="46">
        <f t="shared" si="32"/>
        <v>258.52930949999995</v>
      </c>
      <c r="AK553" s="46">
        <f t="shared" si="33"/>
        <v>0</v>
      </c>
      <c r="AL553" s="74">
        <v>5</v>
      </c>
    </row>
    <row r="554" spans="1:38">
      <c r="A554" s="120" t="s">
        <v>1447</v>
      </c>
      <c r="B554" s="120" t="s">
        <v>1702</v>
      </c>
      <c r="C554" s="120" t="s">
        <v>6264</v>
      </c>
      <c r="D554" s="120" t="s">
        <v>6225</v>
      </c>
      <c r="E554" s="121">
        <v>27</v>
      </c>
      <c r="F554" s="120" t="s">
        <v>6246</v>
      </c>
      <c r="G554" s="120" t="s">
        <v>6246</v>
      </c>
      <c r="H554" s="120" t="s">
        <v>854</v>
      </c>
      <c r="I554" s="120" t="s">
        <v>1267</v>
      </c>
      <c r="J554" s="120" t="s">
        <v>1221</v>
      </c>
      <c r="K554" s="120">
        <v>0.7</v>
      </c>
      <c r="L554" s="120">
        <v>269</v>
      </c>
      <c r="M554" s="120" t="s">
        <v>1822</v>
      </c>
      <c r="N554" s="120" t="s">
        <v>1704</v>
      </c>
      <c r="O554" s="120" t="s">
        <v>1702</v>
      </c>
      <c r="P554" s="121">
        <v>300</v>
      </c>
      <c r="Q554" s="120">
        <v>0</v>
      </c>
      <c r="R554" s="121">
        <v>3</v>
      </c>
      <c r="S554" s="120">
        <v>2</v>
      </c>
      <c r="T554" s="121">
        <v>279</v>
      </c>
      <c r="U554" s="120">
        <v>236</v>
      </c>
      <c r="V554" s="121">
        <v>18</v>
      </c>
      <c r="W554" s="120">
        <v>0</v>
      </c>
      <c r="X554" s="120" t="s">
        <v>6263</v>
      </c>
      <c r="Y554" s="120" t="b">
        <v>0</v>
      </c>
      <c r="AA554" t="str">
        <f>VLOOKUP($H554,'Master list'!$C:$Z,3,0)</f>
        <v>SGCC</v>
      </c>
      <c r="AB554" t="str">
        <f>VLOOKUP($H554,'Master list'!$C:$Z,4,0)</f>
        <v>Z08</v>
      </c>
      <c r="AC554" s="47">
        <f>VLOOKUP($H554,'Master list'!$C:$Z,13,0)</f>
        <v>1219</v>
      </c>
      <c r="AD554" t="str">
        <f>VLOOKUP($H554,'Master list'!$C:$Z,5,0)</f>
        <v>SGCC-ZSBX-Z08</v>
      </c>
      <c r="AE554">
        <f>VLOOKUP($H554,'Master list'!$C:$Z,6,0)</f>
        <v>0.7</v>
      </c>
      <c r="AF554">
        <f>VLOOKUP($H554,'Master list'!$C:$Z,7,0)</f>
        <v>269</v>
      </c>
      <c r="AG554">
        <f>VLOOKUP($H554,'Master list'!$C:$Z,8,0)</f>
        <v>583</v>
      </c>
      <c r="AH554" s="46">
        <f>VLOOKUP($H554,'Master list'!$C:$L,9,0)</f>
        <v>0.86176436499999987</v>
      </c>
      <c r="AI554" s="46">
        <f t="shared" si="31"/>
        <v>258.52930949999995</v>
      </c>
      <c r="AJ554" s="46">
        <f t="shared" si="32"/>
        <v>243.01755092999997</v>
      </c>
      <c r="AK554" s="46">
        <f t="shared" si="33"/>
        <v>15.511758569999984</v>
      </c>
      <c r="AL554" s="74">
        <v>5</v>
      </c>
    </row>
    <row r="555" spans="1:38">
      <c r="A555" s="120" t="s">
        <v>1447</v>
      </c>
      <c r="B555" s="120" t="s">
        <v>1702</v>
      </c>
      <c r="C555" s="120" t="s">
        <v>6264</v>
      </c>
      <c r="D555" s="120" t="s">
        <v>6225</v>
      </c>
      <c r="E555" s="121">
        <v>28</v>
      </c>
      <c r="F555" s="120" t="s">
        <v>6246</v>
      </c>
      <c r="G555" s="120" t="s">
        <v>6246</v>
      </c>
      <c r="H555" s="120" t="s">
        <v>900</v>
      </c>
      <c r="I555" s="120" t="s">
        <v>1267</v>
      </c>
      <c r="J555" s="120" t="s">
        <v>1221</v>
      </c>
      <c r="K555" s="120">
        <v>0.5</v>
      </c>
      <c r="L555" s="120">
        <v>64</v>
      </c>
      <c r="M555" s="120" t="s">
        <v>4237</v>
      </c>
      <c r="N555" s="120" t="s">
        <v>1704</v>
      </c>
      <c r="O555" s="120" t="s">
        <v>1702</v>
      </c>
      <c r="P555" s="121">
        <v>200</v>
      </c>
      <c r="Q555" s="120">
        <v>0</v>
      </c>
      <c r="R555" s="121">
        <v>200</v>
      </c>
      <c r="S555" s="120">
        <v>12</v>
      </c>
      <c r="T555" s="121">
        <v>0</v>
      </c>
      <c r="U555" s="120">
        <v>0</v>
      </c>
      <c r="V555" s="121">
        <v>0</v>
      </c>
      <c r="W555" s="120">
        <v>0</v>
      </c>
      <c r="X555" s="120" t="s">
        <v>6263</v>
      </c>
      <c r="Y555" s="120" t="b">
        <v>1</v>
      </c>
      <c r="AA555" t="str">
        <f>VLOOKUP($H555,'Master list'!$C:$Z,3,0)</f>
        <v>SGCC</v>
      </c>
      <c r="AB555" t="str">
        <f>VLOOKUP($H555,'Master list'!$C:$Z,4,0)</f>
        <v>Z08</v>
      </c>
      <c r="AC555" s="47">
        <f>VLOOKUP($H555,'Master list'!$C:$Z,13,0)</f>
        <v>1219</v>
      </c>
      <c r="AD555" t="str">
        <f>VLOOKUP($H555,'Master list'!$C:$Z,5,0)</f>
        <v>SGCC-ZSBX-Z08</v>
      </c>
      <c r="AE555">
        <f>VLOOKUP($H555,'Master list'!$C:$Z,6,0)</f>
        <v>0.5</v>
      </c>
      <c r="AF555">
        <f>VLOOKUP($H555,'Master list'!$C:$Z,7,0)</f>
        <v>64</v>
      </c>
      <c r="AG555">
        <f>VLOOKUP($H555,'Master list'!$C:$Z,8,0)</f>
        <v>218</v>
      </c>
      <c r="AH555" s="46">
        <f>VLOOKUP($H555,'Master list'!$C:$L,9,0)</f>
        <v>5.4761600000000001E-2</v>
      </c>
      <c r="AI555" s="46">
        <f t="shared" si="31"/>
        <v>10.95232</v>
      </c>
      <c r="AJ555" s="46">
        <f t="shared" si="32"/>
        <v>10.95232</v>
      </c>
      <c r="AK555" s="46">
        <f t="shared" si="33"/>
        <v>0</v>
      </c>
      <c r="AL555" s="74">
        <v>5</v>
      </c>
    </row>
    <row r="556" spans="1:38">
      <c r="A556" s="120" t="s">
        <v>1447</v>
      </c>
      <c r="B556" s="120" t="s">
        <v>1702</v>
      </c>
      <c r="C556" s="120" t="s">
        <v>6264</v>
      </c>
      <c r="D556" s="120" t="s">
        <v>6225</v>
      </c>
      <c r="E556" s="121">
        <v>29</v>
      </c>
      <c r="F556" s="120" t="s">
        <v>6246</v>
      </c>
      <c r="G556" s="120" t="s">
        <v>6246</v>
      </c>
      <c r="H556" s="120" t="s">
        <v>904</v>
      </c>
      <c r="I556" s="120" t="s">
        <v>1267</v>
      </c>
      <c r="J556" s="120" t="s">
        <v>1221</v>
      </c>
      <c r="K556" s="120">
        <v>0.7</v>
      </c>
      <c r="L556" s="120">
        <v>116.2</v>
      </c>
      <c r="M556" s="120" t="s">
        <v>4217</v>
      </c>
      <c r="N556" s="120" t="s">
        <v>1704</v>
      </c>
      <c r="O556" s="120" t="s">
        <v>1702</v>
      </c>
      <c r="P556" s="121">
        <v>100</v>
      </c>
      <c r="Q556" s="120">
        <v>0</v>
      </c>
      <c r="R556" s="121">
        <v>100</v>
      </c>
      <c r="S556" s="120">
        <v>18</v>
      </c>
      <c r="T556" s="121">
        <v>0</v>
      </c>
      <c r="U556" s="120">
        <v>0</v>
      </c>
      <c r="V556" s="121">
        <v>0</v>
      </c>
      <c r="W556" s="120">
        <v>0</v>
      </c>
      <c r="X556" s="120" t="s">
        <v>6267</v>
      </c>
      <c r="Y556" s="120" t="b">
        <v>1</v>
      </c>
      <c r="AA556" t="str">
        <f>VLOOKUP($H556,'Master list'!$C:$Z,3,0)</f>
        <v>SGCC</v>
      </c>
      <c r="AB556" t="str">
        <f>VLOOKUP($H556,'Master list'!$C:$Z,4,0)</f>
        <v>Z08</v>
      </c>
      <c r="AC556" s="47">
        <f>VLOOKUP($H556,'Master list'!$C:$Z,13,0)</f>
        <v>1219</v>
      </c>
      <c r="AD556" t="str">
        <f>VLOOKUP($H556,'Master list'!$C:$Z,5,0)</f>
        <v>SGCC-ZSBX-Z08</v>
      </c>
      <c r="AE556">
        <f>VLOOKUP($H556,'Master list'!$C:$Z,6,0)</f>
        <v>0.7</v>
      </c>
      <c r="AF556">
        <f>VLOOKUP($H556,'Master list'!$C:$Z,7,0)</f>
        <v>116.2</v>
      </c>
      <c r="AG556">
        <f>VLOOKUP($H556,'Master list'!$C:$Z,8,0)</f>
        <v>276</v>
      </c>
      <c r="AH556" s="46">
        <f>VLOOKUP($H556,'Master list'!$C:$L,9,0)</f>
        <v>0.17623124399999998</v>
      </c>
      <c r="AI556" s="46">
        <f t="shared" si="31"/>
        <v>17.623124399999998</v>
      </c>
      <c r="AJ556" s="46">
        <f t="shared" si="32"/>
        <v>17.623124399999998</v>
      </c>
      <c r="AK556" s="46">
        <f t="shared" si="33"/>
        <v>0</v>
      </c>
      <c r="AL556" s="74">
        <v>5</v>
      </c>
    </row>
    <row r="557" spans="1:38">
      <c r="A557" s="120" t="s">
        <v>1447</v>
      </c>
      <c r="B557" s="120" t="s">
        <v>1702</v>
      </c>
      <c r="C557" s="120" t="s">
        <v>6264</v>
      </c>
      <c r="D557" s="120" t="s">
        <v>6225</v>
      </c>
      <c r="E557" s="121">
        <v>30</v>
      </c>
      <c r="F557" s="120" t="s">
        <v>6246</v>
      </c>
      <c r="G557" s="120" t="s">
        <v>6246</v>
      </c>
      <c r="H557" s="120" t="s">
        <v>918</v>
      </c>
      <c r="I557" s="120" t="s">
        <v>1267</v>
      </c>
      <c r="J557" s="120" t="s">
        <v>1221</v>
      </c>
      <c r="K557" s="120">
        <v>0.7</v>
      </c>
      <c r="L557" s="120">
        <v>215</v>
      </c>
      <c r="M557" s="120" t="s">
        <v>1753</v>
      </c>
      <c r="N557" s="120" t="s">
        <v>1704</v>
      </c>
      <c r="O557" s="120" t="s">
        <v>1702</v>
      </c>
      <c r="P557" s="121">
        <v>100</v>
      </c>
      <c r="Q557" s="120">
        <v>0</v>
      </c>
      <c r="R557" s="121">
        <v>0</v>
      </c>
      <c r="S557" s="120">
        <v>0</v>
      </c>
      <c r="T557" s="121">
        <v>100</v>
      </c>
      <c r="U557" s="120">
        <v>32</v>
      </c>
      <c r="V557" s="121">
        <v>0</v>
      </c>
      <c r="W557" s="120">
        <v>0</v>
      </c>
      <c r="X557" s="120" t="s">
        <v>6267</v>
      </c>
      <c r="Y557" s="120" t="b">
        <v>0</v>
      </c>
      <c r="AA557" t="str">
        <f>VLOOKUP($H557,'Master list'!$C:$Z,3,0)</f>
        <v>SGCC</v>
      </c>
      <c r="AB557" t="str">
        <f>VLOOKUP($H557,'Master list'!$C:$Z,4,0)</f>
        <v>Z08</v>
      </c>
      <c r="AC557" s="47">
        <f>VLOOKUP($H557,'Master list'!$C:$Z,13,0)</f>
        <v>1219</v>
      </c>
      <c r="AD557" t="str">
        <f>VLOOKUP($H557,'Master list'!$C:$Z,5,0)</f>
        <v>SGCC-ZSBX-Z08</v>
      </c>
      <c r="AE557">
        <f>VLOOKUP($H557,'Master list'!$C:$Z,6,0)</f>
        <v>0.7</v>
      </c>
      <c r="AF557">
        <f>VLOOKUP($H557,'Master list'!$C:$Z,7,0)</f>
        <v>215</v>
      </c>
      <c r="AG557">
        <f>VLOOKUP($H557,'Master list'!$C:$Z,8,0)</f>
        <v>280</v>
      </c>
      <c r="AH557" s="46">
        <f>VLOOKUP($H557,'Master list'!$C:$L,9,0)</f>
        <v>0.33079899999999995</v>
      </c>
      <c r="AI557" s="46">
        <f t="shared" si="31"/>
        <v>33.079899999999995</v>
      </c>
      <c r="AJ557" s="46">
        <f t="shared" si="32"/>
        <v>33.079899999999995</v>
      </c>
      <c r="AK557" s="46">
        <f t="shared" si="33"/>
        <v>0</v>
      </c>
      <c r="AL557" s="74">
        <v>5</v>
      </c>
    </row>
    <row r="558" spans="1:38">
      <c r="A558" s="120" t="s">
        <v>1447</v>
      </c>
      <c r="B558" s="120" t="s">
        <v>1702</v>
      </c>
      <c r="C558" s="120" t="s">
        <v>6264</v>
      </c>
      <c r="D558" s="120" t="s">
        <v>6225</v>
      </c>
      <c r="E558" s="121">
        <v>31</v>
      </c>
      <c r="F558" s="120" t="s">
        <v>6246</v>
      </c>
      <c r="G558" s="120" t="s">
        <v>6246</v>
      </c>
      <c r="H558" s="120" t="s">
        <v>966</v>
      </c>
      <c r="I558" s="120" t="s">
        <v>1267</v>
      </c>
      <c r="J558" s="120" t="s">
        <v>1221</v>
      </c>
      <c r="K558" s="120">
        <v>1</v>
      </c>
      <c r="L558" s="120">
        <v>70</v>
      </c>
      <c r="M558" s="120" t="s">
        <v>4426</v>
      </c>
      <c r="N558" s="120" t="s">
        <v>1704</v>
      </c>
      <c r="O558" s="120" t="s">
        <v>1702</v>
      </c>
      <c r="P558" s="121">
        <v>300</v>
      </c>
      <c r="Q558" s="120">
        <v>0</v>
      </c>
      <c r="R558" s="121">
        <v>300</v>
      </c>
      <c r="S558" s="120">
        <v>17</v>
      </c>
      <c r="T558" s="121">
        <v>0</v>
      </c>
      <c r="U558" s="120">
        <v>0</v>
      </c>
      <c r="V558" s="121">
        <v>0</v>
      </c>
      <c r="W558" s="120">
        <v>0</v>
      </c>
      <c r="X558" s="120" t="s">
        <v>6267</v>
      </c>
      <c r="Y558" s="120" t="b">
        <v>1</v>
      </c>
      <c r="AA558" t="str">
        <f>VLOOKUP($H558,'Master list'!$C:$Z,3,0)</f>
        <v>SGCC</v>
      </c>
      <c r="AB558" t="str">
        <f>VLOOKUP($H558,'Master list'!$C:$Z,4,0)</f>
        <v>Z08</v>
      </c>
      <c r="AC558" s="47">
        <f>VLOOKUP($H558,'Master list'!$C:$Z,13,0)</f>
        <v>1219</v>
      </c>
      <c r="AD558" t="str">
        <f>VLOOKUP($H558,'Master list'!$C:$Z,5,0)</f>
        <v>SGCC-ZSBX-Z08</v>
      </c>
      <c r="AE558">
        <f>VLOOKUP($H558,'Master list'!$C:$Z,6,0)</f>
        <v>1</v>
      </c>
      <c r="AF558">
        <f>VLOOKUP($H558,'Master list'!$C:$Z,7,0)</f>
        <v>70</v>
      </c>
      <c r="AG558">
        <f>VLOOKUP($H558,'Master list'!$C:$Z,8,0)</f>
        <v>104.4</v>
      </c>
      <c r="AH558" s="46">
        <f>VLOOKUP($H558,'Master list'!$C:$L,9,0)</f>
        <v>5.7367800000000004E-2</v>
      </c>
      <c r="AI558" s="46">
        <f t="shared" si="31"/>
        <v>17.210340000000002</v>
      </c>
      <c r="AJ558" s="46">
        <f t="shared" si="32"/>
        <v>17.210340000000002</v>
      </c>
      <c r="AK558" s="46">
        <f t="shared" si="33"/>
        <v>0</v>
      </c>
      <c r="AL558" s="74">
        <v>5</v>
      </c>
    </row>
    <row r="559" spans="1:38">
      <c r="A559" s="120" t="s">
        <v>1447</v>
      </c>
      <c r="B559" s="120" t="s">
        <v>1702</v>
      </c>
      <c r="C559" s="120" t="s">
        <v>6264</v>
      </c>
      <c r="D559" s="120" t="s">
        <v>6225</v>
      </c>
      <c r="E559" s="121">
        <v>32</v>
      </c>
      <c r="F559" s="120" t="s">
        <v>6246</v>
      </c>
      <c r="G559" s="120" t="s">
        <v>6246</v>
      </c>
      <c r="H559" s="120" t="s">
        <v>972</v>
      </c>
      <c r="I559" s="120" t="s">
        <v>1267</v>
      </c>
      <c r="J559" s="120" t="s">
        <v>1221</v>
      </c>
      <c r="K559" s="120">
        <v>1</v>
      </c>
      <c r="L559" s="120">
        <v>189.5</v>
      </c>
      <c r="M559" s="120" t="s">
        <v>2008</v>
      </c>
      <c r="N559" s="120" t="s">
        <v>1704</v>
      </c>
      <c r="O559" s="120" t="s">
        <v>1702</v>
      </c>
      <c r="P559" s="121">
        <v>300</v>
      </c>
      <c r="Q559" s="120">
        <v>0</v>
      </c>
      <c r="R559" s="121">
        <v>300</v>
      </c>
      <c r="S559" s="120">
        <v>179</v>
      </c>
      <c r="T559" s="121">
        <v>0</v>
      </c>
      <c r="U559" s="120">
        <v>0</v>
      </c>
      <c r="V559" s="121">
        <v>0</v>
      </c>
      <c r="W559" s="120">
        <v>0</v>
      </c>
      <c r="X559" s="120" t="s">
        <v>6267</v>
      </c>
      <c r="Y559" s="120" t="b">
        <v>1</v>
      </c>
      <c r="AA559" t="str">
        <f>VLOOKUP($H559,'Master list'!$C:$Z,3,0)</f>
        <v>SGCC</v>
      </c>
      <c r="AB559" t="str">
        <f>VLOOKUP($H559,'Master list'!$C:$Z,4,0)</f>
        <v>Z08</v>
      </c>
      <c r="AC559" s="47">
        <f>VLOOKUP($H559,'Master list'!$C:$Z,13,0)</f>
        <v>1219</v>
      </c>
      <c r="AD559" t="str">
        <f>VLOOKUP($H559,'Master list'!$C:$Z,5,0)</f>
        <v>SGCC-ZSBX-Z08</v>
      </c>
      <c r="AE559">
        <f>VLOOKUP($H559,'Master list'!$C:$Z,6,0)</f>
        <v>1</v>
      </c>
      <c r="AF559">
        <f>VLOOKUP($H559,'Master list'!$C:$Z,7,0)</f>
        <v>189.5</v>
      </c>
      <c r="AG559">
        <f>VLOOKUP($H559,'Master list'!$C:$Z,8,0)</f>
        <v>401.3</v>
      </c>
      <c r="AH559" s="46">
        <f>VLOOKUP($H559,'Master list'!$C:$L,9,0)</f>
        <v>0.59696384749999998</v>
      </c>
      <c r="AI559" s="46">
        <f t="shared" si="31"/>
        <v>179.08915425000001</v>
      </c>
      <c r="AJ559" s="46">
        <f t="shared" si="32"/>
        <v>179.08915425000001</v>
      </c>
      <c r="AK559" s="46">
        <f t="shared" si="33"/>
        <v>0</v>
      </c>
      <c r="AL559" s="74">
        <v>5</v>
      </c>
    </row>
    <row r="560" spans="1:38">
      <c r="A560" s="120" t="s">
        <v>1447</v>
      </c>
      <c r="B560" s="120" t="s">
        <v>1702</v>
      </c>
      <c r="C560" s="120" t="s">
        <v>6264</v>
      </c>
      <c r="D560" s="120" t="s">
        <v>6225</v>
      </c>
      <c r="E560" s="121">
        <v>33</v>
      </c>
      <c r="F560" s="120" t="s">
        <v>6246</v>
      </c>
      <c r="G560" s="120" t="s">
        <v>6246</v>
      </c>
      <c r="H560" s="120" t="s">
        <v>1055</v>
      </c>
      <c r="I560" s="120" t="s">
        <v>1267</v>
      </c>
      <c r="J560" s="120" t="s">
        <v>1221</v>
      </c>
      <c r="K560" s="120">
        <v>0.7</v>
      </c>
      <c r="L560" s="120">
        <v>242.5</v>
      </c>
      <c r="M560" s="120" t="s">
        <v>1837</v>
      </c>
      <c r="N560" s="120" t="s">
        <v>1704</v>
      </c>
      <c r="O560" s="120" t="s">
        <v>1702</v>
      </c>
      <c r="P560" s="121">
        <v>300</v>
      </c>
      <c r="Q560" s="120">
        <v>0</v>
      </c>
      <c r="R560" s="121">
        <v>0</v>
      </c>
      <c r="S560" s="120">
        <v>0</v>
      </c>
      <c r="T560" s="121">
        <v>300</v>
      </c>
      <c r="U560" s="120">
        <v>243</v>
      </c>
      <c r="V560" s="121">
        <v>0</v>
      </c>
      <c r="W560" s="120">
        <v>0</v>
      </c>
      <c r="X560" s="120" t="s">
        <v>6267</v>
      </c>
      <c r="Y560" s="120" t="b">
        <v>0</v>
      </c>
      <c r="AA560" t="str">
        <f>VLOOKUP($H560,'Master list'!$C:$Z,3,0)</f>
        <v>SGCC</v>
      </c>
      <c r="AB560" t="str">
        <f>VLOOKUP($H560,'Master list'!$C:$Z,4,0)</f>
        <v>Z08</v>
      </c>
      <c r="AC560" s="47">
        <f>VLOOKUP($H560,'Master list'!$C:$Z,13,0)</f>
        <v>1219</v>
      </c>
      <c r="AD560" t="str">
        <f>VLOOKUP($H560,'Master list'!$C:$Z,5,0)</f>
        <v>SGCC-ZSBX-Z08</v>
      </c>
      <c r="AE560">
        <f>VLOOKUP($H560,'Master list'!$C:$Z,6,0)</f>
        <v>0.7</v>
      </c>
      <c r="AF560">
        <f>VLOOKUP($H560,'Master list'!$C:$Z,7,0)</f>
        <v>242.5</v>
      </c>
      <c r="AG560">
        <f>VLOOKUP($H560,'Master list'!$C:$Z,8,0)</f>
        <v>612</v>
      </c>
      <c r="AH560" s="46">
        <f>VLOOKUP($H560,'Master list'!$C:$L,9,0)</f>
        <v>0.8155129499999999</v>
      </c>
      <c r="AI560" s="46">
        <f t="shared" si="31"/>
        <v>244.65388499999997</v>
      </c>
      <c r="AJ560" s="46">
        <f t="shared" si="32"/>
        <v>244.65388499999997</v>
      </c>
      <c r="AK560" s="46">
        <f t="shared" si="33"/>
        <v>0</v>
      </c>
      <c r="AL560" s="74">
        <v>5</v>
      </c>
    </row>
    <row r="561" spans="1:38">
      <c r="A561" s="120" t="s">
        <v>1447</v>
      </c>
      <c r="B561" s="120" t="s">
        <v>1702</v>
      </c>
      <c r="C561" s="120" t="s">
        <v>6264</v>
      </c>
      <c r="D561" s="120" t="s">
        <v>6225</v>
      </c>
      <c r="E561" s="121">
        <v>34</v>
      </c>
      <c r="F561" s="120" t="s">
        <v>6246</v>
      </c>
      <c r="G561" s="120" t="s">
        <v>6246</v>
      </c>
      <c r="H561" s="120" t="s">
        <v>1169</v>
      </c>
      <c r="I561" s="120" t="s">
        <v>1267</v>
      </c>
      <c r="J561" s="120" t="s">
        <v>1227</v>
      </c>
      <c r="K561" s="120">
        <v>2</v>
      </c>
      <c r="L561" s="120">
        <v>168</v>
      </c>
      <c r="M561" s="120" t="s">
        <v>1824</v>
      </c>
      <c r="N561" s="120" t="s">
        <v>1704</v>
      </c>
      <c r="O561" s="120" t="s">
        <v>1702</v>
      </c>
      <c r="P561" s="121">
        <v>700</v>
      </c>
      <c r="Q561" s="120">
        <v>0</v>
      </c>
      <c r="R561" s="121">
        <v>212</v>
      </c>
      <c r="S561" s="120">
        <v>630</v>
      </c>
      <c r="T561" s="121">
        <v>0</v>
      </c>
      <c r="U561" s="120">
        <v>0</v>
      </c>
      <c r="V561" s="121">
        <v>488</v>
      </c>
      <c r="W561" s="120">
        <v>0</v>
      </c>
      <c r="X561" s="120" t="s">
        <v>6267</v>
      </c>
      <c r="Y561" s="120" t="b">
        <v>0</v>
      </c>
      <c r="AA561" t="str">
        <f>VLOOKUP($H561,'Master list'!$C:$Z,3,0)</f>
        <v>SGCC</v>
      </c>
      <c r="AB561" t="str">
        <f>VLOOKUP($H561,'Master list'!$C:$Z,4,0)</f>
        <v>Z18</v>
      </c>
      <c r="AC561" s="47">
        <f>VLOOKUP($H561,'Master list'!$C:$Z,13,0)</f>
        <v>1219</v>
      </c>
      <c r="AD561" t="str">
        <f>VLOOKUP($H561,'Master list'!$C:$Z,5,0)</f>
        <v>SGCC-ZSBX-Z18</v>
      </c>
      <c r="AE561">
        <f>VLOOKUP($H561,'Master list'!$C:$Z,6,0)</f>
        <v>2</v>
      </c>
      <c r="AF561">
        <f>VLOOKUP($H561,'Master list'!$C:$Z,7,0)</f>
        <v>168</v>
      </c>
      <c r="AG561">
        <f>VLOOKUP($H561,'Master list'!$C:$Z,8,0)</f>
        <v>1145</v>
      </c>
      <c r="AH561" s="46">
        <f>VLOOKUP($H561,'Master list'!$C:$L,9,0)</f>
        <v>3.0200520000000002</v>
      </c>
      <c r="AI561" s="46">
        <f t="shared" si="31"/>
        <v>2114.0364</v>
      </c>
      <c r="AJ561" s="46">
        <f t="shared" si="32"/>
        <v>640.25102400000003</v>
      </c>
      <c r="AK561" s="46">
        <f t="shared" si="33"/>
        <v>1473.7853759999998</v>
      </c>
      <c r="AL561" s="74">
        <v>5</v>
      </c>
    </row>
    <row r="562" spans="1:38">
      <c r="A562" s="120" t="s">
        <v>1447</v>
      </c>
      <c r="B562" s="120" t="s">
        <v>1702</v>
      </c>
      <c r="C562" s="120" t="s">
        <v>6264</v>
      </c>
      <c r="D562" s="120" t="s">
        <v>6225</v>
      </c>
      <c r="E562" s="121">
        <v>35</v>
      </c>
      <c r="F562" s="120" t="s">
        <v>6246</v>
      </c>
      <c r="G562" s="120" t="s">
        <v>6246</v>
      </c>
      <c r="H562" s="120" t="s">
        <v>1172</v>
      </c>
      <c r="I562" s="120" t="s">
        <v>1267</v>
      </c>
      <c r="J562" s="120" t="s">
        <v>1227</v>
      </c>
      <c r="K562" s="120">
        <v>2</v>
      </c>
      <c r="L562" s="120">
        <v>185</v>
      </c>
      <c r="M562" s="120" t="s">
        <v>1825</v>
      </c>
      <c r="N562" s="120" t="s">
        <v>1704</v>
      </c>
      <c r="O562" s="120" t="s">
        <v>1702</v>
      </c>
      <c r="P562" s="121">
        <v>400</v>
      </c>
      <c r="Q562" s="120">
        <v>0</v>
      </c>
      <c r="R562" s="121">
        <v>133</v>
      </c>
      <c r="S562" s="120">
        <v>562.61699999999996</v>
      </c>
      <c r="T562" s="121">
        <v>0</v>
      </c>
      <c r="U562" s="120">
        <v>0</v>
      </c>
      <c r="V562" s="121">
        <v>267</v>
      </c>
      <c r="W562" s="120">
        <v>0</v>
      </c>
      <c r="X562" s="120" t="s">
        <v>6267</v>
      </c>
      <c r="Y562" s="120" t="b">
        <v>0</v>
      </c>
      <c r="AA562" t="str">
        <f>VLOOKUP($H562,'Master list'!$C:$Z,3,0)</f>
        <v>SGCC</v>
      </c>
      <c r="AB562" t="str">
        <f>VLOOKUP($H562,'Master list'!$C:$Z,4,0)</f>
        <v>Z18</v>
      </c>
      <c r="AC562" s="47">
        <f>VLOOKUP($H562,'Master list'!$C:$Z,13,0)</f>
        <v>1219</v>
      </c>
      <c r="AD562" t="str">
        <f>VLOOKUP($H562,'Master list'!$C:$Z,5,0)</f>
        <v>SGCC-ZSBX-Z18</v>
      </c>
      <c r="AE562">
        <f>VLOOKUP($H562,'Master list'!$C:$Z,6,0)</f>
        <v>2</v>
      </c>
      <c r="AF562">
        <f>VLOOKUP($H562,'Master list'!$C:$Z,7,0)</f>
        <v>185</v>
      </c>
      <c r="AG562">
        <f>VLOOKUP($H562,'Master list'!$C:$Z,8,0)</f>
        <v>1450</v>
      </c>
      <c r="AH562" s="46">
        <f>VLOOKUP($H562,'Master list'!$C:$L,9,0)</f>
        <v>4.211525</v>
      </c>
      <c r="AI562" s="46">
        <f t="shared" si="31"/>
        <v>1684.61</v>
      </c>
      <c r="AJ562" s="46">
        <f t="shared" si="32"/>
        <v>560.13282500000003</v>
      </c>
      <c r="AK562" s="46">
        <f t="shared" si="33"/>
        <v>1124.477175</v>
      </c>
      <c r="AL562" s="74">
        <v>5</v>
      </c>
    </row>
    <row r="563" spans="1:38">
      <c r="A563" s="120" t="s">
        <v>1447</v>
      </c>
      <c r="B563" s="120" t="s">
        <v>1702</v>
      </c>
      <c r="C563" s="120" t="s">
        <v>6264</v>
      </c>
      <c r="D563" s="120" t="s">
        <v>6225</v>
      </c>
      <c r="E563" s="121">
        <v>36</v>
      </c>
      <c r="F563" s="120" t="s">
        <v>6246</v>
      </c>
      <c r="G563" s="120" t="s">
        <v>6246</v>
      </c>
      <c r="H563" s="120" t="s">
        <v>1172</v>
      </c>
      <c r="I563" s="120" t="s">
        <v>1267</v>
      </c>
      <c r="J563" s="120" t="s">
        <v>1227</v>
      </c>
      <c r="K563" s="120">
        <v>2</v>
      </c>
      <c r="L563" s="120">
        <v>185</v>
      </c>
      <c r="M563" s="120" t="s">
        <v>1825</v>
      </c>
      <c r="N563" s="120" t="s">
        <v>1704</v>
      </c>
      <c r="O563" s="120" t="s">
        <v>1702</v>
      </c>
      <c r="P563" s="121">
        <v>700</v>
      </c>
      <c r="Q563" s="120">
        <v>0</v>
      </c>
      <c r="R563" s="121">
        <v>0</v>
      </c>
      <c r="S563" s="120">
        <v>0</v>
      </c>
      <c r="T563" s="121">
        <v>0</v>
      </c>
      <c r="U563" s="120">
        <v>0</v>
      </c>
      <c r="V563" s="121">
        <v>700</v>
      </c>
      <c r="W563" s="120">
        <v>0</v>
      </c>
      <c r="X563" s="120" t="s">
        <v>6267</v>
      </c>
      <c r="Y563" s="120" t="b">
        <v>0</v>
      </c>
      <c r="AA563" t="str">
        <f>VLOOKUP($H563,'Master list'!$C:$Z,3,0)</f>
        <v>SGCC</v>
      </c>
      <c r="AB563" t="str">
        <f>VLOOKUP($H563,'Master list'!$C:$Z,4,0)</f>
        <v>Z18</v>
      </c>
      <c r="AC563" s="47">
        <f>VLOOKUP($H563,'Master list'!$C:$Z,13,0)</f>
        <v>1219</v>
      </c>
      <c r="AD563" t="str">
        <f>VLOOKUP($H563,'Master list'!$C:$Z,5,0)</f>
        <v>SGCC-ZSBX-Z18</v>
      </c>
      <c r="AE563">
        <f>VLOOKUP($H563,'Master list'!$C:$Z,6,0)</f>
        <v>2</v>
      </c>
      <c r="AF563">
        <f>VLOOKUP($H563,'Master list'!$C:$Z,7,0)</f>
        <v>185</v>
      </c>
      <c r="AG563">
        <f>VLOOKUP($H563,'Master list'!$C:$Z,8,0)</f>
        <v>1450</v>
      </c>
      <c r="AH563" s="46">
        <f>VLOOKUP($H563,'Master list'!$C:$L,9,0)</f>
        <v>4.211525</v>
      </c>
      <c r="AI563" s="46">
        <f t="shared" si="31"/>
        <v>2948.0675000000001</v>
      </c>
      <c r="AJ563" s="46">
        <f t="shared" si="32"/>
        <v>0</v>
      </c>
      <c r="AK563" s="46">
        <f t="shared" si="33"/>
        <v>2948.0675000000001</v>
      </c>
      <c r="AL563" s="74">
        <v>5</v>
      </c>
    </row>
    <row r="564" spans="1:38">
      <c r="A564" s="120" t="s">
        <v>1447</v>
      </c>
      <c r="B564" s="120" t="s">
        <v>1702</v>
      </c>
      <c r="C564" s="120" t="s">
        <v>6264</v>
      </c>
      <c r="D564" s="120" t="s">
        <v>6225</v>
      </c>
      <c r="E564" s="121">
        <v>37</v>
      </c>
      <c r="F564" s="120" t="s">
        <v>6246</v>
      </c>
      <c r="G564" s="120" t="s">
        <v>6246</v>
      </c>
      <c r="H564" s="120" t="s">
        <v>1175</v>
      </c>
      <c r="I564" s="120" t="s">
        <v>1267</v>
      </c>
      <c r="J564" s="120" t="s">
        <v>1227</v>
      </c>
      <c r="K564" s="120">
        <v>2</v>
      </c>
      <c r="L564" s="120">
        <v>806.8</v>
      </c>
      <c r="M564" s="120" t="s">
        <v>1826</v>
      </c>
      <c r="N564" s="120" t="s">
        <v>1704</v>
      </c>
      <c r="O564" s="120" t="s">
        <v>1702</v>
      </c>
      <c r="P564" s="121">
        <v>500</v>
      </c>
      <c r="Q564" s="120">
        <v>0</v>
      </c>
      <c r="R564" s="121">
        <v>0</v>
      </c>
      <c r="S564" s="120">
        <v>0</v>
      </c>
      <c r="T564" s="121">
        <v>500</v>
      </c>
      <c r="U564" s="120">
        <v>2625</v>
      </c>
      <c r="V564" s="121">
        <v>0</v>
      </c>
      <c r="W564" s="120">
        <v>0</v>
      </c>
      <c r="X564" s="120" t="s">
        <v>6267</v>
      </c>
      <c r="Y564" s="120" t="b">
        <v>0</v>
      </c>
      <c r="AA564" t="str">
        <f>VLOOKUP($H564,'Master list'!$C:$Z,3,0)</f>
        <v>SGCC</v>
      </c>
      <c r="AB564" t="str">
        <f>VLOOKUP($H564,'Master list'!$C:$Z,4,0)</f>
        <v>Z18</v>
      </c>
      <c r="AC564" s="47">
        <f>VLOOKUP($H564,'Master list'!$C:$Z,13,0)</f>
        <v>1219</v>
      </c>
      <c r="AD564" t="str">
        <f>VLOOKUP($H564,'Master list'!$C:$Z,5,0)</f>
        <v>SGCC-ZSBX-Z18</v>
      </c>
      <c r="AE564">
        <f>VLOOKUP($H564,'Master list'!$C:$Z,6,0)</f>
        <v>2</v>
      </c>
      <c r="AF564">
        <f>VLOOKUP($H564,'Master list'!$C:$Z,7,0)</f>
        <v>806.8</v>
      </c>
      <c r="AG564">
        <f>VLOOKUP($H564,'Master list'!$C:$Z,8,0)</f>
        <v>426.6</v>
      </c>
      <c r="AH564" s="46">
        <f>VLOOKUP($H564,'Master list'!$C:$L,9,0)</f>
        <v>5.4036398159999992</v>
      </c>
      <c r="AI564" s="46">
        <f t="shared" si="31"/>
        <v>2701.8199079999995</v>
      </c>
      <c r="AJ564" s="46">
        <f t="shared" si="32"/>
        <v>2701.8199079999995</v>
      </c>
      <c r="AK564" s="46">
        <f t="shared" si="33"/>
        <v>0</v>
      </c>
      <c r="AL564" s="74">
        <v>5</v>
      </c>
    </row>
    <row r="565" spans="1:38">
      <c r="A565" s="120" t="s">
        <v>1447</v>
      </c>
      <c r="B565" s="120" t="s">
        <v>1702</v>
      </c>
      <c r="C565" s="120" t="s">
        <v>6264</v>
      </c>
      <c r="D565" s="120" t="s">
        <v>6225</v>
      </c>
      <c r="E565" s="121">
        <v>38</v>
      </c>
      <c r="F565" s="120" t="s">
        <v>6246</v>
      </c>
      <c r="G565" s="120" t="s">
        <v>6246</v>
      </c>
      <c r="H565" s="120" t="s">
        <v>1175</v>
      </c>
      <c r="I565" s="120" t="s">
        <v>1267</v>
      </c>
      <c r="J565" s="120" t="s">
        <v>1227</v>
      </c>
      <c r="K565" s="120">
        <v>2</v>
      </c>
      <c r="L565" s="120">
        <v>806.8</v>
      </c>
      <c r="M565" s="120" t="s">
        <v>1826</v>
      </c>
      <c r="N565" s="120" t="s">
        <v>1704</v>
      </c>
      <c r="O565" s="120" t="s">
        <v>1702</v>
      </c>
      <c r="P565" s="121">
        <v>1500</v>
      </c>
      <c r="Q565" s="120">
        <v>0</v>
      </c>
      <c r="R565" s="121">
        <v>0</v>
      </c>
      <c r="S565" s="120">
        <v>0</v>
      </c>
      <c r="T565" s="121">
        <v>1461</v>
      </c>
      <c r="U565" s="120">
        <v>7692</v>
      </c>
      <c r="V565" s="121">
        <v>39</v>
      </c>
      <c r="W565" s="120">
        <v>0</v>
      </c>
      <c r="X565" s="120" t="s">
        <v>6267</v>
      </c>
      <c r="Y565" s="120" t="b">
        <v>0</v>
      </c>
      <c r="AA565" t="str">
        <f>VLOOKUP($H565,'Master list'!$C:$Z,3,0)</f>
        <v>SGCC</v>
      </c>
      <c r="AB565" t="str">
        <f>VLOOKUP($H565,'Master list'!$C:$Z,4,0)</f>
        <v>Z18</v>
      </c>
      <c r="AC565" s="47">
        <f>VLOOKUP($H565,'Master list'!$C:$Z,13,0)</f>
        <v>1219</v>
      </c>
      <c r="AD565" t="str">
        <f>VLOOKUP($H565,'Master list'!$C:$Z,5,0)</f>
        <v>SGCC-ZSBX-Z18</v>
      </c>
      <c r="AE565">
        <f>VLOOKUP($H565,'Master list'!$C:$Z,6,0)</f>
        <v>2</v>
      </c>
      <c r="AF565">
        <f>VLOOKUP($H565,'Master list'!$C:$Z,7,0)</f>
        <v>806.8</v>
      </c>
      <c r="AG565">
        <f>VLOOKUP($H565,'Master list'!$C:$Z,8,0)</f>
        <v>426.6</v>
      </c>
      <c r="AH565" s="46">
        <f>VLOOKUP($H565,'Master list'!$C:$L,9,0)</f>
        <v>5.4036398159999992</v>
      </c>
      <c r="AI565" s="46">
        <f t="shared" si="31"/>
        <v>8105.4597239999985</v>
      </c>
      <c r="AJ565" s="46">
        <f t="shared" si="32"/>
        <v>7894.7177711759987</v>
      </c>
      <c r="AK565" s="46">
        <f t="shared" si="33"/>
        <v>210.74195282399978</v>
      </c>
      <c r="AL565" s="74">
        <v>5</v>
      </c>
    </row>
    <row r="566" spans="1:38">
      <c r="A566" s="120" t="s">
        <v>1447</v>
      </c>
      <c r="B566" s="120" t="s">
        <v>1702</v>
      </c>
      <c r="C566" s="120" t="s">
        <v>6264</v>
      </c>
      <c r="D566" s="120" t="s">
        <v>6225</v>
      </c>
      <c r="E566" s="121">
        <v>39</v>
      </c>
      <c r="F566" s="120" t="s">
        <v>6246</v>
      </c>
      <c r="G566" s="120" t="s">
        <v>6246</v>
      </c>
      <c r="H566" s="120" t="s">
        <v>1177</v>
      </c>
      <c r="I566" s="120" t="s">
        <v>1267</v>
      </c>
      <c r="J566" s="120" t="s">
        <v>1227</v>
      </c>
      <c r="K566" s="120">
        <v>2</v>
      </c>
      <c r="L566" s="120">
        <v>193.2</v>
      </c>
      <c r="M566" s="120" t="s">
        <v>1827</v>
      </c>
      <c r="N566" s="120" t="s">
        <v>1704</v>
      </c>
      <c r="O566" s="120" t="s">
        <v>1702</v>
      </c>
      <c r="P566" s="121">
        <v>300</v>
      </c>
      <c r="Q566" s="120">
        <v>0</v>
      </c>
      <c r="R566" s="121">
        <v>0</v>
      </c>
      <c r="S566" s="120">
        <v>0</v>
      </c>
      <c r="T566" s="121">
        <v>0</v>
      </c>
      <c r="U566" s="120">
        <v>0</v>
      </c>
      <c r="V566" s="121">
        <v>300</v>
      </c>
      <c r="W566" s="120">
        <v>0</v>
      </c>
      <c r="X566" s="120" t="s">
        <v>6267</v>
      </c>
      <c r="Y566" s="120" t="b">
        <v>0</v>
      </c>
      <c r="AA566" t="str">
        <f>VLOOKUP($H566,'Master list'!$C:$Z,3,0)</f>
        <v>SGCC</v>
      </c>
      <c r="AB566" t="str">
        <f>VLOOKUP($H566,'Master list'!$C:$Z,4,0)</f>
        <v>Z18</v>
      </c>
      <c r="AC566" s="47">
        <f>VLOOKUP($H566,'Master list'!$C:$Z,13,0)</f>
        <v>1219</v>
      </c>
      <c r="AD566" t="str">
        <f>VLOOKUP($H566,'Master list'!$C:$Z,5,0)</f>
        <v>SGCC-ZSBX-Z18</v>
      </c>
      <c r="AE566">
        <f>VLOOKUP($H566,'Master list'!$C:$Z,6,0)</f>
        <v>2</v>
      </c>
      <c r="AF566">
        <f>VLOOKUP($H566,'Master list'!$C:$Z,7,0)</f>
        <v>193.2</v>
      </c>
      <c r="AG566">
        <f>VLOOKUP($H566,'Master list'!$C:$Z,8,0)</f>
        <v>232.6</v>
      </c>
      <c r="AH566" s="46">
        <f>VLOOKUP($H566,'Master list'!$C:$L,9,0)</f>
        <v>0.70553162399999991</v>
      </c>
      <c r="AI566" s="46">
        <f t="shared" si="31"/>
        <v>211.65948719999997</v>
      </c>
      <c r="AJ566" s="46">
        <f t="shared" si="32"/>
        <v>0</v>
      </c>
      <c r="AK566" s="46">
        <f t="shared" si="33"/>
        <v>211.65948719999997</v>
      </c>
      <c r="AL566" s="74">
        <v>5</v>
      </c>
    </row>
    <row r="567" spans="1:38">
      <c r="A567" s="120" t="s">
        <v>1447</v>
      </c>
      <c r="B567" s="120" t="s">
        <v>1702</v>
      </c>
      <c r="C567" s="120" t="s">
        <v>6264</v>
      </c>
      <c r="D567" s="120" t="s">
        <v>6225</v>
      </c>
      <c r="E567" s="121">
        <v>40</v>
      </c>
      <c r="F567" s="120" t="s">
        <v>6246</v>
      </c>
      <c r="G567" s="120" t="s">
        <v>6246</v>
      </c>
      <c r="H567" s="120" t="s">
        <v>1177</v>
      </c>
      <c r="I567" s="120" t="s">
        <v>1267</v>
      </c>
      <c r="J567" s="120" t="s">
        <v>1227</v>
      </c>
      <c r="K567" s="120">
        <v>2</v>
      </c>
      <c r="L567" s="120">
        <v>193.2</v>
      </c>
      <c r="M567" s="120" t="s">
        <v>1827</v>
      </c>
      <c r="N567" s="120" t="s">
        <v>1704</v>
      </c>
      <c r="O567" s="120" t="s">
        <v>1702</v>
      </c>
      <c r="P567" s="121">
        <v>300</v>
      </c>
      <c r="Q567" s="120">
        <v>0</v>
      </c>
      <c r="R567" s="121">
        <v>0</v>
      </c>
      <c r="S567" s="120">
        <v>0</v>
      </c>
      <c r="T567" s="121">
        <v>0</v>
      </c>
      <c r="U567" s="120">
        <v>0</v>
      </c>
      <c r="V567" s="121">
        <v>300</v>
      </c>
      <c r="W567" s="120">
        <v>0</v>
      </c>
      <c r="X567" s="120" t="s">
        <v>6267</v>
      </c>
      <c r="Y567" s="120" t="b">
        <v>0</v>
      </c>
      <c r="AA567" t="str">
        <f>VLOOKUP($H567,'Master list'!$C:$Z,3,0)</f>
        <v>SGCC</v>
      </c>
      <c r="AB567" t="str">
        <f>VLOOKUP($H567,'Master list'!$C:$Z,4,0)</f>
        <v>Z18</v>
      </c>
      <c r="AC567" s="47">
        <f>VLOOKUP($H567,'Master list'!$C:$Z,13,0)</f>
        <v>1219</v>
      </c>
      <c r="AD567" t="str">
        <f>VLOOKUP($H567,'Master list'!$C:$Z,5,0)</f>
        <v>SGCC-ZSBX-Z18</v>
      </c>
      <c r="AE567">
        <f>VLOOKUP($H567,'Master list'!$C:$Z,6,0)</f>
        <v>2</v>
      </c>
      <c r="AF567">
        <f>VLOOKUP($H567,'Master list'!$C:$Z,7,0)</f>
        <v>193.2</v>
      </c>
      <c r="AG567">
        <f>VLOOKUP($H567,'Master list'!$C:$Z,8,0)</f>
        <v>232.6</v>
      </c>
      <c r="AH567" s="46">
        <f>VLOOKUP($H567,'Master list'!$C:$L,9,0)</f>
        <v>0.70553162399999991</v>
      </c>
      <c r="AI567" s="46">
        <f t="shared" si="31"/>
        <v>211.65948719999997</v>
      </c>
      <c r="AJ567" s="46">
        <f t="shared" si="32"/>
        <v>0</v>
      </c>
      <c r="AK567" s="46">
        <f t="shared" si="33"/>
        <v>211.65948719999997</v>
      </c>
      <c r="AL567" s="74">
        <v>5</v>
      </c>
    </row>
    <row r="568" spans="1:38">
      <c r="A568" s="120" t="s">
        <v>1447</v>
      </c>
      <c r="B568" s="120" t="s">
        <v>1702</v>
      </c>
      <c r="C568" s="120" t="s">
        <v>6264</v>
      </c>
      <c r="D568" s="120" t="s">
        <v>6225</v>
      </c>
      <c r="E568" s="121">
        <v>41</v>
      </c>
      <c r="F568" s="120" t="s">
        <v>6246</v>
      </c>
      <c r="G568" s="120" t="s">
        <v>6246</v>
      </c>
      <c r="H568" s="120" t="s">
        <v>1179</v>
      </c>
      <c r="I568" s="120" t="s">
        <v>1267</v>
      </c>
      <c r="J568" s="120" t="s">
        <v>1227</v>
      </c>
      <c r="K568" s="120">
        <v>2</v>
      </c>
      <c r="L568" s="120">
        <v>134</v>
      </c>
      <c r="M568" s="120" t="s">
        <v>1828</v>
      </c>
      <c r="N568" s="120" t="s">
        <v>1704</v>
      </c>
      <c r="O568" s="120" t="s">
        <v>1702</v>
      </c>
      <c r="P568" s="121">
        <v>300</v>
      </c>
      <c r="Q568" s="120">
        <v>0</v>
      </c>
      <c r="R568" s="121">
        <v>0</v>
      </c>
      <c r="S568" s="120">
        <v>0</v>
      </c>
      <c r="T568" s="121">
        <v>300</v>
      </c>
      <c r="U568" s="120">
        <v>221</v>
      </c>
      <c r="V568" s="121">
        <v>0</v>
      </c>
      <c r="W568" s="120">
        <v>0</v>
      </c>
      <c r="X568" s="120" t="s">
        <v>6267</v>
      </c>
      <c r="Y568" s="120" t="b">
        <v>0</v>
      </c>
      <c r="AA568" t="str">
        <f>VLOOKUP($H568,'Master list'!$C:$Z,3,0)</f>
        <v>SGCC</v>
      </c>
      <c r="AB568" t="str">
        <f>VLOOKUP($H568,'Master list'!$C:$Z,4,0)</f>
        <v>Z18</v>
      </c>
      <c r="AC568" s="47">
        <f>VLOOKUP($H568,'Master list'!$C:$Z,13,0)</f>
        <v>1219</v>
      </c>
      <c r="AD568" t="str">
        <f>VLOOKUP($H568,'Master list'!$C:$Z,5,0)</f>
        <v>SGCC-ZSBX-Z18</v>
      </c>
      <c r="AE568">
        <f>VLOOKUP($H568,'Master list'!$C:$Z,6,0)</f>
        <v>2</v>
      </c>
      <c r="AF568">
        <f>VLOOKUP($H568,'Master list'!$C:$Z,7,0)</f>
        <v>134</v>
      </c>
      <c r="AG568">
        <f>VLOOKUP($H568,'Master list'!$C:$Z,8,0)</f>
        <v>362</v>
      </c>
      <c r="AH568" s="46">
        <f>VLOOKUP($H568,'Master list'!$C:$L,9,0)</f>
        <v>0.76157559999999991</v>
      </c>
      <c r="AI568" s="46">
        <f t="shared" si="31"/>
        <v>228.47267999999997</v>
      </c>
      <c r="AJ568" s="46">
        <f t="shared" si="32"/>
        <v>228.47267999999997</v>
      </c>
      <c r="AK568" s="46">
        <f t="shared" si="33"/>
        <v>0</v>
      </c>
      <c r="AL568" s="74">
        <v>5</v>
      </c>
    </row>
    <row r="569" spans="1:38">
      <c r="A569" s="120" t="s">
        <v>1447</v>
      </c>
      <c r="B569" s="120" t="s">
        <v>1702</v>
      </c>
      <c r="C569" s="120" t="s">
        <v>6264</v>
      </c>
      <c r="D569" s="120" t="s">
        <v>6225</v>
      </c>
      <c r="E569" s="121">
        <v>42</v>
      </c>
      <c r="F569" s="120" t="s">
        <v>6246</v>
      </c>
      <c r="G569" s="120" t="s">
        <v>6246</v>
      </c>
      <c r="H569" s="120" t="s">
        <v>1179</v>
      </c>
      <c r="I569" s="120" t="s">
        <v>1267</v>
      </c>
      <c r="J569" s="120" t="s">
        <v>1227</v>
      </c>
      <c r="K569" s="120">
        <v>2</v>
      </c>
      <c r="L569" s="120">
        <v>134</v>
      </c>
      <c r="M569" s="120" t="s">
        <v>1828</v>
      </c>
      <c r="N569" s="120" t="s">
        <v>1704</v>
      </c>
      <c r="O569" s="120" t="s">
        <v>1702</v>
      </c>
      <c r="P569" s="121">
        <v>400</v>
      </c>
      <c r="Q569" s="120">
        <v>0</v>
      </c>
      <c r="R569" s="121">
        <v>0</v>
      </c>
      <c r="S569" s="120">
        <v>0</v>
      </c>
      <c r="T569" s="121">
        <v>400</v>
      </c>
      <c r="U569" s="120">
        <v>294</v>
      </c>
      <c r="V569" s="121">
        <v>0</v>
      </c>
      <c r="W569" s="120">
        <v>0</v>
      </c>
      <c r="X569" s="120" t="s">
        <v>6267</v>
      </c>
      <c r="Y569" s="120" t="b">
        <v>0</v>
      </c>
      <c r="AA569" t="str">
        <f>VLOOKUP($H569,'Master list'!$C:$Z,3,0)</f>
        <v>SGCC</v>
      </c>
      <c r="AB569" t="str">
        <f>VLOOKUP($H569,'Master list'!$C:$Z,4,0)</f>
        <v>Z18</v>
      </c>
      <c r="AC569" s="47">
        <f>VLOOKUP($H569,'Master list'!$C:$Z,13,0)</f>
        <v>1219</v>
      </c>
      <c r="AD569" t="str">
        <f>VLOOKUP($H569,'Master list'!$C:$Z,5,0)</f>
        <v>SGCC-ZSBX-Z18</v>
      </c>
      <c r="AE569">
        <f>VLOOKUP($H569,'Master list'!$C:$Z,6,0)</f>
        <v>2</v>
      </c>
      <c r="AF569">
        <f>VLOOKUP($H569,'Master list'!$C:$Z,7,0)</f>
        <v>134</v>
      </c>
      <c r="AG569">
        <f>VLOOKUP($H569,'Master list'!$C:$Z,8,0)</f>
        <v>362</v>
      </c>
      <c r="AH569" s="46">
        <f>VLOOKUP($H569,'Master list'!$C:$L,9,0)</f>
        <v>0.76157559999999991</v>
      </c>
      <c r="AI569" s="46">
        <f t="shared" si="31"/>
        <v>304.63023999999996</v>
      </c>
      <c r="AJ569" s="46">
        <f t="shared" si="32"/>
        <v>304.63023999999996</v>
      </c>
      <c r="AK569" s="46">
        <f t="shared" si="33"/>
        <v>0</v>
      </c>
      <c r="AL569" s="74">
        <v>5</v>
      </c>
    </row>
    <row r="570" spans="1:38">
      <c r="A570" s="120" t="s">
        <v>1447</v>
      </c>
      <c r="B570" s="120" t="s">
        <v>1702</v>
      </c>
      <c r="C570" s="120" t="s">
        <v>6264</v>
      </c>
      <c r="D570" s="120" t="s">
        <v>6225</v>
      </c>
      <c r="E570" s="121">
        <v>43</v>
      </c>
      <c r="F570" s="120" t="s">
        <v>6246</v>
      </c>
      <c r="G570" s="120" t="s">
        <v>6246</v>
      </c>
      <c r="H570" s="120" t="s">
        <v>1181</v>
      </c>
      <c r="I570" s="120" t="s">
        <v>1267</v>
      </c>
      <c r="J570" s="120" t="s">
        <v>1227</v>
      </c>
      <c r="K570" s="120">
        <v>2</v>
      </c>
      <c r="L570" s="120">
        <v>176</v>
      </c>
      <c r="M570" s="120" t="s">
        <v>4427</v>
      </c>
      <c r="N570" s="120" t="s">
        <v>1704</v>
      </c>
      <c r="O570" s="120" t="s">
        <v>1702</v>
      </c>
      <c r="P570" s="121">
        <v>800</v>
      </c>
      <c r="Q570" s="120">
        <v>0</v>
      </c>
      <c r="R570" s="121">
        <v>110</v>
      </c>
      <c r="S570" s="120">
        <v>202</v>
      </c>
      <c r="T570" s="121">
        <v>0</v>
      </c>
      <c r="U570" s="120">
        <v>0</v>
      </c>
      <c r="V570" s="121">
        <v>690</v>
      </c>
      <c r="W570" s="120">
        <v>0</v>
      </c>
      <c r="X570" s="120" t="s">
        <v>6267</v>
      </c>
      <c r="Y570" s="120" t="b">
        <v>0</v>
      </c>
      <c r="AA570" t="str">
        <f>VLOOKUP($H570,'Master list'!$C:$Z,3,0)</f>
        <v>SGCC</v>
      </c>
      <c r="AB570" t="str">
        <f>VLOOKUP($H570,'Master list'!$C:$Z,4,0)</f>
        <v>Z18</v>
      </c>
      <c r="AC570" s="47">
        <f>VLOOKUP($H570,'Master list'!$C:$Z,13,0)</f>
        <v>1219</v>
      </c>
      <c r="AD570" t="str">
        <f>VLOOKUP($H570,'Master list'!$C:$Z,5,0)</f>
        <v>SGCC-ZSBX-Z18</v>
      </c>
      <c r="AE570">
        <f>VLOOKUP($H570,'Master list'!$C:$Z,6,0)</f>
        <v>2</v>
      </c>
      <c r="AF570">
        <f>VLOOKUP($H570,'Master list'!$C:$Z,7,0)</f>
        <v>176</v>
      </c>
      <c r="AG570">
        <f>VLOOKUP($H570,'Master list'!$C:$Z,8,0)</f>
        <v>663</v>
      </c>
      <c r="AH570" s="46">
        <f>VLOOKUP($H570,'Master list'!$C:$L,9,0)</f>
        <v>1.8320015999999999</v>
      </c>
      <c r="AI570" s="46">
        <f t="shared" si="31"/>
        <v>1465.6012799999999</v>
      </c>
      <c r="AJ570" s="46">
        <f t="shared" si="32"/>
        <v>201.52017599999999</v>
      </c>
      <c r="AK570" s="46">
        <f t="shared" si="33"/>
        <v>1264.0811039999999</v>
      </c>
      <c r="AL570" s="74">
        <v>5</v>
      </c>
    </row>
    <row r="571" spans="1:38">
      <c r="A571" s="120" t="s">
        <v>1447</v>
      </c>
      <c r="B571" s="120" t="s">
        <v>1702</v>
      </c>
      <c r="C571" s="120" t="s">
        <v>6264</v>
      </c>
      <c r="D571" s="120" t="s">
        <v>6225</v>
      </c>
      <c r="E571" s="121">
        <v>44</v>
      </c>
      <c r="F571" s="120" t="s">
        <v>6246</v>
      </c>
      <c r="G571" s="120" t="s">
        <v>6246</v>
      </c>
      <c r="H571" s="120" t="s">
        <v>1181</v>
      </c>
      <c r="I571" s="120" t="s">
        <v>1267</v>
      </c>
      <c r="J571" s="120" t="s">
        <v>1227</v>
      </c>
      <c r="K571" s="120">
        <v>2</v>
      </c>
      <c r="L571" s="120">
        <v>176</v>
      </c>
      <c r="M571" s="120" t="s">
        <v>4427</v>
      </c>
      <c r="N571" s="120" t="s">
        <v>1704</v>
      </c>
      <c r="O571" s="120" t="s">
        <v>1702</v>
      </c>
      <c r="P571" s="121">
        <v>1600</v>
      </c>
      <c r="Q571" s="120">
        <v>0</v>
      </c>
      <c r="R571" s="121">
        <v>0</v>
      </c>
      <c r="S571" s="120">
        <v>0</v>
      </c>
      <c r="T571" s="121">
        <v>0</v>
      </c>
      <c r="U571" s="120">
        <v>0</v>
      </c>
      <c r="V571" s="121">
        <v>1600</v>
      </c>
      <c r="W571" s="120">
        <v>0</v>
      </c>
      <c r="X571" s="120" t="s">
        <v>6267</v>
      </c>
      <c r="Y571" s="120" t="b">
        <v>0</v>
      </c>
      <c r="AA571" t="str">
        <f>VLOOKUP($H571,'Master list'!$C:$Z,3,0)</f>
        <v>SGCC</v>
      </c>
      <c r="AB571" t="str">
        <f>VLOOKUP($H571,'Master list'!$C:$Z,4,0)</f>
        <v>Z18</v>
      </c>
      <c r="AC571" s="47">
        <f>VLOOKUP($H571,'Master list'!$C:$Z,13,0)</f>
        <v>1219</v>
      </c>
      <c r="AD571" t="str">
        <f>VLOOKUP($H571,'Master list'!$C:$Z,5,0)</f>
        <v>SGCC-ZSBX-Z18</v>
      </c>
      <c r="AE571">
        <f>VLOOKUP($H571,'Master list'!$C:$Z,6,0)</f>
        <v>2</v>
      </c>
      <c r="AF571">
        <f>VLOOKUP($H571,'Master list'!$C:$Z,7,0)</f>
        <v>176</v>
      </c>
      <c r="AG571">
        <f>VLOOKUP($H571,'Master list'!$C:$Z,8,0)</f>
        <v>663</v>
      </c>
      <c r="AH571" s="46">
        <f>VLOOKUP($H571,'Master list'!$C:$L,9,0)</f>
        <v>1.8320015999999999</v>
      </c>
      <c r="AI571" s="46">
        <f t="shared" si="31"/>
        <v>2931.2025599999997</v>
      </c>
      <c r="AJ571" s="46">
        <f t="shared" si="32"/>
        <v>0</v>
      </c>
      <c r="AK571" s="46">
        <f t="shared" si="33"/>
        <v>2931.2025599999997</v>
      </c>
      <c r="AL571" s="74">
        <v>5</v>
      </c>
    </row>
    <row r="572" spans="1:38">
      <c r="A572" s="120" t="s">
        <v>1447</v>
      </c>
      <c r="B572" s="120" t="s">
        <v>1702</v>
      </c>
      <c r="C572" s="120" t="s">
        <v>6264</v>
      </c>
      <c r="D572" s="120" t="s">
        <v>6225</v>
      </c>
      <c r="E572" s="121">
        <v>45</v>
      </c>
      <c r="F572" s="120" t="s">
        <v>6246</v>
      </c>
      <c r="G572" s="120" t="s">
        <v>6246</v>
      </c>
      <c r="H572" s="120" t="s">
        <v>1183</v>
      </c>
      <c r="I572" s="120" t="s">
        <v>1267</v>
      </c>
      <c r="J572" s="120" t="s">
        <v>1227</v>
      </c>
      <c r="K572" s="120">
        <v>2</v>
      </c>
      <c r="L572" s="120">
        <v>44</v>
      </c>
      <c r="M572" s="120" t="s">
        <v>1780</v>
      </c>
      <c r="N572" s="120" t="s">
        <v>1704</v>
      </c>
      <c r="O572" s="120" t="s">
        <v>1702</v>
      </c>
      <c r="P572" s="121">
        <v>100</v>
      </c>
      <c r="Q572" s="120">
        <v>0</v>
      </c>
      <c r="R572" s="121">
        <v>0</v>
      </c>
      <c r="S572" s="120">
        <v>0</v>
      </c>
      <c r="T572" s="121">
        <v>100</v>
      </c>
      <c r="U572" s="120">
        <v>12</v>
      </c>
      <c r="V572" s="121">
        <v>0</v>
      </c>
      <c r="W572" s="120">
        <v>0</v>
      </c>
      <c r="X572" s="120" t="s">
        <v>6267</v>
      </c>
      <c r="Y572" s="120" t="b">
        <v>0</v>
      </c>
      <c r="AA572" t="str">
        <f>VLOOKUP($H572,'Master list'!$C:$Z,3,0)</f>
        <v>SGCC</v>
      </c>
      <c r="AB572" t="str">
        <f>VLOOKUP($H572,'Master list'!$C:$Z,4,0)</f>
        <v>Z08</v>
      </c>
      <c r="AC572" s="47">
        <f>VLOOKUP($H572,'Master list'!$C:$Z,13,0)</f>
        <v>1219</v>
      </c>
      <c r="AD572" t="str">
        <f>VLOOKUP($H572,'Master list'!$C:$Z,5,0)</f>
        <v>SGCC-ZSBX-Z08</v>
      </c>
      <c r="AE572">
        <f>VLOOKUP($H572,'Master list'!$C:$Z,6,0)</f>
        <v>2</v>
      </c>
      <c r="AF572">
        <f>VLOOKUP($H572,'Master list'!$C:$Z,7,0)</f>
        <v>44</v>
      </c>
      <c r="AG572">
        <f>VLOOKUP($H572,'Master list'!$C:$Z,8,0)</f>
        <v>172</v>
      </c>
      <c r="AH572" s="46">
        <f>VLOOKUP($H572,'Master list'!$C:$L,9,0)</f>
        <v>0.1188176</v>
      </c>
      <c r="AI572" s="46">
        <f t="shared" si="31"/>
        <v>11.88176</v>
      </c>
      <c r="AJ572" s="46">
        <f t="shared" si="32"/>
        <v>11.88176</v>
      </c>
      <c r="AK572" s="46">
        <f t="shared" si="33"/>
        <v>0</v>
      </c>
      <c r="AL572" s="74">
        <v>5</v>
      </c>
    </row>
    <row r="573" spans="1:38">
      <c r="A573" s="120" t="s">
        <v>1447</v>
      </c>
      <c r="B573" s="120" t="s">
        <v>1702</v>
      </c>
      <c r="C573" s="120" t="s">
        <v>6264</v>
      </c>
      <c r="D573" s="120" t="s">
        <v>6225</v>
      </c>
      <c r="E573" s="121">
        <v>46</v>
      </c>
      <c r="F573" s="120" t="s">
        <v>6246</v>
      </c>
      <c r="G573" s="120" t="s">
        <v>6246</v>
      </c>
      <c r="H573" s="120" t="s">
        <v>1183</v>
      </c>
      <c r="I573" s="120" t="s">
        <v>1267</v>
      </c>
      <c r="J573" s="120" t="s">
        <v>1227</v>
      </c>
      <c r="K573" s="120">
        <v>2</v>
      </c>
      <c r="L573" s="120">
        <v>44</v>
      </c>
      <c r="M573" s="120" t="s">
        <v>1780</v>
      </c>
      <c r="N573" s="120" t="s">
        <v>1704</v>
      </c>
      <c r="O573" s="120" t="s">
        <v>1702</v>
      </c>
      <c r="P573" s="121">
        <v>200</v>
      </c>
      <c r="Q573" s="120">
        <v>0</v>
      </c>
      <c r="R573" s="121">
        <v>0</v>
      </c>
      <c r="S573" s="120">
        <v>0</v>
      </c>
      <c r="T573" s="121">
        <v>200</v>
      </c>
      <c r="U573" s="120">
        <v>24</v>
      </c>
      <c r="V573" s="121">
        <v>0</v>
      </c>
      <c r="W573" s="120">
        <v>0</v>
      </c>
      <c r="X573" s="120" t="s">
        <v>6267</v>
      </c>
      <c r="Y573" s="120" t="b">
        <v>0</v>
      </c>
      <c r="AA573" t="str">
        <f>VLOOKUP($H573,'Master list'!$C:$Z,3,0)</f>
        <v>SGCC</v>
      </c>
      <c r="AB573" t="str">
        <f>VLOOKUP($H573,'Master list'!$C:$Z,4,0)</f>
        <v>Z08</v>
      </c>
      <c r="AC573" s="47">
        <f>VLOOKUP($H573,'Master list'!$C:$Z,13,0)</f>
        <v>1219</v>
      </c>
      <c r="AD573" t="str">
        <f>VLOOKUP($H573,'Master list'!$C:$Z,5,0)</f>
        <v>SGCC-ZSBX-Z08</v>
      </c>
      <c r="AE573">
        <f>VLOOKUP($H573,'Master list'!$C:$Z,6,0)</f>
        <v>2</v>
      </c>
      <c r="AF573">
        <f>VLOOKUP($H573,'Master list'!$C:$Z,7,0)</f>
        <v>44</v>
      </c>
      <c r="AG573">
        <f>VLOOKUP($H573,'Master list'!$C:$Z,8,0)</f>
        <v>172</v>
      </c>
      <c r="AH573" s="46">
        <f>VLOOKUP($H573,'Master list'!$C:$L,9,0)</f>
        <v>0.1188176</v>
      </c>
      <c r="AI573" s="46">
        <f t="shared" si="31"/>
        <v>23.76352</v>
      </c>
      <c r="AJ573" s="46">
        <f t="shared" si="32"/>
        <v>23.76352</v>
      </c>
      <c r="AK573" s="46">
        <f t="shared" si="33"/>
        <v>0</v>
      </c>
      <c r="AL573" s="74">
        <v>5</v>
      </c>
    </row>
    <row r="574" spans="1:38">
      <c r="A574" s="120" t="s">
        <v>1447</v>
      </c>
      <c r="B574" s="120" t="s">
        <v>1702</v>
      </c>
      <c r="C574" s="120" t="s">
        <v>6264</v>
      </c>
      <c r="D574" s="120" t="s">
        <v>6225</v>
      </c>
      <c r="E574" s="121">
        <v>47</v>
      </c>
      <c r="F574" s="120" t="s">
        <v>6246</v>
      </c>
      <c r="G574" s="120" t="s">
        <v>6246</v>
      </c>
      <c r="H574" s="120" t="s">
        <v>822</v>
      </c>
      <c r="I574" s="120" t="s">
        <v>1267</v>
      </c>
      <c r="J574" s="120" t="s">
        <v>1221</v>
      </c>
      <c r="K574" s="120">
        <v>1.2</v>
      </c>
      <c r="L574" s="120">
        <v>872</v>
      </c>
      <c r="M574" s="120" t="s">
        <v>1732</v>
      </c>
      <c r="N574" s="120" t="s">
        <v>1704</v>
      </c>
      <c r="O574" s="120" t="s">
        <v>1702</v>
      </c>
      <c r="P574" s="121">
        <v>200</v>
      </c>
      <c r="Q574" s="120">
        <v>0</v>
      </c>
      <c r="R574" s="121">
        <v>200</v>
      </c>
      <c r="S574" s="120">
        <v>2276.194</v>
      </c>
      <c r="T574" s="121">
        <v>0</v>
      </c>
      <c r="U574" s="120">
        <v>0</v>
      </c>
      <c r="V574" s="121">
        <v>0</v>
      </c>
      <c r="W574" s="120">
        <v>0</v>
      </c>
      <c r="X574" s="120" t="s">
        <v>6267</v>
      </c>
      <c r="Y574" s="120" t="b">
        <v>1</v>
      </c>
      <c r="AA574" t="str">
        <f>VLOOKUP($H574,'Master list'!$C:$Z,3,0)</f>
        <v>SGCC</v>
      </c>
      <c r="AB574" t="str">
        <f>VLOOKUP($H574,'Master list'!$C:$Z,4,0)</f>
        <v>Z08</v>
      </c>
      <c r="AC574" s="47">
        <f>VLOOKUP($H574,'Master list'!$C:$Z,13,0)</f>
        <v>1219</v>
      </c>
      <c r="AD574" t="str">
        <f>VLOOKUP($H574,'Master list'!$C:$Z,5,0)</f>
        <v>SGCC-ZSBX-Z08</v>
      </c>
      <c r="AE574">
        <f>VLOOKUP($H574,'Master list'!$C:$Z,6,0)</f>
        <v>1.2</v>
      </c>
      <c r="AF574">
        <f>VLOOKUP($H574,'Master list'!$C:$Z,7,0)</f>
        <v>872</v>
      </c>
      <c r="AG574">
        <f>VLOOKUP($H574,'Master list'!$C:$Z,8,0)</f>
        <v>1390</v>
      </c>
      <c r="AH574" s="46">
        <f>VLOOKUP($H574,'Master list'!$C:$L,9,0)</f>
        <v>11.4177936</v>
      </c>
      <c r="AI574" s="46">
        <f t="shared" si="31"/>
        <v>2283.55872</v>
      </c>
      <c r="AJ574" s="46">
        <f t="shared" si="32"/>
        <v>2283.55872</v>
      </c>
      <c r="AK574" s="46">
        <f t="shared" si="33"/>
        <v>0</v>
      </c>
      <c r="AL574" s="74">
        <v>5</v>
      </c>
    </row>
    <row r="575" spans="1:38">
      <c r="A575" s="120" t="s">
        <v>1447</v>
      </c>
      <c r="B575" s="120" t="s">
        <v>1702</v>
      </c>
      <c r="C575" s="120" t="s">
        <v>6264</v>
      </c>
      <c r="D575" s="120" t="s">
        <v>6225</v>
      </c>
      <c r="E575" s="121">
        <v>48</v>
      </c>
      <c r="F575" s="120" t="s">
        <v>6246</v>
      </c>
      <c r="G575" s="120" t="s">
        <v>6246</v>
      </c>
      <c r="H575" s="120" t="s">
        <v>822</v>
      </c>
      <c r="I575" s="120" t="s">
        <v>1267</v>
      </c>
      <c r="J575" s="120" t="s">
        <v>1221</v>
      </c>
      <c r="K575" s="120">
        <v>1.2</v>
      </c>
      <c r="L575" s="120">
        <v>872</v>
      </c>
      <c r="M575" s="120" t="s">
        <v>1732</v>
      </c>
      <c r="N575" s="120" t="s">
        <v>1704</v>
      </c>
      <c r="O575" s="120" t="s">
        <v>1702</v>
      </c>
      <c r="P575" s="121">
        <v>200</v>
      </c>
      <c r="Q575" s="120">
        <v>0</v>
      </c>
      <c r="R575" s="121">
        <v>12</v>
      </c>
      <c r="S575" s="120">
        <v>138.76</v>
      </c>
      <c r="T575" s="121">
        <v>0</v>
      </c>
      <c r="U575" s="120">
        <v>0</v>
      </c>
      <c r="V575" s="121">
        <v>188</v>
      </c>
      <c r="W575" s="120">
        <v>0</v>
      </c>
      <c r="X575" s="120" t="s">
        <v>6267</v>
      </c>
      <c r="Y575" s="120" t="b">
        <v>0</v>
      </c>
      <c r="AA575" t="str">
        <f>VLOOKUP($H575,'Master list'!$C:$Z,3,0)</f>
        <v>SGCC</v>
      </c>
      <c r="AB575" t="str">
        <f>VLOOKUP($H575,'Master list'!$C:$Z,4,0)</f>
        <v>Z08</v>
      </c>
      <c r="AC575" s="47">
        <f>VLOOKUP($H575,'Master list'!$C:$Z,13,0)</f>
        <v>1219</v>
      </c>
      <c r="AD575" t="str">
        <f>VLOOKUP($H575,'Master list'!$C:$Z,5,0)</f>
        <v>SGCC-ZSBX-Z08</v>
      </c>
      <c r="AE575">
        <f>VLOOKUP($H575,'Master list'!$C:$Z,6,0)</f>
        <v>1.2</v>
      </c>
      <c r="AF575">
        <f>VLOOKUP($H575,'Master list'!$C:$Z,7,0)</f>
        <v>872</v>
      </c>
      <c r="AG575">
        <f>VLOOKUP($H575,'Master list'!$C:$Z,8,0)</f>
        <v>1390</v>
      </c>
      <c r="AH575" s="46">
        <f>VLOOKUP($H575,'Master list'!$C:$L,9,0)</f>
        <v>11.4177936</v>
      </c>
      <c r="AI575" s="46">
        <f t="shared" si="31"/>
        <v>2283.55872</v>
      </c>
      <c r="AJ575" s="46">
        <f t="shared" si="32"/>
        <v>137.01352320000001</v>
      </c>
      <c r="AK575" s="46">
        <f t="shared" si="33"/>
        <v>2146.5451967999998</v>
      </c>
      <c r="AL575" s="74">
        <v>5</v>
      </c>
    </row>
    <row r="576" spans="1:38">
      <c r="A576" s="120" t="s">
        <v>1447</v>
      </c>
      <c r="B576" s="120" t="s">
        <v>1702</v>
      </c>
      <c r="C576" s="120" t="s">
        <v>6268</v>
      </c>
      <c r="D576" s="120" t="s">
        <v>6225</v>
      </c>
      <c r="E576" s="121">
        <v>1</v>
      </c>
      <c r="F576" s="120" t="s">
        <v>6246</v>
      </c>
      <c r="G576" s="120" t="s">
        <v>6246</v>
      </c>
      <c r="H576" s="120" t="s">
        <v>46</v>
      </c>
      <c r="I576" s="120" t="s">
        <v>1264</v>
      </c>
      <c r="J576" s="120" t="s">
        <v>1227</v>
      </c>
      <c r="K576" s="120">
        <v>1.6</v>
      </c>
      <c r="L576" s="120">
        <v>156</v>
      </c>
      <c r="M576" s="120" t="s">
        <v>1263</v>
      </c>
      <c r="N576" s="120" t="s">
        <v>1715</v>
      </c>
      <c r="O576" s="120" t="s">
        <v>1702</v>
      </c>
      <c r="P576" s="121">
        <v>0</v>
      </c>
      <c r="Q576" s="120">
        <v>500</v>
      </c>
      <c r="R576" s="121">
        <v>1</v>
      </c>
      <c r="S576" s="120">
        <v>179</v>
      </c>
      <c r="T576" s="121">
        <v>0</v>
      </c>
      <c r="U576" s="120">
        <v>0</v>
      </c>
      <c r="V576" s="121">
        <v>0</v>
      </c>
      <c r="W576" s="120">
        <v>321</v>
      </c>
      <c r="X576" s="120" t="s">
        <v>6267</v>
      </c>
      <c r="Y576" s="120" t="b">
        <v>0</v>
      </c>
      <c r="AA576" t="str">
        <f>VLOOKUP($H576,'Master list'!$C:$Z,3,0)</f>
        <v>SGCC</v>
      </c>
      <c r="AB576" t="str">
        <f>VLOOKUP($H576,'Master list'!$C:$Z,4,0)</f>
        <v>Z18</v>
      </c>
      <c r="AC576" s="47">
        <f>VLOOKUP($H576,'Master list'!$C:$Z,13,0)</f>
        <v>1219</v>
      </c>
      <c r="AD576" t="str">
        <f>VLOOKUP($H576,'Master list'!$C:$Z,5,0)</f>
        <v>SGCC-ZSBX-Z18</v>
      </c>
      <c r="AE576">
        <f>VLOOKUP($H576,'Master list'!$C:$Z,6,0)</f>
        <v>1.6</v>
      </c>
      <c r="AF576">
        <f>VLOOKUP($H576,'Master list'!$C:$Z,7,0)</f>
        <v>156</v>
      </c>
      <c r="AG576" t="str">
        <f>VLOOKUP($H576,'Master list'!$C:$Z,8,0)</f>
        <v>COIL</v>
      </c>
      <c r="AH576" s="46">
        <f>VLOOKUP($H576,'Master list'!$C:$L,9,0)</f>
        <v>1</v>
      </c>
      <c r="AI576" s="46">
        <f t="shared" si="31"/>
        <v>500</v>
      </c>
      <c r="AJ576" s="46">
        <f t="shared" si="32"/>
        <v>179</v>
      </c>
      <c r="AK576" s="46">
        <f t="shared" si="33"/>
        <v>321</v>
      </c>
      <c r="AL576" s="74">
        <v>5</v>
      </c>
    </row>
    <row r="577" spans="1:38">
      <c r="A577" s="120" t="s">
        <v>1447</v>
      </c>
      <c r="B577" s="120" t="s">
        <v>1702</v>
      </c>
      <c r="C577" s="120" t="s">
        <v>6268</v>
      </c>
      <c r="D577" s="120" t="s">
        <v>6225</v>
      </c>
      <c r="E577" s="121">
        <v>2</v>
      </c>
      <c r="F577" s="120" t="s">
        <v>6246</v>
      </c>
      <c r="G577" s="120" t="s">
        <v>6246</v>
      </c>
      <c r="H577" s="120" t="s">
        <v>138</v>
      </c>
      <c r="I577" s="120" t="s">
        <v>1264</v>
      </c>
      <c r="J577" s="120" t="s">
        <v>1221</v>
      </c>
      <c r="K577" s="120">
        <v>0.8</v>
      </c>
      <c r="L577" s="120">
        <v>194</v>
      </c>
      <c r="M577" s="120" t="s">
        <v>1263</v>
      </c>
      <c r="N577" s="120" t="s">
        <v>1715</v>
      </c>
      <c r="O577" s="120" t="s">
        <v>1702</v>
      </c>
      <c r="P577" s="121">
        <v>0</v>
      </c>
      <c r="Q577" s="120">
        <v>300</v>
      </c>
      <c r="R577" s="121">
        <v>1</v>
      </c>
      <c r="S577" s="120">
        <v>300</v>
      </c>
      <c r="T577" s="121">
        <v>0</v>
      </c>
      <c r="U577" s="120">
        <v>0</v>
      </c>
      <c r="V577" s="121">
        <v>0</v>
      </c>
      <c r="W577" s="120">
        <v>0</v>
      </c>
      <c r="X577" s="120" t="s">
        <v>6267</v>
      </c>
      <c r="Y577" s="120" t="b">
        <v>1</v>
      </c>
      <c r="AA577" t="str">
        <f>VLOOKUP($H577,'Master list'!$C:$Z,3,0)</f>
        <v>SGCC</v>
      </c>
      <c r="AB577" t="str">
        <f>VLOOKUP($H577,'Master list'!$C:$Z,4,0)</f>
        <v>Z08</v>
      </c>
      <c r="AC577" s="47">
        <f>VLOOKUP($H577,'Master list'!$C:$Z,13,0)</f>
        <v>1219</v>
      </c>
      <c r="AD577" t="str">
        <f>VLOOKUP($H577,'Master list'!$C:$Z,5,0)</f>
        <v>SGCC-ZSBX-Z08</v>
      </c>
      <c r="AE577">
        <f>VLOOKUP($H577,'Master list'!$C:$Z,6,0)</f>
        <v>0.8</v>
      </c>
      <c r="AF577">
        <f>VLOOKUP($H577,'Master list'!$C:$Z,7,0)</f>
        <v>194</v>
      </c>
      <c r="AG577" t="str">
        <f>VLOOKUP($H577,'Master list'!$C:$Z,8,0)</f>
        <v>COIL</v>
      </c>
      <c r="AH577" s="46">
        <f>VLOOKUP($H577,'Master list'!$C:$L,9,0)</f>
        <v>1</v>
      </c>
      <c r="AI577" s="46">
        <f t="shared" si="31"/>
        <v>300</v>
      </c>
      <c r="AJ577" s="46">
        <f t="shared" si="32"/>
        <v>300</v>
      </c>
      <c r="AK577" s="46">
        <f t="shared" si="33"/>
        <v>0</v>
      </c>
      <c r="AL577" s="74">
        <v>5</v>
      </c>
    </row>
    <row r="578" spans="1:38">
      <c r="A578" s="120" t="s">
        <v>1447</v>
      </c>
      <c r="B578" s="120" t="s">
        <v>1702</v>
      </c>
      <c r="C578" s="120" t="s">
        <v>6268</v>
      </c>
      <c r="D578" s="120" t="s">
        <v>6225</v>
      </c>
      <c r="E578" s="121">
        <v>3</v>
      </c>
      <c r="F578" s="120" t="s">
        <v>6246</v>
      </c>
      <c r="G578" s="120" t="s">
        <v>6246</v>
      </c>
      <c r="H578" s="120" t="s">
        <v>395</v>
      </c>
      <c r="I578" s="120" t="s">
        <v>1264</v>
      </c>
      <c r="J578" s="120" t="s">
        <v>1221</v>
      </c>
      <c r="K578" s="120">
        <v>1.2</v>
      </c>
      <c r="L578" s="120">
        <v>158</v>
      </c>
      <c r="M578" s="120" t="s">
        <v>1776</v>
      </c>
      <c r="N578" s="120" t="s">
        <v>1704</v>
      </c>
      <c r="O578" s="120" t="s">
        <v>1702</v>
      </c>
      <c r="P578" s="121">
        <v>600</v>
      </c>
      <c r="Q578" s="120">
        <v>0</v>
      </c>
      <c r="R578" s="121">
        <v>582</v>
      </c>
      <c r="S578" s="120">
        <v>308</v>
      </c>
      <c r="T578" s="121">
        <v>18</v>
      </c>
      <c r="U578" s="120">
        <v>9.4860000000000007</v>
      </c>
      <c r="V578" s="121">
        <v>0</v>
      </c>
      <c r="W578" s="120">
        <v>0</v>
      </c>
      <c r="X578" s="120" t="s">
        <v>6267</v>
      </c>
      <c r="Y578" s="120" t="b">
        <v>0</v>
      </c>
      <c r="AA578" t="str">
        <f>VLOOKUP($H578,'Master list'!$C:$Z,3,0)</f>
        <v>SGCC</v>
      </c>
      <c r="AB578" t="str">
        <f>VLOOKUP($H578,'Master list'!$C:$Z,4,0)</f>
        <v>Z08</v>
      </c>
      <c r="AC578" s="47">
        <f>VLOOKUP($H578,'Master list'!$C:$Z,13,0)</f>
        <v>1219</v>
      </c>
      <c r="AD578" t="str">
        <f>VLOOKUP($H578,'Master list'!$C:$Z,5,0)</f>
        <v>SGCC-ZSBX-Z08</v>
      </c>
      <c r="AE578">
        <f>VLOOKUP($H578,'Master list'!$C:$Z,6,0)</f>
        <v>1.2</v>
      </c>
      <c r="AF578">
        <f>VLOOKUP($H578,'Master list'!$C:$Z,7,0)</f>
        <v>158</v>
      </c>
      <c r="AG578">
        <f>VLOOKUP($H578,'Master list'!$C:$Z,8,0)</f>
        <v>355</v>
      </c>
      <c r="AH578" s="46">
        <f>VLOOKUP($H578,'Master list'!$C:$L,9,0)</f>
        <v>0.52836779999999994</v>
      </c>
      <c r="AI578" s="46">
        <f t="shared" si="31"/>
        <v>317.02067999999997</v>
      </c>
      <c r="AJ578" s="46">
        <f t="shared" si="32"/>
        <v>317.02067999999997</v>
      </c>
      <c r="AK578" s="46">
        <f t="shared" si="33"/>
        <v>0</v>
      </c>
      <c r="AL578" s="74">
        <v>5</v>
      </c>
    </row>
    <row r="579" spans="1:38">
      <c r="A579" s="120" t="s">
        <v>1447</v>
      </c>
      <c r="B579" s="120" t="s">
        <v>1702</v>
      </c>
      <c r="C579" s="120" t="s">
        <v>6268</v>
      </c>
      <c r="D579" s="120" t="s">
        <v>6225</v>
      </c>
      <c r="E579" s="121">
        <v>4</v>
      </c>
      <c r="F579" s="120" t="s">
        <v>6246</v>
      </c>
      <c r="G579" s="120" t="s">
        <v>6246</v>
      </c>
      <c r="H579" s="120" t="s">
        <v>395</v>
      </c>
      <c r="I579" s="120" t="s">
        <v>1264</v>
      </c>
      <c r="J579" s="120" t="s">
        <v>1221</v>
      </c>
      <c r="K579" s="120">
        <v>1.2</v>
      </c>
      <c r="L579" s="120">
        <v>158</v>
      </c>
      <c r="M579" s="120" t="s">
        <v>1776</v>
      </c>
      <c r="N579" s="120" t="s">
        <v>1704</v>
      </c>
      <c r="O579" s="120" t="s">
        <v>1702</v>
      </c>
      <c r="P579" s="121">
        <v>900</v>
      </c>
      <c r="Q579" s="120">
        <v>0</v>
      </c>
      <c r="R579" s="121">
        <v>0</v>
      </c>
      <c r="S579" s="120">
        <v>0</v>
      </c>
      <c r="T579" s="121">
        <v>890</v>
      </c>
      <c r="U579" s="120">
        <v>469.53</v>
      </c>
      <c r="V579" s="121">
        <v>10</v>
      </c>
      <c r="W579" s="120">
        <v>0</v>
      </c>
      <c r="X579" s="120" t="s">
        <v>6267</v>
      </c>
      <c r="Y579" s="120" t="b">
        <v>0</v>
      </c>
      <c r="AA579" t="str">
        <f>VLOOKUP($H579,'Master list'!$C:$Z,3,0)</f>
        <v>SGCC</v>
      </c>
      <c r="AB579" t="str">
        <f>VLOOKUP($H579,'Master list'!$C:$Z,4,0)</f>
        <v>Z08</v>
      </c>
      <c r="AC579" s="47">
        <f>VLOOKUP($H579,'Master list'!$C:$Z,13,0)</f>
        <v>1219</v>
      </c>
      <c r="AD579" t="str">
        <f>VLOOKUP($H579,'Master list'!$C:$Z,5,0)</f>
        <v>SGCC-ZSBX-Z08</v>
      </c>
      <c r="AE579">
        <f>VLOOKUP($H579,'Master list'!$C:$Z,6,0)</f>
        <v>1.2</v>
      </c>
      <c r="AF579">
        <f>VLOOKUP($H579,'Master list'!$C:$Z,7,0)</f>
        <v>158</v>
      </c>
      <c r="AG579">
        <f>VLOOKUP($H579,'Master list'!$C:$Z,8,0)</f>
        <v>355</v>
      </c>
      <c r="AH579" s="46">
        <f>VLOOKUP($H579,'Master list'!$C:$L,9,0)</f>
        <v>0.52836779999999994</v>
      </c>
      <c r="AI579" s="46">
        <f t="shared" si="31"/>
        <v>475.53101999999996</v>
      </c>
      <c r="AJ579" s="46">
        <f t="shared" si="32"/>
        <v>470.24734199999995</v>
      </c>
      <c r="AK579" s="46">
        <f t="shared" si="33"/>
        <v>5.283678000000009</v>
      </c>
      <c r="AL579" s="74">
        <v>5</v>
      </c>
    </row>
    <row r="580" spans="1:38">
      <c r="A580" s="120" t="s">
        <v>1447</v>
      </c>
      <c r="B580" s="120" t="s">
        <v>1702</v>
      </c>
      <c r="C580" s="120" t="s">
        <v>6268</v>
      </c>
      <c r="D580" s="120" t="s">
        <v>6225</v>
      </c>
      <c r="E580" s="121">
        <v>5</v>
      </c>
      <c r="F580" s="120" t="s">
        <v>6246</v>
      </c>
      <c r="G580" s="120" t="s">
        <v>6246</v>
      </c>
      <c r="H580" s="120" t="s">
        <v>398</v>
      </c>
      <c r="I580" s="120" t="s">
        <v>1264</v>
      </c>
      <c r="J580" s="120" t="s">
        <v>1221</v>
      </c>
      <c r="K580" s="120">
        <v>0.8</v>
      </c>
      <c r="L580" s="120">
        <v>87</v>
      </c>
      <c r="M580" s="120" t="s">
        <v>1263</v>
      </c>
      <c r="N580" s="120" t="s">
        <v>1715</v>
      </c>
      <c r="O580" s="120" t="s">
        <v>1702</v>
      </c>
      <c r="P580" s="121">
        <v>0</v>
      </c>
      <c r="Q580" s="120">
        <v>100</v>
      </c>
      <c r="R580" s="121">
        <v>0</v>
      </c>
      <c r="S580" s="120">
        <v>0</v>
      </c>
      <c r="T580" s="121">
        <v>0</v>
      </c>
      <c r="U580" s="120">
        <v>0</v>
      </c>
      <c r="V580" s="121">
        <v>0</v>
      </c>
      <c r="W580" s="120">
        <v>100</v>
      </c>
      <c r="X580" s="120" t="s">
        <v>6267</v>
      </c>
      <c r="Y580" s="120" t="b">
        <v>0</v>
      </c>
      <c r="AA580" t="str">
        <f>VLOOKUP($H580,'Master list'!$C:$Z,3,0)</f>
        <v>SGCC</v>
      </c>
      <c r="AB580" t="str">
        <f>VLOOKUP($H580,'Master list'!$C:$Z,4,0)</f>
        <v>Z08</v>
      </c>
      <c r="AC580" s="47">
        <f>VLOOKUP($H580,'Master list'!$C:$Z,13,0)</f>
        <v>1219</v>
      </c>
      <c r="AD580" t="str">
        <f>VLOOKUP($H580,'Master list'!$C:$Z,5,0)</f>
        <v>SGCC-ZSBX-Z08</v>
      </c>
      <c r="AE580">
        <f>VLOOKUP($H580,'Master list'!$C:$Z,6,0)</f>
        <v>0.8</v>
      </c>
      <c r="AF580">
        <f>VLOOKUP($H580,'Master list'!$C:$Z,7,0)</f>
        <v>87</v>
      </c>
      <c r="AG580" t="str">
        <f>VLOOKUP($H580,'Master list'!$C:$Z,8,0)</f>
        <v>COIL</v>
      </c>
      <c r="AH580" s="46">
        <f>VLOOKUP($H580,'Master list'!$C:$L,9,0)</f>
        <v>1</v>
      </c>
      <c r="AI580" s="46">
        <f t="shared" si="31"/>
        <v>100</v>
      </c>
      <c r="AJ580" s="46">
        <f t="shared" si="32"/>
        <v>0</v>
      </c>
      <c r="AK580" s="46">
        <f t="shared" si="33"/>
        <v>100</v>
      </c>
      <c r="AL580" s="74">
        <v>5</v>
      </c>
    </row>
    <row r="581" spans="1:38">
      <c r="A581" s="120" t="s">
        <v>1447</v>
      </c>
      <c r="B581" s="120" t="s">
        <v>1702</v>
      </c>
      <c r="C581" s="120" t="s">
        <v>6268</v>
      </c>
      <c r="D581" s="120" t="s">
        <v>6225</v>
      </c>
      <c r="E581" s="121">
        <v>6</v>
      </c>
      <c r="F581" s="120" t="s">
        <v>6246</v>
      </c>
      <c r="G581" s="120" t="s">
        <v>6246</v>
      </c>
      <c r="H581" s="120" t="s">
        <v>499</v>
      </c>
      <c r="I581" s="120" t="s">
        <v>1264</v>
      </c>
      <c r="J581" s="120" t="s">
        <v>1485</v>
      </c>
      <c r="K581" s="120">
        <v>0.5</v>
      </c>
      <c r="L581" s="120">
        <v>190</v>
      </c>
      <c r="M581" s="120" t="s">
        <v>1777</v>
      </c>
      <c r="N581" s="120" t="s">
        <v>1704</v>
      </c>
      <c r="O581" s="120" t="s">
        <v>1702</v>
      </c>
      <c r="P581" s="121">
        <v>2000</v>
      </c>
      <c r="Q581" s="120">
        <v>0</v>
      </c>
      <c r="R581" s="121">
        <v>2000</v>
      </c>
      <c r="S581" s="120">
        <v>382</v>
      </c>
      <c r="T581" s="121">
        <v>0</v>
      </c>
      <c r="U581" s="120">
        <v>0</v>
      </c>
      <c r="V581" s="121">
        <v>0</v>
      </c>
      <c r="W581" s="120">
        <v>0</v>
      </c>
      <c r="X581" s="120" t="s">
        <v>6267</v>
      </c>
      <c r="Y581" s="120" t="b">
        <v>1</v>
      </c>
      <c r="AA581" t="str">
        <f>VLOOKUP($H581,'Master list'!$C:$Z,3,0)</f>
        <v>SGCC</v>
      </c>
      <c r="AB581" t="str">
        <f>VLOOKUP($H581,'Master list'!$C:$Z,4,0)</f>
        <v>Z18</v>
      </c>
      <c r="AC581" s="47">
        <f>VLOOKUP($H581,'Master list'!$C:$Z,13,0)</f>
        <v>1219</v>
      </c>
      <c r="AD581" t="str">
        <f>VLOOKUP($H581,'Master list'!$C:$Z,5,0)</f>
        <v>SGCC-ZS-EA-FB-Z18</v>
      </c>
      <c r="AE581">
        <f>VLOOKUP($H581,'Master list'!$C:$Z,6,0)</f>
        <v>0.5</v>
      </c>
      <c r="AF581">
        <f>VLOOKUP($H581,'Master list'!$C:$Z,7,0)</f>
        <v>190</v>
      </c>
      <c r="AG581">
        <f>VLOOKUP($H581,'Master list'!$C:$Z,8,0)</f>
        <v>255</v>
      </c>
      <c r="AH581" s="46">
        <f>VLOOKUP($H581,'Master list'!$C:$L,9,0)</f>
        <v>0.19016625000000001</v>
      </c>
      <c r="AI581" s="46">
        <f t="shared" si="31"/>
        <v>380.33250000000004</v>
      </c>
      <c r="AJ581" s="46">
        <f t="shared" si="32"/>
        <v>380.33250000000004</v>
      </c>
      <c r="AK581" s="46">
        <f t="shared" si="33"/>
        <v>0</v>
      </c>
      <c r="AL581" s="74">
        <v>5</v>
      </c>
    </row>
    <row r="582" spans="1:38">
      <c r="A582" s="120" t="s">
        <v>1447</v>
      </c>
      <c r="B582" s="120" t="s">
        <v>1702</v>
      </c>
      <c r="C582" s="120" t="s">
        <v>6268</v>
      </c>
      <c r="D582" s="120" t="s">
        <v>6225</v>
      </c>
      <c r="E582" s="121">
        <v>7</v>
      </c>
      <c r="F582" s="120" t="s">
        <v>6246</v>
      </c>
      <c r="G582" s="120" t="s">
        <v>6246</v>
      </c>
      <c r="H582" s="120" t="s">
        <v>499</v>
      </c>
      <c r="I582" s="120" t="s">
        <v>1264</v>
      </c>
      <c r="J582" s="120" t="s">
        <v>1485</v>
      </c>
      <c r="K582" s="120">
        <v>0.5</v>
      </c>
      <c r="L582" s="120">
        <v>190</v>
      </c>
      <c r="M582" s="120" t="s">
        <v>1777</v>
      </c>
      <c r="N582" s="120" t="s">
        <v>1704</v>
      </c>
      <c r="O582" s="120" t="s">
        <v>1702</v>
      </c>
      <c r="P582" s="121">
        <v>1500</v>
      </c>
      <c r="Q582" s="120">
        <v>0</v>
      </c>
      <c r="R582" s="121">
        <v>1453</v>
      </c>
      <c r="S582" s="120">
        <v>281.30399999999997</v>
      </c>
      <c r="T582" s="121">
        <v>0</v>
      </c>
      <c r="U582" s="120">
        <v>0</v>
      </c>
      <c r="V582" s="121">
        <v>47</v>
      </c>
      <c r="W582" s="120">
        <v>0</v>
      </c>
      <c r="X582" s="120" t="s">
        <v>6267</v>
      </c>
      <c r="Y582" s="120" t="b">
        <v>0</v>
      </c>
      <c r="AA582" t="str">
        <f>VLOOKUP($H582,'Master list'!$C:$Z,3,0)</f>
        <v>SGCC</v>
      </c>
      <c r="AB582" t="str">
        <f>VLOOKUP($H582,'Master list'!$C:$Z,4,0)</f>
        <v>Z18</v>
      </c>
      <c r="AC582" s="47">
        <f>VLOOKUP($H582,'Master list'!$C:$Z,13,0)</f>
        <v>1219</v>
      </c>
      <c r="AD582" t="str">
        <f>VLOOKUP($H582,'Master list'!$C:$Z,5,0)</f>
        <v>SGCC-ZS-EA-FB-Z18</v>
      </c>
      <c r="AE582">
        <f>VLOOKUP($H582,'Master list'!$C:$Z,6,0)</f>
        <v>0.5</v>
      </c>
      <c r="AF582">
        <f>VLOOKUP($H582,'Master list'!$C:$Z,7,0)</f>
        <v>190</v>
      </c>
      <c r="AG582">
        <f>VLOOKUP($H582,'Master list'!$C:$Z,8,0)</f>
        <v>255</v>
      </c>
      <c r="AH582" s="46">
        <f>VLOOKUP($H582,'Master list'!$C:$L,9,0)</f>
        <v>0.19016625000000001</v>
      </c>
      <c r="AI582" s="46">
        <f t="shared" si="31"/>
        <v>285.24937499999999</v>
      </c>
      <c r="AJ582" s="46">
        <f t="shared" si="32"/>
        <v>276.31156125000001</v>
      </c>
      <c r="AK582" s="46">
        <f t="shared" si="33"/>
        <v>8.9378137499999752</v>
      </c>
      <c r="AL582" s="74">
        <v>5</v>
      </c>
    </row>
    <row r="583" spans="1:38">
      <c r="A583" s="120" t="s">
        <v>1447</v>
      </c>
      <c r="B583" s="120" t="s">
        <v>1702</v>
      </c>
      <c r="C583" s="120" t="s">
        <v>6269</v>
      </c>
      <c r="D583" s="120" t="s">
        <v>6225</v>
      </c>
      <c r="E583" s="121">
        <v>1</v>
      </c>
      <c r="F583" s="120" t="s">
        <v>6246</v>
      </c>
      <c r="G583" s="120" t="s">
        <v>6246</v>
      </c>
      <c r="H583" s="120" t="s">
        <v>341</v>
      </c>
      <c r="I583" s="120" t="s">
        <v>1414</v>
      </c>
      <c r="J583" s="120" t="s">
        <v>1221</v>
      </c>
      <c r="K583" s="120">
        <v>0.8</v>
      </c>
      <c r="L583" s="120">
        <v>1420</v>
      </c>
      <c r="M583" s="120" t="s">
        <v>1865</v>
      </c>
      <c r="N583" s="120" t="s">
        <v>1704</v>
      </c>
      <c r="O583" s="120" t="s">
        <v>1702</v>
      </c>
      <c r="P583" s="121">
        <v>200</v>
      </c>
      <c r="Q583" s="120">
        <v>0</v>
      </c>
      <c r="R583" s="121">
        <v>200</v>
      </c>
      <c r="S583" s="120">
        <v>449</v>
      </c>
      <c r="T583" s="121">
        <v>0</v>
      </c>
      <c r="U583" s="120">
        <v>0</v>
      </c>
      <c r="V583" s="121">
        <v>0</v>
      </c>
      <c r="W583" s="120">
        <v>0</v>
      </c>
      <c r="X583" s="120" t="s">
        <v>6267</v>
      </c>
      <c r="Y583" s="120" t="b">
        <v>1</v>
      </c>
      <c r="AA583" t="str">
        <f>VLOOKUP($H583,'Master list'!$C:$Z,3,0)</f>
        <v>SGCC</v>
      </c>
      <c r="AB583" t="str">
        <f>VLOOKUP($H583,'Master list'!$C:$Z,4,0)</f>
        <v>Z08</v>
      </c>
      <c r="AC583" s="47">
        <f>VLOOKUP($H583,'Master list'!$C:$Z,13,0)</f>
        <v>1219</v>
      </c>
      <c r="AD583" t="str">
        <f>VLOOKUP($H583,'Master list'!$C:$Z,5,0)</f>
        <v>SGCC-ZSBX-Z08</v>
      </c>
      <c r="AE583">
        <f>VLOOKUP($H583,'Master list'!$C:$Z,6,0)</f>
        <v>0.8</v>
      </c>
      <c r="AF583">
        <f>VLOOKUP($H583,'Master list'!$C:$Z,7,0)</f>
        <v>1420</v>
      </c>
      <c r="AG583">
        <f>VLOOKUP($H583,'Master list'!$C:$Z,8,0)</f>
        <v>250</v>
      </c>
      <c r="AH583" s="46">
        <f>VLOOKUP($H583,'Master list'!$C:$L,9,0)</f>
        <v>2.2294</v>
      </c>
      <c r="AI583" s="46">
        <f t="shared" si="31"/>
        <v>445.88</v>
      </c>
      <c r="AJ583" s="46">
        <f t="shared" si="32"/>
        <v>445.88</v>
      </c>
      <c r="AK583" s="46">
        <f t="shared" si="33"/>
        <v>0</v>
      </c>
      <c r="AL583" s="74">
        <v>5</v>
      </c>
    </row>
    <row r="584" spans="1:38">
      <c r="A584" s="120" t="s">
        <v>1447</v>
      </c>
      <c r="B584" s="120" t="s">
        <v>1702</v>
      </c>
      <c r="C584" s="120" t="s">
        <v>6269</v>
      </c>
      <c r="D584" s="120" t="s">
        <v>6225</v>
      </c>
      <c r="E584" s="121">
        <v>2</v>
      </c>
      <c r="F584" s="120" t="s">
        <v>6246</v>
      </c>
      <c r="G584" s="120" t="s">
        <v>6246</v>
      </c>
      <c r="H584" s="120" t="s">
        <v>347</v>
      </c>
      <c r="I584" s="120" t="s">
        <v>1414</v>
      </c>
      <c r="J584" s="120" t="s">
        <v>1221</v>
      </c>
      <c r="K584" s="120">
        <v>1.6</v>
      </c>
      <c r="L584" s="120">
        <v>1460</v>
      </c>
      <c r="M584" s="120" t="s">
        <v>1866</v>
      </c>
      <c r="N584" s="120" t="s">
        <v>1704</v>
      </c>
      <c r="O584" s="120" t="s">
        <v>1702</v>
      </c>
      <c r="P584" s="121">
        <v>100</v>
      </c>
      <c r="Q584" s="120">
        <v>0</v>
      </c>
      <c r="R584" s="121">
        <v>0</v>
      </c>
      <c r="S584" s="120">
        <v>0</v>
      </c>
      <c r="T584" s="121">
        <v>100</v>
      </c>
      <c r="U584" s="120">
        <v>960</v>
      </c>
      <c r="V584" s="121">
        <v>0</v>
      </c>
      <c r="W584" s="120">
        <v>0</v>
      </c>
      <c r="X584" s="120" t="s">
        <v>6267</v>
      </c>
      <c r="Y584" s="120" t="b">
        <v>0</v>
      </c>
      <c r="AA584" t="str">
        <f>VLOOKUP($H584,'Master list'!$C:$Z,3,0)</f>
        <v>SGCC</v>
      </c>
      <c r="AB584" t="str">
        <f>VLOOKUP($H584,'Master list'!$C:$Z,4,0)</f>
        <v>Z08</v>
      </c>
      <c r="AC584" s="47">
        <f>VLOOKUP($H584,'Master list'!$C:$Z,13,0)</f>
        <v>1219</v>
      </c>
      <c r="AD584" t="str">
        <f>VLOOKUP($H584,'Master list'!$C:$Z,5,0)</f>
        <v>SGCC-ZSBX-Z08</v>
      </c>
      <c r="AE584">
        <f>VLOOKUP($H584,'Master list'!$C:$Z,6,0)</f>
        <v>1.6</v>
      </c>
      <c r="AF584">
        <f>VLOOKUP($H584,'Master list'!$C:$Z,7,0)</f>
        <v>1460</v>
      </c>
      <c r="AG584">
        <f>VLOOKUP($H584,'Master list'!$C:$Z,8,0)</f>
        <v>520</v>
      </c>
      <c r="AH584" s="46">
        <f>VLOOKUP($H584,'Master list'!$C:$L,9,0)</f>
        <v>9.5355520000000027</v>
      </c>
      <c r="AI584" s="46">
        <f t="shared" si="31"/>
        <v>953.55520000000024</v>
      </c>
      <c r="AJ584" s="46">
        <f t="shared" si="32"/>
        <v>953.55520000000024</v>
      </c>
      <c r="AK584" s="46">
        <f t="shared" si="33"/>
        <v>0</v>
      </c>
      <c r="AL584" s="74">
        <v>5</v>
      </c>
    </row>
    <row r="585" spans="1:38">
      <c r="A585" s="120" t="s">
        <v>1447</v>
      </c>
      <c r="B585" s="120" t="s">
        <v>1702</v>
      </c>
      <c r="C585" s="120" t="s">
        <v>6269</v>
      </c>
      <c r="D585" s="120" t="s">
        <v>6225</v>
      </c>
      <c r="E585" s="121">
        <v>3</v>
      </c>
      <c r="F585" s="120" t="s">
        <v>6246</v>
      </c>
      <c r="G585" s="120" t="s">
        <v>6246</v>
      </c>
      <c r="H585" s="120" t="s">
        <v>347</v>
      </c>
      <c r="I585" s="120" t="s">
        <v>1414</v>
      </c>
      <c r="J585" s="120" t="s">
        <v>1221</v>
      </c>
      <c r="K585" s="120">
        <v>1.6</v>
      </c>
      <c r="L585" s="120">
        <v>1460</v>
      </c>
      <c r="M585" s="120" t="s">
        <v>1866</v>
      </c>
      <c r="N585" s="120" t="s">
        <v>1704</v>
      </c>
      <c r="O585" s="120" t="s">
        <v>1702</v>
      </c>
      <c r="P585" s="121">
        <v>500</v>
      </c>
      <c r="Q585" s="120">
        <v>0</v>
      </c>
      <c r="R585" s="121">
        <v>0</v>
      </c>
      <c r="S585" s="120">
        <v>0</v>
      </c>
      <c r="T585" s="121">
        <v>33</v>
      </c>
      <c r="U585" s="120">
        <v>318</v>
      </c>
      <c r="V585" s="121">
        <v>467</v>
      </c>
      <c r="W585" s="120">
        <v>0</v>
      </c>
      <c r="X585" s="120" t="s">
        <v>6267</v>
      </c>
      <c r="Y585" s="120" t="b">
        <v>0</v>
      </c>
      <c r="AA585" t="str">
        <f>VLOOKUP($H585,'Master list'!$C:$Z,3,0)</f>
        <v>SGCC</v>
      </c>
      <c r="AB585" t="str">
        <f>VLOOKUP($H585,'Master list'!$C:$Z,4,0)</f>
        <v>Z08</v>
      </c>
      <c r="AC585" s="47">
        <f>VLOOKUP($H585,'Master list'!$C:$Z,13,0)</f>
        <v>1219</v>
      </c>
      <c r="AD585" t="str">
        <f>VLOOKUP($H585,'Master list'!$C:$Z,5,0)</f>
        <v>SGCC-ZSBX-Z08</v>
      </c>
      <c r="AE585">
        <f>VLOOKUP($H585,'Master list'!$C:$Z,6,0)</f>
        <v>1.6</v>
      </c>
      <c r="AF585">
        <f>VLOOKUP($H585,'Master list'!$C:$Z,7,0)</f>
        <v>1460</v>
      </c>
      <c r="AG585">
        <f>VLOOKUP($H585,'Master list'!$C:$Z,8,0)</f>
        <v>520</v>
      </c>
      <c r="AH585" s="46">
        <f>VLOOKUP($H585,'Master list'!$C:$L,9,0)</f>
        <v>9.5355520000000027</v>
      </c>
      <c r="AI585" s="46">
        <f t="shared" ref="AI585:AI648" si="34">IF(M585="coil",Q585,P585*$AH585)</f>
        <v>4767.7760000000017</v>
      </c>
      <c r="AJ585" s="46">
        <f t="shared" ref="AJ585:AJ648" si="35">IF(M585="coil",U585+S585,(R585+T585)*$AH585)</f>
        <v>314.67321600000008</v>
      </c>
      <c r="AK585" s="46">
        <f t="shared" ref="AK585:AK648" si="36">IF(Y585="TRUE",0,AI585-AJ585)</f>
        <v>4453.1027840000015</v>
      </c>
      <c r="AL585" s="74">
        <v>5</v>
      </c>
    </row>
    <row r="586" spans="1:38">
      <c r="A586" s="120" t="s">
        <v>1447</v>
      </c>
      <c r="B586" s="120" t="s">
        <v>1702</v>
      </c>
      <c r="C586" s="120" t="s">
        <v>6270</v>
      </c>
      <c r="D586" s="120" t="s">
        <v>6225</v>
      </c>
      <c r="E586" s="121">
        <v>1</v>
      </c>
      <c r="F586" s="120" t="s">
        <v>6246</v>
      </c>
      <c r="G586" s="120" t="s">
        <v>6246</v>
      </c>
      <c r="H586" s="120" t="s">
        <v>391</v>
      </c>
      <c r="I586" s="120" t="s">
        <v>1444</v>
      </c>
      <c r="J586" s="120" t="s">
        <v>1221</v>
      </c>
      <c r="K586" s="120">
        <v>0.6</v>
      </c>
      <c r="L586" s="120">
        <v>171</v>
      </c>
      <c r="M586" s="120" t="s">
        <v>4240</v>
      </c>
      <c r="N586" s="120" t="s">
        <v>1704</v>
      </c>
      <c r="O586" s="120" t="s">
        <v>1702</v>
      </c>
      <c r="P586" s="121">
        <v>500</v>
      </c>
      <c r="Q586" s="120">
        <v>0</v>
      </c>
      <c r="R586" s="121">
        <v>0</v>
      </c>
      <c r="S586" s="120">
        <v>0</v>
      </c>
      <c r="T586" s="121">
        <v>0</v>
      </c>
      <c r="U586" s="120">
        <v>0</v>
      </c>
      <c r="V586" s="121">
        <v>500</v>
      </c>
      <c r="W586" s="120">
        <v>0</v>
      </c>
      <c r="X586" s="120" t="s">
        <v>6267</v>
      </c>
      <c r="Y586" s="120" t="b">
        <v>0</v>
      </c>
      <c r="AA586" t="str">
        <f>VLOOKUP($H586,'Master list'!$C:$Z,3,0)</f>
        <v>SGCC</v>
      </c>
      <c r="AB586" t="str">
        <f>VLOOKUP($H586,'Master list'!$C:$Z,4,0)</f>
        <v>Z08</v>
      </c>
      <c r="AC586" s="47">
        <f>VLOOKUP($H586,'Master list'!$C:$Z,13,0)</f>
        <v>1219</v>
      </c>
      <c r="AD586" t="str">
        <f>VLOOKUP($H586,'Master list'!$C:$Z,5,0)</f>
        <v>SGCC-ZSBX-Z08</v>
      </c>
      <c r="AE586">
        <f>VLOOKUP($H586,'Master list'!$C:$Z,6,0)</f>
        <v>0.6</v>
      </c>
      <c r="AF586">
        <f>VLOOKUP($H586,'Master list'!$C:$Z,7,0)</f>
        <v>171</v>
      </c>
      <c r="AG586">
        <f>VLOOKUP($H586,'Master list'!$C:$Z,8,0)</f>
        <v>250.5</v>
      </c>
      <c r="AH586" s="46">
        <f>VLOOKUP($H586,'Master list'!$C:$L,9,0)</f>
        <v>0.20175520499999999</v>
      </c>
      <c r="AI586" s="46">
        <f t="shared" si="34"/>
        <v>100.87760249999999</v>
      </c>
      <c r="AJ586" s="46">
        <f t="shared" si="35"/>
        <v>0</v>
      </c>
      <c r="AK586" s="46">
        <f t="shared" si="36"/>
        <v>100.87760249999999</v>
      </c>
      <c r="AL586" s="74">
        <v>5</v>
      </c>
    </row>
    <row r="587" spans="1:38">
      <c r="A587" s="120" t="s">
        <v>1447</v>
      </c>
      <c r="B587" s="120" t="s">
        <v>1702</v>
      </c>
      <c r="C587" s="120" t="s">
        <v>6271</v>
      </c>
      <c r="D587" s="120" t="s">
        <v>6225</v>
      </c>
      <c r="E587" s="121">
        <v>1</v>
      </c>
      <c r="F587" s="120" t="s">
        <v>6246</v>
      </c>
      <c r="G587" s="120" t="s">
        <v>6246</v>
      </c>
      <c r="H587" s="120" t="s">
        <v>223</v>
      </c>
      <c r="I587" s="120" t="s">
        <v>1254</v>
      </c>
      <c r="J587" s="120" t="s">
        <v>1221</v>
      </c>
      <c r="K587" s="120">
        <v>0.6</v>
      </c>
      <c r="L587" s="120">
        <v>310.89999999999998</v>
      </c>
      <c r="M587" s="120" t="s">
        <v>1815</v>
      </c>
      <c r="N587" s="120" t="s">
        <v>1704</v>
      </c>
      <c r="O587" s="120" t="s">
        <v>1702</v>
      </c>
      <c r="P587" s="121">
        <v>6000</v>
      </c>
      <c r="Q587" s="120">
        <v>0</v>
      </c>
      <c r="R587" s="121">
        <v>6000</v>
      </c>
      <c r="S587" s="120">
        <v>6922.0919999999996</v>
      </c>
      <c r="T587" s="121">
        <v>0</v>
      </c>
      <c r="U587" s="120">
        <v>0</v>
      </c>
      <c r="V587" s="121">
        <v>0</v>
      </c>
      <c r="W587" s="120">
        <v>0</v>
      </c>
      <c r="X587" s="120" t="s">
        <v>6267</v>
      </c>
      <c r="Y587" s="120" t="b">
        <v>1</v>
      </c>
      <c r="AA587" t="str">
        <f>VLOOKUP($H587,'Master list'!$C:$Z,3,0)</f>
        <v>SGCC</v>
      </c>
      <c r="AB587" t="str">
        <f>VLOOKUP($H587,'Master list'!$C:$Z,4,0)</f>
        <v>Z08</v>
      </c>
      <c r="AC587" s="47">
        <f>VLOOKUP($H587,'Master list'!$C:$Z,13,0)</f>
        <v>1219</v>
      </c>
      <c r="AD587" t="str">
        <f>VLOOKUP($H587,'Master list'!$C:$Z,5,0)</f>
        <v>SGCC-ZSBX-Z08</v>
      </c>
      <c r="AE587">
        <f>VLOOKUP($H587,'Master list'!$C:$Z,6,0)</f>
        <v>0.6</v>
      </c>
      <c r="AF587">
        <f>VLOOKUP($H587,'Master list'!$C:$Z,7,0)</f>
        <v>310.89999999999998</v>
      </c>
      <c r="AG587">
        <f>VLOOKUP($H587,'Master list'!$C:$Z,8,0)</f>
        <v>784.2</v>
      </c>
      <c r="AH587" s="46">
        <f>VLOOKUP($H587,'Master list'!$C:$L,9,0)</f>
        <v>1.1483346437999999</v>
      </c>
      <c r="AI587" s="46">
        <f t="shared" si="34"/>
        <v>6890.0078628000001</v>
      </c>
      <c r="AJ587" s="46">
        <f t="shared" si="35"/>
        <v>6890.0078628000001</v>
      </c>
      <c r="AK587" s="46">
        <f t="shared" si="36"/>
        <v>0</v>
      </c>
      <c r="AL587" s="74">
        <v>5</v>
      </c>
    </row>
    <row r="588" spans="1:38">
      <c r="A588" s="120" t="s">
        <v>1447</v>
      </c>
      <c r="B588" s="120" t="s">
        <v>1702</v>
      </c>
      <c r="C588" s="120" t="s">
        <v>6271</v>
      </c>
      <c r="D588" s="120" t="s">
        <v>6225</v>
      </c>
      <c r="E588" s="121">
        <v>2</v>
      </c>
      <c r="F588" s="120" t="s">
        <v>6246</v>
      </c>
      <c r="G588" s="120" t="s">
        <v>6246</v>
      </c>
      <c r="H588" s="120" t="s">
        <v>223</v>
      </c>
      <c r="I588" s="120" t="s">
        <v>1254</v>
      </c>
      <c r="J588" s="120" t="s">
        <v>1221</v>
      </c>
      <c r="K588" s="120">
        <v>0.6</v>
      </c>
      <c r="L588" s="120">
        <v>310.89999999999998</v>
      </c>
      <c r="M588" s="120" t="s">
        <v>1815</v>
      </c>
      <c r="N588" s="120" t="s">
        <v>1704</v>
      </c>
      <c r="O588" s="120" t="s">
        <v>1702</v>
      </c>
      <c r="P588" s="121">
        <v>5000</v>
      </c>
      <c r="Q588" s="120">
        <v>0</v>
      </c>
      <c r="R588" s="121">
        <v>3716</v>
      </c>
      <c r="S588" s="120">
        <v>4326.7479999999996</v>
      </c>
      <c r="T588" s="121">
        <v>0</v>
      </c>
      <c r="U588" s="120">
        <v>0</v>
      </c>
      <c r="V588" s="121">
        <v>1284</v>
      </c>
      <c r="W588" s="120">
        <v>0</v>
      </c>
      <c r="X588" s="120" t="s">
        <v>6267</v>
      </c>
      <c r="Y588" s="120" t="b">
        <v>0</v>
      </c>
      <c r="AA588" t="str">
        <f>VLOOKUP($H588,'Master list'!$C:$Z,3,0)</f>
        <v>SGCC</v>
      </c>
      <c r="AB588" t="str">
        <f>VLOOKUP($H588,'Master list'!$C:$Z,4,0)</f>
        <v>Z08</v>
      </c>
      <c r="AC588" s="47">
        <f>VLOOKUP($H588,'Master list'!$C:$Z,13,0)</f>
        <v>1219</v>
      </c>
      <c r="AD588" t="str">
        <f>VLOOKUP($H588,'Master list'!$C:$Z,5,0)</f>
        <v>SGCC-ZSBX-Z08</v>
      </c>
      <c r="AE588">
        <f>VLOOKUP($H588,'Master list'!$C:$Z,6,0)</f>
        <v>0.6</v>
      </c>
      <c r="AF588">
        <f>VLOOKUP($H588,'Master list'!$C:$Z,7,0)</f>
        <v>310.89999999999998</v>
      </c>
      <c r="AG588">
        <f>VLOOKUP($H588,'Master list'!$C:$Z,8,0)</f>
        <v>784.2</v>
      </c>
      <c r="AH588" s="46">
        <f>VLOOKUP($H588,'Master list'!$C:$L,9,0)</f>
        <v>1.1483346437999999</v>
      </c>
      <c r="AI588" s="46">
        <f t="shared" si="34"/>
        <v>5741.6732189999993</v>
      </c>
      <c r="AJ588" s="46">
        <f t="shared" si="35"/>
        <v>4267.2115363608</v>
      </c>
      <c r="AK588" s="46">
        <f t="shared" si="36"/>
        <v>1474.4616826391994</v>
      </c>
      <c r="AL588" s="74">
        <v>5</v>
      </c>
    </row>
    <row r="589" spans="1:38">
      <c r="A589" s="120" t="s">
        <v>1447</v>
      </c>
      <c r="B589" s="120" t="s">
        <v>1702</v>
      </c>
      <c r="C589" s="120" t="s">
        <v>6271</v>
      </c>
      <c r="D589" s="120" t="s">
        <v>6225</v>
      </c>
      <c r="E589" s="121">
        <v>3</v>
      </c>
      <c r="F589" s="120" t="s">
        <v>6246</v>
      </c>
      <c r="G589" s="120" t="s">
        <v>6246</v>
      </c>
      <c r="H589" s="120" t="s">
        <v>458</v>
      </c>
      <c r="I589" s="120" t="s">
        <v>1254</v>
      </c>
      <c r="J589" s="120" t="s">
        <v>1221</v>
      </c>
      <c r="K589" s="120">
        <v>0.6</v>
      </c>
      <c r="L589" s="120">
        <v>160</v>
      </c>
      <c r="M589" s="120" t="s">
        <v>1742</v>
      </c>
      <c r="N589" s="120" t="s">
        <v>1704</v>
      </c>
      <c r="O589" s="120" t="s">
        <v>1702</v>
      </c>
      <c r="P589" s="121">
        <v>500</v>
      </c>
      <c r="Q589" s="120">
        <v>0</v>
      </c>
      <c r="R589" s="121">
        <v>500</v>
      </c>
      <c r="S589" s="120">
        <v>89.68</v>
      </c>
      <c r="T589" s="121">
        <v>0</v>
      </c>
      <c r="U589" s="120">
        <v>0</v>
      </c>
      <c r="V589" s="121">
        <v>0</v>
      </c>
      <c r="W589" s="120">
        <v>0</v>
      </c>
      <c r="X589" s="120" t="s">
        <v>6267</v>
      </c>
      <c r="Y589" s="120" t="b">
        <v>1</v>
      </c>
      <c r="AA589" t="str">
        <f>VLOOKUP($H589,'Master list'!$C:$Z,3,0)</f>
        <v>SGCC</v>
      </c>
      <c r="AB589" t="str">
        <f>VLOOKUP($H589,'Master list'!$C:$Z,4,0)</f>
        <v>Z08</v>
      </c>
      <c r="AC589" s="47">
        <f>VLOOKUP($H589,'Master list'!$C:$Z,13,0)</f>
        <v>1219</v>
      </c>
      <c r="AD589" t="str">
        <f>VLOOKUP($H589,'Master list'!$C:$Z,5,0)</f>
        <v>SGCC-ZSBX-Z08</v>
      </c>
      <c r="AE589">
        <f>VLOOKUP($H589,'Master list'!$C:$Z,6,0)</f>
        <v>0.6</v>
      </c>
      <c r="AF589">
        <f>VLOOKUP($H589,'Master list'!$C:$Z,7,0)</f>
        <v>160</v>
      </c>
      <c r="AG589">
        <f>VLOOKUP($H589,'Master list'!$C:$Z,8,0)</f>
        <v>235</v>
      </c>
      <c r="AH589" s="46">
        <f>VLOOKUP($H589,'Master list'!$C:$L,9,0)</f>
        <v>0.177096</v>
      </c>
      <c r="AI589" s="46">
        <f t="shared" si="34"/>
        <v>88.548000000000002</v>
      </c>
      <c r="AJ589" s="46">
        <f t="shared" si="35"/>
        <v>88.548000000000002</v>
      </c>
      <c r="AK589" s="46">
        <f t="shared" si="36"/>
        <v>0</v>
      </c>
      <c r="AL589" s="74">
        <v>5</v>
      </c>
    </row>
    <row r="590" spans="1:38">
      <c r="A590" s="120" t="s">
        <v>1447</v>
      </c>
      <c r="B590" s="120" t="s">
        <v>1702</v>
      </c>
      <c r="C590" s="120" t="s">
        <v>6271</v>
      </c>
      <c r="D590" s="120" t="s">
        <v>6225</v>
      </c>
      <c r="E590" s="121">
        <v>4</v>
      </c>
      <c r="F590" s="120" t="s">
        <v>6246</v>
      </c>
      <c r="G590" s="120" t="s">
        <v>6246</v>
      </c>
      <c r="H590" s="120" t="s">
        <v>458</v>
      </c>
      <c r="I590" s="120" t="s">
        <v>1254</v>
      </c>
      <c r="J590" s="120" t="s">
        <v>1221</v>
      </c>
      <c r="K590" s="120">
        <v>0.6</v>
      </c>
      <c r="L590" s="120">
        <v>160</v>
      </c>
      <c r="M590" s="120" t="s">
        <v>1742</v>
      </c>
      <c r="N590" s="120" t="s">
        <v>1704</v>
      </c>
      <c r="O590" s="120" t="s">
        <v>1702</v>
      </c>
      <c r="P590" s="121">
        <v>500</v>
      </c>
      <c r="Q590" s="120">
        <v>0</v>
      </c>
      <c r="R590" s="121">
        <v>170</v>
      </c>
      <c r="S590" s="120">
        <v>30.26</v>
      </c>
      <c r="T590" s="121">
        <v>0</v>
      </c>
      <c r="U590" s="120">
        <v>0</v>
      </c>
      <c r="V590" s="121">
        <v>330</v>
      </c>
      <c r="W590" s="120">
        <v>0</v>
      </c>
      <c r="X590" s="120" t="s">
        <v>6267</v>
      </c>
      <c r="Y590" s="120" t="b">
        <v>0</v>
      </c>
      <c r="AA590" t="str">
        <f>VLOOKUP($H590,'Master list'!$C:$Z,3,0)</f>
        <v>SGCC</v>
      </c>
      <c r="AB590" t="str">
        <f>VLOOKUP($H590,'Master list'!$C:$Z,4,0)</f>
        <v>Z08</v>
      </c>
      <c r="AC590" s="47">
        <f>VLOOKUP($H590,'Master list'!$C:$Z,13,0)</f>
        <v>1219</v>
      </c>
      <c r="AD590" t="str">
        <f>VLOOKUP($H590,'Master list'!$C:$Z,5,0)</f>
        <v>SGCC-ZSBX-Z08</v>
      </c>
      <c r="AE590">
        <f>VLOOKUP($H590,'Master list'!$C:$Z,6,0)</f>
        <v>0.6</v>
      </c>
      <c r="AF590">
        <f>VLOOKUP($H590,'Master list'!$C:$Z,7,0)</f>
        <v>160</v>
      </c>
      <c r="AG590">
        <f>VLOOKUP($H590,'Master list'!$C:$Z,8,0)</f>
        <v>235</v>
      </c>
      <c r="AH590" s="46">
        <f>VLOOKUP($H590,'Master list'!$C:$L,9,0)</f>
        <v>0.177096</v>
      </c>
      <c r="AI590" s="46">
        <f t="shared" si="34"/>
        <v>88.548000000000002</v>
      </c>
      <c r="AJ590" s="46">
        <f t="shared" si="35"/>
        <v>30.10632</v>
      </c>
      <c r="AK590" s="46">
        <f t="shared" si="36"/>
        <v>58.441680000000005</v>
      </c>
      <c r="AL590" s="74">
        <v>5</v>
      </c>
    </row>
    <row r="591" spans="1:38">
      <c r="A591" s="120" t="s">
        <v>1447</v>
      </c>
      <c r="B591" s="120" t="s">
        <v>1702</v>
      </c>
      <c r="C591" s="120" t="s">
        <v>6271</v>
      </c>
      <c r="D591" s="120" t="s">
        <v>6225</v>
      </c>
      <c r="E591" s="121">
        <v>5</v>
      </c>
      <c r="F591" s="120" t="s">
        <v>6246</v>
      </c>
      <c r="G591" s="120" t="s">
        <v>6246</v>
      </c>
      <c r="H591" s="120" t="s">
        <v>578</v>
      </c>
      <c r="I591" s="120" t="s">
        <v>1254</v>
      </c>
      <c r="J591" s="120" t="s">
        <v>1270</v>
      </c>
      <c r="K591" s="120">
        <v>2</v>
      </c>
      <c r="L591" s="120">
        <v>114</v>
      </c>
      <c r="M591" s="120" t="s">
        <v>4425</v>
      </c>
      <c r="N591" s="120" t="s">
        <v>1704</v>
      </c>
      <c r="O591" s="120" t="s">
        <v>1702</v>
      </c>
      <c r="P591" s="121">
        <v>1000</v>
      </c>
      <c r="Q591" s="120">
        <v>0</v>
      </c>
      <c r="R591" s="121">
        <v>0</v>
      </c>
      <c r="S591" s="120">
        <v>0</v>
      </c>
      <c r="T591" s="121">
        <v>0</v>
      </c>
      <c r="U591" s="120">
        <v>0</v>
      </c>
      <c r="V591" s="121">
        <v>1000</v>
      </c>
      <c r="W591" s="120">
        <v>0</v>
      </c>
      <c r="X591" s="120" t="s">
        <v>6267</v>
      </c>
      <c r="Y591" s="120" t="b">
        <v>0</v>
      </c>
      <c r="AA591" t="str">
        <f>VLOOKUP($H591,'Master list'!$C:$Z,3,0)</f>
        <v>SGCC</v>
      </c>
      <c r="AB591" t="str">
        <f>VLOOKUP($H591,'Master list'!$C:$Z,4,0)</f>
        <v>Z22</v>
      </c>
      <c r="AC591" s="47">
        <f>VLOOKUP($H591,'Master list'!$C:$Z,13,0)</f>
        <v>1219</v>
      </c>
      <c r="AD591" t="str">
        <f>VLOOKUP($H591,'Master list'!$C:$Z,5,0)</f>
        <v>SGCC-ZSBX-Z22</v>
      </c>
      <c r="AE591">
        <f>VLOOKUP($H591,'Master list'!$C:$Z,6,0)</f>
        <v>2</v>
      </c>
      <c r="AF591">
        <f>VLOOKUP($H591,'Master list'!$C:$Z,7,0)</f>
        <v>114</v>
      </c>
      <c r="AG591">
        <f>VLOOKUP($H591,'Master list'!$C:$Z,8,0)</f>
        <v>726</v>
      </c>
      <c r="AH591" s="46">
        <f>VLOOKUP($H591,'Master list'!$C:$L,9,0)</f>
        <v>1.2993948</v>
      </c>
      <c r="AI591" s="46">
        <f t="shared" si="34"/>
        <v>1299.3948</v>
      </c>
      <c r="AJ591" s="46">
        <f t="shared" si="35"/>
        <v>0</v>
      </c>
      <c r="AK591" s="46">
        <f t="shared" si="36"/>
        <v>1299.3948</v>
      </c>
      <c r="AL591" s="74">
        <v>5</v>
      </c>
    </row>
    <row r="592" spans="1:38">
      <c r="A592" s="120" t="s">
        <v>1447</v>
      </c>
      <c r="B592" s="120" t="s">
        <v>1702</v>
      </c>
      <c r="C592" s="120" t="s">
        <v>6271</v>
      </c>
      <c r="D592" s="120" t="s">
        <v>6225</v>
      </c>
      <c r="E592" s="121">
        <v>6</v>
      </c>
      <c r="F592" s="120" t="s">
        <v>6246</v>
      </c>
      <c r="G592" s="120" t="s">
        <v>6246</v>
      </c>
      <c r="H592" s="120" t="s">
        <v>578</v>
      </c>
      <c r="I592" s="120" t="s">
        <v>1254</v>
      </c>
      <c r="J592" s="120" t="s">
        <v>1270</v>
      </c>
      <c r="K592" s="120">
        <v>2</v>
      </c>
      <c r="L592" s="120">
        <v>114</v>
      </c>
      <c r="M592" s="120" t="s">
        <v>4425</v>
      </c>
      <c r="N592" s="120" t="s">
        <v>1704</v>
      </c>
      <c r="O592" s="120" t="s">
        <v>1702</v>
      </c>
      <c r="P592" s="121">
        <v>3000</v>
      </c>
      <c r="Q592" s="120">
        <v>0</v>
      </c>
      <c r="R592" s="121">
        <v>0</v>
      </c>
      <c r="S592" s="120">
        <v>0</v>
      </c>
      <c r="T592" s="121">
        <v>0</v>
      </c>
      <c r="U592" s="120">
        <v>0</v>
      </c>
      <c r="V592" s="121">
        <v>3000</v>
      </c>
      <c r="W592" s="120">
        <v>0</v>
      </c>
      <c r="X592" s="120" t="s">
        <v>6267</v>
      </c>
      <c r="Y592" s="120" t="b">
        <v>0</v>
      </c>
      <c r="AA592" t="str">
        <f>VLOOKUP($H592,'Master list'!$C:$Z,3,0)</f>
        <v>SGCC</v>
      </c>
      <c r="AB592" t="str">
        <f>VLOOKUP($H592,'Master list'!$C:$Z,4,0)</f>
        <v>Z22</v>
      </c>
      <c r="AC592" s="47">
        <f>VLOOKUP($H592,'Master list'!$C:$Z,13,0)</f>
        <v>1219</v>
      </c>
      <c r="AD592" t="str">
        <f>VLOOKUP($H592,'Master list'!$C:$Z,5,0)</f>
        <v>SGCC-ZSBX-Z22</v>
      </c>
      <c r="AE592">
        <f>VLOOKUP($H592,'Master list'!$C:$Z,6,0)</f>
        <v>2</v>
      </c>
      <c r="AF592">
        <f>VLOOKUP($H592,'Master list'!$C:$Z,7,0)</f>
        <v>114</v>
      </c>
      <c r="AG592">
        <f>VLOOKUP($H592,'Master list'!$C:$Z,8,0)</f>
        <v>726</v>
      </c>
      <c r="AH592" s="46">
        <f>VLOOKUP($H592,'Master list'!$C:$L,9,0)</f>
        <v>1.2993948</v>
      </c>
      <c r="AI592" s="46">
        <f t="shared" si="34"/>
        <v>3898.1844000000001</v>
      </c>
      <c r="AJ592" s="46">
        <f t="shared" si="35"/>
        <v>0</v>
      </c>
      <c r="AK592" s="46">
        <f t="shared" si="36"/>
        <v>3898.1844000000001</v>
      </c>
      <c r="AL592" s="74">
        <v>5</v>
      </c>
    </row>
    <row r="593" spans="1:38">
      <c r="A593" s="120" t="s">
        <v>1447</v>
      </c>
      <c r="B593" s="120" t="s">
        <v>1702</v>
      </c>
      <c r="C593" s="120" t="s">
        <v>6271</v>
      </c>
      <c r="D593" s="120" t="s">
        <v>6225</v>
      </c>
      <c r="E593" s="121">
        <v>7</v>
      </c>
      <c r="F593" s="120" t="s">
        <v>6246</v>
      </c>
      <c r="G593" s="120" t="s">
        <v>6246</v>
      </c>
      <c r="H593" s="120" t="s">
        <v>865</v>
      </c>
      <c r="I593" s="120" t="s">
        <v>1254</v>
      </c>
      <c r="J593" s="120" t="s">
        <v>1227</v>
      </c>
      <c r="K593" s="120">
        <v>0.5</v>
      </c>
      <c r="L593" s="120">
        <v>144</v>
      </c>
      <c r="M593" s="120" t="s">
        <v>1816</v>
      </c>
      <c r="N593" s="120" t="s">
        <v>1704</v>
      </c>
      <c r="O593" s="120" t="s">
        <v>1702</v>
      </c>
      <c r="P593" s="121">
        <v>500</v>
      </c>
      <c r="Q593" s="120">
        <v>0</v>
      </c>
      <c r="R593" s="121">
        <v>500</v>
      </c>
      <c r="S593" s="120">
        <v>67</v>
      </c>
      <c r="T593" s="121">
        <v>0</v>
      </c>
      <c r="U593" s="120">
        <v>0</v>
      </c>
      <c r="V593" s="121">
        <v>0</v>
      </c>
      <c r="W593" s="120">
        <v>0</v>
      </c>
      <c r="X593" s="120" t="s">
        <v>6267</v>
      </c>
      <c r="Y593" s="120" t="b">
        <v>1</v>
      </c>
      <c r="AA593" t="str">
        <f>VLOOKUP($H593,'Master list'!$C:$Z,3,0)</f>
        <v>SGCC</v>
      </c>
      <c r="AB593" t="str">
        <f>VLOOKUP($H593,'Master list'!$C:$Z,4,0)</f>
        <v>Z18</v>
      </c>
      <c r="AC593" s="47">
        <f>VLOOKUP($H593,'Master list'!$C:$Z,13,0)</f>
        <v>1219</v>
      </c>
      <c r="AD593" t="str">
        <f>VLOOKUP($H593,'Master list'!$C:$Z,5,0)</f>
        <v>SGCC-ZSBX-Z18</v>
      </c>
      <c r="AE593">
        <f>VLOOKUP($H593,'Master list'!$C:$Z,6,0)</f>
        <v>0.5</v>
      </c>
      <c r="AF593">
        <f>VLOOKUP($H593,'Master list'!$C:$Z,7,0)</f>
        <v>144</v>
      </c>
      <c r="AG593">
        <f>VLOOKUP($H593,'Master list'!$C:$Z,8,0)</f>
        <v>233</v>
      </c>
      <c r="AH593" s="46">
        <f>VLOOKUP($H593,'Master list'!$C:$L,9,0)</f>
        <v>0.13169159999999996</v>
      </c>
      <c r="AI593" s="46">
        <f t="shared" si="34"/>
        <v>65.845799999999983</v>
      </c>
      <c r="AJ593" s="46">
        <f t="shared" si="35"/>
        <v>65.845799999999983</v>
      </c>
      <c r="AK593" s="46">
        <f t="shared" si="36"/>
        <v>0</v>
      </c>
      <c r="AL593" s="74">
        <v>5</v>
      </c>
    </row>
    <row r="594" spans="1:38">
      <c r="A594" s="120" t="s">
        <v>1447</v>
      </c>
      <c r="B594" s="120" t="s">
        <v>1702</v>
      </c>
      <c r="C594" s="120" t="s">
        <v>6271</v>
      </c>
      <c r="D594" s="120" t="s">
        <v>6225</v>
      </c>
      <c r="E594" s="121">
        <v>8</v>
      </c>
      <c r="F594" s="120" t="s">
        <v>6246</v>
      </c>
      <c r="G594" s="120" t="s">
        <v>6246</v>
      </c>
      <c r="H594" s="120" t="s">
        <v>1185</v>
      </c>
      <c r="I594" s="120" t="s">
        <v>1254</v>
      </c>
      <c r="J594" s="120" t="s">
        <v>1221</v>
      </c>
      <c r="K594" s="120">
        <v>2</v>
      </c>
      <c r="L594" s="120">
        <v>145</v>
      </c>
      <c r="M594" s="120" t="s">
        <v>1877</v>
      </c>
      <c r="N594" s="120" t="s">
        <v>1704</v>
      </c>
      <c r="O594" s="120" t="s">
        <v>1702</v>
      </c>
      <c r="P594" s="121">
        <v>300</v>
      </c>
      <c r="Q594" s="120">
        <v>0</v>
      </c>
      <c r="R594" s="121">
        <v>0</v>
      </c>
      <c r="S594" s="120">
        <v>0</v>
      </c>
      <c r="T594" s="121">
        <v>0</v>
      </c>
      <c r="U594" s="120">
        <v>0</v>
      </c>
      <c r="V594" s="121">
        <v>300</v>
      </c>
      <c r="W594" s="120">
        <v>0</v>
      </c>
      <c r="X594" s="120" t="s">
        <v>6267</v>
      </c>
      <c r="Y594" s="120" t="b">
        <v>0</v>
      </c>
      <c r="AA594" t="str">
        <f>VLOOKUP($H594,'Master list'!$C:$Z,3,0)</f>
        <v>SGCC</v>
      </c>
      <c r="AB594" t="str">
        <f>VLOOKUP($H594,'Master list'!$C:$Z,4,0)</f>
        <v>Z08</v>
      </c>
      <c r="AC594" s="47">
        <f>VLOOKUP($H594,'Master list'!$C:$Z,13,0)</f>
        <v>1219</v>
      </c>
      <c r="AD594" t="str">
        <f>VLOOKUP($H594,'Master list'!$C:$Z,5,0)</f>
        <v>SGCC-ZSBX-Z08</v>
      </c>
      <c r="AE594">
        <f>VLOOKUP($H594,'Master list'!$C:$Z,6,0)</f>
        <v>2</v>
      </c>
      <c r="AF594">
        <f>VLOOKUP($H594,'Master list'!$C:$Z,7,0)</f>
        <v>145</v>
      </c>
      <c r="AG594">
        <f>VLOOKUP($H594,'Master list'!$C:$Z,8,0)</f>
        <v>790</v>
      </c>
      <c r="AH594" s="46">
        <f>VLOOKUP($H594,'Master list'!$C:$L,9,0)</f>
        <v>1.798435</v>
      </c>
      <c r="AI594" s="46">
        <f t="shared" si="34"/>
        <v>539.53049999999996</v>
      </c>
      <c r="AJ594" s="46">
        <f t="shared" si="35"/>
        <v>0</v>
      </c>
      <c r="AK594" s="46">
        <f t="shared" si="36"/>
        <v>539.53049999999996</v>
      </c>
      <c r="AL594" s="74">
        <v>5</v>
      </c>
    </row>
    <row r="595" spans="1:38">
      <c r="A595" s="120" t="s">
        <v>1447</v>
      </c>
      <c r="B595" s="120" t="s">
        <v>1702</v>
      </c>
      <c r="C595" s="120" t="s">
        <v>6272</v>
      </c>
      <c r="D595" s="120" t="s">
        <v>6225</v>
      </c>
      <c r="E595" s="121">
        <v>1</v>
      </c>
      <c r="F595" s="120" t="s">
        <v>6246</v>
      </c>
      <c r="G595" s="120" t="s">
        <v>6246</v>
      </c>
      <c r="H595" s="120" t="s">
        <v>392</v>
      </c>
      <c r="I595" s="120" t="s">
        <v>1446</v>
      </c>
      <c r="J595" s="120" t="s">
        <v>1445</v>
      </c>
      <c r="K595" s="120">
        <v>0.8</v>
      </c>
      <c r="L595" s="120">
        <v>930</v>
      </c>
      <c r="M595" s="120" t="s">
        <v>1817</v>
      </c>
      <c r="N595" s="120" t="s">
        <v>1704</v>
      </c>
      <c r="O595" s="120" t="s">
        <v>1702</v>
      </c>
      <c r="P595" s="121">
        <v>200</v>
      </c>
      <c r="Q595" s="120">
        <v>0</v>
      </c>
      <c r="R595" s="121">
        <v>200</v>
      </c>
      <c r="S595" s="120">
        <v>1838</v>
      </c>
      <c r="T595" s="121">
        <v>0</v>
      </c>
      <c r="U595" s="120">
        <v>0</v>
      </c>
      <c r="V595" s="121">
        <v>0</v>
      </c>
      <c r="W595" s="120">
        <v>0</v>
      </c>
      <c r="X595" s="120" t="s">
        <v>6267</v>
      </c>
      <c r="Y595" s="120" t="b">
        <v>1</v>
      </c>
      <c r="AA595" t="str">
        <f>VLOOKUP($H595,'Master list'!$C:$Z,3,0)</f>
        <v>SGCD</v>
      </c>
      <c r="AB595" t="str">
        <f>VLOOKUP($H595,'Master list'!$C:$Z,4,0)</f>
        <v>Z22</v>
      </c>
      <c r="AC595" s="47">
        <f>VLOOKUP($H595,'Master list'!$C:$Z,13,0)</f>
        <v>935</v>
      </c>
      <c r="AD595" t="str">
        <f>VLOOKUP($H595,'Master list'!$C:$Z,5,0)</f>
        <v>SGCD2-Z22</v>
      </c>
      <c r="AE595">
        <f>VLOOKUP($H595,'Master list'!$C:$Z,6,0)</f>
        <v>0.8</v>
      </c>
      <c r="AF595">
        <f>VLOOKUP($H595,'Master list'!$C:$Z,7,0)</f>
        <v>930</v>
      </c>
      <c r="AG595">
        <f>VLOOKUP($H595,'Master list'!$C:$Z,8,0)</f>
        <v>1585</v>
      </c>
      <c r="AH595" s="46">
        <f>VLOOKUP($H595,'Master list'!$C:$L,9,0)</f>
        <v>9.2570340000000009</v>
      </c>
      <c r="AI595" s="46">
        <f t="shared" si="34"/>
        <v>1851.4068000000002</v>
      </c>
      <c r="AJ595" s="46">
        <f t="shared" si="35"/>
        <v>1851.4068000000002</v>
      </c>
      <c r="AK595" s="46">
        <f t="shared" si="36"/>
        <v>0</v>
      </c>
      <c r="AL595" s="74">
        <v>5</v>
      </c>
    </row>
    <row r="596" spans="1:38">
      <c r="A596" s="120" t="s">
        <v>1447</v>
      </c>
      <c r="B596" s="120" t="s">
        <v>1702</v>
      </c>
      <c r="C596" s="120" t="s">
        <v>6272</v>
      </c>
      <c r="D596" s="120" t="s">
        <v>6225</v>
      </c>
      <c r="E596" s="121">
        <v>2</v>
      </c>
      <c r="F596" s="120" t="s">
        <v>6246</v>
      </c>
      <c r="G596" s="120" t="s">
        <v>6246</v>
      </c>
      <c r="H596" s="120" t="s">
        <v>392</v>
      </c>
      <c r="I596" s="120" t="s">
        <v>1446</v>
      </c>
      <c r="J596" s="120" t="s">
        <v>1445</v>
      </c>
      <c r="K596" s="120">
        <v>0.8</v>
      </c>
      <c r="L596" s="120">
        <v>930</v>
      </c>
      <c r="M596" s="120" t="s">
        <v>1817</v>
      </c>
      <c r="N596" s="120" t="s">
        <v>1704</v>
      </c>
      <c r="O596" s="120" t="s">
        <v>1702</v>
      </c>
      <c r="P596" s="121">
        <v>200</v>
      </c>
      <c r="Q596" s="120">
        <v>0</v>
      </c>
      <c r="R596" s="121">
        <v>200</v>
      </c>
      <c r="S596" s="120">
        <v>1888</v>
      </c>
      <c r="T596" s="121">
        <v>0</v>
      </c>
      <c r="U596" s="120">
        <v>0</v>
      </c>
      <c r="V596" s="121">
        <v>0</v>
      </c>
      <c r="W596" s="120">
        <v>0</v>
      </c>
      <c r="X596" s="120" t="s">
        <v>6267</v>
      </c>
      <c r="Y596" s="120" t="b">
        <v>1</v>
      </c>
      <c r="AA596" t="str">
        <f>VLOOKUP($H596,'Master list'!$C:$Z,3,0)</f>
        <v>SGCD</v>
      </c>
      <c r="AB596" t="str">
        <f>VLOOKUP($H596,'Master list'!$C:$Z,4,0)</f>
        <v>Z22</v>
      </c>
      <c r="AC596" s="47">
        <f>VLOOKUP($H596,'Master list'!$C:$Z,13,0)</f>
        <v>935</v>
      </c>
      <c r="AD596" t="str">
        <f>VLOOKUP($H596,'Master list'!$C:$Z,5,0)</f>
        <v>SGCD2-Z22</v>
      </c>
      <c r="AE596">
        <f>VLOOKUP($H596,'Master list'!$C:$Z,6,0)</f>
        <v>0.8</v>
      </c>
      <c r="AF596">
        <f>VLOOKUP($H596,'Master list'!$C:$Z,7,0)</f>
        <v>930</v>
      </c>
      <c r="AG596">
        <f>VLOOKUP($H596,'Master list'!$C:$Z,8,0)</f>
        <v>1585</v>
      </c>
      <c r="AH596" s="46">
        <f>VLOOKUP($H596,'Master list'!$C:$L,9,0)</f>
        <v>9.2570340000000009</v>
      </c>
      <c r="AI596" s="46">
        <f t="shared" si="34"/>
        <v>1851.4068000000002</v>
      </c>
      <c r="AJ596" s="46">
        <f t="shared" si="35"/>
        <v>1851.4068000000002</v>
      </c>
      <c r="AK596" s="46">
        <f t="shared" si="36"/>
        <v>0</v>
      </c>
      <c r="AL596" s="74">
        <v>5</v>
      </c>
    </row>
    <row r="597" spans="1:38">
      <c r="A597" s="120" t="s">
        <v>1447</v>
      </c>
      <c r="B597" s="120" t="s">
        <v>1702</v>
      </c>
      <c r="C597" s="120" t="s">
        <v>6272</v>
      </c>
      <c r="D597" s="120" t="s">
        <v>6225</v>
      </c>
      <c r="E597" s="121">
        <v>3</v>
      </c>
      <c r="F597" s="120" t="s">
        <v>6246</v>
      </c>
      <c r="G597" s="120" t="s">
        <v>6246</v>
      </c>
      <c r="H597" s="120" t="s">
        <v>394</v>
      </c>
      <c r="I597" s="120" t="s">
        <v>1446</v>
      </c>
      <c r="J597" s="120" t="s">
        <v>1445</v>
      </c>
      <c r="K597" s="120">
        <v>0.8</v>
      </c>
      <c r="L597" s="120">
        <v>930</v>
      </c>
      <c r="M597" s="120" t="s">
        <v>1817</v>
      </c>
      <c r="N597" s="120" t="s">
        <v>1704</v>
      </c>
      <c r="O597" s="120" t="s">
        <v>1702</v>
      </c>
      <c r="P597" s="121">
        <v>600</v>
      </c>
      <c r="Q597" s="120">
        <v>0</v>
      </c>
      <c r="R597" s="121">
        <v>600</v>
      </c>
      <c r="S597" s="120">
        <v>5456</v>
      </c>
      <c r="T597" s="121">
        <v>0</v>
      </c>
      <c r="U597" s="120">
        <v>0</v>
      </c>
      <c r="V597" s="121">
        <v>0</v>
      </c>
      <c r="W597" s="120">
        <v>0</v>
      </c>
      <c r="X597" s="120" t="s">
        <v>6267</v>
      </c>
      <c r="Y597" s="120" t="b">
        <v>1</v>
      </c>
      <c r="AA597" t="str">
        <f>VLOOKUP($H597,'Master list'!$C:$Z,3,0)</f>
        <v>SGCD</v>
      </c>
      <c r="AB597" t="str">
        <f>VLOOKUP($H597,'Master list'!$C:$Z,4,0)</f>
        <v>Z22</v>
      </c>
      <c r="AC597" s="47">
        <f>VLOOKUP($H597,'Master list'!$C:$Z,13,0)</f>
        <v>935</v>
      </c>
      <c r="AD597" t="str">
        <f>VLOOKUP($H597,'Master list'!$C:$Z,5,0)</f>
        <v>SGCD2-Z22</v>
      </c>
      <c r="AE597">
        <f>VLOOKUP($H597,'Master list'!$C:$Z,6,0)</f>
        <v>0.8</v>
      </c>
      <c r="AF597">
        <f>VLOOKUP($H597,'Master list'!$C:$Z,7,0)</f>
        <v>930</v>
      </c>
      <c r="AG597">
        <f>VLOOKUP($H597,'Master list'!$C:$Z,8,0)</f>
        <v>1585</v>
      </c>
      <c r="AH597" s="46">
        <f>VLOOKUP($H597,'Master list'!$C:$L,9,0)</f>
        <v>9.2570340000000009</v>
      </c>
      <c r="AI597" s="46">
        <f t="shared" si="34"/>
        <v>5554.2204000000002</v>
      </c>
      <c r="AJ597" s="46">
        <f t="shared" si="35"/>
        <v>5554.2204000000002</v>
      </c>
      <c r="AK597" s="46">
        <f t="shared" si="36"/>
        <v>0</v>
      </c>
      <c r="AL597" s="74">
        <v>5</v>
      </c>
    </row>
    <row r="598" spans="1:38">
      <c r="A598" s="120" t="s">
        <v>1447</v>
      </c>
      <c r="B598" s="120" t="s">
        <v>1702</v>
      </c>
      <c r="C598" s="120" t="s">
        <v>6273</v>
      </c>
      <c r="D598" s="120" t="s">
        <v>6274</v>
      </c>
      <c r="E598" s="121">
        <v>1</v>
      </c>
      <c r="F598" s="120" t="s">
        <v>6265</v>
      </c>
      <c r="G598" s="120" t="s">
        <v>6265</v>
      </c>
      <c r="H598" s="120" t="s">
        <v>117</v>
      </c>
      <c r="I598" s="120" t="s">
        <v>1267</v>
      </c>
      <c r="J598" s="120" t="s">
        <v>1221</v>
      </c>
      <c r="K598" s="120">
        <v>0.7</v>
      </c>
      <c r="L598" s="120">
        <v>201</v>
      </c>
      <c r="M598" s="120" t="s">
        <v>1809</v>
      </c>
      <c r="N598" s="120" t="s">
        <v>1704</v>
      </c>
      <c r="O598" s="120" t="s">
        <v>1702</v>
      </c>
      <c r="P598" s="121">
        <v>1000</v>
      </c>
      <c r="Q598" s="120">
        <v>0</v>
      </c>
      <c r="R598" s="121">
        <v>1000</v>
      </c>
      <c r="S598" s="120">
        <v>260</v>
      </c>
      <c r="T598" s="121">
        <v>0</v>
      </c>
      <c r="U598" s="120">
        <v>0</v>
      </c>
      <c r="V598" s="121">
        <v>0</v>
      </c>
      <c r="W598" s="120">
        <v>0</v>
      </c>
      <c r="X598" s="120" t="s">
        <v>6275</v>
      </c>
      <c r="Y598" s="120" t="b">
        <v>1</v>
      </c>
      <c r="AA598" t="str">
        <f>VLOOKUP($H598,'Master list'!$C:$Z,3,0)</f>
        <v>SGCC</v>
      </c>
      <c r="AB598" t="str">
        <f>VLOOKUP($H598,'Master list'!$C:$Z,4,0)</f>
        <v>Z08</v>
      </c>
      <c r="AC598" s="47">
        <f>VLOOKUP($H598,'Master list'!$C:$Z,13,0)</f>
        <v>1219</v>
      </c>
      <c r="AD598" t="str">
        <f>VLOOKUP($H598,'Master list'!$C:$Z,5,0)</f>
        <v>SGCC-ZSBX-Z08</v>
      </c>
      <c r="AE598">
        <f>VLOOKUP($H598,'Master list'!$C:$Z,6,0)</f>
        <v>0.7</v>
      </c>
      <c r="AF598">
        <f>VLOOKUP($H598,'Master list'!$C:$Z,7,0)</f>
        <v>201</v>
      </c>
      <c r="AG598">
        <f>VLOOKUP($H598,'Master list'!$C:$Z,8,0)</f>
        <v>232</v>
      </c>
      <c r="AH598" s="46">
        <f>VLOOKUP($H598,'Master list'!$C:$L,9,0)</f>
        <v>0.25624283999999997</v>
      </c>
      <c r="AI598" s="46">
        <f t="shared" si="34"/>
        <v>256.24283999999994</v>
      </c>
      <c r="AJ598" s="46">
        <f t="shared" si="35"/>
        <v>256.24283999999994</v>
      </c>
      <c r="AK598" s="46">
        <f t="shared" si="36"/>
        <v>0</v>
      </c>
      <c r="AL598" s="74">
        <v>5</v>
      </c>
    </row>
    <row r="599" spans="1:38">
      <c r="A599" s="120" t="s">
        <v>1447</v>
      </c>
      <c r="B599" s="120" t="s">
        <v>1702</v>
      </c>
      <c r="C599" s="120" t="s">
        <v>6273</v>
      </c>
      <c r="D599" s="120" t="s">
        <v>6274</v>
      </c>
      <c r="E599" s="121">
        <v>2</v>
      </c>
      <c r="F599" s="120" t="s">
        <v>6276</v>
      </c>
      <c r="G599" s="120" t="s">
        <v>6276</v>
      </c>
      <c r="H599" s="120" t="s">
        <v>117</v>
      </c>
      <c r="I599" s="120" t="s">
        <v>1267</v>
      </c>
      <c r="J599" s="120" t="s">
        <v>1221</v>
      </c>
      <c r="K599" s="120">
        <v>0.7</v>
      </c>
      <c r="L599" s="120">
        <v>201</v>
      </c>
      <c r="M599" s="120" t="s">
        <v>1809</v>
      </c>
      <c r="N599" s="120" t="s">
        <v>1704</v>
      </c>
      <c r="O599" s="120" t="s">
        <v>1702</v>
      </c>
      <c r="P599" s="121">
        <v>1000</v>
      </c>
      <c r="Q599" s="120">
        <v>0</v>
      </c>
      <c r="R599" s="121">
        <v>904</v>
      </c>
      <c r="S599" s="120">
        <v>228.52</v>
      </c>
      <c r="T599" s="121">
        <v>0</v>
      </c>
      <c r="U599" s="120">
        <v>0</v>
      </c>
      <c r="V599" s="121">
        <v>96</v>
      </c>
      <c r="W599" s="120">
        <v>0</v>
      </c>
      <c r="X599" s="120" t="s">
        <v>6275</v>
      </c>
      <c r="Y599" s="120" t="b">
        <v>0</v>
      </c>
      <c r="AA599" t="str">
        <f>VLOOKUP($H599,'Master list'!$C:$Z,3,0)</f>
        <v>SGCC</v>
      </c>
      <c r="AB599" t="str">
        <f>VLOOKUP($H599,'Master list'!$C:$Z,4,0)</f>
        <v>Z08</v>
      </c>
      <c r="AC599" s="47">
        <f>VLOOKUP($H599,'Master list'!$C:$Z,13,0)</f>
        <v>1219</v>
      </c>
      <c r="AD599" t="str">
        <f>VLOOKUP($H599,'Master list'!$C:$Z,5,0)</f>
        <v>SGCC-ZSBX-Z08</v>
      </c>
      <c r="AE599">
        <f>VLOOKUP($H599,'Master list'!$C:$Z,6,0)</f>
        <v>0.7</v>
      </c>
      <c r="AF599">
        <f>VLOOKUP($H599,'Master list'!$C:$Z,7,0)</f>
        <v>201</v>
      </c>
      <c r="AG599">
        <f>VLOOKUP($H599,'Master list'!$C:$Z,8,0)</f>
        <v>232</v>
      </c>
      <c r="AH599" s="46">
        <f>VLOOKUP($H599,'Master list'!$C:$L,9,0)</f>
        <v>0.25624283999999997</v>
      </c>
      <c r="AI599" s="46">
        <f t="shared" si="34"/>
        <v>256.24283999999994</v>
      </c>
      <c r="AJ599" s="46">
        <f t="shared" si="35"/>
        <v>231.64352735999998</v>
      </c>
      <c r="AK599" s="46">
        <f t="shared" si="36"/>
        <v>24.599312639999965</v>
      </c>
      <c r="AL599" s="74">
        <v>5</v>
      </c>
    </row>
    <row r="600" spans="1:38">
      <c r="A600" s="120" t="s">
        <v>1447</v>
      </c>
      <c r="B600" s="120" t="s">
        <v>1702</v>
      </c>
      <c r="C600" s="120" t="s">
        <v>6277</v>
      </c>
      <c r="D600" s="120" t="s">
        <v>4220</v>
      </c>
      <c r="E600" s="121">
        <v>1</v>
      </c>
      <c r="F600" s="120" t="s">
        <v>6278</v>
      </c>
      <c r="G600" s="120" t="s">
        <v>6278</v>
      </c>
      <c r="H600" s="120" t="s">
        <v>149</v>
      </c>
      <c r="I600" s="120" t="s">
        <v>1224</v>
      </c>
      <c r="J600" s="120" t="s">
        <v>1221</v>
      </c>
      <c r="K600" s="120">
        <v>0.6</v>
      </c>
      <c r="L600" s="120">
        <v>140</v>
      </c>
      <c r="M600" s="120" t="s">
        <v>1723</v>
      </c>
      <c r="N600" s="120" t="s">
        <v>1704</v>
      </c>
      <c r="O600" s="120" t="s">
        <v>1702</v>
      </c>
      <c r="P600" s="121">
        <v>300</v>
      </c>
      <c r="Q600" s="120">
        <v>0</v>
      </c>
      <c r="R600" s="121">
        <v>0</v>
      </c>
      <c r="S600" s="120">
        <v>0</v>
      </c>
      <c r="T600" s="121">
        <v>0</v>
      </c>
      <c r="U600" s="120">
        <v>0</v>
      </c>
      <c r="V600" s="121">
        <v>300</v>
      </c>
      <c r="W600" s="120">
        <v>0</v>
      </c>
      <c r="X600" s="120" t="s">
        <v>6275</v>
      </c>
      <c r="Y600" s="120" t="b">
        <v>0</v>
      </c>
      <c r="AA600" t="str">
        <f>VLOOKUP($H600,'Master list'!$C:$Z,3,0)</f>
        <v>SGCC</v>
      </c>
      <c r="AB600" t="str">
        <f>VLOOKUP($H600,'Master list'!$C:$Z,4,0)</f>
        <v>Z08</v>
      </c>
      <c r="AC600" s="47">
        <f>VLOOKUP($H600,'Master list'!$C:$Z,13,0)</f>
        <v>1219</v>
      </c>
      <c r="AD600" t="str">
        <f>VLOOKUP($H600,'Master list'!$C:$Z,5,0)</f>
        <v>SGCC-ZSBX-Z08</v>
      </c>
      <c r="AE600">
        <f>VLOOKUP($H600,'Master list'!$C:$Z,6,0)</f>
        <v>0.6</v>
      </c>
      <c r="AF600">
        <f>VLOOKUP($H600,'Master list'!$C:$Z,7,0)</f>
        <v>140</v>
      </c>
      <c r="AG600">
        <f>VLOOKUP($H600,'Master list'!$C:$Z,8,0)</f>
        <v>170</v>
      </c>
      <c r="AH600" s="46">
        <f>VLOOKUP($H600,'Master list'!$C:$L,9,0)</f>
        <v>0.112098</v>
      </c>
      <c r="AI600" s="46">
        <f t="shared" si="34"/>
        <v>33.629400000000004</v>
      </c>
      <c r="AJ600" s="46">
        <f t="shared" si="35"/>
        <v>0</v>
      </c>
      <c r="AK600" s="46">
        <f t="shared" si="36"/>
        <v>33.629400000000004</v>
      </c>
      <c r="AL600" s="74">
        <v>5</v>
      </c>
    </row>
    <row r="601" spans="1:38">
      <c r="A601" s="120" t="s">
        <v>1447</v>
      </c>
      <c r="B601" s="120" t="s">
        <v>1702</v>
      </c>
      <c r="C601" s="120" t="s">
        <v>6277</v>
      </c>
      <c r="D601" s="120" t="s">
        <v>4220</v>
      </c>
      <c r="E601" s="121">
        <v>2</v>
      </c>
      <c r="F601" s="120" t="s">
        <v>6278</v>
      </c>
      <c r="G601" s="120" t="s">
        <v>6278</v>
      </c>
      <c r="H601" s="120" t="s">
        <v>174</v>
      </c>
      <c r="I601" s="120" t="s">
        <v>1224</v>
      </c>
      <c r="J601" s="120" t="s">
        <v>1221</v>
      </c>
      <c r="K601" s="120">
        <v>0.8</v>
      </c>
      <c r="L601" s="120">
        <v>210</v>
      </c>
      <c r="M601" s="120" t="s">
        <v>1728</v>
      </c>
      <c r="N601" s="120" t="s">
        <v>1704</v>
      </c>
      <c r="O601" s="120" t="s">
        <v>1702</v>
      </c>
      <c r="P601" s="121">
        <v>1800</v>
      </c>
      <c r="Q601" s="120">
        <v>0</v>
      </c>
      <c r="R601" s="121">
        <v>1745</v>
      </c>
      <c r="S601" s="120">
        <v>264.60000000000002</v>
      </c>
      <c r="T601" s="121">
        <v>0</v>
      </c>
      <c r="U601" s="120">
        <v>0</v>
      </c>
      <c r="V601" s="121">
        <v>55</v>
      </c>
      <c r="W601" s="120">
        <v>0</v>
      </c>
      <c r="X601" s="120" t="s">
        <v>6275</v>
      </c>
      <c r="Y601" s="120" t="b">
        <v>0</v>
      </c>
      <c r="AA601" t="str">
        <f>VLOOKUP($H601,'Master list'!$C:$Z,3,0)</f>
        <v>SGCC</v>
      </c>
      <c r="AB601" t="str">
        <f>VLOOKUP($H601,'Master list'!$C:$Z,4,0)</f>
        <v>Z08</v>
      </c>
      <c r="AC601" s="47">
        <f>VLOOKUP($H601,'Master list'!$C:$Z,13,0)</f>
        <v>1219</v>
      </c>
      <c r="AD601" t="str">
        <f>VLOOKUP($H601,'Master list'!$C:$Z,5,0)</f>
        <v>SGCC-ZSBX-Z08</v>
      </c>
      <c r="AE601">
        <f>VLOOKUP($H601,'Master list'!$C:$Z,6,0)</f>
        <v>0.8</v>
      </c>
      <c r="AF601">
        <f>VLOOKUP($H601,'Master list'!$C:$Z,7,0)</f>
        <v>210</v>
      </c>
      <c r="AG601">
        <f>VLOOKUP($H601,'Master list'!$C:$Z,8,0)</f>
        <v>114</v>
      </c>
      <c r="AH601" s="46">
        <f>VLOOKUP($H601,'Master list'!$C:$L,9,0)</f>
        <v>0.15034319999999998</v>
      </c>
      <c r="AI601" s="46">
        <f t="shared" si="34"/>
        <v>270.61775999999998</v>
      </c>
      <c r="AJ601" s="46">
        <f t="shared" si="35"/>
        <v>262.34888399999994</v>
      </c>
      <c r="AK601" s="46">
        <f t="shared" si="36"/>
        <v>8.2688760000000343</v>
      </c>
      <c r="AL601" s="74">
        <v>5</v>
      </c>
    </row>
    <row r="602" spans="1:38">
      <c r="A602" s="120" t="s">
        <v>1447</v>
      </c>
      <c r="B602" s="120" t="s">
        <v>1702</v>
      </c>
      <c r="C602" s="120" t="s">
        <v>6277</v>
      </c>
      <c r="D602" s="120" t="s">
        <v>4220</v>
      </c>
      <c r="E602" s="121">
        <v>3</v>
      </c>
      <c r="F602" s="120" t="s">
        <v>6278</v>
      </c>
      <c r="G602" s="120" t="s">
        <v>6278</v>
      </c>
      <c r="H602" s="120" t="s">
        <v>180</v>
      </c>
      <c r="I602" s="120" t="s">
        <v>1224</v>
      </c>
      <c r="J602" s="120" t="s">
        <v>1221</v>
      </c>
      <c r="K602" s="120">
        <v>0.8</v>
      </c>
      <c r="L602" s="120">
        <v>44.6</v>
      </c>
      <c r="M602" s="120" t="s">
        <v>1730</v>
      </c>
      <c r="N602" s="120" t="s">
        <v>1704</v>
      </c>
      <c r="O602" s="120" t="s">
        <v>1702</v>
      </c>
      <c r="P602" s="121">
        <v>600</v>
      </c>
      <c r="Q602" s="120">
        <v>0</v>
      </c>
      <c r="R602" s="121">
        <v>0</v>
      </c>
      <c r="S602" s="120">
        <v>0</v>
      </c>
      <c r="T602" s="121">
        <v>0</v>
      </c>
      <c r="U602" s="120">
        <v>0</v>
      </c>
      <c r="V602" s="121">
        <v>600</v>
      </c>
      <c r="W602" s="120">
        <v>0</v>
      </c>
      <c r="X602" s="120" t="s">
        <v>6275</v>
      </c>
      <c r="Y602" s="120" t="b">
        <v>0</v>
      </c>
      <c r="AA602" t="str">
        <f>VLOOKUP($H602,'Master list'!$C:$Z,3,0)</f>
        <v>SGCC</v>
      </c>
      <c r="AB602" t="str">
        <f>VLOOKUP($H602,'Master list'!$C:$Z,4,0)</f>
        <v>Z08</v>
      </c>
      <c r="AC602" s="47">
        <f>VLOOKUP($H602,'Master list'!$C:$Z,13,0)</f>
        <v>1219</v>
      </c>
      <c r="AD602" t="str">
        <f>VLOOKUP($H602,'Master list'!$C:$Z,5,0)</f>
        <v>SGCC-ZSBX-Z08</v>
      </c>
      <c r="AE602">
        <f>VLOOKUP($H602,'Master list'!$C:$Z,6,0)</f>
        <v>0.8</v>
      </c>
      <c r="AF602">
        <f>VLOOKUP($H602,'Master list'!$C:$Z,7,0)</f>
        <v>44.6</v>
      </c>
      <c r="AG602">
        <f>VLOOKUP($H602,'Master list'!$C:$Z,8,0)</f>
        <v>990</v>
      </c>
      <c r="AH602" s="46">
        <f>VLOOKUP($H602,'Master list'!$C:$L,9,0)</f>
        <v>0.27728712</v>
      </c>
      <c r="AI602" s="46">
        <f t="shared" si="34"/>
        <v>166.37227200000001</v>
      </c>
      <c r="AJ602" s="46">
        <f t="shared" si="35"/>
        <v>0</v>
      </c>
      <c r="AK602" s="46">
        <f t="shared" si="36"/>
        <v>166.37227200000001</v>
      </c>
      <c r="AL602" s="74">
        <v>5</v>
      </c>
    </row>
    <row r="603" spans="1:38">
      <c r="A603" s="120" t="s">
        <v>1447</v>
      </c>
      <c r="B603" s="120" t="s">
        <v>1702</v>
      </c>
      <c r="C603" s="120" t="s">
        <v>6277</v>
      </c>
      <c r="D603" s="120" t="s">
        <v>4220</v>
      </c>
      <c r="E603" s="121">
        <v>4</v>
      </c>
      <c r="F603" s="120" t="s">
        <v>6278</v>
      </c>
      <c r="G603" s="120" t="s">
        <v>6278</v>
      </c>
      <c r="H603" s="120" t="s">
        <v>186</v>
      </c>
      <c r="I603" s="120" t="s">
        <v>1224</v>
      </c>
      <c r="J603" s="120" t="s">
        <v>1221</v>
      </c>
      <c r="K603" s="120">
        <v>0.8</v>
      </c>
      <c r="L603" s="120">
        <v>363</v>
      </c>
      <c r="M603" s="120" t="s">
        <v>1733</v>
      </c>
      <c r="N603" s="120" t="s">
        <v>1704</v>
      </c>
      <c r="O603" s="120" t="s">
        <v>1702</v>
      </c>
      <c r="P603" s="121">
        <v>1000</v>
      </c>
      <c r="Q603" s="120">
        <v>0</v>
      </c>
      <c r="R603" s="121">
        <v>0</v>
      </c>
      <c r="S603" s="120">
        <v>0</v>
      </c>
      <c r="T603" s="121">
        <v>0</v>
      </c>
      <c r="U603" s="120">
        <v>0</v>
      </c>
      <c r="V603" s="121">
        <v>1000</v>
      </c>
      <c r="W603" s="120">
        <v>0</v>
      </c>
      <c r="X603" s="120" t="s">
        <v>6275</v>
      </c>
      <c r="Y603" s="120" t="b">
        <v>0</v>
      </c>
      <c r="AA603" t="str">
        <f>VLOOKUP($H603,'Master list'!$C:$Z,3,0)</f>
        <v>SGCC</v>
      </c>
      <c r="AB603" t="str">
        <f>VLOOKUP($H603,'Master list'!$C:$Z,4,0)</f>
        <v>Z08</v>
      </c>
      <c r="AC603" s="47">
        <f>VLOOKUP($H603,'Master list'!$C:$Z,13,0)</f>
        <v>1219</v>
      </c>
      <c r="AD603" t="str">
        <f>VLOOKUP($H603,'Master list'!$C:$Z,5,0)</f>
        <v>SGCC-ZSBX-Z08</v>
      </c>
      <c r="AE603">
        <f>VLOOKUP($H603,'Master list'!$C:$Z,6,0)</f>
        <v>0.8</v>
      </c>
      <c r="AF603">
        <f>VLOOKUP($H603,'Master list'!$C:$Z,7,0)</f>
        <v>363</v>
      </c>
      <c r="AG603">
        <f>VLOOKUP($H603,'Master list'!$C:$Z,8,0)</f>
        <v>174</v>
      </c>
      <c r="AH603" s="46">
        <f>VLOOKUP($H603,'Master list'!$C:$L,9,0)</f>
        <v>0.39665735999999996</v>
      </c>
      <c r="AI603" s="46">
        <f t="shared" si="34"/>
        <v>396.65735999999998</v>
      </c>
      <c r="AJ603" s="46">
        <f t="shared" si="35"/>
        <v>0</v>
      </c>
      <c r="AK603" s="46">
        <f t="shared" si="36"/>
        <v>396.65735999999998</v>
      </c>
      <c r="AL603" s="74">
        <v>5</v>
      </c>
    </row>
    <row r="604" spans="1:38">
      <c r="A604" s="120" t="s">
        <v>1447</v>
      </c>
      <c r="B604" s="120" t="s">
        <v>1702</v>
      </c>
      <c r="C604" s="120" t="s">
        <v>6277</v>
      </c>
      <c r="D604" s="120" t="s">
        <v>4220</v>
      </c>
      <c r="E604" s="121">
        <v>5</v>
      </c>
      <c r="F604" s="120" t="s">
        <v>6278</v>
      </c>
      <c r="G604" s="120" t="s">
        <v>6278</v>
      </c>
      <c r="H604" s="120" t="s">
        <v>189</v>
      </c>
      <c r="I604" s="120" t="s">
        <v>1224</v>
      </c>
      <c r="J604" s="120" t="s">
        <v>1221</v>
      </c>
      <c r="K604" s="120">
        <v>0.8</v>
      </c>
      <c r="L604" s="120">
        <v>261</v>
      </c>
      <c r="M604" s="120" t="s">
        <v>1734</v>
      </c>
      <c r="N604" s="120" t="s">
        <v>1704</v>
      </c>
      <c r="O604" s="120" t="s">
        <v>1702</v>
      </c>
      <c r="P604" s="121">
        <v>2000</v>
      </c>
      <c r="Q604" s="120">
        <v>0</v>
      </c>
      <c r="R604" s="121">
        <v>2000</v>
      </c>
      <c r="S604" s="120">
        <v>696</v>
      </c>
      <c r="T604" s="121">
        <v>0</v>
      </c>
      <c r="U604" s="120">
        <v>0</v>
      </c>
      <c r="V604" s="121">
        <v>0</v>
      </c>
      <c r="W604" s="120">
        <v>0</v>
      </c>
      <c r="X604" s="120" t="s">
        <v>6275</v>
      </c>
      <c r="Y604" s="120" t="b">
        <v>1</v>
      </c>
      <c r="AA604" t="str">
        <f>VLOOKUP($H604,'Master list'!$C:$Z,3,0)</f>
        <v>SGCC</v>
      </c>
      <c r="AB604" t="str">
        <f>VLOOKUP($H604,'Master list'!$C:$Z,4,0)</f>
        <v>Z08</v>
      </c>
      <c r="AC604" s="47">
        <f>VLOOKUP($H604,'Master list'!$C:$Z,13,0)</f>
        <v>1219</v>
      </c>
      <c r="AD604" t="str">
        <f>VLOOKUP($H604,'Master list'!$C:$Z,5,0)</f>
        <v>SGCC-ZSBX-Z08</v>
      </c>
      <c r="AE604">
        <f>VLOOKUP($H604,'Master list'!$C:$Z,6,0)</f>
        <v>0.8</v>
      </c>
      <c r="AF604">
        <f>VLOOKUP($H604,'Master list'!$C:$Z,7,0)</f>
        <v>261</v>
      </c>
      <c r="AG604">
        <f>VLOOKUP($H604,'Master list'!$C:$Z,8,0)</f>
        <v>210</v>
      </c>
      <c r="AH604" s="46">
        <f>VLOOKUP($H604,'Master list'!$C:$L,9,0)</f>
        <v>0.34420680000000003</v>
      </c>
      <c r="AI604" s="46">
        <f t="shared" si="34"/>
        <v>688.41360000000009</v>
      </c>
      <c r="AJ604" s="46">
        <f t="shared" si="35"/>
        <v>688.41360000000009</v>
      </c>
      <c r="AK604" s="46">
        <f t="shared" si="36"/>
        <v>0</v>
      </c>
      <c r="AL604" s="74">
        <v>5</v>
      </c>
    </row>
    <row r="605" spans="1:38">
      <c r="A605" s="120" t="s">
        <v>1447</v>
      </c>
      <c r="B605" s="120" t="s">
        <v>1702</v>
      </c>
      <c r="C605" s="120" t="s">
        <v>6277</v>
      </c>
      <c r="D605" s="120" t="s">
        <v>4220</v>
      </c>
      <c r="E605" s="121">
        <v>6</v>
      </c>
      <c r="F605" s="120" t="s">
        <v>6278</v>
      </c>
      <c r="G605" s="120" t="s">
        <v>6278</v>
      </c>
      <c r="H605" s="120" t="s">
        <v>203</v>
      </c>
      <c r="I605" s="120" t="s">
        <v>1224</v>
      </c>
      <c r="J605" s="120" t="s">
        <v>1221</v>
      </c>
      <c r="K605" s="120">
        <v>0.7</v>
      </c>
      <c r="L605" s="120">
        <v>180</v>
      </c>
      <c r="M605" s="120" t="s">
        <v>4854</v>
      </c>
      <c r="N605" s="120" t="s">
        <v>1704</v>
      </c>
      <c r="O605" s="120" t="s">
        <v>1702</v>
      </c>
      <c r="P605" s="121">
        <v>500</v>
      </c>
      <c r="Q605" s="120">
        <v>0</v>
      </c>
      <c r="R605" s="121">
        <v>207</v>
      </c>
      <c r="S605" s="120">
        <v>47</v>
      </c>
      <c r="T605" s="121">
        <v>0</v>
      </c>
      <c r="U605" s="120">
        <v>0</v>
      </c>
      <c r="V605" s="121">
        <v>293</v>
      </c>
      <c r="W605" s="120">
        <v>0</v>
      </c>
      <c r="X605" s="120" t="s">
        <v>6275</v>
      </c>
      <c r="Y605" s="120" t="b">
        <v>0</v>
      </c>
      <c r="AA605" t="str">
        <f>VLOOKUP($H605,'Master list'!$C:$Z,3,0)</f>
        <v>SGCC</v>
      </c>
      <c r="AB605" t="str">
        <f>VLOOKUP($H605,'Master list'!$C:$Z,4,0)</f>
        <v>Z08</v>
      </c>
      <c r="AC605" s="47">
        <f>VLOOKUP($H605,'Master list'!$C:$Z,13,0)</f>
        <v>1219</v>
      </c>
      <c r="AD605" t="str">
        <f>VLOOKUP($H605,'Master list'!$C:$Z,5,0)</f>
        <v>SGCC-ZSBX-Z08</v>
      </c>
      <c r="AE605">
        <f>VLOOKUP($H605,'Master list'!$C:$Z,6,0)</f>
        <v>0.7</v>
      </c>
      <c r="AF605">
        <f>VLOOKUP($H605,'Master list'!$C:$Z,7,0)</f>
        <v>180</v>
      </c>
      <c r="AG605">
        <f>VLOOKUP($H605,'Master list'!$C:$Z,8,0)</f>
        <v>225</v>
      </c>
      <c r="AH605" s="46">
        <f>VLOOKUP($H605,'Master list'!$C:$L,9,0)</f>
        <v>0.22254749999999998</v>
      </c>
      <c r="AI605" s="46">
        <f t="shared" si="34"/>
        <v>111.27374999999999</v>
      </c>
      <c r="AJ605" s="46">
        <f t="shared" si="35"/>
        <v>46.067332499999999</v>
      </c>
      <c r="AK605" s="46">
        <f t="shared" si="36"/>
        <v>65.206417499999986</v>
      </c>
      <c r="AL605" s="74">
        <v>5</v>
      </c>
    </row>
    <row r="606" spans="1:38">
      <c r="A606" s="120" t="s">
        <v>1447</v>
      </c>
      <c r="B606" s="120" t="s">
        <v>1702</v>
      </c>
      <c r="C606" s="120" t="s">
        <v>6277</v>
      </c>
      <c r="D606" s="120" t="s">
        <v>4220</v>
      </c>
      <c r="E606" s="121">
        <v>7</v>
      </c>
      <c r="F606" s="120" t="s">
        <v>6278</v>
      </c>
      <c r="G606" s="120" t="s">
        <v>6278</v>
      </c>
      <c r="H606" s="120" t="s">
        <v>203</v>
      </c>
      <c r="I606" s="120" t="s">
        <v>1224</v>
      </c>
      <c r="J606" s="120" t="s">
        <v>1221</v>
      </c>
      <c r="K606" s="120">
        <v>0.7</v>
      </c>
      <c r="L606" s="120">
        <v>180</v>
      </c>
      <c r="M606" s="120" t="s">
        <v>4854</v>
      </c>
      <c r="N606" s="120" t="s">
        <v>1704</v>
      </c>
      <c r="O606" s="120" t="s">
        <v>1702</v>
      </c>
      <c r="P606" s="121">
        <v>500</v>
      </c>
      <c r="Q606" s="120">
        <v>0</v>
      </c>
      <c r="R606" s="121">
        <v>0</v>
      </c>
      <c r="S606" s="120">
        <v>0</v>
      </c>
      <c r="T606" s="121">
        <v>0</v>
      </c>
      <c r="U606" s="120">
        <v>0</v>
      </c>
      <c r="V606" s="121">
        <v>500</v>
      </c>
      <c r="W606" s="120">
        <v>0</v>
      </c>
      <c r="X606" s="120" t="s">
        <v>6275</v>
      </c>
      <c r="Y606" s="120" t="b">
        <v>0</v>
      </c>
      <c r="AA606" t="str">
        <f>VLOOKUP($H606,'Master list'!$C:$Z,3,0)</f>
        <v>SGCC</v>
      </c>
      <c r="AB606" t="str">
        <f>VLOOKUP($H606,'Master list'!$C:$Z,4,0)</f>
        <v>Z08</v>
      </c>
      <c r="AC606" s="47">
        <f>VLOOKUP($H606,'Master list'!$C:$Z,13,0)</f>
        <v>1219</v>
      </c>
      <c r="AD606" t="str">
        <f>VLOOKUP($H606,'Master list'!$C:$Z,5,0)</f>
        <v>SGCC-ZSBX-Z08</v>
      </c>
      <c r="AE606">
        <f>VLOOKUP($H606,'Master list'!$C:$Z,6,0)</f>
        <v>0.7</v>
      </c>
      <c r="AF606">
        <f>VLOOKUP($H606,'Master list'!$C:$Z,7,0)</f>
        <v>180</v>
      </c>
      <c r="AG606">
        <f>VLOOKUP($H606,'Master list'!$C:$Z,8,0)</f>
        <v>225</v>
      </c>
      <c r="AH606" s="46">
        <f>VLOOKUP($H606,'Master list'!$C:$L,9,0)</f>
        <v>0.22254749999999998</v>
      </c>
      <c r="AI606" s="46">
        <f t="shared" si="34"/>
        <v>111.27374999999999</v>
      </c>
      <c r="AJ606" s="46">
        <f t="shared" si="35"/>
        <v>0</v>
      </c>
      <c r="AK606" s="46">
        <f t="shared" si="36"/>
        <v>111.27374999999999</v>
      </c>
      <c r="AL606" s="74">
        <v>5</v>
      </c>
    </row>
    <row r="607" spans="1:38">
      <c r="A607" s="120" t="s">
        <v>1447</v>
      </c>
      <c r="B607" s="120" t="s">
        <v>1702</v>
      </c>
      <c r="C607" s="120" t="s">
        <v>6277</v>
      </c>
      <c r="D607" s="120" t="s">
        <v>4220</v>
      </c>
      <c r="E607" s="121">
        <v>8</v>
      </c>
      <c r="F607" s="120" t="s">
        <v>6278</v>
      </c>
      <c r="G607" s="120" t="s">
        <v>6278</v>
      </c>
      <c r="H607" s="120" t="s">
        <v>205</v>
      </c>
      <c r="I607" s="120" t="s">
        <v>1224</v>
      </c>
      <c r="J607" s="120" t="s">
        <v>1221</v>
      </c>
      <c r="K607" s="120">
        <v>0.7</v>
      </c>
      <c r="L607" s="120">
        <v>106</v>
      </c>
      <c r="M607" s="120" t="s">
        <v>1834</v>
      </c>
      <c r="N607" s="120" t="s">
        <v>1704</v>
      </c>
      <c r="O607" s="120" t="s">
        <v>1702</v>
      </c>
      <c r="P607" s="121">
        <v>1000</v>
      </c>
      <c r="Q607" s="120">
        <v>0</v>
      </c>
      <c r="R607" s="121">
        <v>987</v>
      </c>
      <c r="S607" s="120">
        <v>107</v>
      </c>
      <c r="T607" s="121">
        <v>0</v>
      </c>
      <c r="U607" s="120">
        <v>0</v>
      </c>
      <c r="V607" s="121">
        <v>13</v>
      </c>
      <c r="W607" s="120">
        <v>0</v>
      </c>
      <c r="X607" s="120" t="s">
        <v>6275</v>
      </c>
      <c r="Y607" s="120" t="b">
        <v>0</v>
      </c>
      <c r="AA607" t="str">
        <f>VLOOKUP($H607,'Master list'!$C:$Z,3,0)</f>
        <v>SGCC</v>
      </c>
      <c r="AB607" t="str">
        <f>VLOOKUP($H607,'Master list'!$C:$Z,4,0)</f>
        <v>Z08</v>
      </c>
      <c r="AC607" s="47">
        <f>VLOOKUP($H607,'Master list'!$C:$Z,13,0)</f>
        <v>1219</v>
      </c>
      <c r="AD607" t="str">
        <f>VLOOKUP($H607,'Master list'!$C:$Z,5,0)</f>
        <v>SGCC-ZSBX-Z08</v>
      </c>
      <c r="AE607">
        <f>VLOOKUP($H607,'Master list'!$C:$Z,6,0)</f>
        <v>0.7</v>
      </c>
      <c r="AF607">
        <f>VLOOKUP($H607,'Master list'!$C:$Z,7,0)</f>
        <v>106</v>
      </c>
      <c r="AG607">
        <f>VLOOKUP($H607,'Master list'!$C:$Z,8,0)</f>
        <v>185</v>
      </c>
      <c r="AH607" s="46">
        <f>VLOOKUP($H607,'Master list'!$C:$L,9,0)</f>
        <v>0.10775694999999998</v>
      </c>
      <c r="AI607" s="46">
        <f t="shared" si="34"/>
        <v>107.75694999999997</v>
      </c>
      <c r="AJ607" s="46">
        <f t="shared" si="35"/>
        <v>106.35610964999998</v>
      </c>
      <c r="AK607" s="46">
        <f t="shared" si="36"/>
        <v>1.4008403499999957</v>
      </c>
      <c r="AL607" s="74">
        <v>5</v>
      </c>
    </row>
    <row r="608" spans="1:38">
      <c r="A608" s="120" t="s">
        <v>1447</v>
      </c>
      <c r="B608" s="120" t="s">
        <v>1702</v>
      </c>
      <c r="C608" s="120" t="s">
        <v>6277</v>
      </c>
      <c r="D608" s="120" t="s">
        <v>4220</v>
      </c>
      <c r="E608" s="121">
        <v>9</v>
      </c>
      <c r="F608" s="120" t="s">
        <v>6278</v>
      </c>
      <c r="G608" s="120" t="s">
        <v>6278</v>
      </c>
      <c r="H608" s="120" t="s">
        <v>211</v>
      </c>
      <c r="I608" s="120" t="s">
        <v>1224</v>
      </c>
      <c r="J608" s="120" t="s">
        <v>1221</v>
      </c>
      <c r="K608" s="120">
        <v>0.8</v>
      </c>
      <c r="L608" s="120">
        <v>1082</v>
      </c>
      <c r="M608" s="120" t="s">
        <v>4414</v>
      </c>
      <c r="N608" s="120" t="s">
        <v>1704</v>
      </c>
      <c r="O608" s="120" t="s">
        <v>1702</v>
      </c>
      <c r="P608" s="121">
        <v>600</v>
      </c>
      <c r="Q608" s="120">
        <v>0</v>
      </c>
      <c r="R608" s="121">
        <v>352</v>
      </c>
      <c r="S608" s="120">
        <v>109</v>
      </c>
      <c r="T608" s="121">
        <v>0</v>
      </c>
      <c r="U608" s="120">
        <v>0</v>
      </c>
      <c r="V608" s="121">
        <v>248</v>
      </c>
      <c r="W608" s="120">
        <v>0</v>
      </c>
      <c r="X608" s="120" t="s">
        <v>6275</v>
      </c>
      <c r="Y608" s="120" t="b">
        <v>0</v>
      </c>
      <c r="AA608" t="str">
        <f>VLOOKUP($H608,'Master list'!$C:$Z,3,0)</f>
        <v>SGCC</v>
      </c>
      <c r="AB608" t="str">
        <f>VLOOKUP($H608,'Master list'!$C:$Z,4,0)</f>
        <v>Z08</v>
      </c>
      <c r="AC608" s="47">
        <f>VLOOKUP($H608,'Master list'!$C:$Z,13,0)</f>
        <v>1219</v>
      </c>
      <c r="AD608" t="str">
        <f>VLOOKUP($H608,'Master list'!$C:$Z,5,0)</f>
        <v>SGCC-ZSBX-Z08</v>
      </c>
      <c r="AE608">
        <f>VLOOKUP($H608,'Master list'!$C:$Z,6,0)</f>
        <v>0.8</v>
      </c>
      <c r="AF608">
        <f>VLOOKUP($H608,'Master list'!$C:$Z,7,0)</f>
        <v>1082</v>
      </c>
      <c r="AG608">
        <f>VLOOKUP($H608,'Master list'!$C:$Z,8,0)</f>
        <v>45.2</v>
      </c>
      <c r="AH608" s="46">
        <f>VLOOKUP($H608,'Master list'!$C:$L,9,0)</f>
        <v>0.30713219200000003</v>
      </c>
      <c r="AI608" s="46">
        <f t="shared" si="34"/>
        <v>184.27931520000001</v>
      </c>
      <c r="AJ608" s="46">
        <f t="shared" si="35"/>
        <v>108.11053158400001</v>
      </c>
      <c r="AK608" s="46">
        <f t="shared" si="36"/>
        <v>76.168783615999999</v>
      </c>
      <c r="AL608" s="74">
        <v>5</v>
      </c>
    </row>
    <row r="609" spans="1:38">
      <c r="A609" s="120" t="s">
        <v>1447</v>
      </c>
      <c r="B609" s="120" t="s">
        <v>1702</v>
      </c>
      <c r="C609" s="120" t="s">
        <v>6277</v>
      </c>
      <c r="D609" s="120" t="s">
        <v>4220</v>
      </c>
      <c r="E609" s="121">
        <v>10</v>
      </c>
      <c r="F609" s="120" t="s">
        <v>6278</v>
      </c>
      <c r="G609" s="120" t="s">
        <v>6278</v>
      </c>
      <c r="H609" s="120" t="s">
        <v>215</v>
      </c>
      <c r="I609" s="120" t="s">
        <v>1224</v>
      </c>
      <c r="J609" s="120" t="s">
        <v>1221</v>
      </c>
      <c r="K609" s="120">
        <v>1.2</v>
      </c>
      <c r="L609" s="120">
        <v>368</v>
      </c>
      <c r="M609" s="120" t="s">
        <v>4850</v>
      </c>
      <c r="N609" s="120" t="s">
        <v>1704</v>
      </c>
      <c r="O609" s="120" t="s">
        <v>1702</v>
      </c>
      <c r="P609" s="121">
        <v>700</v>
      </c>
      <c r="Q609" s="120">
        <v>0</v>
      </c>
      <c r="R609" s="121">
        <v>50</v>
      </c>
      <c r="S609" s="120">
        <v>180</v>
      </c>
      <c r="T609" s="121">
        <v>0</v>
      </c>
      <c r="U609" s="120">
        <v>0</v>
      </c>
      <c r="V609" s="121">
        <v>650</v>
      </c>
      <c r="W609" s="120">
        <v>0</v>
      </c>
      <c r="X609" s="120" t="s">
        <v>6275</v>
      </c>
      <c r="Y609" s="120" t="b">
        <v>0</v>
      </c>
      <c r="AA609" t="str">
        <f>VLOOKUP($H609,'Master list'!$C:$Z,3,0)</f>
        <v>SGCC</v>
      </c>
      <c r="AB609" t="str">
        <f>VLOOKUP($H609,'Master list'!$C:$Z,4,0)</f>
        <v>Z08</v>
      </c>
      <c r="AC609" s="47">
        <f>VLOOKUP($H609,'Master list'!$C:$Z,13,0)</f>
        <v>1219</v>
      </c>
      <c r="AD609" t="str">
        <f>VLOOKUP($H609,'Master list'!$C:$Z,5,0)</f>
        <v>SGCC-ZSBX-Z08</v>
      </c>
      <c r="AE609">
        <f>VLOOKUP($H609,'Master list'!$C:$Z,6,0)</f>
        <v>1.2</v>
      </c>
      <c r="AF609">
        <f>VLOOKUP($H609,'Master list'!$C:$Z,7,0)</f>
        <v>368</v>
      </c>
      <c r="AG609">
        <f>VLOOKUP($H609,'Master list'!$C:$Z,8,0)</f>
        <v>1035</v>
      </c>
      <c r="AH609" s="46">
        <f>VLOOKUP($H609,'Master list'!$C:$L,9,0)</f>
        <v>3.5878896</v>
      </c>
      <c r="AI609" s="46">
        <f t="shared" si="34"/>
        <v>2511.5227199999999</v>
      </c>
      <c r="AJ609" s="46">
        <f t="shared" si="35"/>
        <v>179.39447999999999</v>
      </c>
      <c r="AK609" s="46">
        <f t="shared" si="36"/>
        <v>2332.12824</v>
      </c>
      <c r="AL609" s="74">
        <v>5</v>
      </c>
    </row>
    <row r="610" spans="1:38">
      <c r="A610" s="120" t="s">
        <v>1447</v>
      </c>
      <c r="B610" s="120" t="s">
        <v>1702</v>
      </c>
      <c r="C610" s="120" t="s">
        <v>6277</v>
      </c>
      <c r="D610" s="120" t="s">
        <v>4220</v>
      </c>
      <c r="E610" s="121">
        <v>11</v>
      </c>
      <c r="F610" s="120" t="s">
        <v>6278</v>
      </c>
      <c r="G610" s="120" t="s">
        <v>6278</v>
      </c>
      <c r="H610" s="120" t="s">
        <v>464</v>
      </c>
      <c r="I610" s="120" t="s">
        <v>1224</v>
      </c>
      <c r="J610" s="120" t="s">
        <v>1221</v>
      </c>
      <c r="K610" s="120">
        <v>0.8</v>
      </c>
      <c r="L610" s="120">
        <v>304</v>
      </c>
      <c r="M610" s="120" t="s">
        <v>1740</v>
      </c>
      <c r="N610" s="120" t="s">
        <v>1704</v>
      </c>
      <c r="O610" s="120" t="s">
        <v>1702</v>
      </c>
      <c r="P610" s="121">
        <v>100</v>
      </c>
      <c r="Q610" s="120">
        <v>0</v>
      </c>
      <c r="R610" s="121">
        <v>100</v>
      </c>
      <c r="S610" s="120">
        <v>236</v>
      </c>
      <c r="T610" s="121">
        <v>0</v>
      </c>
      <c r="U610" s="120">
        <v>0</v>
      </c>
      <c r="V610" s="121">
        <v>0</v>
      </c>
      <c r="W610" s="120">
        <v>0</v>
      </c>
      <c r="X610" s="120" t="s">
        <v>6275</v>
      </c>
      <c r="Y610" s="120" t="b">
        <v>1</v>
      </c>
      <c r="AA610" t="str">
        <f>VLOOKUP($H610,'Master list'!$C:$Z,3,0)</f>
        <v>SGCC</v>
      </c>
      <c r="AB610" t="str">
        <f>VLOOKUP($H610,'Master list'!$C:$Z,4,0)</f>
        <v>Z08</v>
      </c>
      <c r="AC610" s="47">
        <f>VLOOKUP($H610,'Master list'!$C:$Z,13,0)</f>
        <v>1219</v>
      </c>
      <c r="AD610" t="str">
        <f>VLOOKUP($H610,'Master list'!$C:$Z,5,0)</f>
        <v>SGCC-ZSBX-Z08</v>
      </c>
      <c r="AE610">
        <f>VLOOKUP($H610,'Master list'!$C:$Z,6,0)</f>
        <v>0.8</v>
      </c>
      <c r="AF610">
        <f>VLOOKUP($H610,'Master list'!$C:$Z,7,0)</f>
        <v>304</v>
      </c>
      <c r="AG610">
        <f>VLOOKUP($H610,'Master list'!$C:$Z,8,0)</f>
        <v>1220</v>
      </c>
      <c r="AH610" s="46">
        <f>VLOOKUP($H610,'Master list'!$C:$L,9,0)</f>
        <v>2.3291264000000003</v>
      </c>
      <c r="AI610" s="46">
        <f t="shared" si="34"/>
        <v>232.91264000000004</v>
      </c>
      <c r="AJ610" s="46">
        <f t="shared" si="35"/>
        <v>232.91264000000004</v>
      </c>
      <c r="AK610" s="46">
        <f t="shared" si="36"/>
        <v>0</v>
      </c>
      <c r="AL610" s="74">
        <v>5</v>
      </c>
    </row>
    <row r="611" spans="1:38">
      <c r="A611" s="120" t="s">
        <v>1447</v>
      </c>
      <c r="B611" s="120" t="s">
        <v>1702</v>
      </c>
      <c r="C611" s="120" t="s">
        <v>6277</v>
      </c>
      <c r="D611" s="120" t="s">
        <v>4220</v>
      </c>
      <c r="E611" s="121">
        <v>12</v>
      </c>
      <c r="F611" s="120" t="s">
        <v>6278</v>
      </c>
      <c r="G611" s="120" t="s">
        <v>6278</v>
      </c>
      <c r="H611" s="120" t="s">
        <v>497</v>
      </c>
      <c r="I611" s="120" t="s">
        <v>1224</v>
      </c>
      <c r="J611" s="120" t="s">
        <v>1233</v>
      </c>
      <c r="K611" s="120">
        <v>1</v>
      </c>
      <c r="L611" s="120">
        <v>102</v>
      </c>
      <c r="M611" s="120" t="s">
        <v>1747</v>
      </c>
      <c r="N611" s="120" t="s">
        <v>1704</v>
      </c>
      <c r="O611" s="120" t="s">
        <v>1702</v>
      </c>
      <c r="P611" s="121">
        <v>500</v>
      </c>
      <c r="Q611" s="120">
        <v>0</v>
      </c>
      <c r="R611" s="121">
        <v>175</v>
      </c>
      <c r="S611" s="120">
        <v>96</v>
      </c>
      <c r="T611" s="121">
        <v>0</v>
      </c>
      <c r="U611" s="120">
        <v>0</v>
      </c>
      <c r="V611" s="121">
        <v>325</v>
      </c>
      <c r="W611" s="120">
        <v>0</v>
      </c>
      <c r="X611" s="120" t="s">
        <v>6275</v>
      </c>
      <c r="Y611" s="120" t="b">
        <v>0</v>
      </c>
      <c r="AA611" t="str">
        <f>VLOOKUP($H611,'Master list'!$C:$Z,3,0)</f>
        <v>SGCC</v>
      </c>
      <c r="AB611" t="str">
        <f>VLOOKUP($H611,'Master list'!$C:$Z,4,0)</f>
        <v>Z08</v>
      </c>
      <c r="AC611" s="47">
        <f>VLOOKUP($H611,'Master list'!$C:$Z,13,0)</f>
        <v>1219</v>
      </c>
      <c r="AD611" t="str">
        <f>VLOOKUP($H611,'Master list'!$C:$Z,5,0)</f>
        <v>SGCC-ZS-EA-FB-Z08</v>
      </c>
      <c r="AE611">
        <f>VLOOKUP($H611,'Master list'!$C:$Z,6,0)</f>
        <v>1</v>
      </c>
      <c r="AF611">
        <f>VLOOKUP($H611,'Master list'!$C:$Z,7,0)</f>
        <v>102</v>
      </c>
      <c r="AG611">
        <f>VLOOKUP($H611,'Master list'!$C:$Z,8,0)</f>
        <v>680</v>
      </c>
      <c r="AH611" s="46">
        <f>VLOOKUP($H611,'Master list'!$C:$L,9,0)</f>
        <v>0.54447599999999996</v>
      </c>
      <c r="AI611" s="46">
        <f t="shared" si="34"/>
        <v>272.238</v>
      </c>
      <c r="AJ611" s="46">
        <f t="shared" si="35"/>
        <v>95.283299999999997</v>
      </c>
      <c r="AK611" s="46">
        <f t="shared" si="36"/>
        <v>176.9547</v>
      </c>
      <c r="AL611" s="74">
        <v>5</v>
      </c>
    </row>
    <row r="612" spans="1:38">
      <c r="A612" s="120" t="s">
        <v>1447</v>
      </c>
      <c r="B612" s="120" t="s">
        <v>1702</v>
      </c>
      <c r="C612" s="120" t="s">
        <v>6277</v>
      </c>
      <c r="D612" s="120" t="s">
        <v>4220</v>
      </c>
      <c r="E612" s="121">
        <v>13</v>
      </c>
      <c r="F612" s="120" t="s">
        <v>6278</v>
      </c>
      <c r="G612" s="120" t="s">
        <v>6278</v>
      </c>
      <c r="H612" s="120" t="s">
        <v>586</v>
      </c>
      <c r="I612" s="120" t="s">
        <v>1224</v>
      </c>
      <c r="J612" s="120" t="s">
        <v>1270</v>
      </c>
      <c r="K612" s="120">
        <v>2</v>
      </c>
      <c r="L612" s="120">
        <v>65</v>
      </c>
      <c r="M612" s="120" t="s">
        <v>1819</v>
      </c>
      <c r="N612" s="120" t="s">
        <v>1704</v>
      </c>
      <c r="O612" s="120" t="s">
        <v>1702</v>
      </c>
      <c r="P612" s="121">
        <v>200</v>
      </c>
      <c r="Q612" s="120">
        <v>0</v>
      </c>
      <c r="R612" s="121">
        <v>0</v>
      </c>
      <c r="S612" s="120">
        <v>0</v>
      </c>
      <c r="T612" s="121">
        <v>0</v>
      </c>
      <c r="U612" s="120">
        <v>0</v>
      </c>
      <c r="V612" s="121">
        <v>200</v>
      </c>
      <c r="W612" s="120">
        <v>0</v>
      </c>
      <c r="X612" s="120" t="s">
        <v>6279</v>
      </c>
      <c r="Y612" s="120" t="b">
        <v>0</v>
      </c>
      <c r="AA612" t="str">
        <f>VLOOKUP($H612,'Master list'!$C:$Z,3,0)</f>
        <v>SGCC</v>
      </c>
      <c r="AB612" t="str">
        <f>VLOOKUP($H612,'Master list'!$C:$Z,4,0)</f>
        <v>Z22</v>
      </c>
      <c r="AC612" s="47">
        <f>VLOOKUP($H612,'Master list'!$C:$Z,13,0)</f>
        <v>1219</v>
      </c>
      <c r="AD612" t="str">
        <f>VLOOKUP($H612,'Master list'!$C:$Z,5,0)</f>
        <v>SGCC-ZSBX-Z22</v>
      </c>
      <c r="AE612">
        <f>VLOOKUP($H612,'Master list'!$C:$Z,6,0)</f>
        <v>2</v>
      </c>
      <c r="AF612">
        <f>VLOOKUP($H612,'Master list'!$C:$Z,7,0)</f>
        <v>65</v>
      </c>
      <c r="AG612">
        <f>VLOOKUP($H612,'Master list'!$C:$Z,8,0)</f>
        <v>858</v>
      </c>
      <c r="AH612" s="46">
        <f>VLOOKUP($H612,'Master list'!$C:$L,9,0)</f>
        <v>0.87558899999999995</v>
      </c>
      <c r="AI612" s="46">
        <f t="shared" si="34"/>
        <v>175.11779999999999</v>
      </c>
      <c r="AJ612" s="46">
        <f t="shared" si="35"/>
        <v>0</v>
      </c>
      <c r="AK612" s="46">
        <f t="shared" si="36"/>
        <v>175.11779999999999</v>
      </c>
      <c r="AL612" s="74">
        <v>5</v>
      </c>
    </row>
    <row r="613" spans="1:38">
      <c r="A613" s="120" t="s">
        <v>1447</v>
      </c>
      <c r="B613" s="120" t="s">
        <v>1702</v>
      </c>
      <c r="C613" s="120" t="s">
        <v>6277</v>
      </c>
      <c r="D613" s="120" t="s">
        <v>4220</v>
      </c>
      <c r="E613" s="121">
        <v>14</v>
      </c>
      <c r="F613" s="120" t="s">
        <v>6278</v>
      </c>
      <c r="G613" s="120" t="s">
        <v>6278</v>
      </c>
      <c r="H613" s="120" t="s">
        <v>700</v>
      </c>
      <c r="I613" s="120" t="s">
        <v>1224</v>
      </c>
      <c r="J613" s="120" t="s">
        <v>1221</v>
      </c>
      <c r="K613" s="120">
        <v>0.8</v>
      </c>
      <c r="L613" s="120">
        <v>105</v>
      </c>
      <c r="M613" s="120" t="s">
        <v>1201</v>
      </c>
      <c r="N613" s="120" t="s">
        <v>1715</v>
      </c>
      <c r="O613" s="120" t="s">
        <v>1702</v>
      </c>
      <c r="P613" s="121">
        <v>0</v>
      </c>
      <c r="Q613" s="120">
        <v>100</v>
      </c>
      <c r="R613" s="121">
        <v>0</v>
      </c>
      <c r="S613" s="120">
        <v>0</v>
      </c>
      <c r="T613" s="121">
        <v>0</v>
      </c>
      <c r="U613" s="120">
        <v>0</v>
      </c>
      <c r="V613" s="121">
        <v>0</v>
      </c>
      <c r="W613" s="120">
        <v>100</v>
      </c>
      <c r="X613" s="120" t="s">
        <v>6279</v>
      </c>
      <c r="Y613" s="120" t="b">
        <v>0</v>
      </c>
      <c r="AA613" t="str">
        <f>VLOOKUP($H613,'Master list'!$C:$Z,3,0)</f>
        <v>SGCC</v>
      </c>
      <c r="AB613" t="str">
        <f>VLOOKUP($H613,'Master list'!$C:$Z,4,0)</f>
        <v>Z08</v>
      </c>
      <c r="AC613" s="47">
        <f>VLOOKUP($H613,'Master list'!$C:$Z,13,0)</f>
        <v>1219</v>
      </c>
      <c r="AD613" t="str">
        <f>VLOOKUP($H613,'Master list'!$C:$Z,5,0)</f>
        <v>SGCC-ZSBX-Z08</v>
      </c>
      <c r="AE613">
        <f>VLOOKUP($H613,'Master list'!$C:$Z,6,0)</f>
        <v>0.8</v>
      </c>
      <c r="AF613">
        <f>VLOOKUP($H613,'Master list'!$C:$Z,7,0)</f>
        <v>105</v>
      </c>
      <c r="AG613" t="str">
        <f>VLOOKUP($H613,'Master list'!$C:$Z,8,0)</f>
        <v>Coil</v>
      </c>
      <c r="AH613" s="46">
        <f>VLOOKUP($H613,'Master list'!$C:$L,9,0)</f>
        <v>1</v>
      </c>
      <c r="AI613" s="46">
        <f t="shared" si="34"/>
        <v>100</v>
      </c>
      <c r="AJ613" s="46">
        <f t="shared" si="35"/>
        <v>0</v>
      </c>
      <c r="AK613" s="46">
        <f t="shared" si="36"/>
        <v>100</v>
      </c>
      <c r="AL613" s="74">
        <v>5</v>
      </c>
    </row>
    <row r="614" spans="1:38">
      <c r="A614" s="120" t="s">
        <v>1447</v>
      </c>
      <c r="B614" s="120" t="s">
        <v>1702</v>
      </c>
      <c r="C614" s="120" t="s">
        <v>6277</v>
      </c>
      <c r="D614" s="120" t="s">
        <v>4220</v>
      </c>
      <c r="E614" s="121">
        <v>15</v>
      </c>
      <c r="F614" s="120" t="s">
        <v>6265</v>
      </c>
      <c r="G614" s="120" t="s">
        <v>6265</v>
      </c>
      <c r="H614" s="120" t="s">
        <v>775</v>
      </c>
      <c r="I614" s="120" t="s">
        <v>1224</v>
      </c>
      <c r="J614" s="120" t="s">
        <v>1221</v>
      </c>
      <c r="K614" s="120">
        <v>1.2</v>
      </c>
      <c r="L614" s="120">
        <v>116.1</v>
      </c>
      <c r="M614" s="120" t="s">
        <v>6221</v>
      </c>
      <c r="N614" s="120" t="s">
        <v>1704</v>
      </c>
      <c r="O614" s="120" t="s">
        <v>1702</v>
      </c>
      <c r="P614" s="121">
        <v>500</v>
      </c>
      <c r="Q614" s="120">
        <v>0</v>
      </c>
      <c r="R614" s="121">
        <v>500</v>
      </c>
      <c r="S614" s="120">
        <v>695</v>
      </c>
      <c r="T614" s="121">
        <v>0</v>
      </c>
      <c r="U614" s="120">
        <v>0</v>
      </c>
      <c r="V614" s="121">
        <v>0</v>
      </c>
      <c r="W614" s="120">
        <v>0</v>
      </c>
      <c r="X614" s="120" t="s">
        <v>6279</v>
      </c>
      <c r="Y614" s="120" t="b">
        <v>1</v>
      </c>
      <c r="AA614" t="str">
        <f>VLOOKUP($H614,'Master list'!$C:$Z,3,0)</f>
        <v>SGCC</v>
      </c>
      <c r="AB614" t="str">
        <f>VLOOKUP($H614,'Master list'!$C:$Z,4,0)</f>
        <v>Z08</v>
      </c>
      <c r="AC614" s="47">
        <f>VLOOKUP($H614,'Master list'!$C:$Z,13,0)</f>
        <v>1219</v>
      </c>
      <c r="AD614" t="str">
        <f>VLOOKUP($H614,'Master list'!$C:$Z,5,0)</f>
        <v>SGCC-ZSBX-Z08</v>
      </c>
      <c r="AE614">
        <f>VLOOKUP($H614,'Master list'!$C:$Z,6,0)</f>
        <v>1.2</v>
      </c>
      <c r="AF614">
        <f>VLOOKUP($H614,'Master list'!$C:$Z,7,0)</f>
        <v>116.1</v>
      </c>
      <c r="AG614">
        <f>VLOOKUP($H614,'Master list'!$C:$Z,8,0)</f>
        <v>1260</v>
      </c>
      <c r="AH614" s="46">
        <f>VLOOKUP($H614,'Master list'!$C:$L,9,0)</f>
        <v>1.37801412</v>
      </c>
      <c r="AI614" s="46">
        <f t="shared" si="34"/>
        <v>689.00706000000002</v>
      </c>
      <c r="AJ614" s="46">
        <f t="shared" si="35"/>
        <v>689.00706000000002</v>
      </c>
      <c r="AK614" s="46">
        <f t="shared" si="36"/>
        <v>0</v>
      </c>
      <c r="AL614" s="74">
        <v>5</v>
      </c>
    </row>
    <row r="615" spans="1:38">
      <c r="A615" s="120" t="s">
        <v>1447</v>
      </c>
      <c r="B615" s="120" t="s">
        <v>1702</v>
      </c>
      <c r="C615" s="120" t="s">
        <v>6277</v>
      </c>
      <c r="D615" s="120" t="s">
        <v>4220</v>
      </c>
      <c r="E615" s="121">
        <v>16</v>
      </c>
      <c r="F615" s="120" t="s">
        <v>6278</v>
      </c>
      <c r="G615" s="120" t="s">
        <v>6278</v>
      </c>
      <c r="H615" s="120" t="s">
        <v>777</v>
      </c>
      <c r="I615" s="120" t="s">
        <v>1224</v>
      </c>
      <c r="J615" s="120" t="s">
        <v>1221</v>
      </c>
      <c r="K615" s="120">
        <v>0.8</v>
      </c>
      <c r="L615" s="120">
        <v>213</v>
      </c>
      <c r="M615" s="120" t="s">
        <v>1754</v>
      </c>
      <c r="N615" s="120" t="s">
        <v>1704</v>
      </c>
      <c r="O615" s="120" t="s">
        <v>1702</v>
      </c>
      <c r="P615" s="121">
        <v>200</v>
      </c>
      <c r="Q615" s="120">
        <v>0</v>
      </c>
      <c r="R615" s="121">
        <v>73</v>
      </c>
      <c r="S615" s="120">
        <v>49.713000000000001</v>
      </c>
      <c r="T615" s="121">
        <v>0</v>
      </c>
      <c r="U615" s="120">
        <v>0</v>
      </c>
      <c r="V615" s="121">
        <v>127</v>
      </c>
      <c r="W615" s="120">
        <v>0</v>
      </c>
      <c r="X615" s="120" t="s">
        <v>6279</v>
      </c>
      <c r="Y615" s="120" t="b">
        <v>0</v>
      </c>
      <c r="AA615" t="str">
        <f>VLOOKUP($H615,'Master list'!$C:$Z,3,0)</f>
        <v>SGCC</v>
      </c>
      <c r="AB615" t="str">
        <f>VLOOKUP($H615,'Master list'!$C:$Z,4,0)</f>
        <v>Z08</v>
      </c>
      <c r="AC615" s="47">
        <f>VLOOKUP($H615,'Master list'!$C:$Z,13,0)</f>
        <v>1219</v>
      </c>
      <c r="AD615" t="str">
        <f>VLOOKUP($H615,'Master list'!$C:$Z,5,0)</f>
        <v>SGCC-ZSBX-Z08</v>
      </c>
      <c r="AE615">
        <f>VLOOKUP($H615,'Master list'!$C:$Z,6,0)</f>
        <v>0.8</v>
      </c>
      <c r="AF615">
        <f>VLOOKUP($H615,'Master list'!$C:$Z,7,0)</f>
        <v>213</v>
      </c>
      <c r="AG615">
        <f>VLOOKUP($H615,'Master list'!$C:$Z,8,0)</f>
        <v>500</v>
      </c>
      <c r="AH615" s="46">
        <f>VLOOKUP($H615,'Master list'!$C:$L,9,0)</f>
        <v>0.66881999999999997</v>
      </c>
      <c r="AI615" s="46">
        <f t="shared" si="34"/>
        <v>133.76399999999998</v>
      </c>
      <c r="AJ615" s="46">
        <f t="shared" si="35"/>
        <v>48.823859999999996</v>
      </c>
      <c r="AK615" s="46">
        <f t="shared" si="36"/>
        <v>84.940139999999985</v>
      </c>
      <c r="AL615" s="74">
        <v>5</v>
      </c>
    </row>
    <row r="616" spans="1:38">
      <c r="A616" s="120" t="s">
        <v>1447</v>
      </c>
      <c r="B616" s="120" t="s">
        <v>1702</v>
      </c>
      <c r="C616" s="120" t="s">
        <v>6277</v>
      </c>
      <c r="D616" s="120" t="s">
        <v>4220</v>
      </c>
      <c r="E616" s="121">
        <v>17</v>
      </c>
      <c r="F616" s="120" t="s">
        <v>6278</v>
      </c>
      <c r="G616" s="120" t="s">
        <v>6278</v>
      </c>
      <c r="H616" s="120" t="s">
        <v>780</v>
      </c>
      <c r="I616" s="120" t="s">
        <v>1224</v>
      </c>
      <c r="J616" s="120" t="s">
        <v>1221</v>
      </c>
      <c r="K616" s="120">
        <v>1</v>
      </c>
      <c r="L616" s="120">
        <v>336</v>
      </c>
      <c r="M616" s="120" t="s">
        <v>1755</v>
      </c>
      <c r="N616" s="120" t="s">
        <v>1704</v>
      </c>
      <c r="O616" s="120" t="s">
        <v>1702</v>
      </c>
      <c r="P616" s="121">
        <v>500</v>
      </c>
      <c r="Q616" s="120">
        <v>0</v>
      </c>
      <c r="R616" s="121">
        <v>500</v>
      </c>
      <c r="S616" s="120">
        <v>583</v>
      </c>
      <c r="T616" s="121">
        <v>0</v>
      </c>
      <c r="U616" s="120">
        <v>0</v>
      </c>
      <c r="V616" s="121">
        <v>0</v>
      </c>
      <c r="W616" s="120">
        <v>0</v>
      </c>
      <c r="X616" s="120" t="s">
        <v>6279</v>
      </c>
      <c r="Y616" s="120" t="b">
        <v>1</v>
      </c>
      <c r="AA616" t="str">
        <f>VLOOKUP($H616,'Master list'!$C:$Z,3,0)</f>
        <v>SGCC</v>
      </c>
      <c r="AB616" t="str">
        <f>VLOOKUP($H616,'Master list'!$C:$Z,4,0)</f>
        <v>Z08</v>
      </c>
      <c r="AC616" s="47">
        <f>VLOOKUP($H616,'Master list'!$C:$Z,13,0)</f>
        <v>1219</v>
      </c>
      <c r="AD616" t="str">
        <f>VLOOKUP($H616,'Master list'!$C:$Z,5,0)</f>
        <v>SGCC-ZSBX-Z08</v>
      </c>
      <c r="AE616">
        <f>VLOOKUP($H616,'Master list'!$C:$Z,6,0)</f>
        <v>1</v>
      </c>
      <c r="AF616">
        <f>VLOOKUP($H616,'Master list'!$C:$Z,7,0)</f>
        <v>336</v>
      </c>
      <c r="AG616">
        <f>VLOOKUP($H616,'Master list'!$C:$Z,8,0)</f>
        <v>440</v>
      </c>
      <c r="AH616" s="46">
        <f>VLOOKUP($H616,'Master list'!$C:$L,9,0)</f>
        <v>1.160544</v>
      </c>
      <c r="AI616" s="46">
        <f t="shared" si="34"/>
        <v>580.27200000000005</v>
      </c>
      <c r="AJ616" s="46">
        <f t="shared" si="35"/>
        <v>580.27200000000005</v>
      </c>
      <c r="AK616" s="46">
        <f t="shared" si="36"/>
        <v>0</v>
      </c>
      <c r="AL616" s="74">
        <v>5</v>
      </c>
    </row>
    <row r="617" spans="1:38">
      <c r="A617" s="120" t="s">
        <v>1447</v>
      </c>
      <c r="B617" s="120" t="s">
        <v>1702</v>
      </c>
      <c r="C617" s="120" t="s">
        <v>6277</v>
      </c>
      <c r="D617" s="120" t="s">
        <v>4220</v>
      </c>
      <c r="E617" s="121">
        <v>18</v>
      </c>
      <c r="F617" s="120" t="s">
        <v>6278</v>
      </c>
      <c r="G617" s="120" t="s">
        <v>6278</v>
      </c>
      <c r="H617" s="120" t="s">
        <v>783</v>
      </c>
      <c r="I617" s="120" t="s">
        <v>1224</v>
      </c>
      <c r="J617" s="120" t="s">
        <v>1221</v>
      </c>
      <c r="K617" s="120">
        <v>0.7</v>
      </c>
      <c r="L617" s="120">
        <v>524</v>
      </c>
      <c r="M617" s="120" t="s">
        <v>1842</v>
      </c>
      <c r="N617" s="120" t="s">
        <v>1704</v>
      </c>
      <c r="O617" s="120" t="s">
        <v>1702</v>
      </c>
      <c r="P617" s="121">
        <v>100</v>
      </c>
      <c r="Q617" s="120">
        <v>0</v>
      </c>
      <c r="R617" s="121">
        <v>92</v>
      </c>
      <c r="S617" s="120">
        <v>231.74799999999999</v>
      </c>
      <c r="T617" s="121">
        <v>0</v>
      </c>
      <c r="U617" s="120">
        <v>0</v>
      </c>
      <c r="V617" s="121">
        <v>8</v>
      </c>
      <c r="W617" s="120">
        <v>0</v>
      </c>
      <c r="X617" s="120" t="s">
        <v>6279</v>
      </c>
      <c r="Y617" s="120" t="b">
        <v>0</v>
      </c>
      <c r="AA617" t="str">
        <f>VLOOKUP($H617,'Master list'!$C:$Z,3,0)</f>
        <v>SGCC</v>
      </c>
      <c r="AB617" t="str">
        <f>VLOOKUP($H617,'Master list'!$C:$Z,4,0)</f>
        <v>Z08</v>
      </c>
      <c r="AC617" s="47">
        <f>VLOOKUP($H617,'Master list'!$C:$Z,13,0)</f>
        <v>1219</v>
      </c>
      <c r="AD617" t="str">
        <f>VLOOKUP($H617,'Master list'!$C:$Z,5,0)</f>
        <v>SGCC-ZSBX-Z08</v>
      </c>
      <c r="AE617">
        <f>VLOOKUP($H617,'Master list'!$C:$Z,6,0)</f>
        <v>0.7</v>
      </c>
      <c r="AF617">
        <f>VLOOKUP($H617,'Master list'!$C:$Z,7,0)</f>
        <v>524</v>
      </c>
      <c r="AG617">
        <f>VLOOKUP($H617,'Master list'!$C:$Z,8,0)</f>
        <v>886</v>
      </c>
      <c r="AH617" s="46">
        <f>VLOOKUP($H617,'Master list'!$C:$L,9,0)</f>
        <v>2.5511306799999995</v>
      </c>
      <c r="AI617" s="46">
        <f t="shared" si="34"/>
        <v>255.11306799999994</v>
      </c>
      <c r="AJ617" s="46">
        <f t="shared" si="35"/>
        <v>234.70402255999997</v>
      </c>
      <c r="AK617" s="46">
        <f t="shared" si="36"/>
        <v>20.409045439999971</v>
      </c>
      <c r="AL617" s="74">
        <v>5</v>
      </c>
    </row>
    <row r="618" spans="1:38">
      <c r="A618" s="120" t="s">
        <v>1447</v>
      </c>
      <c r="B618" s="120" t="s">
        <v>1702</v>
      </c>
      <c r="C618" s="120" t="s">
        <v>6277</v>
      </c>
      <c r="D618" s="120" t="s">
        <v>4220</v>
      </c>
      <c r="E618" s="121">
        <v>19</v>
      </c>
      <c r="F618" s="120" t="s">
        <v>6278</v>
      </c>
      <c r="G618" s="120" t="s">
        <v>6278</v>
      </c>
      <c r="H618" s="120" t="s">
        <v>786</v>
      </c>
      <c r="I618" s="120" t="s">
        <v>1224</v>
      </c>
      <c r="J618" s="120" t="s">
        <v>1221</v>
      </c>
      <c r="K618" s="120">
        <v>0.7</v>
      </c>
      <c r="L618" s="120">
        <v>427</v>
      </c>
      <c r="M618" s="120" t="s">
        <v>1756</v>
      </c>
      <c r="N618" s="120" t="s">
        <v>1704</v>
      </c>
      <c r="O618" s="120" t="s">
        <v>1702</v>
      </c>
      <c r="P618" s="121">
        <v>100</v>
      </c>
      <c r="Q618" s="120">
        <v>0</v>
      </c>
      <c r="R618" s="121">
        <v>100</v>
      </c>
      <c r="S618" s="120">
        <v>178</v>
      </c>
      <c r="T618" s="121">
        <v>0</v>
      </c>
      <c r="U618" s="120">
        <v>0</v>
      </c>
      <c r="V618" s="121">
        <v>0</v>
      </c>
      <c r="W618" s="120">
        <v>0</v>
      </c>
      <c r="X618" s="120" t="s">
        <v>6279</v>
      </c>
      <c r="Y618" s="120" t="b">
        <v>1</v>
      </c>
      <c r="AA618" t="str">
        <f>VLOOKUP($H618,'Master list'!$C:$Z,3,0)</f>
        <v>SGCC</v>
      </c>
      <c r="AB618" t="str">
        <f>VLOOKUP($H618,'Master list'!$C:$Z,4,0)</f>
        <v>Z08</v>
      </c>
      <c r="AC618" s="47">
        <f>VLOOKUP($H618,'Master list'!$C:$Z,13,0)</f>
        <v>1219</v>
      </c>
      <c r="AD618" t="str">
        <f>VLOOKUP($H618,'Master list'!$C:$Z,5,0)</f>
        <v>SGCC-ZSBX-Z08</v>
      </c>
      <c r="AE618">
        <f>VLOOKUP($H618,'Master list'!$C:$Z,6,0)</f>
        <v>0.7</v>
      </c>
      <c r="AF618">
        <f>VLOOKUP($H618,'Master list'!$C:$Z,7,0)</f>
        <v>427</v>
      </c>
      <c r="AG618">
        <f>VLOOKUP($H618,'Master list'!$C:$Z,8,0)</f>
        <v>719</v>
      </c>
      <c r="AH618" s="46">
        <f>VLOOKUP($H618,'Master list'!$C:$L,9,0)</f>
        <v>1.6870364349999998</v>
      </c>
      <c r="AI618" s="46">
        <f t="shared" si="34"/>
        <v>168.70364349999997</v>
      </c>
      <c r="AJ618" s="46">
        <f t="shared" si="35"/>
        <v>168.70364349999997</v>
      </c>
      <c r="AK618" s="46">
        <f t="shared" si="36"/>
        <v>0</v>
      </c>
      <c r="AL618" s="74">
        <v>5</v>
      </c>
    </row>
    <row r="619" spans="1:38">
      <c r="A619" s="120" t="s">
        <v>1447</v>
      </c>
      <c r="B619" s="120" t="s">
        <v>1702</v>
      </c>
      <c r="C619" s="120" t="s">
        <v>6277</v>
      </c>
      <c r="D619" s="120" t="s">
        <v>4220</v>
      </c>
      <c r="E619" s="121">
        <v>20</v>
      </c>
      <c r="F619" s="120" t="s">
        <v>6278</v>
      </c>
      <c r="G619" s="120" t="s">
        <v>6278</v>
      </c>
      <c r="H619" s="120" t="s">
        <v>786</v>
      </c>
      <c r="I619" s="120" t="s">
        <v>1224</v>
      </c>
      <c r="J619" s="120" t="s">
        <v>1221</v>
      </c>
      <c r="K619" s="120">
        <v>0.7</v>
      </c>
      <c r="L619" s="120">
        <v>427</v>
      </c>
      <c r="M619" s="120" t="s">
        <v>1756</v>
      </c>
      <c r="N619" s="120" t="s">
        <v>1704</v>
      </c>
      <c r="O619" s="120" t="s">
        <v>1702</v>
      </c>
      <c r="P619" s="121">
        <v>400</v>
      </c>
      <c r="Q619" s="120">
        <v>0</v>
      </c>
      <c r="R619" s="121">
        <v>257</v>
      </c>
      <c r="S619" s="120">
        <v>434</v>
      </c>
      <c r="T619" s="121">
        <v>0</v>
      </c>
      <c r="U619" s="120">
        <v>0</v>
      </c>
      <c r="V619" s="121">
        <v>143</v>
      </c>
      <c r="W619" s="120">
        <v>0</v>
      </c>
      <c r="X619" s="120" t="s">
        <v>6279</v>
      </c>
      <c r="Y619" s="120" t="b">
        <v>0</v>
      </c>
      <c r="AA619" t="str">
        <f>VLOOKUP($H619,'Master list'!$C:$Z,3,0)</f>
        <v>SGCC</v>
      </c>
      <c r="AB619" t="str">
        <f>VLOOKUP($H619,'Master list'!$C:$Z,4,0)</f>
        <v>Z08</v>
      </c>
      <c r="AC619" s="47">
        <f>VLOOKUP($H619,'Master list'!$C:$Z,13,0)</f>
        <v>1219</v>
      </c>
      <c r="AD619" t="str">
        <f>VLOOKUP($H619,'Master list'!$C:$Z,5,0)</f>
        <v>SGCC-ZSBX-Z08</v>
      </c>
      <c r="AE619">
        <f>VLOOKUP($H619,'Master list'!$C:$Z,6,0)</f>
        <v>0.7</v>
      </c>
      <c r="AF619">
        <f>VLOOKUP($H619,'Master list'!$C:$Z,7,0)</f>
        <v>427</v>
      </c>
      <c r="AG619">
        <f>VLOOKUP($H619,'Master list'!$C:$Z,8,0)</f>
        <v>719</v>
      </c>
      <c r="AH619" s="46">
        <f>VLOOKUP($H619,'Master list'!$C:$L,9,0)</f>
        <v>1.6870364349999998</v>
      </c>
      <c r="AI619" s="46">
        <f t="shared" si="34"/>
        <v>674.81457399999988</v>
      </c>
      <c r="AJ619" s="46">
        <f t="shared" si="35"/>
        <v>433.56836379499993</v>
      </c>
      <c r="AK619" s="46">
        <f t="shared" si="36"/>
        <v>241.24621020499995</v>
      </c>
      <c r="AL619" s="74">
        <v>5</v>
      </c>
    </row>
    <row r="620" spans="1:38">
      <c r="A620" s="120" t="s">
        <v>1447</v>
      </c>
      <c r="B620" s="120" t="s">
        <v>1702</v>
      </c>
      <c r="C620" s="120" t="s">
        <v>6277</v>
      </c>
      <c r="D620" s="120" t="s">
        <v>4220</v>
      </c>
      <c r="E620" s="121">
        <v>21</v>
      </c>
      <c r="F620" s="120" t="s">
        <v>6278</v>
      </c>
      <c r="G620" s="120" t="s">
        <v>6278</v>
      </c>
      <c r="H620" s="120" t="s">
        <v>789</v>
      </c>
      <c r="I620" s="120" t="s">
        <v>1224</v>
      </c>
      <c r="J620" s="120" t="s">
        <v>1221</v>
      </c>
      <c r="K620" s="120">
        <v>0.7</v>
      </c>
      <c r="L620" s="120">
        <v>554.5</v>
      </c>
      <c r="M620" s="120" t="s">
        <v>1757</v>
      </c>
      <c r="N620" s="120" t="s">
        <v>1704</v>
      </c>
      <c r="O620" s="120" t="s">
        <v>1702</v>
      </c>
      <c r="P620" s="121">
        <v>600</v>
      </c>
      <c r="Q620" s="120">
        <v>0</v>
      </c>
      <c r="R620" s="121">
        <v>581</v>
      </c>
      <c r="S620" s="120">
        <v>1385</v>
      </c>
      <c r="T620" s="121">
        <v>0</v>
      </c>
      <c r="U620" s="120">
        <v>0</v>
      </c>
      <c r="V620" s="121">
        <v>19</v>
      </c>
      <c r="W620" s="120">
        <v>0</v>
      </c>
      <c r="X620" s="120" t="s">
        <v>6279</v>
      </c>
      <c r="Y620" s="120" t="b">
        <v>0</v>
      </c>
      <c r="AA620" t="str">
        <f>VLOOKUP($H620,'Master list'!$C:$Z,3,0)</f>
        <v>SGCC</v>
      </c>
      <c r="AB620" t="str">
        <f>VLOOKUP($H620,'Master list'!$C:$Z,4,0)</f>
        <v>Z08</v>
      </c>
      <c r="AC620" s="47">
        <f>VLOOKUP($H620,'Master list'!$C:$Z,13,0)</f>
        <v>1219</v>
      </c>
      <c r="AD620" t="str">
        <f>VLOOKUP($H620,'Master list'!$C:$Z,5,0)</f>
        <v>SGCC-ZSBX-Z08</v>
      </c>
      <c r="AE620">
        <f>VLOOKUP($H620,'Master list'!$C:$Z,6,0)</f>
        <v>0.7</v>
      </c>
      <c r="AF620">
        <f>VLOOKUP($H620,'Master list'!$C:$Z,7,0)</f>
        <v>554.5</v>
      </c>
      <c r="AG620">
        <f>VLOOKUP($H620,'Master list'!$C:$Z,8,0)</f>
        <v>793</v>
      </c>
      <c r="AH620" s="46">
        <f>VLOOKUP($H620,'Master list'!$C:$L,9,0)</f>
        <v>2.4162531574999999</v>
      </c>
      <c r="AI620" s="46">
        <f t="shared" si="34"/>
        <v>1449.7518944999999</v>
      </c>
      <c r="AJ620" s="46">
        <f t="shared" si="35"/>
        <v>1403.8430845075</v>
      </c>
      <c r="AK620" s="46">
        <f t="shared" si="36"/>
        <v>45.908809992499982</v>
      </c>
      <c r="AL620" s="74">
        <v>5</v>
      </c>
    </row>
    <row r="621" spans="1:38">
      <c r="A621" s="120" t="s">
        <v>1447</v>
      </c>
      <c r="B621" s="120" t="s">
        <v>1702</v>
      </c>
      <c r="C621" s="120" t="s">
        <v>6277</v>
      </c>
      <c r="D621" s="120" t="s">
        <v>4220</v>
      </c>
      <c r="E621" s="121">
        <v>22</v>
      </c>
      <c r="F621" s="120" t="s">
        <v>6278</v>
      </c>
      <c r="G621" s="120" t="s">
        <v>6278</v>
      </c>
      <c r="H621" s="120" t="s">
        <v>798</v>
      </c>
      <c r="I621" s="120" t="s">
        <v>1224</v>
      </c>
      <c r="J621" s="120" t="s">
        <v>1221</v>
      </c>
      <c r="K621" s="120">
        <v>0.8</v>
      </c>
      <c r="L621" s="120">
        <v>71.3</v>
      </c>
      <c r="M621" s="120" t="s">
        <v>1844</v>
      </c>
      <c r="N621" s="120" t="s">
        <v>1704</v>
      </c>
      <c r="O621" s="120" t="s">
        <v>1702</v>
      </c>
      <c r="P621" s="121">
        <v>500</v>
      </c>
      <c r="Q621" s="120">
        <v>0</v>
      </c>
      <c r="R621" s="121">
        <v>302</v>
      </c>
      <c r="S621" s="120">
        <v>165</v>
      </c>
      <c r="T621" s="121">
        <v>0</v>
      </c>
      <c r="U621" s="120">
        <v>0</v>
      </c>
      <c r="V621" s="121">
        <v>198</v>
      </c>
      <c r="W621" s="120">
        <v>0</v>
      </c>
      <c r="X621" s="120" t="s">
        <v>6279</v>
      </c>
      <c r="Y621" s="120" t="b">
        <v>0</v>
      </c>
      <c r="AA621" t="str">
        <f>VLOOKUP($H621,'Master list'!$C:$Z,3,0)</f>
        <v>SGCC</v>
      </c>
      <c r="AB621" t="str">
        <f>VLOOKUP($H621,'Master list'!$C:$Z,4,0)</f>
        <v>Z08</v>
      </c>
      <c r="AC621" s="47">
        <f>VLOOKUP($H621,'Master list'!$C:$Z,13,0)</f>
        <v>1219</v>
      </c>
      <c r="AD621" t="str">
        <f>VLOOKUP($H621,'Master list'!$C:$Z,5,0)</f>
        <v>SGCC-ZSBX-Z08</v>
      </c>
      <c r="AE621">
        <f>VLOOKUP($H621,'Master list'!$C:$Z,6,0)</f>
        <v>0.8</v>
      </c>
      <c r="AF621">
        <f>VLOOKUP($H621,'Master list'!$C:$Z,7,0)</f>
        <v>71.3</v>
      </c>
      <c r="AG621">
        <f>VLOOKUP($H621,'Master list'!$C:$Z,8,0)</f>
        <v>1224</v>
      </c>
      <c r="AH621" s="46">
        <f>VLOOKUP($H621,'Master list'!$C:$L,9,0)</f>
        <v>0.54806313600000001</v>
      </c>
      <c r="AI621" s="46">
        <f t="shared" si="34"/>
        <v>274.03156799999999</v>
      </c>
      <c r="AJ621" s="46">
        <f t="shared" si="35"/>
        <v>165.51506707199999</v>
      </c>
      <c r="AK621" s="46">
        <f t="shared" si="36"/>
        <v>108.516500928</v>
      </c>
      <c r="AL621" s="74">
        <v>5</v>
      </c>
    </row>
    <row r="622" spans="1:38">
      <c r="A622" s="120" t="s">
        <v>1447</v>
      </c>
      <c r="B622" s="120" t="s">
        <v>1702</v>
      </c>
      <c r="C622" s="120" t="s">
        <v>6277</v>
      </c>
      <c r="D622" s="120" t="s">
        <v>4220</v>
      </c>
      <c r="E622" s="121">
        <v>23</v>
      </c>
      <c r="F622" s="120" t="s">
        <v>6278</v>
      </c>
      <c r="G622" s="120" t="s">
        <v>6278</v>
      </c>
      <c r="H622" s="120" t="s">
        <v>798</v>
      </c>
      <c r="I622" s="120" t="s">
        <v>1224</v>
      </c>
      <c r="J622" s="120" t="s">
        <v>1221</v>
      </c>
      <c r="K622" s="120">
        <v>0.8</v>
      </c>
      <c r="L622" s="120">
        <v>71.3</v>
      </c>
      <c r="M622" s="120" t="s">
        <v>1844</v>
      </c>
      <c r="N622" s="120" t="s">
        <v>1704</v>
      </c>
      <c r="O622" s="120" t="s">
        <v>1702</v>
      </c>
      <c r="P622" s="121">
        <v>500</v>
      </c>
      <c r="Q622" s="120">
        <v>0</v>
      </c>
      <c r="R622" s="121">
        <v>0</v>
      </c>
      <c r="S622" s="120">
        <v>0</v>
      </c>
      <c r="T622" s="121">
        <v>0</v>
      </c>
      <c r="U622" s="120">
        <v>0</v>
      </c>
      <c r="V622" s="121">
        <v>500</v>
      </c>
      <c r="W622" s="120">
        <v>0</v>
      </c>
      <c r="X622" s="120" t="s">
        <v>6279</v>
      </c>
      <c r="Y622" s="120" t="b">
        <v>0</v>
      </c>
      <c r="AA622" t="str">
        <f>VLOOKUP($H622,'Master list'!$C:$Z,3,0)</f>
        <v>SGCC</v>
      </c>
      <c r="AB622" t="str">
        <f>VLOOKUP($H622,'Master list'!$C:$Z,4,0)</f>
        <v>Z08</v>
      </c>
      <c r="AC622" s="47">
        <f>VLOOKUP($H622,'Master list'!$C:$Z,13,0)</f>
        <v>1219</v>
      </c>
      <c r="AD622" t="str">
        <f>VLOOKUP($H622,'Master list'!$C:$Z,5,0)</f>
        <v>SGCC-ZSBX-Z08</v>
      </c>
      <c r="AE622">
        <f>VLOOKUP($H622,'Master list'!$C:$Z,6,0)</f>
        <v>0.8</v>
      </c>
      <c r="AF622">
        <f>VLOOKUP($H622,'Master list'!$C:$Z,7,0)</f>
        <v>71.3</v>
      </c>
      <c r="AG622">
        <f>VLOOKUP($H622,'Master list'!$C:$Z,8,0)</f>
        <v>1224</v>
      </c>
      <c r="AH622" s="46">
        <f>VLOOKUP($H622,'Master list'!$C:$L,9,0)</f>
        <v>0.54806313600000001</v>
      </c>
      <c r="AI622" s="46">
        <f t="shared" si="34"/>
        <v>274.03156799999999</v>
      </c>
      <c r="AJ622" s="46">
        <f t="shared" si="35"/>
        <v>0</v>
      </c>
      <c r="AK622" s="46">
        <f t="shared" si="36"/>
        <v>274.03156799999999</v>
      </c>
      <c r="AL622" s="74">
        <v>5</v>
      </c>
    </row>
    <row r="623" spans="1:38">
      <c r="A623" s="120" t="s">
        <v>1447</v>
      </c>
      <c r="B623" s="120" t="s">
        <v>1702</v>
      </c>
      <c r="C623" s="120" t="s">
        <v>6277</v>
      </c>
      <c r="D623" s="120" t="s">
        <v>4220</v>
      </c>
      <c r="E623" s="121">
        <v>24</v>
      </c>
      <c r="F623" s="120" t="s">
        <v>6278</v>
      </c>
      <c r="G623" s="120" t="s">
        <v>6278</v>
      </c>
      <c r="H623" s="120" t="s">
        <v>801</v>
      </c>
      <c r="I623" s="120" t="s">
        <v>1224</v>
      </c>
      <c r="J623" s="120" t="s">
        <v>1221</v>
      </c>
      <c r="K623" s="120">
        <v>0.8</v>
      </c>
      <c r="L623" s="120">
        <v>67</v>
      </c>
      <c r="M623" s="120" t="s">
        <v>1843</v>
      </c>
      <c r="N623" s="120" t="s">
        <v>1704</v>
      </c>
      <c r="O623" s="120" t="s">
        <v>1702</v>
      </c>
      <c r="P623" s="121">
        <v>400</v>
      </c>
      <c r="Q623" s="120">
        <v>0</v>
      </c>
      <c r="R623" s="121">
        <v>0</v>
      </c>
      <c r="S623" s="120">
        <v>0</v>
      </c>
      <c r="T623" s="121">
        <v>0</v>
      </c>
      <c r="U623" s="120">
        <v>0</v>
      </c>
      <c r="V623" s="121">
        <v>400</v>
      </c>
      <c r="W623" s="120">
        <v>0</v>
      </c>
      <c r="X623" s="120" t="s">
        <v>6279</v>
      </c>
      <c r="Y623" s="120" t="b">
        <v>0</v>
      </c>
      <c r="AA623" t="str">
        <f>VLOOKUP($H623,'Master list'!$C:$Z,3,0)</f>
        <v>SGCC</v>
      </c>
      <c r="AB623" t="str">
        <f>VLOOKUP($H623,'Master list'!$C:$Z,4,0)</f>
        <v>Z08</v>
      </c>
      <c r="AC623" s="47">
        <f>VLOOKUP($H623,'Master list'!$C:$Z,13,0)</f>
        <v>1219</v>
      </c>
      <c r="AD623" t="str">
        <f>VLOOKUP($H623,'Master list'!$C:$Z,5,0)</f>
        <v>SGCC-ZSBX-Z08</v>
      </c>
      <c r="AE623">
        <f>VLOOKUP($H623,'Master list'!$C:$Z,6,0)</f>
        <v>0.8</v>
      </c>
      <c r="AF623">
        <f>VLOOKUP($H623,'Master list'!$C:$Z,7,0)</f>
        <v>67</v>
      </c>
      <c r="AG623">
        <f>VLOOKUP($H623,'Master list'!$C:$Z,8,0)</f>
        <v>1224</v>
      </c>
      <c r="AH623" s="46">
        <f>VLOOKUP($H623,'Master list'!$C:$L,9,0)</f>
        <v>0.51501023999999995</v>
      </c>
      <c r="AI623" s="46">
        <f t="shared" si="34"/>
        <v>206.00409599999998</v>
      </c>
      <c r="AJ623" s="46">
        <f t="shared" si="35"/>
        <v>0</v>
      </c>
      <c r="AK623" s="46">
        <f t="shared" si="36"/>
        <v>206.00409599999998</v>
      </c>
      <c r="AL623" s="74">
        <v>5</v>
      </c>
    </row>
    <row r="624" spans="1:38">
      <c r="A624" s="120" t="s">
        <v>1447</v>
      </c>
      <c r="B624" s="120" t="s">
        <v>1702</v>
      </c>
      <c r="C624" s="120" t="s">
        <v>6277</v>
      </c>
      <c r="D624" s="120" t="s">
        <v>4220</v>
      </c>
      <c r="E624" s="121">
        <v>25</v>
      </c>
      <c r="F624" s="120" t="s">
        <v>6278</v>
      </c>
      <c r="G624" s="120" t="s">
        <v>6278</v>
      </c>
      <c r="H624" s="120" t="s">
        <v>811</v>
      </c>
      <c r="I624" s="120" t="s">
        <v>1224</v>
      </c>
      <c r="J624" s="120" t="s">
        <v>1221</v>
      </c>
      <c r="K624" s="120">
        <v>0.8</v>
      </c>
      <c r="L624" s="120">
        <v>64</v>
      </c>
      <c r="M624" s="120" t="s">
        <v>1875</v>
      </c>
      <c r="N624" s="120" t="s">
        <v>1704</v>
      </c>
      <c r="O624" s="120" t="s">
        <v>1702</v>
      </c>
      <c r="P624" s="121">
        <v>500</v>
      </c>
      <c r="Q624" s="120">
        <v>0</v>
      </c>
      <c r="R624" s="121">
        <v>0</v>
      </c>
      <c r="S624" s="120">
        <v>0</v>
      </c>
      <c r="T624" s="121">
        <v>0</v>
      </c>
      <c r="U624" s="120">
        <v>0</v>
      </c>
      <c r="V624" s="121">
        <v>500</v>
      </c>
      <c r="W624" s="120">
        <v>0</v>
      </c>
      <c r="X624" s="120" t="s">
        <v>6279</v>
      </c>
      <c r="Y624" s="120" t="b">
        <v>0</v>
      </c>
      <c r="AA624" t="str">
        <f>VLOOKUP($H624,'Master list'!$C:$Z,3,0)</f>
        <v>SGCC</v>
      </c>
      <c r="AB624" t="str">
        <f>VLOOKUP($H624,'Master list'!$C:$Z,4,0)</f>
        <v>Z08</v>
      </c>
      <c r="AC624" s="47">
        <f>VLOOKUP($H624,'Master list'!$C:$Z,13,0)</f>
        <v>1219</v>
      </c>
      <c r="AD624" t="str">
        <f>VLOOKUP($H624,'Master list'!$C:$Z,5,0)</f>
        <v>SGCC-ZSBX-Z08</v>
      </c>
      <c r="AE624">
        <f>VLOOKUP($H624,'Master list'!$C:$Z,6,0)</f>
        <v>0.8</v>
      </c>
      <c r="AF624">
        <f>VLOOKUP($H624,'Master list'!$C:$Z,7,0)</f>
        <v>64</v>
      </c>
      <c r="AG624">
        <f>VLOOKUP($H624,'Master list'!$C:$Z,8,0)</f>
        <v>1242</v>
      </c>
      <c r="AH624" s="46">
        <f>VLOOKUP($H624,'Master list'!$C:$L,9,0)</f>
        <v>0.49918464000000001</v>
      </c>
      <c r="AI624" s="46">
        <f t="shared" si="34"/>
        <v>249.59232</v>
      </c>
      <c r="AJ624" s="46">
        <f t="shared" si="35"/>
        <v>0</v>
      </c>
      <c r="AK624" s="46">
        <f t="shared" si="36"/>
        <v>249.59232</v>
      </c>
      <c r="AL624" s="74">
        <v>5</v>
      </c>
    </row>
    <row r="625" spans="1:38">
      <c r="A625" s="120" t="s">
        <v>1447</v>
      </c>
      <c r="B625" s="120" t="s">
        <v>1702</v>
      </c>
      <c r="C625" s="120" t="s">
        <v>6277</v>
      </c>
      <c r="D625" s="120" t="s">
        <v>4220</v>
      </c>
      <c r="E625" s="121">
        <v>26</v>
      </c>
      <c r="F625" s="120" t="s">
        <v>6246</v>
      </c>
      <c r="G625" s="120" t="s">
        <v>6246</v>
      </c>
      <c r="H625" s="120" t="s">
        <v>832</v>
      </c>
      <c r="I625" s="120" t="s">
        <v>1224</v>
      </c>
      <c r="J625" s="120" t="s">
        <v>1221</v>
      </c>
      <c r="K625" s="120">
        <v>1</v>
      </c>
      <c r="L625" s="120">
        <v>74</v>
      </c>
      <c r="M625" s="120" t="s">
        <v>1845</v>
      </c>
      <c r="N625" s="120" t="s">
        <v>1704</v>
      </c>
      <c r="O625" s="120" t="s">
        <v>1702</v>
      </c>
      <c r="P625" s="121">
        <v>100</v>
      </c>
      <c r="Q625" s="120">
        <v>0</v>
      </c>
      <c r="R625" s="121">
        <v>0</v>
      </c>
      <c r="S625" s="120">
        <v>0</v>
      </c>
      <c r="T625" s="121">
        <v>0</v>
      </c>
      <c r="U625" s="120">
        <v>0</v>
      </c>
      <c r="V625" s="121">
        <v>100</v>
      </c>
      <c r="W625" s="120">
        <v>0</v>
      </c>
      <c r="X625" s="120" t="s">
        <v>6279</v>
      </c>
      <c r="Y625" s="120" t="b">
        <v>0</v>
      </c>
      <c r="AA625" t="str">
        <f>VLOOKUP($H625,'Master list'!$C:$Z,3,0)</f>
        <v>SGCC</v>
      </c>
      <c r="AB625" t="str">
        <f>VLOOKUP($H625,'Master list'!$C:$Z,4,0)</f>
        <v>Z08</v>
      </c>
      <c r="AC625" s="47">
        <f>VLOOKUP($H625,'Master list'!$C:$Z,13,0)</f>
        <v>1219</v>
      </c>
      <c r="AD625" t="str">
        <f>VLOOKUP($H625,'Master list'!$C:$Z,5,0)</f>
        <v>SGCC-ZSBX-Z08</v>
      </c>
      <c r="AE625">
        <f>VLOOKUP($H625,'Master list'!$C:$Z,6,0)</f>
        <v>1</v>
      </c>
      <c r="AF625">
        <f>VLOOKUP($H625,'Master list'!$C:$Z,7,0)</f>
        <v>74</v>
      </c>
      <c r="AG625">
        <f>VLOOKUP($H625,'Master list'!$C:$Z,8,0)</f>
        <v>182</v>
      </c>
      <c r="AH625" s="46">
        <f>VLOOKUP($H625,'Master list'!$C:$L,9,0)</f>
        <v>0.10572380000000001</v>
      </c>
      <c r="AI625" s="46">
        <f t="shared" si="34"/>
        <v>10.572380000000001</v>
      </c>
      <c r="AJ625" s="46">
        <f t="shared" si="35"/>
        <v>0</v>
      </c>
      <c r="AK625" s="46">
        <f t="shared" si="36"/>
        <v>10.572380000000001</v>
      </c>
      <c r="AL625" s="74">
        <v>5</v>
      </c>
    </row>
    <row r="626" spans="1:38">
      <c r="A626" s="120" t="s">
        <v>1447</v>
      </c>
      <c r="B626" s="120" t="s">
        <v>1702</v>
      </c>
      <c r="C626" s="120" t="s">
        <v>6277</v>
      </c>
      <c r="D626" s="120" t="s">
        <v>4220</v>
      </c>
      <c r="E626" s="121">
        <v>27</v>
      </c>
      <c r="F626" s="120" t="s">
        <v>6278</v>
      </c>
      <c r="G626" s="120" t="s">
        <v>6278</v>
      </c>
      <c r="H626" s="120" t="s">
        <v>857</v>
      </c>
      <c r="I626" s="120" t="s">
        <v>1224</v>
      </c>
      <c r="J626" s="120" t="s">
        <v>1227</v>
      </c>
      <c r="K626" s="120">
        <v>1</v>
      </c>
      <c r="L626" s="120">
        <v>33</v>
      </c>
      <c r="M626" s="120" t="s">
        <v>1758</v>
      </c>
      <c r="N626" s="120" t="s">
        <v>1704</v>
      </c>
      <c r="O626" s="120" t="s">
        <v>1702</v>
      </c>
      <c r="P626" s="121">
        <v>1000</v>
      </c>
      <c r="Q626" s="120">
        <v>0</v>
      </c>
      <c r="R626" s="121">
        <v>573</v>
      </c>
      <c r="S626" s="120">
        <v>11.2</v>
      </c>
      <c r="T626" s="121">
        <v>0</v>
      </c>
      <c r="U626" s="120">
        <v>0</v>
      </c>
      <c r="V626" s="121">
        <v>427</v>
      </c>
      <c r="W626" s="120">
        <v>0</v>
      </c>
      <c r="X626" s="120" t="s">
        <v>6279</v>
      </c>
      <c r="Y626" s="120" t="b">
        <v>0</v>
      </c>
      <c r="AA626" t="str">
        <f>VLOOKUP($H626,'Master list'!$C:$Z,3,0)</f>
        <v>SGCC</v>
      </c>
      <c r="AB626" t="str">
        <f>VLOOKUP($H626,'Master list'!$C:$Z,4,0)</f>
        <v>Z18</v>
      </c>
      <c r="AC626" s="47">
        <f>VLOOKUP($H626,'Master list'!$C:$Z,13,0)</f>
        <v>1219</v>
      </c>
      <c r="AD626" t="str">
        <f>VLOOKUP($H626,'Master list'!$C:$Z,5,0)</f>
        <v>SGCC-ZSBX-Z18</v>
      </c>
      <c r="AE626">
        <f>VLOOKUP($H626,'Master list'!$C:$Z,6,0)</f>
        <v>1</v>
      </c>
      <c r="AF626">
        <f>VLOOKUP($H626,'Master list'!$C:$Z,7,0)</f>
        <v>33</v>
      </c>
      <c r="AG626">
        <f>VLOOKUP($H626,'Master list'!$C:$Z,8,0)</f>
        <v>83</v>
      </c>
      <c r="AH626" s="46">
        <f>VLOOKUP($H626,'Master list'!$C:$L,9,0)</f>
        <v>2.150115E-2</v>
      </c>
      <c r="AI626" s="46">
        <f t="shared" si="34"/>
        <v>21.501149999999999</v>
      </c>
      <c r="AJ626" s="46">
        <f t="shared" si="35"/>
        <v>12.32015895</v>
      </c>
      <c r="AK626" s="46">
        <f t="shared" si="36"/>
        <v>9.1809910499999994</v>
      </c>
      <c r="AL626" s="74">
        <v>5</v>
      </c>
    </row>
    <row r="627" spans="1:38">
      <c r="A627" s="120" t="s">
        <v>1447</v>
      </c>
      <c r="B627" s="120" t="s">
        <v>1702</v>
      </c>
      <c r="C627" s="120" t="s">
        <v>6277</v>
      </c>
      <c r="D627" s="120" t="s">
        <v>4220</v>
      </c>
      <c r="E627" s="121">
        <v>28</v>
      </c>
      <c r="F627" s="120" t="s">
        <v>6278</v>
      </c>
      <c r="G627" s="120" t="s">
        <v>6278</v>
      </c>
      <c r="H627" s="120" t="s">
        <v>859</v>
      </c>
      <c r="I627" s="120" t="s">
        <v>1224</v>
      </c>
      <c r="J627" s="120" t="s">
        <v>1227</v>
      </c>
      <c r="K627" s="120">
        <v>0.6</v>
      </c>
      <c r="L627" s="120">
        <v>204</v>
      </c>
      <c r="M627" s="120" t="s">
        <v>1759</v>
      </c>
      <c r="N627" s="120" t="s">
        <v>1704</v>
      </c>
      <c r="O627" s="120" t="s">
        <v>1702</v>
      </c>
      <c r="P627" s="121">
        <v>500</v>
      </c>
      <c r="Q627" s="120">
        <v>0</v>
      </c>
      <c r="R627" s="121">
        <v>0</v>
      </c>
      <c r="S627" s="120">
        <v>0</v>
      </c>
      <c r="T627" s="121">
        <v>0</v>
      </c>
      <c r="U627" s="120">
        <v>0</v>
      </c>
      <c r="V627" s="121">
        <v>500</v>
      </c>
      <c r="W627" s="120">
        <v>0</v>
      </c>
      <c r="X627" s="120" t="s">
        <v>6279</v>
      </c>
      <c r="Y627" s="120" t="b">
        <v>0</v>
      </c>
      <c r="AA627" t="str">
        <f>VLOOKUP($H627,'Master list'!$C:$Z,3,0)</f>
        <v>SGCC</v>
      </c>
      <c r="AB627" t="str">
        <f>VLOOKUP($H627,'Master list'!$C:$Z,4,0)</f>
        <v>Z18</v>
      </c>
      <c r="AC627" s="47">
        <f>VLOOKUP($H627,'Master list'!$C:$Z,13,0)</f>
        <v>1219</v>
      </c>
      <c r="AD627" t="str">
        <f>VLOOKUP($H627,'Master list'!$C:$Z,5,0)</f>
        <v>SGCC-ZSBX-Z18</v>
      </c>
      <c r="AE627">
        <f>VLOOKUP($H627,'Master list'!$C:$Z,6,0)</f>
        <v>0.6</v>
      </c>
      <c r="AF627">
        <f>VLOOKUP($H627,'Master list'!$C:$Z,7,0)</f>
        <v>204</v>
      </c>
      <c r="AG627">
        <f>VLOOKUP($H627,'Master list'!$C:$Z,8,0)</f>
        <v>400</v>
      </c>
      <c r="AH627" s="46">
        <f>VLOOKUP($H627,'Master list'!$C:$L,9,0)</f>
        <v>0.38433600000000001</v>
      </c>
      <c r="AI627" s="46">
        <f t="shared" si="34"/>
        <v>192.16800000000001</v>
      </c>
      <c r="AJ627" s="46">
        <f t="shared" si="35"/>
        <v>0</v>
      </c>
      <c r="AK627" s="46">
        <f t="shared" si="36"/>
        <v>192.16800000000001</v>
      </c>
      <c r="AL627" s="74">
        <v>5</v>
      </c>
    </row>
    <row r="628" spans="1:38">
      <c r="A628" s="120" t="s">
        <v>1447</v>
      </c>
      <c r="B628" s="120" t="s">
        <v>1702</v>
      </c>
      <c r="C628" s="120" t="s">
        <v>6277</v>
      </c>
      <c r="D628" s="120" t="s">
        <v>4220</v>
      </c>
      <c r="E628" s="121">
        <v>29</v>
      </c>
      <c r="F628" s="120" t="s">
        <v>6278</v>
      </c>
      <c r="G628" s="120" t="s">
        <v>6278</v>
      </c>
      <c r="H628" s="120" t="s">
        <v>859</v>
      </c>
      <c r="I628" s="120" t="s">
        <v>1224</v>
      </c>
      <c r="J628" s="120" t="s">
        <v>1227</v>
      </c>
      <c r="K628" s="120">
        <v>0.6</v>
      </c>
      <c r="L628" s="120">
        <v>204</v>
      </c>
      <c r="M628" s="120" t="s">
        <v>1759</v>
      </c>
      <c r="N628" s="120" t="s">
        <v>1704</v>
      </c>
      <c r="O628" s="120" t="s">
        <v>1702</v>
      </c>
      <c r="P628" s="121">
        <v>1000</v>
      </c>
      <c r="Q628" s="120">
        <v>0</v>
      </c>
      <c r="R628" s="121">
        <v>0</v>
      </c>
      <c r="S628" s="120">
        <v>0</v>
      </c>
      <c r="T628" s="121">
        <v>0</v>
      </c>
      <c r="U628" s="120">
        <v>0</v>
      </c>
      <c r="V628" s="121">
        <v>1000</v>
      </c>
      <c r="W628" s="120">
        <v>0</v>
      </c>
      <c r="X628" s="120" t="s">
        <v>6279</v>
      </c>
      <c r="Y628" s="120" t="b">
        <v>0</v>
      </c>
      <c r="AA628" t="str">
        <f>VLOOKUP($H628,'Master list'!$C:$Z,3,0)</f>
        <v>SGCC</v>
      </c>
      <c r="AB628" t="str">
        <f>VLOOKUP($H628,'Master list'!$C:$Z,4,0)</f>
        <v>Z18</v>
      </c>
      <c r="AC628" s="47">
        <f>VLOOKUP($H628,'Master list'!$C:$Z,13,0)</f>
        <v>1219</v>
      </c>
      <c r="AD628" t="str">
        <f>VLOOKUP($H628,'Master list'!$C:$Z,5,0)</f>
        <v>SGCC-ZSBX-Z18</v>
      </c>
      <c r="AE628">
        <f>VLOOKUP($H628,'Master list'!$C:$Z,6,0)</f>
        <v>0.6</v>
      </c>
      <c r="AF628">
        <f>VLOOKUP($H628,'Master list'!$C:$Z,7,0)</f>
        <v>204</v>
      </c>
      <c r="AG628">
        <f>VLOOKUP($H628,'Master list'!$C:$Z,8,0)</f>
        <v>400</v>
      </c>
      <c r="AH628" s="46">
        <f>VLOOKUP($H628,'Master list'!$C:$L,9,0)</f>
        <v>0.38433600000000001</v>
      </c>
      <c r="AI628" s="46">
        <f t="shared" si="34"/>
        <v>384.33600000000001</v>
      </c>
      <c r="AJ628" s="46">
        <f t="shared" si="35"/>
        <v>0</v>
      </c>
      <c r="AK628" s="46">
        <f t="shared" si="36"/>
        <v>384.33600000000001</v>
      </c>
      <c r="AL628" s="74">
        <v>5</v>
      </c>
    </row>
    <row r="629" spans="1:38">
      <c r="A629" s="120" t="s">
        <v>1447</v>
      </c>
      <c r="B629" s="120" t="s">
        <v>1702</v>
      </c>
      <c r="C629" s="120" t="s">
        <v>6277</v>
      </c>
      <c r="D629" s="120" t="s">
        <v>4220</v>
      </c>
      <c r="E629" s="121">
        <v>30</v>
      </c>
      <c r="F629" s="120" t="s">
        <v>6278</v>
      </c>
      <c r="G629" s="120" t="s">
        <v>6278</v>
      </c>
      <c r="H629" s="120" t="s">
        <v>863</v>
      </c>
      <c r="I629" s="120" t="s">
        <v>1224</v>
      </c>
      <c r="J629" s="120" t="s">
        <v>1227</v>
      </c>
      <c r="K629" s="120">
        <v>0.5</v>
      </c>
      <c r="L629" s="120">
        <v>101</v>
      </c>
      <c r="M629" s="120" t="s">
        <v>1760</v>
      </c>
      <c r="N629" s="120" t="s">
        <v>1704</v>
      </c>
      <c r="O629" s="120" t="s">
        <v>1702</v>
      </c>
      <c r="P629" s="121">
        <v>1000</v>
      </c>
      <c r="Q629" s="120">
        <v>0</v>
      </c>
      <c r="R629" s="121">
        <v>0</v>
      </c>
      <c r="S629" s="120">
        <v>0</v>
      </c>
      <c r="T629" s="121">
        <v>0</v>
      </c>
      <c r="U629" s="120">
        <v>0</v>
      </c>
      <c r="V629" s="121">
        <v>1000</v>
      </c>
      <c r="W629" s="120">
        <v>0</v>
      </c>
      <c r="X629" s="120" t="s">
        <v>6279</v>
      </c>
      <c r="Y629" s="120" t="b">
        <v>0</v>
      </c>
      <c r="AA629" t="str">
        <f>VLOOKUP($H629,'Master list'!$C:$Z,3,0)</f>
        <v>SGCC</v>
      </c>
      <c r="AB629" t="str">
        <f>VLOOKUP($H629,'Master list'!$C:$Z,4,0)</f>
        <v>Z18</v>
      </c>
      <c r="AC629" s="47">
        <f>VLOOKUP($H629,'Master list'!$C:$Z,13,0)</f>
        <v>1219</v>
      </c>
      <c r="AD629" t="str">
        <f>VLOOKUP($H629,'Master list'!$C:$Z,5,0)</f>
        <v>SGCC-ZSBX-Z18</v>
      </c>
      <c r="AE629">
        <f>VLOOKUP($H629,'Master list'!$C:$Z,6,0)</f>
        <v>0.5</v>
      </c>
      <c r="AF629">
        <f>VLOOKUP($H629,'Master list'!$C:$Z,7,0)</f>
        <v>101</v>
      </c>
      <c r="AG629">
        <f>VLOOKUP($H629,'Master list'!$C:$Z,8,0)</f>
        <v>289</v>
      </c>
      <c r="AH629" s="46">
        <f>VLOOKUP($H629,'Master list'!$C:$L,9,0)</f>
        <v>0.11456682499999998</v>
      </c>
      <c r="AI629" s="46">
        <f t="shared" si="34"/>
        <v>114.56682499999998</v>
      </c>
      <c r="AJ629" s="46">
        <f t="shared" si="35"/>
        <v>0</v>
      </c>
      <c r="AK629" s="46">
        <f t="shared" si="36"/>
        <v>114.56682499999998</v>
      </c>
      <c r="AL629" s="74">
        <v>5</v>
      </c>
    </row>
    <row r="630" spans="1:38">
      <c r="A630" s="120" t="s">
        <v>1447</v>
      </c>
      <c r="B630" s="120" t="s">
        <v>1702</v>
      </c>
      <c r="C630" s="120" t="s">
        <v>6277</v>
      </c>
      <c r="D630" s="120" t="s">
        <v>4220</v>
      </c>
      <c r="E630" s="121">
        <v>31</v>
      </c>
      <c r="F630" s="120" t="s">
        <v>6278</v>
      </c>
      <c r="G630" s="120" t="s">
        <v>6278</v>
      </c>
      <c r="H630" s="120" t="s">
        <v>863</v>
      </c>
      <c r="I630" s="120" t="s">
        <v>1224</v>
      </c>
      <c r="J630" s="120" t="s">
        <v>1227</v>
      </c>
      <c r="K630" s="120">
        <v>0.5</v>
      </c>
      <c r="L630" s="120">
        <v>101</v>
      </c>
      <c r="M630" s="120" t="s">
        <v>1760</v>
      </c>
      <c r="N630" s="120" t="s">
        <v>1704</v>
      </c>
      <c r="O630" s="120" t="s">
        <v>1702</v>
      </c>
      <c r="P630" s="121">
        <v>1000</v>
      </c>
      <c r="Q630" s="120">
        <v>0</v>
      </c>
      <c r="R630" s="121">
        <v>0</v>
      </c>
      <c r="S630" s="120">
        <v>0</v>
      </c>
      <c r="T630" s="121">
        <v>0</v>
      </c>
      <c r="U630" s="120">
        <v>0</v>
      </c>
      <c r="V630" s="121">
        <v>1000</v>
      </c>
      <c r="W630" s="120">
        <v>0</v>
      </c>
      <c r="X630" s="120" t="s">
        <v>6279</v>
      </c>
      <c r="Y630" s="120" t="b">
        <v>0</v>
      </c>
      <c r="AA630" t="str">
        <f>VLOOKUP($H630,'Master list'!$C:$Z,3,0)</f>
        <v>SGCC</v>
      </c>
      <c r="AB630" t="str">
        <f>VLOOKUP($H630,'Master list'!$C:$Z,4,0)</f>
        <v>Z18</v>
      </c>
      <c r="AC630" s="47">
        <f>VLOOKUP($H630,'Master list'!$C:$Z,13,0)</f>
        <v>1219</v>
      </c>
      <c r="AD630" t="str">
        <f>VLOOKUP($H630,'Master list'!$C:$Z,5,0)</f>
        <v>SGCC-ZSBX-Z18</v>
      </c>
      <c r="AE630">
        <f>VLOOKUP($H630,'Master list'!$C:$Z,6,0)</f>
        <v>0.5</v>
      </c>
      <c r="AF630">
        <f>VLOOKUP($H630,'Master list'!$C:$Z,7,0)</f>
        <v>101</v>
      </c>
      <c r="AG630">
        <f>VLOOKUP($H630,'Master list'!$C:$Z,8,0)</f>
        <v>289</v>
      </c>
      <c r="AH630" s="46">
        <f>VLOOKUP($H630,'Master list'!$C:$L,9,0)</f>
        <v>0.11456682499999998</v>
      </c>
      <c r="AI630" s="46">
        <f t="shared" si="34"/>
        <v>114.56682499999998</v>
      </c>
      <c r="AJ630" s="46">
        <f t="shared" si="35"/>
        <v>0</v>
      </c>
      <c r="AK630" s="46">
        <f t="shared" si="36"/>
        <v>114.56682499999998</v>
      </c>
      <c r="AL630" s="74">
        <v>5</v>
      </c>
    </row>
    <row r="631" spans="1:38">
      <c r="A631" s="120" t="s">
        <v>1447</v>
      </c>
      <c r="B631" s="120" t="s">
        <v>1702</v>
      </c>
      <c r="C631" s="120" t="s">
        <v>6277</v>
      </c>
      <c r="D631" s="120" t="s">
        <v>4220</v>
      </c>
      <c r="E631" s="121">
        <v>32</v>
      </c>
      <c r="F631" s="120" t="s">
        <v>6278</v>
      </c>
      <c r="G631" s="120" t="s">
        <v>6278</v>
      </c>
      <c r="H631" s="120" t="s">
        <v>867</v>
      </c>
      <c r="I631" s="120" t="s">
        <v>1224</v>
      </c>
      <c r="J631" s="120" t="s">
        <v>1547</v>
      </c>
      <c r="K631" s="120">
        <v>0.6</v>
      </c>
      <c r="L631" s="120">
        <v>510</v>
      </c>
      <c r="M631" s="120" t="s">
        <v>1847</v>
      </c>
      <c r="N631" s="120" t="s">
        <v>1704</v>
      </c>
      <c r="O631" s="120" t="s">
        <v>1702</v>
      </c>
      <c r="P631" s="121">
        <v>300</v>
      </c>
      <c r="Q631" s="120">
        <v>0</v>
      </c>
      <c r="R631" s="121">
        <v>0</v>
      </c>
      <c r="S631" s="120">
        <v>0</v>
      </c>
      <c r="T631" s="121">
        <v>0</v>
      </c>
      <c r="U631" s="120">
        <v>0</v>
      </c>
      <c r="V631" s="121">
        <v>300</v>
      </c>
      <c r="W631" s="120">
        <v>0</v>
      </c>
      <c r="X631" s="120" t="s">
        <v>6279</v>
      </c>
      <c r="Y631" s="120" t="b">
        <v>0</v>
      </c>
      <c r="AA631" t="str">
        <f>VLOOKUP($H631,'Master list'!$C:$Z,3,0)</f>
        <v>SGCD</v>
      </c>
      <c r="AB631" t="str">
        <f>VLOOKUP($H631,'Master list'!$C:$Z,4,0)</f>
        <v>Z08</v>
      </c>
      <c r="AC631" s="47">
        <f>VLOOKUP($H631,'Master list'!$C:$Z,13,0)</f>
        <v>1219</v>
      </c>
      <c r="AD631" t="str">
        <f>VLOOKUP($H631,'Master list'!$C:$Z,5,0)</f>
        <v>SGCD2-ZSBX-Z08</v>
      </c>
      <c r="AE631">
        <f>VLOOKUP($H631,'Master list'!$C:$Z,6,0)</f>
        <v>0.6</v>
      </c>
      <c r="AF631">
        <f>VLOOKUP($H631,'Master list'!$C:$Z,7,0)</f>
        <v>510</v>
      </c>
      <c r="AG631">
        <f>VLOOKUP($H631,'Master list'!$C:$Z,8,0)</f>
        <v>1040</v>
      </c>
      <c r="AH631" s="46">
        <f>VLOOKUP($H631,'Master list'!$C:$L,9,0)</f>
        <v>2.4981840000000002</v>
      </c>
      <c r="AI631" s="46">
        <f t="shared" si="34"/>
        <v>749.4552000000001</v>
      </c>
      <c r="AJ631" s="46">
        <f t="shared" si="35"/>
        <v>0</v>
      </c>
      <c r="AK631" s="46">
        <f t="shared" si="36"/>
        <v>749.4552000000001</v>
      </c>
      <c r="AL631" s="74">
        <v>5</v>
      </c>
    </row>
    <row r="632" spans="1:38">
      <c r="A632" s="120" t="s">
        <v>1447</v>
      </c>
      <c r="B632" s="120" t="s">
        <v>1702</v>
      </c>
      <c r="C632" s="120" t="s">
        <v>6277</v>
      </c>
      <c r="D632" s="120" t="s">
        <v>4220</v>
      </c>
      <c r="E632" s="121">
        <v>33</v>
      </c>
      <c r="F632" s="120" t="s">
        <v>6276</v>
      </c>
      <c r="G632" s="120" t="s">
        <v>6276</v>
      </c>
      <c r="H632" s="120" t="s">
        <v>876</v>
      </c>
      <c r="I632" s="120" t="s">
        <v>1224</v>
      </c>
      <c r="J632" s="120" t="s">
        <v>1221</v>
      </c>
      <c r="K632" s="120">
        <v>0.6</v>
      </c>
      <c r="L632" s="120">
        <v>268</v>
      </c>
      <c r="M632" s="120" t="s">
        <v>1848</v>
      </c>
      <c r="N632" s="120" t="s">
        <v>1704</v>
      </c>
      <c r="O632" s="120" t="s">
        <v>1702</v>
      </c>
      <c r="P632" s="121">
        <v>500</v>
      </c>
      <c r="Q632" s="120">
        <v>0</v>
      </c>
      <c r="R632" s="121">
        <v>0</v>
      </c>
      <c r="S632" s="120">
        <v>0</v>
      </c>
      <c r="T632" s="121">
        <v>0</v>
      </c>
      <c r="U632" s="120">
        <v>0</v>
      </c>
      <c r="V632" s="121">
        <v>500</v>
      </c>
      <c r="W632" s="120">
        <v>0</v>
      </c>
      <c r="X632" s="120" t="s">
        <v>6279</v>
      </c>
      <c r="Y632" s="120" t="b">
        <v>0</v>
      </c>
      <c r="AA632" t="str">
        <f>VLOOKUP($H632,'Master list'!$C:$Z,3,0)</f>
        <v>SGCC</v>
      </c>
      <c r="AB632" t="str">
        <f>VLOOKUP($H632,'Master list'!$C:$Z,4,0)</f>
        <v>Z08</v>
      </c>
      <c r="AC632" s="47">
        <f>VLOOKUP($H632,'Master list'!$C:$Z,13,0)</f>
        <v>1219</v>
      </c>
      <c r="AD632" t="str">
        <f>VLOOKUP($H632,'Master list'!$C:$Z,5,0)</f>
        <v>SGCC-ZSBX-Z08</v>
      </c>
      <c r="AE632">
        <f>VLOOKUP($H632,'Master list'!$C:$Z,6,0)</f>
        <v>0.6</v>
      </c>
      <c r="AF632">
        <f>VLOOKUP($H632,'Master list'!$C:$Z,7,0)</f>
        <v>268</v>
      </c>
      <c r="AG632">
        <f>VLOOKUP($H632,'Master list'!$C:$Z,8,0)</f>
        <v>580</v>
      </c>
      <c r="AH632" s="46">
        <f>VLOOKUP($H632,'Master list'!$C:$L,9,0)</f>
        <v>0.73212240000000006</v>
      </c>
      <c r="AI632" s="46">
        <f t="shared" si="34"/>
        <v>366.06120000000004</v>
      </c>
      <c r="AJ632" s="46">
        <f t="shared" si="35"/>
        <v>0</v>
      </c>
      <c r="AK632" s="46">
        <f t="shared" si="36"/>
        <v>366.06120000000004</v>
      </c>
      <c r="AL632" s="74">
        <v>5</v>
      </c>
    </row>
    <row r="633" spans="1:38">
      <c r="A633" s="120" t="s">
        <v>1447</v>
      </c>
      <c r="B633" s="120" t="s">
        <v>1702</v>
      </c>
      <c r="C633" s="120" t="s">
        <v>6277</v>
      </c>
      <c r="D633" s="120" t="s">
        <v>4220</v>
      </c>
      <c r="E633" s="121">
        <v>34</v>
      </c>
      <c r="F633" s="120" t="s">
        <v>6278</v>
      </c>
      <c r="G633" s="120" t="s">
        <v>6278</v>
      </c>
      <c r="H633" s="120" t="s">
        <v>882</v>
      </c>
      <c r="I633" s="120" t="s">
        <v>1224</v>
      </c>
      <c r="J633" s="120" t="s">
        <v>1221</v>
      </c>
      <c r="K633" s="120">
        <v>0.6</v>
      </c>
      <c r="L633" s="120">
        <v>160</v>
      </c>
      <c r="M633" s="120" t="s">
        <v>1754</v>
      </c>
      <c r="N633" s="120" t="s">
        <v>1704</v>
      </c>
      <c r="O633" s="120" t="s">
        <v>1702</v>
      </c>
      <c r="P633" s="121">
        <v>100</v>
      </c>
      <c r="Q633" s="120">
        <v>0</v>
      </c>
      <c r="R633" s="121">
        <v>81</v>
      </c>
      <c r="S633" s="120">
        <v>37.47</v>
      </c>
      <c r="T633" s="121">
        <v>0</v>
      </c>
      <c r="U633" s="120">
        <v>0</v>
      </c>
      <c r="V633" s="121">
        <v>19</v>
      </c>
      <c r="W633" s="120">
        <v>0</v>
      </c>
      <c r="X633" s="120" t="s">
        <v>6279</v>
      </c>
      <c r="Y633" s="120" t="b">
        <v>0</v>
      </c>
      <c r="AA633" t="str">
        <f>VLOOKUP($H633,'Master list'!$C:$Z,3,0)</f>
        <v>SGCC</v>
      </c>
      <c r="AB633" t="str">
        <f>VLOOKUP($H633,'Master list'!$C:$Z,4,0)</f>
        <v>Z08</v>
      </c>
      <c r="AC633" s="47">
        <f>VLOOKUP($H633,'Master list'!$C:$Z,13,0)</f>
        <v>1219</v>
      </c>
      <c r="AD633" t="str">
        <f>VLOOKUP($H633,'Master list'!$C:$Z,5,0)</f>
        <v>SGCC-ZSBX-Z08</v>
      </c>
      <c r="AE633">
        <f>VLOOKUP($H633,'Master list'!$C:$Z,6,0)</f>
        <v>0.6</v>
      </c>
      <c r="AF633">
        <f>VLOOKUP($H633,'Master list'!$C:$Z,7,0)</f>
        <v>160</v>
      </c>
      <c r="AG633">
        <f>VLOOKUP($H633,'Master list'!$C:$Z,8,0)</f>
        <v>500</v>
      </c>
      <c r="AH633" s="46">
        <f>VLOOKUP($H633,'Master list'!$C:$L,9,0)</f>
        <v>0.37680000000000002</v>
      </c>
      <c r="AI633" s="46">
        <f t="shared" si="34"/>
        <v>37.68</v>
      </c>
      <c r="AJ633" s="46">
        <f t="shared" si="35"/>
        <v>30.520800000000001</v>
      </c>
      <c r="AK633" s="46">
        <f t="shared" si="36"/>
        <v>7.1591999999999985</v>
      </c>
      <c r="AL633" s="74">
        <v>5</v>
      </c>
    </row>
    <row r="634" spans="1:38">
      <c r="A634" s="120" t="s">
        <v>1447</v>
      </c>
      <c r="B634" s="120" t="s">
        <v>1702</v>
      </c>
      <c r="C634" s="120" t="s">
        <v>6277</v>
      </c>
      <c r="D634" s="120" t="s">
        <v>4220</v>
      </c>
      <c r="E634" s="121">
        <v>35</v>
      </c>
      <c r="F634" s="120" t="s">
        <v>6278</v>
      </c>
      <c r="G634" s="120" t="s">
        <v>6278</v>
      </c>
      <c r="H634" s="120" t="s">
        <v>896</v>
      </c>
      <c r="I634" s="120" t="s">
        <v>1224</v>
      </c>
      <c r="J634" s="120" t="s">
        <v>1221</v>
      </c>
      <c r="K634" s="120">
        <v>0.8</v>
      </c>
      <c r="L634" s="120">
        <v>360</v>
      </c>
      <c r="M634" s="120" t="s">
        <v>4219</v>
      </c>
      <c r="N634" s="120" t="s">
        <v>1704</v>
      </c>
      <c r="O634" s="120" t="s">
        <v>1702</v>
      </c>
      <c r="P634" s="121">
        <v>200</v>
      </c>
      <c r="Q634" s="120">
        <v>0</v>
      </c>
      <c r="R634" s="121">
        <v>0</v>
      </c>
      <c r="S634" s="120">
        <v>0</v>
      </c>
      <c r="T634" s="121">
        <v>0</v>
      </c>
      <c r="U634" s="120">
        <v>0</v>
      </c>
      <c r="V634" s="121">
        <v>200</v>
      </c>
      <c r="W634" s="120">
        <v>0</v>
      </c>
      <c r="X634" s="120" t="s">
        <v>6279</v>
      </c>
      <c r="Y634" s="120" t="b">
        <v>0</v>
      </c>
      <c r="AA634" t="str">
        <f>VLOOKUP($H634,'Master list'!$C:$Z,3,0)</f>
        <v>SGCC</v>
      </c>
      <c r="AB634" t="str">
        <f>VLOOKUP($H634,'Master list'!$C:$Z,4,0)</f>
        <v>Z08</v>
      </c>
      <c r="AC634" s="47">
        <f>VLOOKUP($H634,'Master list'!$C:$Z,13,0)</f>
        <v>1219</v>
      </c>
      <c r="AD634" t="str">
        <f>VLOOKUP($H634,'Master list'!$C:$Z,5,0)</f>
        <v>SGCC-ZSBX-Z08</v>
      </c>
      <c r="AE634">
        <f>VLOOKUP($H634,'Master list'!$C:$Z,6,0)</f>
        <v>0.8</v>
      </c>
      <c r="AF634">
        <f>VLOOKUP($H634,'Master list'!$C:$Z,7,0)</f>
        <v>360</v>
      </c>
      <c r="AG634">
        <f>VLOOKUP($H634,'Master list'!$C:$Z,8,0)</f>
        <v>455</v>
      </c>
      <c r="AH634" s="46">
        <f>VLOOKUP($H634,'Master list'!$C:$L,9,0)</f>
        <v>1.028664</v>
      </c>
      <c r="AI634" s="46">
        <f t="shared" si="34"/>
        <v>205.7328</v>
      </c>
      <c r="AJ634" s="46">
        <f t="shared" si="35"/>
        <v>0</v>
      </c>
      <c r="AK634" s="46">
        <f t="shared" si="36"/>
        <v>205.7328</v>
      </c>
      <c r="AL634" s="74">
        <v>5</v>
      </c>
    </row>
    <row r="635" spans="1:38">
      <c r="A635" s="120" t="s">
        <v>1447</v>
      </c>
      <c r="B635" s="120" t="s">
        <v>1702</v>
      </c>
      <c r="C635" s="120" t="s">
        <v>6277</v>
      </c>
      <c r="D635" s="120" t="s">
        <v>4220</v>
      </c>
      <c r="E635" s="121">
        <v>36</v>
      </c>
      <c r="F635" s="120" t="s">
        <v>6278</v>
      </c>
      <c r="G635" s="120" t="s">
        <v>6278</v>
      </c>
      <c r="H635" s="120" t="s">
        <v>902</v>
      </c>
      <c r="I635" s="120" t="s">
        <v>1224</v>
      </c>
      <c r="J635" s="120" t="s">
        <v>1221</v>
      </c>
      <c r="K635" s="120">
        <v>0.7</v>
      </c>
      <c r="L635" s="120">
        <v>304</v>
      </c>
      <c r="M635" s="120" t="s">
        <v>1741</v>
      </c>
      <c r="N635" s="120" t="s">
        <v>1704</v>
      </c>
      <c r="O635" s="120" t="s">
        <v>1702</v>
      </c>
      <c r="P635" s="121">
        <v>100</v>
      </c>
      <c r="Q635" s="120">
        <v>0</v>
      </c>
      <c r="R635" s="121">
        <v>0</v>
      </c>
      <c r="S635" s="120">
        <v>0</v>
      </c>
      <c r="T635" s="121">
        <v>0</v>
      </c>
      <c r="U635" s="120">
        <v>0</v>
      </c>
      <c r="V635" s="121">
        <v>100</v>
      </c>
      <c r="W635" s="120">
        <v>0</v>
      </c>
      <c r="X635" s="120" t="s">
        <v>6279</v>
      </c>
      <c r="Y635" s="120" t="b">
        <v>0</v>
      </c>
      <c r="AA635" t="str">
        <f>VLOOKUP($H635,'Master list'!$C:$Z,3,0)</f>
        <v>SGCC</v>
      </c>
      <c r="AB635" t="str">
        <f>VLOOKUP($H635,'Master list'!$C:$Z,4,0)</f>
        <v>Z08</v>
      </c>
      <c r="AC635" s="47">
        <f>VLOOKUP($H635,'Master list'!$C:$Z,13,0)</f>
        <v>1219</v>
      </c>
      <c r="AD635" t="str">
        <f>VLOOKUP($H635,'Master list'!$C:$Z,5,0)</f>
        <v>SGCC-ZSBX-Z08</v>
      </c>
      <c r="AE635">
        <f>VLOOKUP($H635,'Master list'!$C:$Z,6,0)</f>
        <v>0.7</v>
      </c>
      <c r="AF635">
        <f>VLOOKUP($H635,'Master list'!$C:$Z,7,0)</f>
        <v>304</v>
      </c>
      <c r="AG635">
        <f>VLOOKUP($H635,'Master list'!$C:$Z,8,0)</f>
        <v>340</v>
      </c>
      <c r="AH635" s="46">
        <f>VLOOKUP($H635,'Master list'!$C:$L,9,0)</f>
        <v>0.5679632</v>
      </c>
      <c r="AI635" s="46">
        <f t="shared" si="34"/>
        <v>56.796320000000001</v>
      </c>
      <c r="AJ635" s="46">
        <f t="shared" si="35"/>
        <v>0</v>
      </c>
      <c r="AK635" s="46">
        <f t="shared" si="36"/>
        <v>56.796320000000001</v>
      </c>
      <c r="AL635" s="74">
        <v>5</v>
      </c>
    </row>
    <row r="636" spans="1:38">
      <c r="A636" s="120" t="s">
        <v>1447</v>
      </c>
      <c r="B636" s="120" t="s">
        <v>1702</v>
      </c>
      <c r="C636" s="120" t="s">
        <v>6277</v>
      </c>
      <c r="D636" s="120" t="s">
        <v>4220</v>
      </c>
      <c r="E636" s="121">
        <v>37</v>
      </c>
      <c r="F636" s="120" t="s">
        <v>6278</v>
      </c>
      <c r="G636" s="120" t="s">
        <v>6278</v>
      </c>
      <c r="H636" s="120" t="s">
        <v>906</v>
      </c>
      <c r="I636" s="120" t="s">
        <v>1224</v>
      </c>
      <c r="J636" s="120" t="s">
        <v>1221</v>
      </c>
      <c r="K636" s="120">
        <v>0.7</v>
      </c>
      <c r="L636" s="120">
        <v>267</v>
      </c>
      <c r="M636" s="120" t="s">
        <v>1850</v>
      </c>
      <c r="N636" s="120" t="s">
        <v>1704</v>
      </c>
      <c r="O636" s="120" t="s">
        <v>1702</v>
      </c>
      <c r="P636" s="121">
        <v>100</v>
      </c>
      <c r="Q636" s="120">
        <v>0</v>
      </c>
      <c r="R636" s="121">
        <v>100</v>
      </c>
      <c r="S636" s="120">
        <v>78</v>
      </c>
      <c r="T636" s="121">
        <v>0</v>
      </c>
      <c r="U636" s="120">
        <v>0</v>
      </c>
      <c r="V636" s="121">
        <v>0</v>
      </c>
      <c r="W636" s="120">
        <v>0</v>
      </c>
      <c r="X636" s="120" t="s">
        <v>6279</v>
      </c>
      <c r="Y636" s="120" t="b">
        <v>1</v>
      </c>
      <c r="AA636" t="str">
        <f>VLOOKUP($H636,'Master list'!$C:$Z,3,0)</f>
        <v>SGCC</v>
      </c>
      <c r="AB636" t="str">
        <f>VLOOKUP($H636,'Master list'!$C:$Z,4,0)</f>
        <v>Z08</v>
      </c>
      <c r="AC636" s="47">
        <f>VLOOKUP($H636,'Master list'!$C:$Z,13,0)</f>
        <v>1219</v>
      </c>
      <c r="AD636" t="str">
        <f>VLOOKUP($H636,'Master list'!$C:$Z,5,0)</f>
        <v>SGCC-ZSBX-Z08</v>
      </c>
      <c r="AE636">
        <f>VLOOKUP($H636,'Master list'!$C:$Z,6,0)</f>
        <v>0.7</v>
      </c>
      <c r="AF636">
        <f>VLOOKUP($H636,'Master list'!$C:$Z,7,0)</f>
        <v>267</v>
      </c>
      <c r="AG636">
        <f>VLOOKUP($H636,'Master list'!$C:$Z,8,0)</f>
        <v>532</v>
      </c>
      <c r="AH636" s="46">
        <f>VLOOKUP($H636,'Master list'!$C:$L,9,0)</f>
        <v>0.7805317799999999</v>
      </c>
      <c r="AI636" s="46">
        <f t="shared" si="34"/>
        <v>78.053177999999988</v>
      </c>
      <c r="AJ636" s="46">
        <f t="shared" si="35"/>
        <v>78.053177999999988</v>
      </c>
      <c r="AK636" s="46">
        <f t="shared" si="36"/>
        <v>0</v>
      </c>
      <c r="AL636" s="74">
        <v>5</v>
      </c>
    </row>
    <row r="637" spans="1:38">
      <c r="A637" s="120" t="s">
        <v>1447</v>
      </c>
      <c r="B637" s="120" t="s">
        <v>1702</v>
      </c>
      <c r="C637" s="120" t="s">
        <v>6277</v>
      </c>
      <c r="D637" s="120" t="s">
        <v>4220</v>
      </c>
      <c r="E637" s="121">
        <v>38</v>
      </c>
      <c r="F637" s="120" t="s">
        <v>6278</v>
      </c>
      <c r="G637" s="120" t="s">
        <v>6278</v>
      </c>
      <c r="H637" s="120" t="s">
        <v>906</v>
      </c>
      <c r="I637" s="120" t="s">
        <v>1224</v>
      </c>
      <c r="J637" s="120" t="s">
        <v>1221</v>
      </c>
      <c r="K637" s="120">
        <v>0.7</v>
      </c>
      <c r="L637" s="120">
        <v>267</v>
      </c>
      <c r="M637" s="120" t="s">
        <v>1850</v>
      </c>
      <c r="N637" s="120" t="s">
        <v>1704</v>
      </c>
      <c r="O637" s="120" t="s">
        <v>1702</v>
      </c>
      <c r="P637" s="121">
        <v>100</v>
      </c>
      <c r="Q637" s="120">
        <v>0</v>
      </c>
      <c r="R637" s="121">
        <v>100</v>
      </c>
      <c r="S637" s="120">
        <v>78</v>
      </c>
      <c r="T637" s="121">
        <v>0</v>
      </c>
      <c r="U637" s="120">
        <v>0</v>
      </c>
      <c r="V637" s="121">
        <v>0</v>
      </c>
      <c r="W637" s="120">
        <v>0</v>
      </c>
      <c r="X637" s="120" t="s">
        <v>6279</v>
      </c>
      <c r="Y637" s="120" t="b">
        <v>1</v>
      </c>
      <c r="AA637" t="str">
        <f>VLOOKUP($H637,'Master list'!$C:$Z,3,0)</f>
        <v>SGCC</v>
      </c>
      <c r="AB637" t="str">
        <f>VLOOKUP($H637,'Master list'!$C:$Z,4,0)</f>
        <v>Z08</v>
      </c>
      <c r="AC637" s="47">
        <f>VLOOKUP($H637,'Master list'!$C:$Z,13,0)</f>
        <v>1219</v>
      </c>
      <c r="AD637" t="str">
        <f>VLOOKUP($H637,'Master list'!$C:$Z,5,0)</f>
        <v>SGCC-ZSBX-Z08</v>
      </c>
      <c r="AE637">
        <f>VLOOKUP($H637,'Master list'!$C:$Z,6,0)</f>
        <v>0.7</v>
      </c>
      <c r="AF637">
        <f>VLOOKUP($H637,'Master list'!$C:$Z,7,0)</f>
        <v>267</v>
      </c>
      <c r="AG637">
        <f>VLOOKUP($H637,'Master list'!$C:$Z,8,0)</f>
        <v>532</v>
      </c>
      <c r="AH637" s="46">
        <f>VLOOKUP($H637,'Master list'!$C:$L,9,0)</f>
        <v>0.7805317799999999</v>
      </c>
      <c r="AI637" s="46">
        <f t="shared" si="34"/>
        <v>78.053177999999988</v>
      </c>
      <c r="AJ637" s="46">
        <f t="shared" si="35"/>
        <v>78.053177999999988</v>
      </c>
      <c r="AK637" s="46">
        <f t="shared" si="36"/>
        <v>0</v>
      </c>
      <c r="AL637" s="74">
        <v>5</v>
      </c>
    </row>
    <row r="638" spans="1:38">
      <c r="A638" s="120" t="s">
        <v>1447</v>
      </c>
      <c r="B638" s="120" t="s">
        <v>1702</v>
      </c>
      <c r="C638" s="120" t="s">
        <v>6277</v>
      </c>
      <c r="D638" s="120" t="s">
        <v>4220</v>
      </c>
      <c r="E638" s="121">
        <v>39</v>
      </c>
      <c r="F638" s="120" t="s">
        <v>6278</v>
      </c>
      <c r="G638" s="120" t="s">
        <v>6278</v>
      </c>
      <c r="H638" s="120" t="s">
        <v>910</v>
      </c>
      <c r="I638" s="120" t="s">
        <v>1224</v>
      </c>
      <c r="J638" s="120" t="s">
        <v>1221</v>
      </c>
      <c r="K638" s="120">
        <v>0.7</v>
      </c>
      <c r="L638" s="120">
        <v>344</v>
      </c>
      <c r="M638" s="120" t="s">
        <v>1761</v>
      </c>
      <c r="N638" s="120" t="s">
        <v>1704</v>
      </c>
      <c r="O638" s="120" t="s">
        <v>1702</v>
      </c>
      <c r="P638" s="121">
        <v>100</v>
      </c>
      <c r="Q638" s="120">
        <v>0</v>
      </c>
      <c r="R638" s="121">
        <v>0</v>
      </c>
      <c r="S638" s="120">
        <v>0</v>
      </c>
      <c r="T638" s="121">
        <v>0</v>
      </c>
      <c r="U638" s="120">
        <v>0</v>
      </c>
      <c r="V638" s="121">
        <v>100</v>
      </c>
      <c r="W638" s="120">
        <v>0</v>
      </c>
      <c r="X638" s="120" t="s">
        <v>6279</v>
      </c>
      <c r="Y638" s="120" t="b">
        <v>0</v>
      </c>
      <c r="AA638" t="str">
        <f>VLOOKUP($H638,'Master list'!$C:$Z,3,0)</f>
        <v>SGCC</v>
      </c>
      <c r="AB638" t="str">
        <f>VLOOKUP($H638,'Master list'!$C:$Z,4,0)</f>
        <v>Z08</v>
      </c>
      <c r="AC638" s="47">
        <f>VLOOKUP($H638,'Master list'!$C:$Z,13,0)</f>
        <v>1219</v>
      </c>
      <c r="AD638" t="str">
        <f>VLOOKUP($H638,'Master list'!$C:$Z,5,0)</f>
        <v>SGCC-ZSBX-Z08</v>
      </c>
      <c r="AE638">
        <f>VLOOKUP($H638,'Master list'!$C:$Z,6,0)</f>
        <v>0.7</v>
      </c>
      <c r="AF638">
        <f>VLOOKUP($H638,'Master list'!$C:$Z,7,0)</f>
        <v>344</v>
      </c>
      <c r="AG638">
        <f>VLOOKUP($H638,'Master list'!$C:$Z,8,0)</f>
        <v>380</v>
      </c>
      <c r="AH638" s="46">
        <f>VLOOKUP($H638,'Master list'!$C:$L,9,0)</f>
        <v>0.7183063999999999</v>
      </c>
      <c r="AI638" s="46">
        <f t="shared" si="34"/>
        <v>71.830639999999988</v>
      </c>
      <c r="AJ638" s="46">
        <f t="shared" si="35"/>
        <v>0</v>
      </c>
      <c r="AK638" s="46">
        <f t="shared" si="36"/>
        <v>71.830639999999988</v>
      </c>
      <c r="AL638" s="74">
        <v>5</v>
      </c>
    </row>
    <row r="639" spans="1:38">
      <c r="A639" s="120" t="s">
        <v>1447</v>
      </c>
      <c r="B639" s="120" t="s">
        <v>1702</v>
      </c>
      <c r="C639" s="120" t="s">
        <v>6277</v>
      </c>
      <c r="D639" s="120" t="s">
        <v>4220</v>
      </c>
      <c r="E639" s="121">
        <v>40</v>
      </c>
      <c r="F639" s="120" t="s">
        <v>6278</v>
      </c>
      <c r="G639" s="120" t="s">
        <v>6278</v>
      </c>
      <c r="H639" s="120" t="s">
        <v>914</v>
      </c>
      <c r="I639" s="120" t="s">
        <v>1224</v>
      </c>
      <c r="J639" s="120" t="s">
        <v>1221</v>
      </c>
      <c r="K639" s="120">
        <v>0.7</v>
      </c>
      <c r="L639" s="120">
        <v>115</v>
      </c>
      <c r="M639" s="120" t="s">
        <v>1849</v>
      </c>
      <c r="N639" s="120" t="s">
        <v>1704</v>
      </c>
      <c r="O639" s="120" t="s">
        <v>1702</v>
      </c>
      <c r="P639" s="121">
        <v>200</v>
      </c>
      <c r="Q639" s="120">
        <v>0</v>
      </c>
      <c r="R639" s="121">
        <v>138</v>
      </c>
      <c r="S639" s="120">
        <v>30</v>
      </c>
      <c r="T639" s="121">
        <v>0</v>
      </c>
      <c r="U639" s="120">
        <v>0</v>
      </c>
      <c r="V639" s="121">
        <v>62</v>
      </c>
      <c r="W639" s="120">
        <v>0</v>
      </c>
      <c r="X639" s="120" t="s">
        <v>6279</v>
      </c>
      <c r="Y639" s="120" t="b">
        <v>0</v>
      </c>
      <c r="AA639" t="str">
        <f>VLOOKUP($H639,'Master list'!$C:$Z,3,0)</f>
        <v>SGCC</v>
      </c>
      <c r="AB639" t="str">
        <f>VLOOKUP($H639,'Master list'!$C:$Z,4,0)</f>
        <v>Z08</v>
      </c>
      <c r="AC639" s="47">
        <f>VLOOKUP($H639,'Master list'!$C:$Z,13,0)</f>
        <v>1219</v>
      </c>
      <c r="AD639" t="str">
        <f>VLOOKUP($H639,'Master list'!$C:$Z,5,0)</f>
        <v>SGCC-ZSBX-Z08</v>
      </c>
      <c r="AE639">
        <f>VLOOKUP($H639,'Master list'!$C:$Z,6,0)</f>
        <v>0.7</v>
      </c>
      <c r="AF639">
        <f>VLOOKUP($H639,'Master list'!$C:$Z,7,0)</f>
        <v>115</v>
      </c>
      <c r="AG639">
        <f>VLOOKUP($H639,'Master list'!$C:$Z,8,0)</f>
        <v>345</v>
      </c>
      <c r="AH639" s="46">
        <f>VLOOKUP($H639,'Master list'!$C:$L,9,0)</f>
        <v>0.21801412499999998</v>
      </c>
      <c r="AI639" s="46">
        <f t="shared" si="34"/>
        <v>43.602824999999996</v>
      </c>
      <c r="AJ639" s="46">
        <f t="shared" si="35"/>
        <v>30.085949249999995</v>
      </c>
      <c r="AK639" s="46">
        <f t="shared" si="36"/>
        <v>13.516875750000001</v>
      </c>
      <c r="AL639" s="74">
        <v>5</v>
      </c>
    </row>
    <row r="640" spans="1:38">
      <c r="A640" s="120" t="s">
        <v>1447</v>
      </c>
      <c r="B640" s="120" t="s">
        <v>1702</v>
      </c>
      <c r="C640" s="120" t="s">
        <v>6277</v>
      </c>
      <c r="D640" s="120" t="s">
        <v>4220</v>
      </c>
      <c r="E640" s="121">
        <v>41</v>
      </c>
      <c r="F640" s="120" t="s">
        <v>6278</v>
      </c>
      <c r="G640" s="120" t="s">
        <v>6278</v>
      </c>
      <c r="H640" s="120" t="s">
        <v>916</v>
      </c>
      <c r="I640" s="120" t="s">
        <v>1224</v>
      </c>
      <c r="J640" s="120" t="s">
        <v>1221</v>
      </c>
      <c r="K640" s="120">
        <v>0.7</v>
      </c>
      <c r="L640" s="120">
        <v>388</v>
      </c>
      <c r="M640" s="120" t="s">
        <v>1762</v>
      </c>
      <c r="N640" s="120" t="s">
        <v>1704</v>
      </c>
      <c r="O640" s="120" t="s">
        <v>1702</v>
      </c>
      <c r="P640" s="121">
        <v>200</v>
      </c>
      <c r="Q640" s="120">
        <v>0</v>
      </c>
      <c r="R640" s="121">
        <v>0</v>
      </c>
      <c r="S640" s="120">
        <v>0</v>
      </c>
      <c r="T640" s="121">
        <v>0</v>
      </c>
      <c r="U640" s="120">
        <v>0</v>
      </c>
      <c r="V640" s="121">
        <v>200</v>
      </c>
      <c r="W640" s="120">
        <v>0</v>
      </c>
      <c r="X640" s="120" t="s">
        <v>6279</v>
      </c>
      <c r="Y640" s="120" t="b">
        <v>0</v>
      </c>
      <c r="AA640" t="str">
        <f>VLOOKUP($H640,'Master list'!$C:$Z,3,0)</f>
        <v>SGCC</v>
      </c>
      <c r="AB640" t="str">
        <f>VLOOKUP($H640,'Master list'!$C:$Z,4,0)</f>
        <v>Z08</v>
      </c>
      <c r="AC640" s="47">
        <f>VLOOKUP($H640,'Master list'!$C:$Z,13,0)</f>
        <v>1219</v>
      </c>
      <c r="AD640" t="str">
        <f>VLOOKUP($H640,'Master list'!$C:$Z,5,0)</f>
        <v>SGCC-ZSBX-Z08</v>
      </c>
      <c r="AE640">
        <f>VLOOKUP($H640,'Master list'!$C:$Z,6,0)</f>
        <v>0.7</v>
      </c>
      <c r="AF640">
        <f>VLOOKUP($H640,'Master list'!$C:$Z,7,0)</f>
        <v>388</v>
      </c>
      <c r="AG640">
        <f>VLOOKUP($H640,'Master list'!$C:$Z,8,0)</f>
        <v>430</v>
      </c>
      <c r="AH640" s="46">
        <f>VLOOKUP($H640,'Master list'!$C:$L,9,0)</f>
        <v>0.91678579999999976</v>
      </c>
      <c r="AI640" s="46">
        <f t="shared" si="34"/>
        <v>183.35715999999996</v>
      </c>
      <c r="AJ640" s="46">
        <f t="shared" si="35"/>
        <v>0</v>
      </c>
      <c r="AK640" s="46">
        <f t="shared" si="36"/>
        <v>183.35715999999996</v>
      </c>
      <c r="AL640" s="74">
        <v>5</v>
      </c>
    </row>
    <row r="641" spans="1:38">
      <c r="A641" s="120" t="s">
        <v>1447</v>
      </c>
      <c r="B641" s="120" t="s">
        <v>1702</v>
      </c>
      <c r="C641" s="120" t="s">
        <v>6277</v>
      </c>
      <c r="D641" s="120" t="s">
        <v>4220</v>
      </c>
      <c r="E641" s="121">
        <v>42</v>
      </c>
      <c r="F641" s="120" t="s">
        <v>6278</v>
      </c>
      <c r="G641" s="120" t="s">
        <v>6278</v>
      </c>
      <c r="H641" s="120" t="s">
        <v>956</v>
      </c>
      <c r="I641" s="120" t="s">
        <v>1224</v>
      </c>
      <c r="J641" s="120" t="s">
        <v>1221</v>
      </c>
      <c r="K641" s="120">
        <v>1</v>
      </c>
      <c r="L641" s="120">
        <v>270</v>
      </c>
      <c r="M641" s="120" t="s">
        <v>1754</v>
      </c>
      <c r="N641" s="120" t="s">
        <v>1704</v>
      </c>
      <c r="O641" s="120" t="s">
        <v>1702</v>
      </c>
      <c r="P641" s="121">
        <v>100</v>
      </c>
      <c r="Q641" s="120">
        <v>0</v>
      </c>
      <c r="R641" s="121">
        <v>74</v>
      </c>
      <c r="S641" s="120">
        <v>78.653999999999996</v>
      </c>
      <c r="T641" s="121">
        <v>0</v>
      </c>
      <c r="U641" s="120">
        <v>0</v>
      </c>
      <c r="V641" s="121">
        <v>26</v>
      </c>
      <c r="W641" s="120">
        <v>0</v>
      </c>
      <c r="X641" s="120" t="s">
        <v>6279</v>
      </c>
      <c r="Y641" s="120" t="b">
        <v>0</v>
      </c>
      <c r="AA641" t="str">
        <f>VLOOKUP($H641,'Master list'!$C:$Z,3,0)</f>
        <v>SGCC</v>
      </c>
      <c r="AB641" t="str">
        <f>VLOOKUP($H641,'Master list'!$C:$Z,4,0)</f>
        <v>Z08</v>
      </c>
      <c r="AC641" s="47">
        <f>VLOOKUP($H641,'Master list'!$C:$Z,13,0)</f>
        <v>1219</v>
      </c>
      <c r="AD641" t="str">
        <f>VLOOKUP($H641,'Master list'!$C:$Z,5,0)</f>
        <v>SGCC-ZSBX-Z08</v>
      </c>
      <c r="AE641">
        <f>VLOOKUP($H641,'Master list'!$C:$Z,6,0)</f>
        <v>1</v>
      </c>
      <c r="AF641">
        <f>VLOOKUP($H641,'Master list'!$C:$Z,7,0)</f>
        <v>270</v>
      </c>
      <c r="AG641">
        <f>VLOOKUP($H641,'Master list'!$C:$Z,8,0)</f>
        <v>500</v>
      </c>
      <c r="AH641" s="46">
        <f>VLOOKUP($H641,'Master list'!$C:$L,9,0)</f>
        <v>1.05975</v>
      </c>
      <c r="AI641" s="46">
        <f t="shared" si="34"/>
        <v>105.97499999999999</v>
      </c>
      <c r="AJ641" s="46">
        <f t="shared" si="35"/>
        <v>78.421499999999995</v>
      </c>
      <c r="AK641" s="46">
        <f t="shared" si="36"/>
        <v>27.5535</v>
      </c>
      <c r="AL641" s="74">
        <v>5</v>
      </c>
    </row>
    <row r="642" spans="1:38">
      <c r="A642" s="120" t="s">
        <v>1447</v>
      </c>
      <c r="B642" s="120" t="s">
        <v>1702</v>
      </c>
      <c r="C642" s="120" t="s">
        <v>6277</v>
      </c>
      <c r="D642" s="120" t="s">
        <v>4220</v>
      </c>
      <c r="E642" s="121">
        <v>43</v>
      </c>
      <c r="F642" s="120" t="s">
        <v>6278</v>
      </c>
      <c r="G642" s="120" t="s">
        <v>6278</v>
      </c>
      <c r="H642" s="120" t="s">
        <v>1134</v>
      </c>
      <c r="I642" s="120" t="s">
        <v>1224</v>
      </c>
      <c r="J642" s="120" t="s">
        <v>1221</v>
      </c>
      <c r="K642" s="120">
        <v>0.6</v>
      </c>
      <c r="L642" s="120">
        <v>242</v>
      </c>
      <c r="M642" s="120" t="s">
        <v>1769</v>
      </c>
      <c r="N642" s="120" t="s">
        <v>1704</v>
      </c>
      <c r="O642" s="120" t="s">
        <v>1702</v>
      </c>
      <c r="P642" s="121">
        <v>500</v>
      </c>
      <c r="Q642" s="120">
        <v>0</v>
      </c>
      <c r="R642" s="121">
        <v>0</v>
      </c>
      <c r="S642" s="120">
        <v>0</v>
      </c>
      <c r="T642" s="121">
        <v>0</v>
      </c>
      <c r="U642" s="120">
        <v>0</v>
      </c>
      <c r="V642" s="121">
        <v>500</v>
      </c>
      <c r="W642" s="120">
        <v>0</v>
      </c>
      <c r="X642" s="120" t="s">
        <v>6279</v>
      </c>
      <c r="Y642" s="120" t="b">
        <v>0</v>
      </c>
      <c r="AA642" t="str">
        <f>VLOOKUP($H642,'Master list'!$C:$Z,3,0)</f>
        <v>SGCC</v>
      </c>
      <c r="AB642" t="str">
        <f>VLOOKUP($H642,'Master list'!$C:$Z,4,0)</f>
        <v>Z08</v>
      </c>
      <c r="AC642" s="47">
        <f>VLOOKUP($H642,'Master list'!$C:$Z,13,0)</f>
        <v>1219</v>
      </c>
      <c r="AD642" t="str">
        <f>VLOOKUP($H642,'Master list'!$C:$Z,5,0)</f>
        <v>SGCC-ZSBX-Z08</v>
      </c>
      <c r="AE642">
        <f>VLOOKUP($H642,'Master list'!$C:$Z,6,0)</f>
        <v>0.6</v>
      </c>
      <c r="AF642">
        <f>VLOOKUP($H642,'Master list'!$C:$Z,7,0)</f>
        <v>242</v>
      </c>
      <c r="AG642">
        <f>VLOOKUP($H642,'Master list'!$C:$Z,8,0)</f>
        <v>300</v>
      </c>
      <c r="AH642" s="46">
        <f>VLOOKUP($H642,'Master list'!$C:$L,9,0)</f>
        <v>0.34194600000000003</v>
      </c>
      <c r="AI642" s="46">
        <f t="shared" si="34"/>
        <v>170.97300000000001</v>
      </c>
      <c r="AJ642" s="46">
        <f t="shared" si="35"/>
        <v>0</v>
      </c>
      <c r="AK642" s="46">
        <f t="shared" si="36"/>
        <v>170.97300000000001</v>
      </c>
      <c r="AL642" s="74">
        <v>5</v>
      </c>
    </row>
    <row r="643" spans="1:38">
      <c r="A643" s="120" t="s">
        <v>1447</v>
      </c>
      <c r="B643" s="120" t="s">
        <v>1702</v>
      </c>
      <c r="C643" s="120" t="s">
        <v>6277</v>
      </c>
      <c r="D643" s="120" t="s">
        <v>4220</v>
      </c>
      <c r="E643" s="121">
        <v>44</v>
      </c>
      <c r="F643" s="120" t="s">
        <v>6278</v>
      </c>
      <c r="G643" s="120" t="s">
        <v>6278</v>
      </c>
      <c r="H643" s="120" t="s">
        <v>1141</v>
      </c>
      <c r="I643" s="120" t="s">
        <v>1224</v>
      </c>
      <c r="J643" s="120" t="s">
        <v>1221</v>
      </c>
      <c r="K643" s="120">
        <v>0.5</v>
      </c>
      <c r="L643" s="120">
        <v>420</v>
      </c>
      <c r="M643" s="120" t="s">
        <v>1771</v>
      </c>
      <c r="N643" s="120" t="s">
        <v>1704</v>
      </c>
      <c r="O643" s="120" t="s">
        <v>1702</v>
      </c>
      <c r="P643" s="121">
        <v>500</v>
      </c>
      <c r="Q643" s="120">
        <v>0</v>
      </c>
      <c r="R643" s="121">
        <v>0</v>
      </c>
      <c r="S643" s="120">
        <v>0</v>
      </c>
      <c r="T643" s="121">
        <v>0</v>
      </c>
      <c r="U643" s="120">
        <v>0</v>
      </c>
      <c r="V643" s="121">
        <v>500</v>
      </c>
      <c r="W643" s="120">
        <v>0</v>
      </c>
      <c r="X643" s="120" t="s">
        <v>6279</v>
      </c>
      <c r="Y643" s="120" t="b">
        <v>0</v>
      </c>
      <c r="AA643" t="str">
        <f>VLOOKUP($H643,'Master list'!$C:$Z,3,0)</f>
        <v>SGCC</v>
      </c>
      <c r="AB643" t="str">
        <f>VLOOKUP($H643,'Master list'!$C:$Z,4,0)</f>
        <v>Z08</v>
      </c>
      <c r="AC643" s="47">
        <f>VLOOKUP($H643,'Master list'!$C:$Z,13,0)</f>
        <v>1219</v>
      </c>
      <c r="AD643" t="str">
        <f>VLOOKUP($H643,'Master list'!$C:$Z,5,0)</f>
        <v>SGCC-ZSBX-Z08</v>
      </c>
      <c r="AE643">
        <f>VLOOKUP($H643,'Master list'!$C:$Z,6,0)</f>
        <v>0.5</v>
      </c>
      <c r="AF643">
        <f>VLOOKUP($H643,'Master list'!$C:$Z,7,0)</f>
        <v>420</v>
      </c>
      <c r="AG643">
        <f>VLOOKUP($H643,'Master list'!$C:$Z,8,0)</f>
        <v>677</v>
      </c>
      <c r="AH643" s="46">
        <f>VLOOKUP($H643,'Master list'!$C:$L,9,0)</f>
        <v>1.1160345</v>
      </c>
      <c r="AI643" s="46">
        <f t="shared" si="34"/>
        <v>558.01724999999999</v>
      </c>
      <c r="AJ643" s="46">
        <f t="shared" si="35"/>
        <v>0</v>
      </c>
      <c r="AK643" s="46">
        <f t="shared" si="36"/>
        <v>558.01724999999999</v>
      </c>
      <c r="AL643" s="74">
        <v>5</v>
      </c>
    </row>
    <row r="644" spans="1:38">
      <c r="A644" s="120" t="s">
        <v>1447</v>
      </c>
      <c r="B644" s="120" t="s">
        <v>1702</v>
      </c>
      <c r="C644" s="120" t="s">
        <v>6277</v>
      </c>
      <c r="D644" s="120" t="s">
        <v>4220</v>
      </c>
      <c r="E644" s="121">
        <v>45</v>
      </c>
      <c r="F644" s="120" t="s">
        <v>6278</v>
      </c>
      <c r="G644" s="120" t="s">
        <v>6278</v>
      </c>
      <c r="H644" s="120" t="s">
        <v>1141</v>
      </c>
      <c r="I644" s="120" t="s">
        <v>1224</v>
      </c>
      <c r="J644" s="120" t="s">
        <v>1221</v>
      </c>
      <c r="K644" s="120">
        <v>0.5</v>
      </c>
      <c r="L644" s="120">
        <v>420</v>
      </c>
      <c r="M644" s="120" t="s">
        <v>1771</v>
      </c>
      <c r="N644" s="120" t="s">
        <v>1704</v>
      </c>
      <c r="O644" s="120" t="s">
        <v>1702</v>
      </c>
      <c r="P644" s="121">
        <v>500</v>
      </c>
      <c r="Q644" s="120">
        <v>0</v>
      </c>
      <c r="R644" s="121">
        <v>0</v>
      </c>
      <c r="S644" s="120">
        <v>0</v>
      </c>
      <c r="T644" s="121">
        <v>0</v>
      </c>
      <c r="U644" s="120">
        <v>0</v>
      </c>
      <c r="V644" s="121">
        <v>500</v>
      </c>
      <c r="W644" s="120">
        <v>0</v>
      </c>
      <c r="X644" s="120" t="s">
        <v>6279</v>
      </c>
      <c r="Y644" s="120" t="b">
        <v>0</v>
      </c>
      <c r="AA644" t="str">
        <f>VLOOKUP($H644,'Master list'!$C:$Z,3,0)</f>
        <v>SGCC</v>
      </c>
      <c r="AB644" t="str">
        <f>VLOOKUP($H644,'Master list'!$C:$Z,4,0)</f>
        <v>Z08</v>
      </c>
      <c r="AC644" s="47">
        <f>VLOOKUP($H644,'Master list'!$C:$Z,13,0)</f>
        <v>1219</v>
      </c>
      <c r="AD644" t="str">
        <f>VLOOKUP($H644,'Master list'!$C:$Z,5,0)</f>
        <v>SGCC-ZSBX-Z08</v>
      </c>
      <c r="AE644">
        <f>VLOOKUP($H644,'Master list'!$C:$Z,6,0)</f>
        <v>0.5</v>
      </c>
      <c r="AF644">
        <f>VLOOKUP($H644,'Master list'!$C:$Z,7,0)</f>
        <v>420</v>
      </c>
      <c r="AG644">
        <f>VLOOKUP($H644,'Master list'!$C:$Z,8,0)</f>
        <v>677</v>
      </c>
      <c r="AH644" s="46">
        <f>VLOOKUP($H644,'Master list'!$C:$L,9,0)</f>
        <v>1.1160345</v>
      </c>
      <c r="AI644" s="46">
        <f t="shared" si="34"/>
        <v>558.01724999999999</v>
      </c>
      <c r="AJ644" s="46">
        <f t="shared" si="35"/>
        <v>0</v>
      </c>
      <c r="AK644" s="46">
        <f t="shared" si="36"/>
        <v>558.01724999999999</v>
      </c>
      <c r="AL644" s="74">
        <v>5</v>
      </c>
    </row>
    <row r="645" spans="1:38">
      <c r="A645" s="120" t="s">
        <v>1447</v>
      </c>
      <c r="B645" s="120" t="s">
        <v>1702</v>
      </c>
      <c r="C645" s="120" t="s">
        <v>6277</v>
      </c>
      <c r="D645" s="120" t="s">
        <v>4220</v>
      </c>
      <c r="E645" s="121">
        <v>46</v>
      </c>
      <c r="F645" s="120" t="s">
        <v>6278</v>
      </c>
      <c r="G645" s="120" t="s">
        <v>6278</v>
      </c>
      <c r="H645" s="120" t="s">
        <v>1146</v>
      </c>
      <c r="I645" s="120" t="s">
        <v>1224</v>
      </c>
      <c r="J645" s="120" t="s">
        <v>1547</v>
      </c>
      <c r="K645" s="120">
        <v>0.8</v>
      </c>
      <c r="L645" s="120">
        <v>102</v>
      </c>
      <c r="M645" s="120" t="s">
        <v>1772</v>
      </c>
      <c r="N645" s="120" t="s">
        <v>1704</v>
      </c>
      <c r="O645" s="120" t="s">
        <v>1702</v>
      </c>
      <c r="P645" s="121">
        <v>500</v>
      </c>
      <c r="Q645" s="120">
        <v>0</v>
      </c>
      <c r="R645" s="121">
        <v>0</v>
      </c>
      <c r="S645" s="120">
        <v>0</v>
      </c>
      <c r="T645" s="121">
        <v>0</v>
      </c>
      <c r="U645" s="120">
        <v>0</v>
      </c>
      <c r="V645" s="121">
        <v>500</v>
      </c>
      <c r="W645" s="120">
        <v>0</v>
      </c>
      <c r="X645" s="120" t="s">
        <v>6279</v>
      </c>
      <c r="Y645" s="120" t="b">
        <v>0</v>
      </c>
      <c r="AA645" t="str">
        <f>VLOOKUP($H645,'Master list'!$C:$Z,3,0)</f>
        <v>SGCD</v>
      </c>
      <c r="AB645" t="str">
        <f>VLOOKUP($H645,'Master list'!$C:$Z,4,0)</f>
        <v>Z08</v>
      </c>
      <c r="AC645" s="47">
        <f>VLOOKUP($H645,'Master list'!$C:$Z,13,0)</f>
        <v>1219</v>
      </c>
      <c r="AD645" t="str">
        <f>VLOOKUP($H645,'Master list'!$C:$Z,5,0)</f>
        <v>SGCD2-ZSBX-Z08</v>
      </c>
      <c r="AE645">
        <f>VLOOKUP($H645,'Master list'!$C:$Z,6,0)</f>
        <v>0.8</v>
      </c>
      <c r="AF645">
        <f>VLOOKUP($H645,'Master list'!$C:$Z,7,0)</f>
        <v>102</v>
      </c>
      <c r="AG645">
        <f>VLOOKUP($H645,'Master list'!$C:$Z,8,0)</f>
        <v>240</v>
      </c>
      <c r="AH645" s="46">
        <f>VLOOKUP($H645,'Master list'!$C:$L,9,0)</f>
        <v>0.15373440000000002</v>
      </c>
      <c r="AI645" s="46">
        <f t="shared" si="34"/>
        <v>76.867200000000011</v>
      </c>
      <c r="AJ645" s="46">
        <f t="shared" si="35"/>
        <v>0</v>
      </c>
      <c r="AK645" s="46">
        <f t="shared" si="36"/>
        <v>76.867200000000011</v>
      </c>
      <c r="AL645" s="74">
        <v>5</v>
      </c>
    </row>
    <row r="646" spans="1:38">
      <c r="A646" s="120" t="s">
        <v>1447</v>
      </c>
      <c r="B646" s="120" t="s">
        <v>1702</v>
      </c>
      <c r="C646" s="120" t="s">
        <v>6277</v>
      </c>
      <c r="D646" s="120" t="s">
        <v>4220</v>
      </c>
      <c r="E646" s="121">
        <v>47</v>
      </c>
      <c r="F646" s="120" t="s">
        <v>6278</v>
      </c>
      <c r="G646" s="120" t="s">
        <v>6278</v>
      </c>
      <c r="H646" s="120" t="s">
        <v>1146</v>
      </c>
      <c r="I646" s="120" t="s">
        <v>1224</v>
      </c>
      <c r="J646" s="120" t="s">
        <v>1547</v>
      </c>
      <c r="K646" s="120">
        <v>0.8</v>
      </c>
      <c r="L646" s="120">
        <v>102</v>
      </c>
      <c r="M646" s="120" t="s">
        <v>1772</v>
      </c>
      <c r="N646" s="120" t="s">
        <v>1704</v>
      </c>
      <c r="O646" s="120" t="s">
        <v>1702</v>
      </c>
      <c r="P646" s="121">
        <v>500</v>
      </c>
      <c r="Q646" s="120">
        <v>0</v>
      </c>
      <c r="R646" s="121">
        <v>0</v>
      </c>
      <c r="S646" s="120">
        <v>0</v>
      </c>
      <c r="T646" s="121">
        <v>0</v>
      </c>
      <c r="U646" s="120">
        <v>0</v>
      </c>
      <c r="V646" s="121">
        <v>500</v>
      </c>
      <c r="W646" s="120">
        <v>0</v>
      </c>
      <c r="X646" s="120" t="s">
        <v>6279</v>
      </c>
      <c r="Y646" s="120" t="b">
        <v>0</v>
      </c>
      <c r="AA646" t="str">
        <f>VLOOKUP($H646,'Master list'!$C:$Z,3,0)</f>
        <v>SGCD</v>
      </c>
      <c r="AB646" t="str">
        <f>VLOOKUP($H646,'Master list'!$C:$Z,4,0)</f>
        <v>Z08</v>
      </c>
      <c r="AC646" s="47">
        <f>VLOOKUP($H646,'Master list'!$C:$Z,13,0)</f>
        <v>1219</v>
      </c>
      <c r="AD646" t="str">
        <f>VLOOKUP($H646,'Master list'!$C:$Z,5,0)</f>
        <v>SGCD2-ZSBX-Z08</v>
      </c>
      <c r="AE646">
        <f>VLOOKUP($H646,'Master list'!$C:$Z,6,0)</f>
        <v>0.8</v>
      </c>
      <c r="AF646">
        <f>VLOOKUP($H646,'Master list'!$C:$Z,7,0)</f>
        <v>102</v>
      </c>
      <c r="AG646">
        <f>VLOOKUP($H646,'Master list'!$C:$Z,8,0)</f>
        <v>240</v>
      </c>
      <c r="AH646" s="46">
        <f>VLOOKUP($H646,'Master list'!$C:$L,9,0)</f>
        <v>0.15373440000000002</v>
      </c>
      <c r="AI646" s="46">
        <f t="shared" si="34"/>
        <v>76.867200000000011</v>
      </c>
      <c r="AJ646" s="46">
        <f t="shared" si="35"/>
        <v>0</v>
      </c>
      <c r="AK646" s="46">
        <f t="shared" si="36"/>
        <v>76.867200000000011</v>
      </c>
      <c r="AL646" s="74">
        <v>5</v>
      </c>
    </row>
    <row r="647" spans="1:38">
      <c r="A647" s="120" t="s">
        <v>1447</v>
      </c>
      <c r="B647" s="120" t="s">
        <v>1702</v>
      </c>
      <c r="C647" s="120" t="s">
        <v>6277</v>
      </c>
      <c r="D647" s="120" t="s">
        <v>4220</v>
      </c>
      <c r="E647" s="121">
        <v>48</v>
      </c>
      <c r="F647" s="120" t="s">
        <v>6278</v>
      </c>
      <c r="G647" s="120" t="s">
        <v>6278</v>
      </c>
      <c r="H647" s="120" t="s">
        <v>1158</v>
      </c>
      <c r="I647" s="120" t="s">
        <v>1224</v>
      </c>
      <c r="J647" s="120" t="s">
        <v>1227</v>
      </c>
      <c r="K647" s="120">
        <v>2</v>
      </c>
      <c r="L647" s="120">
        <v>323</v>
      </c>
      <c r="M647" s="120" t="s">
        <v>1774</v>
      </c>
      <c r="N647" s="120" t="s">
        <v>1704</v>
      </c>
      <c r="O647" s="120" t="s">
        <v>1702</v>
      </c>
      <c r="P647" s="121">
        <v>100</v>
      </c>
      <c r="Q647" s="120">
        <v>0</v>
      </c>
      <c r="R647" s="121">
        <v>0</v>
      </c>
      <c r="S647" s="120">
        <v>0</v>
      </c>
      <c r="T647" s="121">
        <v>0</v>
      </c>
      <c r="U647" s="120">
        <v>0</v>
      </c>
      <c r="V647" s="121">
        <v>100</v>
      </c>
      <c r="W647" s="120">
        <v>0</v>
      </c>
      <c r="X647" s="120" t="s">
        <v>6279</v>
      </c>
      <c r="Y647" s="120" t="b">
        <v>0</v>
      </c>
      <c r="AA647" t="str">
        <f>VLOOKUP($H647,'Master list'!$C:$Z,3,0)</f>
        <v>SGCC</v>
      </c>
      <c r="AB647" t="str">
        <f>VLOOKUP($H647,'Master list'!$C:$Z,4,0)</f>
        <v>Z18</v>
      </c>
      <c r="AC647" s="47">
        <f>VLOOKUP($H647,'Master list'!$C:$Z,13,0)</f>
        <v>1219</v>
      </c>
      <c r="AD647" t="str">
        <f>VLOOKUP($H647,'Master list'!$C:$Z,5,0)</f>
        <v>SGCC-ZSBX-Z18</v>
      </c>
      <c r="AE647">
        <f>VLOOKUP($H647,'Master list'!$C:$Z,6,0)</f>
        <v>2</v>
      </c>
      <c r="AF647">
        <f>VLOOKUP($H647,'Master list'!$C:$Z,7,0)</f>
        <v>232</v>
      </c>
      <c r="AG647">
        <f>VLOOKUP($H647,'Master list'!$C:$Z,8,0)</f>
        <v>740</v>
      </c>
      <c r="AH647" s="46">
        <f>VLOOKUP($H647,'Master list'!$C:$L,9,0)</f>
        <v>2.6953759999999996</v>
      </c>
      <c r="AI647" s="46">
        <f t="shared" si="34"/>
        <v>269.53759999999994</v>
      </c>
      <c r="AJ647" s="46">
        <f t="shared" si="35"/>
        <v>0</v>
      </c>
      <c r="AK647" s="46">
        <f t="shared" si="36"/>
        <v>269.53759999999994</v>
      </c>
      <c r="AL647" s="74">
        <v>5</v>
      </c>
    </row>
    <row r="648" spans="1:38">
      <c r="A648" s="120" t="s">
        <v>1447</v>
      </c>
      <c r="B648" s="120" t="s">
        <v>1702</v>
      </c>
      <c r="C648" s="120" t="s">
        <v>6277</v>
      </c>
      <c r="D648" s="120" t="s">
        <v>4220</v>
      </c>
      <c r="E648" s="121">
        <v>49</v>
      </c>
      <c r="F648" s="120" t="s">
        <v>6246</v>
      </c>
      <c r="G648" s="120" t="s">
        <v>6246</v>
      </c>
      <c r="H648" s="120" t="s">
        <v>1160</v>
      </c>
      <c r="I648" s="120" t="s">
        <v>1224</v>
      </c>
      <c r="J648" s="120" t="s">
        <v>1227</v>
      </c>
      <c r="K648" s="120">
        <v>2</v>
      </c>
      <c r="L648" s="120">
        <v>76</v>
      </c>
      <c r="M648" s="120" t="s">
        <v>1853</v>
      </c>
      <c r="N648" s="120" t="s">
        <v>1704</v>
      </c>
      <c r="O648" s="120" t="s">
        <v>1702</v>
      </c>
      <c r="P648" s="121">
        <v>400</v>
      </c>
      <c r="Q648" s="120">
        <v>0</v>
      </c>
      <c r="R648" s="121">
        <v>400</v>
      </c>
      <c r="S648" s="120">
        <v>160</v>
      </c>
      <c r="T648" s="121">
        <v>0</v>
      </c>
      <c r="U648" s="120">
        <v>0</v>
      </c>
      <c r="V648" s="121">
        <v>0</v>
      </c>
      <c r="W648" s="120">
        <v>0</v>
      </c>
      <c r="X648" s="120" t="s">
        <v>6279</v>
      </c>
      <c r="Y648" s="120" t="b">
        <v>1</v>
      </c>
      <c r="AA648" t="str">
        <f>VLOOKUP($H648,'Master list'!$C:$Z,3,0)</f>
        <v>SGCC</v>
      </c>
      <c r="AB648" t="str">
        <f>VLOOKUP($H648,'Master list'!$C:$Z,4,0)</f>
        <v>Z18</v>
      </c>
      <c r="AC648" s="47">
        <f>VLOOKUP($H648,'Master list'!$C:$Z,13,0)</f>
        <v>1219</v>
      </c>
      <c r="AD648" t="str">
        <f>VLOOKUP($H648,'Master list'!$C:$Z,5,0)</f>
        <v>SGCC-ZSBX-Z18</v>
      </c>
      <c r="AE648">
        <f>VLOOKUP($H648,'Master list'!$C:$Z,6,0)</f>
        <v>2</v>
      </c>
      <c r="AF648">
        <f>VLOOKUP($H648,'Master list'!$C:$Z,7,0)</f>
        <v>76</v>
      </c>
      <c r="AG648">
        <f>VLOOKUP($H648,'Master list'!$C:$Z,8,0)</f>
        <v>344</v>
      </c>
      <c r="AH648" s="46">
        <f>VLOOKUP($H648,'Master list'!$C:$L,9,0)</f>
        <v>0.41046080000000001</v>
      </c>
      <c r="AI648" s="46">
        <f t="shared" si="34"/>
        <v>164.18432000000001</v>
      </c>
      <c r="AJ648" s="46">
        <f t="shared" si="35"/>
        <v>164.18432000000001</v>
      </c>
      <c r="AK648" s="46">
        <f t="shared" si="36"/>
        <v>0</v>
      </c>
      <c r="AL648" s="74">
        <v>5</v>
      </c>
    </row>
    <row r="649" spans="1:38">
      <c r="A649" s="120" t="s">
        <v>1447</v>
      </c>
      <c r="B649" s="120" t="s">
        <v>1702</v>
      </c>
      <c r="C649" s="120" t="s">
        <v>6277</v>
      </c>
      <c r="D649" s="120" t="s">
        <v>4220</v>
      </c>
      <c r="E649" s="121">
        <v>50</v>
      </c>
      <c r="F649" s="120" t="s">
        <v>6246</v>
      </c>
      <c r="G649" s="120" t="s">
        <v>6246</v>
      </c>
      <c r="H649" s="120" t="s">
        <v>1160</v>
      </c>
      <c r="I649" s="120" t="s">
        <v>1224</v>
      </c>
      <c r="J649" s="120" t="s">
        <v>1227</v>
      </c>
      <c r="K649" s="120">
        <v>2</v>
      </c>
      <c r="L649" s="120">
        <v>76</v>
      </c>
      <c r="M649" s="120" t="s">
        <v>1853</v>
      </c>
      <c r="N649" s="120" t="s">
        <v>1704</v>
      </c>
      <c r="O649" s="120" t="s">
        <v>1702</v>
      </c>
      <c r="P649" s="121">
        <v>1600</v>
      </c>
      <c r="Q649" s="120">
        <v>0</v>
      </c>
      <c r="R649" s="121">
        <v>1600</v>
      </c>
      <c r="S649" s="120">
        <v>640</v>
      </c>
      <c r="T649" s="121">
        <v>0</v>
      </c>
      <c r="U649" s="120">
        <v>0</v>
      </c>
      <c r="V649" s="121">
        <v>0</v>
      </c>
      <c r="W649" s="120">
        <v>0</v>
      </c>
      <c r="X649" s="120" t="s">
        <v>6279</v>
      </c>
      <c r="Y649" s="120" t="b">
        <v>1</v>
      </c>
      <c r="AA649" t="str">
        <f>VLOOKUP($H649,'Master list'!$C:$Z,3,0)</f>
        <v>SGCC</v>
      </c>
      <c r="AB649" t="str">
        <f>VLOOKUP($H649,'Master list'!$C:$Z,4,0)</f>
        <v>Z18</v>
      </c>
      <c r="AC649" s="47">
        <f>VLOOKUP($H649,'Master list'!$C:$Z,13,0)</f>
        <v>1219</v>
      </c>
      <c r="AD649" t="str">
        <f>VLOOKUP($H649,'Master list'!$C:$Z,5,0)</f>
        <v>SGCC-ZSBX-Z18</v>
      </c>
      <c r="AE649">
        <f>VLOOKUP($H649,'Master list'!$C:$Z,6,0)</f>
        <v>2</v>
      </c>
      <c r="AF649">
        <f>VLOOKUP($H649,'Master list'!$C:$Z,7,0)</f>
        <v>76</v>
      </c>
      <c r="AG649">
        <f>VLOOKUP($H649,'Master list'!$C:$Z,8,0)</f>
        <v>344</v>
      </c>
      <c r="AH649" s="46">
        <f>VLOOKUP($H649,'Master list'!$C:$L,9,0)</f>
        <v>0.41046080000000001</v>
      </c>
      <c r="AI649" s="46">
        <f t="shared" ref="AI649:AI712" si="37">IF(M649="coil",Q649,P649*$AH649)</f>
        <v>656.73728000000006</v>
      </c>
      <c r="AJ649" s="46">
        <f t="shared" ref="AJ649:AJ712" si="38">IF(M649="coil",U649+S649,(R649+T649)*$AH649)</f>
        <v>656.73728000000006</v>
      </c>
      <c r="AK649" s="46">
        <f t="shared" ref="AK649:AK712" si="39">IF(Y649="TRUE",0,AI649-AJ649)</f>
        <v>0</v>
      </c>
      <c r="AL649" s="74">
        <v>5</v>
      </c>
    </row>
    <row r="650" spans="1:38">
      <c r="A650" s="120" t="s">
        <v>1447</v>
      </c>
      <c r="B650" s="120" t="s">
        <v>1702</v>
      </c>
      <c r="C650" s="120" t="s">
        <v>6277</v>
      </c>
      <c r="D650" s="120" t="s">
        <v>4220</v>
      </c>
      <c r="E650" s="121">
        <v>51</v>
      </c>
      <c r="F650" s="120" t="s">
        <v>6278</v>
      </c>
      <c r="G650" s="120" t="s">
        <v>6278</v>
      </c>
      <c r="H650" s="120" t="s">
        <v>1160</v>
      </c>
      <c r="I650" s="120" t="s">
        <v>1224</v>
      </c>
      <c r="J650" s="120" t="s">
        <v>1227</v>
      </c>
      <c r="K650" s="120">
        <v>2</v>
      </c>
      <c r="L650" s="120">
        <v>76</v>
      </c>
      <c r="M650" s="120" t="s">
        <v>1853</v>
      </c>
      <c r="N650" s="120" t="s">
        <v>1704</v>
      </c>
      <c r="O650" s="120" t="s">
        <v>1702</v>
      </c>
      <c r="P650" s="121">
        <v>600</v>
      </c>
      <c r="Q650" s="120">
        <v>0</v>
      </c>
      <c r="R650" s="121">
        <v>161</v>
      </c>
      <c r="S650" s="120">
        <v>64.396000000000001</v>
      </c>
      <c r="T650" s="121">
        <v>0</v>
      </c>
      <c r="U650" s="120">
        <v>0</v>
      </c>
      <c r="V650" s="121">
        <v>439</v>
      </c>
      <c r="W650" s="120">
        <v>0</v>
      </c>
      <c r="X650" s="120" t="s">
        <v>6279</v>
      </c>
      <c r="Y650" s="120" t="b">
        <v>0</v>
      </c>
      <c r="AA650" t="str">
        <f>VLOOKUP($H650,'Master list'!$C:$Z,3,0)</f>
        <v>SGCC</v>
      </c>
      <c r="AB650" t="str">
        <f>VLOOKUP($H650,'Master list'!$C:$Z,4,0)</f>
        <v>Z18</v>
      </c>
      <c r="AC650" s="47">
        <f>VLOOKUP($H650,'Master list'!$C:$Z,13,0)</f>
        <v>1219</v>
      </c>
      <c r="AD650" t="str">
        <f>VLOOKUP($H650,'Master list'!$C:$Z,5,0)</f>
        <v>SGCC-ZSBX-Z18</v>
      </c>
      <c r="AE650">
        <f>VLOOKUP($H650,'Master list'!$C:$Z,6,0)</f>
        <v>2</v>
      </c>
      <c r="AF650">
        <f>VLOOKUP($H650,'Master list'!$C:$Z,7,0)</f>
        <v>76</v>
      </c>
      <c r="AG650">
        <f>VLOOKUP($H650,'Master list'!$C:$Z,8,0)</f>
        <v>344</v>
      </c>
      <c r="AH650" s="46">
        <f>VLOOKUP($H650,'Master list'!$C:$L,9,0)</f>
        <v>0.41046080000000001</v>
      </c>
      <c r="AI650" s="46">
        <f t="shared" si="37"/>
        <v>246.27648000000002</v>
      </c>
      <c r="AJ650" s="46">
        <f t="shared" si="38"/>
        <v>66.084188800000007</v>
      </c>
      <c r="AK650" s="46">
        <f t="shared" si="39"/>
        <v>180.1922912</v>
      </c>
      <c r="AL650" s="74">
        <v>5</v>
      </c>
    </row>
    <row r="651" spans="1:38">
      <c r="A651" s="120" t="s">
        <v>1447</v>
      </c>
      <c r="B651" s="120" t="s">
        <v>1702</v>
      </c>
      <c r="C651" s="120" t="s">
        <v>6277</v>
      </c>
      <c r="D651" s="120" t="s">
        <v>4220</v>
      </c>
      <c r="E651" s="121">
        <v>52</v>
      </c>
      <c r="F651" s="120" t="s">
        <v>6278</v>
      </c>
      <c r="G651" s="120" t="s">
        <v>6278</v>
      </c>
      <c r="H651" s="120" t="s">
        <v>1162</v>
      </c>
      <c r="I651" s="120" t="s">
        <v>1224</v>
      </c>
      <c r="J651" s="120" t="s">
        <v>1227</v>
      </c>
      <c r="K651" s="120">
        <v>2</v>
      </c>
      <c r="L651" s="120">
        <v>77</v>
      </c>
      <c r="M651" s="120" t="s">
        <v>1854</v>
      </c>
      <c r="N651" s="120" t="s">
        <v>1704</v>
      </c>
      <c r="O651" s="120" t="s">
        <v>1702</v>
      </c>
      <c r="P651" s="121">
        <v>200</v>
      </c>
      <c r="Q651" s="120">
        <v>0</v>
      </c>
      <c r="R651" s="121">
        <v>0</v>
      </c>
      <c r="S651" s="120">
        <v>0</v>
      </c>
      <c r="T651" s="121">
        <v>0</v>
      </c>
      <c r="U651" s="120">
        <v>0</v>
      </c>
      <c r="V651" s="121">
        <v>200</v>
      </c>
      <c r="W651" s="120">
        <v>0</v>
      </c>
      <c r="X651" s="120" t="s">
        <v>6279</v>
      </c>
      <c r="Y651" s="120" t="b">
        <v>0</v>
      </c>
      <c r="AA651" t="str">
        <f>VLOOKUP($H651,'Master list'!$C:$Z,3,0)</f>
        <v>SGCC</v>
      </c>
      <c r="AB651" t="str">
        <f>VLOOKUP($H651,'Master list'!$C:$Z,4,0)</f>
        <v>Z18</v>
      </c>
      <c r="AC651" s="47">
        <f>VLOOKUP($H651,'Master list'!$C:$Z,13,0)</f>
        <v>1219</v>
      </c>
      <c r="AD651" t="str">
        <f>VLOOKUP($H651,'Master list'!$C:$Z,5,0)</f>
        <v>SGCC-ZSBX-Z18</v>
      </c>
      <c r="AE651">
        <f>VLOOKUP($H651,'Master list'!$C:$Z,6,0)</f>
        <v>2</v>
      </c>
      <c r="AF651">
        <f>VLOOKUP($H651,'Master list'!$C:$Z,7,0)</f>
        <v>77</v>
      </c>
      <c r="AG651">
        <f>VLOOKUP($H651,'Master list'!$C:$Z,8,0)</f>
        <v>1150</v>
      </c>
      <c r="AH651" s="46">
        <f>VLOOKUP($H651,'Master list'!$C:$L,9,0)</f>
        <v>1.3902349999999997</v>
      </c>
      <c r="AI651" s="46">
        <f t="shared" si="37"/>
        <v>278.04699999999991</v>
      </c>
      <c r="AJ651" s="46">
        <f t="shared" si="38"/>
        <v>0</v>
      </c>
      <c r="AK651" s="46">
        <f t="shared" si="39"/>
        <v>278.04699999999991</v>
      </c>
      <c r="AL651" s="74">
        <v>5</v>
      </c>
    </row>
    <row r="652" spans="1:38">
      <c r="A652" s="120" t="s">
        <v>1447</v>
      </c>
      <c r="B652" s="120" t="s">
        <v>1702</v>
      </c>
      <c r="C652" s="120" t="s">
        <v>6277</v>
      </c>
      <c r="D652" s="120" t="s">
        <v>4220</v>
      </c>
      <c r="E652" s="121">
        <v>53</v>
      </c>
      <c r="F652" s="120" t="s">
        <v>6278</v>
      </c>
      <c r="G652" s="120" t="s">
        <v>6278</v>
      </c>
      <c r="H652" s="120" t="s">
        <v>1165</v>
      </c>
      <c r="I652" s="120" t="s">
        <v>1224</v>
      </c>
      <c r="J652" s="120" t="s">
        <v>1227</v>
      </c>
      <c r="K652" s="120">
        <v>2</v>
      </c>
      <c r="L652" s="120">
        <v>77</v>
      </c>
      <c r="M652" s="120" t="s">
        <v>1775</v>
      </c>
      <c r="N652" s="120" t="s">
        <v>1704</v>
      </c>
      <c r="O652" s="120" t="s">
        <v>1702</v>
      </c>
      <c r="P652" s="121">
        <v>100</v>
      </c>
      <c r="Q652" s="120">
        <v>0</v>
      </c>
      <c r="R652" s="121">
        <v>0</v>
      </c>
      <c r="S652" s="120">
        <v>0</v>
      </c>
      <c r="T652" s="121">
        <v>0</v>
      </c>
      <c r="U652" s="120">
        <v>0</v>
      </c>
      <c r="V652" s="121">
        <v>100</v>
      </c>
      <c r="W652" s="120">
        <v>0</v>
      </c>
      <c r="X652" s="120" t="s">
        <v>6279</v>
      </c>
      <c r="Y652" s="120" t="b">
        <v>0</v>
      </c>
      <c r="AA652" t="str">
        <f>VLOOKUP($H652,'Master list'!$C:$Z,3,0)</f>
        <v>SGCC</v>
      </c>
      <c r="AB652" t="str">
        <f>VLOOKUP($H652,'Master list'!$C:$Z,4,0)</f>
        <v>Z18</v>
      </c>
      <c r="AC652" s="47">
        <f>VLOOKUP($H652,'Master list'!$C:$Z,13,0)</f>
        <v>1219</v>
      </c>
      <c r="AD652" t="str">
        <f>VLOOKUP($H652,'Master list'!$C:$Z,5,0)</f>
        <v>SGCC-ZSBX-Z18</v>
      </c>
      <c r="AE652">
        <f>VLOOKUP($H652,'Master list'!$C:$Z,6,0)</f>
        <v>2</v>
      </c>
      <c r="AF652">
        <f>VLOOKUP($H652,'Master list'!$C:$Z,7,0)</f>
        <v>77</v>
      </c>
      <c r="AG652">
        <f>VLOOKUP($H652,'Master list'!$C:$Z,8,0)</f>
        <v>850</v>
      </c>
      <c r="AH652" s="46">
        <f>VLOOKUP($H652,'Master list'!$C:$L,9,0)</f>
        <v>1.0275649999999998</v>
      </c>
      <c r="AI652" s="46">
        <f t="shared" si="37"/>
        <v>102.75649999999999</v>
      </c>
      <c r="AJ652" s="46">
        <f t="shared" si="38"/>
        <v>0</v>
      </c>
      <c r="AK652" s="46">
        <f t="shared" si="39"/>
        <v>102.75649999999999</v>
      </c>
      <c r="AL652" s="74">
        <v>5</v>
      </c>
    </row>
    <row r="653" spans="1:38">
      <c r="A653" s="120" t="s">
        <v>1447</v>
      </c>
      <c r="B653" s="120" t="s">
        <v>1702</v>
      </c>
      <c r="C653" s="120" t="s">
        <v>6277</v>
      </c>
      <c r="D653" s="120" t="s">
        <v>4220</v>
      </c>
      <c r="E653" s="121">
        <v>54</v>
      </c>
      <c r="F653" s="120" t="s">
        <v>6280</v>
      </c>
      <c r="G653" s="120" t="s">
        <v>6280</v>
      </c>
      <c r="H653" s="120" t="s">
        <v>1167</v>
      </c>
      <c r="I653" s="120" t="s">
        <v>1224</v>
      </c>
      <c r="J653" s="120" t="s">
        <v>1227</v>
      </c>
      <c r="K653" s="120">
        <v>2</v>
      </c>
      <c r="L653" s="120">
        <v>89.9</v>
      </c>
      <c r="M653" s="120" t="s">
        <v>6189</v>
      </c>
      <c r="N653" s="120" t="s">
        <v>1704</v>
      </c>
      <c r="O653" s="120" t="s">
        <v>1702</v>
      </c>
      <c r="P653" s="121">
        <v>200</v>
      </c>
      <c r="Q653" s="120">
        <v>0</v>
      </c>
      <c r="R653" s="121">
        <v>0</v>
      </c>
      <c r="S653" s="120">
        <v>0</v>
      </c>
      <c r="T653" s="121">
        <v>0</v>
      </c>
      <c r="U653" s="120">
        <v>0</v>
      </c>
      <c r="V653" s="121">
        <v>200</v>
      </c>
      <c r="W653" s="120">
        <v>0</v>
      </c>
      <c r="X653" s="120" t="s">
        <v>6279</v>
      </c>
      <c r="Y653" s="120" t="b">
        <v>0</v>
      </c>
      <c r="AA653" t="str">
        <f>VLOOKUP($H653,'Master list'!$C:$Z,3,0)</f>
        <v>SGCC</v>
      </c>
      <c r="AB653" t="str">
        <f>VLOOKUP($H653,'Master list'!$C:$Z,4,0)</f>
        <v>Z18</v>
      </c>
      <c r="AC653" s="47">
        <f>VLOOKUP($H653,'Master list'!$C:$Z,13,0)</f>
        <v>1219</v>
      </c>
      <c r="AD653" t="str">
        <f>VLOOKUP($H653,'Master list'!$C:$Z,5,0)</f>
        <v>SGCC-ZSBX-Z18</v>
      </c>
      <c r="AE653">
        <f>VLOOKUP($H653,'Master list'!$C:$Z,6,0)</f>
        <v>2</v>
      </c>
      <c r="AF653">
        <f>VLOOKUP($H653,'Master list'!$C:$Z,7,0)</f>
        <v>89.9</v>
      </c>
      <c r="AG653">
        <f>VLOOKUP($H653,'Master list'!$C:$Z,8,0)</f>
        <v>256</v>
      </c>
      <c r="AH653" s="46">
        <f>VLOOKUP($H653,'Master list'!$C:$L,9,0)</f>
        <v>0.36132607999999999</v>
      </c>
      <c r="AI653" s="46">
        <f t="shared" si="37"/>
        <v>72.265215999999995</v>
      </c>
      <c r="AJ653" s="46">
        <f t="shared" si="38"/>
        <v>0</v>
      </c>
      <c r="AK653" s="46">
        <f t="shared" si="39"/>
        <v>72.265215999999995</v>
      </c>
      <c r="AL653" s="74">
        <v>5</v>
      </c>
    </row>
    <row r="654" spans="1:38">
      <c r="A654" s="120" t="s">
        <v>1447</v>
      </c>
      <c r="B654" s="120" t="s">
        <v>1702</v>
      </c>
      <c r="C654" s="120" t="s">
        <v>6277</v>
      </c>
      <c r="D654" s="120" t="s">
        <v>4220</v>
      </c>
      <c r="E654" s="121">
        <v>55</v>
      </c>
      <c r="F654" s="120" t="s">
        <v>6278</v>
      </c>
      <c r="G654" s="120" t="s">
        <v>6278</v>
      </c>
      <c r="H654" s="120" t="s">
        <v>1167</v>
      </c>
      <c r="I654" s="120" t="s">
        <v>1224</v>
      </c>
      <c r="J654" s="120" t="s">
        <v>1227</v>
      </c>
      <c r="K654" s="120">
        <v>2</v>
      </c>
      <c r="L654" s="120">
        <v>89.9</v>
      </c>
      <c r="M654" s="120" t="s">
        <v>6189</v>
      </c>
      <c r="N654" s="120" t="s">
        <v>1704</v>
      </c>
      <c r="O654" s="120" t="s">
        <v>1702</v>
      </c>
      <c r="P654" s="121">
        <v>1600</v>
      </c>
      <c r="Q654" s="120">
        <v>0</v>
      </c>
      <c r="R654" s="121">
        <v>0</v>
      </c>
      <c r="S654" s="120">
        <v>0</v>
      </c>
      <c r="T654" s="121">
        <v>0</v>
      </c>
      <c r="U654" s="120">
        <v>0</v>
      </c>
      <c r="V654" s="121">
        <v>1600</v>
      </c>
      <c r="W654" s="120">
        <v>0</v>
      </c>
      <c r="X654" s="120" t="s">
        <v>6279</v>
      </c>
      <c r="Y654" s="120" t="b">
        <v>0</v>
      </c>
      <c r="AA654" t="str">
        <f>VLOOKUP($H654,'Master list'!$C:$Z,3,0)</f>
        <v>SGCC</v>
      </c>
      <c r="AB654" t="str">
        <f>VLOOKUP($H654,'Master list'!$C:$Z,4,0)</f>
        <v>Z18</v>
      </c>
      <c r="AC654" s="47">
        <f>VLOOKUP($H654,'Master list'!$C:$Z,13,0)</f>
        <v>1219</v>
      </c>
      <c r="AD654" t="str">
        <f>VLOOKUP($H654,'Master list'!$C:$Z,5,0)</f>
        <v>SGCC-ZSBX-Z18</v>
      </c>
      <c r="AE654">
        <f>VLOOKUP($H654,'Master list'!$C:$Z,6,0)</f>
        <v>2</v>
      </c>
      <c r="AF654">
        <f>VLOOKUP($H654,'Master list'!$C:$Z,7,0)</f>
        <v>89.9</v>
      </c>
      <c r="AG654">
        <f>VLOOKUP($H654,'Master list'!$C:$Z,8,0)</f>
        <v>256</v>
      </c>
      <c r="AH654" s="46">
        <f>VLOOKUP($H654,'Master list'!$C:$L,9,0)</f>
        <v>0.36132607999999999</v>
      </c>
      <c r="AI654" s="46">
        <f t="shared" si="37"/>
        <v>578.12172799999996</v>
      </c>
      <c r="AJ654" s="46">
        <f t="shared" si="38"/>
        <v>0</v>
      </c>
      <c r="AK654" s="46">
        <f t="shared" si="39"/>
        <v>578.12172799999996</v>
      </c>
      <c r="AL654" s="74">
        <v>5</v>
      </c>
    </row>
    <row r="655" spans="1:38">
      <c r="A655" s="120" t="s">
        <v>1447</v>
      </c>
      <c r="B655" s="120" t="s">
        <v>1702</v>
      </c>
      <c r="C655" s="120" t="s">
        <v>6281</v>
      </c>
      <c r="D655" s="120" t="s">
        <v>4220</v>
      </c>
      <c r="E655" s="121">
        <v>1</v>
      </c>
      <c r="F655" s="120" t="s">
        <v>6247</v>
      </c>
      <c r="G655" s="120" t="s">
        <v>6247</v>
      </c>
      <c r="H655" s="120" t="s">
        <v>6</v>
      </c>
      <c r="I655" s="120" t="s">
        <v>1228</v>
      </c>
      <c r="J655" s="120" t="s">
        <v>1221</v>
      </c>
      <c r="K655" s="120">
        <v>1</v>
      </c>
      <c r="L655" s="120">
        <v>85</v>
      </c>
      <c r="M655" s="120" t="s">
        <v>6193</v>
      </c>
      <c r="N655" s="120" t="s">
        <v>1704</v>
      </c>
      <c r="O655" s="120" t="s">
        <v>1702</v>
      </c>
      <c r="P655" s="121">
        <v>500</v>
      </c>
      <c r="Q655" s="120">
        <v>0</v>
      </c>
      <c r="R655" s="121">
        <v>0</v>
      </c>
      <c r="S655" s="120">
        <v>0</v>
      </c>
      <c r="T655" s="121">
        <v>188</v>
      </c>
      <c r="U655" s="120">
        <v>23.876000000000001</v>
      </c>
      <c r="V655" s="121">
        <v>312</v>
      </c>
      <c r="W655" s="120">
        <v>0</v>
      </c>
      <c r="X655" s="120" t="s">
        <v>6279</v>
      </c>
      <c r="Y655" s="120" t="b">
        <v>0</v>
      </c>
      <c r="AA655" t="str">
        <f>VLOOKUP($H655,'Master list'!$C:$Z,3,0)</f>
        <v>SGCC</v>
      </c>
      <c r="AB655" t="str">
        <f>VLOOKUP($H655,'Master list'!$C:$Z,4,0)</f>
        <v>Z08</v>
      </c>
      <c r="AC655" s="47">
        <f>VLOOKUP($H655,'Master list'!$C:$Z,13,0)</f>
        <v>1219</v>
      </c>
      <c r="AD655" t="str">
        <f>VLOOKUP($H655,'Master list'!$C:$Z,5,0)</f>
        <v>SGCC-ZSBX-Z08</v>
      </c>
      <c r="AE655">
        <f>VLOOKUP($H655,'Master list'!$C:$Z,6,0)</f>
        <v>1</v>
      </c>
      <c r="AF655">
        <f>VLOOKUP($H655,'Master list'!$C:$Z,7,0)</f>
        <v>85</v>
      </c>
      <c r="AG655">
        <f>VLOOKUP($H655,'Master list'!$C:$Z,8,0)</f>
        <v>185</v>
      </c>
      <c r="AH655" s="46">
        <f>VLOOKUP($H655,'Master list'!$C:$L,9,0)</f>
        <v>0.12344125</v>
      </c>
      <c r="AI655" s="46">
        <f t="shared" si="37"/>
        <v>61.720624999999998</v>
      </c>
      <c r="AJ655" s="46">
        <f t="shared" si="38"/>
        <v>23.206955000000001</v>
      </c>
      <c r="AK655" s="46">
        <f t="shared" si="39"/>
        <v>38.513669999999998</v>
      </c>
      <c r="AL655" s="74">
        <v>5</v>
      </c>
    </row>
    <row r="656" spans="1:38">
      <c r="A656" s="120" t="s">
        <v>1447</v>
      </c>
      <c r="B656" s="120" t="s">
        <v>1702</v>
      </c>
      <c r="C656" s="120" t="s">
        <v>6281</v>
      </c>
      <c r="D656" s="120" t="s">
        <v>4220</v>
      </c>
      <c r="E656" s="121">
        <v>2</v>
      </c>
      <c r="F656" s="120" t="s">
        <v>6278</v>
      </c>
      <c r="G656" s="120" t="s">
        <v>6278</v>
      </c>
      <c r="H656" s="120" t="s">
        <v>6</v>
      </c>
      <c r="I656" s="120" t="s">
        <v>1228</v>
      </c>
      <c r="J656" s="120" t="s">
        <v>1221</v>
      </c>
      <c r="K656" s="120">
        <v>1</v>
      </c>
      <c r="L656" s="120">
        <v>85</v>
      </c>
      <c r="M656" s="120" t="s">
        <v>6193</v>
      </c>
      <c r="N656" s="120" t="s">
        <v>1704</v>
      </c>
      <c r="O656" s="120" t="s">
        <v>1702</v>
      </c>
      <c r="P656" s="121">
        <v>500</v>
      </c>
      <c r="Q656" s="120">
        <v>0</v>
      </c>
      <c r="R656" s="121">
        <v>0</v>
      </c>
      <c r="S656" s="120">
        <v>0</v>
      </c>
      <c r="T656" s="121">
        <v>0</v>
      </c>
      <c r="U656" s="120">
        <v>0</v>
      </c>
      <c r="V656" s="121">
        <v>500</v>
      </c>
      <c r="W656" s="120">
        <v>0</v>
      </c>
      <c r="X656" s="120" t="s">
        <v>6279</v>
      </c>
      <c r="Y656" s="120" t="b">
        <v>0</v>
      </c>
      <c r="AA656" t="str">
        <f>VLOOKUP($H656,'Master list'!$C:$Z,3,0)</f>
        <v>SGCC</v>
      </c>
      <c r="AB656" t="str">
        <f>VLOOKUP($H656,'Master list'!$C:$Z,4,0)</f>
        <v>Z08</v>
      </c>
      <c r="AC656" s="47">
        <f>VLOOKUP($H656,'Master list'!$C:$Z,13,0)</f>
        <v>1219</v>
      </c>
      <c r="AD656" t="str">
        <f>VLOOKUP($H656,'Master list'!$C:$Z,5,0)</f>
        <v>SGCC-ZSBX-Z08</v>
      </c>
      <c r="AE656">
        <f>VLOOKUP($H656,'Master list'!$C:$Z,6,0)</f>
        <v>1</v>
      </c>
      <c r="AF656">
        <f>VLOOKUP($H656,'Master list'!$C:$Z,7,0)</f>
        <v>85</v>
      </c>
      <c r="AG656">
        <f>VLOOKUP($H656,'Master list'!$C:$Z,8,0)</f>
        <v>185</v>
      </c>
      <c r="AH656" s="46">
        <f>VLOOKUP($H656,'Master list'!$C:$L,9,0)</f>
        <v>0.12344125</v>
      </c>
      <c r="AI656" s="46">
        <f t="shared" si="37"/>
        <v>61.720624999999998</v>
      </c>
      <c r="AJ656" s="46">
        <f t="shared" si="38"/>
        <v>0</v>
      </c>
      <c r="AK656" s="46">
        <f t="shared" si="39"/>
        <v>61.720624999999998</v>
      </c>
      <c r="AL656" s="74">
        <v>5</v>
      </c>
    </row>
    <row r="657" spans="1:38">
      <c r="A657" s="120" t="s">
        <v>1447</v>
      </c>
      <c r="B657" s="120" t="s">
        <v>1702</v>
      </c>
      <c r="C657" s="120" t="s">
        <v>6281</v>
      </c>
      <c r="D657" s="120" t="s">
        <v>4220</v>
      </c>
      <c r="E657" s="121">
        <v>3</v>
      </c>
      <c r="F657" s="120" t="s">
        <v>6278</v>
      </c>
      <c r="G657" s="120" t="s">
        <v>6278</v>
      </c>
      <c r="H657" s="120" t="s">
        <v>219</v>
      </c>
      <c r="I657" s="120" t="s">
        <v>1228</v>
      </c>
      <c r="J657" s="120" t="s">
        <v>1221</v>
      </c>
      <c r="K657" s="120">
        <v>1.6</v>
      </c>
      <c r="L657" s="120">
        <v>208</v>
      </c>
      <c r="M657" s="120" t="s">
        <v>6282</v>
      </c>
      <c r="N657" s="120" t="s">
        <v>1704</v>
      </c>
      <c r="O657" s="120" t="s">
        <v>1702</v>
      </c>
      <c r="P657" s="121">
        <v>700</v>
      </c>
      <c r="Q657" s="120">
        <v>0</v>
      </c>
      <c r="R657" s="121">
        <v>0</v>
      </c>
      <c r="S657" s="120">
        <v>0</v>
      </c>
      <c r="T657" s="121">
        <v>0</v>
      </c>
      <c r="U657" s="120">
        <v>0</v>
      </c>
      <c r="V657" s="121">
        <v>700</v>
      </c>
      <c r="W657" s="120">
        <v>0</v>
      </c>
      <c r="X657" s="120" t="s">
        <v>6279</v>
      </c>
      <c r="Y657" s="120" t="b">
        <v>0</v>
      </c>
      <c r="AA657" t="str">
        <f>VLOOKUP($H657,'Master list'!$C:$Z,3,0)</f>
        <v>SGCC</v>
      </c>
      <c r="AB657" t="str">
        <f>VLOOKUP($H657,'Master list'!$C:$Z,4,0)</f>
        <v>Z08</v>
      </c>
      <c r="AC657" s="47">
        <f>VLOOKUP($H657,'Master list'!$C:$Z,13,0)</f>
        <v>1219</v>
      </c>
      <c r="AD657" t="str">
        <f>VLOOKUP($H657,'Master list'!$C:$Z,5,0)</f>
        <v>SGCC-ZSBX-Z08</v>
      </c>
      <c r="AE657">
        <f>VLOOKUP($H657,'Master list'!$C:$Z,6,0)</f>
        <v>1.6</v>
      </c>
      <c r="AF657">
        <f>VLOOKUP($H657,'Master list'!$C:$Z,7,0)</f>
        <v>208</v>
      </c>
      <c r="AG657">
        <f>VLOOKUP($H657,'Master list'!$C:$Z,8,0)</f>
        <v>594</v>
      </c>
      <c r="AH657" s="46">
        <f>VLOOKUP($H657,'Master list'!$C:$L,9,0)</f>
        <v>1.55181312</v>
      </c>
      <c r="AI657" s="46">
        <f t="shared" si="37"/>
        <v>1086.269184</v>
      </c>
      <c r="AJ657" s="46">
        <f t="shared" si="38"/>
        <v>0</v>
      </c>
      <c r="AK657" s="46">
        <f t="shared" si="39"/>
        <v>1086.269184</v>
      </c>
      <c r="AL657" s="74">
        <v>5</v>
      </c>
    </row>
    <row r="658" spans="1:38">
      <c r="A658" s="120" t="s">
        <v>1447</v>
      </c>
      <c r="B658" s="120" t="s">
        <v>1702</v>
      </c>
      <c r="C658" s="120" t="s">
        <v>6281</v>
      </c>
      <c r="D658" s="120" t="s">
        <v>4220</v>
      </c>
      <c r="E658" s="121">
        <v>4</v>
      </c>
      <c r="F658" s="120" t="s">
        <v>6278</v>
      </c>
      <c r="G658" s="120" t="s">
        <v>6278</v>
      </c>
      <c r="H658" s="120" t="s">
        <v>240</v>
      </c>
      <c r="I658" s="120" t="s">
        <v>1228</v>
      </c>
      <c r="J658" s="120" t="s">
        <v>1221</v>
      </c>
      <c r="K658" s="120">
        <v>1.6</v>
      </c>
      <c r="L658" s="120">
        <v>178</v>
      </c>
      <c r="M658" s="120" t="s">
        <v>1763</v>
      </c>
      <c r="N658" s="120" t="s">
        <v>1704</v>
      </c>
      <c r="O658" s="120" t="s">
        <v>1702</v>
      </c>
      <c r="P658" s="121">
        <v>800</v>
      </c>
      <c r="Q658" s="120">
        <v>0</v>
      </c>
      <c r="R658" s="121">
        <v>0</v>
      </c>
      <c r="S658" s="120">
        <v>0</v>
      </c>
      <c r="T658" s="121">
        <v>0</v>
      </c>
      <c r="U658" s="120">
        <v>0</v>
      </c>
      <c r="V658" s="121">
        <v>800</v>
      </c>
      <c r="W658" s="120">
        <v>0</v>
      </c>
      <c r="X658" s="120" t="s">
        <v>6279</v>
      </c>
      <c r="Y658" s="120" t="b">
        <v>0</v>
      </c>
      <c r="AA658" t="str">
        <f>VLOOKUP($H658,'Master list'!$C:$Z,3,0)</f>
        <v>SGCC</v>
      </c>
      <c r="AB658" t="str">
        <f>VLOOKUP($H658,'Master list'!$C:$Z,4,0)</f>
        <v>Z08</v>
      </c>
      <c r="AC658" s="47">
        <f>VLOOKUP($H658,'Master list'!$C:$Z,13,0)</f>
        <v>1219</v>
      </c>
      <c r="AD658" t="str">
        <f>VLOOKUP($H658,'Master list'!$C:$Z,5,0)</f>
        <v>SGCC-ZSBX-Z08</v>
      </c>
      <c r="AE658">
        <f>VLOOKUP($H658,'Master list'!$C:$Z,6,0)</f>
        <v>1.6</v>
      </c>
      <c r="AF658">
        <f>VLOOKUP($H658,'Master list'!$C:$Z,7,0)</f>
        <v>178</v>
      </c>
      <c r="AG658">
        <f>VLOOKUP($H658,'Master list'!$C:$Z,8,0)</f>
        <v>550</v>
      </c>
      <c r="AH658" s="46">
        <f>VLOOKUP($H658,'Master list'!$C:$L,9,0)</f>
        <v>1.2296240000000003</v>
      </c>
      <c r="AI658" s="46">
        <f t="shared" si="37"/>
        <v>983.69920000000025</v>
      </c>
      <c r="AJ658" s="46">
        <f t="shared" si="38"/>
        <v>0</v>
      </c>
      <c r="AK658" s="46">
        <f t="shared" si="39"/>
        <v>983.69920000000025</v>
      </c>
      <c r="AL658" s="74">
        <v>5</v>
      </c>
    </row>
    <row r="659" spans="1:38">
      <c r="A659" s="120" t="s">
        <v>1447</v>
      </c>
      <c r="B659" s="120" t="s">
        <v>1702</v>
      </c>
      <c r="C659" s="120" t="s">
        <v>6281</v>
      </c>
      <c r="D659" s="120" t="s">
        <v>4220</v>
      </c>
      <c r="E659" s="121">
        <v>5</v>
      </c>
      <c r="F659" s="120" t="s">
        <v>6278</v>
      </c>
      <c r="G659" s="120" t="s">
        <v>6278</v>
      </c>
      <c r="H659" s="120" t="s">
        <v>240</v>
      </c>
      <c r="I659" s="120" t="s">
        <v>1228</v>
      </c>
      <c r="J659" s="120" t="s">
        <v>1221</v>
      </c>
      <c r="K659" s="120">
        <v>1.6</v>
      </c>
      <c r="L659" s="120">
        <v>178</v>
      </c>
      <c r="M659" s="120" t="s">
        <v>1763</v>
      </c>
      <c r="N659" s="120" t="s">
        <v>1704</v>
      </c>
      <c r="O659" s="120" t="s">
        <v>1702</v>
      </c>
      <c r="P659" s="121">
        <v>200</v>
      </c>
      <c r="Q659" s="120">
        <v>0</v>
      </c>
      <c r="R659" s="121">
        <v>0</v>
      </c>
      <c r="S659" s="120">
        <v>0</v>
      </c>
      <c r="T659" s="121">
        <v>0</v>
      </c>
      <c r="U659" s="120">
        <v>0</v>
      </c>
      <c r="V659" s="121">
        <v>200</v>
      </c>
      <c r="W659" s="120">
        <v>0</v>
      </c>
      <c r="X659" s="120" t="s">
        <v>6279</v>
      </c>
      <c r="Y659" s="120" t="b">
        <v>0</v>
      </c>
      <c r="AA659" t="str">
        <f>VLOOKUP($H659,'Master list'!$C:$Z,3,0)</f>
        <v>SGCC</v>
      </c>
      <c r="AB659" t="str">
        <f>VLOOKUP($H659,'Master list'!$C:$Z,4,0)</f>
        <v>Z08</v>
      </c>
      <c r="AC659" s="47">
        <f>VLOOKUP($H659,'Master list'!$C:$Z,13,0)</f>
        <v>1219</v>
      </c>
      <c r="AD659" t="str">
        <f>VLOOKUP($H659,'Master list'!$C:$Z,5,0)</f>
        <v>SGCC-ZSBX-Z08</v>
      </c>
      <c r="AE659">
        <f>VLOOKUP($H659,'Master list'!$C:$Z,6,0)</f>
        <v>1.6</v>
      </c>
      <c r="AF659">
        <f>VLOOKUP($H659,'Master list'!$C:$Z,7,0)</f>
        <v>178</v>
      </c>
      <c r="AG659">
        <f>VLOOKUP($H659,'Master list'!$C:$Z,8,0)</f>
        <v>550</v>
      </c>
      <c r="AH659" s="46">
        <f>VLOOKUP($H659,'Master list'!$C:$L,9,0)</f>
        <v>1.2296240000000003</v>
      </c>
      <c r="AI659" s="46">
        <f t="shared" si="37"/>
        <v>245.92480000000006</v>
      </c>
      <c r="AJ659" s="46">
        <f t="shared" si="38"/>
        <v>0</v>
      </c>
      <c r="AK659" s="46">
        <f t="shared" si="39"/>
        <v>245.92480000000006</v>
      </c>
      <c r="AL659" s="74">
        <v>5</v>
      </c>
    </row>
    <row r="660" spans="1:38">
      <c r="A660" s="120" t="s">
        <v>1447</v>
      </c>
      <c r="B660" s="120" t="s">
        <v>1702</v>
      </c>
      <c r="C660" s="120" t="s">
        <v>6281</v>
      </c>
      <c r="D660" s="120" t="s">
        <v>4220</v>
      </c>
      <c r="E660" s="121">
        <v>6</v>
      </c>
      <c r="F660" s="120" t="s">
        <v>6278</v>
      </c>
      <c r="G660" s="120" t="s">
        <v>6278</v>
      </c>
      <c r="H660" s="120" t="s">
        <v>243</v>
      </c>
      <c r="I660" s="120" t="s">
        <v>1228</v>
      </c>
      <c r="J660" s="120" t="s">
        <v>1221</v>
      </c>
      <c r="K660" s="120">
        <v>1.6</v>
      </c>
      <c r="L660" s="120">
        <v>180</v>
      </c>
      <c r="M660" s="120" t="s">
        <v>1782</v>
      </c>
      <c r="N660" s="120" t="s">
        <v>1704</v>
      </c>
      <c r="O660" s="120" t="s">
        <v>1702</v>
      </c>
      <c r="P660" s="121">
        <v>400</v>
      </c>
      <c r="Q660" s="120">
        <v>0</v>
      </c>
      <c r="R660" s="121">
        <v>0</v>
      </c>
      <c r="S660" s="120">
        <v>0</v>
      </c>
      <c r="T660" s="121">
        <v>0</v>
      </c>
      <c r="U660" s="120">
        <v>0</v>
      </c>
      <c r="V660" s="121">
        <v>400</v>
      </c>
      <c r="W660" s="120">
        <v>0</v>
      </c>
      <c r="X660" s="120" t="s">
        <v>6279</v>
      </c>
      <c r="Y660" s="120" t="b">
        <v>0</v>
      </c>
      <c r="AA660" t="str">
        <f>VLOOKUP($H660,'Master list'!$C:$Z,3,0)</f>
        <v>SGCC</v>
      </c>
      <c r="AB660" t="str">
        <f>VLOOKUP($H660,'Master list'!$C:$Z,4,0)</f>
        <v>Z08</v>
      </c>
      <c r="AC660" s="47">
        <f>VLOOKUP($H660,'Master list'!$C:$Z,13,0)</f>
        <v>1219</v>
      </c>
      <c r="AD660" t="str">
        <f>VLOOKUP($H660,'Master list'!$C:$Z,5,0)</f>
        <v>SGCC-ZSBX-Z08</v>
      </c>
      <c r="AE660">
        <f>VLOOKUP($H660,'Master list'!$C:$Z,6,0)</f>
        <v>1.6</v>
      </c>
      <c r="AF660">
        <f>VLOOKUP($H660,'Master list'!$C:$Z,7,0)</f>
        <v>180</v>
      </c>
      <c r="AG660">
        <f>VLOOKUP($H660,'Master list'!$C:$Z,8,0)</f>
        <v>570</v>
      </c>
      <c r="AH660" s="46">
        <f>VLOOKUP($H660,'Master list'!$C:$L,9,0)</f>
        <v>1.288656</v>
      </c>
      <c r="AI660" s="46">
        <f t="shared" si="37"/>
        <v>515.4624</v>
      </c>
      <c r="AJ660" s="46">
        <f t="shared" si="38"/>
        <v>0</v>
      </c>
      <c r="AK660" s="46">
        <f t="shared" si="39"/>
        <v>515.4624</v>
      </c>
      <c r="AL660" s="74">
        <v>5</v>
      </c>
    </row>
    <row r="661" spans="1:38">
      <c r="A661" s="120" t="s">
        <v>1447</v>
      </c>
      <c r="B661" s="120" t="s">
        <v>1702</v>
      </c>
      <c r="C661" s="120" t="s">
        <v>6281</v>
      </c>
      <c r="D661" s="120" t="s">
        <v>4220</v>
      </c>
      <c r="E661" s="121">
        <v>7</v>
      </c>
      <c r="F661" s="120" t="s">
        <v>6278</v>
      </c>
      <c r="G661" s="120" t="s">
        <v>6278</v>
      </c>
      <c r="H661" s="120" t="s">
        <v>245</v>
      </c>
      <c r="I661" s="120" t="s">
        <v>1228</v>
      </c>
      <c r="J661" s="120" t="s">
        <v>1221</v>
      </c>
      <c r="K661" s="120">
        <v>1.6</v>
      </c>
      <c r="L661" s="120">
        <v>180</v>
      </c>
      <c r="M661" s="120" t="s">
        <v>1783</v>
      </c>
      <c r="N661" s="120" t="s">
        <v>1704</v>
      </c>
      <c r="O661" s="120" t="s">
        <v>1702</v>
      </c>
      <c r="P661" s="121">
        <v>200</v>
      </c>
      <c r="Q661" s="120">
        <v>0</v>
      </c>
      <c r="R661" s="121">
        <v>0</v>
      </c>
      <c r="S661" s="120">
        <v>0</v>
      </c>
      <c r="T661" s="121">
        <v>0</v>
      </c>
      <c r="U661" s="120">
        <v>0</v>
      </c>
      <c r="V661" s="121">
        <v>200</v>
      </c>
      <c r="W661" s="120">
        <v>0</v>
      </c>
      <c r="X661" s="120" t="s">
        <v>6279</v>
      </c>
      <c r="Y661" s="120" t="b">
        <v>0</v>
      </c>
      <c r="AA661" t="str">
        <f>VLOOKUP($H661,'Master list'!$C:$Z,3,0)</f>
        <v>SGCC</v>
      </c>
      <c r="AB661" t="str">
        <f>VLOOKUP($H661,'Master list'!$C:$Z,4,0)</f>
        <v>Z08</v>
      </c>
      <c r="AC661" s="47">
        <f>VLOOKUP($H661,'Master list'!$C:$Z,13,0)</f>
        <v>1219</v>
      </c>
      <c r="AD661" t="str">
        <f>VLOOKUP($H661,'Master list'!$C:$Z,5,0)</f>
        <v>SGCC-ZSBX-Z08</v>
      </c>
      <c r="AE661">
        <f>VLOOKUP($H661,'Master list'!$C:$Z,6,0)</f>
        <v>1.6</v>
      </c>
      <c r="AF661">
        <f>VLOOKUP($H661,'Master list'!$C:$Z,7,0)</f>
        <v>180</v>
      </c>
      <c r="AG661">
        <f>VLOOKUP($H661,'Master list'!$C:$Z,8,0)</f>
        <v>570</v>
      </c>
      <c r="AH661" s="46">
        <f>VLOOKUP($H661,'Master list'!$C:$L,9,0)</f>
        <v>1.288656</v>
      </c>
      <c r="AI661" s="46">
        <f t="shared" si="37"/>
        <v>257.7312</v>
      </c>
      <c r="AJ661" s="46">
        <f t="shared" si="38"/>
        <v>0</v>
      </c>
      <c r="AK661" s="46">
        <f t="shared" si="39"/>
        <v>257.7312</v>
      </c>
      <c r="AL661" s="74">
        <v>5</v>
      </c>
    </row>
    <row r="662" spans="1:38">
      <c r="A662" s="120" t="s">
        <v>1447</v>
      </c>
      <c r="B662" s="120" t="s">
        <v>1702</v>
      </c>
      <c r="C662" s="120" t="s">
        <v>6281</v>
      </c>
      <c r="D662" s="120" t="s">
        <v>4220</v>
      </c>
      <c r="E662" s="121">
        <v>8</v>
      </c>
      <c r="F662" s="120" t="s">
        <v>6278</v>
      </c>
      <c r="G662" s="120" t="s">
        <v>6278</v>
      </c>
      <c r="H662" s="120" t="s">
        <v>252</v>
      </c>
      <c r="I662" s="120" t="s">
        <v>1228</v>
      </c>
      <c r="J662" s="120" t="s">
        <v>1221</v>
      </c>
      <c r="K662" s="120">
        <v>0.8</v>
      </c>
      <c r="L662" s="120">
        <v>88.5</v>
      </c>
      <c r="M662" s="120" t="s">
        <v>1784</v>
      </c>
      <c r="N662" s="120" t="s">
        <v>1704</v>
      </c>
      <c r="O662" s="120" t="s">
        <v>1702</v>
      </c>
      <c r="P662" s="121">
        <v>500</v>
      </c>
      <c r="Q662" s="120">
        <v>0</v>
      </c>
      <c r="R662" s="121">
        <v>0</v>
      </c>
      <c r="S662" s="120">
        <v>0</v>
      </c>
      <c r="T662" s="121">
        <v>493</v>
      </c>
      <c r="U662" s="120">
        <v>206.19</v>
      </c>
      <c r="V662" s="121">
        <v>7</v>
      </c>
      <c r="W662" s="120">
        <v>0</v>
      </c>
      <c r="X662" s="120" t="s">
        <v>6279</v>
      </c>
      <c r="Y662" s="120" t="b">
        <v>0</v>
      </c>
      <c r="AA662" t="str">
        <f>VLOOKUP($H662,'Master list'!$C:$Z,3,0)</f>
        <v>SGCC</v>
      </c>
      <c r="AB662" t="str">
        <f>VLOOKUP($H662,'Master list'!$C:$Z,4,0)</f>
        <v>Z08</v>
      </c>
      <c r="AC662" s="47">
        <f>VLOOKUP($H662,'Master list'!$C:$Z,13,0)</f>
        <v>1219</v>
      </c>
      <c r="AD662" t="str">
        <f>VLOOKUP($H662,'Master list'!$C:$Z,5,0)</f>
        <v>SGCC-ZSBX-Z08</v>
      </c>
      <c r="AE662">
        <f>VLOOKUP($H662,'Master list'!$C:$Z,6,0)</f>
        <v>0.8</v>
      </c>
      <c r="AF662">
        <f>VLOOKUP($H662,'Master list'!$C:$Z,7,0)</f>
        <v>88.5</v>
      </c>
      <c r="AG662">
        <f>VLOOKUP($H662,'Master list'!$C:$Z,8,0)</f>
        <v>745</v>
      </c>
      <c r="AH662" s="46">
        <f>VLOOKUP($H662,'Master list'!$C:$L,9,0)</f>
        <v>0.41405609999999998</v>
      </c>
      <c r="AI662" s="46">
        <f t="shared" si="37"/>
        <v>207.02804999999998</v>
      </c>
      <c r="AJ662" s="46">
        <f t="shared" si="38"/>
        <v>204.12965729999999</v>
      </c>
      <c r="AK662" s="46">
        <f t="shared" si="39"/>
        <v>2.8983926999999881</v>
      </c>
      <c r="AL662" s="74">
        <v>5</v>
      </c>
    </row>
    <row r="663" spans="1:38">
      <c r="A663" s="120" t="s">
        <v>1447</v>
      </c>
      <c r="B663" s="120" t="s">
        <v>1702</v>
      </c>
      <c r="C663" s="120" t="s">
        <v>6281</v>
      </c>
      <c r="D663" s="120" t="s">
        <v>4220</v>
      </c>
      <c r="E663" s="121">
        <v>9</v>
      </c>
      <c r="F663" s="120" t="s">
        <v>6278</v>
      </c>
      <c r="G663" s="120" t="s">
        <v>6278</v>
      </c>
      <c r="H663" s="120" t="s">
        <v>254</v>
      </c>
      <c r="I663" s="120" t="s">
        <v>1228</v>
      </c>
      <c r="J663" s="120" t="s">
        <v>1221</v>
      </c>
      <c r="K663" s="120">
        <v>0.8</v>
      </c>
      <c r="L663" s="120">
        <v>76</v>
      </c>
      <c r="M663" s="120" t="s">
        <v>1785</v>
      </c>
      <c r="N663" s="120" t="s">
        <v>1704</v>
      </c>
      <c r="O663" s="120" t="s">
        <v>1702</v>
      </c>
      <c r="P663" s="121">
        <v>500</v>
      </c>
      <c r="Q663" s="120">
        <v>0</v>
      </c>
      <c r="R663" s="121">
        <v>0</v>
      </c>
      <c r="S663" s="120">
        <v>0</v>
      </c>
      <c r="T663" s="121">
        <v>0</v>
      </c>
      <c r="U663" s="120">
        <v>0</v>
      </c>
      <c r="V663" s="121">
        <v>500</v>
      </c>
      <c r="W663" s="120">
        <v>0</v>
      </c>
      <c r="X663" s="120" t="s">
        <v>6279</v>
      </c>
      <c r="Y663" s="120" t="b">
        <v>0</v>
      </c>
      <c r="AA663" t="str">
        <f>VLOOKUP($H663,'Master list'!$C:$Z,3,0)</f>
        <v>SGCC</v>
      </c>
      <c r="AB663" t="str">
        <f>VLOOKUP($H663,'Master list'!$C:$Z,4,0)</f>
        <v>Z08</v>
      </c>
      <c r="AC663" s="47">
        <f>VLOOKUP($H663,'Master list'!$C:$Z,13,0)</f>
        <v>1219</v>
      </c>
      <c r="AD663" t="str">
        <f>VLOOKUP($H663,'Master list'!$C:$Z,5,0)</f>
        <v>SGCC-ZSBX-Z08</v>
      </c>
      <c r="AE663">
        <f>VLOOKUP($H663,'Master list'!$C:$Z,6,0)</f>
        <v>0.8</v>
      </c>
      <c r="AF663">
        <f>VLOOKUP($H663,'Master list'!$C:$Z,7,0)</f>
        <v>76</v>
      </c>
      <c r="AG663">
        <f>VLOOKUP($H663,'Master list'!$C:$Z,8,0)</f>
        <v>723</v>
      </c>
      <c r="AH663" s="46">
        <f>VLOOKUP($H663,'Master list'!$C:$L,9,0)</f>
        <v>0.34507344000000001</v>
      </c>
      <c r="AI663" s="46">
        <f t="shared" si="37"/>
        <v>172.53672</v>
      </c>
      <c r="AJ663" s="46">
        <f t="shared" si="38"/>
        <v>0</v>
      </c>
      <c r="AK663" s="46">
        <f t="shared" si="39"/>
        <v>172.53672</v>
      </c>
      <c r="AL663" s="74">
        <v>5</v>
      </c>
    </row>
    <row r="664" spans="1:38">
      <c r="A664" s="120" t="s">
        <v>1447</v>
      </c>
      <c r="B664" s="120" t="s">
        <v>1702</v>
      </c>
      <c r="C664" s="120" t="s">
        <v>6281</v>
      </c>
      <c r="D664" s="120" t="s">
        <v>4220</v>
      </c>
      <c r="E664" s="121">
        <v>10</v>
      </c>
      <c r="F664" s="120" t="s">
        <v>6278</v>
      </c>
      <c r="G664" s="120" t="s">
        <v>6278</v>
      </c>
      <c r="H664" s="120" t="s">
        <v>282</v>
      </c>
      <c r="I664" s="120" t="s">
        <v>1228</v>
      </c>
      <c r="J664" s="120" t="s">
        <v>1221</v>
      </c>
      <c r="K664" s="120">
        <v>0.8</v>
      </c>
      <c r="L664" s="120">
        <v>106</v>
      </c>
      <c r="M664" s="120" t="s">
        <v>1787</v>
      </c>
      <c r="N664" s="120" t="s">
        <v>1704</v>
      </c>
      <c r="O664" s="120" t="s">
        <v>1702</v>
      </c>
      <c r="P664" s="121">
        <v>500</v>
      </c>
      <c r="Q664" s="120">
        <v>0</v>
      </c>
      <c r="R664" s="121">
        <v>13</v>
      </c>
      <c r="S664" s="120">
        <v>6.617</v>
      </c>
      <c r="T664" s="121">
        <v>0</v>
      </c>
      <c r="U664" s="120">
        <v>0</v>
      </c>
      <c r="V664" s="121">
        <v>487</v>
      </c>
      <c r="W664" s="120">
        <v>0</v>
      </c>
      <c r="X664" s="120" t="s">
        <v>6279</v>
      </c>
      <c r="Y664" s="120" t="b">
        <v>0</v>
      </c>
      <c r="AA664" t="str">
        <f>VLOOKUP($H664,'Master list'!$C:$Z,3,0)</f>
        <v>SGCC</v>
      </c>
      <c r="AB664" t="str">
        <f>VLOOKUP($H664,'Master list'!$C:$Z,4,0)</f>
        <v>Z08</v>
      </c>
      <c r="AC664" s="47">
        <f>VLOOKUP($H664,'Master list'!$C:$Z,13,0)</f>
        <v>1219</v>
      </c>
      <c r="AD664" t="str">
        <f>VLOOKUP($H664,'Master list'!$C:$Z,5,0)</f>
        <v>SGCC-ZSBX-Z08</v>
      </c>
      <c r="AE664">
        <f>VLOOKUP($H664,'Master list'!$C:$Z,6,0)</f>
        <v>0.8</v>
      </c>
      <c r="AF664">
        <f>VLOOKUP($H664,'Master list'!$C:$Z,7,0)</f>
        <v>106</v>
      </c>
      <c r="AG664">
        <f>VLOOKUP($H664,'Master list'!$C:$Z,8,0)</f>
        <v>767</v>
      </c>
      <c r="AH664" s="46">
        <f>VLOOKUP($H664,'Master list'!$C:$L,9,0)</f>
        <v>0.51057656000000007</v>
      </c>
      <c r="AI664" s="46">
        <f t="shared" si="37"/>
        <v>255.28828000000004</v>
      </c>
      <c r="AJ664" s="46">
        <f t="shared" si="38"/>
        <v>6.6374952800000013</v>
      </c>
      <c r="AK664" s="46">
        <f t="shared" si="39"/>
        <v>248.65078472000005</v>
      </c>
      <c r="AL664" s="74">
        <v>5</v>
      </c>
    </row>
    <row r="665" spans="1:38">
      <c r="A665" s="120" t="s">
        <v>1447</v>
      </c>
      <c r="B665" s="120" t="s">
        <v>1702</v>
      </c>
      <c r="C665" s="120" t="s">
        <v>6281</v>
      </c>
      <c r="D665" s="120" t="s">
        <v>4220</v>
      </c>
      <c r="E665" s="121">
        <v>11</v>
      </c>
      <c r="F665" s="120" t="s">
        <v>6278</v>
      </c>
      <c r="G665" s="120" t="s">
        <v>6278</v>
      </c>
      <c r="H665" s="120" t="s">
        <v>317</v>
      </c>
      <c r="I665" s="120" t="s">
        <v>1228</v>
      </c>
      <c r="J665" s="120" t="s">
        <v>1221</v>
      </c>
      <c r="K665" s="120">
        <v>0.7</v>
      </c>
      <c r="L665" s="120">
        <v>309</v>
      </c>
      <c r="M665" s="120" t="s">
        <v>1767</v>
      </c>
      <c r="N665" s="120" t="s">
        <v>1704</v>
      </c>
      <c r="O665" s="120" t="s">
        <v>1702</v>
      </c>
      <c r="P665" s="121">
        <v>300</v>
      </c>
      <c r="Q665" s="120">
        <v>0</v>
      </c>
      <c r="R665" s="121">
        <v>88</v>
      </c>
      <c r="S665" s="120">
        <v>50</v>
      </c>
      <c r="T665" s="121">
        <v>0</v>
      </c>
      <c r="U665" s="120">
        <v>0</v>
      </c>
      <c r="V665" s="121">
        <v>212</v>
      </c>
      <c r="W665" s="120">
        <v>0</v>
      </c>
      <c r="X665" s="120" t="s">
        <v>6279</v>
      </c>
      <c r="Y665" s="120" t="b">
        <v>0</v>
      </c>
      <c r="AA665" t="str">
        <f>VLOOKUP($H665,'Master list'!$C:$Z,3,0)</f>
        <v>SGCC</v>
      </c>
      <c r="AB665" t="str">
        <f>VLOOKUP($H665,'Master list'!$C:$Z,4,0)</f>
        <v>Z08</v>
      </c>
      <c r="AC665" s="47">
        <f>VLOOKUP($H665,'Master list'!$C:$Z,13,0)</f>
        <v>1219</v>
      </c>
      <c r="AD665" t="str">
        <f>VLOOKUP($H665,'Master list'!$C:$Z,5,0)</f>
        <v>SGCC-ZSBX-Z08</v>
      </c>
      <c r="AE665">
        <f>VLOOKUP($H665,'Master list'!$C:$Z,6,0)</f>
        <v>0.7</v>
      </c>
      <c r="AF665">
        <f>VLOOKUP($H665,'Master list'!$C:$Z,7,0)</f>
        <v>309</v>
      </c>
      <c r="AG665">
        <f>VLOOKUP($H665,'Master list'!$C:$Z,8,0)</f>
        <v>330</v>
      </c>
      <c r="AH665" s="46">
        <f>VLOOKUP($H665,'Master list'!$C:$L,9,0)</f>
        <v>0.56032514999999994</v>
      </c>
      <c r="AI665" s="46">
        <f t="shared" si="37"/>
        <v>168.09754499999997</v>
      </c>
      <c r="AJ665" s="46">
        <f t="shared" si="38"/>
        <v>49.308613199999996</v>
      </c>
      <c r="AK665" s="46">
        <f t="shared" si="39"/>
        <v>118.78893179999997</v>
      </c>
      <c r="AL665" s="74">
        <v>5</v>
      </c>
    </row>
    <row r="666" spans="1:38">
      <c r="A666" s="120" t="s">
        <v>1447</v>
      </c>
      <c r="B666" s="120" t="s">
        <v>1702</v>
      </c>
      <c r="C666" s="120" t="s">
        <v>6281</v>
      </c>
      <c r="D666" s="120" t="s">
        <v>4220</v>
      </c>
      <c r="E666" s="121">
        <v>12</v>
      </c>
      <c r="F666" s="120" t="s">
        <v>6278</v>
      </c>
      <c r="G666" s="120" t="s">
        <v>6278</v>
      </c>
      <c r="H666" s="120" t="s">
        <v>403</v>
      </c>
      <c r="I666" s="120" t="s">
        <v>1228</v>
      </c>
      <c r="J666" s="120" t="s">
        <v>1221</v>
      </c>
      <c r="K666" s="120">
        <v>0.8</v>
      </c>
      <c r="L666" s="120">
        <v>322</v>
      </c>
      <c r="M666" s="120" t="s">
        <v>1794</v>
      </c>
      <c r="N666" s="120" t="s">
        <v>1704</v>
      </c>
      <c r="O666" s="120" t="s">
        <v>1702</v>
      </c>
      <c r="P666" s="121">
        <v>100</v>
      </c>
      <c r="Q666" s="120">
        <v>0</v>
      </c>
      <c r="R666" s="121">
        <v>0</v>
      </c>
      <c r="S666" s="120">
        <v>0</v>
      </c>
      <c r="T666" s="121">
        <v>0</v>
      </c>
      <c r="U666" s="120">
        <v>0</v>
      </c>
      <c r="V666" s="121">
        <v>100</v>
      </c>
      <c r="W666" s="120">
        <v>0</v>
      </c>
      <c r="X666" s="120" t="s">
        <v>6283</v>
      </c>
      <c r="Y666" s="120" t="b">
        <v>0</v>
      </c>
      <c r="AA666" t="str">
        <f>VLOOKUP($H666,'Master list'!$C:$Z,3,0)</f>
        <v>SGCC</v>
      </c>
      <c r="AB666" t="str">
        <f>VLOOKUP($H666,'Master list'!$C:$Z,4,0)</f>
        <v>Z08</v>
      </c>
      <c r="AC666" s="47">
        <f>VLOOKUP($H666,'Master list'!$C:$Z,13,0)</f>
        <v>1219</v>
      </c>
      <c r="AD666" t="str">
        <f>VLOOKUP($H666,'Master list'!$C:$Z,5,0)</f>
        <v>SGCC-ZSBX-Z08</v>
      </c>
      <c r="AE666">
        <f>VLOOKUP($H666,'Master list'!$C:$Z,6,0)</f>
        <v>0.8</v>
      </c>
      <c r="AF666">
        <f>VLOOKUP($H666,'Master list'!$C:$Z,7,0)</f>
        <v>322</v>
      </c>
      <c r="AG666">
        <f>VLOOKUP($H666,'Master list'!$C:$Z,8,0)</f>
        <v>1017</v>
      </c>
      <c r="AH666" s="46">
        <f>VLOOKUP($H666,'Master list'!$C:$L,9,0)</f>
        <v>2.05653672</v>
      </c>
      <c r="AI666" s="46">
        <f t="shared" si="37"/>
        <v>205.653672</v>
      </c>
      <c r="AJ666" s="46">
        <f t="shared" si="38"/>
        <v>0</v>
      </c>
      <c r="AK666" s="46">
        <f t="shared" si="39"/>
        <v>205.653672</v>
      </c>
      <c r="AL666" s="74">
        <v>5</v>
      </c>
    </row>
    <row r="667" spans="1:38">
      <c r="A667" s="120" t="s">
        <v>1447</v>
      </c>
      <c r="B667" s="120" t="s">
        <v>1702</v>
      </c>
      <c r="C667" s="120" t="s">
        <v>6281</v>
      </c>
      <c r="D667" s="120" t="s">
        <v>4220</v>
      </c>
      <c r="E667" s="121">
        <v>13</v>
      </c>
      <c r="F667" s="120" t="s">
        <v>6278</v>
      </c>
      <c r="G667" s="120" t="s">
        <v>6278</v>
      </c>
      <c r="H667" s="120" t="s">
        <v>406</v>
      </c>
      <c r="I667" s="120" t="s">
        <v>1228</v>
      </c>
      <c r="J667" s="120" t="s">
        <v>1221</v>
      </c>
      <c r="K667" s="120">
        <v>1.2</v>
      </c>
      <c r="L667" s="120">
        <v>235.2</v>
      </c>
      <c r="M667" s="120" t="s">
        <v>1795</v>
      </c>
      <c r="N667" s="120" t="s">
        <v>1704</v>
      </c>
      <c r="O667" s="120" t="s">
        <v>1702</v>
      </c>
      <c r="P667" s="121">
        <v>100</v>
      </c>
      <c r="Q667" s="120">
        <v>0</v>
      </c>
      <c r="R667" s="121">
        <v>0</v>
      </c>
      <c r="S667" s="120">
        <v>0</v>
      </c>
      <c r="T667" s="121">
        <v>0</v>
      </c>
      <c r="U667" s="120">
        <v>0</v>
      </c>
      <c r="V667" s="121">
        <v>100</v>
      </c>
      <c r="W667" s="120">
        <v>0</v>
      </c>
      <c r="X667" s="120" t="s">
        <v>6283</v>
      </c>
      <c r="Y667" s="120" t="b">
        <v>0</v>
      </c>
      <c r="AA667" t="str">
        <f>VLOOKUP($H667,'Master list'!$C:$Z,3,0)</f>
        <v>SGCC</v>
      </c>
      <c r="AB667" t="str">
        <f>VLOOKUP($H667,'Master list'!$C:$Z,4,0)</f>
        <v>Z08</v>
      </c>
      <c r="AC667" s="47">
        <f>VLOOKUP($H667,'Master list'!$C:$Z,13,0)</f>
        <v>1219</v>
      </c>
      <c r="AD667" t="str">
        <f>VLOOKUP($H667,'Master list'!$C:$Z,5,0)</f>
        <v>SGCC-ZSBX-Z08</v>
      </c>
      <c r="AE667">
        <f>VLOOKUP($H667,'Master list'!$C:$Z,6,0)</f>
        <v>1.2</v>
      </c>
      <c r="AF667">
        <f>VLOOKUP($H667,'Master list'!$C:$Z,7,0)</f>
        <v>235.2</v>
      </c>
      <c r="AG667">
        <f>VLOOKUP($H667,'Master list'!$C:$Z,8,0)</f>
        <v>1558.4</v>
      </c>
      <c r="AH667" s="46">
        <f>VLOOKUP($H667,'Master list'!$C:$L,9,0)</f>
        <v>3.4527661055999999</v>
      </c>
      <c r="AI667" s="46">
        <f t="shared" si="37"/>
        <v>345.27661055999999</v>
      </c>
      <c r="AJ667" s="46">
        <f t="shared" si="38"/>
        <v>0</v>
      </c>
      <c r="AK667" s="46">
        <f t="shared" si="39"/>
        <v>345.27661055999999</v>
      </c>
      <c r="AL667" s="74">
        <v>5</v>
      </c>
    </row>
    <row r="668" spans="1:38">
      <c r="A668" s="120" t="s">
        <v>1447</v>
      </c>
      <c r="B668" s="120" t="s">
        <v>1702</v>
      </c>
      <c r="C668" s="120" t="s">
        <v>6281</v>
      </c>
      <c r="D668" s="120" t="s">
        <v>4220</v>
      </c>
      <c r="E668" s="121">
        <v>14</v>
      </c>
      <c r="F668" s="120" t="s">
        <v>6278</v>
      </c>
      <c r="G668" s="120" t="s">
        <v>6278</v>
      </c>
      <c r="H668" s="120" t="s">
        <v>407</v>
      </c>
      <c r="I668" s="120" t="s">
        <v>1228</v>
      </c>
      <c r="J668" s="120" t="s">
        <v>1221</v>
      </c>
      <c r="K668" s="120">
        <v>0.6</v>
      </c>
      <c r="L668" s="120">
        <v>71</v>
      </c>
      <c r="M668" s="120" t="s">
        <v>1796</v>
      </c>
      <c r="N668" s="120" t="s">
        <v>1704</v>
      </c>
      <c r="O668" s="120" t="s">
        <v>1702</v>
      </c>
      <c r="P668" s="121">
        <v>500</v>
      </c>
      <c r="Q668" s="120">
        <v>0</v>
      </c>
      <c r="R668" s="121">
        <v>0</v>
      </c>
      <c r="S668" s="120">
        <v>0</v>
      </c>
      <c r="T668" s="121">
        <v>0</v>
      </c>
      <c r="U668" s="120">
        <v>0</v>
      </c>
      <c r="V668" s="121">
        <v>500</v>
      </c>
      <c r="W668" s="120">
        <v>0</v>
      </c>
      <c r="X668" s="120" t="s">
        <v>6283</v>
      </c>
      <c r="Y668" s="120" t="b">
        <v>0</v>
      </c>
      <c r="AA668" t="str">
        <f>VLOOKUP($H668,'Master list'!$C:$Z,3,0)</f>
        <v>SGCC</v>
      </c>
      <c r="AB668" t="str">
        <f>VLOOKUP($H668,'Master list'!$C:$Z,4,0)</f>
        <v>Z08</v>
      </c>
      <c r="AC668" s="47">
        <f>VLOOKUP($H668,'Master list'!$C:$Z,13,0)</f>
        <v>1219</v>
      </c>
      <c r="AD668" t="str">
        <f>VLOOKUP($H668,'Master list'!$C:$Z,5,0)</f>
        <v>SGCC-ZSBX-Z08</v>
      </c>
      <c r="AE668">
        <f>VLOOKUP($H668,'Master list'!$C:$Z,6,0)</f>
        <v>0.6</v>
      </c>
      <c r="AF668">
        <f>VLOOKUP($H668,'Master list'!$C:$Z,7,0)</f>
        <v>71</v>
      </c>
      <c r="AG668">
        <f>VLOOKUP($H668,'Master list'!$C:$Z,8,0)</f>
        <v>702</v>
      </c>
      <c r="AH668" s="46">
        <f>VLOOKUP($H668,'Master list'!$C:$L,9,0)</f>
        <v>0.23475582</v>
      </c>
      <c r="AI668" s="46">
        <f t="shared" si="37"/>
        <v>117.37791</v>
      </c>
      <c r="AJ668" s="46">
        <f t="shared" si="38"/>
        <v>0</v>
      </c>
      <c r="AK668" s="46">
        <f t="shared" si="39"/>
        <v>117.37791</v>
      </c>
      <c r="AL668" s="74">
        <v>5</v>
      </c>
    </row>
    <row r="669" spans="1:38">
      <c r="A669" s="120" t="s">
        <v>1447</v>
      </c>
      <c r="B669" s="120" t="s">
        <v>1702</v>
      </c>
      <c r="C669" s="120" t="s">
        <v>6281</v>
      </c>
      <c r="D669" s="120" t="s">
        <v>4220</v>
      </c>
      <c r="E669" s="121">
        <v>15</v>
      </c>
      <c r="F669" s="120" t="s">
        <v>6278</v>
      </c>
      <c r="G669" s="120" t="s">
        <v>6278</v>
      </c>
      <c r="H669" s="120" t="s">
        <v>409</v>
      </c>
      <c r="I669" s="120" t="s">
        <v>1228</v>
      </c>
      <c r="J669" s="120" t="s">
        <v>1221</v>
      </c>
      <c r="K669" s="120">
        <v>0.6</v>
      </c>
      <c r="L669" s="120">
        <v>68</v>
      </c>
      <c r="M669" s="120" t="s">
        <v>1797</v>
      </c>
      <c r="N669" s="120" t="s">
        <v>1704</v>
      </c>
      <c r="O669" s="120" t="s">
        <v>1702</v>
      </c>
      <c r="P669" s="121">
        <v>100</v>
      </c>
      <c r="Q669" s="120">
        <v>0</v>
      </c>
      <c r="R669" s="121">
        <v>0</v>
      </c>
      <c r="S669" s="120">
        <v>0</v>
      </c>
      <c r="T669" s="121">
        <v>100</v>
      </c>
      <c r="U669" s="120">
        <v>21</v>
      </c>
      <c r="V669" s="121">
        <v>0</v>
      </c>
      <c r="W669" s="120">
        <v>0</v>
      </c>
      <c r="X669" s="120" t="s">
        <v>6283</v>
      </c>
      <c r="Y669" s="120" t="b">
        <v>0</v>
      </c>
      <c r="AA669" t="str">
        <f>VLOOKUP($H669,'Master list'!$C:$Z,3,0)</f>
        <v>SGCC</v>
      </c>
      <c r="AB669" t="str">
        <f>VLOOKUP($H669,'Master list'!$C:$Z,4,0)</f>
        <v>Z08</v>
      </c>
      <c r="AC669" s="47">
        <f>VLOOKUP($H669,'Master list'!$C:$Z,13,0)</f>
        <v>1219</v>
      </c>
      <c r="AD669" t="str">
        <f>VLOOKUP($H669,'Master list'!$C:$Z,5,0)</f>
        <v>SGCC-ZSBX-Z08</v>
      </c>
      <c r="AE669">
        <f>VLOOKUP($H669,'Master list'!$C:$Z,6,0)</f>
        <v>0.6</v>
      </c>
      <c r="AF669">
        <f>VLOOKUP($H669,'Master list'!$C:$Z,7,0)</f>
        <v>68</v>
      </c>
      <c r="AG669">
        <f>VLOOKUP($H669,'Master list'!$C:$Z,8,0)</f>
        <v>683.5</v>
      </c>
      <c r="AH669" s="46">
        <f>VLOOKUP($H669,'Master list'!$C:$L,9,0)</f>
        <v>0.21891137999999999</v>
      </c>
      <c r="AI669" s="46">
        <f t="shared" si="37"/>
        <v>21.891137999999998</v>
      </c>
      <c r="AJ669" s="46">
        <f t="shared" si="38"/>
        <v>21.891137999999998</v>
      </c>
      <c r="AK669" s="46">
        <f t="shared" si="39"/>
        <v>0</v>
      </c>
      <c r="AL669" s="74">
        <v>5</v>
      </c>
    </row>
    <row r="670" spans="1:38">
      <c r="A670" s="120" t="s">
        <v>1447</v>
      </c>
      <c r="B670" s="120" t="s">
        <v>1702</v>
      </c>
      <c r="C670" s="120" t="s">
        <v>6281</v>
      </c>
      <c r="D670" s="120" t="s">
        <v>4220</v>
      </c>
      <c r="E670" s="121">
        <v>16</v>
      </c>
      <c r="F670" s="120" t="s">
        <v>6278</v>
      </c>
      <c r="G670" s="120" t="s">
        <v>6278</v>
      </c>
      <c r="H670" s="120" t="s">
        <v>489</v>
      </c>
      <c r="I670" s="120" t="s">
        <v>1228</v>
      </c>
      <c r="J670" s="120" t="s">
        <v>1221</v>
      </c>
      <c r="K670" s="120">
        <v>1.6</v>
      </c>
      <c r="L670" s="120">
        <v>79.599999999999994</v>
      </c>
      <c r="M670" s="120" t="s">
        <v>1798</v>
      </c>
      <c r="N670" s="120" t="s">
        <v>1704</v>
      </c>
      <c r="O670" s="120" t="s">
        <v>1702</v>
      </c>
      <c r="P670" s="121">
        <v>500</v>
      </c>
      <c r="Q670" s="120">
        <v>0</v>
      </c>
      <c r="R670" s="121">
        <v>234</v>
      </c>
      <c r="S670" s="120">
        <v>83</v>
      </c>
      <c r="T670" s="121">
        <v>0</v>
      </c>
      <c r="U670" s="120">
        <v>0</v>
      </c>
      <c r="V670" s="121">
        <v>266</v>
      </c>
      <c r="W670" s="120">
        <v>0</v>
      </c>
      <c r="X670" s="120" t="s">
        <v>6283</v>
      </c>
      <c r="Y670" s="120" t="b">
        <v>0</v>
      </c>
      <c r="AA670" t="str">
        <f>VLOOKUP($H670,'Master list'!$C:$Z,3,0)</f>
        <v>SGCC</v>
      </c>
      <c r="AB670" t="str">
        <f>VLOOKUP($H670,'Master list'!$C:$Z,4,0)</f>
        <v>Z08</v>
      </c>
      <c r="AC670" s="47">
        <f>VLOOKUP($H670,'Master list'!$C:$Z,13,0)</f>
        <v>1219</v>
      </c>
      <c r="AD670" t="str">
        <f>VLOOKUP($H670,'Master list'!$C:$Z,5,0)</f>
        <v>SGCC-ZSBX-Z08</v>
      </c>
      <c r="AE670">
        <f>VLOOKUP($H670,'Master list'!$C:$Z,6,0)</f>
        <v>1.6</v>
      </c>
      <c r="AF670">
        <f>VLOOKUP($H670,'Master list'!$C:$Z,7,0)</f>
        <v>79.599999999999994</v>
      </c>
      <c r="AG670">
        <f>VLOOKUP($H670,'Master list'!$C:$Z,8,0)</f>
        <v>339.5</v>
      </c>
      <c r="AH670" s="46">
        <f>VLOOKUP($H670,'Master list'!$C:$L,9,0)</f>
        <v>0.33942395199999997</v>
      </c>
      <c r="AI670" s="46">
        <f t="shared" si="37"/>
        <v>169.71197599999999</v>
      </c>
      <c r="AJ670" s="46">
        <f t="shared" si="38"/>
        <v>79.425204768</v>
      </c>
      <c r="AK670" s="46">
        <f t="shared" si="39"/>
        <v>90.286771231999992</v>
      </c>
      <c r="AL670" s="74">
        <v>5</v>
      </c>
    </row>
    <row r="671" spans="1:38">
      <c r="A671" s="120" t="s">
        <v>1447</v>
      </c>
      <c r="B671" s="120" t="s">
        <v>1702</v>
      </c>
      <c r="C671" s="120" t="s">
        <v>6281</v>
      </c>
      <c r="D671" s="120" t="s">
        <v>4220</v>
      </c>
      <c r="E671" s="121">
        <v>17</v>
      </c>
      <c r="F671" s="120" t="s">
        <v>6278</v>
      </c>
      <c r="G671" s="120" t="s">
        <v>6278</v>
      </c>
      <c r="H671" s="120" t="s">
        <v>623</v>
      </c>
      <c r="I671" s="120" t="s">
        <v>1228</v>
      </c>
      <c r="J671" s="120" t="s">
        <v>1221</v>
      </c>
      <c r="K671" s="120">
        <v>0.7</v>
      </c>
      <c r="L671" s="120">
        <v>114</v>
      </c>
      <c r="M671" s="120" t="s">
        <v>4216</v>
      </c>
      <c r="N671" s="120" t="s">
        <v>1704</v>
      </c>
      <c r="O671" s="120" t="s">
        <v>1702</v>
      </c>
      <c r="P671" s="121">
        <v>500</v>
      </c>
      <c r="Q671" s="120">
        <v>0</v>
      </c>
      <c r="R671" s="121">
        <v>294</v>
      </c>
      <c r="S671" s="120">
        <v>51</v>
      </c>
      <c r="T671" s="121">
        <v>0</v>
      </c>
      <c r="U671" s="120">
        <v>0</v>
      </c>
      <c r="V671" s="121">
        <v>206</v>
      </c>
      <c r="W671" s="120">
        <v>0</v>
      </c>
      <c r="X671" s="120" t="s">
        <v>6283</v>
      </c>
      <c r="Y671" s="120" t="b">
        <v>0</v>
      </c>
      <c r="AA671" t="str">
        <f>VLOOKUP($H671,'Master list'!$C:$Z,3,0)</f>
        <v>SGCC</v>
      </c>
      <c r="AB671" t="str">
        <f>VLOOKUP($H671,'Master list'!$C:$Z,4,0)</f>
        <v>Z08</v>
      </c>
      <c r="AC671" s="47">
        <f>VLOOKUP($H671,'Master list'!$C:$Z,13,0)</f>
        <v>1219</v>
      </c>
      <c r="AD671" t="str">
        <f>VLOOKUP($H671,'Master list'!$C:$Z,5,0)</f>
        <v>SGCC-ZSBX-Z08</v>
      </c>
      <c r="AE671">
        <f>VLOOKUP($H671,'Master list'!$C:$Z,6,0)</f>
        <v>0.7</v>
      </c>
      <c r="AF671">
        <f>VLOOKUP($H671,'Master list'!$C:$Z,7,0)</f>
        <v>114</v>
      </c>
      <c r="AG671">
        <f>VLOOKUP($H671,'Master list'!$C:$Z,8,0)</f>
        <v>278</v>
      </c>
      <c r="AH671" s="46">
        <f>VLOOKUP($H671,'Master list'!$C:$L,9,0)</f>
        <v>0.17414753999999999</v>
      </c>
      <c r="AI671" s="46">
        <f t="shared" si="37"/>
        <v>87.073769999999996</v>
      </c>
      <c r="AJ671" s="46">
        <f t="shared" si="38"/>
        <v>51.19937676</v>
      </c>
      <c r="AK671" s="46">
        <f t="shared" si="39"/>
        <v>35.874393239999996</v>
      </c>
      <c r="AL671" s="74">
        <v>5</v>
      </c>
    </row>
    <row r="672" spans="1:38">
      <c r="A672" s="120" t="s">
        <v>1447</v>
      </c>
      <c r="B672" s="120" t="s">
        <v>1702</v>
      </c>
      <c r="C672" s="120" t="s">
        <v>6281</v>
      </c>
      <c r="D672" s="120" t="s">
        <v>4220</v>
      </c>
      <c r="E672" s="121">
        <v>18</v>
      </c>
      <c r="F672" s="120" t="s">
        <v>6278</v>
      </c>
      <c r="G672" s="120" t="s">
        <v>6278</v>
      </c>
      <c r="H672" s="120" t="s">
        <v>637</v>
      </c>
      <c r="I672" s="120" t="s">
        <v>1228</v>
      </c>
      <c r="J672" s="120" t="s">
        <v>1221</v>
      </c>
      <c r="K672" s="120">
        <v>0.7</v>
      </c>
      <c r="L672" s="120">
        <v>131</v>
      </c>
      <c r="M672" s="120" t="s">
        <v>6180</v>
      </c>
      <c r="N672" s="120" t="s">
        <v>1704</v>
      </c>
      <c r="O672" s="120" t="s">
        <v>1702</v>
      </c>
      <c r="P672" s="121">
        <v>300</v>
      </c>
      <c r="Q672" s="120">
        <v>0</v>
      </c>
      <c r="R672" s="121">
        <v>0</v>
      </c>
      <c r="S672" s="120">
        <v>0</v>
      </c>
      <c r="T672" s="121">
        <v>0</v>
      </c>
      <c r="U672" s="120">
        <v>0</v>
      </c>
      <c r="V672" s="121">
        <v>300</v>
      </c>
      <c r="W672" s="120">
        <v>0</v>
      </c>
      <c r="X672" s="120" t="s">
        <v>6283</v>
      </c>
      <c r="Y672" s="120" t="b">
        <v>0</v>
      </c>
      <c r="AA672" t="str">
        <f>VLOOKUP($H672,'Master list'!$C:$Z,3,0)</f>
        <v>SGCC</v>
      </c>
      <c r="AB672" t="str">
        <f>VLOOKUP($H672,'Master list'!$C:$Z,4,0)</f>
        <v>Z08</v>
      </c>
      <c r="AC672" s="47">
        <f>VLOOKUP($H672,'Master list'!$C:$Z,13,0)</f>
        <v>1219</v>
      </c>
      <c r="AD672" t="str">
        <f>VLOOKUP($H672,'Master list'!$C:$Z,5,0)</f>
        <v>SGCC-ZSBX-Z08</v>
      </c>
      <c r="AE672">
        <f>VLOOKUP($H672,'Master list'!$C:$Z,6,0)</f>
        <v>0.7</v>
      </c>
      <c r="AF672">
        <f>VLOOKUP($H672,'Master list'!$C:$Z,7,0)</f>
        <v>131</v>
      </c>
      <c r="AG672">
        <f>VLOOKUP($H672,'Master list'!$C:$Z,8,0)</f>
        <v>341</v>
      </c>
      <c r="AH672" s="46">
        <f>VLOOKUP($H672,'Master list'!$C:$L,9,0)</f>
        <v>0.24546714499999997</v>
      </c>
      <c r="AI672" s="46">
        <f t="shared" si="37"/>
        <v>73.640143499999994</v>
      </c>
      <c r="AJ672" s="46">
        <f t="shared" si="38"/>
        <v>0</v>
      </c>
      <c r="AK672" s="46">
        <f t="shared" si="39"/>
        <v>73.640143499999994</v>
      </c>
      <c r="AL672" s="74">
        <v>5</v>
      </c>
    </row>
    <row r="673" spans="1:38">
      <c r="A673" s="120" t="s">
        <v>1447</v>
      </c>
      <c r="B673" s="120" t="s">
        <v>1702</v>
      </c>
      <c r="C673" s="120" t="s">
        <v>6281</v>
      </c>
      <c r="D673" s="120" t="s">
        <v>4220</v>
      </c>
      <c r="E673" s="121">
        <v>19</v>
      </c>
      <c r="F673" s="120" t="s">
        <v>6278</v>
      </c>
      <c r="G673" s="120" t="s">
        <v>6278</v>
      </c>
      <c r="H673" s="120" t="s">
        <v>686</v>
      </c>
      <c r="I673" s="120" t="s">
        <v>1228</v>
      </c>
      <c r="J673" s="120" t="s">
        <v>1221</v>
      </c>
      <c r="K673" s="120">
        <v>0.7</v>
      </c>
      <c r="L673" s="120">
        <v>125</v>
      </c>
      <c r="M673" s="120" t="s">
        <v>1802</v>
      </c>
      <c r="N673" s="120" t="s">
        <v>1704</v>
      </c>
      <c r="O673" s="120" t="s">
        <v>1702</v>
      </c>
      <c r="P673" s="121">
        <v>100</v>
      </c>
      <c r="Q673" s="120">
        <v>0</v>
      </c>
      <c r="R673" s="121">
        <v>32</v>
      </c>
      <c r="S673" s="120">
        <v>4</v>
      </c>
      <c r="T673" s="121">
        <v>0</v>
      </c>
      <c r="U673" s="120">
        <v>0</v>
      </c>
      <c r="V673" s="121">
        <v>68</v>
      </c>
      <c r="W673" s="120">
        <v>0</v>
      </c>
      <c r="X673" s="120" t="s">
        <v>6283</v>
      </c>
      <c r="Y673" s="120" t="b">
        <v>0</v>
      </c>
      <c r="AA673" t="str">
        <f>VLOOKUP($H673,'Master list'!$C:$Z,3,0)</f>
        <v>SGCC</v>
      </c>
      <c r="AB673" t="str">
        <f>VLOOKUP($H673,'Master list'!$C:$Z,4,0)</f>
        <v>Z08</v>
      </c>
      <c r="AC673" s="47">
        <f>VLOOKUP($H673,'Master list'!$C:$Z,13,0)</f>
        <v>1219</v>
      </c>
      <c r="AD673" t="str">
        <f>VLOOKUP($H673,'Master list'!$C:$Z,5,0)</f>
        <v>SGCC-ZSBX-Z08</v>
      </c>
      <c r="AE673">
        <f>VLOOKUP($H673,'Master list'!$C:$Z,6,0)</f>
        <v>0.7</v>
      </c>
      <c r="AF673">
        <f>VLOOKUP($H673,'Master list'!$C:$Z,7,0)</f>
        <v>125</v>
      </c>
      <c r="AG673">
        <f>VLOOKUP($H673,'Master list'!$C:$Z,8,0)</f>
        <v>194</v>
      </c>
      <c r="AH673" s="46">
        <f>VLOOKUP($H673,'Master list'!$C:$L,9,0)</f>
        <v>0.13325374999999998</v>
      </c>
      <c r="AI673" s="46">
        <f t="shared" si="37"/>
        <v>13.325374999999998</v>
      </c>
      <c r="AJ673" s="46">
        <f t="shared" si="38"/>
        <v>4.2641199999999992</v>
      </c>
      <c r="AK673" s="46">
        <f t="shared" si="39"/>
        <v>9.0612549999999992</v>
      </c>
      <c r="AL673" s="74">
        <v>5</v>
      </c>
    </row>
    <row r="674" spans="1:38">
      <c r="A674" s="120" t="s">
        <v>1447</v>
      </c>
      <c r="B674" s="120" t="s">
        <v>1702</v>
      </c>
      <c r="C674" s="120" t="s">
        <v>6281</v>
      </c>
      <c r="D674" s="120" t="s">
        <v>4220</v>
      </c>
      <c r="E674" s="121">
        <v>20</v>
      </c>
      <c r="F674" s="120" t="s">
        <v>6278</v>
      </c>
      <c r="G674" s="120" t="s">
        <v>6278</v>
      </c>
      <c r="H674" s="120" t="s">
        <v>754</v>
      </c>
      <c r="I674" s="120" t="s">
        <v>1228</v>
      </c>
      <c r="J674" s="120" t="s">
        <v>1221</v>
      </c>
      <c r="K674" s="120">
        <v>0.7</v>
      </c>
      <c r="L674" s="120">
        <v>220</v>
      </c>
      <c r="M674" s="120" t="s">
        <v>1861</v>
      </c>
      <c r="N674" s="120" t="s">
        <v>1704</v>
      </c>
      <c r="O674" s="120" t="s">
        <v>1702</v>
      </c>
      <c r="P674" s="121">
        <v>500</v>
      </c>
      <c r="Q674" s="120">
        <v>0</v>
      </c>
      <c r="R674" s="121">
        <v>0</v>
      </c>
      <c r="S674" s="120">
        <v>0</v>
      </c>
      <c r="T674" s="121">
        <v>100</v>
      </c>
      <c r="U674" s="120">
        <v>65.599999999999994</v>
      </c>
      <c r="V674" s="121">
        <v>400</v>
      </c>
      <c r="W674" s="120">
        <v>0</v>
      </c>
      <c r="X674" s="120" t="s">
        <v>6283</v>
      </c>
      <c r="Y674" s="120" t="b">
        <v>0</v>
      </c>
      <c r="AA674" t="str">
        <f>VLOOKUP($H674,'Master list'!$C:$Z,3,0)</f>
        <v>SGCC</v>
      </c>
      <c r="AB674" t="str">
        <f>VLOOKUP($H674,'Master list'!$C:$Z,4,0)</f>
        <v>Z08</v>
      </c>
      <c r="AC674" s="47">
        <f>VLOOKUP($H674,'Master list'!$C:$Z,13,0)</f>
        <v>1219</v>
      </c>
      <c r="AD674" t="str">
        <f>VLOOKUP($H674,'Master list'!$C:$Z,5,0)</f>
        <v>SGCC-ZSBX-Z08</v>
      </c>
      <c r="AE674">
        <f>VLOOKUP($H674,'Master list'!$C:$Z,6,0)</f>
        <v>0.7</v>
      </c>
      <c r="AF674">
        <f>VLOOKUP($H674,'Master list'!$C:$Z,7,0)</f>
        <v>220</v>
      </c>
      <c r="AG674">
        <f>VLOOKUP($H674,'Master list'!$C:$Z,8,0)</f>
        <v>539</v>
      </c>
      <c r="AH674" s="46">
        <f>VLOOKUP($H674,'Master list'!$C:$L,9,0)</f>
        <v>0.65159709999999993</v>
      </c>
      <c r="AI674" s="46">
        <f t="shared" si="37"/>
        <v>325.79854999999998</v>
      </c>
      <c r="AJ674" s="46">
        <f t="shared" si="38"/>
        <v>65.15970999999999</v>
      </c>
      <c r="AK674" s="46">
        <f t="shared" si="39"/>
        <v>260.63883999999996</v>
      </c>
      <c r="AL674" s="74">
        <v>5</v>
      </c>
    </row>
    <row r="675" spans="1:38">
      <c r="A675" s="120" t="s">
        <v>1447</v>
      </c>
      <c r="B675" s="120" t="s">
        <v>1702</v>
      </c>
      <c r="C675" s="120" t="s">
        <v>6281</v>
      </c>
      <c r="D675" s="120" t="s">
        <v>4220</v>
      </c>
      <c r="E675" s="121">
        <v>21</v>
      </c>
      <c r="F675" s="120" t="s">
        <v>6278</v>
      </c>
      <c r="G675" s="120" t="s">
        <v>6278</v>
      </c>
      <c r="H675" s="120" t="s">
        <v>760</v>
      </c>
      <c r="I675" s="120" t="s">
        <v>1228</v>
      </c>
      <c r="J675" s="120" t="s">
        <v>1221</v>
      </c>
      <c r="K675" s="120">
        <v>0.7</v>
      </c>
      <c r="L675" s="120">
        <v>106.5</v>
      </c>
      <c r="M675" s="120" t="s">
        <v>1862</v>
      </c>
      <c r="N675" s="120" t="s">
        <v>1704</v>
      </c>
      <c r="O675" s="120" t="s">
        <v>1702</v>
      </c>
      <c r="P675" s="121">
        <v>500</v>
      </c>
      <c r="Q675" s="120">
        <v>0</v>
      </c>
      <c r="R675" s="121">
        <v>308</v>
      </c>
      <c r="S675" s="120">
        <v>92.8</v>
      </c>
      <c r="T675" s="121">
        <v>0</v>
      </c>
      <c r="U675" s="120">
        <v>0</v>
      </c>
      <c r="V675" s="121">
        <v>192</v>
      </c>
      <c r="W675" s="120">
        <v>0</v>
      </c>
      <c r="X675" s="120" t="s">
        <v>6283</v>
      </c>
      <c r="Y675" s="120" t="b">
        <v>0</v>
      </c>
      <c r="AA675" t="str">
        <f>VLOOKUP($H675,'Master list'!$C:$Z,3,0)</f>
        <v>SGCC</v>
      </c>
      <c r="AB675" t="str">
        <f>VLOOKUP($H675,'Master list'!$C:$Z,4,0)</f>
        <v>Z08</v>
      </c>
      <c r="AC675" s="47">
        <f>VLOOKUP($H675,'Master list'!$C:$Z,13,0)</f>
        <v>1219</v>
      </c>
      <c r="AD675" t="str">
        <f>VLOOKUP($H675,'Master list'!$C:$Z,5,0)</f>
        <v>SGCC-ZSBX-Z08</v>
      </c>
      <c r="AE675">
        <f>VLOOKUP($H675,'Master list'!$C:$Z,6,0)</f>
        <v>0.7</v>
      </c>
      <c r="AF675">
        <f>VLOOKUP($H675,'Master list'!$C:$Z,7,0)</f>
        <v>106.5</v>
      </c>
      <c r="AG675">
        <f>VLOOKUP($H675,'Master list'!$C:$Z,8,0)</f>
        <v>524.70000000000005</v>
      </c>
      <c r="AH675" s="46">
        <f>VLOOKUP($H675,'Master list'!$C:$L,9,0)</f>
        <v>0.30706362225</v>
      </c>
      <c r="AI675" s="46">
        <f t="shared" si="37"/>
        <v>153.53181112499999</v>
      </c>
      <c r="AJ675" s="46">
        <f t="shared" si="38"/>
        <v>94.575595652999993</v>
      </c>
      <c r="AK675" s="46">
        <f t="shared" si="39"/>
        <v>58.956215471999997</v>
      </c>
      <c r="AL675" s="74">
        <v>5</v>
      </c>
    </row>
    <row r="676" spans="1:38">
      <c r="A676" s="120" t="s">
        <v>1447</v>
      </c>
      <c r="B676" s="120" t="s">
        <v>1702</v>
      </c>
      <c r="C676" s="120" t="s">
        <v>6281</v>
      </c>
      <c r="D676" s="120" t="s">
        <v>4220</v>
      </c>
      <c r="E676" s="121">
        <v>22</v>
      </c>
      <c r="F676" s="120" t="s">
        <v>6276</v>
      </c>
      <c r="G676" s="120" t="s">
        <v>6276</v>
      </c>
      <c r="H676" s="120" t="s">
        <v>763</v>
      </c>
      <c r="I676" s="120" t="s">
        <v>1228</v>
      </c>
      <c r="J676" s="120" t="s">
        <v>1221</v>
      </c>
      <c r="K676" s="120">
        <v>0.7</v>
      </c>
      <c r="L676" s="120">
        <v>106.6</v>
      </c>
      <c r="M676" s="120" t="s">
        <v>1803</v>
      </c>
      <c r="N676" s="120" t="s">
        <v>1704</v>
      </c>
      <c r="O676" s="120" t="s">
        <v>1702</v>
      </c>
      <c r="P676" s="121">
        <v>200</v>
      </c>
      <c r="Q676" s="120">
        <v>0</v>
      </c>
      <c r="R676" s="121">
        <v>0</v>
      </c>
      <c r="S676" s="120">
        <v>0</v>
      </c>
      <c r="T676" s="121">
        <v>200</v>
      </c>
      <c r="U676" s="120">
        <v>86</v>
      </c>
      <c r="V676" s="121">
        <v>0</v>
      </c>
      <c r="W676" s="120">
        <v>0</v>
      </c>
      <c r="X676" s="120" t="s">
        <v>6283</v>
      </c>
      <c r="Y676" s="120" t="b">
        <v>0</v>
      </c>
      <c r="AA676" t="str">
        <f>VLOOKUP($H676,'Master list'!$C:$Z,3,0)</f>
        <v>SGCC</v>
      </c>
      <c r="AB676" t="str">
        <f>VLOOKUP($H676,'Master list'!$C:$Z,4,0)</f>
        <v>Z08</v>
      </c>
      <c r="AC676" s="47">
        <f>VLOOKUP($H676,'Master list'!$C:$Z,13,0)</f>
        <v>1219</v>
      </c>
      <c r="AD676" t="str">
        <f>VLOOKUP($H676,'Master list'!$C:$Z,5,0)</f>
        <v>SGCC-ZSBX-Z08</v>
      </c>
      <c r="AE676">
        <f>VLOOKUP($H676,'Master list'!$C:$Z,6,0)</f>
        <v>0.7</v>
      </c>
      <c r="AF676">
        <f>VLOOKUP($H676,'Master list'!$C:$Z,7,0)</f>
        <v>106.6</v>
      </c>
      <c r="AG676">
        <f>VLOOKUP($H676,'Master list'!$C:$Z,8,0)</f>
        <v>764.3</v>
      </c>
      <c r="AH676" s="46">
        <f>VLOOKUP($H676,'Master list'!$C:$L,9,0)</f>
        <v>0.44770171809999992</v>
      </c>
      <c r="AI676" s="46">
        <f t="shared" si="37"/>
        <v>89.540343619999987</v>
      </c>
      <c r="AJ676" s="46">
        <f t="shared" si="38"/>
        <v>89.540343619999987</v>
      </c>
      <c r="AK676" s="46">
        <f t="shared" si="39"/>
        <v>0</v>
      </c>
      <c r="AL676" s="74">
        <v>5</v>
      </c>
    </row>
    <row r="677" spans="1:38">
      <c r="A677" s="120" t="s">
        <v>1447</v>
      </c>
      <c r="B677" s="120" t="s">
        <v>1702</v>
      </c>
      <c r="C677" s="120" t="s">
        <v>6281</v>
      </c>
      <c r="D677" s="120" t="s">
        <v>4220</v>
      </c>
      <c r="E677" s="121">
        <v>23</v>
      </c>
      <c r="F677" s="120" t="s">
        <v>6278</v>
      </c>
      <c r="G677" s="120" t="s">
        <v>6278</v>
      </c>
      <c r="H677" s="120" t="s">
        <v>763</v>
      </c>
      <c r="I677" s="120" t="s">
        <v>1228</v>
      </c>
      <c r="J677" s="120" t="s">
        <v>1221</v>
      </c>
      <c r="K677" s="120">
        <v>0.7</v>
      </c>
      <c r="L677" s="120">
        <v>106.6</v>
      </c>
      <c r="M677" s="120" t="s">
        <v>1803</v>
      </c>
      <c r="N677" s="120" t="s">
        <v>1704</v>
      </c>
      <c r="O677" s="120" t="s">
        <v>1702</v>
      </c>
      <c r="P677" s="121">
        <v>200</v>
      </c>
      <c r="Q677" s="120">
        <v>0</v>
      </c>
      <c r="R677" s="121">
        <v>0</v>
      </c>
      <c r="S677" s="120">
        <v>0</v>
      </c>
      <c r="T677" s="121">
        <v>185</v>
      </c>
      <c r="U677" s="120">
        <v>82</v>
      </c>
      <c r="V677" s="121">
        <v>15</v>
      </c>
      <c r="W677" s="120">
        <v>0</v>
      </c>
      <c r="X677" s="120" t="s">
        <v>6283</v>
      </c>
      <c r="Y677" s="120" t="b">
        <v>0</v>
      </c>
      <c r="AA677" t="str">
        <f>VLOOKUP($H677,'Master list'!$C:$Z,3,0)</f>
        <v>SGCC</v>
      </c>
      <c r="AB677" t="str">
        <f>VLOOKUP($H677,'Master list'!$C:$Z,4,0)</f>
        <v>Z08</v>
      </c>
      <c r="AC677" s="47">
        <f>VLOOKUP($H677,'Master list'!$C:$Z,13,0)</f>
        <v>1219</v>
      </c>
      <c r="AD677" t="str">
        <f>VLOOKUP($H677,'Master list'!$C:$Z,5,0)</f>
        <v>SGCC-ZSBX-Z08</v>
      </c>
      <c r="AE677">
        <f>VLOOKUP($H677,'Master list'!$C:$Z,6,0)</f>
        <v>0.7</v>
      </c>
      <c r="AF677">
        <f>VLOOKUP($H677,'Master list'!$C:$Z,7,0)</f>
        <v>106.6</v>
      </c>
      <c r="AG677">
        <f>VLOOKUP($H677,'Master list'!$C:$Z,8,0)</f>
        <v>764.3</v>
      </c>
      <c r="AH677" s="46">
        <f>VLOOKUP($H677,'Master list'!$C:$L,9,0)</f>
        <v>0.44770171809999992</v>
      </c>
      <c r="AI677" s="46">
        <f t="shared" si="37"/>
        <v>89.540343619999987</v>
      </c>
      <c r="AJ677" s="46">
        <f t="shared" si="38"/>
        <v>82.82481784849999</v>
      </c>
      <c r="AK677" s="46">
        <f t="shared" si="39"/>
        <v>6.7155257714999976</v>
      </c>
      <c r="AL677" s="74">
        <v>5</v>
      </c>
    </row>
    <row r="678" spans="1:38">
      <c r="A678" s="120" t="s">
        <v>1447</v>
      </c>
      <c r="B678" s="120" t="s">
        <v>1702</v>
      </c>
      <c r="C678" s="120" t="s">
        <v>6281</v>
      </c>
      <c r="D678" s="120" t="s">
        <v>4220</v>
      </c>
      <c r="E678" s="121">
        <v>24</v>
      </c>
      <c r="F678" s="120" t="s">
        <v>6278</v>
      </c>
      <c r="G678" s="120" t="s">
        <v>6278</v>
      </c>
      <c r="H678" s="120" t="s">
        <v>766</v>
      </c>
      <c r="I678" s="120" t="s">
        <v>1228</v>
      </c>
      <c r="J678" s="120" t="s">
        <v>1221</v>
      </c>
      <c r="K678" s="120">
        <v>0.7</v>
      </c>
      <c r="L678" s="120">
        <v>106.6</v>
      </c>
      <c r="M678" s="120" t="s">
        <v>1804</v>
      </c>
      <c r="N678" s="120" t="s">
        <v>1704</v>
      </c>
      <c r="O678" s="120" t="s">
        <v>1702</v>
      </c>
      <c r="P678" s="121">
        <v>500</v>
      </c>
      <c r="Q678" s="120">
        <v>0</v>
      </c>
      <c r="R678" s="121">
        <v>0</v>
      </c>
      <c r="S678" s="120">
        <v>0</v>
      </c>
      <c r="T678" s="121">
        <v>500</v>
      </c>
      <c r="U678" s="120">
        <v>173</v>
      </c>
      <c r="V678" s="121">
        <v>0</v>
      </c>
      <c r="W678" s="120">
        <v>0</v>
      </c>
      <c r="X678" s="120" t="s">
        <v>6283</v>
      </c>
      <c r="Y678" s="120" t="b">
        <v>0</v>
      </c>
      <c r="AA678" t="str">
        <f>VLOOKUP($H678,'Master list'!$C:$Z,3,0)</f>
        <v>SGCC</v>
      </c>
      <c r="AB678" t="str">
        <f>VLOOKUP($H678,'Master list'!$C:$Z,4,0)</f>
        <v>Z08</v>
      </c>
      <c r="AC678" s="47">
        <f>VLOOKUP($H678,'Master list'!$C:$Z,13,0)</f>
        <v>1219</v>
      </c>
      <c r="AD678" t="str">
        <f>VLOOKUP($H678,'Master list'!$C:$Z,5,0)</f>
        <v>SGCC-ZSBX-Z08</v>
      </c>
      <c r="AE678">
        <f>VLOOKUP($H678,'Master list'!$C:$Z,6,0)</f>
        <v>0.7</v>
      </c>
      <c r="AF678">
        <f>VLOOKUP($H678,'Master list'!$C:$Z,7,0)</f>
        <v>106.6</v>
      </c>
      <c r="AG678">
        <f>VLOOKUP($H678,'Master list'!$C:$Z,8,0)</f>
        <v>597.29999999999995</v>
      </c>
      <c r="AH678" s="46">
        <f>VLOOKUP($H678,'Master list'!$C:$L,9,0)</f>
        <v>0.34987862909999995</v>
      </c>
      <c r="AI678" s="46">
        <f t="shared" si="37"/>
        <v>174.93931454999998</v>
      </c>
      <c r="AJ678" s="46">
        <f t="shared" si="38"/>
        <v>174.93931454999998</v>
      </c>
      <c r="AK678" s="46">
        <f t="shared" si="39"/>
        <v>0</v>
      </c>
      <c r="AL678" s="74">
        <v>5</v>
      </c>
    </row>
    <row r="679" spans="1:38">
      <c r="A679" s="120" t="s">
        <v>1447</v>
      </c>
      <c r="B679" s="120" t="s">
        <v>1702</v>
      </c>
      <c r="C679" s="120" t="s">
        <v>6281</v>
      </c>
      <c r="D679" s="120" t="s">
        <v>4220</v>
      </c>
      <c r="E679" s="121">
        <v>25</v>
      </c>
      <c r="F679" s="120" t="s">
        <v>6278</v>
      </c>
      <c r="G679" s="120" t="s">
        <v>6278</v>
      </c>
      <c r="H679" s="120" t="s">
        <v>769</v>
      </c>
      <c r="I679" s="120" t="s">
        <v>1228</v>
      </c>
      <c r="J679" s="120" t="s">
        <v>1221</v>
      </c>
      <c r="K679" s="120">
        <v>0.7</v>
      </c>
      <c r="L679" s="120">
        <v>309.60000000000002</v>
      </c>
      <c r="M679" s="120" t="s">
        <v>1863</v>
      </c>
      <c r="N679" s="120" t="s">
        <v>1704</v>
      </c>
      <c r="O679" s="120" t="s">
        <v>1702</v>
      </c>
      <c r="P679" s="121">
        <v>500</v>
      </c>
      <c r="Q679" s="120">
        <v>0</v>
      </c>
      <c r="R679" s="121">
        <v>500</v>
      </c>
      <c r="S679" s="120">
        <v>356</v>
      </c>
      <c r="T679" s="121">
        <v>0</v>
      </c>
      <c r="U679" s="120">
        <v>0</v>
      </c>
      <c r="V679" s="121">
        <v>0</v>
      </c>
      <c r="W679" s="120">
        <v>0</v>
      </c>
      <c r="X679" s="120" t="s">
        <v>6283</v>
      </c>
      <c r="Y679" s="120" t="b">
        <v>1</v>
      </c>
      <c r="AA679" t="str">
        <f>VLOOKUP($H679,'Master list'!$C:$Z,3,0)</f>
        <v>SGCC</v>
      </c>
      <c r="AB679" t="str">
        <f>VLOOKUP($H679,'Master list'!$C:$Z,4,0)</f>
        <v>Z08</v>
      </c>
      <c r="AC679" s="47">
        <f>VLOOKUP($H679,'Master list'!$C:$Z,13,0)</f>
        <v>1219</v>
      </c>
      <c r="AD679" t="str">
        <f>VLOOKUP($H679,'Master list'!$C:$Z,5,0)</f>
        <v>SGCC-ZSBX-Z08</v>
      </c>
      <c r="AE679">
        <f>VLOOKUP($H679,'Master list'!$C:$Z,6,0)</f>
        <v>0.7</v>
      </c>
      <c r="AF679">
        <f>VLOOKUP($H679,'Master list'!$C:$Z,7,0)</f>
        <v>309.60000000000002</v>
      </c>
      <c r="AG679">
        <f>VLOOKUP($H679,'Master list'!$C:$Z,8,0)</f>
        <v>426</v>
      </c>
      <c r="AH679" s="46">
        <f>VLOOKUP($H679,'Master list'!$C:$L,9,0)</f>
        <v>0.724733352</v>
      </c>
      <c r="AI679" s="46">
        <f t="shared" si="37"/>
        <v>362.36667599999998</v>
      </c>
      <c r="AJ679" s="46">
        <f t="shared" si="38"/>
        <v>362.36667599999998</v>
      </c>
      <c r="AK679" s="46">
        <f t="shared" si="39"/>
        <v>0</v>
      </c>
      <c r="AL679" s="74">
        <v>5</v>
      </c>
    </row>
    <row r="680" spans="1:38">
      <c r="A680" s="120" t="s">
        <v>1447</v>
      </c>
      <c r="B680" s="120" t="s">
        <v>1702</v>
      </c>
      <c r="C680" s="120" t="s">
        <v>6281</v>
      </c>
      <c r="D680" s="120" t="s">
        <v>4220</v>
      </c>
      <c r="E680" s="121">
        <v>26</v>
      </c>
      <c r="F680" s="120" t="s">
        <v>6246</v>
      </c>
      <c r="G680" s="120" t="s">
        <v>6246</v>
      </c>
      <c r="H680" s="120" t="s">
        <v>1594</v>
      </c>
      <c r="I680" s="120" t="s">
        <v>1228</v>
      </c>
      <c r="J680" s="120" t="s">
        <v>1221</v>
      </c>
      <c r="K680" s="120">
        <v>1</v>
      </c>
      <c r="L680" s="120">
        <v>186</v>
      </c>
      <c r="M680" s="120" t="s">
        <v>4853</v>
      </c>
      <c r="N680" s="120" t="s">
        <v>1704</v>
      </c>
      <c r="O680" s="120" t="s">
        <v>1702</v>
      </c>
      <c r="P680" s="121">
        <v>90</v>
      </c>
      <c r="Q680" s="120">
        <v>0</v>
      </c>
      <c r="R680" s="121">
        <v>90</v>
      </c>
      <c r="S680" s="120">
        <v>89</v>
      </c>
      <c r="T680" s="121">
        <v>0</v>
      </c>
      <c r="U680" s="120">
        <v>0</v>
      </c>
      <c r="V680" s="121">
        <v>0</v>
      </c>
      <c r="W680" s="120">
        <v>0</v>
      </c>
      <c r="X680" s="120" t="s">
        <v>6283</v>
      </c>
      <c r="Y680" s="120" t="b">
        <v>1</v>
      </c>
      <c r="AA680" t="str">
        <f>VLOOKUP($H680,'Master list'!$C:$Z,3,0)</f>
        <v>SGCC</v>
      </c>
      <c r="AB680" t="str">
        <f>VLOOKUP($H680,'Master list'!$C:$Z,4,0)</f>
        <v>Z18</v>
      </c>
      <c r="AC680" s="47">
        <f>VLOOKUP($H680,'Master list'!$C:$Z,13,0)</f>
        <v>1219</v>
      </c>
      <c r="AD680" t="str">
        <f>VLOOKUP($H680,'Master list'!$C:$Z,5,0)</f>
        <v>SGCC-ZSBX-Z18</v>
      </c>
      <c r="AE680">
        <f>VLOOKUP($H680,'Master list'!$C:$Z,6,0)</f>
        <v>1</v>
      </c>
      <c r="AF680">
        <f>VLOOKUP($H680,'Master list'!$C:$Z,7,0)</f>
        <v>186</v>
      </c>
      <c r="AG680">
        <f>VLOOKUP($H680,'Master list'!$C:$Z,8,0)</f>
        <v>669</v>
      </c>
      <c r="AH680" s="46">
        <f>VLOOKUP($H680,'Master list'!$C:$L,9,0)</f>
        <v>0.97680689999999992</v>
      </c>
      <c r="AI680" s="46">
        <f t="shared" si="37"/>
        <v>87.912620999999987</v>
      </c>
      <c r="AJ680" s="46">
        <f t="shared" si="38"/>
        <v>87.912620999999987</v>
      </c>
      <c r="AK680" s="46">
        <f t="shared" si="39"/>
        <v>0</v>
      </c>
      <c r="AL680" s="74">
        <v>5</v>
      </c>
    </row>
    <row r="681" spans="1:38">
      <c r="A681" s="120" t="s">
        <v>1447</v>
      </c>
      <c r="B681" s="120" t="s">
        <v>1702</v>
      </c>
      <c r="C681" s="120" t="s">
        <v>6281</v>
      </c>
      <c r="D681" s="120" t="s">
        <v>4220</v>
      </c>
      <c r="E681" s="121">
        <v>27</v>
      </c>
      <c r="F681" s="120" t="s">
        <v>6284</v>
      </c>
      <c r="G681" s="120" t="s">
        <v>6284</v>
      </c>
      <c r="H681" s="120" t="s">
        <v>1594</v>
      </c>
      <c r="I681" s="120" t="s">
        <v>1228</v>
      </c>
      <c r="J681" s="120" t="s">
        <v>1221</v>
      </c>
      <c r="K681" s="120">
        <v>1</v>
      </c>
      <c r="L681" s="120">
        <v>186</v>
      </c>
      <c r="M681" s="120" t="s">
        <v>4853</v>
      </c>
      <c r="N681" s="120" t="s">
        <v>1704</v>
      </c>
      <c r="O681" s="120" t="s">
        <v>1702</v>
      </c>
      <c r="P681" s="121">
        <v>100</v>
      </c>
      <c r="Q681" s="120">
        <v>0</v>
      </c>
      <c r="R681" s="121">
        <v>100</v>
      </c>
      <c r="S681" s="120">
        <v>98</v>
      </c>
      <c r="T681" s="121">
        <v>0</v>
      </c>
      <c r="U681" s="120">
        <v>0</v>
      </c>
      <c r="V681" s="121">
        <v>0</v>
      </c>
      <c r="W681" s="120">
        <v>0</v>
      </c>
      <c r="X681" s="120" t="s">
        <v>6283</v>
      </c>
      <c r="Y681" s="120" t="b">
        <v>1</v>
      </c>
      <c r="AA681" t="str">
        <f>VLOOKUP($H681,'Master list'!$C:$Z,3,0)</f>
        <v>SGCC</v>
      </c>
      <c r="AB681" t="str">
        <f>VLOOKUP($H681,'Master list'!$C:$Z,4,0)</f>
        <v>Z18</v>
      </c>
      <c r="AC681" s="47">
        <f>VLOOKUP($H681,'Master list'!$C:$Z,13,0)</f>
        <v>1219</v>
      </c>
      <c r="AD681" t="str">
        <f>VLOOKUP($H681,'Master list'!$C:$Z,5,0)</f>
        <v>SGCC-ZSBX-Z18</v>
      </c>
      <c r="AE681">
        <f>VLOOKUP($H681,'Master list'!$C:$Z,6,0)</f>
        <v>1</v>
      </c>
      <c r="AF681">
        <f>VLOOKUP($H681,'Master list'!$C:$Z,7,0)</f>
        <v>186</v>
      </c>
      <c r="AG681">
        <f>VLOOKUP($H681,'Master list'!$C:$Z,8,0)</f>
        <v>669</v>
      </c>
      <c r="AH681" s="46">
        <f>VLOOKUP($H681,'Master list'!$C:$L,9,0)</f>
        <v>0.97680689999999992</v>
      </c>
      <c r="AI681" s="46">
        <f t="shared" si="37"/>
        <v>97.680689999999998</v>
      </c>
      <c r="AJ681" s="46">
        <f t="shared" si="38"/>
        <v>97.680689999999998</v>
      </c>
      <c r="AK681" s="46">
        <f t="shared" si="39"/>
        <v>0</v>
      </c>
      <c r="AL681" s="74">
        <v>5</v>
      </c>
    </row>
    <row r="682" spans="1:38">
      <c r="A682" s="120" t="s">
        <v>1447</v>
      </c>
      <c r="B682" s="120" t="s">
        <v>1702</v>
      </c>
      <c r="C682" s="120" t="s">
        <v>6281</v>
      </c>
      <c r="D682" s="120" t="s">
        <v>4220</v>
      </c>
      <c r="E682" s="121">
        <v>28</v>
      </c>
      <c r="F682" s="120" t="s">
        <v>6247</v>
      </c>
      <c r="G682" s="120" t="s">
        <v>6247</v>
      </c>
      <c r="H682" s="120" t="s">
        <v>1108</v>
      </c>
      <c r="I682" s="120" t="s">
        <v>1228</v>
      </c>
      <c r="J682" s="120" t="s">
        <v>1221</v>
      </c>
      <c r="K682" s="120">
        <v>0.6</v>
      </c>
      <c r="L682" s="120">
        <v>119</v>
      </c>
      <c r="M682" s="120" t="s">
        <v>1745</v>
      </c>
      <c r="N682" s="120" t="s">
        <v>1704</v>
      </c>
      <c r="O682" s="120" t="s">
        <v>1702</v>
      </c>
      <c r="P682" s="121">
        <v>100</v>
      </c>
      <c r="Q682" s="120">
        <v>0</v>
      </c>
      <c r="R682" s="121">
        <v>0</v>
      </c>
      <c r="S682" s="120">
        <v>0</v>
      </c>
      <c r="T682" s="121">
        <v>0</v>
      </c>
      <c r="U682" s="120">
        <v>0</v>
      </c>
      <c r="V682" s="121">
        <v>100</v>
      </c>
      <c r="W682" s="120">
        <v>0</v>
      </c>
      <c r="X682" s="120" t="s">
        <v>6283</v>
      </c>
      <c r="Y682" s="120" t="b">
        <v>0</v>
      </c>
      <c r="AA682" t="str">
        <f>VLOOKUP($H682,'Master list'!$C:$Z,3,0)</f>
        <v>SGCC</v>
      </c>
      <c r="AB682" t="str">
        <f>VLOOKUP($H682,'Master list'!$C:$Z,4,0)</f>
        <v>Z08</v>
      </c>
      <c r="AC682" s="47">
        <f>VLOOKUP($H682,'Master list'!$C:$Z,13,0)</f>
        <v>1219</v>
      </c>
      <c r="AD682" t="str">
        <f>VLOOKUP($H682,'Master list'!$C:$Z,5,0)</f>
        <v>SGCC-ZSBX-Z08</v>
      </c>
      <c r="AE682">
        <f>VLOOKUP($H682,'Master list'!$C:$Z,6,0)</f>
        <v>0.6</v>
      </c>
      <c r="AF682">
        <f>VLOOKUP($H682,'Master list'!$C:$Z,7,0)</f>
        <v>119</v>
      </c>
      <c r="AG682">
        <f>VLOOKUP($H682,'Master list'!$C:$Z,8,0)</f>
        <v>1220</v>
      </c>
      <c r="AH682" s="46">
        <f>VLOOKUP($H682,'Master list'!$C:$L,9,0)</f>
        <v>0.68379780000000001</v>
      </c>
      <c r="AI682" s="46">
        <f t="shared" si="37"/>
        <v>68.379779999999997</v>
      </c>
      <c r="AJ682" s="46">
        <f t="shared" si="38"/>
        <v>0</v>
      </c>
      <c r="AK682" s="46">
        <f t="shared" si="39"/>
        <v>68.379779999999997</v>
      </c>
      <c r="AL682" s="74">
        <v>5</v>
      </c>
    </row>
    <row r="683" spans="1:38">
      <c r="A683" s="120" t="s">
        <v>1447</v>
      </c>
      <c r="B683" s="120" t="s">
        <v>1702</v>
      </c>
      <c r="C683" s="120" t="s">
        <v>6281</v>
      </c>
      <c r="D683" s="120" t="s">
        <v>4220</v>
      </c>
      <c r="E683" s="121">
        <v>29</v>
      </c>
      <c r="F683" s="120" t="s">
        <v>6276</v>
      </c>
      <c r="G683" s="120" t="s">
        <v>6276</v>
      </c>
      <c r="H683" s="120" t="s">
        <v>1108</v>
      </c>
      <c r="I683" s="120" t="s">
        <v>1228</v>
      </c>
      <c r="J683" s="120" t="s">
        <v>1221</v>
      </c>
      <c r="K683" s="120">
        <v>0.6</v>
      </c>
      <c r="L683" s="120">
        <v>119</v>
      </c>
      <c r="M683" s="120" t="s">
        <v>1745</v>
      </c>
      <c r="N683" s="120" t="s">
        <v>1704</v>
      </c>
      <c r="O683" s="120" t="s">
        <v>1702</v>
      </c>
      <c r="P683" s="121">
        <v>100</v>
      </c>
      <c r="Q683" s="120">
        <v>0</v>
      </c>
      <c r="R683" s="121">
        <v>0</v>
      </c>
      <c r="S683" s="120">
        <v>0</v>
      </c>
      <c r="T683" s="121">
        <v>0</v>
      </c>
      <c r="U683" s="120">
        <v>0</v>
      </c>
      <c r="V683" s="121">
        <v>100</v>
      </c>
      <c r="W683" s="120">
        <v>0</v>
      </c>
      <c r="X683" s="120" t="s">
        <v>6283</v>
      </c>
      <c r="Y683" s="120" t="b">
        <v>0</v>
      </c>
      <c r="AA683" t="str">
        <f>VLOOKUP($H683,'Master list'!$C:$Z,3,0)</f>
        <v>SGCC</v>
      </c>
      <c r="AB683" t="str">
        <f>VLOOKUP($H683,'Master list'!$C:$Z,4,0)</f>
        <v>Z08</v>
      </c>
      <c r="AC683" s="47">
        <f>VLOOKUP($H683,'Master list'!$C:$Z,13,0)</f>
        <v>1219</v>
      </c>
      <c r="AD683" t="str">
        <f>VLOOKUP($H683,'Master list'!$C:$Z,5,0)</f>
        <v>SGCC-ZSBX-Z08</v>
      </c>
      <c r="AE683">
        <f>VLOOKUP($H683,'Master list'!$C:$Z,6,0)</f>
        <v>0.6</v>
      </c>
      <c r="AF683">
        <f>VLOOKUP($H683,'Master list'!$C:$Z,7,0)</f>
        <v>119</v>
      </c>
      <c r="AG683">
        <f>VLOOKUP($H683,'Master list'!$C:$Z,8,0)</f>
        <v>1220</v>
      </c>
      <c r="AH683" s="46">
        <f>VLOOKUP($H683,'Master list'!$C:$L,9,0)</f>
        <v>0.68379780000000001</v>
      </c>
      <c r="AI683" s="46">
        <f t="shared" si="37"/>
        <v>68.379779999999997</v>
      </c>
      <c r="AJ683" s="46">
        <f t="shared" si="38"/>
        <v>0</v>
      </c>
      <c r="AK683" s="46">
        <f t="shared" si="39"/>
        <v>68.379779999999997</v>
      </c>
      <c r="AL683" s="74">
        <v>5</v>
      </c>
    </row>
    <row r="684" spans="1:38">
      <c r="A684" s="120" t="s">
        <v>1447</v>
      </c>
      <c r="B684" s="120" t="s">
        <v>1702</v>
      </c>
      <c r="C684" s="120" t="s">
        <v>6281</v>
      </c>
      <c r="D684" s="120" t="s">
        <v>4220</v>
      </c>
      <c r="E684" s="121">
        <v>30</v>
      </c>
      <c r="F684" s="120" t="s">
        <v>6278</v>
      </c>
      <c r="G684" s="120" t="s">
        <v>6278</v>
      </c>
      <c r="H684" s="120" t="s">
        <v>1108</v>
      </c>
      <c r="I684" s="120" t="s">
        <v>1228</v>
      </c>
      <c r="J684" s="120" t="s">
        <v>1221</v>
      </c>
      <c r="K684" s="120">
        <v>0.6</v>
      </c>
      <c r="L684" s="120">
        <v>119</v>
      </c>
      <c r="M684" s="120" t="s">
        <v>1745</v>
      </c>
      <c r="N684" s="120" t="s">
        <v>1704</v>
      </c>
      <c r="O684" s="120" t="s">
        <v>1702</v>
      </c>
      <c r="P684" s="121">
        <v>100</v>
      </c>
      <c r="Q684" s="120">
        <v>0</v>
      </c>
      <c r="R684" s="121">
        <v>0</v>
      </c>
      <c r="S684" s="120">
        <v>0</v>
      </c>
      <c r="T684" s="121">
        <v>0</v>
      </c>
      <c r="U684" s="120">
        <v>0</v>
      </c>
      <c r="V684" s="121">
        <v>100</v>
      </c>
      <c r="W684" s="120">
        <v>0</v>
      </c>
      <c r="X684" s="120" t="s">
        <v>6283</v>
      </c>
      <c r="Y684" s="120" t="b">
        <v>0</v>
      </c>
      <c r="AA684" t="str">
        <f>VLOOKUP($H684,'Master list'!$C:$Z,3,0)</f>
        <v>SGCC</v>
      </c>
      <c r="AB684" t="str">
        <f>VLOOKUP($H684,'Master list'!$C:$Z,4,0)</f>
        <v>Z08</v>
      </c>
      <c r="AC684" s="47">
        <f>VLOOKUP($H684,'Master list'!$C:$Z,13,0)</f>
        <v>1219</v>
      </c>
      <c r="AD684" t="str">
        <f>VLOOKUP($H684,'Master list'!$C:$Z,5,0)</f>
        <v>SGCC-ZSBX-Z08</v>
      </c>
      <c r="AE684">
        <f>VLOOKUP($H684,'Master list'!$C:$Z,6,0)</f>
        <v>0.6</v>
      </c>
      <c r="AF684">
        <f>VLOOKUP($H684,'Master list'!$C:$Z,7,0)</f>
        <v>119</v>
      </c>
      <c r="AG684">
        <f>VLOOKUP($H684,'Master list'!$C:$Z,8,0)</f>
        <v>1220</v>
      </c>
      <c r="AH684" s="46">
        <f>VLOOKUP($H684,'Master list'!$C:$L,9,0)</f>
        <v>0.68379780000000001</v>
      </c>
      <c r="AI684" s="46">
        <f t="shared" si="37"/>
        <v>68.379779999999997</v>
      </c>
      <c r="AJ684" s="46">
        <f t="shared" si="38"/>
        <v>0</v>
      </c>
      <c r="AK684" s="46">
        <f t="shared" si="39"/>
        <v>68.379779999999997</v>
      </c>
      <c r="AL684" s="74">
        <v>5</v>
      </c>
    </row>
    <row r="685" spans="1:38">
      <c r="A685" s="120" t="s">
        <v>1447</v>
      </c>
      <c r="B685" s="120" t="s">
        <v>1702</v>
      </c>
      <c r="C685" s="120" t="s">
        <v>6281</v>
      </c>
      <c r="D685" s="120" t="s">
        <v>4220</v>
      </c>
      <c r="E685" s="121">
        <v>31</v>
      </c>
      <c r="F685" s="120" t="s">
        <v>6278</v>
      </c>
      <c r="G685" s="120" t="s">
        <v>6278</v>
      </c>
      <c r="H685" s="120" t="s">
        <v>1115</v>
      </c>
      <c r="I685" s="120" t="s">
        <v>1228</v>
      </c>
      <c r="J685" s="120" t="s">
        <v>1221</v>
      </c>
      <c r="K685" s="120">
        <v>0.6</v>
      </c>
      <c r="L685" s="120">
        <v>129</v>
      </c>
      <c r="M685" s="120" t="s">
        <v>1806</v>
      </c>
      <c r="N685" s="120" t="s">
        <v>1704</v>
      </c>
      <c r="O685" s="120" t="s">
        <v>1702</v>
      </c>
      <c r="P685" s="121">
        <v>100</v>
      </c>
      <c r="Q685" s="120">
        <v>0</v>
      </c>
      <c r="R685" s="121">
        <v>0</v>
      </c>
      <c r="S685" s="120">
        <v>0</v>
      </c>
      <c r="T685" s="121">
        <v>100</v>
      </c>
      <c r="U685" s="120">
        <v>14.6</v>
      </c>
      <c r="V685" s="121">
        <v>0</v>
      </c>
      <c r="W685" s="120">
        <v>0</v>
      </c>
      <c r="X685" s="120" t="s">
        <v>6283</v>
      </c>
      <c r="Y685" s="120" t="b">
        <v>0</v>
      </c>
      <c r="AA685" t="str">
        <f>VLOOKUP($H685,'Master list'!$C:$Z,3,0)</f>
        <v>SGCC</v>
      </c>
      <c r="AB685" t="str">
        <f>VLOOKUP($H685,'Master list'!$C:$Z,4,0)</f>
        <v>Z08</v>
      </c>
      <c r="AC685" s="47">
        <f>VLOOKUP($H685,'Master list'!$C:$Z,13,0)</f>
        <v>1219</v>
      </c>
      <c r="AD685" t="str">
        <f>VLOOKUP($H685,'Master list'!$C:$Z,5,0)</f>
        <v>SGCC-ZSBX-Z08</v>
      </c>
      <c r="AE685">
        <f>VLOOKUP($H685,'Master list'!$C:$Z,6,0)</f>
        <v>0.6</v>
      </c>
      <c r="AF685">
        <f>VLOOKUP($H685,'Master list'!$C:$Z,7,0)</f>
        <v>129</v>
      </c>
      <c r="AG685">
        <f>VLOOKUP($H685,'Master list'!$C:$Z,8,0)</f>
        <v>236</v>
      </c>
      <c r="AH685" s="46">
        <f>VLOOKUP($H685,'Master list'!$C:$L,9,0)</f>
        <v>0.14339124000000003</v>
      </c>
      <c r="AI685" s="46">
        <f t="shared" si="37"/>
        <v>14.339124000000004</v>
      </c>
      <c r="AJ685" s="46">
        <f t="shared" si="38"/>
        <v>14.339124000000004</v>
      </c>
      <c r="AK685" s="46">
        <f t="shared" si="39"/>
        <v>0</v>
      </c>
      <c r="AL685" s="74">
        <v>5</v>
      </c>
    </row>
    <row r="686" spans="1:38">
      <c r="A686" s="120" t="s">
        <v>1447</v>
      </c>
      <c r="B686" s="120" t="s">
        <v>1702</v>
      </c>
      <c r="C686" s="120" t="s">
        <v>6281</v>
      </c>
      <c r="D686" s="120" t="s">
        <v>4220</v>
      </c>
      <c r="E686" s="121">
        <v>32</v>
      </c>
      <c r="F686" s="120" t="s">
        <v>6278</v>
      </c>
      <c r="G686" s="120" t="s">
        <v>6278</v>
      </c>
      <c r="H686" s="120" t="s">
        <v>1115</v>
      </c>
      <c r="I686" s="120" t="s">
        <v>1228</v>
      </c>
      <c r="J686" s="120" t="s">
        <v>1221</v>
      </c>
      <c r="K686" s="120">
        <v>0.6</v>
      </c>
      <c r="L686" s="120">
        <v>129</v>
      </c>
      <c r="M686" s="120" t="s">
        <v>1806</v>
      </c>
      <c r="N686" s="120" t="s">
        <v>1704</v>
      </c>
      <c r="O686" s="120" t="s">
        <v>1702</v>
      </c>
      <c r="P686" s="121">
        <v>700</v>
      </c>
      <c r="Q686" s="120">
        <v>0</v>
      </c>
      <c r="R686" s="121">
        <v>0</v>
      </c>
      <c r="S686" s="120">
        <v>0</v>
      </c>
      <c r="T686" s="121">
        <v>679</v>
      </c>
      <c r="U686" s="120">
        <v>98.686000000000007</v>
      </c>
      <c r="V686" s="121">
        <v>21</v>
      </c>
      <c r="W686" s="120">
        <v>0</v>
      </c>
      <c r="X686" s="120" t="s">
        <v>6283</v>
      </c>
      <c r="Y686" s="120" t="b">
        <v>0</v>
      </c>
      <c r="AA686" t="str">
        <f>VLOOKUP($H686,'Master list'!$C:$Z,3,0)</f>
        <v>SGCC</v>
      </c>
      <c r="AB686" t="str">
        <f>VLOOKUP($H686,'Master list'!$C:$Z,4,0)</f>
        <v>Z08</v>
      </c>
      <c r="AC686" s="47">
        <f>VLOOKUP($H686,'Master list'!$C:$Z,13,0)</f>
        <v>1219</v>
      </c>
      <c r="AD686" t="str">
        <f>VLOOKUP($H686,'Master list'!$C:$Z,5,0)</f>
        <v>SGCC-ZSBX-Z08</v>
      </c>
      <c r="AE686">
        <f>VLOOKUP($H686,'Master list'!$C:$Z,6,0)</f>
        <v>0.6</v>
      </c>
      <c r="AF686">
        <f>VLOOKUP($H686,'Master list'!$C:$Z,7,0)</f>
        <v>129</v>
      </c>
      <c r="AG686">
        <f>VLOOKUP($H686,'Master list'!$C:$Z,8,0)</f>
        <v>236</v>
      </c>
      <c r="AH686" s="46">
        <f>VLOOKUP($H686,'Master list'!$C:$L,9,0)</f>
        <v>0.14339124000000003</v>
      </c>
      <c r="AI686" s="46">
        <f t="shared" si="37"/>
        <v>100.37386800000002</v>
      </c>
      <c r="AJ686" s="46">
        <f t="shared" si="38"/>
        <v>97.362651960000022</v>
      </c>
      <c r="AK686" s="46">
        <f t="shared" si="39"/>
        <v>3.0112160399999937</v>
      </c>
      <c r="AL686" s="74">
        <v>5</v>
      </c>
    </row>
    <row r="687" spans="1:38">
      <c r="A687" s="120" t="s">
        <v>1447</v>
      </c>
      <c r="B687" s="120" t="s">
        <v>1702</v>
      </c>
      <c r="C687" s="120" t="s">
        <v>6281</v>
      </c>
      <c r="D687" s="120" t="s">
        <v>4220</v>
      </c>
      <c r="E687" s="121">
        <v>33</v>
      </c>
      <c r="F687" s="120" t="s">
        <v>6246</v>
      </c>
      <c r="G687" s="120" t="s">
        <v>6246</v>
      </c>
      <c r="H687" s="120" t="s">
        <v>1640</v>
      </c>
      <c r="I687" s="120" t="s">
        <v>1228</v>
      </c>
      <c r="J687" s="120" t="s">
        <v>1221</v>
      </c>
      <c r="K687" s="120">
        <v>1.6</v>
      </c>
      <c r="L687" s="120">
        <v>68</v>
      </c>
      <c r="M687" s="120" t="s">
        <v>1869</v>
      </c>
      <c r="N687" s="120" t="s">
        <v>1704</v>
      </c>
      <c r="O687" s="120" t="s">
        <v>1702</v>
      </c>
      <c r="P687" s="121">
        <v>100</v>
      </c>
      <c r="Q687" s="120">
        <v>0</v>
      </c>
      <c r="R687" s="121">
        <v>100</v>
      </c>
      <c r="S687" s="120">
        <v>103.125</v>
      </c>
      <c r="T687" s="121">
        <v>0</v>
      </c>
      <c r="U687" s="120">
        <v>0</v>
      </c>
      <c r="V687" s="121">
        <v>0</v>
      </c>
      <c r="W687" s="120">
        <v>0</v>
      </c>
      <c r="X687" s="120" t="s">
        <v>6283</v>
      </c>
      <c r="Y687" s="120" t="b">
        <v>1</v>
      </c>
      <c r="AA687" t="str">
        <f>VLOOKUP($H687,'Master list'!$C:$Z,3,0)</f>
        <v>SGCC</v>
      </c>
      <c r="AB687" t="str">
        <f>VLOOKUP($H687,'Master list'!$C:$Z,4,0)</f>
        <v>Z08</v>
      </c>
      <c r="AC687" s="47">
        <f>VLOOKUP($H687,'Master list'!$C:$Z,13,0)</f>
        <v>1219</v>
      </c>
      <c r="AD687" t="str">
        <f>VLOOKUP($H687,'Master list'!$C:$Z,5,0)</f>
        <v>SGCC-ZSBX-Z08</v>
      </c>
      <c r="AE687">
        <f>VLOOKUP($H687,'Master list'!$C:$Z,6,0)</f>
        <v>1.6</v>
      </c>
      <c r="AF687">
        <f>VLOOKUP($H687,'Master list'!$C:$Z,7,0)</f>
        <v>68</v>
      </c>
      <c r="AG687">
        <f>VLOOKUP($H687,'Master list'!$C:$Z,8,0)</f>
        <v>1220</v>
      </c>
      <c r="AH687" s="46">
        <f>VLOOKUP($H687,'Master list'!$C:$L,9,0)</f>
        <v>1.0419776000000001</v>
      </c>
      <c r="AI687" s="46">
        <f t="shared" si="37"/>
        <v>104.19776</v>
      </c>
      <c r="AJ687" s="46">
        <f t="shared" si="38"/>
        <v>104.19776</v>
      </c>
      <c r="AK687" s="46">
        <f t="shared" si="39"/>
        <v>0</v>
      </c>
      <c r="AL687" s="74">
        <v>5</v>
      </c>
    </row>
    <row r="688" spans="1:38">
      <c r="A688" s="120" t="s">
        <v>1447</v>
      </c>
      <c r="B688" s="120" t="s">
        <v>1702</v>
      </c>
      <c r="C688" s="120" t="s">
        <v>6285</v>
      </c>
      <c r="D688" s="120" t="s">
        <v>4220</v>
      </c>
      <c r="E688" s="121">
        <v>1</v>
      </c>
      <c r="F688" s="120" t="s">
        <v>6278</v>
      </c>
      <c r="G688" s="120" t="s">
        <v>6278</v>
      </c>
      <c r="H688" s="120" t="s">
        <v>484</v>
      </c>
      <c r="I688" s="120" t="s">
        <v>1413</v>
      </c>
      <c r="J688" s="120" t="s">
        <v>1221</v>
      </c>
      <c r="K688" s="120">
        <v>0.8</v>
      </c>
      <c r="L688" s="120">
        <v>250</v>
      </c>
      <c r="M688" s="120" t="s">
        <v>1770</v>
      </c>
      <c r="N688" s="120" t="s">
        <v>1704</v>
      </c>
      <c r="O688" s="120" t="s">
        <v>1702</v>
      </c>
      <c r="P688" s="121">
        <v>50</v>
      </c>
      <c r="Q688" s="120">
        <v>0</v>
      </c>
      <c r="R688" s="121">
        <v>20</v>
      </c>
      <c r="S688" s="120">
        <v>14</v>
      </c>
      <c r="T688" s="121">
        <v>0</v>
      </c>
      <c r="U688" s="120">
        <v>0</v>
      </c>
      <c r="V688" s="121">
        <v>30</v>
      </c>
      <c r="W688" s="120">
        <v>0</v>
      </c>
      <c r="X688" s="120" t="s">
        <v>6283</v>
      </c>
      <c r="Y688" s="120" t="b">
        <v>0</v>
      </c>
      <c r="AA688" t="str">
        <f>VLOOKUP($H688,'Master list'!$C:$Z,3,0)</f>
        <v>SGCC</v>
      </c>
      <c r="AB688" t="str">
        <f>VLOOKUP($H688,'Master list'!$C:$Z,4,0)</f>
        <v>Z08</v>
      </c>
      <c r="AC688" s="47">
        <f>VLOOKUP($H688,'Master list'!$C:$Z,13,0)</f>
        <v>1219</v>
      </c>
      <c r="AD688" t="str">
        <f>VLOOKUP($H688,'Master list'!$C:$Z,5,0)</f>
        <v>SGCC-ZSBX-Z08</v>
      </c>
      <c r="AE688">
        <f>VLOOKUP($H688,'Master list'!$C:$Z,6,0)</f>
        <v>0.8</v>
      </c>
      <c r="AF688">
        <f>VLOOKUP($H688,'Master list'!$C:$Z,7,0)</f>
        <v>250</v>
      </c>
      <c r="AG688">
        <f>VLOOKUP($H688,'Master list'!$C:$Z,8,0)</f>
        <v>450</v>
      </c>
      <c r="AH688" s="46">
        <f>VLOOKUP($H688,'Master list'!$C:$L,9,0)</f>
        <v>0.70650000000000002</v>
      </c>
      <c r="AI688" s="46">
        <f t="shared" si="37"/>
        <v>35.325000000000003</v>
      </c>
      <c r="AJ688" s="46">
        <f t="shared" si="38"/>
        <v>14.13</v>
      </c>
      <c r="AK688" s="46">
        <f t="shared" si="39"/>
        <v>21.195</v>
      </c>
      <c r="AL688" s="74">
        <v>5</v>
      </c>
    </row>
    <row r="689" spans="1:38">
      <c r="A689" s="120" t="s">
        <v>1447</v>
      </c>
      <c r="B689" s="120" t="s">
        <v>1702</v>
      </c>
      <c r="C689" s="120" t="s">
        <v>6285</v>
      </c>
      <c r="D689" s="120" t="s">
        <v>4220</v>
      </c>
      <c r="E689" s="121">
        <v>2</v>
      </c>
      <c r="F689" s="120" t="s">
        <v>6278</v>
      </c>
      <c r="G689" s="120" t="s">
        <v>6278</v>
      </c>
      <c r="H689" s="120" t="s">
        <v>746</v>
      </c>
      <c r="I689" s="120" t="s">
        <v>1413</v>
      </c>
      <c r="J689" s="120" t="s">
        <v>1221</v>
      </c>
      <c r="K689" s="120">
        <v>1</v>
      </c>
      <c r="L689" s="120">
        <v>485</v>
      </c>
      <c r="M689" s="120" t="s">
        <v>2017</v>
      </c>
      <c r="N689" s="120" t="s">
        <v>1704</v>
      </c>
      <c r="O689" s="120" t="s">
        <v>1702</v>
      </c>
      <c r="P689" s="121">
        <v>100</v>
      </c>
      <c r="Q689" s="120">
        <v>0</v>
      </c>
      <c r="R689" s="121">
        <v>0</v>
      </c>
      <c r="S689" s="120">
        <v>0</v>
      </c>
      <c r="T689" s="121">
        <v>0</v>
      </c>
      <c r="U689" s="120">
        <v>0</v>
      </c>
      <c r="V689" s="121">
        <v>100</v>
      </c>
      <c r="W689" s="120">
        <v>0</v>
      </c>
      <c r="X689" s="120" t="s">
        <v>6283</v>
      </c>
      <c r="Y689" s="120" t="b">
        <v>0</v>
      </c>
      <c r="AA689" t="str">
        <f>VLOOKUP($H689,'Master list'!$C:$Z,3,0)</f>
        <v>SGCC</v>
      </c>
      <c r="AB689" t="str">
        <f>VLOOKUP($H689,'Master list'!$C:$Z,4,0)</f>
        <v>Z08</v>
      </c>
      <c r="AC689" s="47">
        <f>VLOOKUP($H689,'Master list'!$C:$Z,13,0)</f>
        <v>1219</v>
      </c>
      <c r="AD689" t="str">
        <f>VLOOKUP($H689,'Master list'!$C:$Z,5,0)</f>
        <v>SGCC-ZSBX-Z08</v>
      </c>
      <c r="AE689">
        <f>VLOOKUP($H689,'Master list'!$C:$Z,6,0)</f>
        <v>1</v>
      </c>
      <c r="AF689">
        <f>VLOOKUP($H689,'Master list'!$C:$Z,7,0)</f>
        <v>485</v>
      </c>
      <c r="AG689">
        <f>VLOOKUP($H689,'Master list'!$C:$Z,8,0)</f>
        <v>350</v>
      </c>
      <c r="AH689" s="46">
        <f>VLOOKUP($H689,'Master list'!$C:$L,9,0)</f>
        <v>1.3325374999999999</v>
      </c>
      <c r="AI689" s="46">
        <f t="shared" si="37"/>
        <v>133.25375</v>
      </c>
      <c r="AJ689" s="46">
        <f t="shared" si="38"/>
        <v>0</v>
      </c>
      <c r="AK689" s="46">
        <f t="shared" si="39"/>
        <v>133.25375</v>
      </c>
      <c r="AL689" s="74">
        <v>5</v>
      </c>
    </row>
    <row r="690" spans="1:38">
      <c r="A690" s="120" t="s">
        <v>1447</v>
      </c>
      <c r="B690" s="120" t="s">
        <v>1702</v>
      </c>
      <c r="C690" s="120" t="s">
        <v>6285</v>
      </c>
      <c r="D690" s="120" t="s">
        <v>4220</v>
      </c>
      <c r="E690" s="121">
        <v>3</v>
      </c>
      <c r="F690" s="120" t="s">
        <v>6278</v>
      </c>
      <c r="G690" s="120" t="s">
        <v>6278</v>
      </c>
      <c r="H690" s="120" t="s">
        <v>750</v>
      </c>
      <c r="I690" s="120" t="s">
        <v>1413</v>
      </c>
      <c r="J690" s="120" t="s">
        <v>1221</v>
      </c>
      <c r="K690" s="120">
        <v>0.8</v>
      </c>
      <c r="L690" s="120">
        <v>955</v>
      </c>
      <c r="M690" s="120" t="s">
        <v>1769</v>
      </c>
      <c r="N690" s="120" t="s">
        <v>1704</v>
      </c>
      <c r="O690" s="120" t="s">
        <v>1702</v>
      </c>
      <c r="P690" s="121">
        <v>100</v>
      </c>
      <c r="Q690" s="120">
        <v>0</v>
      </c>
      <c r="R690" s="121">
        <v>0</v>
      </c>
      <c r="S690" s="120">
        <v>0</v>
      </c>
      <c r="T690" s="121">
        <v>0</v>
      </c>
      <c r="U690" s="120">
        <v>0</v>
      </c>
      <c r="V690" s="121">
        <v>100</v>
      </c>
      <c r="W690" s="120">
        <v>0</v>
      </c>
      <c r="X690" s="120" t="s">
        <v>6283</v>
      </c>
      <c r="Y690" s="120" t="b">
        <v>0</v>
      </c>
      <c r="AA690" t="str">
        <f>VLOOKUP($H690,'Master list'!$C:$Z,3,0)</f>
        <v>SGCC</v>
      </c>
      <c r="AB690" t="str">
        <f>VLOOKUP($H690,'Master list'!$C:$Z,4,0)</f>
        <v>Z08</v>
      </c>
      <c r="AC690" s="47">
        <f>VLOOKUP($H690,'Master list'!$C:$Z,13,0)</f>
        <v>1219</v>
      </c>
      <c r="AD690" t="str">
        <f>VLOOKUP($H690,'Master list'!$C:$Z,5,0)</f>
        <v>SGCC-ZSBX-Z08</v>
      </c>
      <c r="AE690">
        <f>VLOOKUP($H690,'Master list'!$C:$Z,6,0)</f>
        <v>0.8</v>
      </c>
      <c r="AF690">
        <f>VLOOKUP($H690,'Master list'!$C:$Z,7,0)</f>
        <v>955</v>
      </c>
      <c r="AG690">
        <f>VLOOKUP($H690,'Master list'!$C:$Z,8,0)</f>
        <v>300</v>
      </c>
      <c r="AH690" s="46">
        <f>VLOOKUP($H690,'Master list'!$C:$L,9,0)</f>
        <v>1.7992200000000003</v>
      </c>
      <c r="AI690" s="46">
        <f t="shared" si="37"/>
        <v>179.92200000000003</v>
      </c>
      <c r="AJ690" s="46">
        <f t="shared" si="38"/>
        <v>0</v>
      </c>
      <c r="AK690" s="46">
        <f t="shared" si="39"/>
        <v>179.92200000000003</v>
      </c>
      <c r="AL690" s="74">
        <v>5</v>
      </c>
    </row>
    <row r="691" spans="1:38">
      <c r="A691" s="120" t="s">
        <v>1447</v>
      </c>
      <c r="B691" s="120" t="s">
        <v>1702</v>
      </c>
      <c r="C691" s="120" t="s">
        <v>6285</v>
      </c>
      <c r="D691" s="120" t="s">
        <v>4220</v>
      </c>
      <c r="E691" s="121">
        <v>4</v>
      </c>
      <c r="F691" s="120" t="s">
        <v>6278</v>
      </c>
      <c r="G691" s="120" t="s">
        <v>6278</v>
      </c>
      <c r="H691" s="120" t="s">
        <v>984</v>
      </c>
      <c r="I691" s="120" t="s">
        <v>1413</v>
      </c>
      <c r="J691" s="120" t="s">
        <v>1221</v>
      </c>
      <c r="K691" s="120">
        <v>1</v>
      </c>
      <c r="L691" s="120">
        <v>435</v>
      </c>
      <c r="M691" s="120" t="s">
        <v>1858</v>
      </c>
      <c r="N691" s="120" t="s">
        <v>1704</v>
      </c>
      <c r="O691" s="120" t="s">
        <v>1702</v>
      </c>
      <c r="P691" s="121">
        <v>100</v>
      </c>
      <c r="Q691" s="120">
        <v>0</v>
      </c>
      <c r="R691" s="121">
        <v>0</v>
      </c>
      <c r="S691" s="120">
        <v>0</v>
      </c>
      <c r="T691" s="121">
        <v>0</v>
      </c>
      <c r="U691" s="120">
        <v>0</v>
      </c>
      <c r="V691" s="121">
        <v>100</v>
      </c>
      <c r="W691" s="120">
        <v>0</v>
      </c>
      <c r="X691" s="120" t="s">
        <v>6283</v>
      </c>
      <c r="Y691" s="120" t="b">
        <v>0</v>
      </c>
      <c r="AA691" t="str">
        <f>VLOOKUP($H691,'Master list'!$C:$Z,3,0)</f>
        <v>SGCC</v>
      </c>
      <c r="AB691" t="str">
        <f>VLOOKUP($H691,'Master list'!$C:$Z,4,0)</f>
        <v>Z08</v>
      </c>
      <c r="AC691" s="47">
        <f>VLOOKUP($H691,'Master list'!$C:$Z,13,0)</f>
        <v>1219</v>
      </c>
      <c r="AD691" t="str">
        <f>VLOOKUP($H691,'Master list'!$C:$Z,5,0)</f>
        <v>SGCC-ZSBX-Z08</v>
      </c>
      <c r="AE691">
        <f>VLOOKUP($H691,'Master list'!$C:$Z,6,0)</f>
        <v>1</v>
      </c>
      <c r="AF691">
        <f>VLOOKUP($H691,'Master list'!$C:$Z,7,0)</f>
        <v>435</v>
      </c>
      <c r="AG691">
        <f>VLOOKUP($H691,'Master list'!$C:$Z,8,0)</f>
        <v>460</v>
      </c>
      <c r="AH691" s="46">
        <f>VLOOKUP($H691,'Master list'!$C:$L,9,0)</f>
        <v>1.5707850000000001</v>
      </c>
      <c r="AI691" s="46">
        <f t="shared" si="37"/>
        <v>157.07850000000002</v>
      </c>
      <c r="AJ691" s="46">
        <f t="shared" si="38"/>
        <v>0</v>
      </c>
      <c r="AK691" s="46">
        <f t="shared" si="39"/>
        <v>157.07850000000002</v>
      </c>
      <c r="AL691" s="74">
        <v>5</v>
      </c>
    </row>
    <row r="692" spans="1:38">
      <c r="A692" s="120" t="s">
        <v>1447</v>
      </c>
      <c r="B692" s="120" t="s">
        <v>1702</v>
      </c>
      <c r="C692" s="120" t="s">
        <v>6285</v>
      </c>
      <c r="D692" s="120" t="s">
        <v>4220</v>
      </c>
      <c r="E692" s="121">
        <v>5</v>
      </c>
      <c r="F692" s="120" t="s">
        <v>6278</v>
      </c>
      <c r="G692" s="120" t="s">
        <v>6278</v>
      </c>
      <c r="H692" s="120" t="s">
        <v>1057</v>
      </c>
      <c r="I692" s="120" t="s">
        <v>1413</v>
      </c>
      <c r="J692" s="120" t="s">
        <v>1221</v>
      </c>
      <c r="K692" s="120">
        <v>1.6</v>
      </c>
      <c r="L692" s="120">
        <v>20</v>
      </c>
      <c r="M692" s="120" t="s">
        <v>1872</v>
      </c>
      <c r="N692" s="120" t="s">
        <v>1704</v>
      </c>
      <c r="O692" s="120" t="s">
        <v>1702</v>
      </c>
      <c r="P692" s="121">
        <v>100</v>
      </c>
      <c r="Q692" s="120">
        <v>0</v>
      </c>
      <c r="R692" s="121">
        <v>100</v>
      </c>
      <c r="S692" s="120">
        <v>5.7</v>
      </c>
      <c r="T692" s="121">
        <v>0</v>
      </c>
      <c r="U692" s="120">
        <v>0</v>
      </c>
      <c r="V692" s="121">
        <v>0</v>
      </c>
      <c r="W692" s="120">
        <v>0</v>
      </c>
      <c r="X692" s="120" t="s">
        <v>6283</v>
      </c>
      <c r="Y692" s="120" t="b">
        <v>1</v>
      </c>
      <c r="AA692" t="str">
        <f>VLOOKUP($H692,'Master list'!$C:$Z,3,0)</f>
        <v>SGCC</v>
      </c>
      <c r="AB692" t="str">
        <f>VLOOKUP($H692,'Master list'!$C:$Z,4,0)</f>
        <v>Z08</v>
      </c>
      <c r="AC692" s="47">
        <f>VLOOKUP($H692,'Master list'!$C:$Z,13,0)</f>
        <v>1219</v>
      </c>
      <c r="AD692" t="str">
        <f>VLOOKUP($H692,'Master list'!$C:$Z,5,0)</f>
        <v>SGCC-ZSBX-Z08</v>
      </c>
      <c r="AE692">
        <f>VLOOKUP($H692,'Master list'!$C:$Z,6,0)</f>
        <v>1.6</v>
      </c>
      <c r="AF692">
        <f>VLOOKUP($H692,'Master list'!$C:$Z,7,0)</f>
        <v>20</v>
      </c>
      <c r="AG692">
        <f>VLOOKUP($H692,'Master list'!$C:$Z,8,0)</f>
        <v>234</v>
      </c>
      <c r="AH692" s="46">
        <f>VLOOKUP($H692,'Master list'!$C:$L,9,0)</f>
        <v>5.8780800000000001E-2</v>
      </c>
      <c r="AI692" s="46">
        <f t="shared" si="37"/>
        <v>5.8780799999999997</v>
      </c>
      <c r="AJ692" s="46">
        <f t="shared" si="38"/>
        <v>5.8780799999999997</v>
      </c>
      <c r="AK692" s="46">
        <f t="shared" si="39"/>
        <v>0</v>
      </c>
      <c r="AL692" s="74">
        <v>5</v>
      </c>
    </row>
    <row r="693" spans="1:38">
      <c r="A693" s="120" t="s">
        <v>1447</v>
      </c>
      <c r="B693" s="120" t="s">
        <v>1702</v>
      </c>
      <c r="C693" s="120" t="s">
        <v>6286</v>
      </c>
      <c r="D693" s="120" t="s">
        <v>4220</v>
      </c>
      <c r="E693" s="121">
        <v>1</v>
      </c>
      <c r="F693" s="120" t="s">
        <v>6247</v>
      </c>
      <c r="G693" s="120" t="s">
        <v>6247</v>
      </c>
      <c r="H693" s="120" t="s">
        <v>125</v>
      </c>
      <c r="I693" s="120" t="s">
        <v>1265</v>
      </c>
      <c r="J693" s="120" t="s">
        <v>1221</v>
      </c>
      <c r="K693" s="120">
        <v>0.7</v>
      </c>
      <c r="L693" s="120">
        <v>244.8</v>
      </c>
      <c r="M693" s="120" t="s">
        <v>1705</v>
      </c>
      <c r="N693" s="120" t="s">
        <v>1704</v>
      </c>
      <c r="O693" s="120" t="s">
        <v>1702</v>
      </c>
      <c r="P693" s="121">
        <v>400</v>
      </c>
      <c r="Q693" s="120">
        <v>0</v>
      </c>
      <c r="R693" s="121">
        <v>38</v>
      </c>
      <c r="S693" s="120">
        <v>57.646000000000001</v>
      </c>
      <c r="T693" s="121">
        <v>0</v>
      </c>
      <c r="U693" s="120">
        <v>0</v>
      </c>
      <c r="V693" s="121">
        <v>362</v>
      </c>
      <c r="W693" s="120">
        <v>0</v>
      </c>
      <c r="X693" s="120" t="s">
        <v>6283</v>
      </c>
      <c r="Y693" s="120" t="b">
        <v>0</v>
      </c>
      <c r="AA693" t="str">
        <f>VLOOKUP($H693,'Master list'!$C:$Z,3,0)</f>
        <v>SGCC</v>
      </c>
      <c r="AB693" t="str">
        <f>VLOOKUP($H693,'Master list'!$C:$Z,4,0)</f>
        <v>Z08</v>
      </c>
      <c r="AC693" s="47">
        <f>VLOOKUP($H693,'Master list'!$C:$Z,13,0)</f>
        <v>1219</v>
      </c>
      <c r="AD693" t="str">
        <f>VLOOKUP($H693,'Master list'!$C:$Z,5,0)</f>
        <v>SGCC-ZSBX-Z08</v>
      </c>
      <c r="AE693">
        <f>VLOOKUP($H693,'Master list'!$C:$Z,6,0)</f>
        <v>0.7</v>
      </c>
      <c r="AF693">
        <f>VLOOKUP($H693,'Master list'!$C:$Z,7,0)</f>
        <v>244.8</v>
      </c>
      <c r="AG693">
        <f>VLOOKUP($H693,'Master list'!$C:$Z,8,0)</f>
        <v>1128</v>
      </c>
      <c r="AH693" s="46">
        <f>VLOOKUP($H693,'Master list'!$C:$L,9,0)</f>
        <v>1.5173585279999999</v>
      </c>
      <c r="AI693" s="46">
        <f t="shared" si="37"/>
        <v>606.94341120000001</v>
      </c>
      <c r="AJ693" s="46">
        <f t="shared" si="38"/>
        <v>57.659624063999999</v>
      </c>
      <c r="AK693" s="46">
        <f t="shared" si="39"/>
        <v>549.283787136</v>
      </c>
      <c r="AL693" s="74">
        <v>5</v>
      </c>
    </row>
    <row r="694" spans="1:38">
      <c r="A694" s="120" t="s">
        <v>1447</v>
      </c>
      <c r="B694" s="120" t="s">
        <v>1702</v>
      </c>
      <c r="C694" s="120" t="s">
        <v>6286</v>
      </c>
      <c r="D694" s="120" t="s">
        <v>4220</v>
      </c>
      <c r="E694" s="121">
        <v>2</v>
      </c>
      <c r="F694" s="120" t="s">
        <v>6278</v>
      </c>
      <c r="G694" s="120" t="s">
        <v>6278</v>
      </c>
      <c r="H694" s="120" t="s">
        <v>125</v>
      </c>
      <c r="I694" s="120" t="s">
        <v>1265</v>
      </c>
      <c r="J694" s="120" t="s">
        <v>1221</v>
      </c>
      <c r="K694" s="120">
        <v>0.7</v>
      </c>
      <c r="L694" s="120">
        <v>244.8</v>
      </c>
      <c r="M694" s="120" t="s">
        <v>1705</v>
      </c>
      <c r="N694" s="120" t="s">
        <v>1704</v>
      </c>
      <c r="O694" s="120" t="s">
        <v>1702</v>
      </c>
      <c r="P694" s="121">
        <v>400</v>
      </c>
      <c r="Q694" s="120">
        <v>0</v>
      </c>
      <c r="R694" s="121">
        <v>0</v>
      </c>
      <c r="S694" s="120">
        <v>0</v>
      </c>
      <c r="T694" s="121">
        <v>0</v>
      </c>
      <c r="U694" s="120">
        <v>0</v>
      </c>
      <c r="V694" s="121">
        <v>400</v>
      </c>
      <c r="W694" s="120">
        <v>0</v>
      </c>
      <c r="X694" s="120" t="s">
        <v>6283</v>
      </c>
      <c r="Y694" s="120" t="b">
        <v>0</v>
      </c>
      <c r="AA694" t="str">
        <f>VLOOKUP($H694,'Master list'!$C:$Z,3,0)</f>
        <v>SGCC</v>
      </c>
      <c r="AB694" t="str">
        <f>VLOOKUP($H694,'Master list'!$C:$Z,4,0)</f>
        <v>Z08</v>
      </c>
      <c r="AC694" s="47">
        <f>VLOOKUP($H694,'Master list'!$C:$Z,13,0)</f>
        <v>1219</v>
      </c>
      <c r="AD694" t="str">
        <f>VLOOKUP($H694,'Master list'!$C:$Z,5,0)</f>
        <v>SGCC-ZSBX-Z08</v>
      </c>
      <c r="AE694">
        <f>VLOOKUP($H694,'Master list'!$C:$Z,6,0)</f>
        <v>0.7</v>
      </c>
      <c r="AF694">
        <f>VLOOKUP($H694,'Master list'!$C:$Z,7,0)</f>
        <v>244.8</v>
      </c>
      <c r="AG694">
        <f>VLOOKUP($H694,'Master list'!$C:$Z,8,0)</f>
        <v>1128</v>
      </c>
      <c r="AH694" s="46">
        <f>VLOOKUP($H694,'Master list'!$C:$L,9,0)</f>
        <v>1.5173585279999999</v>
      </c>
      <c r="AI694" s="46">
        <f t="shared" si="37"/>
        <v>606.94341120000001</v>
      </c>
      <c r="AJ694" s="46">
        <f t="shared" si="38"/>
        <v>0</v>
      </c>
      <c r="AK694" s="46">
        <f t="shared" si="39"/>
        <v>606.94341120000001</v>
      </c>
      <c r="AL694" s="74">
        <v>5</v>
      </c>
    </row>
    <row r="695" spans="1:38">
      <c r="A695" s="120" t="s">
        <v>1447</v>
      </c>
      <c r="B695" s="120" t="s">
        <v>1702</v>
      </c>
      <c r="C695" s="120" t="s">
        <v>6286</v>
      </c>
      <c r="D695" s="120" t="s">
        <v>4220</v>
      </c>
      <c r="E695" s="121">
        <v>3</v>
      </c>
      <c r="F695" s="120" t="s">
        <v>6246</v>
      </c>
      <c r="G695" s="120" t="s">
        <v>6246</v>
      </c>
      <c r="H695" s="120" t="s">
        <v>144</v>
      </c>
      <c r="I695" s="120" t="s">
        <v>1265</v>
      </c>
      <c r="J695" s="120" t="s">
        <v>1221</v>
      </c>
      <c r="K695" s="120">
        <v>0.6</v>
      </c>
      <c r="L695" s="120">
        <v>415</v>
      </c>
      <c r="M695" s="120" t="s">
        <v>2024</v>
      </c>
      <c r="N695" s="120" t="s">
        <v>1704</v>
      </c>
      <c r="O695" s="120" t="s">
        <v>1702</v>
      </c>
      <c r="P695" s="121">
        <v>200</v>
      </c>
      <c r="Q695" s="120">
        <v>0</v>
      </c>
      <c r="R695" s="121">
        <v>0</v>
      </c>
      <c r="S695" s="120">
        <v>0</v>
      </c>
      <c r="T695" s="121">
        <v>0</v>
      </c>
      <c r="U695" s="120">
        <v>0</v>
      </c>
      <c r="V695" s="121">
        <v>200</v>
      </c>
      <c r="W695" s="120">
        <v>0</v>
      </c>
      <c r="X695" s="120" t="s">
        <v>6283</v>
      </c>
      <c r="Y695" s="120" t="b">
        <v>0</v>
      </c>
      <c r="AA695" t="str">
        <f>VLOOKUP($H695,'Master list'!$C:$Z,3,0)</f>
        <v>SGCC</v>
      </c>
      <c r="AB695" t="str">
        <f>VLOOKUP($H695,'Master list'!$C:$Z,4,0)</f>
        <v>Z08</v>
      </c>
      <c r="AC695" s="47">
        <f>VLOOKUP($H695,'Master list'!$C:$Z,13,0)</f>
        <v>1219</v>
      </c>
      <c r="AD695" t="str">
        <f>VLOOKUP($H695,'Master list'!$C:$Z,5,0)</f>
        <v>SGCC-ZSBX-Z08</v>
      </c>
      <c r="AE695">
        <f>VLOOKUP($H695,'Master list'!$C:$Z,6,0)</f>
        <v>0.6</v>
      </c>
      <c r="AF695">
        <f>VLOOKUP($H695,'Master list'!$C:$Z,7,0)</f>
        <v>415</v>
      </c>
      <c r="AG695">
        <f>VLOOKUP($H695,'Master list'!$C:$Z,8,0)</f>
        <v>1301</v>
      </c>
      <c r="AH695" s="46">
        <f>VLOOKUP($H695,'Master list'!$C:$L,9,0)</f>
        <v>2.5429996500000001</v>
      </c>
      <c r="AI695" s="46">
        <f t="shared" si="37"/>
        <v>508.59993000000003</v>
      </c>
      <c r="AJ695" s="46">
        <f t="shared" si="38"/>
        <v>0</v>
      </c>
      <c r="AK695" s="46">
        <f t="shared" si="39"/>
        <v>508.59993000000003</v>
      </c>
      <c r="AL695" s="74">
        <v>5</v>
      </c>
    </row>
    <row r="696" spans="1:38">
      <c r="A696" s="120" t="s">
        <v>1447</v>
      </c>
      <c r="B696" s="120" t="s">
        <v>1702</v>
      </c>
      <c r="C696" s="120" t="s">
        <v>6286</v>
      </c>
      <c r="D696" s="120" t="s">
        <v>4220</v>
      </c>
      <c r="E696" s="121">
        <v>4</v>
      </c>
      <c r="F696" s="120" t="s">
        <v>6246</v>
      </c>
      <c r="G696" s="120" t="s">
        <v>6246</v>
      </c>
      <c r="H696" s="120" t="s">
        <v>144</v>
      </c>
      <c r="I696" s="120" t="s">
        <v>1265</v>
      </c>
      <c r="J696" s="120" t="s">
        <v>1221</v>
      </c>
      <c r="K696" s="120">
        <v>0.6</v>
      </c>
      <c r="L696" s="120">
        <v>415</v>
      </c>
      <c r="M696" s="120" t="s">
        <v>2024</v>
      </c>
      <c r="N696" s="120" t="s">
        <v>1704</v>
      </c>
      <c r="O696" s="120" t="s">
        <v>1702</v>
      </c>
      <c r="P696" s="121">
        <v>200</v>
      </c>
      <c r="Q696" s="120">
        <v>0</v>
      </c>
      <c r="R696" s="121">
        <v>0</v>
      </c>
      <c r="S696" s="120">
        <v>0</v>
      </c>
      <c r="T696" s="121">
        <v>0</v>
      </c>
      <c r="U696" s="120">
        <v>0</v>
      </c>
      <c r="V696" s="121">
        <v>200</v>
      </c>
      <c r="W696" s="120">
        <v>0</v>
      </c>
      <c r="X696" s="120" t="s">
        <v>6283</v>
      </c>
      <c r="Y696" s="120" t="b">
        <v>0</v>
      </c>
      <c r="AA696" t="str">
        <f>VLOOKUP($H696,'Master list'!$C:$Z,3,0)</f>
        <v>SGCC</v>
      </c>
      <c r="AB696" t="str">
        <f>VLOOKUP($H696,'Master list'!$C:$Z,4,0)</f>
        <v>Z08</v>
      </c>
      <c r="AC696" s="47">
        <f>VLOOKUP($H696,'Master list'!$C:$Z,13,0)</f>
        <v>1219</v>
      </c>
      <c r="AD696" t="str">
        <f>VLOOKUP($H696,'Master list'!$C:$Z,5,0)</f>
        <v>SGCC-ZSBX-Z08</v>
      </c>
      <c r="AE696">
        <f>VLOOKUP($H696,'Master list'!$C:$Z,6,0)</f>
        <v>0.6</v>
      </c>
      <c r="AF696">
        <f>VLOOKUP($H696,'Master list'!$C:$Z,7,0)</f>
        <v>415</v>
      </c>
      <c r="AG696">
        <f>VLOOKUP($H696,'Master list'!$C:$Z,8,0)</f>
        <v>1301</v>
      </c>
      <c r="AH696" s="46">
        <f>VLOOKUP($H696,'Master list'!$C:$L,9,0)</f>
        <v>2.5429996500000001</v>
      </c>
      <c r="AI696" s="46">
        <f t="shared" si="37"/>
        <v>508.59993000000003</v>
      </c>
      <c r="AJ696" s="46">
        <f t="shared" si="38"/>
        <v>0</v>
      </c>
      <c r="AK696" s="46">
        <f t="shared" si="39"/>
        <v>508.59993000000003</v>
      </c>
      <c r="AL696" s="74">
        <v>5</v>
      </c>
    </row>
    <row r="697" spans="1:38">
      <c r="A697" s="120" t="s">
        <v>1447</v>
      </c>
      <c r="B697" s="120" t="s">
        <v>1702</v>
      </c>
      <c r="C697" s="120" t="s">
        <v>6286</v>
      </c>
      <c r="D697" s="120" t="s">
        <v>4220</v>
      </c>
      <c r="E697" s="121">
        <v>5</v>
      </c>
      <c r="F697" s="120" t="s">
        <v>6247</v>
      </c>
      <c r="G697" s="120" t="s">
        <v>6247</v>
      </c>
      <c r="H697" s="120" t="s">
        <v>144</v>
      </c>
      <c r="I697" s="120" t="s">
        <v>1265</v>
      </c>
      <c r="J697" s="120" t="s">
        <v>1221</v>
      </c>
      <c r="K697" s="120">
        <v>0.6</v>
      </c>
      <c r="L697" s="120">
        <v>415</v>
      </c>
      <c r="M697" s="120" t="s">
        <v>2024</v>
      </c>
      <c r="N697" s="120" t="s">
        <v>1704</v>
      </c>
      <c r="O697" s="120" t="s">
        <v>1702</v>
      </c>
      <c r="P697" s="121">
        <v>400</v>
      </c>
      <c r="Q697" s="120">
        <v>0</v>
      </c>
      <c r="R697" s="121">
        <v>0</v>
      </c>
      <c r="S697" s="120">
        <v>0</v>
      </c>
      <c r="T697" s="121">
        <v>0</v>
      </c>
      <c r="U697" s="120">
        <v>0</v>
      </c>
      <c r="V697" s="121">
        <v>400</v>
      </c>
      <c r="W697" s="120">
        <v>0</v>
      </c>
      <c r="X697" s="120" t="s">
        <v>6283</v>
      </c>
      <c r="Y697" s="120" t="b">
        <v>0</v>
      </c>
      <c r="AA697" t="str">
        <f>VLOOKUP($H697,'Master list'!$C:$Z,3,0)</f>
        <v>SGCC</v>
      </c>
      <c r="AB697" t="str">
        <f>VLOOKUP($H697,'Master list'!$C:$Z,4,0)</f>
        <v>Z08</v>
      </c>
      <c r="AC697" s="47">
        <f>VLOOKUP($H697,'Master list'!$C:$Z,13,0)</f>
        <v>1219</v>
      </c>
      <c r="AD697" t="str">
        <f>VLOOKUP($H697,'Master list'!$C:$Z,5,0)</f>
        <v>SGCC-ZSBX-Z08</v>
      </c>
      <c r="AE697">
        <f>VLOOKUP($H697,'Master list'!$C:$Z,6,0)</f>
        <v>0.6</v>
      </c>
      <c r="AF697">
        <f>VLOOKUP($H697,'Master list'!$C:$Z,7,0)</f>
        <v>415</v>
      </c>
      <c r="AG697">
        <f>VLOOKUP($H697,'Master list'!$C:$Z,8,0)</f>
        <v>1301</v>
      </c>
      <c r="AH697" s="46">
        <f>VLOOKUP($H697,'Master list'!$C:$L,9,0)</f>
        <v>2.5429996500000001</v>
      </c>
      <c r="AI697" s="46">
        <f t="shared" si="37"/>
        <v>1017.1998600000001</v>
      </c>
      <c r="AJ697" s="46">
        <f t="shared" si="38"/>
        <v>0</v>
      </c>
      <c r="AK697" s="46">
        <f t="shared" si="39"/>
        <v>1017.1998600000001</v>
      </c>
      <c r="AL697" s="74">
        <v>5</v>
      </c>
    </row>
    <row r="698" spans="1:38">
      <c r="A698" s="120" t="s">
        <v>1447</v>
      </c>
      <c r="B698" s="120" t="s">
        <v>1702</v>
      </c>
      <c r="C698" s="120" t="s">
        <v>6286</v>
      </c>
      <c r="D698" s="120" t="s">
        <v>4220</v>
      </c>
      <c r="E698" s="121">
        <v>6</v>
      </c>
      <c r="F698" s="120" t="s">
        <v>6278</v>
      </c>
      <c r="G698" s="120" t="s">
        <v>6278</v>
      </c>
      <c r="H698" s="120" t="s">
        <v>144</v>
      </c>
      <c r="I698" s="120" t="s">
        <v>1265</v>
      </c>
      <c r="J698" s="120" t="s">
        <v>1221</v>
      </c>
      <c r="K698" s="120">
        <v>0.6</v>
      </c>
      <c r="L698" s="120">
        <v>415</v>
      </c>
      <c r="M698" s="120" t="s">
        <v>2024</v>
      </c>
      <c r="N698" s="120" t="s">
        <v>1704</v>
      </c>
      <c r="O698" s="120" t="s">
        <v>1702</v>
      </c>
      <c r="P698" s="121">
        <v>200</v>
      </c>
      <c r="Q698" s="120">
        <v>0</v>
      </c>
      <c r="R698" s="121">
        <v>0</v>
      </c>
      <c r="S698" s="120">
        <v>0</v>
      </c>
      <c r="T698" s="121">
        <v>0</v>
      </c>
      <c r="U698" s="120">
        <v>0</v>
      </c>
      <c r="V698" s="121">
        <v>200</v>
      </c>
      <c r="W698" s="120">
        <v>0</v>
      </c>
      <c r="X698" s="120" t="s">
        <v>6283</v>
      </c>
      <c r="Y698" s="120" t="b">
        <v>0</v>
      </c>
      <c r="AA698" t="str">
        <f>VLOOKUP($H698,'Master list'!$C:$Z,3,0)</f>
        <v>SGCC</v>
      </c>
      <c r="AB698" t="str">
        <f>VLOOKUP($H698,'Master list'!$C:$Z,4,0)</f>
        <v>Z08</v>
      </c>
      <c r="AC698" s="47">
        <f>VLOOKUP($H698,'Master list'!$C:$Z,13,0)</f>
        <v>1219</v>
      </c>
      <c r="AD698" t="str">
        <f>VLOOKUP($H698,'Master list'!$C:$Z,5,0)</f>
        <v>SGCC-ZSBX-Z08</v>
      </c>
      <c r="AE698">
        <f>VLOOKUP($H698,'Master list'!$C:$Z,6,0)</f>
        <v>0.6</v>
      </c>
      <c r="AF698">
        <f>VLOOKUP($H698,'Master list'!$C:$Z,7,0)</f>
        <v>415</v>
      </c>
      <c r="AG698">
        <f>VLOOKUP($H698,'Master list'!$C:$Z,8,0)</f>
        <v>1301</v>
      </c>
      <c r="AH698" s="46">
        <f>VLOOKUP($H698,'Master list'!$C:$L,9,0)</f>
        <v>2.5429996500000001</v>
      </c>
      <c r="AI698" s="46">
        <f t="shared" si="37"/>
        <v>508.59993000000003</v>
      </c>
      <c r="AJ698" s="46">
        <f t="shared" si="38"/>
        <v>0</v>
      </c>
      <c r="AK698" s="46">
        <f t="shared" si="39"/>
        <v>508.59993000000003</v>
      </c>
      <c r="AL698" s="74">
        <v>5</v>
      </c>
    </row>
    <row r="699" spans="1:38">
      <c r="A699" s="120" t="s">
        <v>1447</v>
      </c>
      <c r="B699" s="120" t="s">
        <v>1702</v>
      </c>
      <c r="C699" s="120" t="s">
        <v>6286</v>
      </c>
      <c r="D699" s="120" t="s">
        <v>4220</v>
      </c>
      <c r="E699" s="121">
        <v>7</v>
      </c>
      <c r="F699" s="120" t="s">
        <v>6278</v>
      </c>
      <c r="G699" s="120" t="s">
        <v>6278</v>
      </c>
      <c r="H699" s="120" t="s">
        <v>146</v>
      </c>
      <c r="I699" s="120" t="s">
        <v>1265</v>
      </c>
      <c r="J699" s="120" t="s">
        <v>1221</v>
      </c>
      <c r="K699" s="120">
        <v>0.6</v>
      </c>
      <c r="L699" s="120">
        <v>415</v>
      </c>
      <c r="M699" s="120" t="s">
        <v>2024</v>
      </c>
      <c r="N699" s="120" t="s">
        <v>1704</v>
      </c>
      <c r="O699" s="120" t="s">
        <v>1702</v>
      </c>
      <c r="P699" s="121">
        <v>200</v>
      </c>
      <c r="Q699" s="120">
        <v>0</v>
      </c>
      <c r="R699" s="121">
        <v>0</v>
      </c>
      <c r="S699" s="120">
        <v>0</v>
      </c>
      <c r="T699" s="121">
        <v>0</v>
      </c>
      <c r="U699" s="120">
        <v>0</v>
      </c>
      <c r="V699" s="121">
        <v>200</v>
      </c>
      <c r="W699" s="120">
        <v>0</v>
      </c>
      <c r="X699" s="120" t="s">
        <v>6283</v>
      </c>
      <c r="Y699" s="120" t="b">
        <v>0</v>
      </c>
      <c r="AA699" t="str">
        <f>VLOOKUP($H699,'Master list'!$C:$Z,3,0)</f>
        <v>SGCC</v>
      </c>
      <c r="AB699" t="str">
        <f>VLOOKUP($H699,'Master list'!$C:$Z,4,0)</f>
        <v>Z08</v>
      </c>
      <c r="AC699" s="47">
        <f>VLOOKUP($H699,'Master list'!$C:$Z,13,0)</f>
        <v>1219</v>
      </c>
      <c r="AD699" t="str">
        <f>VLOOKUP($H699,'Master list'!$C:$Z,5,0)</f>
        <v>SGCC-ZSBX-Z08</v>
      </c>
      <c r="AE699">
        <f>VLOOKUP($H699,'Master list'!$C:$Z,6,0)</f>
        <v>0.6</v>
      </c>
      <c r="AF699">
        <f>VLOOKUP($H699,'Master list'!$C:$Z,7,0)</f>
        <v>415</v>
      </c>
      <c r="AG699">
        <f>VLOOKUP($H699,'Master list'!$C:$Z,8,0)</f>
        <v>1301</v>
      </c>
      <c r="AH699" s="46">
        <f>VLOOKUP($H699,'Master list'!$C:$L,9,0)</f>
        <v>2.5429996500000001</v>
      </c>
      <c r="AI699" s="46">
        <f t="shared" si="37"/>
        <v>508.59993000000003</v>
      </c>
      <c r="AJ699" s="46">
        <f t="shared" si="38"/>
        <v>0</v>
      </c>
      <c r="AK699" s="46">
        <f t="shared" si="39"/>
        <v>508.59993000000003</v>
      </c>
      <c r="AL699" s="74">
        <v>5</v>
      </c>
    </row>
    <row r="700" spans="1:38">
      <c r="A700" s="120" t="s">
        <v>1447</v>
      </c>
      <c r="B700" s="120" t="s">
        <v>1702</v>
      </c>
      <c r="C700" s="120" t="s">
        <v>6286</v>
      </c>
      <c r="D700" s="120" t="s">
        <v>4220</v>
      </c>
      <c r="E700" s="121">
        <v>8</v>
      </c>
      <c r="F700" s="120" t="s">
        <v>6287</v>
      </c>
      <c r="G700" s="120" t="s">
        <v>6287</v>
      </c>
      <c r="H700" s="120" t="s">
        <v>641</v>
      </c>
      <c r="I700" s="120" t="s">
        <v>1265</v>
      </c>
      <c r="J700" s="120" t="s">
        <v>1270</v>
      </c>
      <c r="K700" s="120">
        <v>2</v>
      </c>
      <c r="L700" s="120">
        <v>122</v>
      </c>
      <c r="M700" s="120" t="s">
        <v>1708</v>
      </c>
      <c r="N700" s="120" t="s">
        <v>1704</v>
      </c>
      <c r="O700" s="120" t="s">
        <v>1702</v>
      </c>
      <c r="P700" s="121">
        <v>600</v>
      </c>
      <c r="Q700" s="120">
        <v>0</v>
      </c>
      <c r="R700" s="121">
        <v>0</v>
      </c>
      <c r="S700" s="120">
        <v>0</v>
      </c>
      <c r="T700" s="121">
        <v>0</v>
      </c>
      <c r="U700" s="120">
        <v>0</v>
      </c>
      <c r="V700" s="121">
        <v>600</v>
      </c>
      <c r="W700" s="120">
        <v>0</v>
      </c>
      <c r="X700" s="120" t="s">
        <v>6283</v>
      </c>
      <c r="Y700" s="120" t="b">
        <v>0</v>
      </c>
      <c r="AA700" t="str">
        <f>VLOOKUP($H700,'Master list'!$C:$Z,3,0)</f>
        <v>SGCC</v>
      </c>
      <c r="AB700" t="str">
        <f>VLOOKUP($H700,'Master list'!$C:$Z,4,0)</f>
        <v>Z22</v>
      </c>
      <c r="AC700" s="47">
        <f>VLOOKUP($H700,'Master list'!$C:$Z,13,0)</f>
        <v>1219</v>
      </c>
      <c r="AD700" t="str">
        <f>VLOOKUP($H700,'Master list'!$C:$Z,5,0)</f>
        <v>SGCC-ZSBX-Z22</v>
      </c>
      <c r="AE700">
        <f>VLOOKUP($H700,'Master list'!$C:$Z,6,0)</f>
        <v>2</v>
      </c>
      <c r="AF700">
        <f>VLOOKUP($H700,'Master list'!$C:$Z,7,0)</f>
        <v>122</v>
      </c>
      <c r="AG700">
        <f>VLOOKUP($H700,'Master list'!$C:$Z,8,0)</f>
        <v>325</v>
      </c>
      <c r="AH700" s="46">
        <f>VLOOKUP($H700,'Master list'!$C:$L,9,0)</f>
        <v>0.62250499999999998</v>
      </c>
      <c r="AI700" s="46">
        <f t="shared" si="37"/>
        <v>373.50299999999999</v>
      </c>
      <c r="AJ700" s="46">
        <f t="shared" si="38"/>
        <v>0</v>
      </c>
      <c r="AK700" s="46">
        <f t="shared" si="39"/>
        <v>373.50299999999999</v>
      </c>
      <c r="AL700" s="74">
        <v>5</v>
      </c>
    </row>
    <row r="701" spans="1:38">
      <c r="A701" s="120" t="s">
        <v>1447</v>
      </c>
      <c r="B701" s="120" t="s">
        <v>1702</v>
      </c>
      <c r="C701" s="120" t="s">
        <v>6286</v>
      </c>
      <c r="D701" s="120" t="s">
        <v>4220</v>
      </c>
      <c r="E701" s="121">
        <v>9</v>
      </c>
      <c r="F701" s="120" t="s">
        <v>6278</v>
      </c>
      <c r="G701" s="120" t="s">
        <v>6278</v>
      </c>
      <c r="H701" s="120" t="s">
        <v>819</v>
      </c>
      <c r="I701" s="120" t="s">
        <v>1265</v>
      </c>
      <c r="J701" s="120" t="s">
        <v>1221</v>
      </c>
      <c r="K701" s="120">
        <v>1</v>
      </c>
      <c r="L701" s="120">
        <v>200</v>
      </c>
      <c r="M701" s="120" t="s">
        <v>1759</v>
      </c>
      <c r="N701" s="120" t="s">
        <v>1704</v>
      </c>
      <c r="O701" s="120" t="s">
        <v>1702</v>
      </c>
      <c r="P701" s="121">
        <v>200</v>
      </c>
      <c r="Q701" s="120">
        <v>0</v>
      </c>
      <c r="R701" s="121">
        <v>0</v>
      </c>
      <c r="S701" s="120">
        <v>0</v>
      </c>
      <c r="T701" s="121">
        <v>0</v>
      </c>
      <c r="U701" s="120">
        <v>0</v>
      </c>
      <c r="V701" s="121">
        <v>200</v>
      </c>
      <c r="W701" s="120">
        <v>0</v>
      </c>
      <c r="X701" s="120" t="s">
        <v>6283</v>
      </c>
      <c r="Y701" s="120" t="b">
        <v>0</v>
      </c>
      <c r="AA701" t="str">
        <f>VLOOKUP($H701,'Master list'!$C:$Z,3,0)</f>
        <v>SGCC</v>
      </c>
      <c r="AB701" t="str">
        <f>VLOOKUP($H701,'Master list'!$C:$Z,4,0)</f>
        <v>Z08</v>
      </c>
      <c r="AC701" s="47">
        <f>VLOOKUP($H701,'Master list'!$C:$Z,13,0)</f>
        <v>1219</v>
      </c>
      <c r="AD701" t="str">
        <f>VLOOKUP($H701,'Master list'!$C:$Z,5,0)</f>
        <v>SGCC-ZSBX-Z08</v>
      </c>
      <c r="AE701">
        <f>VLOOKUP($H701,'Master list'!$C:$Z,6,0)</f>
        <v>1</v>
      </c>
      <c r="AF701">
        <f>VLOOKUP($H701,'Master list'!$C:$Z,7,0)</f>
        <v>200</v>
      </c>
      <c r="AG701">
        <f>VLOOKUP($H701,'Master list'!$C:$Z,8,0)</f>
        <v>400</v>
      </c>
      <c r="AH701" s="46">
        <f>VLOOKUP($H701,'Master list'!$C:$L,9,0)</f>
        <v>0.628</v>
      </c>
      <c r="AI701" s="46">
        <f t="shared" si="37"/>
        <v>125.6</v>
      </c>
      <c r="AJ701" s="46">
        <f t="shared" si="38"/>
        <v>0</v>
      </c>
      <c r="AK701" s="46">
        <f t="shared" si="39"/>
        <v>125.6</v>
      </c>
      <c r="AL701" s="74">
        <v>5</v>
      </c>
    </row>
    <row r="702" spans="1:38">
      <c r="A702" s="120" t="s">
        <v>1447</v>
      </c>
      <c r="B702" s="120" t="s">
        <v>1702</v>
      </c>
      <c r="C702" s="120" t="s">
        <v>6286</v>
      </c>
      <c r="D702" s="120" t="s">
        <v>4220</v>
      </c>
      <c r="E702" s="121">
        <v>10</v>
      </c>
      <c r="F702" s="120" t="s">
        <v>6278</v>
      </c>
      <c r="G702" s="120" t="s">
        <v>6278</v>
      </c>
      <c r="H702" s="120" t="s">
        <v>836</v>
      </c>
      <c r="I702" s="120" t="s">
        <v>1265</v>
      </c>
      <c r="J702" s="120" t="s">
        <v>1221</v>
      </c>
      <c r="K702" s="120">
        <v>0.7</v>
      </c>
      <c r="L702" s="120">
        <v>250.1</v>
      </c>
      <c r="M702" s="120" t="s">
        <v>1720</v>
      </c>
      <c r="N702" s="120" t="s">
        <v>1704</v>
      </c>
      <c r="O702" s="120" t="s">
        <v>1702</v>
      </c>
      <c r="P702" s="121">
        <v>100</v>
      </c>
      <c r="Q702" s="120">
        <v>0</v>
      </c>
      <c r="R702" s="121">
        <v>100</v>
      </c>
      <c r="S702" s="120">
        <v>77</v>
      </c>
      <c r="T702" s="121">
        <v>0</v>
      </c>
      <c r="U702" s="120">
        <v>0</v>
      </c>
      <c r="V702" s="121">
        <v>0</v>
      </c>
      <c r="W702" s="120">
        <v>0</v>
      </c>
      <c r="X702" s="120" t="s">
        <v>6283</v>
      </c>
      <c r="Y702" s="120" t="b">
        <v>1</v>
      </c>
      <c r="AA702" t="str">
        <f>VLOOKUP($H702,'Master list'!$C:$Z,3,0)</f>
        <v>SGCC</v>
      </c>
      <c r="AB702" t="str">
        <f>VLOOKUP($H702,'Master list'!$C:$Z,4,0)</f>
        <v>Z08</v>
      </c>
      <c r="AC702" s="47">
        <f>VLOOKUP($H702,'Master list'!$C:$Z,13,0)</f>
        <v>1219</v>
      </c>
      <c r="AD702" t="str">
        <f>VLOOKUP($H702,'Master list'!$C:$Z,5,0)</f>
        <v>SGCC-ZSBX-Z08</v>
      </c>
      <c r="AE702">
        <f>VLOOKUP($H702,'Master list'!$C:$Z,6,0)</f>
        <v>0.7</v>
      </c>
      <c r="AF702">
        <f>VLOOKUP($H702,'Master list'!$C:$Z,7,0)</f>
        <v>250.1</v>
      </c>
      <c r="AG702">
        <f>VLOOKUP($H702,'Master list'!$C:$Z,8,0)</f>
        <v>553.20000000000005</v>
      </c>
      <c r="AH702" s="46">
        <f>VLOOKUP($H702,'Master list'!$C:$L,9,0)</f>
        <v>0.76026248340000002</v>
      </c>
      <c r="AI702" s="46">
        <f t="shared" si="37"/>
        <v>76.026248339999995</v>
      </c>
      <c r="AJ702" s="46">
        <f t="shared" si="38"/>
        <v>76.026248339999995</v>
      </c>
      <c r="AK702" s="46">
        <f t="shared" si="39"/>
        <v>0</v>
      </c>
      <c r="AL702" s="74">
        <v>5</v>
      </c>
    </row>
    <row r="703" spans="1:38">
      <c r="A703" s="120" t="s">
        <v>1447</v>
      </c>
      <c r="B703" s="120" t="s">
        <v>1702</v>
      </c>
      <c r="C703" s="120" t="s">
        <v>6286</v>
      </c>
      <c r="D703" s="120" t="s">
        <v>4220</v>
      </c>
      <c r="E703" s="121">
        <v>11</v>
      </c>
      <c r="F703" s="120" t="s">
        <v>6278</v>
      </c>
      <c r="G703" s="120" t="s">
        <v>6278</v>
      </c>
      <c r="H703" s="120" t="s">
        <v>861</v>
      </c>
      <c r="I703" s="120" t="s">
        <v>1265</v>
      </c>
      <c r="J703" s="120" t="s">
        <v>1227</v>
      </c>
      <c r="K703" s="120">
        <v>0.6</v>
      </c>
      <c r="L703" s="120">
        <v>111</v>
      </c>
      <c r="M703" s="120" t="s">
        <v>1709</v>
      </c>
      <c r="N703" s="120" t="s">
        <v>1704</v>
      </c>
      <c r="O703" s="120" t="s">
        <v>1702</v>
      </c>
      <c r="P703" s="121">
        <v>1500</v>
      </c>
      <c r="Q703" s="120">
        <v>0</v>
      </c>
      <c r="R703" s="121">
        <v>96</v>
      </c>
      <c r="S703" s="120">
        <v>12</v>
      </c>
      <c r="T703" s="121">
        <v>0</v>
      </c>
      <c r="U703" s="120">
        <v>0</v>
      </c>
      <c r="V703" s="121">
        <v>1404</v>
      </c>
      <c r="W703" s="120">
        <v>0</v>
      </c>
      <c r="X703" s="120" t="s">
        <v>6283</v>
      </c>
      <c r="Y703" s="120" t="b">
        <v>0</v>
      </c>
      <c r="AA703" t="str">
        <f>VLOOKUP($H703,'Master list'!$C:$Z,3,0)</f>
        <v>SGCC</v>
      </c>
      <c r="AB703" t="str">
        <f>VLOOKUP($H703,'Master list'!$C:$Z,4,0)</f>
        <v>Z18</v>
      </c>
      <c r="AC703" s="47">
        <f>VLOOKUP($H703,'Master list'!$C:$Z,13,0)</f>
        <v>1219</v>
      </c>
      <c r="AD703" t="str">
        <f>VLOOKUP($H703,'Master list'!$C:$Z,5,0)</f>
        <v>SGCC-ZSBX-Z18</v>
      </c>
      <c r="AE703">
        <f>VLOOKUP($H703,'Master list'!$C:$Z,6,0)</f>
        <v>0.6</v>
      </c>
      <c r="AF703">
        <f>VLOOKUP($H703,'Master list'!$C:$Z,7,0)</f>
        <v>111</v>
      </c>
      <c r="AG703">
        <f>VLOOKUP($H703,'Master list'!$C:$Z,8,0)</f>
        <v>242</v>
      </c>
      <c r="AH703" s="46">
        <f>VLOOKUP($H703,'Master list'!$C:$L,9,0)</f>
        <v>0.12652001999999998</v>
      </c>
      <c r="AI703" s="46">
        <f t="shared" si="37"/>
        <v>189.78002999999998</v>
      </c>
      <c r="AJ703" s="46">
        <f t="shared" si="38"/>
        <v>12.145921919999999</v>
      </c>
      <c r="AK703" s="46">
        <f t="shared" si="39"/>
        <v>177.63410807999998</v>
      </c>
      <c r="AL703" s="74">
        <v>5</v>
      </c>
    </row>
    <row r="704" spans="1:38">
      <c r="A704" s="120" t="s">
        <v>1447</v>
      </c>
      <c r="B704" s="120" t="s">
        <v>1702</v>
      </c>
      <c r="C704" s="120" t="s">
        <v>6286</v>
      </c>
      <c r="D704" s="120" t="s">
        <v>4220</v>
      </c>
      <c r="E704" s="121">
        <v>12</v>
      </c>
      <c r="F704" s="120" t="s">
        <v>6278</v>
      </c>
      <c r="G704" s="120" t="s">
        <v>6278</v>
      </c>
      <c r="H704" s="120" t="s">
        <v>861</v>
      </c>
      <c r="I704" s="120" t="s">
        <v>1265</v>
      </c>
      <c r="J704" s="120" t="s">
        <v>1227</v>
      </c>
      <c r="K704" s="120">
        <v>0.6</v>
      </c>
      <c r="L704" s="120">
        <v>111</v>
      </c>
      <c r="M704" s="120" t="s">
        <v>1709</v>
      </c>
      <c r="N704" s="120" t="s">
        <v>1704</v>
      </c>
      <c r="O704" s="120" t="s">
        <v>1702</v>
      </c>
      <c r="P704" s="121">
        <v>500</v>
      </c>
      <c r="Q704" s="120">
        <v>0</v>
      </c>
      <c r="R704" s="121">
        <v>500</v>
      </c>
      <c r="S704" s="120">
        <v>65</v>
      </c>
      <c r="T704" s="121">
        <v>0</v>
      </c>
      <c r="U704" s="120">
        <v>0</v>
      </c>
      <c r="V704" s="121">
        <v>0</v>
      </c>
      <c r="W704" s="120">
        <v>0</v>
      </c>
      <c r="X704" s="120" t="s">
        <v>6283</v>
      </c>
      <c r="Y704" s="120" t="b">
        <v>1</v>
      </c>
      <c r="AA704" t="str">
        <f>VLOOKUP($H704,'Master list'!$C:$Z,3,0)</f>
        <v>SGCC</v>
      </c>
      <c r="AB704" t="str">
        <f>VLOOKUP($H704,'Master list'!$C:$Z,4,0)</f>
        <v>Z18</v>
      </c>
      <c r="AC704" s="47">
        <f>VLOOKUP($H704,'Master list'!$C:$Z,13,0)</f>
        <v>1219</v>
      </c>
      <c r="AD704" t="str">
        <f>VLOOKUP($H704,'Master list'!$C:$Z,5,0)</f>
        <v>SGCC-ZSBX-Z18</v>
      </c>
      <c r="AE704">
        <f>VLOOKUP($H704,'Master list'!$C:$Z,6,0)</f>
        <v>0.6</v>
      </c>
      <c r="AF704">
        <f>VLOOKUP($H704,'Master list'!$C:$Z,7,0)</f>
        <v>111</v>
      </c>
      <c r="AG704">
        <f>VLOOKUP($H704,'Master list'!$C:$Z,8,0)</f>
        <v>242</v>
      </c>
      <c r="AH704" s="46">
        <f>VLOOKUP($H704,'Master list'!$C:$L,9,0)</f>
        <v>0.12652001999999998</v>
      </c>
      <c r="AI704" s="46">
        <f t="shared" si="37"/>
        <v>63.260009999999994</v>
      </c>
      <c r="AJ704" s="46">
        <f t="shared" si="38"/>
        <v>63.260009999999994</v>
      </c>
      <c r="AK704" s="46">
        <f t="shared" si="39"/>
        <v>0</v>
      </c>
      <c r="AL704" s="74">
        <v>5</v>
      </c>
    </row>
    <row r="705" spans="1:38">
      <c r="A705" s="120" t="s">
        <v>1447</v>
      </c>
      <c r="B705" s="120" t="s">
        <v>1702</v>
      </c>
      <c r="C705" s="120" t="s">
        <v>6286</v>
      </c>
      <c r="D705" s="120" t="s">
        <v>4220</v>
      </c>
      <c r="E705" s="121">
        <v>13</v>
      </c>
      <c r="F705" s="120" t="s">
        <v>6278</v>
      </c>
      <c r="G705" s="120" t="s">
        <v>6278</v>
      </c>
      <c r="H705" s="120" t="s">
        <v>960</v>
      </c>
      <c r="I705" s="120" t="s">
        <v>1265</v>
      </c>
      <c r="J705" s="120" t="s">
        <v>1221</v>
      </c>
      <c r="K705" s="120">
        <v>1</v>
      </c>
      <c r="L705" s="120">
        <v>134</v>
      </c>
      <c r="M705" s="120" t="s">
        <v>2016</v>
      </c>
      <c r="N705" s="120" t="s">
        <v>1704</v>
      </c>
      <c r="O705" s="120" t="s">
        <v>1702</v>
      </c>
      <c r="P705" s="121">
        <v>200</v>
      </c>
      <c r="Q705" s="120">
        <v>0</v>
      </c>
      <c r="R705" s="121">
        <v>200</v>
      </c>
      <c r="S705" s="120">
        <v>54</v>
      </c>
      <c r="T705" s="121">
        <v>0</v>
      </c>
      <c r="U705" s="120">
        <v>0</v>
      </c>
      <c r="V705" s="121">
        <v>0</v>
      </c>
      <c r="W705" s="120">
        <v>0</v>
      </c>
      <c r="X705" s="120" t="s">
        <v>6283</v>
      </c>
      <c r="Y705" s="120" t="b">
        <v>1</v>
      </c>
      <c r="AA705" t="str">
        <f>VLOOKUP($H705,'Master list'!$C:$Z,3,0)</f>
        <v>SGCC</v>
      </c>
      <c r="AB705" t="str">
        <f>VLOOKUP($H705,'Master list'!$C:$Z,4,0)</f>
        <v>Z08</v>
      </c>
      <c r="AC705" s="47">
        <f>VLOOKUP($H705,'Master list'!$C:$Z,13,0)</f>
        <v>1219</v>
      </c>
      <c r="AD705" t="str">
        <f>VLOOKUP($H705,'Master list'!$C:$Z,5,0)</f>
        <v>SGCC-ZSBX-Z08</v>
      </c>
      <c r="AE705">
        <f>VLOOKUP($H705,'Master list'!$C:$Z,6,0)</f>
        <v>1</v>
      </c>
      <c r="AF705">
        <f>VLOOKUP($H705,'Master list'!$C:$Z,7,0)</f>
        <v>134</v>
      </c>
      <c r="AG705">
        <f>VLOOKUP($H705,'Master list'!$C:$Z,8,0)</f>
        <v>254</v>
      </c>
      <c r="AH705" s="46">
        <f>VLOOKUP($H705,'Master list'!$C:$L,9,0)</f>
        <v>0.26718259999999999</v>
      </c>
      <c r="AI705" s="46">
        <f t="shared" si="37"/>
        <v>53.436520000000002</v>
      </c>
      <c r="AJ705" s="46">
        <f t="shared" si="38"/>
        <v>53.436520000000002</v>
      </c>
      <c r="AK705" s="46">
        <f t="shared" si="39"/>
        <v>0</v>
      </c>
      <c r="AL705" s="74">
        <v>5</v>
      </c>
    </row>
    <row r="706" spans="1:38">
      <c r="A706" s="120" t="s">
        <v>1447</v>
      </c>
      <c r="B706" s="120" t="s">
        <v>1702</v>
      </c>
      <c r="C706" s="120" t="s">
        <v>6286</v>
      </c>
      <c r="D706" s="120" t="s">
        <v>4220</v>
      </c>
      <c r="E706" s="121">
        <v>14</v>
      </c>
      <c r="F706" s="120" t="s">
        <v>6288</v>
      </c>
      <c r="G706" s="120" t="s">
        <v>6288</v>
      </c>
      <c r="H706" s="120" t="s">
        <v>1047</v>
      </c>
      <c r="I706" s="120" t="s">
        <v>1265</v>
      </c>
      <c r="J706" s="120" t="s">
        <v>1221</v>
      </c>
      <c r="K706" s="120">
        <v>0.6</v>
      </c>
      <c r="L706" s="120">
        <v>172</v>
      </c>
      <c r="M706" s="120" t="s">
        <v>2014</v>
      </c>
      <c r="N706" s="120" t="s">
        <v>1704</v>
      </c>
      <c r="O706" s="120" t="s">
        <v>1702</v>
      </c>
      <c r="P706" s="121">
        <v>200</v>
      </c>
      <c r="Q706" s="120">
        <v>0</v>
      </c>
      <c r="R706" s="121">
        <v>200</v>
      </c>
      <c r="S706" s="120">
        <v>163</v>
      </c>
      <c r="T706" s="121">
        <v>0</v>
      </c>
      <c r="U706" s="120">
        <v>0</v>
      </c>
      <c r="V706" s="121">
        <v>0</v>
      </c>
      <c r="W706" s="120">
        <v>0</v>
      </c>
      <c r="X706" s="120" t="s">
        <v>6283</v>
      </c>
      <c r="Y706" s="120" t="b">
        <v>1</v>
      </c>
      <c r="AA706" t="str">
        <f>VLOOKUP($H706,'Master list'!$C:$Z,3,0)</f>
        <v>SGCC</v>
      </c>
      <c r="AB706" t="str">
        <f>VLOOKUP($H706,'Master list'!$C:$Z,4,0)</f>
        <v>Z08</v>
      </c>
      <c r="AC706" s="47">
        <f>VLOOKUP($H706,'Master list'!$C:$Z,13,0)</f>
        <v>1219</v>
      </c>
      <c r="AD706" t="str">
        <f>VLOOKUP($H706,'Master list'!$C:$Z,5,0)</f>
        <v>SGCC-ZSBX-Z08</v>
      </c>
      <c r="AE706">
        <f>VLOOKUP($H706,'Master list'!$C:$Z,6,0)</f>
        <v>0.6</v>
      </c>
      <c r="AF706">
        <f>VLOOKUP($H706,'Master list'!$C:$Z,7,0)</f>
        <v>172</v>
      </c>
      <c r="AG706">
        <f>VLOOKUP($H706,'Master list'!$C:$Z,8,0)</f>
        <v>998</v>
      </c>
      <c r="AH706" s="46">
        <f>VLOOKUP($H706,'Master list'!$C:$L,9,0)</f>
        <v>0.80849976000000001</v>
      </c>
      <c r="AI706" s="46">
        <f t="shared" si="37"/>
        <v>161.699952</v>
      </c>
      <c r="AJ706" s="46">
        <f t="shared" si="38"/>
        <v>161.699952</v>
      </c>
      <c r="AK706" s="46">
        <f t="shared" si="39"/>
        <v>0</v>
      </c>
      <c r="AL706" s="74">
        <v>5</v>
      </c>
    </row>
    <row r="707" spans="1:38">
      <c r="A707" s="120" t="s">
        <v>1447</v>
      </c>
      <c r="B707" s="120" t="s">
        <v>1702</v>
      </c>
      <c r="C707" s="120" t="s">
        <v>6286</v>
      </c>
      <c r="D707" s="120" t="s">
        <v>4220</v>
      </c>
      <c r="E707" s="121">
        <v>15</v>
      </c>
      <c r="F707" s="120" t="s">
        <v>6278</v>
      </c>
      <c r="G707" s="120" t="s">
        <v>6278</v>
      </c>
      <c r="H707" s="120" t="s">
        <v>1094</v>
      </c>
      <c r="I707" s="120" t="s">
        <v>1265</v>
      </c>
      <c r="J707" s="120" t="s">
        <v>1221</v>
      </c>
      <c r="K707" s="120">
        <v>0.6</v>
      </c>
      <c r="L707" s="120">
        <v>82</v>
      </c>
      <c r="M707" s="120" t="s">
        <v>1735</v>
      </c>
      <c r="N707" s="120" t="s">
        <v>1704</v>
      </c>
      <c r="O707" s="120" t="s">
        <v>1702</v>
      </c>
      <c r="P707" s="121">
        <v>1000</v>
      </c>
      <c r="Q707" s="120">
        <v>0</v>
      </c>
      <c r="R707" s="121">
        <v>1000</v>
      </c>
      <c r="S707" s="120">
        <v>78</v>
      </c>
      <c r="T707" s="121">
        <v>0</v>
      </c>
      <c r="U707" s="120">
        <v>0</v>
      </c>
      <c r="V707" s="121">
        <v>0</v>
      </c>
      <c r="W707" s="120">
        <v>0</v>
      </c>
      <c r="X707" s="120" t="s">
        <v>6283</v>
      </c>
      <c r="Y707" s="120" t="b">
        <v>1</v>
      </c>
      <c r="AA707" t="str">
        <f>VLOOKUP($H707,'Master list'!$C:$Z,3,0)</f>
        <v>SGCC</v>
      </c>
      <c r="AB707" t="str">
        <f>VLOOKUP($H707,'Master list'!$C:$Z,4,0)</f>
        <v>Z08</v>
      </c>
      <c r="AC707" s="47">
        <f>VLOOKUP($H707,'Master list'!$C:$Z,13,0)</f>
        <v>1219</v>
      </c>
      <c r="AD707" t="str">
        <f>VLOOKUP($H707,'Master list'!$C:$Z,5,0)</f>
        <v>SGCC-ZSBX-Z08</v>
      </c>
      <c r="AE707">
        <f>VLOOKUP($H707,'Master list'!$C:$Z,6,0)</f>
        <v>0.6</v>
      </c>
      <c r="AF707">
        <f>VLOOKUP($H707,'Master list'!$C:$Z,7,0)</f>
        <v>82</v>
      </c>
      <c r="AG707">
        <f>VLOOKUP($H707,'Master list'!$C:$Z,8,0)</f>
        <v>203</v>
      </c>
      <c r="AH707" s="46">
        <f>VLOOKUP($H707,'Master list'!$C:$L,9,0)</f>
        <v>7.8402659999999985E-2</v>
      </c>
      <c r="AI707" s="46">
        <f t="shared" si="37"/>
        <v>78.402659999999983</v>
      </c>
      <c r="AJ707" s="46">
        <f t="shared" si="38"/>
        <v>78.402659999999983</v>
      </c>
      <c r="AK707" s="46">
        <f t="shared" si="39"/>
        <v>0</v>
      </c>
      <c r="AL707" s="74">
        <v>5</v>
      </c>
    </row>
    <row r="708" spans="1:38">
      <c r="A708" s="120" t="s">
        <v>1447</v>
      </c>
      <c r="B708" s="120" t="s">
        <v>1702</v>
      </c>
      <c r="C708" s="120" t="s">
        <v>6286</v>
      </c>
      <c r="D708" s="120" t="s">
        <v>4220</v>
      </c>
      <c r="E708" s="121">
        <v>16</v>
      </c>
      <c r="F708" s="120" t="s">
        <v>6278</v>
      </c>
      <c r="G708" s="120" t="s">
        <v>6278</v>
      </c>
      <c r="H708" s="120" t="s">
        <v>1096</v>
      </c>
      <c r="I708" s="120" t="s">
        <v>1265</v>
      </c>
      <c r="J708" s="120" t="s">
        <v>1221</v>
      </c>
      <c r="K708" s="120">
        <v>1</v>
      </c>
      <c r="L708" s="120">
        <v>37</v>
      </c>
      <c r="M708" s="120" t="s">
        <v>4873</v>
      </c>
      <c r="N708" s="120" t="s">
        <v>1704</v>
      </c>
      <c r="O708" s="120" t="s">
        <v>1702</v>
      </c>
      <c r="P708" s="121">
        <v>400</v>
      </c>
      <c r="Q708" s="120">
        <v>0</v>
      </c>
      <c r="R708" s="121">
        <v>0</v>
      </c>
      <c r="S708" s="120">
        <v>0</v>
      </c>
      <c r="T708" s="121">
        <v>0</v>
      </c>
      <c r="U708" s="120">
        <v>0</v>
      </c>
      <c r="V708" s="121">
        <v>400</v>
      </c>
      <c r="W708" s="120">
        <v>0</v>
      </c>
      <c r="X708" s="120" t="s">
        <v>6283</v>
      </c>
      <c r="Y708" s="120" t="b">
        <v>0</v>
      </c>
      <c r="AA708" t="str">
        <f>VLOOKUP($H708,'Master list'!$C:$Z,3,0)</f>
        <v>SGCC</v>
      </c>
      <c r="AB708" t="str">
        <f>VLOOKUP($H708,'Master list'!$C:$Z,4,0)</f>
        <v>Z08</v>
      </c>
      <c r="AC708" s="47">
        <f>VLOOKUP($H708,'Master list'!$C:$Z,13,0)</f>
        <v>1219</v>
      </c>
      <c r="AD708" t="str">
        <f>VLOOKUP($H708,'Master list'!$C:$Z,5,0)</f>
        <v>SGCC-ZSBX-Z08</v>
      </c>
      <c r="AE708">
        <f>VLOOKUP($H708,'Master list'!$C:$Z,6,0)</f>
        <v>1</v>
      </c>
      <c r="AF708">
        <f>VLOOKUP($H708,'Master list'!$C:$Z,7,0)</f>
        <v>37</v>
      </c>
      <c r="AG708">
        <f>VLOOKUP($H708,'Master list'!$C:$Z,8,0)</f>
        <v>63</v>
      </c>
      <c r="AH708" s="46">
        <f>VLOOKUP($H708,'Master list'!$C:$L,9,0)</f>
        <v>1.8298349999999998E-2</v>
      </c>
      <c r="AI708" s="46">
        <f t="shared" si="37"/>
        <v>7.3193399999999995</v>
      </c>
      <c r="AJ708" s="46">
        <f t="shared" si="38"/>
        <v>0</v>
      </c>
      <c r="AK708" s="46">
        <f t="shared" si="39"/>
        <v>7.3193399999999995</v>
      </c>
      <c r="AL708" s="74">
        <v>5</v>
      </c>
    </row>
    <row r="709" spans="1:38">
      <c r="A709" s="120" t="s">
        <v>1447</v>
      </c>
      <c r="B709" s="120" t="s">
        <v>1702</v>
      </c>
      <c r="C709" s="120" t="s">
        <v>6286</v>
      </c>
      <c r="D709" s="120" t="s">
        <v>4220</v>
      </c>
      <c r="E709" s="121">
        <v>17</v>
      </c>
      <c r="F709" s="120" t="s">
        <v>6278</v>
      </c>
      <c r="G709" s="120" t="s">
        <v>6278</v>
      </c>
      <c r="H709" s="120" t="s">
        <v>1096</v>
      </c>
      <c r="I709" s="120" t="s">
        <v>1265</v>
      </c>
      <c r="J709" s="120" t="s">
        <v>1221</v>
      </c>
      <c r="K709" s="120">
        <v>1</v>
      </c>
      <c r="L709" s="120">
        <v>37</v>
      </c>
      <c r="M709" s="120" t="s">
        <v>4873</v>
      </c>
      <c r="N709" s="120" t="s">
        <v>1704</v>
      </c>
      <c r="O709" s="120" t="s">
        <v>1702</v>
      </c>
      <c r="P709" s="121">
        <v>800</v>
      </c>
      <c r="Q709" s="120">
        <v>0</v>
      </c>
      <c r="R709" s="121">
        <v>800</v>
      </c>
      <c r="S709" s="120">
        <v>14.4</v>
      </c>
      <c r="T709" s="121">
        <v>0</v>
      </c>
      <c r="U709" s="120">
        <v>0</v>
      </c>
      <c r="V709" s="121">
        <v>0</v>
      </c>
      <c r="W709" s="120">
        <v>0</v>
      </c>
      <c r="X709" s="120" t="s">
        <v>6283</v>
      </c>
      <c r="Y709" s="120" t="b">
        <v>1</v>
      </c>
      <c r="AA709" t="str">
        <f>VLOOKUP($H709,'Master list'!$C:$Z,3,0)</f>
        <v>SGCC</v>
      </c>
      <c r="AB709" t="str">
        <f>VLOOKUP($H709,'Master list'!$C:$Z,4,0)</f>
        <v>Z08</v>
      </c>
      <c r="AC709" s="47">
        <f>VLOOKUP($H709,'Master list'!$C:$Z,13,0)</f>
        <v>1219</v>
      </c>
      <c r="AD709" t="str">
        <f>VLOOKUP($H709,'Master list'!$C:$Z,5,0)</f>
        <v>SGCC-ZSBX-Z08</v>
      </c>
      <c r="AE709">
        <f>VLOOKUP($H709,'Master list'!$C:$Z,6,0)</f>
        <v>1</v>
      </c>
      <c r="AF709">
        <f>VLOOKUP($H709,'Master list'!$C:$Z,7,0)</f>
        <v>37</v>
      </c>
      <c r="AG709">
        <f>VLOOKUP($H709,'Master list'!$C:$Z,8,0)</f>
        <v>63</v>
      </c>
      <c r="AH709" s="46">
        <f>VLOOKUP($H709,'Master list'!$C:$L,9,0)</f>
        <v>1.8298349999999998E-2</v>
      </c>
      <c r="AI709" s="46">
        <f t="shared" si="37"/>
        <v>14.638679999999999</v>
      </c>
      <c r="AJ709" s="46">
        <f t="shared" si="38"/>
        <v>14.638679999999999</v>
      </c>
      <c r="AK709" s="46">
        <f t="shared" si="39"/>
        <v>0</v>
      </c>
      <c r="AL709" s="74">
        <v>5</v>
      </c>
    </row>
    <row r="710" spans="1:38">
      <c r="A710" s="120" t="s">
        <v>1447</v>
      </c>
      <c r="B710" s="120" t="s">
        <v>1702</v>
      </c>
      <c r="C710" s="120" t="s">
        <v>6286</v>
      </c>
      <c r="D710" s="120" t="s">
        <v>4220</v>
      </c>
      <c r="E710" s="121">
        <v>18</v>
      </c>
      <c r="F710" s="120" t="s">
        <v>6278</v>
      </c>
      <c r="G710" s="120" t="s">
        <v>6278</v>
      </c>
      <c r="H710" s="120" t="s">
        <v>1100</v>
      </c>
      <c r="I710" s="120" t="s">
        <v>1265</v>
      </c>
      <c r="J710" s="120" t="s">
        <v>1221</v>
      </c>
      <c r="K710" s="120">
        <v>0.5</v>
      </c>
      <c r="L710" s="120">
        <v>152</v>
      </c>
      <c r="M710" s="120" t="s">
        <v>1711</v>
      </c>
      <c r="N710" s="120" t="s">
        <v>1704</v>
      </c>
      <c r="O710" s="120" t="s">
        <v>1702</v>
      </c>
      <c r="P710" s="121">
        <v>8200</v>
      </c>
      <c r="Q710" s="120">
        <v>0</v>
      </c>
      <c r="R710" s="121">
        <v>33</v>
      </c>
      <c r="S710" s="120">
        <v>3.762</v>
      </c>
      <c r="T710" s="121">
        <v>0</v>
      </c>
      <c r="U710" s="120">
        <v>0</v>
      </c>
      <c r="V710" s="121">
        <v>8167</v>
      </c>
      <c r="W710" s="120">
        <v>0</v>
      </c>
      <c r="X710" s="120" t="s">
        <v>6283</v>
      </c>
      <c r="Y710" s="120" t="b">
        <v>0</v>
      </c>
      <c r="AA710" t="str">
        <f>VLOOKUP($H710,'Master list'!$C:$Z,3,0)</f>
        <v>SGCC</v>
      </c>
      <c r="AB710" t="str">
        <f>VLOOKUP($H710,'Master list'!$C:$Z,4,0)</f>
        <v>Z08</v>
      </c>
      <c r="AC710" s="47">
        <f>VLOOKUP($H710,'Master list'!$C:$Z,13,0)</f>
        <v>1219</v>
      </c>
      <c r="AD710" t="str">
        <f>VLOOKUP($H710,'Master list'!$C:$Z,5,0)</f>
        <v>SGCC-ZSBX-Z08</v>
      </c>
      <c r="AE710">
        <f>VLOOKUP($H710,'Master list'!$C:$Z,6,0)</f>
        <v>0.5</v>
      </c>
      <c r="AF710">
        <f>VLOOKUP($H710,'Master list'!$C:$Z,7,0)</f>
        <v>152</v>
      </c>
      <c r="AG710">
        <f>VLOOKUP($H710,'Master list'!$C:$Z,8,0)</f>
        <v>188</v>
      </c>
      <c r="AH710" s="46">
        <f>VLOOKUP($H710,'Master list'!$C:$L,9,0)</f>
        <v>0.1121608</v>
      </c>
      <c r="AI710" s="46">
        <f t="shared" si="37"/>
        <v>919.71856000000002</v>
      </c>
      <c r="AJ710" s="46">
        <f t="shared" si="38"/>
        <v>3.7013064</v>
      </c>
      <c r="AK710" s="46">
        <f t="shared" si="39"/>
        <v>916.0172536</v>
      </c>
      <c r="AL710" s="74">
        <v>5</v>
      </c>
    </row>
    <row r="711" spans="1:38">
      <c r="A711" s="120" t="s">
        <v>1447</v>
      </c>
      <c r="B711" s="120" t="s">
        <v>1702</v>
      </c>
      <c r="C711" s="120" t="s">
        <v>6286</v>
      </c>
      <c r="D711" s="120" t="s">
        <v>4220</v>
      </c>
      <c r="E711" s="121">
        <v>19</v>
      </c>
      <c r="F711" s="120" t="s">
        <v>6278</v>
      </c>
      <c r="G711" s="120" t="s">
        <v>6278</v>
      </c>
      <c r="H711" s="120" t="s">
        <v>1100</v>
      </c>
      <c r="I711" s="120" t="s">
        <v>1265</v>
      </c>
      <c r="J711" s="120" t="s">
        <v>1221</v>
      </c>
      <c r="K711" s="120">
        <v>0.5</v>
      </c>
      <c r="L711" s="120">
        <v>152</v>
      </c>
      <c r="M711" s="120" t="s">
        <v>1711</v>
      </c>
      <c r="N711" s="120" t="s">
        <v>1704</v>
      </c>
      <c r="O711" s="120" t="s">
        <v>1702</v>
      </c>
      <c r="P711" s="121">
        <v>11100</v>
      </c>
      <c r="Q711" s="120">
        <v>0</v>
      </c>
      <c r="R711" s="121">
        <v>0</v>
      </c>
      <c r="S711" s="120">
        <v>0</v>
      </c>
      <c r="T711" s="121">
        <v>0</v>
      </c>
      <c r="U711" s="120">
        <v>0</v>
      </c>
      <c r="V711" s="121">
        <v>11100</v>
      </c>
      <c r="W711" s="120">
        <v>0</v>
      </c>
      <c r="X711" s="120" t="s">
        <v>6283</v>
      </c>
      <c r="Y711" s="120" t="b">
        <v>0</v>
      </c>
      <c r="AA711" t="str">
        <f>VLOOKUP($H711,'Master list'!$C:$Z,3,0)</f>
        <v>SGCC</v>
      </c>
      <c r="AB711" t="str">
        <f>VLOOKUP($H711,'Master list'!$C:$Z,4,0)</f>
        <v>Z08</v>
      </c>
      <c r="AC711" s="47">
        <f>VLOOKUP($H711,'Master list'!$C:$Z,13,0)</f>
        <v>1219</v>
      </c>
      <c r="AD711" t="str">
        <f>VLOOKUP($H711,'Master list'!$C:$Z,5,0)</f>
        <v>SGCC-ZSBX-Z08</v>
      </c>
      <c r="AE711">
        <f>VLOOKUP($H711,'Master list'!$C:$Z,6,0)</f>
        <v>0.5</v>
      </c>
      <c r="AF711">
        <f>VLOOKUP($H711,'Master list'!$C:$Z,7,0)</f>
        <v>152</v>
      </c>
      <c r="AG711">
        <f>VLOOKUP($H711,'Master list'!$C:$Z,8,0)</f>
        <v>188</v>
      </c>
      <c r="AH711" s="46">
        <f>VLOOKUP($H711,'Master list'!$C:$L,9,0)</f>
        <v>0.1121608</v>
      </c>
      <c r="AI711" s="46">
        <f t="shared" si="37"/>
        <v>1244.98488</v>
      </c>
      <c r="AJ711" s="46">
        <f t="shared" si="38"/>
        <v>0</v>
      </c>
      <c r="AK711" s="46">
        <f t="shared" si="39"/>
        <v>1244.98488</v>
      </c>
      <c r="AL711" s="74">
        <v>5</v>
      </c>
    </row>
    <row r="712" spans="1:38">
      <c r="A712" s="120" t="s">
        <v>1447</v>
      </c>
      <c r="B712" s="120" t="s">
        <v>1702</v>
      </c>
      <c r="C712" s="120" t="s">
        <v>6286</v>
      </c>
      <c r="D712" s="120" t="s">
        <v>4220</v>
      </c>
      <c r="E712" s="121">
        <v>20</v>
      </c>
      <c r="F712" s="120" t="s">
        <v>6247</v>
      </c>
      <c r="G712" s="120" t="s">
        <v>6247</v>
      </c>
      <c r="H712" s="120" t="s">
        <v>1123</v>
      </c>
      <c r="I712" s="120" t="s">
        <v>1265</v>
      </c>
      <c r="J712" s="120" t="s">
        <v>1547</v>
      </c>
      <c r="K712" s="120">
        <v>0.6</v>
      </c>
      <c r="L712" s="120">
        <v>665</v>
      </c>
      <c r="M712" s="120" t="s">
        <v>1712</v>
      </c>
      <c r="N712" s="120" t="s">
        <v>1704</v>
      </c>
      <c r="O712" s="120" t="s">
        <v>1702</v>
      </c>
      <c r="P712" s="121">
        <v>300</v>
      </c>
      <c r="Q712" s="120">
        <v>0</v>
      </c>
      <c r="R712" s="121">
        <v>0</v>
      </c>
      <c r="S712" s="120">
        <v>0</v>
      </c>
      <c r="T712" s="121">
        <v>0</v>
      </c>
      <c r="U712" s="120">
        <v>0</v>
      </c>
      <c r="V712" s="121">
        <v>300</v>
      </c>
      <c r="W712" s="120">
        <v>0</v>
      </c>
      <c r="X712" s="120" t="s">
        <v>6283</v>
      </c>
      <c r="Y712" s="120" t="b">
        <v>0</v>
      </c>
      <c r="AA712" t="str">
        <f>VLOOKUP($H712,'Master list'!$C:$Z,3,0)</f>
        <v>SGCD</v>
      </c>
      <c r="AB712" t="str">
        <f>VLOOKUP($H712,'Master list'!$C:$Z,4,0)</f>
        <v>Z08</v>
      </c>
      <c r="AC712" s="47">
        <f>VLOOKUP($H712,'Master list'!$C:$Z,13,0)</f>
        <v>1340</v>
      </c>
      <c r="AD712" t="str">
        <f>VLOOKUP($H712,'Master list'!$C:$Z,5,0)</f>
        <v>SGCD2-ZSBX-Z08</v>
      </c>
      <c r="AE712">
        <f>VLOOKUP($H712,'Master list'!$C:$Z,6,0)</f>
        <v>0.6</v>
      </c>
      <c r="AF712">
        <f>VLOOKUP($H712,'Master list'!$C:$Z,7,0)</f>
        <v>665</v>
      </c>
      <c r="AG712">
        <f>VLOOKUP($H712,'Master list'!$C:$Z,8,0)</f>
        <v>665</v>
      </c>
      <c r="AH712" s="46">
        <f>VLOOKUP($H712,'Master list'!$C:$L,9,0)</f>
        <v>2.08287975</v>
      </c>
      <c r="AI712" s="46">
        <f t="shared" si="37"/>
        <v>624.86392499999999</v>
      </c>
      <c r="AJ712" s="46">
        <f t="shared" si="38"/>
        <v>0</v>
      </c>
      <c r="AK712" s="46">
        <f t="shared" si="39"/>
        <v>624.86392499999999</v>
      </c>
      <c r="AL712" s="74">
        <v>5</v>
      </c>
    </row>
    <row r="713" spans="1:38">
      <c r="A713" s="120" t="s">
        <v>1447</v>
      </c>
      <c r="B713" s="120" t="s">
        <v>1702</v>
      </c>
      <c r="C713" s="120" t="s">
        <v>6286</v>
      </c>
      <c r="D713" s="120" t="s">
        <v>4220</v>
      </c>
      <c r="E713" s="121">
        <v>21</v>
      </c>
      <c r="F713" s="120" t="s">
        <v>6278</v>
      </c>
      <c r="G713" s="120" t="s">
        <v>6278</v>
      </c>
      <c r="H713" s="120" t="s">
        <v>1123</v>
      </c>
      <c r="I713" s="120" t="s">
        <v>1265</v>
      </c>
      <c r="J713" s="120" t="s">
        <v>1547</v>
      </c>
      <c r="K713" s="120">
        <v>0.6</v>
      </c>
      <c r="L713" s="120">
        <v>665</v>
      </c>
      <c r="M713" s="120" t="s">
        <v>1712</v>
      </c>
      <c r="N713" s="120" t="s">
        <v>1704</v>
      </c>
      <c r="O713" s="120" t="s">
        <v>1702</v>
      </c>
      <c r="P713" s="121">
        <v>300</v>
      </c>
      <c r="Q713" s="120">
        <v>0</v>
      </c>
      <c r="R713" s="121">
        <v>0</v>
      </c>
      <c r="S713" s="120">
        <v>0</v>
      </c>
      <c r="T713" s="121">
        <v>0</v>
      </c>
      <c r="U713" s="120">
        <v>0</v>
      </c>
      <c r="V713" s="121">
        <v>300</v>
      </c>
      <c r="W713" s="120">
        <v>0</v>
      </c>
      <c r="X713" s="120" t="s">
        <v>6283</v>
      </c>
      <c r="Y713" s="120" t="b">
        <v>0</v>
      </c>
      <c r="AA713" t="str">
        <f>VLOOKUP($H713,'Master list'!$C:$Z,3,0)</f>
        <v>SGCD</v>
      </c>
      <c r="AB713" t="str">
        <f>VLOOKUP($H713,'Master list'!$C:$Z,4,0)</f>
        <v>Z08</v>
      </c>
      <c r="AC713" s="47">
        <f>VLOOKUP($H713,'Master list'!$C:$Z,13,0)</f>
        <v>1340</v>
      </c>
      <c r="AD713" t="str">
        <f>VLOOKUP($H713,'Master list'!$C:$Z,5,0)</f>
        <v>SGCD2-ZSBX-Z08</v>
      </c>
      <c r="AE713">
        <f>VLOOKUP($H713,'Master list'!$C:$Z,6,0)</f>
        <v>0.6</v>
      </c>
      <c r="AF713">
        <f>VLOOKUP($H713,'Master list'!$C:$Z,7,0)</f>
        <v>665</v>
      </c>
      <c r="AG713">
        <f>VLOOKUP($H713,'Master list'!$C:$Z,8,0)</f>
        <v>665</v>
      </c>
      <c r="AH713" s="46">
        <f>VLOOKUP($H713,'Master list'!$C:$L,9,0)</f>
        <v>2.08287975</v>
      </c>
      <c r="AI713" s="46">
        <f t="shared" ref="AI713:AI776" si="40">IF(M713="coil",Q713,P713*$AH713)</f>
        <v>624.86392499999999</v>
      </c>
      <c r="AJ713" s="46">
        <f t="shared" ref="AJ713:AJ776" si="41">IF(M713="coil",U713+S713,(R713+T713)*$AH713)</f>
        <v>0</v>
      </c>
      <c r="AK713" s="46">
        <f t="shared" ref="AK713:AK776" si="42">IF(Y713="TRUE",0,AI713-AJ713)</f>
        <v>624.86392499999999</v>
      </c>
      <c r="AL713" s="74">
        <v>5</v>
      </c>
    </row>
    <row r="714" spans="1:38">
      <c r="A714" s="120" t="s">
        <v>1447</v>
      </c>
      <c r="B714" s="120" t="s">
        <v>1702</v>
      </c>
      <c r="C714" s="120" t="s">
        <v>6286</v>
      </c>
      <c r="D714" s="120" t="s">
        <v>4220</v>
      </c>
      <c r="E714" s="121">
        <v>22</v>
      </c>
      <c r="F714" s="120" t="s">
        <v>6247</v>
      </c>
      <c r="G714" s="120" t="s">
        <v>6247</v>
      </c>
      <c r="H714" s="120" t="s">
        <v>1126</v>
      </c>
      <c r="I714" s="120" t="s">
        <v>1265</v>
      </c>
      <c r="J714" s="120" t="s">
        <v>1221</v>
      </c>
      <c r="K714" s="120">
        <v>0.5</v>
      </c>
      <c r="L714" s="120">
        <v>245</v>
      </c>
      <c r="M714" s="120" t="s">
        <v>1713</v>
      </c>
      <c r="N714" s="120" t="s">
        <v>1704</v>
      </c>
      <c r="O714" s="120" t="s">
        <v>1702</v>
      </c>
      <c r="P714" s="121">
        <v>1000</v>
      </c>
      <c r="Q714" s="120">
        <v>0</v>
      </c>
      <c r="R714" s="121">
        <v>0</v>
      </c>
      <c r="S714" s="120">
        <v>0</v>
      </c>
      <c r="T714" s="121">
        <v>0</v>
      </c>
      <c r="U714" s="120">
        <v>0</v>
      </c>
      <c r="V714" s="121">
        <v>1000</v>
      </c>
      <c r="W714" s="120">
        <v>0</v>
      </c>
      <c r="X714" s="120" t="s">
        <v>6283</v>
      </c>
      <c r="Y714" s="120" t="b">
        <v>0</v>
      </c>
      <c r="AA714" t="str">
        <f>VLOOKUP($H714,'Master list'!$C:$Z,3,0)</f>
        <v>SGCC</v>
      </c>
      <c r="AB714" t="str">
        <f>VLOOKUP($H714,'Master list'!$C:$Z,4,0)</f>
        <v>Z08</v>
      </c>
      <c r="AC714" s="47">
        <f>VLOOKUP($H714,'Master list'!$C:$Z,13,0)</f>
        <v>1219</v>
      </c>
      <c r="AD714" t="str">
        <f>VLOOKUP($H714,'Master list'!$C:$Z,5,0)</f>
        <v>SGCC-ZSBX-Z08</v>
      </c>
      <c r="AE714">
        <f>VLOOKUP($H714,'Master list'!$C:$Z,6,0)</f>
        <v>0.5</v>
      </c>
      <c r="AF714">
        <f>VLOOKUP($H714,'Master list'!$C:$Z,7,0)</f>
        <v>245</v>
      </c>
      <c r="AG714">
        <f>VLOOKUP($H714,'Master list'!$C:$Z,8,0)</f>
        <v>1002</v>
      </c>
      <c r="AH714" s="46">
        <f>VLOOKUP($H714,'Master list'!$C:$L,9,0)</f>
        <v>0.96354825</v>
      </c>
      <c r="AI714" s="46">
        <f t="shared" si="40"/>
        <v>963.54824999999994</v>
      </c>
      <c r="AJ714" s="46">
        <f t="shared" si="41"/>
        <v>0</v>
      </c>
      <c r="AK714" s="46">
        <f t="shared" si="42"/>
        <v>963.54824999999994</v>
      </c>
      <c r="AL714" s="74">
        <v>5</v>
      </c>
    </row>
    <row r="715" spans="1:38">
      <c r="A715" s="120" t="s">
        <v>1447</v>
      </c>
      <c r="B715" s="120" t="s">
        <v>1702</v>
      </c>
      <c r="C715" s="120" t="s">
        <v>6286</v>
      </c>
      <c r="D715" s="120" t="s">
        <v>4220</v>
      </c>
      <c r="E715" s="121">
        <v>23</v>
      </c>
      <c r="F715" s="120" t="s">
        <v>6278</v>
      </c>
      <c r="G715" s="120" t="s">
        <v>6278</v>
      </c>
      <c r="H715" s="120" t="s">
        <v>1126</v>
      </c>
      <c r="I715" s="120" t="s">
        <v>1265</v>
      </c>
      <c r="J715" s="120" t="s">
        <v>1221</v>
      </c>
      <c r="K715" s="120">
        <v>0.5</v>
      </c>
      <c r="L715" s="120">
        <v>245</v>
      </c>
      <c r="M715" s="120" t="s">
        <v>1713</v>
      </c>
      <c r="N715" s="120" t="s">
        <v>1704</v>
      </c>
      <c r="O715" s="120" t="s">
        <v>1702</v>
      </c>
      <c r="P715" s="121">
        <v>1000</v>
      </c>
      <c r="Q715" s="120">
        <v>0</v>
      </c>
      <c r="R715" s="121">
        <v>0</v>
      </c>
      <c r="S715" s="120">
        <v>0</v>
      </c>
      <c r="T715" s="121">
        <v>0</v>
      </c>
      <c r="U715" s="120">
        <v>0</v>
      </c>
      <c r="V715" s="121">
        <v>1000</v>
      </c>
      <c r="W715" s="120">
        <v>0</v>
      </c>
      <c r="X715" s="120" t="s">
        <v>6283</v>
      </c>
      <c r="Y715" s="120" t="b">
        <v>0</v>
      </c>
      <c r="AA715" t="str">
        <f>VLOOKUP($H715,'Master list'!$C:$Z,3,0)</f>
        <v>SGCC</v>
      </c>
      <c r="AB715" t="str">
        <f>VLOOKUP($H715,'Master list'!$C:$Z,4,0)</f>
        <v>Z08</v>
      </c>
      <c r="AC715" s="47">
        <f>VLOOKUP($H715,'Master list'!$C:$Z,13,0)</f>
        <v>1219</v>
      </c>
      <c r="AD715" t="str">
        <f>VLOOKUP($H715,'Master list'!$C:$Z,5,0)</f>
        <v>SGCC-ZSBX-Z08</v>
      </c>
      <c r="AE715">
        <f>VLOOKUP($H715,'Master list'!$C:$Z,6,0)</f>
        <v>0.5</v>
      </c>
      <c r="AF715">
        <f>VLOOKUP($H715,'Master list'!$C:$Z,7,0)</f>
        <v>245</v>
      </c>
      <c r="AG715">
        <f>VLOOKUP($H715,'Master list'!$C:$Z,8,0)</f>
        <v>1002</v>
      </c>
      <c r="AH715" s="46">
        <f>VLOOKUP($H715,'Master list'!$C:$L,9,0)</f>
        <v>0.96354825</v>
      </c>
      <c r="AI715" s="46">
        <f t="shared" si="40"/>
        <v>963.54824999999994</v>
      </c>
      <c r="AJ715" s="46">
        <f t="shared" si="41"/>
        <v>0</v>
      </c>
      <c r="AK715" s="46">
        <f t="shared" si="42"/>
        <v>963.54824999999994</v>
      </c>
      <c r="AL715" s="74">
        <v>5</v>
      </c>
    </row>
    <row r="716" spans="1:38">
      <c r="A716" s="120" t="s">
        <v>1447</v>
      </c>
      <c r="B716" s="120" t="s">
        <v>1702</v>
      </c>
      <c r="C716" s="120" t="s">
        <v>6286</v>
      </c>
      <c r="D716" s="120" t="s">
        <v>4220</v>
      </c>
      <c r="E716" s="121">
        <v>24</v>
      </c>
      <c r="F716" s="120" t="s">
        <v>6247</v>
      </c>
      <c r="G716" s="120" t="s">
        <v>6247</v>
      </c>
      <c r="H716" s="120" t="s">
        <v>1129</v>
      </c>
      <c r="I716" s="120" t="s">
        <v>1265</v>
      </c>
      <c r="J716" s="120" t="s">
        <v>1221</v>
      </c>
      <c r="K716" s="120">
        <v>0.5</v>
      </c>
      <c r="L716" s="120">
        <v>245</v>
      </c>
      <c r="M716" s="120" t="s">
        <v>1714</v>
      </c>
      <c r="N716" s="120" t="s">
        <v>1704</v>
      </c>
      <c r="O716" s="120" t="s">
        <v>1702</v>
      </c>
      <c r="P716" s="121">
        <v>500</v>
      </c>
      <c r="Q716" s="120">
        <v>0</v>
      </c>
      <c r="R716" s="121">
        <v>0</v>
      </c>
      <c r="S716" s="120">
        <v>0</v>
      </c>
      <c r="T716" s="121">
        <v>0</v>
      </c>
      <c r="U716" s="120">
        <v>0</v>
      </c>
      <c r="V716" s="121">
        <v>500</v>
      </c>
      <c r="W716" s="120">
        <v>0</v>
      </c>
      <c r="X716" s="120" t="s">
        <v>6283</v>
      </c>
      <c r="Y716" s="120" t="b">
        <v>0</v>
      </c>
      <c r="AA716" t="str">
        <f>VLOOKUP($H716,'Master list'!$C:$Z,3,0)</f>
        <v>SGCC</v>
      </c>
      <c r="AB716" t="str">
        <f>VLOOKUP($H716,'Master list'!$C:$Z,4,0)</f>
        <v>Z08</v>
      </c>
      <c r="AC716" s="47">
        <f>VLOOKUP($H716,'Master list'!$C:$Z,13,0)</f>
        <v>1219</v>
      </c>
      <c r="AD716" t="str">
        <f>VLOOKUP($H716,'Master list'!$C:$Z,5,0)</f>
        <v>SGCC-ZSBX-Z08</v>
      </c>
      <c r="AE716">
        <f>VLOOKUP($H716,'Master list'!$C:$Z,6,0)</f>
        <v>0.5</v>
      </c>
      <c r="AF716">
        <f>VLOOKUP($H716,'Master list'!$C:$Z,7,0)</f>
        <v>245</v>
      </c>
      <c r="AG716">
        <f>VLOOKUP($H716,'Master list'!$C:$Z,8,0)</f>
        <v>1177</v>
      </c>
      <c r="AH716" s="46">
        <f>VLOOKUP($H716,'Master list'!$C:$L,9,0)</f>
        <v>1.1318326249999999</v>
      </c>
      <c r="AI716" s="46">
        <f t="shared" si="40"/>
        <v>565.9163125</v>
      </c>
      <c r="AJ716" s="46">
        <f t="shared" si="41"/>
        <v>0</v>
      </c>
      <c r="AK716" s="46">
        <f t="shared" si="42"/>
        <v>565.9163125</v>
      </c>
      <c r="AL716" s="74">
        <v>5</v>
      </c>
    </row>
    <row r="717" spans="1:38">
      <c r="A717" s="120" t="s">
        <v>1447</v>
      </c>
      <c r="B717" s="120" t="s">
        <v>1702</v>
      </c>
      <c r="C717" s="120" t="s">
        <v>6286</v>
      </c>
      <c r="D717" s="120" t="s">
        <v>4220</v>
      </c>
      <c r="E717" s="121">
        <v>25</v>
      </c>
      <c r="F717" s="120" t="s">
        <v>6278</v>
      </c>
      <c r="G717" s="120" t="s">
        <v>6278</v>
      </c>
      <c r="H717" s="120" t="s">
        <v>1129</v>
      </c>
      <c r="I717" s="120" t="s">
        <v>1265</v>
      </c>
      <c r="J717" s="120" t="s">
        <v>1221</v>
      </c>
      <c r="K717" s="120">
        <v>0.5</v>
      </c>
      <c r="L717" s="120">
        <v>245</v>
      </c>
      <c r="M717" s="120" t="s">
        <v>1714</v>
      </c>
      <c r="N717" s="120" t="s">
        <v>1704</v>
      </c>
      <c r="O717" s="120" t="s">
        <v>1702</v>
      </c>
      <c r="P717" s="121">
        <v>500</v>
      </c>
      <c r="Q717" s="120">
        <v>0</v>
      </c>
      <c r="R717" s="121">
        <v>0</v>
      </c>
      <c r="S717" s="120">
        <v>0</v>
      </c>
      <c r="T717" s="121">
        <v>0</v>
      </c>
      <c r="U717" s="120">
        <v>0</v>
      </c>
      <c r="V717" s="121">
        <v>500</v>
      </c>
      <c r="W717" s="120">
        <v>0</v>
      </c>
      <c r="X717" s="120" t="s">
        <v>6283</v>
      </c>
      <c r="Y717" s="120" t="b">
        <v>0</v>
      </c>
      <c r="AA717" t="str">
        <f>VLOOKUP($H717,'Master list'!$C:$Z,3,0)</f>
        <v>SGCC</v>
      </c>
      <c r="AB717" t="str">
        <f>VLOOKUP($H717,'Master list'!$C:$Z,4,0)</f>
        <v>Z08</v>
      </c>
      <c r="AC717" s="47">
        <f>VLOOKUP($H717,'Master list'!$C:$Z,13,0)</f>
        <v>1219</v>
      </c>
      <c r="AD717" t="str">
        <f>VLOOKUP($H717,'Master list'!$C:$Z,5,0)</f>
        <v>SGCC-ZSBX-Z08</v>
      </c>
      <c r="AE717">
        <f>VLOOKUP($H717,'Master list'!$C:$Z,6,0)</f>
        <v>0.5</v>
      </c>
      <c r="AF717">
        <f>VLOOKUP($H717,'Master list'!$C:$Z,7,0)</f>
        <v>245</v>
      </c>
      <c r="AG717">
        <f>VLOOKUP($H717,'Master list'!$C:$Z,8,0)</f>
        <v>1177</v>
      </c>
      <c r="AH717" s="46">
        <f>VLOOKUP($H717,'Master list'!$C:$L,9,0)</f>
        <v>1.1318326249999999</v>
      </c>
      <c r="AI717" s="46">
        <f t="shared" si="40"/>
        <v>565.9163125</v>
      </c>
      <c r="AJ717" s="46">
        <f t="shared" si="41"/>
        <v>0</v>
      </c>
      <c r="AK717" s="46">
        <f t="shared" si="42"/>
        <v>565.9163125</v>
      </c>
      <c r="AL717" s="74">
        <v>5</v>
      </c>
    </row>
    <row r="718" spans="1:38">
      <c r="A718" s="120" t="s">
        <v>1447</v>
      </c>
      <c r="B718" s="120" t="s">
        <v>1702</v>
      </c>
      <c r="C718" s="120" t="s">
        <v>6289</v>
      </c>
      <c r="D718" s="120" t="s">
        <v>4220</v>
      </c>
      <c r="E718" s="121">
        <v>1</v>
      </c>
      <c r="F718" s="120" t="s">
        <v>6278</v>
      </c>
      <c r="G718" s="120" t="s">
        <v>6278</v>
      </c>
      <c r="H718" s="120" t="s">
        <v>91</v>
      </c>
      <c r="I718" s="120" t="s">
        <v>1267</v>
      </c>
      <c r="J718" s="120" t="s">
        <v>1221</v>
      </c>
      <c r="K718" s="120">
        <v>0.7</v>
      </c>
      <c r="L718" s="120">
        <v>59</v>
      </c>
      <c r="M718" s="120" t="s">
        <v>2006</v>
      </c>
      <c r="N718" s="120" t="s">
        <v>1704</v>
      </c>
      <c r="O718" s="120" t="s">
        <v>1702</v>
      </c>
      <c r="P718" s="121">
        <v>100</v>
      </c>
      <c r="Q718" s="120">
        <v>0</v>
      </c>
      <c r="R718" s="121">
        <v>0</v>
      </c>
      <c r="S718" s="120">
        <v>0</v>
      </c>
      <c r="T718" s="121">
        <v>0</v>
      </c>
      <c r="U718" s="120">
        <v>0</v>
      </c>
      <c r="V718" s="121">
        <v>100</v>
      </c>
      <c r="W718" s="120">
        <v>0</v>
      </c>
      <c r="X718" s="120" t="s">
        <v>6283</v>
      </c>
      <c r="Y718" s="120" t="b">
        <v>0</v>
      </c>
      <c r="AA718" t="str">
        <f>VLOOKUP($H718,'Master list'!$C:$Z,3,0)</f>
        <v>SGCC</v>
      </c>
      <c r="AB718" t="str">
        <f>VLOOKUP($H718,'Master list'!$C:$Z,4,0)</f>
        <v>Z08</v>
      </c>
      <c r="AC718" s="47">
        <f>VLOOKUP($H718,'Master list'!$C:$Z,13,0)</f>
        <v>1219</v>
      </c>
      <c r="AD718" t="str">
        <f>VLOOKUP($H718,'Master list'!$C:$Z,5,0)</f>
        <v>SGCC-ZSBX-Z08</v>
      </c>
      <c r="AE718">
        <f>VLOOKUP($H718,'Master list'!$C:$Z,6,0)</f>
        <v>0.7</v>
      </c>
      <c r="AF718">
        <f>VLOOKUP($H718,'Master list'!$C:$Z,7,0)</f>
        <v>59</v>
      </c>
      <c r="AG718">
        <f>VLOOKUP($H718,'Master list'!$C:$Z,8,0)</f>
        <v>354</v>
      </c>
      <c r="AH718" s="46">
        <f>VLOOKUP($H718,'Master list'!$C:$L,9,0)</f>
        <v>0.11476856999999997</v>
      </c>
      <c r="AI718" s="46">
        <f t="shared" si="40"/>
        <v>11.476856999999997</v>
      </c>
      <c r="AJ718" s="46">
        <f t="shared" si="41"/>
        <v>0</v>
      </c>
      <c r="AK718" s="46">
        <f t="shared" si="42"/>
        <v>11.476856999999997</v>
      </c>
      <c r="AL718" s="74">
        <v>5</v>
      </c>
    </row>
    <row r="719" spans="1:38">
      <c r="A719" s="120" t="s">
        <v>1447</v>
      </c>
      <c r="B719" s="120" t="s">
        <v>1702</v>
      </c>
      <c r="C719" s="120" t="s">
        <v>6289</v>
      </c>
      <c r="D719" s="120" t="s">
        <v>4220</v>
      </c>
      <c r="E719" s="121">
        <v>2</v>
      </c>
      <c r="F719" s="120" t="s">
        <v>6278</v>
      </c>
      <c r="G719" s="120" t="s">
        <v>6278</v>
      </c>
      <c r="H719" s="120" t="s">
        <v>93</v>
      </c>
      <c r="I719" s="120" t="s">
        <v>1267</v>
      </c>
      <c r="J719" s="120" t="s">
        <v>1221</v>
      </c>
      <c r="K719" s="120">
        <v>0.7</v>
      </c>
      <c r="L719" s="120">
        <v>320</v>
      </c>
      <c r="M719" s="120" t="s">
        <v>2007</v>
      </c>
      <c r="N719" s="120" t="s">
        <v>1704</v>
      </c>
      <c r="O719" s="120" t="s">
        <v>1702</v>
      </c>
      <c r="P719" s="121">
        <v>400</v>
      </c>
      <c r="Q719" s="120">
        <v>0</v>
      </c>
      <c r="R719" s="121">
        <v>400</v>
      </c>
      <c r="S719" s="120">
        <v>451</v>
      </c>
      <c r="T719" s="121">
        <v>0</v>
      </c>
      <c r="U719" s="120">
        <v>0</v>
      </c>
      <c r="V719" s="121">
        <v>0</v>
      </c>
      <c r="W719" s="120">
        <v>0</v>
      </c>
      <c r="X719" s="120" t="s">
        <v>6283</v>
      </c>
      <c r="Y719" s="120" t="b">
        <v>1</v>
      </c>
      <c r="AA719" t="str">
        <f>VLOOKUP($H719,'Master list'!$C:$Z,3,0)</f>
        <v>SGCC</v>
      </c>
      <c r="AB719" t="str">
        <f>VLOOKUP($H719,'Master list'!$C:$Z,4,0)</f>
        <v>Z08</v>
      </c>
      <c r="AC719" s="47">
        <f>VLOOKUP($H719,'Master list'!$C:$Z,13,0)</f>
        <v>1219</v>
      </c>
      <c r="AD719" t="str">
        <f>VLOOKUP($H719,'Master list'!$C:$Z,5,0)</f>
        <v>SGCC-ZSBX-Z08</v>
      </c>
      <c r="AE719">
        <f>VLOOKUP($H719,'Master list'!$C:$Z,6,0)</f>
        <v>0.7</v>
      </c>
      <c r="AF719">
        <f>VLOOKUP($H719,'Master list'!$C:$Z,7,0)</f>
        <v>320</v>
      </c>
      <c r="AG719">
        <f>VLOOKUP($H719,'Master list'!$C:$Z,8,0)</f>
        <v>651</v>
      </c>
      <c r="AH719" s="46">
        <f>VLOOKUP($H719,'Master list'!$C:$L,9,0)</f>
        <v>1.1447183999999997</v>
      </c>
      <c r="AI719" s="46">
        <f t="shared" si="40"/>
        <v>457.88735999999989</v>
      </c>
      <c r="AJ719" s="46">
        <f t="shared" si="41"/>
        <v>457.88735999999989</v>
      </c>
      <c r="AK719" s="46">
        <f t="shared" si="42"/>
        <v>0</v>
      </c>
      <c r="AL719" s="74">
        <v>5</v>
      </c>
    </row>
    <row r="720" spans="1:38">
      <c r="A720" s="120" t="s">
        <v>1447</v>
      </c>
      <c r="B720" s="120" t="s">
        <v>1702</v>
      </c>
      <c r="C720" s="120" t="s">
        <v>6289</v>
      </c>
      <c r="D720" s="120" t="s">
        <v>4220</v>
      </c>
      <c r="E720" s="121">
        <v>3</v>
      </c>
      <c r="F720" s="120" t="s">
        <v>6278</v>
      </c>
      <c r="G720" s="120" t="s">
        <v>6278</v>
      </c>
      <c r="H720" s="120" t="s">
        <v>99</v>
      </c>
      <c r="I720" s="120" t="s">
        <v>1267</v>
      </c>
      <c r="J720" s="120" t="s">
        <v>1221</v>
      </c>
      <c r="K720" s="120">
        <v>0.7</v>
      </c>
      <c r="L720" s="120">
        <v>753</v>
      </c>
      <c r="M720" s="120" t="s">
        <v>2023</v>
      </c>
      <c r="N720" s="120" t="s">
        <v>1704</v>
      </c>
      <c r="O720" s="120" t="s">
        <v>1702</v>
      </c>
      <c r="P720" s="121">
        <v>200</v>
      </c>
      <c r="Q720" s="120">
        <v>0</v>
      </c>
      <c r="R720" s="121">
        <v>100</v>
      </c>
      <c r="S720" s="120">
        <v>323</v>
      </c>
      <c r="T720" s="121">
        <v>0</v>
      </c>
      <c r="U720" s="120">
        <v>0</v>
      </c>
      <c r="V720" s="121">
        <v>100</v>
      </c>
      <c r="W720" s="120">
        <v>0</v>
      </c>
      <c r="X720" s="120" t="s">
        <v>6283</v>
      </c>
      <c r="Y720" s="120" t="b">
        <v>0</v>
      </c>
      <c r="AA720" t="str">
        <f>VLOOKUP($H720,'Master list'!$C:$Z,3,0)</f>
        <v>SGCC</v>
      </c>
      <c r="AB720" t="str">
        <f>VLOOKUP($H720,'Master list'!$C:$Z,4,0)</f>
        <v>Z08</v>
      </c>
      <c r="AC720" s="47">
        <f>VLOOKUP($H720,'Master list'!$C:$Z,13,0)</f>
        <v>1219</v>
      </c>
      <c r="AD720" t="str">
        <f>VLOOKUP($H720,'Master list'!$C:$Z,5,0)</f>
        <v>SGCC-ZSBX-Z08</v>
      </c>
      <c r="AE720">
        <f>VLOOKUP($H720,'Master list'!$C:$Z,6,0)</f>
        <v>0.7</v>
      </c>
      <c r="AF720">
        <f>VLOOKUP($H720,'Master list'!$C:$Z,7,0)</f>
        <v>753</v>
      </c>
      <c r="AG720">
        <f>VLOOKUP($H720,'Master list'!$C:$Z,8,0)</f>
        <v>783</v>
      </c>
      <c r="AH720" s="46">
        <f>VLOOKUP($H720,'Master list'!$C:$L,9,0)</f>
        <v>3.239846505</v>
      </c>
      <c r="AI720" s="46">
        <f t="shared" si="40"/>
        <v>647.96930099999997</v>
      </c>
      <c r="AJ720" s="46">
        <f t="shared" si="41"/>
        <v>323.98465049999999</v>
      </c>
      <c r="AK720" s="46">
        <f t="shared" si="42"/>
        <v>323.98465049999999</v>
      </c>
      <c r="AL720" s="74">
        <v>5</v>
      </c>
    </row>
    <row r="721" spans="1:38">
      <c r="A721" s="120" t="s">
        <v>1447</v>
      </c>
      <c r="B721" s="120" t="s">
        <v>1702</v>
      </c>
      <c r="C721" s="120" t="s">
        <v>6289</v>
      </c>
      <c r="D721" s="120" t="s">
        <v>4220</v>
      </c>
      <c r="E721" s="121">
        <v>4</v>
      </c>
      <c r="F721" s="120" t="s">
        <v>6278</v>
      </c>
      <c r="G721" s="120" t="s">
        <v>6278</v>
      </c>
      <c r="H721" s="120" t="s">
        <v>822</v>
      </c>
      <c r="I721" s="120" t="s">
        <v>1267</v>
      </c>
      <c r="J721" s="120" t="s">
        <v>1221</v>
      </c>
      <c r="K721" s="120">
        <v>1.2</v>
      </c>
      <c r="L721" s="120">
        <v>872</v>
      </c>
      <c r="M721" s="120" t="s">
        <v>1732</v>
      </c>
      <c r="N721" s="120" t="s">
        <v>1704</v>
      </c>
      <c r="O721" s="120" t="s">
        <v>1702</v>
      </c>
      <c r="P721" s="121">
        <v>100</v>
      </c>
      <c r="Q721" s="120">
        <v>0</v>
      </c>
      <c r="R721" s="121">
        <v>0</v>
      </c>
      <c r="S721" s="120">
        <v>0</v>
      </c>
      <c r="T721" s="121">
        <v>0</v>
      </c>
      <c r="U721" s="120">
        <v>0</v>
      </c>
      <c r="V721" s="121">
        <v>100</v>
      </c>
      <c r="W721" s="120">
        <v>0</v>
      </c>
      <c r="X721" s="120" t="s">
        <v>6283</v>
      </c>
      <c r="Y721" s="120" t="b">
        <v>0</v>
      </c>
      <c r="AA721" t="str">
        <f>VLOOKUP($H721,'Master list'!$C:$Z,3,0)</f>
        <v>SGCC</v>
      </c>
      <c r="AB721" t="str">
        <f>VLOOKUP($H721,'Master list'!$C:$Z,4,0)</f>
        <v>Z08</v>
      </c>
      <c r="AC721" s="47">
        <f>VLOOKUP($H721,'Master list'!$C:$Z,13,0)</f>
        <v>1219</v>
      </c>
      <c r="AD721" t="str">
        <f>VLOOKUP($H721,'Master list'!$C:$Z,5,0)</f>
        <v>SGCC-ZSBX-Z08</v>
      </c>
      <c r="AE721">
        <f>VLOOKUP($H721,'Master list'!$C:$Z,6,0)</f>
        <v>1.2</v>
      </c>
      <c r="AF721">
        <f>VLOOKUP($H721,'Master list'!$C:$Z,7,0)</f>
        <v>872</v>
      </c>
      <c r="AG721">
        <f>VLOOKUP($H721,'Master list'!$C:$Z,8,0)</f>
        <v>1390</v>
      </c>
      <c r="AH721" s="46">
        <f>VLOOKUP($H721,'Master list'!$C:$L,9,0)</f>
        <v>11.4177936</v>
      </c>
      <c r="AI721" s="46">
        <f t="shared" si="40"/>
        <v>1141.77936</v>
      </c>
      <c r="AJ721" s="46">
        <f t="shared" si="41"/>
        <v>0</v>
      </c>
      <c r="AK721" s="46">
        <f t="shared" si="42"/>
        <v>1141.77936</v>
      </c>
      <c r="AL721" s="74">
        <v>5</v>
      </c>
    </row>
    <row r="722" spans="1:38">
      <c r="A722" s="120" t="s">
        <v>1447</v>
      </c>
      <c r="B722" s="120" t="s">
        <v>1702</v>
      </c>
      <c r="C722" s="120" t="s">
        <v>6289</v>
      </c>
      <c r="D722" s="120" t="s">
        <v>4220</v>
      </c>
      <c r="E722" s="121">
        <v>5</v>
      </c>
      <c r="F722" s="120" t="s">
        <v>6278</v>
      </c>
      <c r="G722" s="120" t="s">
        <v>6278</v>
      </c>
      <c r="H722" s="120" t="s">
        <v>842</v>
      </c>
      <c r="I722" s="120" t="s">
        <v>1267</v>
      </c>
      <c r="J722" s="120" t="s">
        <v>1221</v>
      </c>
      <c r="K722" s="120">
        <v>1.2</v>
      </c>
      <c r="L722" s="120">
        <v>62</v>
      </c>
      <c r="M722" s="120" t="s">
        <v>1811</v>
      </c>
      <c r="N722" s="120" t="s">
        <v>1704</v>
      </c>
      <c r="O722" s="120" t="s">
        <v>1702</v>
      </c>
      <c r="P722" s="121">
        <v>300</v>
      </c>
      <c r="Q722" s="120">
        <v>0</v>
      </c>
      <c r="R722" s="121">
        <v>37</v>
      </c>
      <c r="S722" s="120">
        <v>11</v>
      </c>
      <c r="T722" s="121">
        <v>0</v>
      </c>
      <c r="U722" s="120">
        <v>0</v>
      </c>
      <c r="V722" s="121">
        <v>263</v>
      </c>
      <c r="W722" s="120">
        <v>0</v>
      </c>
      <c r="X722" s="120" t="s">
        <v>6290</v>
      </c>
      <c r="Y722" s="120" t="b">
        <v>0</v>
      </c>
      <c r="AA722" t="str">
        <f>VLOOKUP($H722,'Master list'!$C:$Z,3,0)</f>
        <v>SGCC</v>
      </c>
      <c r="AB722" t="str">
        <f>VLOOKUP($H722,'Master list'!$C:$Z,4,0)</f>
        <v>Z08</v>
      </c>
      <c r="AC722" s="47">
        <f>VLOOKUP($H722,'Master list'!$C:$Z,13,0)</f>
        <v>1219</v>
      </c>
      <c r="AD722" t="str">
        <f>VLOOKUP($H722,'Master list'!$C:$Z,5,0)</f>
        <v>SGCC-ZSBX-Z08</v>
      </c>
      <c r="AE722">
        <f>VLOOKUP($H722,'Master list'!$C:$Z,6,0)</f>
        <v>1.2</v>
      </c>
      <c r="AF722">
        <f>VLOOKUP($H722,'Master list'!$C:$Z,7,0)</f>
        <v>62</v>
      </c>
      <c r="AG722">
        <f>VLOOKUP($H722,'Master list'!$C:$Z,8,0)</f>
        <v>538</v>
      </c>
      <c r="AH722" s="46">
        <f>VLOOKUP($H722,'Master list'!$C:$L,9,0)</f>
        <v>0.31421351999999997</v>
      </c>
      <c r="AI722" s="46">
        <f t="shared" si="40"/>
        <v>94.264055999999997</v>
      </c>
      <c r="AJ722" s="46">
        <f t="shared" si="41"/>
        <v>11.625900239999998</v>
      </c>
      <c r="AK722" s="46">
        <f t="shared" si="42"/>
        <v>82.638155760000004</v>
      </c>
      <c r="AL722" s="74">
        <v>5</v>
      </c>
    </row>
    <row r="723" spans="1:38">
      <c r="A723" s="120" t="s">
        <v>1447</v>
      </c>
      <c r="B723" s="120" t="s">
        <v>1702</v>
      </c>
      <c r="C723" s="120" t="s">
        <v>6289</v>
      </c>
      <c r="D723" s="120" t="s">
        <v>4220</v>
      </c>
      <c r="E723" s="121">
        <v>6</v>
      </c>
      <c r="F723" s="120" t="s">
        <v>6278</v>
      </c>
      <c r="G723" s="120" t="s">
        <v>6278</v>
      </c>
      <c r="H723" s="120" t="s">
        <v>848</v>
      </c>
      <c r="I723" s="120" t="s">
        <v>1267</v>
      </c>
      <c r="J723" s="120" t="s">
        <v>1221</v>
      </c>
      <c r="K723" s="120">
        <v>0.7</v>
      </c>
      <c r="L723" s="120">
        <v>500.5</v>
      </c>
      <c r="M723" s="120" t="s">
        <v>1746</v>
      </c>
      <c r="N723" s="120" t="s">
        <v>1704</v>
      </c>
      <c r="O723" s="120" t="s">
        <v>1702</v>
      </c>
      <c r="P723" s="121">
        <v>400</v>
      </c>
      <c r="Q723" s="120">
        <v>0</v>
      </c>
      <c r="R723" s="121">
        <v>400</v>
      </c>
      <c r="S723" s="120">
        <v>704</v>
      </c>
      <c r="T723" s="121">
        <v>0</v>
      </c>
      <c r="U723" s="120">
        <v>0</v>
      </c>
      <c r="V723" s="121">
        <v>0</v>
      </c>
      <c r="W723" s="120">
        <v>0</v>
      </c>
      <c r="X723" s="120" t="s">
        <v>6290</v>
      </c>
      <c r="Y723" s="120" t="b">
        <v>1</v>
      </c>
      <c r="AA723" t="str">
        <f>VLOOKUP($H723,'Master list'!$C:$Z,3,0)</f>
        <v>SGCC</v>
      </c>
      <c r="AB723" t="str">
        <f>VLOOKUP($H723,'Master list'!$C:$Z,4,0)</f>
        <v>Z08</v>
      </c>
      <c r="AC723" s="47">
        <f>VLOOKUP($H723,'Master list'!$C:$Z,13,0)</f>
        <v>1219</v>
      </c>
      <c r="AD723" t="str">
        <f>VLOOKUP($H723,'Master list'!$C:$Z,5,0)</f>
        <v>SGCC-ZSBX-Z08</v>
      </c>
      <c r="AE723">
        <f>VLOOKUP($H723,'Master list'!$C:$Z,6,0)</f>
        <v>0.7</v>
      </c>
      <c r="AF723">
        <f>VLOOKUP($H723,'Master list'!$C:$Z,7,0)</f>
        <v>500.5</v>
      </c>
      <c r="AG723">
        <f>VLOOKUP($H723,'Master list'!$C:$Z,8,0)</f>
        <v>638</v>
      </c>
      <c r="AH723" s="46">
        <f>VLOOKUP($H723,'Master list'!$C:$L,9,0)</f>
        <v>1.7546579049999995</v>
      </c>
      <c r="AI723" s="46">
        <f t="shared" si="40"/>
        <v>701.86316199999976</v>
      </c>
      <c r="AJ723" s="46">
        <f t="shared" si="41"/>
        <v>701.86316199999976</v>
      </c>
      <c r="AK723" s="46">
        <f t="shared" si="42"/>
        <v>0</v>
      </c>
      <c r="AL723" s="74">
        <v>5</v>
      </c>
    </row>
    <row r="724" spans="1:38">
      <c r="A724" s="120" t="s">
        <v>1447</v>
      </c>
      <c r="B724" s="120" t="s">
        <v>1702</v>
      </c>
      <c r="C724" s="120" t="s">
        <v>6289</v>
      </c>
      <c r="D724" s="120" t="s">
        <v>4220</v>
      </c>
      <c r="E724" s="121">
        <v>7</v>
      </c>
      <c r="F724" s="120" t="s">
        <v>6278</v>
      </c>
      <c r="G724" s="120" t="s">
        <v>6278</v>
      </c>
      <c r="H724" s="120" t="s">
        <v>851</v>
      </c>
      <c r="I724" s="120" t="s">
        <v>1267</v>
      </c>
      <c r="J724" s="120" t="s">
        <v>1221</v>
      </c>
      <c r="K724" s="120">
        <v>0.7</v>
      </c>
      <c r="L724" s="120">
        <v>494</v>
      </c>
      <c r="M724" s="120" t="s">
        <v>1808</v>
      </c>
      <c r="N724" s="120" t="s">
        <v>1704</v>
      </c>
      <c r="O724" s="120" t="s">
        <v>1702</v>
      </c>
      <c r="P724" s="121">
        <v>400</v>
      </c>
      <c r="Q724" s="120">
        <v>0</v>
      </c>
      <c r="R724" s="121">
        <v>0</v>
      </c>
      <c r="S724" s="120">
        <v>0</v>
      </c>
      <c r="T724" s="121">
        <v>0</v>
      </c>
      <c r="U724" s="120">
        <v>0</v>
      </c>
      <c r="V724" s="121">
        <v>400</v>
      </c>
      <c r="W724" s="120">
        <v>0</v>
      </c>
      <c r="X724" s="120" t="s">
        <v>6290</v>
      </c>
      <c r="Y724" s="120" t="b">
        <v>0</v>
      </c>
      <c r="AA724" t="str">
        <f>VLOOKUP($H724,'Master list'!$C:$Z,3,0)</f>
        <v>SGCC</v>
      </c>
      <c r="AB724" t="str">
        <f>VLOOKUP($H724,'Master list'!$C:$Z,4,0)</f>
        <v>Z08</v>
      </c>
      <c r="AC724" s="47">
        <f>VLOOKUP($H724,'Master list'!$C:$Z,13,0)</f>
        <v>1219</v>
      </c>
      <c r="AD724" t="str">
        <f>VLOOKUP($H724,'Master list'!$C:$Z,5,0)</f>
        <v>SGCC-ZSBX-Z08</v>
      </c>
      <c r="AE724">
        <f>VLOOKUP($H724,'Master list'!$C:$Z,6,0)</f>
        <v>0.7</v>
      </c>
      <c r="AF724">
        <f>VLOOKUP($H724,'Master list'!$C:$Z,7,0)</f>
        <v>494</v>
      </c>
      <c r="AG724">
        <f>VLOOKUP($H724,'Master list'!$C:$Z,8,0)</f>
        <v>618</v>
      </c>
      <c r="AH724" s="46">
        <f>VLOOKUP($H724,'Master list'!$C:$L,9,0)</f>
        <v>1.6775795399999998</v>
      </c>
      <c r="AI724" s="46">
        <f t="shared" si="40"/>
        <v>671.03181599999994</v>
      </c>
      <c r="AJ724" s="46">
        <f t="shared" si="41"/>
        <v>0</v>
      </c>
      <c r="AK724" s="46">
        <f t="shared" si="42"/>
        <v>671.03181599999994</v>
      </c>
      <c r="AL724" s="74">
        <v>5</v>
      </c>
    </row>
    <row r="725" spans="1:38">
      <c r="A725" s="120" t="s">
        <v>1447</v>
      </c>
      <c r="B725" s="120" t="s">
        <v>1702</v>
      </c>
      <c r="C725" s="120" t="s">
        <v>6289</v>
      </c>
      <c r="D725" s="120" t="s">
        <v>4220</v>
      </c>
      <c r="E725" s="121">
        <v>8</v>
      </c>
      <c r="F725" s="120" t="s">
        <v>6278</v>
      </c>
      <c r="G725" s="120" t="s">
        <v>6278</v>
      </c>
      <c r="H725" s="120" t="s">
        <v>854</v>
      </c>
      <c r="I725" s="120" t="s">
        <v>1267</v>
      </c>
      <c r="J725" s="120" t="s">
        <v>1221</v>
      </c>
      <c r="K725" s="120">
        <v>0.7</v>
      </c>
      <c r="L725" s="120">
        <v>269</v>
      </c>
      <c r="M725" s="120" t="s">
        <v>1822</v>
      </c>
      <c r="N725" s="120" t="s">
        <v>1704</v>
      </c>
      <c r="O725" s="120" t="s">
        <v>1702</v>
      </c>
      <c r="P725" s="121">
        <v>500</v>
      </c>
      <c r="Q725" s="120">
        <v>0</v>
      </c>
      <c r="R725" s="121">
        <v>0</v>
      </c>
      <c r="S725" s="120">
        <v>0</v>
      </c>
      <c r="T725" s="121">
        <v>500</v>
      </c>
      <c r="U725" s="120">
        <v>421</v>
      </c>
      <c r="V725" s="121">
        <v>0</v>
      </c>
      <c r="W725" s="120">
        <v>0</v>
      </c>
      <c r="X725" s="120" t="s">
        <v>6290</v>
      </c>
      <c r="Y725" s="120" t="b">
        <v>0</v>
      </c>
      <c r="AA725" t="str">
        <f>VLOOKUP($H725,'Master list'!$C:$Z,3,0)</f>
        <v>SGCC</v>
      </c>
      <c r="AB725" t="str">
        <f>VLOOKUP($H725,'Master list'!$C:$Z,4,0)</f>
        <v>Z08</v>
      </c>
      <c r="AC725" s="47">
        <f>VLOOKUP($H725,'Master list'!$C:$Z,13,0)</f>
        <v>1219</v>
      </c>
      <c r="AD725" t="str">
        <f>VLOOKUP($H725,'Master list'!$C:$Z,5,0)</f>
        <v>SGCC-ZSBX-Z08</v>
      </c>
      <c r="AE725">
        <f>VLOOKUP($H725,'Master list'!$C:$Z,6,0)</f>
        <v>0.7</v>
      </c>
      <c r="AF725">
        <f>VLOOKUP($H725,'Master list'!$C:$Z,7,0)</f>
        <v>269</v>
      </c>
      <c r="AG725">
        <f>VLOOKUP($H725,'Master list'!$C:$Z,8,0)</f>
        <v>583</v>
      </c>
      <c r="AH725" s="46">
        <f>VLOOKUP($H725,'Master list'!$C:$L,9,0)</f>
        <v>0.86176436499999987</v>
      </c>
      <c r="AI725" s="46">
        <f t="shared" si="40"/>
        <v>430.88218249999994</v>
      </c>
      <c r="AJ725" s="46">
        <f t="shared" si="41"/>
        <v>430.88218249999994</v>
      </c>
      <c r="AK725" s="46">
        <f t="shared" si="42"/>
        <v>0</v>
      </c>
      <c r="AL725" s="74">
        <v>5</v>
      </c>
    </row>
    <row r="726" spans="1:38">
      <c r="A726" s="120" t="s">
        <v>1447</v>
      </c>
      <c r="B726" s="120" t="s">
        <v>1702</v>
      </c>
      <c r="C726" s="120" t="s">
        <v>6289</v>
      </c>
      <c r="D726" s="120" t="s">
        <v>4220</v>
      </c>
      <c r="E726" s="121">
        <v>9</v>
      </c>
      <c r="F726" s="120" t="s">
        <v>6288</v>
      </c>
      <c r="G726" s="120" t="s">
        <v>6288</v>
      </c>
      <c r="H726" s="120" t="s">
        <v>904</v>
      </c>
      <c r="I726" s="120" t="s">
        <v>1267</v>
      </c>
      <c r="J726" s="120" t="s">
        <v>1221</v>
      </c>
      <c r="K726" s="120">
        <v>0.7</v>
      </c>
      <c r="L726" s="120">
        <v>116.2</v>
      </c>
      <c r="M726" s="120" t="s">
        <v>4217</v>
      </c>
      <c r="N726" s="120" t="s">
        <v>1704</v>
      </c>
      <c r="O726" s="120" t="s">
        <v>1702</v>
      </c>
      <c r="P726" s="121">
        <v>100</v>
      </c>
      <c r="Q726" s="120">
        <v>0</v>
      </c>
      <c r="R726" s="121">
        <v>88</v>
      </c>
      <c r="S726" s="120">
        <v>16</v>
      </c>
      <c r="T726" s="121">
        <v>0</v>
      </c>
      <c r="U726" s="120">
        <v>0</v>
      </c>
      <c r="V726" s="121">
        <v>12</v>
      </c>
      <c r="W726" s="120">
        <v>0</v>
      </c>
      <c r="X726" s="120" t="s">
        <v>6290</v>
      </c>
      <c r="Y726" s="120" t="b">
        <v>0</v>
      </c>
      <c r="AA726" t="str">
        <f>VLOOKUP($H726,'Master list'!$C:$Z,3,0)</f>
        <v>SGCC</v>
      </c>
      <c r="AB726" t="str">
        <f>VLOOKUP($H726,'Master list'!$C:$Z,4,0)</f>
        <v>Z08</v>
      </c>
      <c r="AC726" s="47">
        <f>VLOOKUP($H726,'Master list'!$C:$Z,13,0)</f>
        <v>1219</v>
      </c>
      <c r="AD726" t="str">
        <f>VLOOKUP($H726,'Master list'!$C:$Z,5,0)</f>
        <v>SGCC-ZSBX-Z08</v>
      </c>
      <c r="AE726">
        <f>VLOOKUP($H726,'Master list'!$C:$Z,6,0)</f>
        <v>0.7</v>
      </c>
      <c r="AF726">
        <f>VLOOKUP($H726,'Master list'!$C:$Z,7,0)</f>
        <v>116.2</v>
      </c>
      <c r="AG726">
        <f>VLOOKUP($H726,'Master list'!$C:$Z,8,0)</f>
        <v>276</v>
      </c>
      <c r="AH726" s="46">
        <f>VLOOKUP($H726,'Master list'!$C:$L,9,0)</f>
        <v>0.17623124399999998</v>
      </c>
      <c r="AI726" s="46">
        <f t="shared" si="40"/>
        <v>17.623124399999998</v>
      </c>
      <c r="AJ726" s="46">
        <f t="shared" si="41"/>
        <v>15.508349471999999</v>
      </c>
      <c r="AK726" s="46">
        <f t="shared" si="42"/>
        <v>2.1147749279999992</v>
      </c>
      <c r="AL726" s="74">
        <v>5</v>
      </c>
    </row>
    <row r="727" spans="1:38">
      <c r="A727" s="120" t="s">
        <v>1447</v>
      </c>
      <c r="B727" s="120" t="s">
        <v>1702</v>
      </c>
      <c r="C727" s="120" t="s">
        <v>6289</v>
      </c>
      <c r="D727" s="120" t="s">
        <v>4220</v>
      </c>
      <c r="E727" s="121">
        <v>10</v>
      </c>
      <c r="F727" s="120" t="s">
        <v>6278</v>
      </c>
      <c r="G727" s="120" t="s">
        <v>6278</v>
      </c>
      <c r="H727" s="120" t="s">
        <v>904</v>
      </c>
      <c r="I727" s="120" t="s">
        <v>1267</v>
      </c>
      <c r="J727" s="120" t="s">
        <v>1221</v>
      </c>
      <c r="K727" s="120">
        <v>0.7</v>
      </c>
      <c r="L727" s="120">
        <v>116.2</v>
      </c>
      <c r="M727" s="120" t="s">
        <v>4217</v>
      </c>
      <c r="N727" s="120" t="s">
        <v>1704</v>
      </c>
      <c r="O727" s="120" t="s">
        <v>1702</v>
      </c>
      <c r="P727" s="121">
        <v>100</v>
      </c>
      <c r="Q727" s="120">
        <v>0</v>
      </c>
      <c r="R727" s="121">
        <v>0</v>
      </c>
      <c r="S727" s="120">
        <v>0</v>
      </c>
      <c r="T727" s="121">
        <v>0</v>
      </c>
      <c r="U727" s="120">
        <v>0</v>
      </c>
      <c r="V727" s="121">
        <v>100</v>
      </c>
      <c r="W727" s="120">
        <v>0</v>
      </c>
      <c r="X727" s="120" t="s">
        <v>6290</v>
      </c>
      <c r="Y727" s="120" t="b">
        <v>0</v>
      </c>
      <c r="AA727" t="str">
        <f>VLOOKUP($H727,'Master list'!$C:$Z,3,0)</f>
        <v>SGCC</v>
      </c>
      <c r="AB727" t="str">
        <f>VLOOKUP($H727,'Master list'!$C:$Z,4,0)</f>
        <v>Z08</v>
      </c>
      <c r="AC727" s="47">
        <f>VLOOKUP($H727,'Master list'!$C:$Z,13,0)</f>
        <v>1219</v>
      </c>
      <c r="AD727" t="str">
        <f>VLOOKUP($H727,'Master list'!$C:$Z,5,0)</f>
        <v>SGCC-ZSBX-Z08</v>
      </c>
      <c r="AE727">
        <f>VLOOKUP($H727,'Master list'!$C:$Z,6,0)</f>
        <v>0.7</v>
      </c>
      <c r="AF727">
        <f>VLOOKUP($H727,'Master list'!$C:$Z,7,0)</f>
        <v>116.2</v>
      </c>
      <c r="AG727">
        <f>VLOOKUP($H727,'Master list'!$C:$Z,8,0)</f>
        <v>276</v>
      </c>
      <c r="AH727" s="46">
        <f>VLOOKUP($H727,'Master list'!$C:$L,9,0)</f>
        <v>0.17623124399999998</v>
      </c>
      <c r="AI727" s="46">
        <f t="shared" si="40"/>
        <v>17.623124399999998</v>
      </c>
      <c r="AJ727" s="46">
        <f t="shared" si="41"/>
        <v>0</v>
      </c>
      <c r="AK727" s="46">
        <f t="shared" si="42"/>
        <v>17.623124399999998</v>
      </c>
      <c r="AL727" s="74">
        <v>5</v>
      </c>
    </row>
    <row r="728" spans="1:38">
      <c r="A728" s="120" t="s">
        <v>1447</v>
      </c>
      <c r="B728" s="120" t="s">
        <v>1702</v>
      </c>
      <c r="C728" s="120" t="s">
        <v>6289</v>
      </c>
      <c r="D728" s="120" t="s">
        <v>4220</v>
      </c>
      <c r="E728" s="121">
        <v>11</v>
      </c>
      <c r="F728" s="120" t="s">
        <v>6278</v>
      </c>
      <c r="G728" s="120" t="s">
        <v>6278</v>
      </c>
      <c r="H728" s="120" t="s">
        <v>918</v>
      </c>
      <c r="I728" s="120" t="s">
        <v>1267</v>
      </c>
      <c r="J728" s="120" t="s">
        <v>1221</v>
      </c>
      <c r="K728" s="120">
        <v>0.7</v>
      </c>
      <c r="L728" s="120">
        <v>215</v>
      </c>
      <c r="M728" s="120" t="s">
        <v>1753</v>
      </c>
      <c r="N728" s="120" t="s">
        <v>1704</v>
      </c>
      <c r="O728" s="120" t="s">
        <v>1702</v>
      </c>
      <c r="P728" s="121">
        <v>100</v>
      </c>
      <c r="Q728" s="120">
        <v>0</v>
      </c>
      <c r="R728" s="121">
        <v>0</v>
      </c>
      <c r="S728" s="120">
        <v>0</v>
      </c>
      <c r="T728" s="121">
        <v>100</v>
      </c>
      <c r="U728" s="120">
        <v>32</v>
      </c>
      <c r="V728" s="121">
        <v>0</v>
      </c>
      <c r="W728" s="120">
        <v>0</v>
      </c>
      <c r="X728" s="120" t="s">
        <v>6290</v>
      </c>
      <c r="Y728" s="120" t="b">
        <v>0</v>
      </c>
      <c r="AA728" t="str">
        <f>VLOOKUP($H728,'Master list'!$C:$Z,3,0)</f>
        <v>SGCC</v>
      </c>
      <c r="AB728" t="str">
        <f>VLOOKUP($H728,'Master list'!$C:$Z,4,0)</f>
        <v>Z08</v>
      </c>
      <c r="AC728" s="47">
        <f>VLOOKUP($H728,'Master list'!$C:$Z,13,0)</f>
        <v>1219</v>
      </c>
      <c r="AD728" t="str">
        <f>VLOOKUP($H728,'Master list'!$C:$Z,5,0)</f>
        <v>SGCC-ZSBX-Z08</v>
      </c>
      <c r="AE728">
        <f>VLOOKUP($H728,'Master list'!$C:$Z,6,0)</f>
        <v>0.7</v>
      </c>
      <c r="AF728">
        <f>VLOOKUP($H728,'Master list'!$C:$Z,7,0)</f>
        <v>215</v>
      </c>
      <c r="AG728">
        <f>VLOOKUP($H728,'Master list'!$C:$Z,8,0)</f>
        <v>280</v>
      </c>
      <c r="AH728" s="46">
        <f>VLOOKUP($H728,'Master list'!$C:$L,9,0)</f>
        <v>0.33079899999999995</v>
      </c>
      <c r="AI728" s="46">
        <f t="shared" si="40"/>
        <v>33.079899999999995</v>
      </c>
      <c r="AJ728" s="46">
        <f t="shared" si="41"/>
        <v>33.079899999999995</v>
      </c>
      <c r="AK728" s="46">
        <f t="shared" si="42"/>
        <v>0</v>
      </c>
      <c r="AL728" s="74">
        <v>5</v>
      </c>
    </row>
    <row r="729" spans="1:38">
      <c r="A729" s="120" t="s">
        <v>1447</v>
      </c>
      <c r="B729" s="120" t="s">
        <v>1702</v>
      </c>
      <c r="C729" s="120" t="s">
        <v>6289</v>
      </c>
      <c r="D729" s="120" t="s">
        <v>4220</v>
      </c>
      <c r="E729" s="121">
        <v>12</v>
      </c>
      <c r="F729" s="120" t="s">
        <v>6278</v>
      </c>
      <c r="G729" s="120" t="s">
        <v>6278</v>
      </c>
      <c r="H729" s="120" t="s">
        <v>918</v>
      </c>
      <c r="I729" s="120" t="s">
        <v>1267</v>
      </c>
      <c r="J729" s="120" t="s">
        <v>1221</v>
      </c>
      <c r="K729" s="120">
        <v>0.7</v>
      </c>
      <c r="L729" s="120">
        <v>215</v>
      </c>
      <c r="M729" s="120" t="s">
        <v>1753</v>
      </c>
      <c r="N729" s="120" t="s">
        <v>1704</v>
      </c>
      <c r="O729" s="120" t="s">
        <v>1702</v>
      </c>
      <c r="P729" s="121">
        <v>100</v>
      </c>
      <c r="Q729" s="120">
        <v>0</v>
      </c>
      <c r="R729" s="121">
        <v>0</v>
      </c>
      <c r="S729" s="120">
        <v>0</v>
      </c>
      <c r="T729" s="121">
        <v>60</v>
      </c>
      <c r="U729" s="120">
        <v>19</v>
      </c>
      <c r="V729" s="121">
        <v>40</v>
      </c>
      <c r="W729" s="120">
        <v>0</v>
      </c>
      <c r="X729" s="120" t="s">
        <v>6290</v>
      </c>
      <c r="Y729" s="120" t="b">
        <v>0</v>
      </c>
      <c r="AA729" t="str">
        <f>VLOOKUP($H729,'Master list'!$C:$Z,3,0)</f>
        <v>SGCC</v>
      </c>
      <c r="AB729" t="str">
        <f>VLOOKUP($H729,'Master list'!$C:$Z,4,0)</f>
        <v>Z08</v>
      </c>
      <c r="AC729" s="47">
        <f>VLOOKUP($H729,'Master list'!$C:$Z,13,0)</f>
        <v>1219</v>
      </c>
      <c r="AD729" t="str">
        <f>VLOOKUP($H729,'Master list'!$C:$Z,5,0)</f>
        <v>SGCC-ZSBX-Z08</v>
      </c>
      <c r="AE729">
        <f>VLOOKUP($H729,'Master list'!$C:$Z,6,0)</f>
        <v>0.7</v>
      </c>
      <c r="AF729">
        <f>VLOOKUP($H729,'Master list'!$C:$Z,7,0)</f>
        <v>215</v>
      </c>
      <c r="AG729">
        <f>VLOOKUP($H729,'Master list'!$C:$Z,8,0)</f>
        <v>280</v>
      </c>
      <c r="AH729" s="46">
        <f>VLOOKUP($H729,'Master list'!$C:$L,9,0)</f>
        <v>0.33079899999999995</v>
      </c>
      <c r="AI729" s="46">
        <f t="shared" si="40"/>
        <v>33.079899999999995</v>
      </c>
      <c r="AJ729" s="46">
        <f t="shared" si="41"/>
        <v>19.847939999999998</v>
      </c>
      <c r="AK729" s="46">
        <f t="shared" si="42"/>
        <v>13.231959999999997</v>
      </c>
      <c r="AL729" s="74">
        <v>5</v>
      </c>
    </row>
    <row r="730" spans="1:38">
      <c r="A730" s="120" t="s">
        <v>1447</v>
      </c>
      <c r="B730" s="120" t="s">
        <v>1702</v>
      </c>
      <c r="C730" s="120" t="s">
        <v>6289</v>
      </c>
      <c r="D730" s="120" t="s">
        <v>4220</v>
      </c>
      <c r="E730" s="121">
        <v>13</v>
      </c>
      <c r="F730" s="120" t="s">
        <v>6278</v>
      </c>
      <c r="G730" s="120" t="s">
        <v>6278</v>
      </c>
      <c r="H730" s="120" t="s">
        <v>972</v>
      </c>
      <c r="I730" s="120" t="s">
        <v>1267</v>
      </c>
      <c r="J730" s="120" t="s">
        <v>1221</v>
      </c>
      <c r="K730" s="120">
        <v>1</v>
      </c>
      <c r="L730" s="120">
        <v>189.5</v>
      </c>
      <c r="M730" s="120" t="s">
        <v>2008</v>
      </c>
      <c r="N730" s="120" t="s">
        <v>1704</v>
      </c>
      <c r="O730" s="120" t="s">
        <v>1702</v>
      </c>
      <c r="P730" s="121">
        <v>100</v>
      </c>
      <c r="Q730" s="120">
        <v>0</v>
      </c>
      <c r="R730" s="121">
        <v>0</v>
      </c>
      <c r="S730" s="120">
        <v>0</v>
      </c>
      <c r="T730" s="121">
        <v>0</v>
      </c>
      <c r="U730" s="120">
        <v>0</v>
      </c>
      <c r="V730" s="121">
        <v>100</v>
      </c>
      <c r="W730" s="120">
        <v>0</v>
      </c>
      <c r="X730" s="120" t="s">
        <v>6290</v>
      </c>
      <c r="Y730" s="120" t="b">
        <v>0</v>
      </c>
      <c r="AA730" t="str">
        <f>VLOOKUP($H730,'Master list'!$C:$Z,3,0)</f>
        <v>SGCC</v>
      </c>
      <c r="AB730" t="str">
        <f>VLOOKUP($H730,'Master list'!$C:$Z,4,0)</f>
        <v>Z08</v>
      </c>
      <c r="AC730" s="47">
        <f>VLOOKUP($H730,'Master list'!$C:$Z,13,0)</f>
        <v>1219</v>
      </c>
      <c r="AD730" t="str">
        <f>VLOOKUP($H730,'Master list'!$C:$Z,5,0)</f>
        <v>SGCC-ZSBX-Z08</v>
      </c>
      <c r="AE730">
        <f>VLOOKUP($H730,'Master list'!$C:$Z,6,0)</f>
        <v>1</v>
      </c>
      <c r="AF730">
        <f>VLOOKUP($H730,'Master list'!$C:$Z,7,0)</f>
        <v>189.5</v>
      </c>
      <c r="AG730">
        <f>VLOOKUP($H730,'Master list'!$C:$Z,8,0)</f>
        <v>401.3</v>
      </c>
      <c r="AH730" s="46">
        <f>VLOOKUP($H730,'Master list'!$C:$L,9,0)</f>
        <v>0.59696384749999998</v>
      </c>
      <c r="AI730" s="46">
        <f t="shared" si="40"/>
        <v>59.69638475</v>
      </c>
      <c r="AJ730" s="46">
        <f t="shared" si="41"/>
        <v>0</v>
      </c>
      <c r="AK730" s="46">
        <f t="shared" si="42"/>
        <v>59.69638475</v>
      </c>
      <c r="AL730" s="74">
        <v>5</v>
      </c>
    </row>
    <row r="731" spans="1:38">
      <c r="A731" s="120" t="s">
        <v>1447</v>
      </c>
      <c r="B731" s="120" t="s">
        <v>1702</v>
      </c>
      <c r="C731" s="120" t="s">
        <v>6289</v>
      </c>
      <c r="D731" s="120" t="s">
        <v>4220</v>
      </c>
      <c r="E731" s="121">
        <v>14</v>
      </c>
      <c r="F731" s="120" t="s">
        <v>6278</v>
      </c>
      <c r="G731" s="120" t="s">
        <v>6278</v>
      </c>
      <c r="H731" s="120" t="s">
        <v>1055</v>
      </c>
      <c r="I731" s="120" t="s">
        <v>1267</v>
      </c>
      <c r="J731" s="120" t="s">
        <v>1221</v>
      </c>
      <c r="K731" s="120">
        <v>0.7</v>
      </c>
      <c r="L731" s="120">
        <v>242.5</v>
      </c>
      <c r="M731" s="120" t="s">
        <v>1837</v>
      </c>
      <c r="N731" s="120" t="s">
        <v>1704</v>
      </c>
      <c r="O731" s="120" t="s">
        <v>1702</v>
      </c>
      <c r="P731" s="121">
        <v>100</v>
      </c>
      <c r="Q731" s="120">
        <v>0</v>
      </c>
      <c r="R731" s="121">
        <v>0</v>
      </c>
      <c r="S731" s="120">
        <v>0</v>
      </c>
      <c r="T731" s="121">
        <v>100</v>
      </c>
      <c r="U731" s="120">
        <v>79.463999999999999</v>
      </c>
      <c r="V731" s="121">
        <v>0</v>
      </c>
      <c r="W731" s="120">
        <v>0</v>
      </c>
      <c r="X731" s="120" t="s">
        <v>6290</v>
      </c>
      <c r="Y731" s="120" t="b">
        <v>0</v>
      </c>
      <c r="AA731" t="str">
        <f>VLOOKUP($H731,'Master list'!$C:$Z,3,0)</f>
        <v>SGCC</v>
      </c>
      <c r="AB731" t="str">
        <f>VLOOKUP($H731,'Master list'!$C:$Z,4,0)</f>
        <v>Z08</v>
      </c>
      <c r="AC731" s="47">
        <f>VLOOKUP($H731,'Master list'!$C:$Z,13,0)</f>
        <v>1219</v>
      </c>
      <c r="AD731" t="str">
        <f>VLOOKUP($H731,'Master list'!$C:$Z,5,0)</f>
        <v>SGCC-ZSBX-Z08</v>
      </c>
      <c r="AE731">
        <f>VLOOKUP($H731,'Master list'!$C:$Z,6,0)</f>
        <v>0.7</v>
      </c>
      <c r="AF731">
        <f>VLOOKUP($H731,'Master list'!$C:$Z,7,0)</f>
        <v>242.5</v>
      </c>
      <c r="AG731">
        <f>VLOOKUP($H731,'Master list'!$C:$Z,8,0)</f>
        <v>612</v>
      </c>
      <c r="AH731" s="46">
        <f>VLOOKUP($H731,'Master list'!$C:$L,9,0)</f>
        <v>0.8155129499999999</v>
      </c>
      <c r="AI731" s="46">
        <f t="shared" si="40"/>
        <v>81.551294999999996</v>
      </c>
      <c r="AJ731" s="46">
        <f t="shared" si="41"/>
        <v>81.551294999999996</v>
      </c>
      <c r="AK731" s="46">
        <f t="shared" si="42"/>
        <v>0</v>
      </c>
      <c r="AL731" s="74">
        <v>5</v>
      </c>
    </row>
    <row r="732" spans="1:38">
      <c r="A732" s="120" t="s">
        <v>1447</v>
      </c>
      <c r="B732" s="120" t="s">
        <v>1702</v>
      </c>
      <c r="C732" s="120" t="s">
        <v>6289</v>
      </c>
      <c r="D732" s="120" t="s">
        <v>4220</v>
      </c>
      <c r="E732" s="121">
        <v>15</v>
      </c>
      <c r="F732" s="120" t="s">
        <v>6278</v>
      </c>
      <c r="G732" s="120" t="s">
        <v>6278</v>
      </c>
      <c r="H732" s="120" t="s">
        <v>1169</v>
      </c>
      <c r="I732" s="120" t="s">
        <v>1267</v>
      </c>
      <c r="J732" s="120" t="s">
        <v>1227</v>
      </c>
      <c r="K732" s="120">
        <v>2</v>
      </c>
      <c r="L732" s="120">
        <v>168</v>
      </c>
      <c r="M732" s="120" t="s">
        <v>1824</v>
      </c>
      <c r="N732" s="120" t="s">
        <v>1704</v>
      </c>
      <c r="O732" s="120" t="s">
        <v>1702</v>
      </c>
      <c r="P732" s="121">
        <v>100</v>
      </c>
      <c r="Q732" s="120">
        <v>0</v>
      </c>
      <c r="R732" s="121">
        <v>0</v>
      </c>
      <c r="S732" s="120">
        <v>0</v>
      </c>
      <c r="T732" s="121">
        <v>0</v>
      </c>
      <c r="U732" s="120">
        <v>0</v>
      </c>
      <c r="V732" s="121">
        <v>100</v>
      </c>
      <c r="W732" s="120">
        <v>0</v>
      </c>
      <c r="X732" s="120" t="s">
        <v>6290</v>
      </c>
      <c r="Y732" s="120" t="b">
        <v>0</v>
      </c>
      <c r="AA732" t="str">
        <f>VLOOKUP($H732,'Master list'!$C:$Z,3,0)</f>
        <v>SGCC</v>
      </c>
      <c r="AB732" t="str">
        <f>VLOOKUP($H732,'Master list'!$C:$Z,4,0)</f>
        <v>Z18</v>
      </c>
      <c r="AC732" s="47">
        <f>VLOOKUP($H732,'Master list'!$C:$Z,13,0)</f>
        <v>1219</v>
      </c>
      <c r="AD732" t="str">
        <f>VLOOKUP($H732,'Master list'!$C:$Z,5,0)</f>
        <v>SGCC-ZSBX-Z18</v>
      </c>
      <c r="AE732">
        <f>VLOOKUP($H732,'Master list'!$C:$Z,6,0)</f>
        <v>2</v>
      </c>
      <c r="AF732">
        <f>VLOOKUP($H732,'Master list'!$C:$Z,7,0)</f>
        <v>168</v>
      </c>
      <c r="AG732">
        <f>VLOOKUP($H732,'Master list'!$C:$Z,8,0)</f>
        <v>1145</v>
      </c>
      <c r="AH732" s="46">
        <f>VLOOKUP($H732,'Master list'!$C:$L,9,0)</f>
        <v>3.0200520000000002</v>
      </c>
      <c r="AI732" s="46">
        <f t="shared" si="40"/>
        <v>302.0052</v>
      </c>
      <c r="AJ732" s="46">
        <f t="shared" si="41"/>
        <v>0</v>
      </c>
      <c r="AK732" s="46">
        <f t="shared" si="42"/>
        <v>302.0052</v>
      </c>
      <c r="AL732" s="74">
        <v>5</v>
      </c>
    </row>
    <row r="733" spans="1:38">
      <c r="A733" s="120" t="s">
        <v>1447</v>
      </c>
      <c r="B733" s="120" t="s">
        <v>1702</v>
      </c>
      <c r="C733" s="120" t="s">
        <v>6289</v>
      </c>
      <c r="D733" s="120" t="s">
        <v>4220</v>
      </c>
      <c r="E733" s="121">
        <v>16</v>
      </c>
      <c r="F733" s="120" t="s">
        <v>6278</v>
      </c>
      <c r="G733" s="120" t="s">
        <v>6278</v>
      </c>
      <c r="H733" s="120" t="s">
        <v>1172</v>
      </c>
      <c r="I733" s="120" t="s">
        <v>1267</v>
      </c>
      <c r="J733" s="120" t="s">
        <v>1227</v>
      </c>
      <c r="K733" s="120">
        <v>2</v>
      </c>
      <c r="L733" s="120">
        <v>185</v>
      </c>
      <c r="M733" s="120" t="s">
        <v>1825</v>
      </c>
      <c r="N733" s="120" t="s">
        <v>1704</v>
      </c>
      <c r="O733" s="120" t="s">
        <v>1702</v>
      </c>
      <c r="P733" s="121">
        <v>300</v>
      </c>
      <c r="Q733" s="120">
        <v>0</v>
      </c>
      <c r="R733" s="121">
        <v>0</v>
      </c>
      <c r="S733" s="120">
        <v>0</v>
      </c>
      <c r="T733" s="121">
        <v>0</v>
      </c>
      <c r="U733" s="120">
        <v>0</v>
      </c>
      <c r="V733" s="121">
        <v>300</v>
      </c>
      <c r="W733" s="120">
        <v>0</v>
      </c>
      <c r="X733" s="120" t="s">
        <v>6290</v>
      </c>
      <c r="Y733" s="120" t="b">
        <v>0</v>
      </c>
      <c r="AA733" t="str">
        <f>VLOOKUP($H733,'Master list'!$C:$Z,3,0)</f>
        <v>SGCC</v>
      </c>
      <c r="AB733" t="str">
        <f>VLOOKUP($H733,'Master list'!$C:$Z,4,0)</f>
        <v>Z18</v>
      </c>
      <c r="AC733" s="47">
        <f>VLOOKUP($H733,'Master list'!$C:$Z,13,0)</f>
        <v>1219</v>
      </c>
      <c r="AD733" t="str">
        <f>VLOOKUP($H733,'Master list'!$C:$Z,5,0)</f>
        <v>SGCC-ZSBX-Z18</v>
      </c>
      <c r="AE733">
        <f>VLOOKUP($H733,'Master list'!$C:$Z,6,0)</f>
        <v>2</v>
      </c>
      <c r="AF733">
        <f>VLOOKUP($H733,'Master list'!$C:$Z,7,0)</f>
        <v>185</v>
      </c>
      <c r="AG733">
        <f>VLOOKUP($H733,'Master list'!$C:$Z,8,0)</f>
        <v>1450</v>
      </c>
      <c r="AH733" s="46">
        <f>VLOOKUP($H733,'Master list'!$C:$L,9,0)</f>
        <v>4.211525</v>
      </c>
      <c r="AI733" s="46">
        <f t="shared" si="40"/>
        <v>1263.4575</v>
      </c>
      <c r="AJ733" s="46">
        <f t="shared" si="41"/>
        <v>0</v>
      </c>
      <c r="AK733" s="46">
        <f t="shared" si="42"/>
        <v>1263.4575</v>
      </c>
      <c r="AL733" s="74">
        <v>5</v>
      </c>
    </row>
    <row r="734" spans="1:38">
      <c r="A734" s="120" t="s">
        <v>1447</v>
      </c>
      <c r="B734" s="120" t="s">
        <v>1702</v>
      </c>
      <c r="C734" s="120" t="s">
        <v>6289</v>
      </c>
      <c r="D734" s="120" t="s">
        <v>4220</v>
      </c>
      <c r="E734" s="121">
        <v>17</v>
      </c>
      <c r="F734" s="120" t="s">
        <v>6278</v>
      </c>
      <c r="G734" s="120" t="s">
        <v>6278</v>
      </c>
      <c r="H734" s="120" t="s">
        <v>1177</v>
      </c>
      <c r="I734" s="120" t="s">
        <v>1267</v>
      </c>
      <c r="J734" s="120" t="s">
        <v>1227</v>
      </c>
      <c r="K734" s="120">
        <v>2</v>
      </c>
      <c r="L734" s="120">
        <v>193.2</v>
      </c>
      <c r="M734" s="120" t="s">
        <v>1827</v>
      </c>
      <c r="N734" s="120" t="s">
        <v>1704</v>
      </c>
      <c r="O734" s="120" t="s">
        <v>1702</v>
      </c>
      <c r="P734" s="121">
        <v>100</v>
      </c>
      <c r="Q734" s="120">
        <v>0</v>
      </c>
      <c r="R734" s="121">
        <v>0</v>
      </c>
      <c r="S734" s="120">
        <v>0</v>
      </c>
      <c r="T734" s="121">
        <v>0</v>
      </c>
      <c r="U734" s="120">
        <v>0</v>
      </c>
      <c r="V734" s="121">
        <v>100</v>
      </c>
      <c r="W734" s="120">
        <v>0</v>
      </c>
      <c r="X734" s="120" t="s">
        <v>6290</v>
      </c>
      <c r="Y734" s="120" t="b">
        <v>0</v>
      </c>
      <c r="AA734" t="str">
        <f>VLOOKUP($H734,'Master list'!$C:$Z,3,0)</f>
        <v>SGCC</v>
      </c>
      <c r="AB734" t="str">
        <f>VLOOKUP($H734,'Master list'!$C:$Z,4,0)</f>
        <v>Z18</v>
      </c>
      <c r="AC734" s="47">
        <f>VLOOKUP($H734,'Master list'!$C:$Z,13,0)</f>
        <v>1219</v>
      </c>
      <c r="AD734" t="str">
        <f>VLOOKUP($H734,'Master list'!$C:$Z,5,0)</f>
        <v>SGCC-ZSBX-Z18</v>
      </c>
      <c r="AE734">
        <f>VLOOKUP($H734,'Master list'!$C:$Z,6,0)</f>
        <v>2</v>
      </c>
      <c r="AF734">
        <f>VLOOKUP($H734,'Master list'!$C:$Z,7,0)</f>
        <v>193.2</v>
      </c>
      <c r="AG734">
        <f>VLOOKUP($H734,'Master list'!$C:$Z,8,0)</f>
        <v>232.6</v>
      </c>
      <c r="AH734" s="46">
        <f>VLOOKUP($H734,'Master list'!$C:$L,9,0)</f>
        <v>0.70553162399999991</v>
      </c>
      <c r="AI734" s="46">
        <f t="shared" si="40"/>
        <v>70.553162399999991</v>
      </c>
      <c r="AJ734" s="46">
        <f t="shared" si="41"/>
        <v>0</v>
      </c>
      <c r="AK734" s="46">
        <f t="shared" si="42"/>
        <v>70.553162399999991</v>
      </c>
      <c r="AL734" s="74">
        <v>5</v>
      </c>
    </row>
    <row r="735" spans="1:38">
      <c r="A735" s="120" t="s">
        <v>1447</v>
      </c>
      <c r="B735" s="120" t="s">
        <v>1702</v>
      </c>
      <c r="C735" s="120" t="s">
        <v>6289</v>
      </c>
      <c r="D735" s="120" t="s">
        <v>4220</v>
      </c>
      <c r="E735" s="121">
        <v>18</v>
      </c>
      <c r="F735" s="120" t="s">
        <v>6278</v>
      </c>
      <c r="G735" s="120" t="s">
        <v>6278</v>
      </c>
      <c r="H735" s="120" t="s">
        <v>1183</v>
      </c>
      <c r="I735" s="120" t="s">
        <v>1267</v>
      </c>
      <c r="J735" s="120" t="s">
        <v>1227</v>
      </c>
      <c r="K735" s="120">
        <v>2</v>
      </c>
      <c r="L735" s="120">
        <v>44</v>
      </c>
      <c r="M735" s="120" t="s">
        <v>1780</v>
      </c>
      <c r="N735" s="120" t="s">
        <v>1704</v>
      </c>
      <c r="O735" s="120" t="s">
        <v>1702</v>
      </c>
      <c r="P735" s="121">
        <v>100</v>
      </c>
      <c r="Q735" s="120">
        <v>0</v>
      </c>
      <c r="R735" s="121">
        <v>0</v>
      </c>
      <c r="S735" s="120">
        <v>0</v>
      </c>
      <c r="T735" s="121">
        <v>0</v>
      </c>
      <c r="U735" s="120">
        <v>0</v>
      </c>
      <c r="V735" s="121">
        <v>100</v>
      </c>
      <c r="W735" s="120">
        <v>0</v>
      </c>
      <c r="X735" s="120" t="s">
        <v>6290</v>
      </c>
      <c r="Y735" s="120" t="b">
        <v>0</v>
      </c>
      <c r="AA735" t="str">
        <f>VLOOKUP($H735,'Master list'!$C:$Z,3,0)</f>
        <v>SGCC</v>
      </c>
      <c r="AB735" t="str">
        <f>VLOOKUP($H735,'Master list'!$C:$Z,4,0)</f>
        <v>Z08</v>
      </c>
      <c r="AC735" s="47">
        <f>VLOOKUP($H735,'Master list'!$C:$Z,13,0)</f>
        <v>1219</v>
      </c>
      <c r="AD735" t="str">
        <f>VLOOKUP($H735,'Master list'!$C:$Z,5,0)</f>
        <v>SGCC-ZSBX-Z08</v>
      </c>
      <c r="AE735">
        <f>VLOOKUP($H735,'Master list'!$C:$Z,6,0)</f>
        <v>2</v>
      </c>
      <c r="AF735">
        <f>VLOOKUP($H735,'Master list'!$C:$Z,7,0)</f>
        <v>44</v>
      </c>
      <c r="AG735">
        <f>VLOOKUP($H735,'Master list'!$C:$Z,8,0)</f>
        <v>172</v>
      </c>
      <c r="AH735" s="46">
        <f>VLOOKUP($H735,'Master list'!$C:$L,9,0)</f>
        <v>0.1188176</v>
      </c>
      <c r="AI735" s="46">
        <f t="shared" si="40"/>
        <v>11.88176</v>
      </c>
      <c r="AJ735" s="46">
        <f t="shared" si="41"/>
        <v>0</v>
      </c>
      <c r="AK735" s="46">
        <f t="shared" si="42"/>
        <v>11.88176</v>
      </c>
      <c r="AL735" s="74">
        <v>5</v>
      </c>
    </row>
    <row r="736" spans="1:38">
      <c r="A736" s="120" t="s">
        <v>1447</v>
      </c>
      <c r="B736" s="120" t="s">
        <v>1702</v>
      </c>
      <c r="C736" s="120" t="s">
        <v>6291</v>
      </c>
      <c r="D736" s="120" t="s">
        <v>4220</v>
      </c>
      <c r="E736" s="121">
        <v>1</v>
      </c>
      <c r="F736" s="120" t="s">
        <v>6278</v>
      </c>
      <c r="G736" s="120" t="s">
        <v>6278</v>
      </c>
      <c r="H736" s="120" t="s">
        <v>527</v>
      </c>
      <c r="I736" s="120" t="s">
        <v>1414</v>
      </c>
      <c r="J736" s="120" t="s">
        <v>1221</v>
      </c>
      <c r="K736" s="120">
        <v>1</v>
      </c>
      <c r="L736" s="120">
        <v>950</v>
      </c>
      <c r="M736" s="120" t="s">
        <v>6292</v>
      </c>
      <c r="N736" s="120" t="s">
        <v>1704</v>
      </c>
      <c r="O736" s="120" t="s">
        <v>1702</v>
      </c>
      <c r="P736" s="121">
        <v>100</v>
      </c>
      <c r="Q736" s="120">
        <v>0</v>
      </c>
      <c r="R736" s="121">
        <v>0</v>
      </c>
      <c r="S736" s="120">
        <v>0</v>
      </c>
      <c r="T736" s="121">
        <v>0</v>
      </c>
      <c r="U736" s="120">
        <v>0</v>
      </c>
      <c r="V736" s="121">
        <v>100</v>
      </c>
      <c r="W736" s="120">
        <v>0</v>
      </c>
      <c r="X736" s="120" t="s">
        <v>6290</v>
      </c>
      <c r="Y736" s="120" t="b">
        <v>0</v>
      </c>
      <c r="AA736" t="str">
        <f>VLOOKUP($H736,'Master list'!$C:$Z,3,0)</f>
        <v>SGCC</v>
      </c>
      <c r="AB736" t="str">
        <f>VLOOKUP($H736,'Master list'!$C:$Z,4,0)</f>
        <v>Z08</v>
      </c>
      <c r="AC736" s="47">
        <f>VLOOKUP($H736,'Master list'!$C:$Z,13,0)</f>
        <v>1219</v>
      </c>
      <c r="AD736" t="str">
        <f>VLOOKUP($H736,'Master list'!$C:$Z,5,0)</f>
        <v>SGCC-ZSBX-Z08</v>
      </c>
      <c r="AE736">
        <f>VLOOKUP($H736,'Master list'!$C:$Z,6,0)</f>
        <v>1</v>
      </c>
      <c r="AF736">
        <f>VLOOKUP($H736,'Master list'!$C:$Z,7,0)</f>
        <v>950</v>
      </c>
      <c r="AG736">
        <f>VLOOKUP($H736,'Master list'!$C:$Z,8,0)</f>
        <v>350</v>
      </c>
      <c r="AH736" s="46">
        <f>VLOOKUP($H736,'Master list'!$C:$L,9,0)</f>
        <v>2.610125</v>
      </c>
      <c r="AI736" s="46">
        <f t="shared" si="40"/>
        <v>261.01249999999999</v>
      </c>
      <c r="AJ736" s="46">
        <f t="shared" si="41"/>
        <v>0</v>
      </c>
      <c r="AK736" s="46">
        <f t="shared" si="42"/>
        <v>261.01249999999999</v>
      </c>
      <c r="AL736" s="74">
        <v>5</v>
      </c>
    </row>
    <row r="737" spans="1:38">
      <c r="A737" s="120" t="s">
        <v>1447</v>
      </c>
      <c r="B737" s="120" t="s">
        <v>1702</v>
      </c>
      <c r="C737" s="120" t="s">
        <v>6291</v>
      </c>
      <c r="D737" s="120" t="s">
        <v>4220</v>
      </c>
      <c r="E737" s="121">
        <v>2</v>
      </c>
      <c r="F737" s="120" t="s">
        <v>6278</v>
      </c>
      <c r="G737" s="120" t="s">
        <v>6278</v>
      </c>
      <c r="H737" s="120" t="s">
        <v>590</v>
      </c>
      <c r="I737" s="120" t="s">
        <v>1414</v>
      </c>
      <c r="J737" s="120" t="s">
        <v>1221</v>
      </c>
      <c r="K737" s="120">
        <v>1</v>
      </c>
      <c r="L737" s="120">
        <v>166</v>
      </c>
      <c r="M737" s="120" t="s">
        <v>4884</v>
      </c>
      <c r="N737" s="120" t="s">
        <v>1704</v>
      </c>
      <c r="O737" s="120" t="s">
        <v>1702</v>
      </c>
      <c r="P737" s="121">
        <v>100</v>
      </c>
      <c r="Q737" s="120">
        <v>0</v>
      </c>
      <c r="R737" s="121">
        <v>76</v>
      </c>
      <c r="S737" s="120">
        <v>72.2</v>
      </c>
      <c r="T737" s="121">
        <v>0</v>
      </c>
      <c r="U737" s="120">
        <v>0</v>
      </c>
      <c r="V737" s="121">
        <v>24</v>
      </c>
      <c r="W737" s="120">
        <v>0</v>
      </c>
      <c r="X737" s="120" t="s">
        <v>6290</v>
      </c>
      <c r="Y737" s="120" t="b">
        <v>0</v>
      </c>
      <c r="AA737" t="str">
        <f>VLOOKUP($H737,'Master list'!$C:$Z,3,0)</f>
        <v>SGCC</v>
      </c>
      <c r="AB737" t="str">
        <f>VLOOKUP($H737,'Master list'!$C:$Z,4,0)</f>
        <v>Z08</v>
      </c>
      <c r="AC737" s="47">
        <f>VLOOKUP($H737,'Master list'!$C:$Z,13,0)</f>
        <v>1219</v>
      </c>
      <c r="AD737" t="str">
        <f>VLOOKUP($H737,'Master list'!$C:$Z,5,0)</f>
        <v>SGCC-ZSBX-Z08</v>
      </c>
      <c r="AE737">
        <f>VLOOKUP($H737,'Master list'!$C:$Z,6,0)</f>
        <v>1</v>
      </c>
      <c r="AF737">
        <f>VLOOKUP($H737,'Master list'!$C:$Z,7,0)</f>
        <v>735</v>
      </c>
      <c r="AG737">
        <f>VLOOKUP($H737,'Master list'!$C:$Z,8,0)</f>
        <v>166</v>
      </c>
      <c r="AH737" s="46">
        <f>VLOOKUP($H737,'Master list'!$C:$L,9,0)</f>
        <v>0.95777849999999998</v>
      </c>
      <c r="AI737" s="46">
        <f t="shared" si="40"/>
        <v>95.777850000000001</v>
      </c>
      <c r="AJ737" s="46">
        <f t="shared" si="41"/>
        <v>72.791166000000004</v>
      </c>
      <c r="AK737" s="46">
        <f t="shared" si="42"/>
        <v>22.986683999999997</v>
      </c>
      <c r="AL737" s="74">
        <v>5</v>
      </c>
    </row>
    <row r="738" spans="1:38">
      <c r="A738" s="120" t="s">
        <v>1447</v>
      </c>
      <c r="B738" s="120" t="s">
        <v>1702</v>
      </c>
      <c r="C738" s="120" t="s">
        <v>6291</v>
      </c>
      <c r="D738" s="120" t="s">
        <v>4220</v>
      </c>
      <c r="E738" s="121">
        <v>3</v>
      </c>
      <c r="F738" s="120" t="s">
        <v>6278</v>
      </c>
      <c r="G738" s="120" t="s">
        <v>6278</v>
      </c>
      <c r="H738" s="120" t="s">
        <v>594</v>
      </c>
      <c r="I738" s="120" t="s">
        <v>1414</v>
      </c>
      <c r="J738" s="120" t="s">
        <v>1221</v>
      </c>
      <c r="K738" s="120">
        <v>1</v>
      </c>
      <c r="L738" s="120">
        <v>350</v>
      </c>
      <c r="M738" s="120" t="s">
        <v>1867</v>
      </c>
      <c r="N738" s="120" t="s">
        <v>1704</v>
      </c>
      <c r="O738" s="120" t="s">
        <v>1702</v>
      </c>
      <c r="P738" s="121">
        <v>100</v>
      </c>
      <c r="Q738" s="120">
        <v>0</v>
      </c>
      <c r="R738" s="121">
        <v>0</v>
      </c>
      <c r="S738" s="120">
        <v>0</v>
      </c>
      <c r="T738" s="121">
        <v>0</v>
      </c>
      <c r="U738" s="120">
        <v>0</v>
      </c>
      <c r="V738" s="121">
        <v>100</v>
      </c>
      <c r="W738" s="120">
        <v>0</v>
      </c>
      <c r="X738" s="120" t="s">
        <v>6290</v>
      </c>
      <c r="Y738" s="120" t="b">
        <v>0</v>
      </c>
      <c r="AA738" t="str">
        <f>VLOOKUP($H738,'Master list'!$C:$Z,3,0)</f>
        <v>SGCC</v>
      </c>
      <c r="AB738" t="str">
        <f>VLOOKUP($H738,'Master list'!$C:$Z,4,0)</f>
        <v>Z08</v>
      </c>
      <c r="AC738" s="47">
        <f>VLOOKUP($H738,'Master list'!$C:$Z,13,0)</f>
        <v>1219</v>
      </c>
      <c r="AD738" t="str">
        <f>VLOOKUP($H738,'Master list'!$C:$Z,5,0)</f>
        <v>SGCC-ZSBX-Z08</v>
      </c>
      <c r="AE738">
        <f>VLOOKUP($H738,'Master list'!$C:$Z,6,0)</f>
        <v>1</v>
      </c>
      <c r="AF738">
        <f>VLOOKUP($H738,'Master list'!$C:$Z,7,0)</f>
        <v>1250</v>
      </c>
      <c r="AG738">
        <f>VLOOKUP($H738,'Master list'!$C:$Z,8,0)</f>
        <v>350</v>
      </c>
      <c r="AH738" s="46">
        <f>VLOOKUP($H738,'Master list'!$C:$L,9,0)</f>
        <v>3.4343750000000002</v>
      </c>
      <c r="AI738" s="46">
        <f t="shared" si="40"/>
        <v>343.4375</v>
      </c>
      <c r="AJ738" s="46">
        <f t="shared" si="41"/>
        <v>0</v>
      </c>
      <c r="AK738" s="46">
        <f t="shared" si="42"/>
        <v>343.4375</v>
      </c>
      <c r="AL738" s="74">
        <v>5</v>
      </c>
    </row>
    <row r="739" spans="1:38">
      <c r="A739" s="120" t="s">
        <v>1447</v>
      </c>
      <c r="B739" s="120" t="s">
        <v>1702</v>
      </c>
      <c r="C739" s="120" t="s">
        <v>6291</v>
      </c>
      <c r="D739" s="120" t="s">
        <v>4220</v>
      </c>
      <c r="E739" s="121">
        <v>4</v>
      </c>
      <c r="F739" s="120" t="s">
        <v>6232</v>
      </c>
      <c r="G739" s="120" t="s">
        <v>6232</v>
      </c>
      <c r="H739" s="120" t="s">
        <v>945</v>
      </c>
      <c r="I739" s="120" t="s">
        <v>1414</v>
      </c>
      <c r="J739" s="120" t="s">
        <v>1221</v>
      </c>
      <c r="K739" s="120">
        <v>0.6</v>
      </c>
      <c r="L739" s="120">
        <v>1145</v>
      </c>
      <c r="M739" s="120" t="s">
        <v>1854</v>
      </c>
      <c r="N739" s="120" t="s">
        <v>1704</v>
      </c>
      <c r="O739" s="120" t="s">
        <v>1702</v>
      </c>
      <c r="P739" s="121">
        <v>20</v>
      </c>
      <c r="Q739" s="120">
        <v>0</v>
      </c>
      <c r="R739" s="121">
        <v>0</v>
      </c>
      <c r="S739" s="120">
        <v>0</v>
      </c>
      <c r="T739" s="121">
        <v>0</v>
      </c>
      <c r="U739" s="120">
        <v>0</v>
      </c>
      <c r="V739" s="121">
        <v>20</v>
      </c>
      <c r="W739" s="120">
        <v>0</v>
      </c>
      <c r="X739" s="120" t="s">
        <v>6290</v>
      </c>
      <c r="Y739" s="120" t="b">
        <v>0</v>
      </c>
      <c r="AA739" t="str">
        <f>VLOOKUP($H739,'Master list'!$C:$Z,3,0)</f>
        <v>SGCC</v>
      </c>
      <c r="AB739" t="str">
        <f>VLOOKUP($H739,'Master list'!$C:$Z,4,0)</f>
        <v>Z08</v>
      </c>
      <c r="AC739" s="47">
        <f>VLOOKUP($H739,'Master list'!$C:$Z,13,0)</f>
        <v>1219</v>
      </c>
      <c r="AD739" t="str">
        <f>VLOOKUP($H739,'Master list'!$C:$Z,5,0)</f>
        <v>SGCC-ZSBX-Z08</v>
      </c>
      <c r="AE739">
        <f>VLOOKUP($H739,'Master list'!$C:$Z,6,0)</f>
        <v>0.6</v>
      </c>
      <c r="AF739">
        <f>VLOOKUP($H739,'Master list'!$C:$Z,7,0)</f>
        <v>1145</v>
      </c>
      <c r="AG739">
        <f>VLOOKUP($H739,'Master list'!$C:$Z,8,0)</f>
        <v>1150</v>
      </c>
      <c r="AH739" s="46">
        <f>VLOOKUP($H739,'Master list'!$C:$L,9,0)</f>
        <v>6.2018924999999996</v>
      </c>
      <c r="AI739" s="46">
        <f t="shared" si="40"/>
        <v>124.03784999999999</v>
      </c>
      <c r="AJ739" s="46">
        <f t="shared" si="41"/>
        <v>0</v>
      </c>
      <c r="AK739" s="46">
        <f t="shared" si="42"/>
        <v>124.03784999999999</v>
      </c>
      <c r="AL739" s="74">
        <v>5</v>
      </c>
    </row>
    <row r="740" spans="1:38">
      <c r="A740" s="120" t="s">
        <v>1447</v>
      </c>
      <c r="B740" s="120" t="s">
        <v>1702</v>
      </c>
      <c r="C740" s="120" t="s">
        <v>6293</v>
      </c>
      <c r="D740" s="120" t="s">
        <v>4220</v>
      </c>
      <c r="E740" s="121">
        <v>1</v>
      </c>
      <c r="F740" s="120" t="s">
        <v>6278</v>
      </c>
      <c r="G740" s="120" t="s">
        <v>6278</v>
      </c>
      <c r="H740" s="120" t="s">
        <v>225</v>
      </c>
      <c r="I740" s="120" t="s">
        <v>1254</v>
      </c>
      <c r="J740" s="120" t="s">
        <v>1221</v>
      </c>
      <c r="K740" s="120">
        <v>0.6</v>
      </c>
      <c r="L740" s="120">
        <v>310.89999999999998</v>
      </c>
      <c r="M740" s="120" t="s">
        <v>6240</v>
      </c>
      <c r="N740" s="120" t="s">
        <v>1704</v>
      </c>
      <c r="O740" s="120" t="s">
        <v>1702</v>
      </c>
      <c r="P740" s="121">
        <v>500</v>
      </c>
      <c r="Q740" s="120">
        <v>0</v>
      </c>
      <c r="R740" s="121">
        <v>500</v>
      </c>
      <c r="S740" s="120">
        <v>572</v>
      </c>
      <c r="T740" s="121">
        <v>0</v>
      </c>
      <c r="U740" s="120">
        <v>0</v>
      </c>
      <c r="V740" s="121">
        <v>0</v>
      </c>
      <c r="W740" s="120">
        <v>0</v>
      </c>
      <c r="X740" s="120" t="s">
        <v>6290</v>
      </c>
      <c r="Y740" s="120" t="b">
        <v>1</v>
      </c>
      <c r="AA740" t="str">
        <f>VLOOKUP($H740,'Master list'!$C:$Z,3,0)</f>
        <v>SGCC</v>
      </c>
      <c r="AB740" t="str">
        <f>VLOOKUP($H740,'Master list'!$C:$Z,4,0)</f>
        <v>Z08</v>
      </c>
      <c r="AC740" s="47">
        <f>VLOOKUP($H740,'Master list'!$C:$Z,13,0)</f>
        <v>1219</v>
      </c>
      <c r="AD740" t="str">
        <f>VLOOKUP($H740,'Master list'!$C:$Z,5,0)</f>
        <v>SGCC-ZSBX-Z08</v>
      </c>
      <c r="AE740">
        <f>VLOOKUP($H740,'Master list'!$C:$Z,6,0)</f>
        <v>0.6</v>
      </c>
      <c r="AF740">
        <f>VLOOKUP($H740,'Master list'!$C:$Z,7,0)</f>
        <v>310.89999999999998</v>
      </c>
      <c r="AG740">
        <f>VLOOKUP($H740,'Master list'!$C:$Z,8,0)</f>
        <v>784.2</v>
      </c>
      <c r="AH740" s="46">
        <f>VLOOKUP($H740,'Master list'!$C:$L,9,0)</f>
        <v>1.1483346437999999</v>
      </c>
      <c r="AI740" s="46">
        <f t="shared" si="40"/>
        <v>574.16732189999993</v>
      </c>
      <c r="AJ740" s="46">
        <f t="shared" si="41"/>
        <v>574.16732189999993</v>
      </c>
      <c r="AK740" s="46">
        <f t="shared" si="42"/>
        <v>0</v>
      </c>
      <c r="AL740" s="74">
        <v>5</v>
      </c>
    </row>
    <row r="741" spans="1:38">
      <c r="A741" s="120" t="s">
        <v>1447</v>
      </c>
      <c r="B741" s="120" t="s">
        <v>1702</v>
      </c>
      <c r="C741" s="120" t="s">
        <v>6293</v>
      </c>
      <c r="D741" s="120" t="s">
        <v>4220</v>
      </c>
      <c r="E741" s="121">
        <v>2</v>
      </c>
      <c r="F741" s="120" t="s">
        <v>6278</v>
      </c>
      <c r="G741" s="120" t="s">
        <v>6278</v>
      </c>
      <c r="H741" s="120" t="s">
        <v>865</v>
      </c>
      <c r="I741" s="120" t="s">
        <v>1254</v>
      </c>
      <c r="J741" s="120" t="s">
        <v>1227</v>
      </c>
      <c r="K741" s="120">
        <v>0.5</v>
      </c>
      <c r="L741" s="120">
        <v>144</v>
      </c>
      <c r="M741" s="120" t="s">
        <v>1816</v>
      </c>
      <c r="N741" s="120" t="s">
        <v>1704</v>
      </c>
      <c r="O741" s="120" t="s">
        <v>1702</v>
      </c>
      <c r="P741" s="121">
        <v>1000</v>
      </c>
      <c r="Q741" s="120">
        <v>0</v>
      </c>
      <c r="R741" s="121">
        <v>213</v>
      </c>
      <c r="S741" s="120">
        <v>28</v>
      </c>
      <c r="T741" s="121">
        <v>0</v>
      </c>
      <c r="U741" s="120">
        <v>0</v>
      </c>
      <c r="V741" s="121">
        <v>787</v>
      </c>
      <c r="W741" s="120">
        <v>0</v>
      </c>
      <c r="X741" s="120" t="s">
        <v>6290</v>
      </c>
      <c r="Y741" s="120" t="b">
        <v>0</v>
      </c>
      <c r="AA741" t="str">
        <f>VLOOKUP($H741,'Master list'!$C:$Z,3,0)</f>
        <v>SGCC</v>
      </c>
      <c r="AB741" t="str">
        <f>VLOOKUP($H741,'Master list'!$C:$Z,4,0)</f>
        <v>Z18</v>
      </c>
      <c r="AC741" s="47">
        <f>VLOOKUP($H741,'Master list'!$C:$Z,13,0)</f>
        <v>1219</v>
      </c>
      <c r="AD741" t="str">
        <f>VLOOKUP($H741,'Master list'!$C:$Z,5,0)</f>
        <v>SGCC-ZSBX-Z18</v>
      </c>
      <c r="AE741">
        <f>VLOOKUP($H741,'Master list'!$C:$Z,6,0)</f>
        <v>0.5</v>
      </c>
      <c r="AF741">
        <f>VLOOKUP($H741,'Master list'!$C:$Z,7,0)</f>
        <v>144</v>
      </c>
      <c r="AG741">
        <f>VLOOKUP($H741,'Master list'!$C:$Z,8,0)</f>
        <v>233</v>
      </c>
      <c r="AH741" s="46">
        <f>VLOOKUP($H741,'Master list'!$C:$L,9,0)</f>
        <v>0.13169159999999996</v>
      </c>
      <c r="AI741" s="46">
        <f t="shared" si="40"/>
        <v>131.69159999999997</v>
      </c>
      <c r="AJ741" s="46">
        <f t="shared" si="41"/>
        <v>28.050310799999991</v>
      </c>
      <c r="AK741" s="46">
        <f t="shared" si="42"/>
        <v>103.64128919999997</v>
      </c>
      <c r="AL741" s="74">
        <v>5</v>
      </c>
    </row>
    <row r="742" spans="1:38">
      <c r="A742" s="120" t="s">
        <v>1447</v>
      </c>
      <c r="B742" s="120" t="s">
        <v>1702</v>
      </c>
      <c r="C742" s="120" t="s">
        <v>6293</v>
      </c>
      <c r="D742" s="120" t="s">
        <v>4220</v>
      </c>
      <c r="E742" s="121">
        <v>3</v>
      </c>
      <c r="F742" s="120" t="s">
        <v>6278</v>
      </c>
      <c r="G742" s="120" t="s">
        <v>6278</v>
      </c>
      <c r="H742" s="120" t="s">
        <v>865</v>
      </c>
      <c r="I742" s="120" t="s">
        <v>1254</v>
      </c>
      <c r="J742" s="120" t="s">
        <v>1227</v>
      </c>
      <c r="K742" s="120">
        <v>0.5</v>
      </c>
      <c r="L742" s="120">
        <v>144</v>
      </c>
      <c r="M742" s="120" t="s">
        <v>1816</v>
      </c>
      <c r="N742" s="120" t="s">
        <v>1704</v>
      </c>
      <c r="O742" s="120" t="s">
        <v>1702</v>
      </c>
      <c r="P742" s="121">
        <v>1000</v>
      </c>
      <c r="Q742" s="120">
        <v>0</v>
      </c>
      <c r="R742" s="121">
        <v>0</v>
      </c>
      <c r="S742" s="120">
        <v>0</v>
      </c>
      <c r="T742" s="121">
        <v>0</v>
      </c>
      <c r="U742" s="120">
        <v>0</v>
      </c>
      <c r="V742" s="121">
        <v>1000</v>
      </c>
      <c r="W742" s="120">
        <v>0</v>
      </c>
      <c r="X742" s="120" t="s">
        <v>6290</v>
      </c>
      <c r="Y742" s="120" t="b">
        <v>0</v>
      </c>
      <c r="AA742" t="str">
        <f>VLOOKUP($H742,'Master list'!$C:$Z,3,0)</f>
        <v>SGCC</v>
      </c>
      <c r="AB742" t="str">
        <f>VLOOKUP($H742,'Master list'!$C:$Z,4,0)</f>
        <v>Z18</v>
      </c>
      <c r="AC742" s="47">
        <f>VLOOKUP($H742,'Master list'!$C:$Z,13,0)</f>
        <v>1219</v>
      </c>
      <c r="AD742" t="str">
        <f>VLOOKUP($H742,'Master list'!$C:$Z,5,0)</f>
        <v>SGCC-ZSBX-Z18</v>
      </c>
      <c r="AE742">
        <f>VLOOKUP($H742,'Master list'!$C:$Z,6,0)</f>
        <v>0.5</v>
      </c>
      <c r="AF742">
        <f>VLOOKUP($H742,'Master list'!$C:$Z,7,0)</f>
        <v>144</v>
      </c>
      <c r="AG742">
        <f>VLOOKUP($H742,'Master list'!$C:$Z,8,0)</f>
        <v>233</v>
      </c>
      <c r="AH742" s="46">
        <f>VLOOKUP($H742,'Master list'!$C:$L,9,0)</f>
        <v>0.13169159999999996</v>
      </c>
      <c r="AI742" s="46">
        <f t="shared" si="40"/>
        <v>131.69159999999997</v>
      </c>
      <c r="AJ742" s="46">
        <f t="shared" si="41"/>
        <v>0</v>
      </c>
      <c r="AK742" s="46">
        <f t="shared" si="42"/>
        <v>131.69159999999997</v>
      </c>
      <c r="AL742" s="74">
        <v>5</v>
      </c>
    </row>
    <row r="743" spans="1:38">
      <c r="A743" s="120" t="s">
        <v>1447</v>
      </c>
      <c r="B743" s="120" t="s">
        <v>1702</v>
      </c>
      <c r="C743" s="120" t="s">
        <v>6293</v>
      </c>
      <c r="D743" s="120" t="s">
        <v>4220</v>
      </c>
      <c r="E743" s="121">
        <v>4</v>
      </c>
      <c r="F743" s="120" t="s">
        <v>6278</v>
      </c>
      <c r="G743" s="120" t="s">
        <v>6278</v>
      </c>
      <c r="H743" s="120" t="s">
        <v>1185</v>
      </c>
      <c r="I743" s="120" t="s">
        <v>1254</v>
      </c>
      <c r="J743" s="120" t="s">
        <v>1221</v>
      </c>
      <c r="K743" s="120">
        <v>2</v>
      </c>
      <c r="L743" s="120">
        <v>145</v>
      </c>
      <c r="M743" s="120" t="s">
        <v>1877</v>
      </c>
      <c r="N743" s="120" t="s">
        <v>1704</v>
      </c>
      <c r="O743" s="120" t="s">
        <v>1702</v>
      </c>
      <c r="P743" s="121">
        <v>400</v>
      </c>
      <c r="Q743" s="120">
        <v>0</v>
      </c>
      <c r="R743" s="121">
        <v>0</v>
      </c>
      <c r="S743" s="120">
        <v>0</v>
      </c>
      <c r="T743" s="121">
        <v>0</v>
      </c>
      <c r="U743" s="120">
        <v>0</v>
      </c>
      <c r="V743" s="121">
        <v>400</v>
      </c>
      <c r="W743" s="120">
        <v>0</v>
      </c>
      <c r="X743" s="120" t="s">
        <v>6290</v>
      </c>
      <c r="Y743" s="120" t="b">
        <v>0</v>
      </c>
      <c r="AA743" t="str">
        <f>VLOOKUP($H743,'Master list'!$C:$Z,3,0)</f>
        <v>SGCC</v>
      </c>
      <c r="AB743" t="str">
        <f>VLOOKUP($H743,'Master list'!$C:$Z,4,0)</f>
        <v>Z08</v>
      </c>
      <c r="AC743" s="47">
        <f>VLOOKUP($H743,'Master list'!$C:$Z,13,0)</f>
        <v>1219</v>
      </c>
      <c r="AD743" t="str">
        <f>VLOOKUP($H743,'Master list'!$C:$Z,5,0)</f>
        <v>SGCC-ZSBX-Z08</v>
      </c>
      <c r="AE743">
        <f>VLOOKUP($H743,'Master list'!$C:$Z,6,0)</f>
        <v>2</v>
      </c>
      <c r="AF743">
        <f>VLOOKUP($H743,'Master list'!$C:$Z,7,0)</f>
        <v>145</v>
      </c>
      <c r="AG743">
        <f>VLOOKUP($H743,'Master list'!$C:$Z,8,0)</f>
        <v>790</v>
      </c>
      <c r="AH743" s="46">
        <f>VLOOKUP($H743,'Master list'!$C:$L,9,0)</f>
        <v>1.798435</v>
      </c>
      <c r="AI743" s="46">
        <f t="shared" si="40"/>
        <v>719.37400000000002</v>
      </c>
      <c r="AJ743" s="46">
        <f t="shared" si="41"/>
        <v>0</v>
      </c>
      <c r="AK743" s="46">
        <f t="shared" si="42"/>
        <v>719.37400000000002</v>
      </c>
      <c r="AL743" s="74">
        <v>5</v>
      </c>
    </row>
    <row r="744" spans="1:38">
      <c r="A744" s="120" t="s">
        <v>1447</v>
      </c>
      <c r="B744" s="120" t="s">
        <v>1702</v>
      </c>
      <c r="C744" s="120" t="s">
        <v>6294</v>
      </c>
      <c r="D744" s="120" t="s">
        <v>4220</v>
      </c>
      <c r="E744" s="121">
        <v>1</v>
      </c>
      <c r="F744" s="120" t="s">
        <v>6278</v>
      </c>
      <c r="G744" s="120" t="s">
        <v>6278</v>
      </c>
      <c r="H744" s="120" t="s">
        <v>392</v>
      </c>
      <c r="I744" s="120" t="s">
        <v>1446</v>
      </c>
      <c r="J744" s="120" t="s">
        <v>1445</v>
      </c>
      <c r="K744" s="120">
        <v>0.8</v>
      </c>
      <c r="L744" s="120">
        <v>930</v>
      </c>
      <c r="M744" s="120" t="s">
        <v>1817</v>
      </c>
      <c r="N744" s="120" t="s">
        <v>1704</v>
      </c>
      <c r="O744" s="120" t="s">
        <v>1702</v>
      </c>
      <c r="P744" s="121">
        <v>200</v>
      </c>
      <c r="Q744" s="120">
        <v>0</v>
      </c>
      <c r="R744" s="121">
        <v>200</v>
      </c>
      <c r="S744" s="120">
        <v>1820</v>
      </c>
      <c r="T744" s="121">
        <v>0</v>
      </c>
      <c r="U744" s="120">
        <v>0</v>
      </c>
      <c r="V744" s="121">
        <v>0</v>
      </c>
      <c r="W744" s="120">
        <v>0</v>
      </c>
      <c r="X744" s="120" t="s">
        <v>6290</v>
      </c>
      <c r="Y744" s="120" t="b">
        <v>1</v>
      </c>
      <c r="AA744" t="str">
        <f>VLOOKUP($H744,'Master list'!$C:$Z,3,0)</f>
        <v>SGCD</v>
      </c>
      <c r="AB744" t="str">
        <f>VLOOKUP($H744,'Master list'!$C:$Z,4,0)</f>
        <v>Z22</v>
      </c>
      <c r="AC744" s="47">
        <f>VLOOKUP($H744,'Master list'!$C:$Z,13,0)</f>
        <v>935</v>
      </c>
      <c r="AD744" t="str">
        <f>VLOOKUP($H744,'Master list'!$C:$Z,5,0)</f>
        <v>SGCD2-Z22</v>
      </c>
      <c r="AE744">
        <f>VLOOKUP($H744,'Master list'!$C:$Z,6,0)</f>
        <v>0.8</v>
      </c>
      <c r="AF744">
        <f>VLOOKUP($H744,'Master list'!$C:$Z,7,0)</f>
        <v>930</v>
      </c>
      <c r="AG744">
        <f>VLOOKUP($H744,'Master list'!$C:$Z,8,0)</f>
        <v>1585</v>
      </c>
      <c r="AH744" s="46">
        <f>VLOOKUP($H744,'Master list'!$C:$L,9,0)</f>
        <v>9.2570340000000009</v>
      </c>
      <c r="AI744" s="46">
        <f t="shared" si="40"/>
        <v>1851.4068000000002</v>
      </c>
      <c r="AJ744" s="46">
        <f t="shared" si="41"/>
        <v>1851.4068000000002</v>
      </c>
      <c r="AK744" s="46">
        <f t="shared" si="42"/>
        <v>0</v>
      </c>
      <c r="AL744" s="74">
        <v>5</v>
      </c>
    </row>
    <row r="745" spans="1:38">
      <c r="A745" s="120" t="s">
        <v>1447</v>
      </c>
      <c r="B745" s="120" t="s">
        <v>1702</v>
      </c>
      <c r="C745" s="120" t="s">
        <v>6294</v>
      </c>
      <c r="D745" s="120" t="s">
        <v>4220</v>
      </c>
      <c r="E745" s="121">
        <v>2</v>
      </c>
      <c r="F745" s="120" t="s">
        <v>6266</v>
      </c>
      <c r="G745" s="120" t="s">
        <v>6266</v>
      </c>
      <c r="H745" s="120" t="s">
        <v>392</v>
      </c>
      <c r="I745" s="120" t="s">
        <v>1446</v>
      </c>
      <c r="J745" s="120" t="s">
        <v>1445</v>
      </c>
      <c r="K745" s="120">
        <v>0.8</v>
      </c>
      <c r="L745" s="120">
        <v>930</v>
      </c>
      <c r="M745" s="120" t="s">
        <v>1817</v>
      </c>
      <c r="N745" s="120" t="s">
        <v>1704</v>
      </c>
      <c r="O745" s="120" t="s">
        <v>1702</v>
      </c>
      <c r="P745" s="121">
        <v>200</v>
      </c>
      <c r="Q745" s="120">
        <v>0</v>
      </c>
      <c r="R745" s="121">
        <v>40</v>
      </c>
      <c r="S745" s="120">
        <v>362</v>
      </c>
      <c r="T745" s="121">
        <v>0</v>
      </c>
      <c r="U745" s="120">
        <v>0</v>
      </c>
      <c r="V745" s="121">
        <v>160</v>
      </c>
      <c r="W745" s="120">
        <v>0</v>
      </c>
      <c r="X745" s="120" t="s">
        <v>6290</v>
      </c>
      <c r="Y745" s="120" t="b">
        <v>0</v>
      </c>
      <c r="AA745" t="str">
        <f>VLOOKUP($H745,'Master list'!$C:$Z,3,0)</f>
        <v>SGCD</v>
      </c>
      <c r="AB745" t="str">
        <f>VLOOKUP($H745,'Master list'!$C:$Z,4,0)</f>
        <v>Z22</v>
      </c>
      <c r="AC745" s="47">
        <f>VLOOKUP($H745,'Master list'!$C:$Z,13,0)</f>
        <v>935</v>
      </c>
      <c r="AD745" t="str">
        <f>VLOOKUP($H745,'Master list'!$C:$Z,5,0)</f>
        <v>SGCD2-Z22</v>
      </c>
      <c r="AE745">
        <f>VLOOKUP($H745,'Master list'!$C:$Z,6,0)</f>
        <v>0.8</v>
      </c>
      <c r="AF745">
        <f>VLOOKUP($H745,'Master list'!$C:$Z,7,0)</f>
        <v>930</v>
      </c>
      <c r="AG745">
        <f>VLOOKUP($H745,'Master list'!$C:$Z,8,0)</f>
        <v>1585</v>
      </c>
      <c r="AH745" s="46">
        <f>VLOOKUP($H745,'Master list'!$C:$L,9,0)</f>
        <v>9.2570340000000009</v>
      </c>
      <c r="AI745" s="46">
        <f t="shared" si="40"/>
        <v>1851.4068000000002</v>
      </c>
      <c r="AJ745" s="46">
        <f t="shared" si="41"/>
        <v>370.28136000000006</v>
      </c>
      <c r="AK745" s="46">
        <f t="shared" si="42"/>
        <v>1481.1254400000003</v>
      </c>
      <c r="AL745" s="74">
        <v>5</v>
      </c>
    </row>
    <row r="746" spans="1:38">
      <c r="A746" s="120" t="s">
        <v>1447</v>
      </c>
      <c r="B746" s="120" t="s">
        <v>1702</v>
      </c>
      <c r="C746" s="120" t="s">
        <v>6294</v>
      </c>
      <c r="D746" s="120" t="s">
        <v>4220</v>
      </c>
      <c r="E746" s="121">
        <v>3</v>
      </c>
      <c r="F746" s="120" t="s">
        <v>6266</v>
      </c>
      <c r="G746" s="120" t="s">
        <v>6266</v>
      </c>
      <c r="H746" s="120" t="s">
        <v>394</v>
      </c>
      <c r="I746" s="120" t="s">
        <v>1446</v>
      </c>
      <c r="J746" s="120" t="s">
        <v>1445</v>
      </c>
      <c r="K746" s="120">
        <v>0.8</v>
      </c>
      <c r="L746" s="120">
        <v>930</v>
      </c>
      <c r="M746" s="120" t="s">
        <v>1817</v>
      </c>
      <c r="N746" s="120" t="s">
        <v>1704</v>
      </c>
      <c r="O746" s="120" t="s">
        <v>1702</v>
      </c>
      <c r="P746" s="121">
        <v>200</v>
      </c>
      <c r="Q746" s="120">
        <v>0</v>
      </c>
      <c r="R746" s="121">
        <v>200</v>
      </c>
      <c r="S746" s="120">
        <v>1820</v>
      </c>
      <c r="T746" s="121">
        <v>0</v>
      </c>
      <c r="U746" s="120">
        <v>0</v>
      </c>
      <c r="V746" s="121">
        <v>0</v>
      </c>
      <c r="W746" s="120">
        <v>0</v>
      </c>
      <c r="X746" s="120" t="s">
        <v>6290</v>
      </c>
      <c r="Y746" s="120" t="b">
        <v>1</v>
      </c>
      <c r="AA746" t="str">
        <f>VLOOKUP($H746,'Master list'!$C:$Z,3,0)</f>
        <v>SGCD</v>
      </c>
      <c r="AB746" t="str">
        <f>VLOOKUP($H746,'Master list'!$C:$Z,4,0)</f>
        <v>Z22</v>
      </c>
      <c r="AC746" s="47">
        <f>VLOOKUP($H746,'Master list'!$C:$Z,13,0)</f>
        <v>935</v>
      </c>
      <c r="AD746" t="str">
        <f>VLOOKUP($H746,'Master list'!$C:$Z,5,0)</f>
        <v>SGCD2-Z22</v>
      </c>
      <c r="AE746">
        <f>VLOOKUP($H746,'Master list'!$C:$Z,6,0)</f>
        <v>0.8</v>
      </c>
      <c r="AF746">
        <f>VLOOKUP($H746,'Master list'!$C:$Z,7,0)</f>
        <v>930</v>
      </c>
      <c r="AG746">
        <f>VLOOKUP($H746,'Master list'!$C:$Z,8,0)</f>
        <v>1585</v>
      </c>
      <c r="AH746" s="46">
        <f>VLOOKUP($H746,'Master list'!$C:$L,9,0)</f>
        <v>9.2570340000000009</v>
      </c>
      <c r="AI746" s="46">
        <f t="shared" si="40"/>
        <v>1851.4068000000002</v>
      </c>
      <c r="AJ746" s="46">
        <f t="shared" si="41"/>
        <v>1851.4068000000002</v>
      </c>
      <c r="AK746" s="46">
        <f t="shared" si="42"/>
        <v>0</v>
      </c>
      <c r="AL746" s="74">
        <v>5</v>
      </c>
    </row>
    <row r="747" spans="1:38">
      <c r="A747" s="120" t="s">
        <v>1447</v>
      </c>
      <c r="B747" s="120" t="s">
        <v>1702</v>
      </c>
      <c r="C747" s="120" t="s">
        <v>6295</v>
      </c>
      <c r="D747" s="120" t="s">
        <v>6296</v>
      </c>
      <c r="E747" s="121">
        <v>1</v>
      </c>
      <c r="F747" s="120" t="s">
        <v>6284</v>
      </c>
      <c r="G747" s="120" t="s">
        <v>6284</v>
      </c>
      <c r="H747" s="120" t="s">
        <v>230</v>
      </c>
      <c r="I747" s="120" t="s">
        <v>1224</v>
      </c>
      <c r="J747" s="120" t="s">
        <v>1221</v>
      </c>
      <c r="K747" s="120">
        <v>0.6</v>
      </c>
      <c r="L747" s="120">
        <v>80</v>
      </c>
      <c r="M747" s="120" t="s">
        <v>6297</v>
      </c>
      <c r="N747" s="120" t="s">
        <v>1704</v>
      </c>
      <c r="O747" s="120" t="s">
        <v>1702</v>
      </c>
      <c r="P747" s="121">
        <v>500</v>
      </c>
      <c r="Q747" s="120">
        <v>0</v>
      </c>
      <c r="R747" s="121">
        <v>0</v>
      </c>
      <c r="S747" s="120">
        <v>0</v>
      </c>
      <c r="T747" s="121">
        <v>0</v>
      </c>
      <c r="U747" s="120">
        <v>0</v>
      </c>
      <c r="V747" s="121">
        <v>500</v>
      </c>
      <c r="W747" s="120">
        <v>0</v>
      </c>
      <c r="X747" s="120" t="s">
        <v>6298</v>
      </c>
      <c r="Y747" s="120" t="b">
        <v>0</v>
      </c>
      <c r="AA747" t="str">
        <f>VLOOKUP($H747,'Master list'!$C:$Z,3,0)</f>
        <v>SGCC</v>
      </c>
      <c r="AB747" t="str">
        <f>VLOOKUP($H747,'Master list'!$C:$Z,4,0)</f>
        <v>Z08</v>
      </c>
      <c r="AC747" s="47">
        <f>VLOOKUP($H747,'Master list'!$C:$Z,13,0)</f>
        <v>1219</v>
      </c>
      <c r="AD747" t="str">
        <f>VLOOKUP($H747,'Master list'!$C:$Z,5,0)</f>
        <v>SGCC-ZSBX-Z08</v>
      </c>
      <c r="AE747">
        <f>VLOOKUP($H747,'Master list'!$C:$Z,6,0)</f>
        <v>0.6</v>
      </c>
      <c r="AF747">
        <f>VLOOKUP($H747,'Master list'!$C:$Z,7,0)</f>
        <v>80</v>
      </c>
      <c r="AG747">
        <f>VLOOKUP($H747,'Master list'!$C:$Z,8,0)</f>
        <v>877</v>
      </c>
      <c r="AH747" s="46">
        <f>VLOOKUP($H747,'Master list'!$C:$L,9,0)</f>
        <v>0.33045360000000001</v>
      </c>
      <c r="AI747" s="46">
        <f t="shared" si="40"/>
        <v>165.2268</v>
      </c>
      <c r="AJ747" s="46">
        <f t="shared" si="41"/>
        <v>0</v>
      </c>
      <c r="AK747" s="46">
        <f t="shared" si="42"/>
        <v>165.2268</v>
      </c>
      <c r="AL747" s="74">
        <v>5</v>
      </c>
    </row>
    <row r="748" spans="1:38">
      <c r="A748" s="120" t="s">
        <v>1447</v>
      </c>
      <c r="B748" s="120" t="s">
        <v>1702</v>
      </c>
      <c r="C748" s="120" t="s">
        <v>6295</v>
      </c>
      <c r="D748" s="120" t="s">
        <v>6296</v>
      </c>
      <c r="E748" s="121">
        <v>2</v>
      </c>
      <c r="F748" s="120" t="s">
        <v>6284</v>
      </c>
      <c r="G748" s="120" t="s">
        <v>6284</v>
      </c>
      <c r="H748" s="120" t="s">
        <v>417</v>
      </c>
      <c r="I748" s="120" t="s">
        <v>1224</v>
      </c>
      <c r="J748" s="120" t="s">
        <v>1227</v>
      </c>
      <c r="K748" s="120">
        <v>0.8</v>
      </c>
      <c r="L748" s="120">
        <v>330</v>
      </c>
      <c r="M748" s="120" t="s">
        <v>1741</v>
      </c>
      <c r="N748" s="120" t="s">
        <v>1704</v>
      </c>
      <c r="O748" s="120" t="s">
        <v>1702</v>
      </c>
      <c r="P748" s="121">
        <v>250</v>
      </c>
      <c r="Q748" s="120">
        <v>0</v>
      </c>
      <c r="R748" s="121">
        <v>250</v>
      </c>
      <c r="S748" s="120">
        <v>178</v>
      </c>
      <c r="T748" s="121">
        <v>0</v>
      </c>
      <c r="U748" s="120">
        <v>0</v>
      </c>
      <c r="V748" s="121">
        <v>0</v>
      </c>
      <c r="W748" s="120">
        <v>0</v>
      </c>
      <c r="X748" s="120" t="s">
        <v>6298</v>
      </c>
      <c r="Y748" s="120" t="b">
        <v>1</v>
      </c>
      <c r="AA748" t="str">
        <f>VLOOKUP($H748,'Master list'!$C:$Z,3,0)</f>
        <v>SGCC</v>
      </c>
      <c r="AB748" t="str">
        <f>VLOOKUP($H748,'Master list'!$C:$Z,4,0)</f>
        <v>Z18</v>
      </c>
      <c r="AC748" s="47">
        <f>VLOOKUP($H748,'Master list'!$C:$Z,13,0)</f>
        <v>1219</v>
      </c>
      <c r="AD748" t="str">
        <f>VLOOKUP($H748,'Master list'!$C:$Z,5,0)</f>
        <v>SGCC-ZSBX-Z18</v>
      </c>
      <c r="AE748">
        <f>VLOOKUP($H748,'Master list'!$C:$Z,6,0)</f>
        <v>0.8</v>
      </c>
      <c r="AF748">
        <f>VLOOKUP($H748,'Master list'!$C:$Z,7,0)</f>
        <v>330</v>
      </c>
      <c r="AG748">
        <f>VLOOKUP($H748,'Master list'!$C:$Z,8,0)</f>
        <v>340</v>
      </c>
      <c r="AH748" s="46">
        <f>VLOOKUP($H748,'Master list'!$C:$L,9,0)</f>
        <v>0.70461600000000002</v>
      </c>
      <c r="AI748" s="46">
        <f t="shared" si="40"/>
        <v>176.154</v>
      </c>
      <c r="AJ748" s="46">
        <f t="shared" si="41"/>
        <v>176.154</v>
      </c>
      <c r="AK748" s="46">
        <f t="shared" si="42"/>
        <v>0</v>
      </c>
      <c r="AL748" s="74">
        <v>5</v>
      </c>
    </row>
    <row r="749" spans="1:38">
      <c r="A749" s="120" t="s">
        <v>1447</v>
      </c>
      <c r="B749" s="120" t="s">
        <v>1702</v>
      </c>
      <c r="C749" s="120" t="s">
        <v>6295</v>
      </c>
      <c r="D749" s="120" t="s">
        <v>6296</v>
      </c>
      <c r="E749" s="121">
        <v>3</v>
      </c>
      <c r="F749" s="120" t="s">
        <v>6284</v>
      </c>
      <c r="G749" s="120" t="s">
        <v>6284</v>
      </c>
      <c r="H749" s="120" t="s">
        <v>536</v>
      </c>
      <c r="I749" s="120" t="s">
        <v>1224</v>
      </c>
      <c r="J749" s="120" t="s">
        <v>1221</v>
      </c>
      <c r="K749" s="120">
        <v>0.6</v>
      </c>
      <c r="L749" s="120">
        <v>185</v>
      </c>
      <c r="M749" s="120" t="s">
        <v>1740</v>
      </c>
      <c r="N749" s="120" t="s">
        <v>1704</v>
      </c>
      <c r="O749" s="120" t="s">
        <v>1702</v>
      </c>
      <c r="P749" s="121">
        <v>200</v>
      </c>
      <c r="Q749" s="120">
        <v>0</v>
      </c>
      <c r="R749" s="121">
        <v>41</v>
      </c>
      <c r="S749" s="120">
        <v>44.895000000000003</v>
      </c>
      <c r="T749" s="121">
        <v>0</v>
      </c>
      <c r="U749" s="120">
        <v>0</v>
      </c>
      <c r="V749" s="121">
        <v>159</v>
      </c>
      <c r="W749" s="120">
        <v>0</v>
      </c>
      <c r="X749" s="120" t="s">
        <v>6298</v>
      </c>
      <c r="Y749" s="120" t="b">
        <v>0</v>
      </c>
      <c r="AA749" t="str">
        <f>VLOOKUP($H749,'Master list'!$C:$Z,3,0)</f>
        <v>SGCC</v>
      </c>
      <c r="AB749" t="str">
        <f>VLOOKUP($H749,'Master list'!$C:$Z,4,0)</f>
        <v>Z08</v>
      </c>
      <c r="AC749" s="47">
        <f>VLOOKUP($H749,'Master list'!$C:$Z,13,0)</f>
        <v>1219</v>
      </c>
      <c r="AD749" t="str">
        <f>VLOOKUP($H749,'Master list'!$C:$Z,5,0)</f>
        <v>SGCC-ZSBX-Z08</v>
      </c>
      <c r="AE749">
        <f>VLOOKUP($H749,'Master list'!$C:$Z,6,0)</f>
        <v>0.6</v>
      </c>
      <c r="AF749">
        <f>VLOOKUP($H749,'Master list'!$C:$Z,7,0)</f>
        <v>185</v>
      </c>
      <c r="AG749">
        <f>VLOOKUP($H749,'Master list'!$C:$Z,8,0)</f>
        <v>1220</v>
      </c>
      <c r="AH749" s="46">
        <f>VLOOKUP($H749,'Master list'!$C:$L,9,0)</f>
        <v>1.0630470000000001</v>
      </c>
      <c r="AI749" s="46">
        <f t="shared" si="40"/>
        <v>212.60940000000002</v>
      </c>
      <c r="AJ749" s="46">
        <f t="shared" si="41"/>
        <v>43.584927</v>
      </c>
      <c r="AK749" s="46">
        <f t="shared" si="42"/>
        <v>169.02447300000003</v>
      </c>
      <c r="AL749" s="74">
        <v>5</v>
      </c>
    </row>
    <row r="750" spans="1:38">
      <c r="A750" s="120" t="s">
        <v>1447</v>
      </c>
      <c r="B750" s="120" t="s">
        <v>1702</v>
      </c>
      <c r="C750" s="120" t="s">
        <v>6295</v>
      </c>
      <c r="D750" s="120" t="s">
        <v>6296</v>
      </c>
      <c r="E750" s="121">
        <v>4</v>
      </c>
      <c r="F750" s="120" t="s">
        <v>6265</v>
      </c>
      <c r="G750" s="120" t="s">
        <v>6265</v>
      </c>
      <c r="H750" s="120" t="s">
        <v>698</v>
      </c>
      <c r="I750" s="120" t="s">
        <v>1224</v>
      </c>
      <c r="J750" s="120" t="s">
        <v>1221</v>
      </c>
      <c r="K750" s="120">
        <v>0.8</v>
      </c>
      <c r="L750" s="120">
        <v>105</v>
      </c>
      <c r="M750" s="120" t="s">
        <v>1263</v>
      </c>
      <c r="N750" s="120" t="s">
        <v>1715</v>
      </c>
      <c r="O750" s="120" t="s">
        <v>1702</v>
      </c>
      <c r="P750" s="121">
        <v>0</v>
      </c>
      <c r="Q750" s="120">
        <v>100</v>
      </c>
      <c r="R750" s="121">
        <v>0</v>
      </c>
      <c r="S750" s="120">
        <v>0</v>
      </c>
      <c r="T750" s="121">
        <v>0</v>
      </c>
      <c r="U750" s="120">
        <v>0</v>
      </c>
      <c r="V750" s="121">
        <v>0</v>
      </c>
      <c r="W750" s="120">
        <v>100</v>
      </c>
      <c r="X750" s="120" t="s">
        <v>6298</v>
      </c>
      <c r="Y750" s="120" t="b">
        <v>0</v>
      </c>
      <c r="AA750" t="str">
        <f>VLOOKUP($H750,'Master list'!$C:$Z,3,0)</f>
        <v>SGCC</v>
      </c>
      <c r="AB750" t="str">
        <f>VLOOKUP($H750,'Master list'!$C:$Z,4,0)</f>
        <v>Z08</v>
      </c>
      <c r="AC750" s="47">
        <f>VLOOKUP($H750,'Master list'!$C:$Z,13,0)</f>
        <v>1219</v>
      </c>
      <c r="AD750" t="str">
        <f>VLOOKUP($H750,'Master list'!$C:$Z,5,0)</f>
        <v>SGCC-ZSBX-Z08</v>
      </c>
      <c r="AE750">
        <f>VLOOKUP($H750,'Master list'!$C:$Z,6,0)</f>
        <v>0.8</v>
      </c>
      <c r="AF750">
        <f>VLOOKUP($H750,'Master list'!$C:$Z,7,0)</f>
        <v>105</v>
      </c>
      <c r="AG750" t="str">
        <f>VLOOKUP($H750,'Master list'!$C:$Z,8,0)</f>
        <v>Coil</v>
      </c>
      <c r="AH750" s="46">
        <f>VLOOKUP($H750,'Master list'!$C:$L,9,0)</f>
        <v>1</v>
      </c>
      <c r="AI750" s="46">
        <f t="shared" si="40"/>
        <v>100</v>
      </c>
      <c r="AJ750" s="46">
        <f t="shared" si="41"/>
        <v>0</v>
      </c>
      <c r="AK750" s="46">
        <f t="shared" si="42"/>
        <v>100</v>
      </c>
      <c r="AL750" s="74">
        <v>5</v>
      </c>
    </row>
    <row r="751" spans="1:38">
      <c r="A751" s="120" t="s">
        <v>1447</v>
      </c>
      <c r="B751" s="120" t="s">
        <v>1702</v>
      </c>
      <c r="C751" s="120" t="s">
        <v>6295</v>
      </c>
      <c r="D751" s="120" t="s">
        <v>6296</v>
      </c>
      <c r="E751" s="121">
        <v>5</v>
      </c>
      <c r="F751" s="120" t="s">
        <v>6247</v>
      </c>
      <c r="G751" s="120" t="s">
        <v>6247</v>
      </c>
      <c r="H751" s="120" t="s">
        <v>703</v>
      </c>
      <c r="I751" s="120" t="s">
        <v>1224</v>
      </c>
      <c r="J751" s="120" t="s">
        <v>1221</v>
      </c>
      <c r="K751" s="120">
        <v>0.8</v>
      </c>
      <c r="L751" s="120">
        <v>108</v>
      </c>
      <c r="M751" s="120" t="s">
        <v>1201</v>
      </c>
      <c r="N751" s="120" t="s">
        <v>1715</v>
      </c>
      <c r="O751" s="120" t="s">
        <v>1702</v>
      </c>
      <c r="P751" s="121">
        <v>0</v>
      </c>
      <c r="Q751" s="120">
        <v>100</v>
      </c>
      <c r="R751" s="121">
        <v>0</v>
      </c>
      <c r="S751" s="120">
        <v>0</v>
      </c>
      <c r="T751" s="121">
        <v>0</v>
      </c>
      <c r="U751" s="120">
        <v>0</v>
      </c>
      <c r="V751" s="121">
        <v>0</v>
      </c>
      <c r="W751" s="120">
        <v>100</v>
      </c>
      <c r="X751" s="120" t="s">
        <v>6298</v>
      </c>
      <c r="Y751" s="120" t="b">
        <v>0</v>
      </c>
      <c r="AA751" t="str">
        <f>VLOOKUP($H751,'Master list'!$C:$Z,3,0)</f>
        <v>SGCC</v>
      </c>
      <c r="AB751" t="str">
        <f>VLOOKUP($H751,'Master list'!$C:$Z,4,0)</f>
        <v>Z08</v>
      </c>
      <c r="AC751" s="47">
        <f>VLOOKUP($H751,'Master list'!$C:$Z,13,0)</f>
        <v>1219</v>
      </c>
      <c r="AD751" t="str">
        <f>VLOOKUP($H751,'Master list'!$C:$Z,5,0)</f>
        <v>SGCC-ZSBX-Z08</v>
      </c>
      <c r="AE751">
        <f>VLOOKUP($H751,'Master list'!$C:$Z,6,0)</f>
        <v>0.8</v>
      </c>
      <c r="AF751">
        <f>VLOOKUP($H751,'Master list'!$C:$Z,7,0)</f>
        <v>108</v>
      </c>
      <c r="AG751" t="str">
        <f>VLOOKUP($H751,'Master list'!$C:$Z,8,0)</f>
        <v>Coil</v>
      </c>
      <c r="AH751" s="46">
        <f>VLOOKUP($H751,'Master list'!$C:$L,9,0)</f>
        <v>1</v>
      </c>
      <c r="AI751" s="46">
        <f t="shared" si="40"/>
        <v>100</v>
      </c>
      <c r="AJ751" s="46">
        <f t="shared" si="41"/>
        <v>0</v>
      </c>
      <c r="AK751" s="46">
        <f t="shared" si="42"/>
        <v>100</v>
      </c>
      <c r="AL751" s="74">
        <v>5</v>
      </c>
    </row>
    <row r="752" spans="1:38">
      <c r="A752" s="120" t="s">
        <v>1447</v>
      </c>
      <c r="B752" s="120" t="s">
        <v>1702</v>
      </c>
      <c r="C752" s="120" t="s">
        <v>6295</v>
      </c>
      <c r="D752" s="120" t="s">
        <v>6296</v>
      </c>
      <c r="E752" s="121">
        <v>6</v>
      </c>
      <c r="F752" s="120" t="s">
        <v>6284</v>
      </c>
      <c r="G752" s="120" t="s">
        <v>6284</v>
      </c>
      <c r="H752" s="120" t="s">
        <v>712</v>
      </c>
      <c r="I752" s="120" t="s">
        <v>1224</v>
      </c>
      <c r="J752" s="120" t="s">
        <v>1221</v>
      </c>
      <c r="K752" s="120">
        <v>0.8</v>
      </c>
      <c r="L752" s="120">
        <v>402</v>
      </c>
      <c r="M752" s="120" t="s">
        <v>1744</v>
      </c>
      <c r="N752" s="120" t="s">
        <v>1704</v>
      </c>
      <c r="O752" s="120" t="s">
        <v>1702</v>
      </c>
      <c r="P752" s="121">
        <v>100</v>
      </c>
      <c r="Q752" s="120">
        <v>0</v>
      </c>
      <c r="R752" s="121">
        <v>0</v>
      </c>
      <c r="S752" s="120">
        <v>0</v>
      </c>
      <c r="T752" s="121">
        <v>0</v>
      </c>
      <c r="U752" s="120">
        <v>0</v>
      </c>
      <c r="V752" s="121">
        <v>100</v>
      </c>
      <c r="W752" s="120">
        <v>0</v>
      </c>
      <c r="X752" s="120" t="s">
        <v>6298</v>
      </c>
      <c r="Y752" s="120" t="b">
        <v>0</v>
      </c>
      <c r="AA752" t="str">
        <f>VLOOKUP($H752,'Master list'!$C:$Z,3,0)</f>
        <v>SGCC</v>
      </c>
      <c r="AB752" t="str">
        <f>VLOOKUP($H752,'Master list'!$C:$Z,4,0)</f>
        <v>Z08</v>
      </c>
      <c r="AC752" s="47">
        <f>VLOOKUP($H752,'Master list'!$C:$Z,13,0)</f>
        <v>1219</v>
      </c>
      <c r="AD752" t="str">
        <f>VLOOKUP($H752,'Master list'!$C:$Z,5,0)</f>
        <v>SGCC-ZSBX-Z08</v>
      </c>
      <c r="AE752">
        <f>VLOOKUP($H752,'Master list'!$C:$Z,6,0)</f>
        <v>0.8</v>
      </c>
      <c r="AF752">
        <f>VLOOKUP($H752,'Master list'!$C:$Z,7,0)</f>
        <v>402</v>
      </c>
      <c r="AG752">
        <f>VLOOKUP($H752,'Master list'!$C:$Z,8,0)</f>
        <v>1219</v>
      </c>
      <c r="AH752" s="46">
        <f>VLOOKUP($H752,'Master list'!$C:$L,9,0)</f>
        <v>3.07743864</v>
      </c>
      <c r="AI752" s="46">
        <f t="shared" si="40"/>
        <v>307.74386399999997</v>
      </c>
      <c r="AJ752" s="46">
        <f t="shared" si="41"/>
        <v>0</v>
      </c>
      <c r="AK752" s="46">
        <f t="shared" si="42"/>
        <v>307.74386399999997</v>
      </c>
      <c r="AL752" s="74">
        <v>5</v>
      </c>
    </row>
    <row r="753" spans="1:38">
      <c r="A753" s="120" t="s">
        <v>1447</v>
      </c>
      <c r="B753" s="120" t="s">
        <v>1702</v>
      </c>
      <c r="C753" s="120" t="s">
        <v>6295</v>
      </c>
      <c r="D753" s="120" t="s">
        <v>6296</v>
      </c>
      <c r="E753" s="121">
        <v>7</v>
      </c>
      <c r="F753" s="120" t="s">
        <v>6284</v>
      </c>
      <c r="G753" s="120" t="s">
        <v>6284</v>
      </c>
      <c r="H753" s="120" t="s">
        <v>777</v>
      </c>
      <c r="I753" s="120" t="s">
        <v>1224</v>
      </c>
      <c r="J753" s="120" t="s">
        <v>1221</v>
      </c>
      <c r="K753" s="120">
        <v>0.8</v>
      </c>
      <c r="L753" s="120">
        <v>213</v>
      </c>
      <c r="M753" s="120" t="s">
        <v>1754</v>
      </c>
      <c r="N753" s="120" t="s">
        <v>1704</v>
      </c>
      <c r="O753" s="120" t="s">
        <v>1702</v>
      </c>
      <c r="P753" s="121">
        <v>200</v>
      </c>
      <c r="Q753" s="120">
        <v>0</v>
      </c>
      <c r="R753" s="121">
        <v>0</v>
      </c>
      <c r="S753" s="120">
        <v>0</v>
      </c>
      <c r="T753" s="121">
        <v>0</v>
      </c>
      <c r="U753" s="120">
        <v>0</v>
      </c>
      <c r="V753" s="121">
        <v>200</v>
      </c>
      <c r="W753" s="120">
        <v>0</v>
      </c>
      <c r="X753" s="120" t="s">
        <v>6298</v>
      </c>
      <c r="Y753" s="120" t="b">
        <v>0</v>
      </c>
      <c r="AA753" t="str">
        <f>VLOOKUP($H753,'Master list'!$C:$Z,3,0)</f>
        <v>SGCC</v>
      </c>
      <c r="AB753" t="str">
        <f>VLOOKUP($H753,'Master list'!$C:$Z,4,0)</f>
        <v>Z08</v>
      </c>
      <c r="AC753" s="47">
        <f>VLOOKUP($H753,'Master list'!$C:$Z,13,0)</f>
        <v>1219</v>
      </c>
      <c r="AD753" t="str">
        <f>VLOOKUP($H753,'Master list'!$C:$Z,5,0)</f>
        <v>SGCC-ZSBX-Z08</v>
      </c>
      <c r="AE753">
        <f>VLOOKUP($H753,'Master list'!$C:$Z,6,0)</f>
        <v>0.8</v>
      </c>
      <c r="AF753">
        <f>VLOOKUP($H753,'Master list'!$C:$Z,7,0)</f>
        <v>213</v>
      </c>
      <c r="AG753">
        <f>VLOOKUP($H753,'Master list'!$C:$Z,8,0)</f>
        <v>500</v>
      </c>
      <c r="AH753" s="46">
        <f>VLOOKUP($H753,'Master list'!$C:$L,9,0)</f>
        <v>0.66881999999999997</v>
      </c>
      <c r="AI753" s="46">
        <f t="shared" si="40"/>
        <v>133.76399999999998</v>
      </c>
      <c r="AJ753" s="46">
        <f t="shared" si="41"/>
        <v>0</v>
      </c>
      <c r="AK753" s="46">
        <f t="shared" si="42"/>
        <v>133.76399999999998</v>
      </c>
      <c r="AL753" s="74">
        <v>5</v>
      </c>
    </row>
    <row r="754" spans="1:38">
      <c r="A754" s="120" t="s">
        <v>1447</v>
      </c>
      <c r="B754" s="120" t="s">
        <v>1702</v>
      </c>
      <c r="C754" s="120" t="s">
        <v>6295</v>
      </c>
      <c r="D754" s="120" t="s">
        <v>6296</v>
      </c>
      <c r="E754" s="121">
        <v>8</v>
      </c>
      <c r="F754" s="120" t="s">
        <v>6284</v>
      </c>
      <c r="G754" s="120" t="s">
        <v>6284</v>
      </c>
      <c r="H754" s="120" t="s">
        <v>809</v>
      </c>
      <c r="I754" s="120" t="s">
        <v>1224</v>
      </c>
      <c r="J754" s="120" t="s">
        <v>1221</v>
      </c>
      <c r="K754" s="120">
        <v>1</v>
      </c>
      <c r="L754" s="120">
        <v>60</v>
      </c>
      <c r="M754" s="120" t="s">
        <v>6299</v>
      </c>
      <c r="N754" s="120" t="s">
        <v>1704</v>
      </c>
      <c r="O754" s="120" t="s">
        <v>1702</v>
      </c>
      <c r="P754" s="121">
        <v>700</v>
      </c>
      <c r="Q754" s="120">
        <v>0</v>
      </c>
      <c r="R754" s="121">
        <v>0</v>
      </c>
      <c r="S754" s="120">
        <v>0</v>
      </c>
      <c r="T754" s="121">
        <v>0</v>
      </c>
      <c r="U754" s="120">
        <v>0</v>
      </c>
      <c r="V754" s="121">
        <v>700</v>
      </c>
      <c r="W754" s="120">
        <v>0</v>
      </c>
      <c r="X754" s="120" t="s">
        <v>6298</v>
      </c>
      <c r="Y754" s="120" t="b">
        <v>0</v>
      </c>
      <c r="AA754" t="str">
        <f>VLOOKUP($H754,'Master list'!$C:$Z,3,0)</f>
        <v>SGCC</v>
      </c>
      <c r="AB754" t="str">
        <f>VLOOKUP($H754,'Master list'!$C:$Z,4,0)</f>
        <v>Z08</v>
      </c>
      <c r="AC754" s="47">
        <f>VLOOKUP($H754,'Master list'!$C:$Z,13,0)</f>
        <v>1219</v>
      </c>
      <c r="AD754" t="str">
        <f>VLOOKUP($H754,'Master list'!$C:$Z,5,0)</f>
        <v>SGCC-ZSBX-Z08</v>
      </c>
      <c r="AE754">
        <f>VLOOKUP($H754,'Master list'!$C:$Z,6,0)</f>
        <v>1</v>
      </c>
      <c r="AF754">
        <f>VLOOKUP($H754,'Master list'!$C:$Z,7,0)</f>
        <v>60</v>
      </c>
      <c r="AG754">
        <f>VLOOKUP($H754,'Master list'!$C:$Z,8,0)</f>
        <v>1123</v>
      </c>
      <c r="AH754" s="46">
        <f>VLOOKUP($H754,'Master list'!$C:$L,9,0)</f>
        <v>0.52893299999999999</v>
      </c>
      <c r="AI754" s="46">
        <f t="shared" si="40"/>
        <v>370.25310000000002</v>
      </c>
      <c r="AJ754" s="46">
        <f t="shared" si="41"/>
        <v>0</v>
      </c>
      <c r="AK754" s="46">
        <f t="shared" si="42"/>
        <v>370.25310000000002</v>
      </c>
      <c r="AL754" s="74">
        <v>5</v>
      </c>
    </row>
    <row r="755" spans="1:38">
      <c r="A755" s="120" t="s">
        <v>1447</v>
      </c>
      <c r="B755" s="120" t="s">
        <v>1702</v>
      </c>
      <c r="C755" s="120" t="s">
        <v>6295</v>
      </c>
      <c r="D755" s="120" t="s">
        <v>6296</v>
      </c>
      <c r="E755" s="121">
        <v>9</v>
      </c>
      <c r="F755" s="120" t="s">
        <v>6284</v>
      </c>
      <c r="G755" s="120" t="s">
        <v>6284</v>
      </c>
      <c r="H755" s="120" t="s">
        <v>898</v>
      </c>
      <c r="I755" s="120" t="s">
        <v>1224</v>
      </c>
      <c r="J755" s="120" t="s">
        <v>1221</v>
      </c>
      <c r="K755" s="120">
        <v>0.8</v>
      </c>
      <c r="L755" s="120">
        <v>290</v>
      </c>
      <c r="M755" s="120" t="s">
        <v>1849</v>
      </c>
      <c r="N755" s="120" t="s">
        <v>1704</v>
      </c>
      <c r="O755" s="120" t="s">
        <v>1702</v>
      </c>
      <c r="P755" s="121">
        <v>200</v>
      </c>
      <c r="Q755" s="120">
        <v>0</v>
      </c>
      <c r="R755" s="121">
        <v>0</v>
      </c>
      <c r="S755" s="120">
        <v>0</v>
      </c>
      <c r="T755" s="121">
        <v>0</v>
      </c>
      <c r="U755" s="120">
        <v>0</v>
      </c>
      <c r="V755" s="121">
        <v>200</v>
      </c>
      <c r="W755" s="120">
        <v>0</v>
      </c>
      <c r="X755" s="120" t="s">
        <v>6298</v>
      </c>
      <c r="Y755" s="120" t="b">
        <v>0</v>
      </c>
      <c r="AA755" t="str">
        <f>VLOOKUP($H755,'Master list'!$C:$Z,3,0)</f>
        <v>SGCC</v>
      </c>
      <c r="AB755" t="str">
        <f>VLOOKUP($H755,'Master list'!$C:$Z,4,0)</f>
        <v>Z08</v>
      </c>
      <c r="AC755" s="47">
        <f>VLOOKUP($H755,'Master list'!$C:$Z,13,0)</f>
        <v>1219</v>
      </c>
      <c r="AD755" t="str">
        <f>VLOOKUP($H755,'Master list'!$C:$Z,5,0)</f>
        <v>SGCC-ZSBX-Z08</v>
      </c>
      <c r="AE755">
        <f>VLOOKUP($H755,'Master list'!$C:$Z,6,0)</f>
        <v>0.8</v>
      </c>
      <c r="AF755">
        <f>VLOOKUP($H755,'Master list'!$C:$Z,7,0)</f>
        <v>290</v>
      </c>
      <c r="AG755">
        <f>VLOOKUP($H755,'Master list'!$C:$Z,8,0)</f>
        <v>345</v>
      </c>
      <c r="AH755" s="46">
        <f>VLOOKUP($H755,'Master list'!$C:$L,9,0)</f>
        <v>0.62831400000000004</v>
      </c>
      <c r="AI755" s="46">
        <f t="shared" si="40"/>
        <v>125.6628</v>
      </c>
      <c r="AJ755" s="46">
        <f t="shared" si="41"/>
        <v>0</v>
      </c>
      <c r="AK755" s="46">
        <f t="shared" si="42"/>
        <v>125.6628</v>
      </c>
      <c r="AL755" s="74">
        <v>5</v>
      </c>
    </row>
    <row r="756" spans="1:38">
      <c r="A756" s="120" t="s">
        <v>1447</v>
      </c>
      <c r="B756" s="120" t="s">
        <v>1702</v>
      </c>
      <c r="C756" s="120" t="s">
        <v>6295</v>
      </c>
      <c r="D756" s="120" t="s">
        <v>6296</v>
      </c>
      <c r="E756" s="121">
        <v>10</v>
      </c>
      <c r="F756" s="120" t="s">
        <v>6247</v>
      </c>
      <c r="G756" s="120" t="s">
        <v>6247</v>
      </c>
      <c r="H756" s="120" t="s">
        <v>956</v>
      </c>
      <c r="I756" s="120" t="s">
        <v>1224</v>
      </c>
      <c r="J756" s="120" t="s">
        <v>1221</v>
      </c>
      <c r="K756" s="120">
        <v>1</v>
      </c>
      <c r="L756" s="120">
        <v>270</v>
      </c>
      <c r="M756" s="120" t="s">
        <v>1754</v>
      </c>
      <c r="N756" s="120" t="s">
        <v>1704</v>
      </c>
      <c r="O756" s="120" t="s">
        <v>1702</v>
      </c>
      <c r="P756" s="121">
        <v>100</v>
      </c>
      <c r="Q756" s="120">
        <v>0</v>
      </c>
      <c r="R756" s="121">
        <v>0</v>
      </c>
      <c r="S756" s="120">
        <v>0</v>
      </c>
      <c r="T756" s="121">
        <v>0</v>
      </c>
      <c r="U756" s="120">
        <v>0</v>
      </c>
      <c r="V756" s="121">
        <v>100</v>
      </c>
      <c r="W756" s="120">
        <v>0</v>
      </c>
      <c r="X756" s="120" t="s">
        <v>6298</v>
      </c>
      <c r="Y756" s="120" t="b">
        <v>0</v>
      </c>
      <c r="AA756" t="str">
        <f>VLOOKUP($H756,'Master list'!$C:$Z,3,0)</f>
        <v>SGCC</v>
      </c>
      <c r="AB756" t="str">
        <f>VLOOKUP($H756,'Master list'!$C:$Z,4,0)</f>
        <v>Z08</v>
      </c>
      <c r="AC756" s="47">
        <f>VLOOKUP($H756,'Master list'!$C:$Z,13,0)</f>
        <v>1219</v>
      </c>
      <c r="AD756" t="str">
        <f>VLOOKUP($H756,'Master list'!$C:$Z,5,0)</f>
        <v>SGCC-ZSBX-Z08</v>
      </c>
      <c r="AE756">
        <f>VLOOKUP($H756,'Master list'!$C:$Z,6,0)</f>
        <v>1</v>
      </c>
      <c r="AF756">
        <f>VLOOKUP($H756,'Master list'!$C:$Z,7,0)</f>
        <v>270</v>
      </c>
      <c r="AG756">
        <f>VLOOKUP($H756,'Master list'!$C:$Z,8,0)</f>
        <v>500</v>
      </c>
      <c r="AH756" s="46">
        <f>VLOOKUP($H756,'Master list'!$C:$L,9,0)</f>
        <v>1.05975</v>
      </c>
      <c r="AI756" s="46">
        <f t="shared" si="40"/>
        <v>105.97499999999999</v>
      </c>
      <c r="AJ756" s="46">
        <f t="shared" si="41"/>
        <v>0</v>
      </c>
      <c r="AK756" s="46">
        <f t="shared" si="42"/>
        <v>105.97499999999999</v>
      </c>
      <c r="AL756" s="74">
        <v>5</v>
      </c>
    </row>
    <row r="757" spans="1:38">
      <c r="A757" s="120" t="s">
        <v>1447</v>
      </c>
      <c r="B757" s="120" t="s">
        <v>1702</v>
      </c>
      <c r="C757" s="120" t="s">
        <v>6295</v>
      </c>
      <c r="D757" s="120" t="s">
        <v>6296</v>
      </c>
      <c r="E757" s="121">
        <v>11</v>
      </c>
      <c r="F757" s="120" t="s">
        <v>6284</v>
      </c>
      <c r="G757" s="120" t="s">
        <v>6284</v>
      </c>
      <c r="H757" s="120" t="s">
        <v>956</v>
      </c>
      <c r="I757" s="120" t="s">
        <v>1224</v>
      </c>
      <c r="J757" s="120" t="s">
        <v>1221</v>
      </c>
      <c r="K757" s="120">
        <v>1</v>
      </c>
      <c r="L757" s="120">
        <v>270</v>
      </c>
      <c r="M757" s="120" t="s">
        <v>1754</v>
      </c>
      <c r="N757" s="120" t="s">
        <v>1704</v>
      </c>
      <c r="O757" s="120" t="s">
        <v>1702</v>
      </c>
      <c r="P757" s="121">
        <v>100</v>
      </c>
      <c r="Q757" s="120">
        <v>0</v>
      </c>
      <c r="R757" s="121">
        <v>0</v>
      </c>
      <c r="S757" s="120">
        <v>0</v>
      </c>
      <c r="T757" s="121">
        <v>0</v>
      </c>
      <c r="U757" s="120">
        <v>0</v>
      </c>
      <c r="V757" s="121">
        <v>100</v>
      </c>
      <c r="W757" s="120">
        <v>0</v>
      </c>
      <c r="X757" s="120" t="s">
        <v>6298</v>
      </c>
      <c r="Y757" s="120" t="b">
        <v>0</v>
      </c>
      <c r="AA757" t="str">
        <f>VLOOKUP($H757,'Master list'!$C:$Z,3,0)</f>
        <v>SGCC</v>
      </c>
      <c r="AB757" t="str">
        <f>VLOOKUP($H757,'Master list'!$C:$Z,4,0)</f>
        <v>Z08</v>
      </c>
      <c r="AC757" s="47">
        <f>VLOOKUP($H757,'Master list'!$C:$Z,13,0)</f>
        <v>1219</v>
      </c>
      <c r="AD757" t="str">
        <f>VLOOKUP($H757,'Master list'!$C:$Z,5,0)</f>
        <v>SGCC-ZSBX-Z08</v>
      </c>
      <c r="AE757">
        <f>VLOOKUP($H757,'Master list'!$C:$Z,6,0)</f>
        <v>1</v>
      </c>
      <c r="AF757">
        <f>VLOOKUP($H757,'Master list'!$C:$Z,7,0)</f>
        <v>270</v>
      </c>
      <c r="AG757">
        <f>VLOOKUP($H757,'Master list'!$C:$Z,8,0)</f>
        <v>500</v>
      </c>
      <c r="AH757" s="46">
        <f>VLOOKUP($H757,'Master list'!$C:$L,9,0)</f>
        <v>1.05975</v>
      </c>
      <c r="AI757" s="46">
        <f t="shared" si="40"/>
        <v>105.97499999999999</v>
      </c>
      <c r="AJ757" s="46">
        <f t="shared" si="41"/>
        <v>0</v>
      </c>
      <c r="AK757" s="46">
        <f t="shared" si="42"/>
        <v>105.97499999999999</v>
      </c>
      <c r="AL757" s="74">
        <v>5</v>
      </c>
    </row>
    <row r="758" spans="1:38">
      <c r="A758" s="120" t="s">
        <v>1447</v>
      </c>
      <c r="B758" s="120" t="s">
        <v>1702</v>
      </c>
      <c r="C758" s="120" t="s">
        <v>6295</v>
      </c>
      <c r="D758" s="120" t="s">
        <v>6296</v>
      </c>
      <c r="E758" s="121">
        <v>12</v>
      </c>
      <c r="F758" s="120" t="s">
        <v>6247</v>
      </c>
      <c r="G758" s="120" t="s">
        <v>6247</v>
      </c>
      <c r="H758" s="120" t="s">
        <v>1090</v>
      </c>
      <c r="I758" s="120" t="s">
        <v>1224</v>
      </c>
      <c r="J758" s="120" t="s">
        <v>1221</v>
      </c>
      <c r="K758" s="120">
        <v>0.5</v>
      </c>
      <c r="L758" s="120">
        <v>686</v>
      </c>
      <c r="M758" s="120" t="s">
        <v>1768</v>
      </c>
      <c r="N758" s="120" t="s">
        <v>1704</v>
      </c>
      <c r="O758" s="120" t="s">
        <v>1702</v>
      </c>
      <c r="P758" s="121">
        <v>500</v>
      </c>
      <c r="Q758" s="120">
        <v>0</v>
      </c>
      <c r="R758" s="121">
        <v>0</v>
      </c>
      <c r="S758" s="120">
        <v>0</v>
      </c>
      <c r="T758" s="121">
        <v>0</v>
      </c>
      <c r="U758" s="120">
        <v>0</v>
      </c>
      <c r="V758" s="121">
        <v>500</v>
      </c>
      <c r="W758" s="120">
        <v>0</v>
      </c>
      <c r="X758" s="120" t="s">
        <v>6298</v>
      </c>
      <c r="Y758" s="120" t="b">
        <v>0</v>
      </c>
      <c r="AA758" t="str">
        <f>VLOOKUP($H758,'Master list'!$C:$Z,3,0)</f>
        <v>SGCC</v>
      </c>
      <c r="AB758" t="str">
        <f>VLOOKUP($H758,'Master list'!$C:$Z,4,0)</f>
        <v>Z08</v>
      </c>
      <c r="AC758" s="47">
        <f>VLOOKUP($H758,'Master list'!$C:$Z,13,0)</f>
        <v>1219</v>
      </c>
      <c r="AD758" t="str">
        <f>VLOOKUP($H758,'Master list'!$C:$Z,5,0)</f>
        <v>SGCC-ZSBX-Z08</v>
      </c>
      <c r="AE758">
        <f>VLOOKUP($H758,'Master list'!$C:$Z,6,0)</f>
        <v>0.5</v>
      </c>
      <c r="AF758">
        <f>VLOOKUP($H758,'Master list'!$C:$Z,7,0)</f>
        <v>686</v>
      </c>
      <c r="AG758">
        <f>VLOOKUP($H758,'Master list'!$C:$Z,8,0)</f>
        <v>358</v>
      </c>
      <c r="AH758" s="46">
        <f>VLOOKUP($H758,'Master list'!$C:$L,9,0)</f>
        <v>0.96393289999999987</v>
      </c>
      <c r="AI758" s="46">
        <f t="shared" si="40"/>
        <v>481.96644999999995</v>
      </c>
      <c r="AJ758" s="46">
        <f t="shared" si="41"/>
        <v>0</v>
      </c>
      <c r="AK758" s="46">
        <f t="shared" si="42"/>
        <v>481.96644999999995</v>
      </c>
      <c r="AL758" s="74">
        <v>5</v>
      </c>
    </row>
    <row r="759" spans="1:38">
      <c r="A759" s="120" t="s">
        <v>1447</v>
      </c>
      <c r="B759" s="120" t="s">
        <v>1702</v>
      </c>
      <c r="C759" s="120" t="s">
        <v>6295</v>
      </c>
      <c r="D759" s="120" t="s">
        <v>6296</v>
      </c>
      <c r="E759" s="121">
        <v>13</v>
      </c>
      <c r="F759" s="120" t="s">
        <v>6276</v>
      </c>
      <c r="G759" s="120" t="s">
        <v>6276</v>
      </c>
      <c r="H759" s="120" t="s">
        <v>1090</v>
      </c>
      <c r="I759" s="120" t="s">
        <v>1224</v>
      </c>
      <c r="J759" s="120" t="s">
        <v>1221</v>
      </c>
      <c r="K759" s="120">
        <v>0.5</v>
      </c>
      <c r="L759" s="120">
        <v>686</v>
      </c>
      <c r="M759" s="120" t="s">
        <v>1768</v>
      </c>
      <c r="N759" s="120" t="s">
        <v>1704</v>
      </c>
      <c r="O759" s="120" t="s">
        <v>1702</v>
      </c>
      <c r="P759" s="121">
        <v>500</v>
      </c>
      <c r="Q759" s="120">
        <v>0</v>
      </c>
      <c r="R759" s="121">
        <v>0</v>
      </c>
      <c r="S759" s="120">
        <v>0</v>
      </c>
      <c r="T759" s="121">
        <v>0</v>
      </c>
      <c r="U759" s="120">
        <v>0</v>
      </c>
      <c r="V759" s="121">
        <v>500</v>
      </c>
      <c r="W759" s="120">
        <v>0</v>
      </c>
      <c r="X759" s="120" t="s">
        <v>6298</v>
      </c>
      <c r="Y759" s="120" t="b">
        <v>0</v>
      </c>
      <c r="AA759" t="str">
        <f>VLOOKUP($H759,'Master list'!$C:$Z,3,0)</f>
        <v>SGCC</v>
      </c>
      <c r="AB759" t="str">
        <f>VLOOKUP($H759,'Master list'!$C:$Z,4,0)</f>
        <v>Z08</v>
      </c>
      <c r="AC759" s="47">
        <f>VLOOKUP($H759,'Master list'!$C:$Z,13,0)</f>
        <v>1219</v>
      </c>
      <c r="AD759" t="str">
        <f>VLOOKUP($H759,'Master list'!$C:$Z,5,0)</f>
        <v>SGCC-ZSBX-Z08</v>
      </c>
      <c r="AE759">
        <f>VLOOKUP($H759,'Master list'!$C:$Z,6,0)</f>
        <v>0.5</v>
      </c>
      <c r="AF759">
        <f>VLOOKUP($H759,'Master list'!$C:$Z,7,0)</f>
        <v>686</v>
      </c>
      <c r="AG759">
        <f>VLOOKUP($H759,'Master list'!$C:$Z,8,0)</f>
        <v>358</v>
      </c>
      <c r="AH759" s="46">
        <f>VLOOKUP($H759,'Master list'!$C:$L,9,0)</f>
        <v>0.96393289999999987</v>
      </c>
      <c r="AI759" s="46">
        <f t="shared" si="40"/>
        <v>481.96644999999995</v>
      </c>
      <c r="AJ759" s="46">
        <f t="shared" si="41"/>
        <v>0</v>
      </c>
      <c r="AK759" s="46">
        <f t="shared" si="42"/>
        <v>481.96644999999995</v>
      </c>
      <c r="AL759" s="74">
        <v>5</v>
      </c>
    </row>
    <row r="760" spans="1:38">
      <c r="A760" s="120" t="s">
        <v>1447</v>
      </c>
      <c r="B760" s="120" t="s">
        <v>1702</v>
      </c>
      <c r="C760" s="120" t="s">
        <v>6295</v>
      </c>
      <c r="D760" s="120" t="s">
        <v>6296</v>
      </c>
      <c r="E760" s="121">
        <v>14</v>
      </c>
      <c r="F760" s="120" t="s">
        <v>6284</v>
      </c>
      <c r="G760" s="120" t="s">
        <v>6284</v>
      </c>
      <c r="H760" s="120" t="s">
        <v>1090</v>
      </c>
      <c r="I760" s="120" t="s">
        <v>1224</v>
      </c>
      <c r="J760" s="120" t="s">
        <v>1221</v>
      </c>
      <c r="K760" s="120">
        <v>0.5</v>
      </c>
      <c r="L760" s="120">
        <v>686</v>
      </c>
      <c r="M760" s="120" t="s">
        <v>1768</v>
      </c>
      <c r="N760" s="120" t="s">
        <v>1704</v>
      </c>
      <c r="O760" s="120" t="s">
        <v>1702</v>
      </c>
      <c r="P760" s="121">
        <v>500</v>
      </c>
      <c r="Q760" s="120">
        <v>0</v>
      </c>
      <c r="R760" s="121">
        <v>0</v>
      </c>
      <c r="S760" s="120">
        <v>0</v>
      </c>
      <c r="T760" s="121">
        <v>0</v>
      </c>
      <c r="U760" s="120">
        <v>0</v>
      </c>
      <c r="V760" s="121">
        <v>500</v>
      </c>
      <c r="W760" s="120">
        <v>0</v>
      </c>
      <c r="X760" s="120" t="s">
        <v>6298</v>
      </c>
      <c r="Y760" s="120" t="b">
        <v>0</v>
      </c>
      <c r="AA760" t="str">
        <f>VLOOKUP($H760,'Master list'!$C:$Z,3,0)</f>
        <v>SGCC</v>
      </c>
      <c r="AB760" t="str">
        <f>VLOOKUP($H760,'Master list'!$C:$Z,4,0)</f>
        <v>Z08</v>
      </c>
      <c r="AC760" s="47">
        <f>VLOOKUP($H760,'Master list'!$C:$Z,13,0)</f>
        <v>1219</v>
      </c>
      <c r="AD760" t="str">
        <f>VLOOKUP($H760,'Master list'!$C:$Z,5,0)</f>
        <v>SGCC-ZSBX-Z08</v>
      </c>
      <c r="AE760">
        <f>VLOOKUP($H760,'Master list'!$C:$Z,6,0)</f>
        <v>0.5</v>
      </c>
      <c r="AF760">
        <f>VLOOKUP($H760,'Master list'!$C:$Z,7,0)</f>
        <v>686</v>
      </c>
      <c r="AG760">
        <f>VLOOKUP($H760,'Master list'!$C:$Z,8,0)</f>
        <v>358</v>
      </c>
      <c r="AH760" s="46">
        <f>VLOOKUP($H760,'Master list'!$C:$L,9,0)</f>
        <v>0.96393289999999987</v>
      </c>
      <c r="AI760" s="46">
        <f t="shared" si="40"/>
        <v>481.96644999999995</v>
      </c>
      <c r="AJ760" s="46">
        <f t="shared" si="41"/>
        <v>0</v>
      </c>
      <c r="AK760" s="46">
        <f t="shared" si="42"/>
        <v>481.96644999999995</v>
      </c>
      <c r="AL760" s="74">
        <v>5</v>
      </c>
    </row>
    <row r="761" spans="1:38">
      <c r="A761" s="120" t="s">
        <v>1447</v>
      </c>
      <c r="B761" s="120" t="s">
        <v>1702</v>
      </c>
      <c r="C761" s="120" t="s">
        <v>6295</v>
      </c>
      <c r="D761" s="120" t="s">
        <v>6296</v>
      </c>
      <c r="E761" s="121">
        <v>15</v>
      </c>
      <c r="F761" s="120" t="s">
        <v>6265</v>
      </c>
      <c r="G761" s="120" t="s">
        <v>6265</v>
      </c>
      <c r="H761" s="120" t="s">
        <v>1148</v>
      </c>
      <c r="I761" s="120" t="s">
        <v>1224</v>
      </c>
      <c r="J761" s="120" t="s">
        <v>1547</v>
      </c>
      <c r="K761" s="120">
        <v>0.8</v>
      </c>
      <c r="L761" s="120">
        <v>102</v>
      </c>
      <c r="M761" s="120" t="s">
        <v>1772</v>
      </c>
      <c r="N761" s="120" t="s">
        <v>1704</v>
      </c>
      <c r="O761" s="120" t="s">
        <v>1702</v>
      </c>
      <c r="P761" s="121">
        <v>100</v>
      </c>
      <c r="Q761" s="120">
        <v>0</v>
      </c>
      <c r="R761" s="121">
        <v>0</v>
      </c>
      <c r="S761" s="120">
        <v>0</v>
      </c>
      <c r="T761" s="121">
        <v>0</v>
      </c>
      <c r="U761" s="120">
        <v>0</v>
      </c>
      <c r="V761" s="121">
        <v>100</v>
      </c>
      <c r="W761" s="120">
        <v>0</v>
      </c>
      <c r="X761" s="120" t="s">
        <v>6300</v>
      </c>
      <c r="Y761" s="120" t="b">
        <v>0</v>
      </c>
      <c r="AA761" t="str">
        <f>VLOOKUP($H761,'Master list'!$C:$Z,3,0)</f>
        <v>SGCD</v>
      </c>
      <c r="AB761" t="str">
        <f>VLOOKUP($H761,'Master list'!$C:$Z,4,0)</f>
        <v>Z08</v>
      </c>
      <c r="AC761" s="47">
        <f>VLOOKUP($H761,'Master list'!$C:$Z,13,0)</f>
        <v>1219</v>
      </c>
      <c r="AD761" t="str">
        <f>VLOOKUP($H761,'Master list'!$C:$Z,5,0)</f>
        <v>SGCD2-ZSBX-Z08</v>
      </c>
      <c r="AE761">
        <f>VLOOKUP($H761,'Master list'!$C:$Z,6,0)</f>
        <v>0.8</v>
      </c>
      <c r="AF761">
        <f>VLOOKUP($H761,'Master list'!$C:$Z,7,0)</f>
        <v>102</v>
      </c>
      <c r="AG761">
        <f>VLOOKUP($H761,'Master list'!$C:$Z,8,0)</f>
        <v>240</v>
      </c>
      <c r="AH761" s="46">
        <f>VLOOKUP($H761,'Master list'!$C:$L,9,0)</f>
        <v>0.15373440000000002</v>
      </c>
      <c r="AI761" s="46">
        <f t="shared" si="40"/>
        <v>15.373440000000002</v>
      </c>
      <c r="AJ761" s="46">
        <f t="shared" si="41"/>
        <v>0</v>
      </c>
      <c r="AK761" s="46">
        <f t="shared" si="42"/>
        <v>15.373440000000002</v>
      </c>
      <c r="AL761" s="74">
        <v>5</v>
      </c>
    </row>
    <row r="762" spans="1:38">
      <c r="A762" s="120" t="s">
        <v>1447</v>
      </c>
      <c r="B762" s="120" t="s">
        <v>1702</v>
      </c>
      <c r="C762" s="120" t="s">
        <v>6295</v>
      </c>
      <c r="D762" s="120" t="s">
        <v>6296</v>
      </c>
      <c r="E762" s="121">
        <v>16</v>
      </c>
      <c r="F762" s="120" t="s">
        <v>6247</v>
      </c>
      <c r="G762" s="120" t="s">
        <v>6247</v>
      </c>
      <c r="H762" s="120" t="s">
        <v>684</v>
      </c>
      <c r="I762" s="120" t="s">
        <v>1224</v>
      </c>
      <c r="J762" s="120" t="s">
        <v>1221</v>
      </c>
      <c r="K762" s="120">
        <v>0.5</v>
      </c>
      <c r="L762" s="120">
        <v>105</v>
      </c>
      <c r="M762" s="120" t="s">
        <v>1263</v>
      </c>
      <c r="N762" s="120" t="s">
        <v>1715</v>
      </c>
      <c r="O762" s="120" t="s">
        <v>1702</v>
      </c>
      <c r="P762" s="121">
        <v>0</v>
      </c>
      <c r="Q762" s="120">
        <v>150</v>
      </c>
      <c r="R762" s="121">
        <v>1</v>
      </c>
      <c r="S762" s="120">
        <v>50</v>
      </c>
      <c r="T762" s="121">
        <v>0</v>
      </c>
      <c r="U762" s="120">
        <v>0</v>
      </c>
      <c r="V762" s="121">
        <v>0</v>
      </c>
      <c r="W762" s="120">
        <v>100</v>
      </c>
      <c r="X762" s="120" t="s">
        <v>6300</v>
      </c>
      <c r="Y762" s="120" t="b">
        <v>0</v>
      </c>
      <c r="AA762" t="str">
        <f>VLOOKUP($H762,'Master list'!$C:$Z,3,0)</f>
        <v>SGCC</v>
      </c>
      <c r="AB762" t="str">
        <f>VLOOKUP($H762,'Master list'!$C:$Z,4,0)</f>
        <v>Z08</v>
      </c>
      <c r="AC762" s="47">
        <f>VLOOKUP($H762,'Master list'!$C:$Z,13,0)</f>
        <v>1219</v>
      </c>
      <c r="AD762" t="str">
        <f>VLOOKUP($H762,'Master list'!$C:$Z,5,0)</f>
        <v>SGCC-ZSBX-Z08</v>
      </c>
      <c r="AE762">
        <f>VLOOKUP($H762,'Master list'!$C:$Z,6,0)</f>
        <v>0.5</v>
      </c>
      <c r="AF762">
        <f>VLOOKUP($H762,'Master list'!$C:$Z,7,0)</f>
        <v>105</v>
      </c>
      <c r="AG762" t="str">
        <f>VLOOKUP($H762,'Master list'!$C:$Z,8,0)</f>
        <v>COIL</v>
      </c>
      <c r="AH762" s="46">
        <f>VLOOKUP($H762,'Master list'!$C:$L,9,0)</f>
        <v>1</v>
      </c>
      <c r="AI762" s="46">
        <f t="shared" si="40"/>
        <v>150</v>
      </c>
      <c r="AJ762" s="46">
        <f t="shared" si="41"/>
        <v>50</v>
      </c>
      <c r="AK762" s="46">
        <f t="shared" si="42"/>
        <v>100</v>
      </c>
      <c r="AL762" s="74">
        <v>5</v>
      </c>
    </row>
    <row r="763" spans="1:38">
      <c r="A763" s="120" t="s">
        <v>1447</v>
      </c>
      <c r="B763" s="120" t="s">
        <v>1702</v>
      </c>
      <c r="C763" s="120" t="s">
        <v>6301</v>
      </c>
      <c r="D763" s="120" t="s">
        <v>6296</v>
      </c>
      <c r="E763" s="121">
        <v>1</v>
      </c>
      <c r="F763" s="120" t="s">
        <v>6246</v>
      </c>
      <c r="G763" s="120" t="s">
        <v>6246</v>
      </c>
      <c r="H763" s="120" t="s">
        <v>1663</v>
      </c>
      <c r="I763" s="120" t="s">
        <v>1228</v>
      </c>
      <c r="J763" s="120" t="s">
        <v>1221</v>
      </c>
      <c r="K763" s="120">
        <v>1.6</v>
      </c>
      <c r="L763" s="120">
        <v>68</v>
      </c>
      <c r="M763" s="120" t="s">
        <v>1740</v>
      </c>
      <c r="N763" s="120" t="s">
        <v>1704</v>
      </c>
      <c r="O763" s="120" t="s">
        <v>1702</v>
      </c>
      <c r="P763" s="121">
        <v>100</v>
      </c>
      <c r="Q763" s="120">
        <v>0</v>
      </c>
      <c r="R763" s="121">
        <v>0</v>
      </c>
      <c r="S763" s="120">
        <v>0</v>
      </c>
      <c r="T763" s="121">
        <v>0</v>
      </c>
      <c r="U763" s="120">
        <v>0</v>
      </c>
      <c r="V763" s="121">
        <v>100</v>
      </c>
      <c r="W763" s="120">
        <v>0</v>
      </c>
      <c r="X763" s="120" t="s">
        <v>6300</v>
      </c>
      <c r="Y763" s="120" t="b">
        <v>0</v>
      </c>
      <c r="AA763" t="str">
        <f>VLOOKUP($H763,'Master list'!$C:$Z,3,0)</f>
        <v>SGCC</v>
      </c>
      <c r="AB763" t="str">
        <f>VLOOKUP($H763,'Master list'!$C:$Z,4,0)</f>
        <v>Z08</v>
      </c>
      <c r="AC763" s="47">
        <f>VLOOKUP($H763,'Master list'!$C:$Z,13,0)</f>
        <v>1219</v>
      </c>
      <c r="AD763" t="str">
        <f>VLOOKUP($H763,'Master list'!$C:$Z,5,0)</f>
        <v>SGCC-ZSBX-Z08</v>
      </c>
      <c r="AE763">
        <f>VLOOKUP($H763,'Master list'!$C:$Z,6,0)</f>
        <v>1.6</v>
      </c>
      <c r="AF763">
        <f>VLOOKUP($H763,'Master list'!$C:$Z,7,0)</f>
        <v>68</v>
      </c>
      <c r="AG763">
        <f>VLOOKUP($H763,'Master list'!$C:$Z,8,0)</f>
        <v>1220</v>
      </c>
      <c r="AH763" s="46">
        <f>VLOOKUP($H763,'Master list'!$C:$L,9,0)</f>
        <v>1.0419776000000001</v>
      </c>
      <c r="AI763" s="46">
        <f t="shared" si="40"/>
        <v>104.19776</v>
      </c>
      <c r="AJ763" s="46">
        <f t="shared" si="41"/>
        <v>0</v>
      </c>
      <c r="AK763" s="46">
        <f t="shared" si="42"/>
        <v>104.19776</v>
      </c>
      <c r="AL763" s="74">
        <v>5</v>
      </c>
    </row>
    <row r="764" spans="1:38">
      <c r="A764" s="120" t="s">
        <v>1447</v>
      </c>
      <c r="B764" s="120" t="s">
        <v>1702</v>
      </c>
      <c r="C764" s="120" t="s">
        <v>6301</v>
      </c>
      <c r="D764" s="120" t="s">
        <v>6296</v>
      </c>
      <c r="E764" s="121">
        <v>2</v>
      </c>
      <c r="F764" s="120" t="s">
        <v>6288</v>
      </c>
      <c r="G764" s="120" t="s">
        <v>6288</v>
      </c>
      <c r="H764" s="120" t="s">
        <v>1640</v>
      </c>
      <c r="I764" s="120" t="s">
        <v>1228</v>
      </c>
      <c r="J764" s="120" t="s">
        <v>1221</v>
      </c>
      <c r="K764" s="120">
        <v>1.6</v>
      </c>
      <c r="L764" s="120">
        <v>68</v>
      </c>
      <c r="M764" s="120" t="s">
        <v>1869</v>
      </c>
      <c r="N764" s="120" t="s">
        <v>1704</v>
      </c>
      <c r="O764" s="120" t="s">
        <v>1702</v>
      </c>
      <c r="P764" s="121">
        <v>100</v>
      </c>
      <c r="Q764" s="120">
        <v>0</v>
      </c>
      <c r="R764" s="121">
        <v>0</v>
      </c>
      <c r="S764" s="120">
        <v>0</v>
      </c>
      <c r="T764" s="121">
        <v>0</v>
      </c>
      <c r="U764" s="120">
        <v>0</v>
      </c>
      <c r="V764" s="121">
        <v>100</v>
      </c>
      <c r="W764" s="120">
        <v>0</v>
      </c>
      <c r="X764" s="120" t="s">
        <v>6300</v>
      </c>
      <c r="Y764" s="120" t="b">
        <v>0</v>
      </c>
      <c r="AA764" t="str">
        <f>VLOOKUP($H764,'Master list'!$C:$Z,3,0)</f>
        <v>SGCC</v>
      </c>
      <c r="AB764" t="str">
        <f>VLOOKUP($H764,'Master list'!$C:$Z,4,0)</f>
        <v>Z08</v>
      </c>
      <c r="AC764" s="47">
        <f>VLOOKUP($H764,'Master list'!$C:$Z,13,0)</f>
        <v>1219</v>
      </c>
      <c r="AD764" t="str">
        <f>VLOOKUP($H764,'Master list'!$C:$Z,5,0)</f>
        <v>SGCC-ZSBX-Z08</v>
      </c>
      <c r="AE764">
        <f>VLOOKUP($H764,'Master list'!$C:$Z,6,0)</f>
        <v>1.6</v>
      </c>
      <c r="AF764">
        <f>VLOOKUP($H764,'Master list'!$C:$Z,7,0)</f>
        <v>68</v>
      </c>
      <c r="AG764">
        <f>VLOOKUP($H764,'Master list'!$C:$Z,8,0)</f>
        <v>1220</v>
      </c>
      <c r="AH764" s="46">
        <f>VLOOKUP($H764,'Master list'!$C:$L,9,0)</f>
        <v>1.0419776000000001</v>
      </c>
      <c r="AI764" s="46">
        <f t="shared" si="40"/>
        <v>104.19776</v>
      </c>
      <c r="AJ764" s="46">
        <f t="shared" si="41"/>
        <v>0</v>
      </c>
      <c r="AK764" s="46">
        <f t="shared" si="42"/>
        <v>104.19776</v>
      </c>
      <c r="AL764" s="74">
        <v>5</v>
      </c>
    </row>
    <row r="765" spans="1:38">
      <c r="A765" s="120" t="s">
        <v>1447</v>
      </c>
      <c r="B765" s="120" t="s">
        <v>1702</v>
      </c>
      <c r="C765" s="120" t="s">
        <v>6301</v>
      </c>
      <c r="D765" s="120" t="s">
        <v>6296</v>
      </c>
      <c r="E765" s="121">
        <v>3</v>
      </c>
      <c r="F765" s="120" t="s">
        <v>6247</v>
      </c>
      <c r="G765" s="120" t="s">
        <v>6247</v>
      </c>
      <c r="H765" s="120" t="s">
        <v>8</v>
      </c>
      <c r="I765" s="120" t="s">
        <v>1228</v>
      </c>
      <c r="J765" s="120" t="s">
        <v>1221</v>
      </c>
      <c r="K765" s="120">
        <v>1</v>
      </c>
      <c r="L765" s="120">
        <v>85</v>
      </c>
      <c r="M765" s="120" t="s">
        <v>1834</v>
      </c>
      <c r="N765" s="120" t="s">
        <v>1704</v>
      </c>
      <c r="O765" s="120" t="s">
        <v>1702</v>
      </c>
      <c r="P765" s="121">
        <v>1000</v>
      </c>
      <c r="Q765" s="120">
        <v>0</v>
      </c>
      <c r="R765" s="121">
        <v>0</v>
      </c>
      <c r="S765" s="120">
        <v>0</v>
      </c>
      <c r="T765" s="121">
        <v>0</v>
      </c>
      <c r="U765" s="120">
        <v>0</v>
      </c>
      <c r="V765" s="121">
        <v>1000</v>
      </c>
      <c r="W765" s="120">
        <v>0</v>
      </c>
      <c r="X765" s="120" t="s">
        <v>6300</v>
      </c>
      <c r="Y765" s="120" t="b">
        <v>0</v>
      </c>
      <c r="AA765" t="str">
        <f>VLOOKUP($H765,'Master list'!$C:$Z,3,0)</f>
        <v>SGCC</v>
      </c>
      <c r="AB765" t="str">
        <f>VLOOKUP($H765,'Master list'!$C:$Z,4,0)</f>
        <v>Z08</v>
      </c>
      <c r="AC765" s="47">
        <f>VLOOKUP($H765,'Master list'!$C:$Z,13,0)</f>
        <v>1219</v>
      </c>
      <c r="AD765" t="str">
        <f>VLOOKUP($H765,'Master list'!$C:$Z,5,0)</f>
        <v>SGCC-ZSBX-Z08</v>
      </c>
      <c r="AE765">
        <f>VLOOKUP($H765,'Master list'!$C:$Z,6,0)</f>
        <v>1</v>
      </c>
      <c r="AF765">
        <f>VLOOKUP($H765,'Master list'!$C:$Z,7,0)</f>
        <v>85</v>
      </c>
      <c r="AG765">
        <f>VLOOKUP($H765,'Master list'!$C:$Z,8,0)</f>
        <v>185</v>
      </c>
      <c r="AH765" s="46">
        <f>VLOOKUP($H765,'Master list'!$C:$L,9,0)</f>
        <v>0.12344125</v>
      </c>
      <c r="AI765" s="46">
        <f t="shared" si="40"/>
        <v>123.44125</v>
      </c>
      <c r="AJ765" s="46">
        <f t="shared" si="41"/>
        <v>0</v>
      </c>
      <c r="AK765" s="46">
        <f t="shared" si="42"/>
        <v>123.44125</v>
      </c>
      <c r="AL765" s="74">
        <v>5</v>
      </c>
    </row>
    <row r="766" spans="1:38">
      <c r="A766" s="120" t="s">
        <v>1447</v>
      </c>
      <c r="B766" s="120" t="s">
        <v>1702</v>
      </c>
      <c r="C766" s="120" t="s">
        <v>6301</v>
      </c>
      <c r="D766" s="120" t="s">
        <v>6296</v>
      </c>
      <c r="E766" s="121">
        <v>4</v>
      </c>
      <c r="F766" s="120" t="s">
        <v>6276</v>
      </c>
      <c r="G766" s="120" t="s">
        <v>6276</v>
      </c>
      <c r="H766" s="120" t="s">
        <v>8</v>
      </c>
      <c r="I766" s="120" t="s">
        <v>1228</v>
      </c>
      <c r="J766" s="120" t="s">
        <v>1221</v>
      </c>
      <c r="K766" s="120">
        <v>1</v>
      </c>
      <c r="L766" s="120">
        <v>85</v>
      </c>
      <c r="M766" s="120" t="s">
        <v>1834</v>
      </c>
      <c r="N766" s="120" t="s">
        <v>1704</v>
      </c>
      <c r="O766" s="120" t="s">
        <v>1702</v>
      </c>
      <c r="P766" s="121">
        <v>1000</v>
      </c>
      <c r="Q766" s="120">
        <v>0</v>
      </c>
      <c r="R766" s="121">
        <v>0</v>
      </c>
      <c r="S766" s="120">
        <v>0</v>
      </c>
      <c r="T766" s="121">
        <v>0</v>
      </c>
      <c r="U766" s="120">
        <v>0</v>
      </c>
      <c r="V766" s="121">
        <v>1000</v>
      </c>
      <c r="W766" s="120">
        <v>0</v>
      </c>
      <c r="X766" s="120" t="s">
        <v>6300</v>
      </c>
      <c r="Y766" s="120" t="b">
        <v>0</v>
      </c>
      <c r="AA766" t="str">
        <f>VLOOKUP($H766,'Master list'!$C:$Z,3,0)</f>
        <v>SGCC</v>
      </c>
      <c r="AB766" t="str">
        <f>VLOOKUP($H766,'Master list'!$C:$Z,4,0)</f>
        <v>Z08</v>
      </c>
      <c r="AC766" s="47">
        <f>VLOOKUP($H766,'Master list'!$C:$Z,13,0)</f>
        <v>1219</v>
      </c>
      <c r="AD766" t="str">
        <f>VLOOKUP($H766,'Master list'!$C:$Z,5,0)</f>
        <v>SGCC-ZSBX-Z08</v>
      </c>
      <c r="AE766">
        <f>VLOOKUP($H766,'Master list'!$C:$Z,6,0)</f>
        <v>1</v>
      </c>
      <c r="AF766">
        <f>VLOOKUP($H766,'Master list'!$C:$Z,7,0)</f>
        <v>85</v>
      </c>
      <c r="AG766">
        <f>VLOOKUP($H766,'Master list'!$C:$Z,8,0)</f>
        <v>185</v>
      </c>
      <c r="AH766" s="46">
        <f>VLOOKUP($H766,'Master list'!$C:$L,9,0)</f>
        <v>0.12344125</v>
      </c>
      <c r="AI766" s="46">
        <f t="shared" si="40"/>
        <v>123.44125</v>
      </c>
      <c r="AJ766" s="46">
        <f t="shared" si="41"/>
        <v>0</v>
      </c>
      <c r="AK766" s="46">
        <f t="shared" si="42"/>
        <v>123.44125</v>
      </c>
      <c r="AL766" s="74">
        <v>5</v>
      </c>
    </row>
    <row r="767" spans="1:38">
      <c r="A767" s="120" t="s">
        <v>1447</v>
      </c>
      <c r="B767" s="120" t="s">
        <v>1702</v>
      </c>
      <c r="C767" s="120" t="s">
        <v>6301</v>
      </c>
      <c r="D767" s="120" t="s">
        <v>6296</v>
      </c>
      <c r="E767" s="121">
        <v>5</v>
      </c>
      <c r="F767" s="120" t="s">
        <v>6284</v>
      </c>
      <c r="G767" s="120" t="s">
        <v>6284</v>
      </c>
      <c r="H767" s="120" t="s">
        <v>11</v>
      </c>
      <c r="I767" s="120" t="s">
        <v>1228</v>
      </c>
      <c r="J767" s="120" t="s">
        <v>1221</v>
      </c>
      <c r="K767" s="120">
        <v>0.5</v>
      </c>
      <c r="L767" s="120">
        <v>80</v>
      </c>
      <c r="M767" s="120" t="s">
        <v>1763</v>
      </c>
      <c r="N767" s="120" t="s">
        <v>1704</v>
      </c>
      <c r="O767" s="120" t="s">
        <v>1702</v>
      </c>
      <c r="P767" s="121">
        <v>1000</v>
      </c>
      <c r="Q767" s="120">
        <v>0</v>
      </c>
      <c r="R767" s="121">
        <v>0</v>
      </c>
      <c r="S767" s="120">
        <v>0</v>
      </c>
      <c r="T767" s="121">
        <v>0</v>
      </c>
      <c r="U767" s="120">
        <v>0</v>
      </c>
      <c r="V767" s="121">
        <v>1000</v>
      </c>
      <c r="W767" s="120">
        <v>0</v>
      </c>
      <c r="X767" s="120" t="s">
        <v>6300</v>
      </c>
      <c r="Y767" s="120" t="b">
        <v>0</v>
      </c>
      <c r="AA767" t="str">
        <f>VLOOKUP($H767,'Master list'!$C:$Z,3,0)</f>
        <v>SGCC</v>
      </c>
      <c r="AB767" t="str">
        <f>VLOOKUP($H767,'Master list'!$C:$Z,4,0)</f>
        <v>Z08</v>
      </c>
      <c r="AC767" s="47">
        <f>VLOOKUP($H767,'Master list'!$C:$Z,13,0)</f>
        <v>1219</v>
      </c>
      <c r="AD767" t="str">
        <f>VLOOKUP($H767,'Master list'!$C:$Z,5,0)</f>
        <v>SGCC-ZSBX-Z08</v>
      </c>
      <c r="AE767">
        <f>VLOOKUP($H767,'Master list'!$C:$Z,6,0)</f>
        <v>0.5</v>
      </c>
      <c r="AF767">
        <f>VLOOKUP($H767,'Master list'!$C:$Z,7,0)</f>
        <v>80</v>
      </c>
      <c r="AG767">
        <f>VLOOKUP($H767,'Master list'!$C:$Z,8,0)</f>
        <v>550</v>
      </c>
      <c r="AH767" s="46">
        <f>VLOOKUP($H767,'Master list'!$C:$L,9,0)</f>
        <v>0.17269999999999999</v>
      </c>
      <c r="AI767" s="46">
        <f t="shared" si="40"/>
        <v>172.7</v>
      </c>
      <c r="AJ767" s="46">
        <f t="shared" si="41"/>
        <v>0</v>
      </c>
      <c r="AK767" s="46">
        <f t="shared" si="42"/>
        <v>172.7</v>
      </c>
      <c r="AL767" s="74">
        <v>5</v>
      </c>
    </row>
    <row r="768" spans="1:38">
      <c r="A768" s="120" t="s">
        <v>1447</v>
      </c>
      <c r="B768" s="120" t="s">
        <v>1702</v>
      </c>
      <c r="C768" s="120" t="s">
        <v>6301</v>
      </c>
      <c r="D768" s="120" t="s">
        <v>6296</v>
      </c>
      <c r="E768" s="121">
        <v>6</v>
      </c>
      <c r="F768" s="120" t="s">
        <v>6284</v>
      </c>
      <c r="G768" s="120" t="s">
        <v>6284</v>
      </c>
      <c r="H768" s="120" t="s">
        <v>262</v>
      </c>
      <c r="I768" s="120" t="s">
        <v>1228</v>
      </c>
      <c r="J768" s="120" t="s">
        <v>1221</v>
      </c>
      <c r="K768" s="120">
        <v>0.7</v>
      </c>
      <c r="L768" s="120">
        <v>184.8</v>
      </c>
      <c r="M768" s="120" t="s">
        <v>1742</v>
      </c>
      <c r="N768" s="120" t="s">
        <v>1704</v>
      </c>
      <c r="O768" s="120" t="s">
        <v>1702</v>
      </c>
      <c r="P768" s="121">
        <v>500</v>
      </c>
      <c r="Q768" s="120">
        <v>0</v>
      </c>
      <c r="R768" s="121">
        <v>0</v>
      </c>
      <c r="S768" s="120">
        <v>0</v>
      </c>
      <c r="T768" s="121">
        <v>0</v>
      </c>
      <c r="U768" s="120">
        <v>0</v>
      </c>
      <c r="V768" s="121">
        <v>500</v>
      </c>
      <c r="W768" s="120">
        <v>0</v>
      </c>
      <c r="X768" s="120" t="s">
        <v>6300</v>
      </c>
      <c r="Y768" s="120" t="b">
        <v>0</v>
      </c>
      <c r="AA768" t="str">
        <f>VLOOKUP($H768,'Master list'!$C:$Z,3,0)</f>
        <v>SGCC</v>
      </c>
      <c r="AB768" t="str">
        <f>VLOOKUP($H768,'Master list'!$C:$Z,4,0)</f>
        <v>Z08</v>
      </c>
      <c r="AC768" s="47">
        <f>VLOOKUP($H768,'Master list'!$C:$Z,13,0)</f>
        <v>1219</v>
      </c>
      <c r="AD768" t="str">
        <f>VLOOKUP($H768,'Master list'!$C:$Z,5,0)</f>
        <v>SGCC-ZSBX-Z08</v>
      </c>
      <c r="AE768">
        <f>VLOOKUP($H768,'Master list'!$C:$Z,6,0)</f>
        <v>0.7</v>
      </c>
      <c r="AF768">
        <f>VLOOKUP($H768,'Master list'!$C:$Z,7,0)</f>
        <v>184.8</v>
      </c>
      <c r="AG768">
        <f>VLOOKUP($H768,'Master list'!$C:$Z,8,0)</f>
        <v>235</v>
      </c>
      <c r="AH768" s="46">
        <f>VLOOKUP($H768,'Master list'!$C:$L,9,0)</f>
        <v>0.23863685999999998</v>
      </c>
      <c r="AI768" s="46">
        <f t="shared" si="40"/>
        <v>119.31842999999999</v>
      </c>
      <c r="AJ768" s="46">
        <f t="shared" si="41"/>
        <v>0</v>
      </c>
      <c r="AK768" s="46">
        <f t="shared" si="42"/>
        <v>119.31842999999999</v>
      </c>
      <c r="AL768" s="74">
        <v>5</v>
      </c>
    </row>
    <row r="769" spans="1:38">
      <c r="A769" s="120" t="s">
        <v>1447</v>
      </c>
      <c r="B769" s="120" t="s">
        <v>1702</v>
      </c>
      <c r="C769" s="120" t="s">
        <v>6301</v>
      </c>
      <c r="D769" s="120" t="s">
        <v>6296</v>
      </c>
      <c r="E769" s="121">
        <v>7</v>
      </c>
      <c r="F769" s="120" t="s">
        <v>6232</v>
      </c>
      <c r="G769" s="120" t="s">
        <v>6232</v>
      </c>
      <c r="H769" s="120" t="s">
        <v>358</v>
      </c>
      <c r="I769" s="120" t="s">
        <v>1228</v>
      </c>
      <c r="J769" s="120" t="s">
        <v>1221</v>
      </c>
      <c r="K769" s="120">
        <v>0.8</v>
      </c>
      <c r="L769" s="120">
        <v>377</v>
      </c>
      <c r="M769" s="120" t="s">
        <v>1858</v>
      </c>
      <c r="N769" s="120" t="s">
        <v>1704</v>
      </c>
      <c r="O769" s="120" t="s">
        <v>1702</v>
      </c>
      <c r="P769" s="121">
        <v>100</v>
      </c>
      <c r="Q769" s="120">
        <v>0</v>
      </c>
      <c r="R769" s="121">
        <v>0</v>
      </c>
      <c r="S769" s="120">
        <v>0</v>
      </c>
      <c r="T769" s="121">
        <v>0</v>
      </c>
      <c r="U769" s="120">
        <v>0</v>
      </c>
      <c r="V769" s="121">
        <v>100</v>
      </c>
      <c r="W769" s="120">
        <v>0</v>
      </c>
      <c r="X769" s="120" t="s">
        <v>6300</v>
      </c>
      <c r="Y769" s="120" t="b">
        <v>0</v>
      </c>
      <c r="AA769" t="str">
        <f>VLOOKUP($H769,'Master list'!$C:$Z,3,0)</f>
        <v>SGCC</v>
      </c>
      <c r="AB769" t="str">
        <f>VLOOKUP($H769,'Master list'!$C:$Z,4,0)</f>
        <v>Z08</v>
      </c>
      <c r="AC769" s="47">
        <f>VLOOKUP($H769,'Master list'!$C:$Z,13,0)</f>
        <v>1219</v>
      </c>
      <c r="AD769" t="str">
        <f>VLOOKUP($H769,'Master list'!$C:$Z,5,0)</f>
        <v>SGCC-ZSBX-Z08</v>
      </c>
      <c r="AE769">
        <f>VLOOKUP($H769,'Master list'!$C:$Z,6,0)</f>
        <v>0.8</v>
      </c>
      <c r="AF769">
        <f>VLOOKUP($H769,'Master list'!$C:$Z,7,0)</f>
        <v>377</v>
      </c>
      <c r="AG769">
        <f>VLOOKUP($H769,'Master list'!$C:$Z,8,0)</f>
        <v>460</v>
      </c>
      <c r="AH769" s="46">
        <f>VLOOKUP($H769,'Master list'!$C:$L,9,0)</f>
        <v>1.0890775999999998</v>
      </c>
      <c r="AI769" s="46">
        <f t="shared" si="40"/>
        <v>108.90775999999998</v>
      </c>
      <c r="AJ769" s="46">
        <f t="shared" si="41"/>
        <v>0</v>
      </c>
      <c r="AK769" s="46">
        <f t="shared" si="42"/>
        <v>108.90775999999998</v>
      </c>
      <c r="AL769" s="74">
        <v>5</v>
      </c>
    </row>
    <row r="770" spans="1:38">
      <c r="A770" s="120" t="s">
        <v>1447</v>
      </c>
      <c r="B770" s="120" t="s">
        <v>1702</v>
      </c>
      <c r="C770" s="120" t="s">
        <v>6301</v>
      </c>
      <c r="D770" s="120" t="s">
        <v>6296</v>
      </c>
      <c r="E770" s="121">
        <v>8</v>
      </c>
      <c r="F770" s="120" t="s">
        <v>6265</v>
      </c>
      <c r="G770" s="120" t="s">
        <v>6265</v>
      </c>
      <c r="H770" s="120" t="s">
        <v>358</v>
      </c>
      <c r="I770" s="120" t="s">
        <v>1228</v>
      </c>
      <c r="J770" s="120" t="s">
        <v>1221</v>
      </c>
      <c r="K770" s="120">
        <v>0.8</v>
      </c>
      <c r="L770" s="120">
        <v>377</v>
      </c>
      <c r="M770" s="120" t="s">
        <v>1858</v>
      </c>
      <c r="N770" s="120" t="s">
        <v>1704</v>
      </c>
      <c r="O770" s="120" t="s">
        <v>1702</v>
      </c>
      <c r="P770" s="121">
        <v>100</v>
      </c>
      <c r="Q770" s="120">
        <v>0</v>
      </c>
      <c r="R770" s="121">
        <v>0</v>
      </c>
      <c r="S770" s="120">
        <v>0</v>
      </c>
      <c r="T770" s="121">
        <v>0</v>
      </c>
      <c r="U770" s="120">
        <v>0</v>
      </c>
      <c r="V770" s="121">
        <v>100</v>
      </c>
      <c r="W770" s="120">
        <v>0</v>
      </c>
      <c r="X770" s="120" t="s">
        <v>6300</v>
      </c>
      <c r="Y770" s="120" t="b">
        <v>0</v>
      </c>
      <c r="AA770" t="str">
        <f>VLOOKUP($H770,'Master list'!$C:$Z,3,0)</f>
        <v>SGCC</v>
      </c>
      <c r="AB770" t="str">
        <f>VLOOKUP($H770,'Master list'!$C:$Z,4,0)</f>
        <v>Z08</v>
      </c>
      <c r="AC770" s="47">
        <f>VLOOKUP($H770,'Master list'!$C:$Z,13,0)</f>
        <v>1219</v>
      </c>
      <c r="AD770" t="str">
        <f>VLOOKUP($H770,'Master list'!$C:$Z,5,0)</f>
        <v>SGCC-ZSBX-Z08</v>
      </c>
      <c r="AE770">
        <f>VLOOKUP($H770,'Master list'!$C:$Z,6,0)</f>
        <v>0.8</v>
      </c>
      <c r="AF770">
        <f>VLOOKUP($H770,'Master list'!$C:$Z,7,0)</f>
        <v>377</v>
      </c>
      <c r="AG770">
        <f>VLOOKUP($H770,'Master list'!$C:$Z,8,0)</f>
        <v>460</v>
      </c>
      <c r="AH770" s="46">
        <f>VLOOKUP($H770,'Master list'!$C:$L,9,0)</f>
        <v>1.0890775999999998</v>
      </c>
      <c r="AI770" s="46">
        <f t="shared" si="40"/>
        <v>108.90775999999998</v>
      </c>
      <c r="AJ770" s="46">
        <f t="shared" si="41"/>
        <v>0</v>
      </c>
      <c r="AK770" s="46">
        <f t="shared" si="42"/>
        <v>108.90775999999998</v>
      </c>
      <c r="AL770" s="74">
        <v>5</v>
      </c>
    </row>
    <row r="771" spans="1:38">
      <c r="A771" s="120" t="s">
        <v>1447</v>
      </c>
      <c r="B771" s="120" t="s">
        <v>1702</v>
      </c>
      <c r="C771" s="120" t="s">
        <v>6301</v>
      </c>
      <c r="D771" s="120" t="s">
        <v>6296</v>
      </c>
      <c r="E771" s="121">
        <v>9</v>
      </c>
      <c r="F771" s="120" t="s">
        <v>6232</v>
      </c>
      <c r="G771" s="120" t="s">
        <v>6232</v>
      </c>
      <c r="H771" s="120" t="s">
        <v>432</v>
      </c>
      <c r="I771" s="120" t="s">
        <v>1228</v>
      </c>
      <c r="J771" s="120" t="s">
        <v>1221</v>
      </c>
      <c r="K771" s="120">
        <v>1</v>
      </c>
      <c r="L771" s="120">
        <v>62</v>
      </c>
      <c r="M771" s="120" t="s">
        <v>1740</v>
      </c>
      <c r="N771" s="120" t="s">
        <v>1704</v>
      </c>
      <c r="O771" s="120" t="s">
        <v>1702</v>
      </c>
      <c r="P771" s="121">
        <v>20</v>
      </c>
      <c r="Q771" s="120">
        <v>0</v>
      </c>
      <c r="R771" s="121">
        <v>0</v>
      </c>
      <c r="S771" s="120">
        <v>0</v>
      </c>
      <c r="T771" s="121">
        <v>10</v>
      </c>
      <c r="U771" s="120">
        <v>6</v>
      </c>
      <c r="V771" s="121">
        <v>10</v>
      </c>
      <c r="W771" s="120">
        <v>0</v>
      </c>
      <c r="X771" s="120" t="s">
        <v>6300</v>
      </c>
      <c r="Y771" s="120" t="b">
        <v>0</v>
      </c>
      <c r="AA771" t="str">
        <f>VLOOKUP($H771,'Master list'!$C:$Z,3,0)</f>
        <v>SGCC</v>
      </c>
      <c r="AB771" t="str">
        <f>VLOOKUP($H771,'Master list'!$C:$Z,4,0)</f>
        <v>Z08</v>
      </c>
      <c r="AC771" s="47">
        <f>VLOOKUP($H771,'Master list'!$C:$Z,13,0)</f>
        <v>1219</v>
      </c>
      <c r="AD771" t="str">
        <f>VLOOKUP($H771,'Master list'!$C:$Z,5,0)</f>
        <v>SGCC-ZSBX-Z08</v>
      </c>
      <c r="AE771">
        <f>VLOOKUP($H771,'Master list'!$C:$Z,6,0)</f>
        <v>1</v>
      </c>
      <c r="AF771">
        <f>VLOOKUP($H771,'Master list'!$C:$Z,7,0)</f>
        <v>62</v>
      </c>
      <c r="AG771">
        <f>VLOOKUP($H771,'Master list'!$C:$Z,8,0)</f>
        <v>1220</v>
      </c>
      <c r="AH771" s="46">
        <f>VLOOKUP($H771,'Master list'!$C:$L,9,0)</f>
        <v>0.59377400000000002</v>
      </c>
      <c r="AI771" s="46">
        <f t="shared" si="40"/>
        <v>11.87548</v>
      </c>
      <c r="AJ771" s="46">
        <f t="shared" si="41"/>
        <v>5.9377399999999998</v>
      </c>
      <c r="AK771" s="46">
        <f t="shared" si="42"/>
        <v>5.9377399999999998</v>
      </c>
      <c r="AL771" s="74">
        <v>5</v>
      </c>
    </row>
    <row r="772" spans="1:38">
      <c r="A772" s="120" t="s">
        <v>1447</v>
      </c>
      <c r="B772" s="120" t="s">
        <v>1702</v>
      </c>
      <c r="C772" s="120" t="s">
        <v>6301</v>
      </c>
      <c r="D772" s="120" t="s">
        <v>6296</v>
      </c>
      <c r="E772" s="121">
        <v>10</v>
      </c>
      <c r="F772" s="120" t="s">
        <v>6247</v>
      </c>
      <c r="G772" s="120" t="s">
        <v>6247</v>
      </c>
      <c r="H772" s="120" t="s">
        <v>511</v>
      </c>
      <c r="I772" s="120" t="s">
        <v>1228</v>
      </c>
      <c r="J772" s="120" t="s">
        <v>1799</v>
      </c>
      <c r="K772" s="120">
        <v>1.2</v>
      </c>
      <c r="L772" s="120">
        <v>110</v>
      </c>
      <c r="M772" s="120" t="s">
        <v>2019</v>
      </c>
      <c r="N772" s="120" t="s">
        <v>1704</v>
      </c>
      <c r="O772" s="120" t="s">
        <v>1702</v>
      </c>
      <c r="P772" s="121">
        <v>1000</v>
      </c>
      <c r="Q772" s="120">
        <v>0</v>
      </c>
      <c r="R772" s="121">
        <v>0</v>
      </c>
      <c r="S772" s="120">
        <v>0</v>
      </c>
      <c r="T772" s="121">
        <v>0</v>
      </c>
      <c r="U772" s="120">
        <v>0</v>
      </c>
      <c r="V772" s="121">
        <v>1000</v>
      </c>
      <c r="W772" s="120">
        <v>0</v>
      </c>
      <c r="X772" s="120" t="s">
        <v>6300</v>
      </c>
      <c r="Y772" s="120" t="b">
        <v>0</v>
      </c>
      <c r="AA772" t="str">
        <f>VLOOKUP($H772,'Master list'!$C:$Z,3,0)</f>
        <v>SGCC</v>
      </c>
      <c r="AB772" t="str">
        <f>VLOOKUP($H772,'Master list'!$C:$Z,4,0)</f>
        <v>Z08</v>
      </c>
      <c r="AC772" s="47">
        <f>VLOOKUP($H772,'Master list'!$C:$Z,13,0)</f>
        <v>1219</v>
      </c>
      <c r="AD772" t="str">
        <f>VLOOKUP($H772,'Master list'!$C:$Z,5,0)</f>
        <v>SGCC-ZSBX-Z08</v>
      </c>
      <c r="AE772">
        <f>VLOOKUP($H772,'Master list'!$C:$Z,6,0)</f>
        <v>1.2</v>
      </c>
      <c r="AF772">
        <f>VLOOKUP($H772,'Master list'!$C:$Z,7,0)</f>
        <v>110</v>
      </c>
      <c r="AG772">
        <f>VLOOKUP($H772,'Master list'!$C:$Z,8,0)</f>
        <v>851</v>
      </c>
      <c r="AH772" s="46">
        <f>VLOOKUP($H772,'Master list'!$C:$L,9,0)</f>
        <v>0.8818062000000001</v>
      </c>
      <c r="AI772" s="46">
        <f t="shared" si="40"/>
        <v>881.8062000000001</v>
      </c>
      <c r="AJ772" s="46">
        <f t="shared" si="41"/>
        <v>0</v>
      </c>
      <c r="AK772" s="46">
        <f t="shared" si="42"/>
        <v>881.8062000000001</v>
      </c>
      <c r="AL772" s="74">
        <v>5</v>
      </c>
    </row>
    <row r="773" spans="1:38">
      <c r="A773" s="120" t="s">
        <v>1447</v>
      </c>
      <c r="B773" s="120" t="s">
        <v>1702</v>
      </c>
      <c r="C773" s="120" t="s">
        <v>6301</v>
      </c>
      <c r="D773" s="120" t="s">
        <v>6296</v>
      </c>
      <c r="E773" s="121">
        <v>11</v>
      </c>
      <c r="F773" s="120" t="s">
        <v>6276</v>
      </c>
      <c r="G773" s="120" t="s">
        <v>6276</v>
      </c>
      <c r="H773" s="120" t="s">
        <v>511</v>
      </c>
      <c r="I773" s="120" t="s">
        <v>1228</v>
      </c>
      <c r="J773" s="120" t="s">
        <v>1799</v>
      </c>
      <c r="K773" s="120">
        <v>1.2</v>
      </c>
      <c r="L773" s="120">
        <v>110</v>
      </c>
      <c r="M773" s="120" t="s">
        <v>2019</v>
      </c>
      <c r="N773" s="120" t="s">
        <v>1704</v>
      </c>
      <c r="O773" s="120" t="s">
        <v>1702</v>
      </c>
      <c r="P773" s="121">
        <v>1000</v>
      </c>
      <c r="Q773" s="120">
        <v>0</v>
      </c>
      <c r="R773" s="121">
        <v>0</v>
      </c>
      <c r="S773" s="120">
        <v>0</v>
      </c>
      <c r="T773" s="121">
        <v>0</v>
      </c>
      <c r="U773" s="120">
        <v>0</v>
      </c>
      <c r="V773" s="121">
        <v>1000</v>
      </c>
      <c r="W773" s="120">
        <v>0</v>
      </c>
      <c r="X773" s="120" t="s">
        <v>6300</v>
      </c>
      <c r="Y773" s="120" t="b">
        <v>0</v>
      </c>
      <c r="AA773" t="str">
        <f>VLOOKUP($H773,'Master list'!$C:$Z,3,0)</f>
        <v>SGCC</v>
      </c>
      <c r="AB773" t="str">
        <f>VLOOKUP($H773,'Master list'!$C:$Z,4,0)</f>
        <v>Z08</v>
      </c>
      <c r="AC773" s="47">
        <f>VLOOKUP($H773,'Master list'!$C:$Z,13,0)</f>
        <v>1219</v>
      </c>
      <c r="AD773" t="str">
        <f>VLOOKUP($H773,'Master list'!$C:$Z,5,0)</f>
        <v>SGCC-ZSBX-Z08</v>
      </c>
      <c r="AE773">
        <f>VLOOKUP($H773,'Master list'!$C:$Z,6,0)</f>
        <v>1.2</v>
      </c>
      <c r="AF773">
        <f>VLOOKUP($H773,'Master list'!$C:$Z,7,0)</f>
        <v>110</v>
      </c>
      <c r="AG773">
        <f>VLOOKUP($H773,'Master list'!$C:$Z,8,0)</f>
        <v>851</v>
      </c>
      <c r="AH773" s="46">
        <f>VLOOKUP($H773,'Master list'!$C:$L,9,0)</f>
        <v>0.8818062000000001</v>
      </c>
      <c r="AI773" s="46">
        <f t="shared" si="40"/>
        <v>881.8062000000001</v>
      </c>
      <c r="AJ773" s="46">
        <f t="shared" si="41"/>
        <v>0</v>
      </c>
      <c r="AK773" s="46">
        <f t="shared" si="42"/>
        <v>881.8062000000001</v>
      </c>
      <c r="AL773" s="74">
        <v>5</v>
      </c>
    </row>
    <row r="774" spans="1:38">
      <c r="A774" s="120" t="s">
        <v>1447</v>
      </c>
      <c r="B774" s="120" t="s">
        <v>1702</v>
      </c>
      <c r="C774" s="120" t="s">
        <v>6301</v>
      </c>
      <c r="D774" s="120" t="s">
        <v>6296</v>
      </c>
      <c r="E774" s="121">
        <v>12</v>
      </c>
      <c r="F774" s="120" t="s">
        <v>6284</v>
      </c>
      <c r="G774" s="120" t="s">
        <v>6284</v>
      </c>
      <c r="H774" s="120" t="s">
        <v>754</v>
      </c>
      <c r="I774" s="120" t="s">
        <v>1228</v>
      </c>
      <c r="J774" s="120" t="s">
        <v>1221</v>
      </c>
      <c r="K774" s="120">
        <v>0.7</v>
      </c>
      <c r="L774" s="120">
        <v>220</v>
      </c>
      <c r="M774" s="120" t="s">
        <v>1861</v>
      </c>
      <c r="N774" s="120" t="s">
        <v>1704</v>
      </c>
      <c r="O774" s="120" t="s">
        <v>1702</v>
      </c>
      <c r="P774" s="121">
        <v>500</v>
      </c>
      <c r="Q774" s="120">
        <v>0</v>
      </c>
      <c r="R774" s="121">
        <v>0</v>
      </c>
      <c r="S774" s="120">
        <v>0</v>
      </c>
      <c r="T774" s="121">
        <v>0</v>
      </c>
      <c r="U774" s="120">
        <v>0</v>
      </c>
      <c r="V774" s="121">
        <v>500</v>
      </c>
      <c r="W774" s="120">
        <v>0</v>
      </c>
      <c r="X774" s="120" t="s">
        <v>6300</v>
      </c>
      <c r="Y774" s="120" t="b">
        <v>0</v>
      </c>
      <c r="AA774" t="str">
        <f>VLOOKUP($H774,'Master list'!$C:$Z,3,0)</f>
        <v>SGCC</v>
      </c>
      <c r="AB774" t="str">
        <f>VLOOKUP($H774,'Master list'!$C:$Z,4,0)</f>
        <v>Z08</v>
      </c>
      <c r="AC774" s="47">
        <f>VLOOKUP($H774,'Master list'!$C:$Z,13,0)</f>
        <v>1219</v>
      </c>
      <c r="AD774" t="str">
        <f>VLOOKUP($H774,'Master list'!$C:$Z,5,0)</f>
        <v>SGCC-ZSBX-Z08</v>
      </c>
      <c r="AE774">
        <f>VLOOKUP($H774,'Master list'!$C:$Z,6,0)</f>
        <v>0.7</v>
      </c>
      <c r="AF774">
        <f>VLOOKUP($H774,'Master list'!$C:$Z,7,0)</f>
        <v>220</v>
      </c>
      <c r="AG774">
        <f>VLOOKUP($H774,'Master list'!$C:$Z,8,0)</f>
        <v>539</v>
      </c>
      <c r="AH774" s="46">
        <f>VLOOKUP($H774,'Master list'!$C:$L,9,0)</f>
        <v>0.65159709999999993</v>
      </c>
      <c r="AI774" s="46">
        <f t="shared" si="40"/>
        <v>325.79854999999998</v>
      </c>
      <c r="AJ774" s="46">
        <f t="shared" si="41"/>
        <v>0</v>
      </c>
      <c r="AK774" s="46">
        <f t="shared" si="42"/>
        <v>325.79854999999998</v>
      </c>
      <c r="AL774" s="74">
        <v>5</v>
      </c>
    </row>
    <row r="775" spans="1:38">
      <c r="A775" s="120" t="s">
        <v>1447</v>
      </c>
      <c r="B775" s="120" t="s">
        <v>1702</v>
      </c>
      <c r="C775" s="120" t="s">
        <v>6301</v>
      </c>
      <c r="D775" s="120" t="s">
        <v>6296</v>
      </c>
      <c r="E775" s="121">
        <v>13</v>
      </c>
      <c r="F775" s="120" t="s">
        <v>6276</v>
      </c>
      <c r="G775" s="120" t="s">
        <v>6276</v>
      </c>
      <c r="H775" s="120" t="s">
        <v>766</v>
      </c>
      <c r="I775" s="120" t="s">
        <v>1228</v>
      </c>
      <c r="J775" s="120" t="s">
        <v>1221</v>
      </c>
      <c r="K775" s="120">
        <v>0.7</v>
      </c>
      <c r="L775" s="120">
        <v>106.6</v>
      </c>
      <c r="M775" s="120" t="s">
        <v>1804</v>
      </c>
      <c r="N775" s="120" t="s">
        <v>1704</v>
      </c>
      <c r="O775" s="120" t="s">
        <v>1702</v>
      </c>
      <c r="P775" s="121">
        <v>500</v>
      </c>
      <c r="Q775" s="120">
        <v>0</v>
      </c>
      <c r="R775" s="121">
        <v>0</v>
      </c>
      <c r="S775" s="120">
        <v>0</v>
      </c>
      <c r="T775" s="121">
        <v>134</v>
      </c>
      <c r="U775" s="120">
        <v>47</v>
      </c>
      <c r="V775" s="121">
        <v>366</v>
      </c>
      <c r="W775" s="120">
        <v>0</v>
      </c>
      <c r="X775" s="120" t="s">
        <v>6300</v>
      </c>
      <c r="Y775" s="120" t="b">
        <v>0</v>
      </c>
      <c r="AA775" t="str">
        <f>VLOOKUP($H775,'Master list'!$C:$Z,3,0)</f>
        <v>SGCC</v>
      </c>
      <c r="AB775" t="str">
        <f>VLOOKUP($H775,'Master list'!$C:$Z,4,0)</f>
        <v>Z08</v>
      </c>
      <c r="AC775" s="47">
        <f>VLOOKUP($H775,'Master list'!$C:$Z,13,0)</f>
        <v>1219</v>
      </c>
      <c r="AD775" t="str">
        <f>VLOOKUP($H775,'Master list'!$C:$Z,5,0)</f>
        <v>SGCC-ZSBX-Z08</v>
      </c>
      <c r="AE775">
        <f>VLOOKUP($H775,'Master list'!$C:$Z,6,0)</f>
        <v>0.7</v>
      </c>
      <c r="AF775">
        <f>VLOOKUP($H775,'Master list'!$C:$Z,7,0)</f>
        <v>106.6</v>
      </c>
      <c r="AG775">
        <f>VLOOKUP($H775,'Master list'!$C:$Z,8,0)</f>
        <v>597.29999999999995</v>
      </c>
      <c r="AH775" s="46">
        <f>VLOOKUP($H775,'Master list'!$C:$L,9,0)</f>
        <v>0.34987862909999995</v>
      </c>
      <c r="AI775" s="46">
        <f t="shared" si="40"/>
        <v>174.93931454999998</v>
      </c>
      <c r="AJ775" s="46">
        <f t="shared" si="41"/>
        <v>46.883736299399992</v>
      </c>
      <c r="AK775" s="46">
        <f t="shared" si="42"/>
        <v>128.05557825059998</v>
      </c>
      <c r="AL775" s="74">
        <v>5</v>
      </c>
    </row>
    <row r="776" spans="1:38">
      <c r="A776" s="120" t="s">
        <v>1447</v>
      </c>
      <c r="B776" s="120" t="s">
        <v>1702</v>
      </c>
      <c r="C776" s="120" t="s">
        <v>6301</v>
      </c>
      <c r="D776" s="120" t="s">
        <v>6296</v>
      </c>
      <c r="E776" s="121">
        <v>14</v>
      </c>
      <c r="F776" s="120" t="s">
        <v>6284</v>
      </c>
      <c r="G776" s="120" t="s">
        <v>6284</v>
      </c>
      <c r="H776" s="120" t="s">
        <v>766</v>
      </c>
      <c r="I776" s="120" t="s">
        <v>1228</v>
      </c>
      <c r="J776" s="120" t="s">
        <v>1221</v>
      </c>
      <c r="K776" s="120">
        <v>0.7</v>
      </c>
      <c r="L776" s="120">
        <v>106.6</v>
      </c>
      <c r="M776" s="120" t="s">
        <v>1804</v>
      </c>
      <c r="N776" s="120" t="s">
        <v>1704</v>
      </c>
      <c r="O776" s="120" t="s">
        <v>1702</v>
      </c>
      <c r="P776" s="121">
        <v>500</v>
      </c>
      <c r="Q776" s="120">
        <v>0</v>
      </c>
      <c r="R776" s="121">
        <v>0</v>
      </c>
      <c r="S776" s="120">
        <v>0</v>
      </c>
      <c r="T776" s="121">
        <v>0</v>
      </c>
      <c r="U776" s="120">
        <v>0</v>
      </c>
      <c r="V776" s="121">
        <v>500</v>
      </c>
      <c r="W776" s="120">
        <v>0</v>
      </c>
      <c r="X776" s="120" t="s">
        <v>6300</v>
      </c>
      <c r="Y776" s="120" t="b">
        <v>0</v>
      </c>
      <c r="AA776" t="str">
        <f>VLOOKUP($H776,'Master list'!$C:$Z,3,0)</f>
        <v>SGCC</v>
      </c>
      <c r="AB776" t="str">
        <f>VLOOKUP($H776,'Master list'!$C:$Z,4,0)</f>
        <v>Z08</v>
      </c>
      <c r="AC776" s="47">
        <f>VLOOKUP($H776,'Master list'!$C:$Z,13,0)</f>
        <v>1219</v>
      </c>
      <c r="AD776" t="str">
        <f>VLOOKUP($H776,'Master list'!$C:$Z,5,0)</f>
        <v>SGCC-ZSBX-Z08</v>
      </c>
      <c r="AE776">
        <f>VLOOKUP($H776,'Master list'!$C:$Z,6,0)</f>
        <v>0.7</v>
      </c>
      <c r="AF776">
        <f>VLOOKUP($H776,'Master list'!$C:$Z,7,0)</f>
        <v>106.6</v>
      </c>
      <c r="AG776">
        <f>VLOOKUP($H776,'Master list'!$C:$Z,8,0)</f>
        <v>597.29999999999995</v>
      </c>
      <c r="AH776" s="46">
        <f>VLOOKUP($H776,'Master list'!$C:$L,9,0)</f>
        <v>0.34987862909999995</v>
      </c>
      <c r="AI776" s="46">
        <f t="shared" si="40"/>
        <v>174.93931454999998</v>
      </c>
      <c r="AJ776" s="46">
        <f t="shared" si="41"/>
        <v>0</v>
      </c>
      <c r="AK776" s="46">
        <f t="shared" si="42"/>
        <v>174.93931454999998</v>
      </c>
      <c r="AL776" s="74">
        <v>5</v>
      </c>
    </row>
    <row r="777" spans="1:38">
      <c r="A777" s="120" t="s">
        <v>1447</v>
      </c>
      <c r="B777" s="120" t="s">
        <v>1702</v>
      </c>
      <c r="C777" s="120" t="s">
        <v>6301</v>
      </c>
      <c r="D777" s="120" t="s">
        <v>6296</v>
      </c>
      <c r="E777" s="121">
        <v>15</v>
      </c>
      <c r="F777" s="120" t="s">
        <v>6284</v>
      </c>
      <c r="G777" s="120" t="s">
        <v>6284</v>
      </c>
      <c r="H777" s="120" t="s">
        <v>1112</v>
      </c>
      <c r="I777" s="120" t="s">
        <v>1228</v>
      </c>
      <c r="J777" s="120" t="s">
        <v>1221</v>
      </c>
      <c r="K777" s="120">
        <v>0.6</v>
      </c>
      <c r="L777" s="120">
        <v>123</v>
      </c>
      <c r="M777" s="120" t="s">
        <v>1805</v>
      </c>
      <c r="N777" s="120" t="s">
        <v>1704</v>
      </c>
      <c r="O777" s="120" t="s">
        <v>1702</v>
      </c>
      <c r="P777" s="121">
        <v>200</v>
      </c>
      <c r="Q777" s="120">
        <v>0</v>
      </c>
      <c r="R777" s="121">
        <v>0</v>
      </c>
      <c r="S777" s="120">
        <v>0</v>
      </c>
      <c r="T777" s="121">
        <v>44</v>
      </c>
      <c r="U777" s="120">
        <v>4.6360000000000001</v>
      </c>
      <c r="V777" s="121">
        <v>156</v>
      </c>
      <c r="W777" s="120">
        <v>0</v>
      </c>
      <c r="X777" s="120" t="s">
        <v>6300</v>
      </c>
      <c r="Y777" s="120" t="b">
        <v>0</v>
      </c>
      <c r="AA777" t="str">
        <f>VLOOKUP($H777,'Master list'!$C:$Z,3,0)</f>
        <v>SGCC</v>
      </c>
      <c r="AB777" t="str">
        <f>VLOOKUP($H777,'Master list'!$C:$Z,4,0)</f>
        <v>Z08</v>
      </c>
      <c r="AC777" s="47">
        <f>VLOOKUP($H777,'Master list'!$C:$Z,13,0)</f>
        <v>1219</v>
      </c>
      <c r="AD777" t="str">
        <f>VLOOKUP($H777,'Master list'!$C:$Z,5,0)</f>
        <v>SGCC-ZSBX-Z08</v>
      </c>
      <c r="AE777">
        <f>VLOOKUP($H777,'Master list'!$C:$Z,6,0)</f>
        <v>0.6</v>
      </c>
      <c r="AF777">
        <f>VLOOKUP($H777,'Master list'!$C:$Z,7,0)</f>
        <v>123</v>
      </c>
      <c r="AG777">
        <f>VLOOKUP($H777,'Master list'!$C:$Z,8,0)</f>
        <v>175</v>
      </c>
      <c r="AH777" s="46">
        <f>VLOOKUP($H777,'Master list'!$C:$L,9,0)</f>
        <v>0.10138274999999999</v>
      </c>
      <c r="AI777" s="46">
        <f t="shared" ref="AI777:AI826" si="43">IF(M777="coil",Q777,P777*$AH777)</f>
        <v>20.27655</v>
      </c>
      <c r="AJ777" s="46">
        <f t="shared" ref="AJ777:AJ826" si="44">IF(M777="coil",U777+S777,(R777+T777)*$AH777)</f>
        <v>4.4608409999999994</v>
      </c>
      <c r="AK777" s="46">
        <f t="shared" ref="AK777:AK826" si="45">IF(Y777="TRUE",0,AI777-AJ777)</f>
        <v>15.815709000000002</v>
      </c>
      <c r="AL777" s="74">
        <v>5</v>
      </c>
    </row>
    <row r="778" spans="1:38">
      <c r="A778" s="120" t="s">
        <v>1447</v>
      </c>
      <c r="B778" s="120" t="s">
        <v>1702</v>
      </c>
      <c r="C778" s="120" t="s">
        <v>6301</v>
      </c>
      <c r="D778" s="120" t="s">
        <v>6296</v>
      </c>
      <c r="E778" s="121">
        <v>16</v>
      </c>
      <c r="F778" s="120" t="s">
        <v>6284</v>
      </c>
      <c r="G778" s="120" t="s">
        <v>6284</v>
      </c>
      <c r="H778" s="120" t="s">
        <v>1112</v>
      </c>
      <c r="I778" s="120" t="s">
        <v>1228</v>
      </c>
      <c r="J778" s="120" t="s">
        <v>1221</v>
      </c>
      <c r="K778" s="120">
        <v>0.6</v>
      </c>
      <c r="L778" s="120">
        <v>123</v>
      </c>
      <c r="M778" s="120" t="s">
        <v>1805</v>
      </c>
      <c r="N778" s="120" t="s">
        <v>1704</v>
      </c>
      <c r="O778" s="120" t="s">
        <v>1702</v>
      </c>
      <c r="P778" s="121">
        <v>600</v>
      </c>
      <c r="Q778" s="120">
        <v>0</v>
      </c>
      <c r="R778" s="121">
        <v>0</v>
      </c>
      <c r="S778" s="120">
        <v>0</v>
      </c>
      <c r="T778" s="121">
        <v>0</v>
      </c>
      <c r="U778" s="120">
        <v>0</v>
      </c>
      <c r="V778" s="121">
        <v>600</v>
      </c>
      <c r="W778" s="120">
        <v>0</v>
      </c>
      <c r="X778" s="120" t="s">
        <v>6300</v>
      </c>
      <c r="Y778" s="120" t="b">
        <v>0</v>
      </c>
      <c r="AA778" t="str">
        <f>VLOOKUP($H778,'Master list'!$C:$Z,3,0)</f>
        <v>SGCC</v>
      </c>
      <c r="AB778" t="str">
        <f>VLOOKUP($H778,'Master list'!$C:$Z,4,0)</f>
        <v>Z08</v>
      </c>
      <c r="AC778" s="47">
        <f>VLOOKUP($H778,'Master list'!$C:$Z,13,0)</f>
        <v>1219</v>
      </c>
      <c r="AD778" t="str">
        <f>VLOOKUP($H778,'Master list'!$C:$Z,5,0)</f>
        <v>SGCC-ZSBX-Z08</v>
      </c>
      <c r="AE778">
        <f>VLOOKUP($H778,'Master list'!$C:$Z,6,0)</f>
        <v>0.6</v>
      </c>
      <c r="AF778">
        <f>VLOOKUP($H778,'Master list'!$C:$Z,7,0)</f>
        <v>123</v>
      </c>
      <c r="AG778">
        <f>VLOOKUP($H778,'Master list'!$C:$Z,8,0)</f>
        <v>175</v>
      </c>
      <c r="AH778" s="46">
        <f>VLOOKUP($H778,'Master list'!$C:$L,9,0)</f>
        <v>0.10138274999999999</v>
      </c>
      <c r="AI778" s="46">
        <f t="shared" si="43"/>
        <v>60.829649999999994</v>
      </c>
      <c r="AJ778" s="46">
        <f t="shared" si="44"/>
        <v>0</v>
      </c>
      <c r="AK778" s="46">
        <f t="shared" si="45"/>
        <v>60.829649999999994</v>
      </c>
      <c r="AL778" s="74">
        <v>5</v>
      </c>
    </row>
    <row r="779" spans="1:38">
      <c r="A779" s="120" t="s">
        <v>1447</v>
      </c>
      <c r="B779" s="120" t="s">
        <v>1702</v>
      </c>
      <c r="C779" s="120" t="s">
        <v>6301</v>
      </c>
      <c r="D779" s="120" t="s">
        <v>6296</v>
      </c>
      <c r="E779" s="121">
        <v>17</v>
      </c>
      <c r="F779" s="120" t="s">
        <v>6247</v>
      </c>
      <c r="G779" s="120" t="s">
        <v>6247</v>
      </c>
      <c r="H779" s="120" t="s">
        <v>1118</v>
      </c>
      <c r="I779" s="120" t="s">
        <v>1228</v>
      </c>
      <c r="J779" s="120" t="s">
        <v>1221</v>
      </c>
      <c r="K779" s="120">
        <v>0.6</v>
      </c>
      <c r="L779" s="120">
        <v>189</v>
      </c>
      <c r="M779" s="120" t="s">
        <v>1807</v>
      </c>
      <c r="N779" s="120" t="s">
        <v>1704</v>
      </c>
      <c r="O779" s="120" t="s">
        <v>1702</v>
      </c>
      <c r="P779" s="121">
        <v>100</v>
      </c>
      <c r="Q779" s="120">
        <v>0</v>
      </c>
      <c r="R779" s="121">
        <v>0</v>
      </c>
      <c r="S779" s="120">
        <v>0</v>
      </c>
      <c r="T779" s="121">
        <v>35</v>
      </c>
      <c r="U779" s="120">
        <v>8</v>
      </c>
      <c r="V779" s="121">
        <v>65</v>
      </c>
      <c r="W779" s="120">
        <v>0</v>
      </c>
      <c r="X779" s="120" t="s">
        <v>6300</v>
      </c>
      <c r="Y779" s="120" t="b">
        <v>0</v>
      </c>
      <c r="AA779" t="str">
        <f>VLOOKUP($H779,'Master list'!$C:$Z,3,0)</f>
        <v>SGCC</v>
      </c>
      <c r="AB779" t="str">
        <f>VLOOKUP($H779,'Master list'!$C:$Z,4,0)</f>
        <v>Z08</v>
      </c>
      <c r="AC779" s="47">
        <f>VLOOKUP($H779,'Master list'!$C:$Z,13,0)</f>
        <v>1219</v>
      </c>
      <c r="AD779" t="str">
        <f>VLOOKUP($H779,'Master list'!$C:$Z,5,0)</f>
        <v>SGCC-ZSBX-Z08</v>
      </c>
      <c r="AE779">
        <f>VLOOKUP($H779,'Master list'!$C:$Z,6,0)</f>
        <v>0.6</v>
      </c>
      <c r="AF779">
        <f>VLOOKUP($H779,'Master list'!$C:$Z,7,0)</f>
        <v>189</v>
      </c>
      <c r="AG779">
        <f>VLOOKUP($H779,'Master list'!$C:$Z,8,0)</f>
        <v>217</v>
      </c>
      <c r="AH779" s="46">
        <f>VLOOKUP($H779,'Master list'!$C:$L,9,0)</f>
        <v>0.19317122999999997</v>
      </c>
      <c r="AI779" s="46">
        <f t="shared" si="43"/>
        <v>19.317122999999999</v>
      </c>
      <c r="AJ779" s="46">
        <f t="shared" si="44"/>
        <v>6.7609930499999988</v>
      </c>
      <c r="AK779" s="46">
        <f t="shared" si="45"/>
        <v>12.556129949999999</v>
      </c>
      <c r="AL779" s="74">
        <v>5</v>
      </c>
    </row>
    <row r="780" spans="1:38">
      <c r="A780" s="120" t="s">
        <v>1447</v>
      </c>
      <c r="B780" s="120" t="s">
        <v>1702</v>
      </c>
      <c r="C780" s="120" t="s">
        <v>6301</v>
      </c>
      <c r="D780" s="120" t="s">
        <v>6296</v>
      </c>
      <c r="E780" s="121">
        <v>18</v>
      </c>
      <c r="F780" s="120" t="s">
        <v>6276</v>
      </c>
      <c r="G780" s="120" t="s">
        <v>6276</v>
      </c>
      <c r="H780" s="120" t="s">
        <v>1118</v>
      </c>
      <c r="I780" s="120" t="s">
        <v>1228</v>
      </c>
      <c r="J780" s="120" t="s">
        <v>1221</v>
      </c>
      <c r="K780" s="120">
        <v>0.6</v>
      </c>
      <c r="L780" s="120">
        <v>189</v>
      </c>
      <c r="M780" s="120" t="s">
        <v>1807</v>
      </c>
      <c r="N780" s="120" t="s">
        <v>1704</v>
      </c>
      <c r="O780" s="120" t="s">
        <v>1702</v>
      </c>
      <c r="P780" s="121">
        <v>400</v>
      </c>
      <c r="Q780" s="120">
        <v>0</v>
      </c>
      <c r="R780" s="121">
        <v>0</v>
      </c>
      <c r="S780" s="120">
        <v>0</v>
      </c>
      <c r="T780" s="121">
        <v>0</v>
      </c>
      <c r="U780" s="120">
        <v>0</v>
      </c>
      <c r="V780" s="121">
        <v>400</v>
      </c>
      <c r="W780" s="120">
        <v>0</v>
      </c>
      <c r="X780" s="120" t="s">
        <v>6300</v>
      </c>
      <c r="Y780" s="120" t="b">
        <v>0</v>
      </c>
      <c r="AA780" t="str">
        <f>VLOOKUP($H780,'Master list'!$C:$Z,3,0)</f>
        <v>SGCC</v>
      </c>
      <c r="AB780" t="str">
        <f>VLOOKUP($H780,'Master list'!$C:$Z,4,0)</f>
        <v>Z08</v>
      </c>
      <c r="AC780" s="47">
        <f>VLOOKUP($H780,'Master list'!$C:$Z,13,0)</f>
        <v>1219</v>
      </c>
      <c r="AD780" t="str">
        <f>VLOOKUP($H780,'Master list'!$C:$Z,5,0)</f>
        <v>SGCC-ZSBX-Z08</v>
      </c>
      <c r="AE780">
        <f>VLOOKUP($H780,'Master list'!$C:$Z,6,0)</f>
        <v>0.6</v>
      </c>
      <c r="AF780">
        <f>VLOOKUP($H780,'Master list'!$C:$Z,7,0)</f>
        <v>189</v>
      </c>
      <c r="AG780">
        <f>VLOOKUP($H780,'Master list'!$C:$Z,8,0)</f>
        <v>217</v>
      </c>
      <c r="AH780" s="46">
        <f>VLOOKUP($H780,'Master list'!$C:$L,9,0)</f>
        <v>0.19317122999999997</v>
      </c>
      <c r="AI780" s="46">
        <f t="shared" si="43"/>
        <v>77.268491999999995</v>
      </c>
      <c r="AJ780" s="46">
        <f t="shared" si="44"/>
        <v>0</v>
      </c>
      <c r="AK780" s="46">
        <f t="shared" si="45"/>
        <v>77.268491999999995</v>
      </c>
      <c r="AL780" s="74">
        <v>5</v>
      </c>
    </row>
    <row r="781" spans="1:38">
      <c r="A781" s="120" t="s">
        <v>1447</v>
      </c>
      <c r="B781" s="120" t="s">
        <v>1702</v>
      </c>
      <c r="C781" s="120" t="s">
        <v>6301</v>
      </c>
      <c r="D781" s="120" t="s">
        <v>6296</v>
      </c>
      <c r="E781" s="121">
        <v>19</v>
      </c>
      <c r="F781" s="120" t="s">
        <v>6284</v>
      </c>
      <c r="G781" s="120" t="s">
        <v>6284</v>
      </c>
      <c r="H781" s="120" t="s">
        <v>1118</v>
      </c>
      <c r="I781" s="120" t="s">
        <v>1228</v>
      </c>
      <c r="J781" s="120" t="s">
        <v>1221</v>
      </c>
      <c r="K781" s="120">
        <v>0.6</v>
      </c>
      <c r="L781" s="120">
        <v>189</v>
      </c>
      <c r="M781" s="120" t="s">
        <v>1807</v>
      </c>
      <c r="N781" s="120" t="s">
        <v>1704</v>
      </c>
      <c r="O781" s="120" t="s">
        <v>1702</v>
      </c>
      <c r="P781" s="121">
        <v>600</v>
      </c>
      <c r="Q781" s="120">
        <v>0</v>
      </c>
      <c r="R781" s="121">
        <v>0</v>
      </c>
      <c r="S781" s="120">
        <v>0</v>
      </c>
      <c r="T781" s="121">
        <v>0</v>
      </c>
      <c r="U781" s="120">
        <v>0</v>
      </c>
      <c r="V781" s="121">
        <v>600</v>
      </c>
      <c r="W781" s="120">
        <v>0</v>
      </c>
      <c r="X781" s="120" t="s">
        <v>6300</v>
      </c>
      <c r="Y781" s="120" t="b">
        <v>0</v>
      </c>
      <c r="AA781" t="str">
        <f>VLOOKUP($H781,'Master list'!$C:$Z,3,0)</f>
        <v>SGCC</v>
      </c>
      <c r="AB781" t="str">
        <f>VLOOKUP($H781,'Master list'!$C:$Z,4,0)</f>
        <v>Z08</v>
      </c>
      <c r="AC781" s="47">
        <f>VLOOKUP($H781,'Master list'!$C:$Z,13,0)</f>
        <v>1219</v>
      </c>
      <c r="AD781" t="str">
        <f>VLOOKUP($H781,'Master list'!$C:$Z,5,0)</f>
        <v>SGCC-ZSBX-Z08</v>
      </c>
      <c r="AE781">
        <f>VLOOKUP($H781,'Master list'!$C:$Z,6,0)</f>
        <v>0.6</v>
      </c>
      <c r="AF781">
        <f>VLOOKUP($H781,'Master list'!$C:$Z,7,0)</f>
        <v>189</v>
      </c>
      <c r="AG781">
        <f>VLOOKUP($H781,'Master list'!$C:$Z,8,0)</f>
        <v>217</v>
      </c>
      <c r="AH781" s="46">
        <f>VLOOKUP($H781,'Master list'!$C:$L,9,0)</f>
        <v>0.19317122999999997</v>
      </c>
      <c r="AI781" s="46">
        <f t="shared" si="43"/>
        <v>115.90273799999999</v>
      </c>
      <c r="AJ781" s="46">
        <f t="shared" si="44"/>
        <v>0</v>
      </c>
      <c r="AK781" s="46">
        <f t="shared" si="45"/>
        <v>115.90273799999999</v>
      </c>
      <c r="AL781" s="74">
        <v>5</v>
      </c>
    </row>
    <row r="782" spans="1:38">
      <c r="A782" s="120" t="s">
        <v>1447</v>
      </c>
      <c r="B782" s="120" t="s">
        <v>1702</v>
      </c>
      <c r="C782" s="120" t="s">
        <v>6301</v>
      </c>
      <c r="D782" s="120" t="s">
        <v>6296</v>
      </c>
      <c r="E782" s="121">
        <v>20</v>
      </c>
      <c r="F782" s="120" t="s">
        <v>6287</v>
      </c>
      <c r="G782" s="120" t="s">
        <v>6287</v>
      </c>
      <c r="H782" s="120" t="s">
        <v>432</v>
      </c>
      <c r="I782" s="120" t="s">
        <v>1228</v>
      </c>
      <c r="J782" s="120" t="s">
        <v>1221</v>
      </c>
      <c r="K782" s="120">
        <v>1</v>
      </c>
      <c r="L782" s="120">
        <v>62</v>
      </c>
      <c r="M782" s="120" t="s">
        <v>1740</v>
      </c>
      <c r="N782" s="120" t="s">
        <v>1704</v>
      </c>
      <c r="O782" s="120" t="s">
        <v>1702</v>
      </c>
      <c r="P782" s="121">
        <v>20</v>
      </c>
      <c r="Q782" s="120">
        <v>0</v>
      </c>
      <c r="R782" s="121">
        <v>0</v>
      </c>
      <c r="S782" s="120">
        <v>0</v>
      </c>
      <c r="T782" s="121">
        <v>0</v>
      </c>
      <c r="U782" s="120">
        <v>0</v>
      </c>
      <c r="V782" s="121">
        <v>20</v>
      </c>
      <c r="W782" s="120">
        <v>0</v>
      </c>
      <c r="X782" s="120" t="s">
        <v>6300</v>
      </c>
      <c r="Y782" s="120" t="b">
        <v>0</v>
      </c>
      <c r="AA782" t="str">
        <f>VLOOKUP($H782,'Master list'!$C:$Z,3,0)</f>
        <v>SGCC</v>
      </c>
      <c r="AB782" t="str">
        <f>VLOOKUP($H782,'Master list'!$C:$Z,4,0)</f>
        <v>Z08</v>
      </c>
      <c r="AC782" s="47">
        <f>VLOOKUP($H782,'Master list'!$C:$Z,13,0)</f>
        <v>1219</v>
      </c>
      <c r="AD782" t="str">
        <f>VLOOKUP($H782,'Master list'!$C:$Z,5,0)</f>
        <v>SGCC-ZSBX-Z08</v>
      </c>
      <c r="AE782">
        <f>VLOOKUP($H782,'Master list'!$C:$Z,6,0)</f>
        <v>1</v>
      </c>
      <c r="AF782">
        <f>VLOOKUP($H782,'Master list'!$C:$Z,7,0)</f>
        <v>62</v>
      </c>
      <c r="AG782">
        <f>VLOOKUP($H782,'Master list'!$C:$Z,8,0)</f>
        <v>1220</v>
      </c>
      <c r="AH782" s="46">
        <f>VLOOKUP($H782,'Master list'!$C:$L,9,0)</f>
        <v>0.59377400000000002</v>
      </c>
      <c r="AI782" s="46">
        <f t="shared" si="43"/>
        <v>11.87548</v>
      </c>
      <c r="AJ782" s="46">
        <f t="shared" si="44"/>
        <v>0</v>
      </c>
      <c r="AK782" s="46">
        <f t="shared" si="45"/>
        <v>11.87548</v>
      </c>
      <c r="AL782" s="74">
        <v>5</v>
      </c>
    </row>
    <row r="783" spans="1:38">
      <c r="A783" s="120" t="s">
        <v>1447</v>
      </c>
      <c r="B783" s="120" t="s">
        <v>1702</v>
      </c>
      <c r="C783" s="120" t="s">
        <v>6301</v>
      </c>
      <c r="D783" s="120" t="s">
        <v>6296</v>
      </c>
      <c r="E783" s="121">
        <v>21</v>
      </c>
      <c r="F783" s="120" t="s">
        <v>6284</v>
      </c>
      <c r="G783" s="120" t="s">
        <v>6284</v>
      </c>
      <c r="H783" s="120" t="s">
        <v>432</v>
      </c>
      <c r="I783" s="120" t="s">
        <v>1228</v>
      </c>
      <c r="J783" s="120" t="s">
        <v>1221</v>
      </c>
      <c r="K783" s="120">
        <v>1</v>
      </c>
      <c r="L783" s="120">
        <v>62</v>
      </c>
      <c r="M783" s="120" t="s">
        <v>1740</v>
      </c>
      <c r="N783" s="120" t="s">
        <v>1704</v>
      </c>
      <c r="O783" s="120" t="s">
        <v>1702</v>
      </c>
      <c r="P783" s="121">
        <v>20</v>
      </c>
      <c r="Q783" s="120">
        <v>0</v>
      </c>
      <c r="R783" s="121">
        <v>0</v>
      </c>
      <c r="S783" s="120">
        <v>0</v>
      </c>
      <c r="T783" s="121">
        <v>0</v>
      </c>
      <c r="U783" s="120">
        <v>0</v>
      </c>
      <c r="V783" s="121">
        <v>20</v>
      </c>
      <c r="W783" s="120">
        <v>0</v>
      </c>
      <c r="X783" s="120" t="s">
        <v>6300</v>
      </c>
      <c r="Y783" s="120" t="b">
        <v>0</v>
      </c>
      <c r="AA783" t="str">
        <f>VLOOKUP($H783,'Master list'!$C:$Z,3,0)</f>
        <v>SGCC</v>
      </c>
      <c r="AB783" t="str">
        <f>VLOOKUP($H783,'Master list'!$C:$Z,4,0)</f>
        <v>Z08</v>
      </c>
      <c r="AC783" s="47">
        <f>VLOOKUP($H783,'Master list'!$C:$Z,13,0)</f>
        <v>1219</v>
      </c>
      <c r="AD783" t="str">
        <f>VLOOKUP($H783,'Master list'!$C:$Z,5,0)</f>
        <v>SGCC-ZSBX-Z08</v>
      </c>
      <c r="AE783">
        <f>VLOOKUP($H783,'Master list'!$C:$Z,6,0)</f>
        <v>1</v>
      </c>
      <c r="AF783">
        <f>VLOOKUP($H783,'Master list'!$C:$Z,7,0)</f>
        <v>62</v>
      </c>
      <c r="AG783">
        <f>VLOOKUP($H783,'Master list'!$C:$Z,8,0)</f>
        <v>1220</v>
      </c>
      <c r="AH783" s="46">
        <f>VLOOKUP($H783,'Master list'!$C:$L,9,0)</f>
        <v>0.59377400000000002</v>
      </c>
      <c r="AI783" s="46">
        <f t="shared" si="43"/>
        <v>11.87548</v>
      </c>
      <c r="AJ783" s="46">
        <f t="shared" si="44"/>
        <v>0</v>
      </c>
      <c r="AK783" s="46">
        <f t="shared" si="45"/>
        <v>11.87548</v>
      </c>
      <c r="AL783" s="74">
        <v>5</v>
      </c>
    </row>
    <row r="784" spans="1:38">
      <c r="A784" s="120" t="s">
        <v>1447</v>
      </c>
      <c r="B784" s="120" t="s">
        <v>1702</v>
      </c>
      <c r="C784" s="120" t="s">
        <v>6302</v>
      </c>
      <c r="D784" s="120" t="s">
        <v>6296</v>
      </c>
      <c r="E784" s="121">
        <v>1</v>
      </c>
      <c r="F784" s="120" t="s">
        <v>6232</v>
      </c>
      <c r="G784" s="120" t="s">
        <v>6232</v>
      </c>
      <c r="H784" s="120" t="s">
        <v>1153</v>
      </c>
      <c r="I784" s="120" t="s">
        <v>1413</v>
      </c>
      <c r="J784" s="120" t="s">
        <v>1270</v>
      </c>
      <c r="K784" s="120">
        <v>2</v>
      </c>
      <c r="L784" s="120">
        <v>215</v>
      </c>
      <c r="M784" s="120" t="s">
        <v>1814</v>
      </c>
      <c r="N784" s="120" t="s">
        <v>1704</v>
      </c>
      <c r="O784" s="120" t="s">
        <v>1702</v>
      </c>
      <c r="P784" s="121">
        <v>100</v>
      </c>
      <c r="Q784" s="120">
        <v>0</v>
      </c>
      <c r="R784" s="121">
        <v>0</v>
      </c>
      <c r="S784" s="120">
        <v>0</v>
      </c>
      <c r="T784" s="121">
        <v>0</v>
      </c>
      <c r="U784" s="120">
        <v>0</v>
      </c>
      <c r="V784" s="121">
        <v>100</v>
      </c>
      <c r="W784" s="120">
        <v>0</v>
      </c>
      <c r="X784" s="120" t="s">
        <v>6300</v>
      </c>
      <c r="Y784" s="120" t="b">
        <v>0</v>
      </c>
      <c r="AA784" t="str">
        <f>VLOOKUP($H784,'Master list'!$C:$Z,3,0)</f>
        <v>SGCC</v>
      </c>
      <c r="AB784" t="str">
        <f>VLOOKUP($H784,'Master list'!$C:$Z,4,0)</f>
        <v>Z22</v>
      </c>
      <c r="AC784" s="47">
        <f>VLOOKUP($H784,'Master list'!$C:$Z,13,0)</f>
        <v>1219</v>
      </c>
      <c r="AD784" t="str">
        <f>VLOOKUP($H784,'Master list'!$C:$Z,5,0)</f>
        <v>SGCC-ZSBX-Z22</v>
      </c>
      <c r="AE784">
        <f>VLOOKUP($H784,'Master list'!$C:$Z,6,0)</f>
        <v>2</v>
      </c>
      <c r="AF784">
        <f>VLOOKUP($H784,'Master list'!$C:$Z,7,0)</f>
        <v>215</v>
      </c>
      <c r="AG784">
        <f>VLOOKUP($H784,'Master list'!$C:$Z,8,0)</f>
        <v>935</v>
      </c>
      <c r="AH784" s="46">
        <f>VLOOKUP($H784,'Master list'!$C:$L,9,0)</f>
        <v>3.1560925000000002</v>
      </c>
      <c r="AI784" s="46">
        <f t="shared" si="43"/>
        <v>315.60925000000003</v>
      </c>
      <c r="AJ784" s="46">
        <f t="shared" si="44"/>
        <v>0</v>
      </c>
      <c r="AK784" s="46">
        <f t="shared" si="45"/>
        <v>315.60925000000003</v>
      </c>
      <c r="AL784" s="74">
        <v>5</v>
      </c>
    </row>
    <row r="785" spans="1:38">
      <c r="A785" s="120" t="s">
        <v>1447</v>
      </c>
      <c r="B785" s="120" t="s">
        <v>1702</v>
      </c>
      <c r="C785" s="120" t="s">
        <v>6302</v>
      </c>
      <c r="D785" s="120" t="s">
        <v>6296</v>
      </c>
      <c r="E785" s="121">
        <v>2</v>
      </c>
      <c r="F785" s="120" t="s">
        <v>6232</v>
      </c>
      <c r="G785" s="120" t="s">
        <v>6232</v>
      </c>
      <c r="H785" s="120" t="s">
        <v>478</v>
      </c>
      <c r="I785" s="120" t="s">
        <v>1413</v>
      </c>
      <c r="J785" s="120" t="s">
        <v>1221</v>
      </c>
      <c r="K785" s="120">
        <v>1</v>
      </c>
      <c r="L785" s="120">
        <v>210</v>
      </c>
      <c r="M785" s="120" t="s">
        <v>4430</v>
      </c>
      <c r="N785" s="120" t="s">
        <v>1704</v>
      </c>
      <c r="O785" s="120" t="s">
        <v>1702</v>
      </c>
      <c r="P785" s="121">
        <v>50</v>
      </c>
      <c r="Q785" s="120">
        <v>0</v>
      </c>
      <c r="R785" s="121">
        <v>50</v>
      </c>
      <c r="S785" s="120">
        <v>21</v>
      </c>
      <c r="T785" s="121">
        <v>0</v>
      </c>
      <c r="U785" s="120">
        <v>0</v>
      </c>
      <c r="V785" s="121">
        <v>0</v>
      </c>
      <c r="W785" s="120">
        <v>0</v>
      </c>
      <c r="X785" s="120" t="s">
        <v>6300</v>
      </c>
      <c r="Y785" s="120" t="b">
        <v>1</v>
      </c>
      <c r="AA785" t="str">
        <f>VLOOKUP($H785,'Master list'!$C:$Z,3,0)</f>
        <v>SGCC</v>
      </c>
      <c r="AB785" t="str">
        <f>VLOOKUP($H785,'Master list'!$C:$Z,4,0)</f>
        <v>Z08</v>
      </c>
      <c r="AC785" s="47">
        <f>VLOOKUP($H785,'Master list'!$C:$Z,13,0)</f>
        <v>1219</v>
      </c>
      <c r="AD785" t="str">
        <f>VLOOKUP($H785,'Master list'!$C:$Z,5,0)</f>
        <v>SGCC-ZSBX-Z08</v>
      </c>
      <c r="AE785">
        <f>VLOOKUP($H785,'Master list'!$C:$Z,6,0)</f>
        <v>1</v>
      </c>
      <c r="AF785">
        <f>VLOOKUP($H785,'Master list'!$C:$Z,7,0)</f>
        <v>210</v>
      </c>
      <c r="AG785">
        <f>VLOOKUP($H785,'Master list'!$C:$Z,8,0)</f>
        <v>255</v>
      </c>
      <c r="AH785" s="46">
        <f>VLOOKUP($H785,'Master list'!$C:$L,9,0)</f>
        <v>0.42036750000000001</v>
      </c>
      <c r="AI785" s="46">
        <f t="shared" si="43"/>
        <v>21.018374999999999</v>
      </c>
      <c r="AJ785" s="46">
        <f t="shared" si="44"/>
        <v>21.018374999999999</v>
      </c>
      <c r="AK785" s="46">
        <f t="shared" si="45"/>
        <v>0</v>
      </c>
      <c r="AL785" s="74">
        <v>5</v>
      </c>
    </row>
    <row r="786" spans="1:38">
      <c r="A786" s="120" t="s">
        <v>1447</v>
      </c>
      <c r="B786" s="120" t="s">
        <v>1702</v>
      </c>
      <c r="C786" s="120" t="s">
        <v>6302</v>
      </c>
      <c r="D786" s="120" t="s">
        <v>6296</v>
      </c>
      <c r="E786" s="121">
        <v>3</v>
      </c>
      <c r="F786" s="120" t="s">
        <v>6265</v>
      </c>
      <c r="G786" s="120" t="s">
        <v>6265</v>
      </c>
      <c r="H786" s="120" t="s">
        <v>478</v>
      </c>
      <c r="I786" s="120" t="s">
        <v>1413</v>
      </c>
      <c r="J786" s="120" t="s">
        <v>1221</v>
      </c>
      <c r="K786" s="120">
        <v>1</v>
      </c>
      <c r="L786" s="120">
        <v>210</v>
      </c>
      <c r="M786" s="120" t="s">
        <v>4430</v>
      </c>
      <c r="N786" s="120" t="s">
        <v>1704</v>
      </c>
      <c r="O786" s="120" t="s">
        <v>1702</v>
      </c>
      <c r="P786" s="121">
        <v>50</v>
      </c>
      <c r="Q786" s="120">
        <v>0</v>
      </c>
      <c r="R786" s="121">
        <v>22</v>
      </c>
      <c r="S786" s="120">
        <v>10</v>
      </c>
      <c r="T786" s="121">
        <v>0</v>
      </c>
      <c r="U786" s="120">
        <v>0</v>
      </c>
      <c r="V786" s="121">
        <v>28</v>
      </c>
      <c r="W786" s="120">
        <v>0</v>
      </c>
      <c r="X786" s="120" t="s">
        <v>6300</v>
      </c>
      <c r="Y786" s="120" t="b">
        <v>0</v>
      </c>
      <c r="AA786" t="str">
        <f>VLOOKUP($H786,'Master list'!$C:$Z,3,0)</f>
        <v>SGCC</v>
      </c>
      <c r="AB786" t="str">
        <f>VLOOKUP($H786,'Master list'!$C:$Z,4,0)</f>
        <v>Z08</v>
      </c>
      <c r="AC786" s="47">
        <f>VLOOKUP($H786,'Master list'!$C:$Z,13,0)</f>
        <v>1219</v>
      </c>
      <c r="AD786" t="str">
        <f>VLOOKUP($H786,'Master list'!$C:$Z,5,0)</f>
        <v>SGCC-ZSBX-Z08</v>
      </c>
      <c r="AE786">
        <f>VLOOKUP($H786,'Master list'!$C:$Z,6,0)</f>
        <v>1</v>
      </c>
      <c r="AF786">
        <f>VLOOKUP($H786,'Master list'!$C:$Z,7,0)</f>
        <v>210</v>
      </c>
      <c r="AG786">
        <f>VLOOKUP($H786,'Master list'!$C:$Z,8,0)</f>
        <v>255</v>
      </c>
      <c r="AH786" s="46">
        <f>VLOOKUP($H786,'Master list'!$C:$L,9,0)</f>
        <v>0.42036750000000001</v>
      </c>
      <c r="AI786" s="46">
        <f t="shared" si="43"/>
        <v>21.018374999999999</v>
      </c>
      <c r="AJ786" s="46">
        <f t="shared" si="44"/>
        <v>9.2480849999999997</v>
      </c>
      <c r="AK786" s="46">
        <f t="shared" si="45"/>
        <v>11.770289999999999</v>
      </c>
      <c r="AL786" s="74">
        <v>5</v>
      </c>
    </row>
    <row r="787" spans="1:38">
      <c r="A787" s="120" t="s">
        <v>1447</v>
      </c>
      <c r="B787" s="120" t="s">
        <v>1702</v>
      </c>
      <c r="C787" s="120" t="s">
        <v>6302</v>
      </c>
      <c r="D787" s="120" t="s">
        <v>6296</v>
      </c>
      <c r="E787" s="121">
        <v>4</v>
      </c>
      <c r="F787" s="120" t="s">
        <v>6284</v>
      </c>
      <c r="G787" s="120" t="s">
        <v>6284</v>
      </c>
      <c r="H787" s="120" t="s">
        <v>744</v>
      </c>
      <c r="I787" s="120" t="s">
        <v>1413</v>
      </c>
      <c r="J787" s="120" t="s">
        <v>1221</v>
      </c>
      <c r="K787" s="120">
        <v>1</v>
      </c>
      <c r="L787" s="120">
        <v>960</v>
      </c>
      <c r="M787" s="120" t="s">
        <v>4416</v>
      </c>
      <c r="N787" s="120" t="s">
        <v>1704</v>
      </c>
      <c r="O787" s="120" t="s">
        <v>1702</v>
      </c>
      <c r="P787" s="121">
        <v>100</v>
      </c>
      <c r="Q787" s="120">
        <v>0</v>
      </c>
      <c r="R787" s="121">
        <v>0</v>
      </c>
      <c r="S787" s="120">
        <v>0</v>
      </c>
      <c r="T787" s="121">
        <v>0</v>
      </c>
      <c r="U787" s="120">
        <v>0</v>
      </c>
      <c r="V787" s="121">
        <v>100</v>
      </c>
      <c r="W787" s="120">
        <v>0</v>
      </c>
      <c r="X787" s="120" t="s">
        <v>6300</v>
      </c>
      <c r="Y787" s="120" t="b">
        <v>0</v>
      </c>
      <c r="AA787" t="str">
        <f>VLOOKUP($H787,'Master list'!$C:$Z,3,0)</f>
        <v>SGCC</v>
      </c>
      <c r="AB787" t="str">
        <f>VLOOKUP($H787,'Master list'!$C:$Z,4,0)</f>
        <v>Z08</v>
      </c>
      <c r="AC787" s="47">
        <f>VLOOKUP($H787,'Master list'!$C:$Z,13,0)</f>
        <v>1219</v>
      </c>
      <c r="AD787" t="str">
        <f>VLOOKUP($H787,'Master list'!$C:$Z,5,0)</f>
        <v>SGCC-ZSBX-Z08</v>
      </c>
      <c r="AE787">
        <f>VLOOKUP($H787,'Master list'!$C:$Z,6,0)</f>
        <v>1</v>
      </c>
      <c r="AF787">
        <f>VLOOKUP($H787,'Master list'!$C:$Z,7,0)</f>
        <v>960</v>
      </c>
      <c r="AG787">
        <f>VLOOKUP($H787,'Master list'!$C:$Z,8,0)</f>
        <v>320</v>
      </c>
      <c r="AH787" s="46">
        <f>VLOOKUP($H787,'Master list'!$C:$L,9,0)</f>
        <v>2.4115199999999999</v>
      </c>
      <c r="AI787" s="46">
        <f t="shared" si="43"/>
        <v>241.15199999999999</v>
      </c>
      <c r="AJ787" s="46">
        <f t="shared" si="44"/>
        <v>0</v>
      </c>
      <c r="AK787" s="46">
        <f t="shared" si="45"/>
        <v>241.15199999999999</v>
      </c>
      <c r="AL787" s="74">
        <v>5</v>
      </c>
    </row>
    <row r="788" spans="1:38">
      <c r="A788" s="120" t="s">
        <v>1447</v>
      </c>
      <c r="B788" s="120" t="s">
        <v>1702</v>
      </c>
      <c r="C788" s="120" t="s">
        <v>6302</v>
      </c>
      <c r="D788" s="120" t="s">
        <v>6296</v>
      </c>
      <c r="E788" s="121">
        <v>5</v>
      </c>
      <c r="F788" s="120" t="s">
        <v>6284</v>
      </c>
      <c r="G788" s="120" t="s">
        <v>6284</v>
      </c>
      <c r="H788" s="120" t="s">
        <v>748</v>
      </c>
      <c r="I788" s="120" t="s">
        <v>1413</v>
      </c>
      <c r="J788" s="120" t="s">
        <v>1221</v>
      </c>
      <c r="K788" s="120">
        <v>0.8</v>
      </c>
      <c r="L788" s="120">
        <v>1040</v>
      </c>
      <c r="M788" s="120" t="s">
        <v>1767</v>
      </c>
      <c r="N788" s="120" t="s">
        <v>1704</v>
      </c>
      <c r="O788" s="120" t="s">
        <v>1702</v>
      </c>
      <c r="P788" s="121">
        <v>100</v>
      </c>
      <c r="Q788" s="120">
        <v>0</v>
      </c>
      <c r="R788" s="121">
        <v>79</v>
      </c>
      <c r="S788" s="120">
        <v>197.5</v>
      </c>
      <c r="T788" s="121">
        <v>0</v>
      </c>
      <c r="U788" s="120">
        <v>0</v>
      </c>
      <c r="V788" s="121">
        <v>21</v>
      </c>
      <c r="W788" s="120">
        <v>0</v>
      </c>
      <c r="X788" s="120" t="s">
        <v>6300</v>
      </c>
      <c r="Y788" s="120" t="b">
        <v>0</v>
      </c>
      <c r="AA788" t="str">
        <f>VLOOKUP($H788,'Master list'!$C:$Z,3,0)</f>
        <v>SGCC</v>
      </c>
      <c r="AB788" t="str">
        <f>VLOOKUP($H788,'Master list'!$C:$Z,4,0)</f>
        <v>Z08</v>
      </c>
      <c r="AC788" s="47">
        <f>VLOOKUP($H788,'Master list'!$C:$Z,13,0)</f>
        <v>1219</v>
      </c>
      <c r="AD788" t="str">
        <f>VLOOKUP($H788,'Master list'!$C:$Z,5,0)</f>
        <v>SGCC-ZSBX-Z08</v>
      </c>
      <c r="AE788">
        <f>VLOOKUP($H788,'Master list'!$C:$Z,6,0)</f>
        <v>0.8</v>
      </c>
      <c r="AF788">
        <f>VLOOKUP($H788,'Master list'!$C:$Z,7,0)</f>
        <v>1040</v>
      </c>
      <c r="AG788">
        <f>VLOOKUP($H788,'Master list'!$C:$Z,8,0)</f>
        <v>330</v>
      </c>
      <c r="AH788" s="46">
        <f>VLOOKUP($H788,'Master list'!$C:$L,9,0)</f>
        <v>2.1552959999999999</v>
      </c>
      <c r="AI788" s="46">
        <f t="shared" si="43"/>
        <v>215.52959999999999</v>
      </c>
      <c r="AJ788" s="46">
        <f t="shared" si="44"/>
        <v>170.268384</v>
      </c>
      <c r="AK788" s="46">
        <f t="shared" si="45"/>
        <v>45.26121599999999</v>
      </c>
      <c r="AL788" s="74">
        <v>5</v>
      </c>
    </row>
    <row r="789" spans="1:38">
      <c r="A789" s="120" t="s">
        <v>1447</v>
      </c>
      <c r="B789" s="120" t="s">
        <v>1702</v>
      </c>
      <c r="C789" s="120" t="s">
        <v>6302</v>
      </c>
      <c r="D789" s="120" t="s">
        <v>6296</v>
      </c>
      <c r="E789" s="121">
        <v>6</v>
      </c>
      <c r="F789" s="120" t="s">
        <v>6247</v>
      </c>
      <c r="G789" s="120" t="s">
        <v>6247</v>
      </c>
      <c r="H789" s="120" t="s">
        <v>996</v>
      </c>
      <c r="I789" s="120" t="s">
        <v>1413</v>
      </c>
      <c r="J789" s="120" t="s">
        <v>1221</v>
      </c>
      <c r="K789" s="120">
        <v>1</v>
      </c>
      <c r="L789" s="120">
        <v>420</v>
      </c>
      <c r="M789" s="120" t="s">
        <v>6303</v>
      </c>
      <c r="N789" s="120" t="s">
        <v>1704</v>
      </c>
      <c r="O789" s="120" t="s">
        <v>1702</v>
      </c>
      <c r="P789" s="121">
        <v>100</v>
      </c>
      <c r="Q789" s="120">
        <v>0</v>
      </c>
      <c r="R789" s="121">
        <v>65</v>
      </c>
      <c r="S789" s="120">
        <v>138</v>
      </c>
      <c r="T789" s="121">
        <v>0</v>
      </c>
      <c r="U789" s="120">
        <v>0</v>
      </c>
      <c r="V789" s="121">
        <v>35</v>
      </c>
      <c r="W789" s="120">
        <v>0</v>
      </c>
      <c r="X789" s="120" t="s">
        <v>6300</v>
      </c>
      <c r="Y789" s="120" t="b">
        <v>0</v>
      </c>
      <c r="AA789" t="str">
        <f>VLOOKUP($H789,'Master list'!$C:$Z,3,0)</f>
        <v>SGCC</v>
      </c>
      <c r="AB789" t="str">
        <f>VLOOKUP($H789,'Master list'!$C:$Z,4,0)</f>
        <v>Z08</v>
      </c>
      <c r="AC789" s="47">
        <f>VLOOKUP($H789,'Master list'!$C:$Z,13,0)</f>
        <v>1219</v>
      </c>
      <c r="AD789" t="str">
        <f>VLOOKUP($H789,'Master list'!$C:$Z,5,0)</f>
        <v>SGCC-ZSBX-Z08</v>
      </c>
      <c r="AE789">
        <f>VLOOKUP($H789,'Master list'!$C:$Z,6,0)</f>
        <v>1</v>
      </c>
      <c r="AF789">
        <f>VLOOKUP($H789,'Master list'!$C:$Z,7,0)</f>
        <v>420</v>
      </c>
      <c r="AG789">
        <f>VLOOKUP($H789,'Master list'!$C:$Z,8,0)</f>
        <v>620</v>
      </c>
      <c r="AH789" s="46">
        <f>VLOOKUP($H789,'Master list'!$C:$L,9,0)</f>
        <v>2.0441400000000001</v>
      </c>
      <c r="AI789" s="46">
        <f t="shared" si="43"/>
        <v>204.41400000000002</v>
      </c>
      <c r="AJ789" s="46">
        <f t="shared" si="44"/>
        <v>132.8691</v>
      </c>
      <c r="AK789" s="46">
        <f t="shared" si="45"/>
        <v>71.544900000000013</v>
      </c>
      <c r="AL789" s="74">
        <v>5</v>
      </c>
    </row>
    <row r="790" spans="1:38">
      <c r="A790" s="120" t="s">
        <v>1447</v>
      </c>
      <c r="B790" s="120" t="s">
        <v>1702</v>
      </c>
      <c r="C790" s="120" t="s">
        <v>6302</v>
      </c>
      <c r="D790" s="120" t="s">
        <v>6296</v>
      </c>
      <c r="E790" s="121">
        <v>7</v>
      </c>
      <c r="F790" s="120" t="s">
        <v>6247</v>
      </c>
      <c r="G790" s="120" t="s">
        <v>6247</v>
      </c>
      <c r="H790" s="120" t="s">
        <v>1016</v>
      </c>
      <c r="I790" s="120" t="s">
        <v>1413</v>
      </c>
      <c r="J790" s="120" t="s">
        <v>1221</v>
      </c>
      <c r="K790" s="120">
        <v>1.6</v>
      </c>
      <c r="L790" s="120">
        <v>20</v>
      </c>
      <c r="M790" s="120" t="s">
        <v>1871</v>
      </c>
      <c r="N790" s="120" t="s">
        <v>1704</v>
      </c>
      <c r="O790" s="120" t="s">
        <v>1702</v>
      </c>
      <c r="P790" s="121">
        <v>200</v>
      </c>
      <c r="Q790" s="120">
        <v>0</v>
      </c>
      <c r="R790" s="121">
        <v>200</v>
      </c>
      <c r="S790" s="120">
        <v>10</v>
      </c>
      <c r="T790" s="121">
        <v>0</v>
      </c>
      <c r="U790" s="120">
        <v>0</v>
      </c>
      <c r="V790" s="121">
        <v>0</v>
      </c>
      <c r="W790" s="120">
        <v>0</v>
      </c>
      <c r="X790" s="120" t="s">
        <v>6300</v>
      </c>
      <c r="Y790" s="120" t="b">
        <v>1</v>
      </c>
      <c r="AA790" t="str">
        <f>VLOOKUP($H790,'Master list'!$C:$Z,3,0)</f>
        <v>SGCC</v>
      </c>
      <c r="AB790" t="str">
        <f>VLOOKUP($H790,'Master list'!$C:$Z,4,0)</f>
        <v>Z08</v>
      </c>
      <c r="AC790" s="47">
        <f>VLOOKUP($H790,'Master list'!$C:$Z,13,0)</f>
        <v>1219</v>
      </c>
      <c r="AD790" t="str">
        <f>VLOOKUP($H790,'Master list'!$C:$Z,5,0)</f>
        <v>SGCC-ZSBX-Z08</v>
      </c>
      <c r="AE790">
        <f>VLOOKUP($H790,'Master list'!$C:$Z,6,0)</f>
        <v>1.6</v>
      </c>
      <c r="AF790">
        <f>VLOOKUP($H790,'Master list'!$C:$Z,7,0)</f>
        <v>20</v>
      </c>
      <c r="AG790">
        <f>VLOOKUP($H790,'Master list'!$C:$Z,8,0)</f>
        <v>189</v>
      </c>
      <c r="AH790" s="46">
        <f>VLOOKUP($H790,'Master list'!$C:$L,9,0)</f>
        <v>4.74768E-2</v>
      </c>
      <c r="AI790" s="46">
        <f t="shared" si="43"/>
        <v>9.4953599999999998</v>
      </c>
      <c r="AJ790" s="46">
        <f t="shared" si="44"/>
        <v>9.4953599999999998</v>
      </c>
      <c r="AK790" s="46">
        <f t="shared" si="45"/>
        <v>0</v>
      </c>
      <c r="AL790" s="74">
        <v>5</v>
      </c>
    </row>
    <row r="791" spans="1:38">
      <c r="A791" s="120" t="s">
        <v>1447</v>
      </c>
      <c r="B791" s="120" t="s">
        <v>1702</v>
      </c>
      <c r="C791" s="120" t="s">
        <v>6302</v>
      </c>
      <c r="D791" s="120" t="s">
        <v>6296</v>
      </c>
      <c r="E791" s="121">
        <v>8</v>
      </c>
      <c r="F791" s="120" t="s">
        <v>6247</v>
      </c>
      <c r="G791" s="120" t="s">
        <v>6247</v>
      </c>
      <c r="H791" s="120" t="s">
        <v>1630</v>
      </c>
      <c r="I791" s="120" t="s">
        <v>1413</v>
      </c>
      <c r="J791" s="120" t="s">
        <v>1547</v>
      </c>
      <c r="K791" s="120">
        <v>0.6</v>
      </c>
      <c r="L791" s="120">
        <v>350</v>
      </c>
      <c r="M791" s="120" t="s">
        <v>1813</v>
      </c>
      <c r="N791" s="120" t="s">
        <v>1704</v>
      </c>
      <c r="O791" s="120" t="s">
        <v>1702</v>
      </c>
      <c r="P791" s="121">
        <v>10</v>
      </c>
      <c r="Q791" s="120">
        <v>0</v>
      </c>
      <c r="R791" s="121">
        <v>0</v>
      </c>
      <c r="S791" s="120">
        <v>0</v>
      </c>
      <c r="T791" s="121">
        <v>0</v>
      </c>
      <c r="U791" s="120">
        <v>0</v>
      </c>
      <c r="V791" s="121">
        <v>10</v>
      </c>
      <c r="W791" s="120">
        <v>0</v>
      </c>
      <c r="X791" s="120" t="s">
        <v>6300</v>
      </c>
      <c r="Y791" s="120" t="b">
        <v>0</v>
      </c>
      <c r="AA791" t="str">
        <f>VLOOKUP($H791,'Master list'!$C:$Z,3,0)</f>
        <v>SGCD</v>
      </c>
      <c r="AB791" t="str">
        <f>VLOOKUP($H791,'Master list'!$C:$Z,4,0)</f>
        <v>Z08</v>
      </c>
      <c r="AC791" s="47">
        <f>VLOOKUP($H791,'Master list'!$C:$Z,13,0)</f>
        <v>1219</v>
      </c>
      <c r="AD791" t="str">
        <f>VLOOKUP($H791,'Master list'!$C:$Z,5,0)</f>
        <v>SGCD2-ZSBX-Z08</v>
      </c>
      <c r="AE791">
        <f>VLOOKUP($H791,'Master list'!$C:$Z,6,0)</f>
        <v>0.6</v>
      </c>
      <c r="AF791">
        <f>VLOOKUP($H791,'Master list'!$C:$Z,7,0)</f>
        <v>350</v>
      </c>
      <c r="AG791">
        <f>VLOOKUP($H791,'Master list'!$C:$Z,8,0)</f>
        <v>730</v>
      </c>
      <c r="AH791" s="46">
        <f>VLOOKUP($H791,'Master list'!$C:$L,9,0)</f>
        <v>1.2034050000000001</v>
      </c>
      <c r="AI791" s="46">
        <f t="shared" si="43"/>
        <v>12.034050000000001</v>
      </c>
      <c r="AJ791" s="46">
        <f t="shared" si="44"/>
        <v>0</v>
      </c>
      <c r="AK791" s="46">
        <f t="shared" si="45"/>
        <v>12.034050000000001</v>
      </c>
      <c r="AL791" s="74">
        <v>5</v>
      </c>
    </row>
    <row r="792" spans="1:38">
      <c r="A792" s="120" t="s">
        <v>1447</v>
      </c>
      <c r="B792" s="120" t="s">
        <v>1702</v>
      </c>
      <c r="C792" s="120" t="s">
        <v>6302</v>
      </c>
      <c r="D792" s="120" t="s">
        <v>6296</v>
      </c>
      <c r="E792" s="121">
        <v>9</v>
      </c>
      <c r="F792" s="120" t="s">
        <v>6278</v>
      </c>
      <c r="G792" s="120" t="s">
        <v>6278</v>
      </c>
      <c r="H792" s="120" t="s">
        <v>1153</v>
      </c>
      <c r="I792" s="120" t="s">
        <v>1413</v>
      </c>
      <c r="J792" s="120" t="s">
        <v>1270</v>
      </c>
      <c r="K792" s="120">
        <v>2</v>
      </c>
      <c r="L792" s="120">
        <v>215</v>
      </c>
      <c r="M792" s="120" t="s">
        <v>1814</v>
      </c>
      <c r="N792" s="120" t="s">
        <v>1704</v>
      </c>
      <c r="O792" s="120" t="s">
        <v>1702</v>
      </c>
      <c r="P792" s="121">
        <v>100</v>
      </c>
      <c r="Q792" s="120">
        <v>0</v>
      </c>
      <c r="R792" s="121">
        <v>0</v>
      </c>
      <c r="S792" s="120">
        <v>0</v>
      </c>
      <c r="T792" s="121">
        <v>0</v>
      </c>
      <c r="U792" s="120">
        <v>0</v>
      </c>
      <c r="V792" s="121">
        <v>100</v>
      </c>
      <c r="W792" s="120">
        <v>0</v>
      </c>
      <c r="X792" s="120" t="s">
        <v>6300</v>
      </c>
      <c r="Y792" s="120" t="b">
        <v>0</v>
      </c>
      <c r="AA792" t="str">
        <f>VLOOKUP($H792,'Master list'!$C:$Z,3,0)</f>
        <v>SGCC</v>
      </c>
      <c r="AB792" t="str">
        <f>VLOOKUP($H792,'Master list'!$C:$Z,4,0)</f>
        <v>Z22</v>
      </c>
      <c r="AC792" s="47">
        <f>VLOOKUP($H792,'Master list'!$C:$Z,13,0)</f>
        <v>1219</v>
      </c>
      <c r="AD792" t="str">
        <f>VLOOKUP($H792,'Master list'!$C:$Z,5,0)</f>
        <v>SGCC-ZSBX-Z22</v>
      </c>
      <c r="AE792">
        <f>VLOOKUP($H792,'Master list'!$C:$Z,6,0)</f>
        <v>2</v>
      </c>
      <c r="AF792">
        <f>VLOOKUP($H792,'Master list'!$C:$Z,7,0)</f>
        <v>215</v>
      </c>
      <c r="AG792">
        <f>VLOOKUP($H792,'Master list'!$C:$Z,8,0)</f>
        <v>935</v>
      </c>
      <c r="AH792" s="46">
        <f>VLOOKUP($H792,'Master list'!$C:$L,9,0)</f>
        <v>3.1560925000000002</v>
      </c>
      <c r="AI792" s="46">
        <f t="shared" si="43"/>
        <v>315.60925000000003</v>
      </c>
      <c r="AJ792" s="46">
        <f t="shared" si="44"/>
        <v>0</v>
      </c>
      <c r="AK792" s="46">
        <f t="shared" si="45"/>
        <v>315.60925000000003</v>
      </c>
      <c r="AL792" s="74">
        <v>5</v>
      </c>
    </row>
    <row r="793" spans="1:38">
      <c r="A793" s="120" t="s">
        <v>1447</v>
      </c>
      <c r="B793" s="120" t="s">
        <v>1702</v>
      </c>
      <c r="C793" s="120" t="s">
        <v>6304</v>
      </c>
      <c r="D793" s="120" t="s">
        <v>6296</v>
      </c>
      <c r="E793" s="121">
        <v>1</v>
      </c>
      <c r="F793" s="120" t="s">
        <v>6284</v>
      </c>
      <c r="G793" s="120" t="s">
        <v>6284</v>
      </c>
      <c r="H793" s="120" t="s">
        <v>836</v>
      </c>
      <c r="I793" s="120" t="s">
        <v>1265</v>
      </c>
      <c r="J793" s="120" t="s">
        <v>1221</v>
      </c>
      <c r="K793" s="120">
        <v>0.7</v>
      </c>
      <c r="L793" s="120">
        <v>250.1</v>
      </c>
      <c r="M793" s="120" t="s">
        <v>1720</v>
      </c>
      <c r="N793" s="120" t="s">
        <v>1704</v>
      </c>
      <c r="O793" s="120" t="s">
        <v>1702</v>
      </c>
      <c r="P793" s="121">
        <v>100</v>
      </c>
      <c r="Q793" s="120">
        <v>0</v>
      </c>
      <c r="R793" s="121">
        <v>0</v>
      </c>
      <c r="S793" s="120">
        <v>0</v>
      </c>
      <c r="T793" s="121">
        <v>0</v>
      </c>
      <c r="U793" s="120">
        <v>0</v>
      </c>
      <c r="V793" s="121">
        <v>100</v>
      </c>
      <c r="W793" s="120">
        <v>0</v>
      </c>
      <c r="X793" s="120" t="s">
        <v>6300</v>
      </c>
      <c r="Y793" s="120" t="b">
        <v>0</v>
      </c>
      <c r="AA793" t="str">
        <f>VLOOKUP($H793,'Master list'!$C:$Z,3,0)</f>
        <v>SGCC</v>
      </c>
      <c r="AB793" t="str">
        <f>VLOOKUP($H793,'Master list'!$C:$Z,4,0)</f>
        <v>Z08</v>
      </c>
      <c r="AC793" s="47">
        <f>VLOOKUP($H793,'Master list'!$C:$Z,13,0)</f>
        <v>1219</v>
      </c>
      <c r="AD793" t="str">
        <f>VLOOKUP($H793,'Master list'!$C:$Z,5,0)</f>
        <v>SGCC-ZSBX-Z08</v>
      </c>
      <c r="AE793">
        <f>VLOOKUP($H793,'Master list'!$C:$Z,6,0)</f>
        <v>0.7</v>
      </c>
      <c r="AF793">
        <f>VLOOKUP($H793,'Master list'!$C:$Z,7,0)</f>
        <v>250.1</v>
      </c>
      <c r="AG793">
        <f>VLOOKUP($H793,'Master list'!$C:$Z,8,0)</f>
        <v>553.20000000000005</v>
      </c>
      <c r="AH793" s="46">
        <f>VLOOKUP($H793,'Master list'!$C:$L,9,0)</f>
        <v>0.76026248340000002</v>
      </c>
      <c r="AI793" s="46">
        <f t="shared" si="43"/>
        <v>76.026248339999995</v>
      </c>
      <c r="AJ793" s="46">
        <f t="shared" si="44"/>
        <v>0</v>
      </c>
      <c r="AK793" s="46">
        <f t="shared" si="45"/>
        <v>76.026248339999995</v>
      </c>
      <c r="AL793" s="74">
        <v>5</v>
      </c>
    </row>
    <row r="794" spans="1:38">
      <c r="A794" s="120" t="s">
        <v>1447</v>
      </c>
      <c r="B794" s="120" t="s">
        <v>1702</v>
      </c>
      <c r="C794" s="120" t="s">
        <v>6304</v>
      </c>
      <c r="D794" s="120" t="s">
        <v>6296</v>
      </c>
      <c r="E794" s="121">
        <v>2</v>
      </c>
      <c r="F794" s="120" t="s">
        <v>6278</v>
      </c>
      <c r="G794" s="120" t="s">
        <v>6278</v>
      </c>
      <c r="H794" s="120" t="s">
        <v>958</v>
      </c>
      <c r="I794" s="120" t="s">
        <v>1265</v>
      </c>
      <c r="J794" s="120" t="s">
        <v>1221</v>
      </c>
      <c r="K794" s="120">
        <v>1</v>
      </c>
      <c r="L794" s="120">
        <v>98</v>
      </c>
      <c r="M794" s="120" t="s">
        <v>1750</v>
      </c>
      <c r="N794" s="120" t="s">
        <v>1704</v>
      </c>
      <c r="O794" s="120" t="s">
        <v>1702</v>
      </c>
      <c r="P794" s="121">
        <v>200</v>
      </c>
      <c r="Q794" s="120">
        <v>0</v>
      </c>
      <c r="R794" s="121">
        <v>108</v>
      </c>
      <c r="S794" s="120">
        <v>15</v>
      </c>
      <c r="T794" s="121">
        <v>0</v>
      </c>
      <c r="U794" s="120">
        <v>0</v>
      </c>
      <c r="V794" s="121">
        <v>92</v>
      </c>
      <c r="W794" s="120">
        <v>0</v>
      </c>
      <c r="X794" s="120" t="s">
        <v>6300</v>
      </c>
      <c r="Y794" s="120" t="b">
        <v>0</v>
      </c>
      <c r="AA794" t="str">
        <f>VLOOKUP($H794,'Master list'!$C:$Z,3,0)</f>
        <v>SGCC</v>
      </c>
      <c r="AB794" t="str">
        <f>VLOOKUP($H794,'Master list'!$C:$Z,4,0)</f>
        <v>Z08</v>
      </c>
      <c r="AC794" s="47">
        <f>VLOOKUP($H794,'Master list'!$C:$Z,13,0)</f>
        <v>1219</v>
      </c>
      <c r="AD794" t="str">
        <f>VLOOKUP($H794,'Master list'!$C:$Z,5,0)</f>
        <v>SGCC-ZSBX-Z08</v>
      </c>
      <c r="AE794">
        <f>VLOOKUP($H794,'Master list'!$C:$Z,6,0)</f>
        <v>1</v>
      </c>
      <c r="AF794">
        <f>VLOOKUP($H794,'Master list'!$C:$Z,7,0)</f>
        <v>98</v>
      </c>
      <c r="AG794">
        <f>VLOOKUP($H794,'Master list'!$C:$Z,8,0)</f>
        <v>180</v>
      </c>
      <c r="AH794" s="46">
        <f>VLOOKUP($H794,'Master list'!$C:$L,9,0)</f>
        <v>0.13847400000000001</v>
      </c>
      <c r="AI794" s="46">
        <f t="shared" si="43"/>
        <v>27.694800000000004</v>
      </c>
      <c r="AJ794" s="46">
        <f t="shared" si="44"/>
        <v>14.955192000000002</v>
      </c>
      <c r="AK794" s="46">
        <f t="shared" si="45"/>
        <v>12.739608000000002</v>
      </c>
      <c r="AL794" s="74">
        <v>5</v>
      </c>
    </row>
    <row r="795" spans="1:38">
      <c r="A795" s="120" t="s">
        <v>1447</v>
      </c>
      <c r="B795" s="120" t="s">
        <v>1702</v>
      </c>
      <c r="C795" s="120" t="s">
        <v>6304</v>
      </c>
      <c r="D795" s="120" t="s">
        <v>6296</v>
      </c>
      <c r="E795" s="121">
        <v>3</v>
      </c>
      <c r="F795" s="120" t="s">
        <v>6284</v>
      </c>
      <c r="G795" s="120" t="s">
        <v>6284</v>
      </c>
      <c r="H795" s="120" t="s">
        <v>960</v>
      </c>
      <c r="I795" s="120" t="s">
        <v>1265</v>
      </c>
      <c r="J795" s="120" t="s">
        <v>1221</v>
      </c>
      <c r="K795" s="120">
        <v>1</v>
      </c>
      <c r="L795" s="120">
        <v>134</v>
      </c>
      <c r="M795" s="120" t="s">
        <v>2016</v>
      </c>
      <c r="N795" s="120" t="s">
        <v>1704</v>
      </c>
      <c r="O795" s="120" t="s">
        <v>1702</v>
      </c>
      <c r="P795" s="121">
        <v>200</v>
      </c>
      <c r="Q795" s="120">
        <v>0</v>
      </c>
      <c r="R795" s="121">
        <v>3</v>
      </c>
      <c r="S795" s="120">
        <v>0.81899999999999995</v>
      </c>
      <c r="T795" s="121">
        <v>0</v>
      </c>
      <c r="U795" s="120">
        <v>0</v>
      </c>
      <c r="V795" s="121">
        <v>197</v>
      </c>
      <c r="W795" s="120">
        <v>0</v>
      </c>
      <c r="X795" s="120" t="s">
        <v>6300</v>
      </c>
      <c r="Y795" s="120" t="b">
        <v>0</v>
      </c>
      <c r="AA795" t="str">
        <f>VLOOKUP($H795,'Master list'!$C:$Z,3,0)</f>
        <v>SGCC</v>
      </c>
      <c r="AB795" t="str">
        <f>VLOOKUP($H795,'Master list'!$C:$Z,4,0)</f>
        <v>Z08</v>
      </c>
      <c r="AC795" s="47">
        <f>VLOOKUP($H795,'Master list'!$C:$Z,13,0)</f>
        <v>1219</v>
      </c>
      <c r="AD795" t="str">
        <f>VLOOKUP($H795,'Master list'!$C:$Z,5,0)</f>
        <v>SGCC-ZSBX-Z08</v>
      </c>
      <c r="AE795">
        <f>VLOOKUP($H795,'Master list'!$C:$Z,6,0)</f>
        <v>1</v>
      </c>
      <c r="AF795">
        <f>VLOOKUP($H795,'Master list'!$C:$Z,7,0)</f>
        <v>134</v>
      </c>
      <c r="AG795">
        <f>VLOOKUP($H795,'Master list'!$C:$Z,8,0)</f>
        <v>254</v>
      </c>
      <c r="AH795" s="46">
        <f>VLOOKUP($H795,'Master list'!$C:$L,9,0)</f>
        <v>0.26718259999999999</v>
      </c>
      <c r="AI795" s="46">
        <f t="shared" si="43"/>
        <v>53.436520000000002</v>
      </c>
      <c r="AJ795" s="46">
        <f t="shared" si="44"/>
        <v>0.80154780000000003</v>
      </c>
      <c r="AK795" s="46">
        <f t="shared" si="45"/>
        <v>52.6349722</v>
      </c>
      <c r="AL795" s="74">
        <v>5</v>
      </c>
    </row>
    <row r="796" spans="1:38">
      <c r="A796" s="120" t="s">
        <v>1447</v>
      </c>
      <c r="B796" s="120" t="s">
        <v>1702</v>
      </c>
      <c r="C796" s="120" t="s">
        <v>6304</v>
      </c>
      <c r="D796" s="120" t="s">
        <v>6296</v>
      </c>
      <c r="E796" s="121">
        <v>4</v>
      </c>
      <c r="F796" s="120" t="s">
        <v>6246</v>
      </c>
      <c r="G796" s="120" t="s">
        <v>6246</v>
      </c>
      <c r="H796" s="120" t="s">
        <v>1063</v>
      </c>
      <c r="I796" s="120" t="s">
        <v>1265</v>
      </c>
      <c r="J796" s="120" t="s">
        <v>1221</v>
      </c>
      <c r="K796" s="120">
        <v>1</v>
      </c>
      <c r="L796" s="120">
        <v>85</v>
      </c>
      <c r="M796" s="120" t="s">
        <v>6192</v>
      </c>
      <c r="N796" s="120" t="s">
        <v>1704</v>
      </c>
      <c r="O796" s="120" t="s">
        <v>1702</v>
      </c>
      <c r="P796" s="121">
        <v>100</v>
      </c>
      <c r="Q796" s="120">
        <v>0</v>
      </c>
      <c r="R796" s="121">
        <v>99</v>
      </c>
      <c r="S796" s="120">
        <v>7</v>
      </c>
      <c r="T796" s="121">
        <v>0</v>
      </c>
      <c r="U796" s="120">
        <v>0</v>
      </c>
      <c r="V796" s="121">
        <v>1</v>
      </c>
      <c r="W796" s="120">
        <v>0</v>
      </c>
      <c r="X796" s="120" t="s">
        <v>6300</v>
      </c>
      <c r="Y796" s="120" t="b">
        <v>0</v>
      </c>
      <c r="AA796" t="str">
        <f>VLOOKUP($H796,'Master list'!$C:$Z,3,0)</f>
        <v>SGCC</v>
      </c>
      <c r="AB796" t="str">
        <f>VLOOKUP($H796,'Master list'!$C:$Z,4,0)</f>
        <v>Z08</v>
      </c>
      <c r="AC796" s="47">
        <f>VLOOKUP($H796,'Master list'!$C:$Z,13,0)</f>
        <v>1219</v>
      </c>
      <c r="AD796" t="str">
        <f>VLOOKUP($H796,'Master list'!$C:$Z,5,0)</f>
        <v>SGCC-ZSBX-Z08</v>
      </c>
      <c r="AE796">
        <f>VLOOKUP($H796,'Master list'!$C:$Z,6,0)</f>
        <v>1</v>
      </c>
      <c r="AF796">
        <f>VLOOKUP($H796,'Master list'!$C:$Z,7,0)</f>
        <v>85</v>
      </c>
      <c r="AG796">
        <f>VLOOKUP($H796,'Master list'!$C:$Z,8,0)</f>
        <v>115</v>
      </c>
      <c r="AH796" s="46">
        <f>VLOOKUP($H796,'Master list'!$C:$L,9,0)</f>
        <v>7.6733750000000003E-2</v>
      </c>
      <c r="AI796" s="46">
        <f t="shared" si="43"/>
        <v>7.6733750000000001</v>
      </c>
      <c r="AJ796" s="46">
        <f t="shared" si="44"/>
        <v>7.5966412500000002</v>
      </c>
      <c r="AK796" s="46">
        <f t="shared" si="45"/>
        <v>7.6733749999999823E-2</v>
      </c>
      <c r="AL796" s="74">
        <v>5</v>
      </c>
    </row>
    <row r="797" spans="1:38">
      <c r="A797" s="120" t="s">
        <v>1447</v>
      </c>
      <c r="B797" s="120" t="s">
        <v>1702</v>
      </c>
      <c r="C797" s="120" t="s">
        <v>6304</v>
      </c>
      <c r="D797" s="120" t="s">
        <v>6296</v>
      </c>
      <c r="E797" s="121">
        <v>5</v>
      </c>
      <c r="F797" s="120" t="s">
        <v>6284</v>
      </c>
      <c r="G797" s="120" t="s">
        <v>6284</v>
      </c>
      <c r="H797" s="120" t="s">
        <v>1123</v>
      </c>
      <c r="I797" s="120" t="s">
        <v>1265</v>
      </c>
      <c r="J797" s="120" t="s">
        <v>1547</v>
      </c>
      <c r="K797" s="120">
        <v>0.6</v>
      </c>
      <c r="L797" s="120">
        <v>665</v>
      </c>
      <c r="M797" s="120" t="s">
        <v>1712</v>
      </c>
      <c r="N797" s="120" t="s">
        <v>1704</v>
      </c>
      <c r="O797" s="120" t="s">
        <v>1702</v>
      </c>
      <c r="P797" s="121">
        <v>100</v>
      </c>
      <c r="Q797" s="120">
        <v>0</v>
      </c>
      <c r="R797" s="121">
        <v>0</v>
      </c>
      <c r="S797" s="120">
        <v>0</v>
      </c>
      <c r="T797" s="121">
        <v>0</v>
      </c>
      <c r="U797" s="120">
        <v>0</v>
      </c>
      <c r="V797" s="121">
        <v>100</v>
      </c>
      <c r="W797" s="120">
        <v>0</v>
      </c>
      <c r="X797" s="120" t="s">
        <v>6300</v>
      </c>
      <c r="Y797" s="120" t="b">
        <v>0</v>
      </c>
      <c r="AA797" t="str">
        <f>VLOOKUP($H797,'Master list'!$C:$Z,3,0)</f>
        <v>SGCD</v>
      </c>
      <c r="AB797" t="str">
        <f>VLOOKUP($H797,'Master list'!$C:$Z,4,0)</f>
        <v>Z08</v>
      </c>
      <c r="AC797" s="47">
        <f>VLOOKUP($H797,'Master list'!$C:$Z,13,0)</f>
        <v>1340</v>
      </c>
      <c r="AD797" t="str">
        <f>VLOOKUP($H797,'Master list'!$C:$Z,5,0)</f>
        <v>SGCD2-ZSBX-Z08</v>
      </c>
      <c r="AE797">
        <f>VLOOKUP($H797,'Master list'!$C:$Z,6,0)</f>
        <v>0.6</v>
      </c>
      <c r="AF797">
        <f>VLOOKUP($H797,'Master list'!$C:$Z,7,0)</f>
        <v>665</v>
      </c>
      <c r="AG797">
        <f>VLOOKUP($H797,'Master list'!$C:$Z,8,0)</f>
        <v>665</v>
      </c>
      <c r="AH797" s="46">
        <f>VLOOKUP($H797,'Master list'!$C:$L,9,0)</f>
        <v>2.08287975</v>
      </c>
      <c r="AI797" s="46">
        <f t="shared" si="43"/>
        <v>208.28797500000002</v>
      </c>
      <c r="AJ797" s="46">
        <f t="shared" si="44"/>
        <v>0</v>
      </c>
      <c r="AK797" s="46">
        <f t="shared" si="45"/>
        <v>208.28797500000002</v>
      </c>
      <c r="AL797" s="74">
        <v>5</v>
      </c>
    </row>
    <row r="798" spans="1:38">
      <c r="A798" s="120" t="s">
        <v>1447</v>
      </c>
      <c r="B798" s="120" t="s">
        <v>1702</v>
      </c>
      <c r="C798" s="120" t="s">
        <v>6304</v>
      </c>
      <c r="D798" s="120" t="s">
        <v>6296</v>
      </c>
      <c r="E798" s="121">
        <v>6</v>
      </c>
      <c r="F798" s="120" t="s">
        <v>6232</v>
      </c>
      <c r="G798" s="120" t="s">
        <v>6232</v>
      </c>
      <c r="H798" s="120" t="s">
        <v>1132</v>
      </c>
      <c r="I798" s="120" t="s">
        <v>1265</v>
      </c>
      <c r="J798" s="120" t="s">
        <v>1270</v>
      </c>
      <c r="K798" s="120">
        <v>2</v>
      </c>
      <c r="L798" s="120">
        <v>198</v>
      </c>
      <c r="M798" s="120" t="s">
        <v>1263</v>
      </c>
      <c r="N798" s="120" t="s">
        <v>1715</v>
      </c>
      <c r="O798" s="120" t="s">
        <v>1702</v>
      </c>
      <c r="P798" s="121">
        <v>0</v>
      </c>
      <c r="Q798" s="120">
        <v>600</v>
      </c>
      <c r="R798" s="121">
        <v>2</v>
      </c>
      <c r="S798" s="120">
        <v>600</v>
      </c>
      <c r="T798" s="121">
        <v>0</v>
      </c>
      <c r="U798" s="120">
        <v>0</v>
      </c>
      <c r="V798" s="121">
        <v>0</v>
      </c>
      <c r="W798" s="120">
        <v>0</v>
      </c>
      <c r="X798" s="120" t="s">
        <v>6300</v>
      </c>
      <c r="Y798" s="120" t="b">
        <v>1</v>
      </c>
      <c r="AA798" t="str">
        <f>VLOOKUP($H798,'Master list'!$C:$Z,3,0)</f>
        <v>SGCC</v>
      </c>
      <c r="AB798" t="str">
        <f>VLOOKUP($H798,'Master list'!$C:$Z,4,0)</f>
        <v>Z22</v>
      </c>
      <c r="AC798" s="47">
        <f>VLOOKUP($H798,'Master list'!$C:$Z,13,0)</f>
        <v>1219</v>
      </c>
      <c r="AD798" t="str">
        <f>VLOOKUP($H798,'Master list'!$C:$Z,5,0)</f>
        <v>SGCC-ZSBX-Z22</v>
      </c>
      <c r="AE798">
        <f>VLOOKUP($H798,'Master list'!$C:$Z,6,0)</f>
        <v>2</v>
      </c>
      <c r="AF798">
        <f>VLOOKUP($H798,'Master list'!$C:$Z,7,0)</f>
        <v>198</v>
      </c>
      <c r="AG798" t="str">
        <f>VLOOKUP($H798,'Master list'!$C:$Z,8,0)</f>
        <v>COIL</v>
      </c>
      <c r="AH798" s="46">
        <f>VLOOKUP($H798,'Master list'!$C:$L,9,0)</f>
        <v>1</v>
      </c>
      <c r="AI798" s="46">
        <f t="shared" si="43"/>
        <v>600</v>
      </c>
      <c r="AJ798" s="46">
        <f t="shared" si="44"/>
        <v>600</v>
      </c>
      <c r="AK798" s="46">
        <f t="shared" si="45"/>
        <v>0</v>
      </c>
      <c r="AL798" s="74">
        <v>5</v>
      </c>
    </row>
    <row r="799" spans="1:38">
      <c r="A799" s="120" t="s">
        <v>1447</v>
      </c>
      <c r="B799" s="120" t="s">
        <v>1702</v>
      </c>
      <c r="C799" s="120" t="s">
        <v>6304</v>
      </c>
      <c r="D799" s="120" t="s">
        <v>6296</v>
      </c>
      <c r="E799" s="121">
        <v>7</v>
      </c>
      <c r="F799" s="120" t="s">
        <v>6237</v>
      </c>
      <c r="G799" s="120" t="s">
        <v>6237</v>
      </c>
      <c r="H799" s="120" t="s">
        <v>1132</v>
      </c>
      <c r="I799" s="120" t="s">
        <v>1265</v>
      </c>
      <c r="J799" s="120" t="s">
        <v>1270</v>
      </c>
      <c r="K799" s="120">
        <v>2</v>
      </c>
      <c r="L799" s="120">
        <v>198</v>
      </c>
      <c r="M799" s="120" t="s">
        <v>1263</v>
      </c>
      <c r="N799" s="120" t="s">
        <v>1715</v>
      </c>
      <c r="O799" s="120" t="s">
        <v>1702</v>
      </c>
      <c r="P799" s="121">
        <v>0</v>
      </c>
      <c r="Q799" s="120">
        <v>600</v>
      </c>
      <c r="R799" s="121">
        <v>1</v>
      </c>
      <c r="S799" s="120">
        <v>476</v>
      </c>
      <c r="T799" s="121">
        <v>0</v>
      </c>
      <c r="U799" s="120">
        <v>0</v>
      </c>
      <c r="V799" s="121">
        <v>0</v>
      </c>
      <c r="W799" s="120">
        <v>124</v>
      </c>
      <c r="X799" s="120" t="s">
        <v>6300</v>
      </c>
      <c r="Y799" s="120" t="b">
        <v>0</v>
      </c>
      <c r="AA799" t="str">
        <f>VLOOKUP($H799,'Master list'!$C:$Z,3,0)</f>
        <v>SGCC</v>
      </c>
      <c r="AB799" t="str">
        <f>VLOOKUP($H799,'Master list'!$C:$Z,4,0)</f>
        <v>Z22</v>
      </c>
      <c r="AC799" s="47">
        <f>VLOOKUP($H799,'Master list'!$C:$Z,13,0)</f>
        <v>1219</v>
      </c>
      <c r="AD799" t="str">
        <f>VLOOKUP($H799,'Master list'!$C:$Z,5,0)</f>
        <v>SGCC-ZSBX-Z22</v>
      </c>
      <c r="AE799">
        <f>VLOOKUP($H799,'Master list'!$C:$Z,6,0)</f>
        <v>2</v>
      </c>
      <c r="AF799">
        <f>VLOOKUP($H799,'Master list'!$C:$Z,7,0)</f>
        <v>198</v>
      </c>
      <c r="AG799" t="str">
        <f>VLOOKUP($H799,'Master list'!$C:$Z,8,0)</f>
        <v>COIL</v>
      </c>
      <c r="AH799" s="46">
        <f>VLOOKUP($H799,'Master list'!$C:$L,9,0)</f>
        <v>1</v>
      </c>
      <c r="AI799" s="46">
        <f t="shared" si="43"/>
        <v>600</v>
      </c>
      <c r="AJ799" s="46">
        <f t="shared" si="44"/>
        <v>476</v>
      </c>
      <c r="AK799" s="46">
        <f t="shared" si="45"/>
        <v>124</v>
      </c>
      <c r="AL799" s="74">
        <v>5</v>
      </c>
    </row>
    <row r="800" spans="1:38">
      <c r="A800" s="120" t="s">
        <v>1447</v>
      </c>
      <c r="B800" s="120" t="s">
        <v>1702</v>
      </c>
      <c r="C800" s="120" t="s">
        <v>6304</v>
      </c>
      <c r="D800" s="120" t="s">
        <v>6296</v>
      </c>
      <c r="E800" s="121">
        <v>8</v>
      </c>
      <c r="F800" s="120" t="s">
        <v>6288</v>
      </c>
      <c r="G800" s="120" t="s">
        <v>6288</v>
      </c>
      <c r="H800" s="120" t="s">
        <v>1132</v>
      </c>
      <c r="I800" s="120" t="s">
        <v>1265</v>
      </c>
      <c r="J800" s="120" t="s">
        <v>1270</v>
      </c>
      <c r="K800" s="120">
        <v>2</v>
      </c>
      <c r="L800" s="120">
        <v>198</v>
      </c>
      <c r="M800" s="120" t="s">
        <v>1263</v>
      </c>
      <c r="N800" s="120" t="s">
        <v>1715</v>
      </c>
      <c r="O800" s="120" t="s">
        <v>1702</v>
      </c>
      <c r="P800" s="121">
        <v>0</v>
      </c>
      <c r="Q800" s="120">
        <v>600</v>
      </c>
      <c r="R800" s="121">
        <v>0</v>
      </c>
      <c r="S800" s="120">
        <v>0</v>
      </c>
      <c r="T800" s="121">
        <v>0</v>
      </c>
      <c r="U800" s="120">
        <v>0</v>
      </c>
      <c r="V800" s="121">
        <v>0</v>
      </c>
      <c r="W800" s="120">
        <v>600</v>
      </c>
      <c r="X800" s="120" t="s">
        <v>6300</v>
      </c>
      <c r="Y800" s="120" t="b">
        <v>0</v>
      </c>
      <c r="AA800" t="str">
        <f>VLOOKUP($H800,'Master list'!$C:$Z,3,0)</f>
        <v>SGCC</v>
      </c>
      <c r="AB800" t="str">
        <f>VLOOKUP($H800,'Master list'!$C:$Z,4,0)</f>
        <v>Z22</v>
      </c>
      <c r="AC800" s="47">
        <f>VLOOKUP($H800,'Master list'!$C:$Z,13,0)</f>
        <v>1219</v>
      </c>
      <c r="AD800" t="str">
        <f>VLOOKUP($H800,'Master list'!$C:$Z,5,0)</f>
        <v>SGCC-ZSBX-Z22</v>
      </c>
      <c r="AE800">
        <f>VLOOKUP($H800,'Master list'!$C:$Z,6,0)</f>
        <v>2</v>
      </c>
      <c r="AF800">
        <f>VLOOKUP($H800,'Master list'!$C:$Z,7,0)</f>
        <v>198</v>
      </c>
      <c r="AG800" t="str">
        <f>VLOOKUP($H800,'Master list'!$C:$Z,8,0)</f>
        <v>COIL</v>
      </c>
      <c r="AH800" s="46">
        <f>VLOOKUP($H800,'Master list'!$C:$L,9,0)</f>
        <v>1</v>
      </c>
      <c r="AI800" s="46">
        <f t="shared" si="43"/>
        <v>600</v>
      </c>
      <c r="AJ800" s="46">
        <f t="shared" si="44"/>
        <v>0</v>
      </c>
      <c r="AK800" s="46">
        <f t="shared" si="45"/>
        <v>600</v>
      </c>
      <c r="AL800" s="74">
        <v>5</v>
      </c>
    </row>
    <row r="801" spans="1:38">
      <c r="A801" s="120" t="s">
        <v>1447</v>
      </c>
      <c r="B801" s="120" t="s">
        <v>1702</v>
      </c>
      <c r="C801" s="120" t="s">
        <v>6304</v>
      </c>
      <c r="D801" s="120" t="s">
        <v>6296</v>
      </c>
      <c r="E801" s="121">
        <v>9</v>
      </c>
      <c r="F801" s="120" t="s">
        <v>6284</v>
      </c>
      <c r="G801" s="120" t="s">
        <v>6284</v>
      </c>
      <c r="H801" s="120" t="s">
        <v>1132</v>
      </c>
      <c r="I801" s="120" t="s">
        <v>1265</v>
      </c>
      <c r="J801" s="120" t="s">
        <v>1270</v>
      </c>
      <c r="K801" s="120">
        <v>2</v>
      </c>
      <c r="L801" s="120">
        <v>198</v>
      </c>
      <c r="M801" s="120" t="s">
        <v>1263</v>
      </c>
      <c r="N801" s="120" t="s">
        <v>1715</v>
      </c>
      <c r="O801" s="120" t="s">
        <v>1702</v>
      </c>
      <c r="P801" s="121">
        <v>0</v>
      </c>
      <c r="Q801" s="120">
        <v>600</v>
      </c>
      <c r="R801" s="121">
        <v>0</v>
      </c>
      <c r="S801" s="120">
        <v>0</v>
      </c>
      <c r="T801" s="121">
        <v>0</v>
      </c>
      <c r="U801" s="120">
        <v>0</v>
      </c>
      <c r="V801" s="121">
        <v>0</v>
      </c>
      <c r="W801" s="120">
        <v>600</v>
      </c>
      <c r="X801" s="120" t="s">
        <v>6300</v>
      </c>
      <c r="Y801" s="120" t="b">
        <v>0</v>
      </c>
      <c r="AA801" t="str">
        <f>VLOOKUP($H801,'Master list'!$C:$Z,3,0)</f>
        <v>SGCC</v>
      </c>
      <c r="AB801" t="str">
        <f>VLOOKUP($H801,'Master list'!$C:$Z,4,0)</f>
        <v>Z22</v>
      </c>
      <c r="AC801" s="47">
        <f>VLOOKUP($H801,'Master list'!$C:$Z,13,0)</f>
        <v>1219</v>
      </c>
      <c r="AD801" t="str">
        <f>VLOOKUP($H801,'Master list'!$C:$Z,5,0)</f>
        <v>SGCC-ZSBX-Z22</v>
      </c>
      <c r="AE801">
        <f>VLOOKUP($H801,'Master list'!$C:$Z,6,0)</f>
        <v>2</v>
      </c>
      <c r="AF801">
        <f>VLOOKUP($H801,'Master list'!$C:$Z,7,0)</f>
        <v>198</v>
      </c>
      <c r="AG801" t="str">
        <f>VLOOKUP($H801,'Master list'!$C:$Z,8,0)</f>
        <v>COIL</v>
      </c>
      <c r="AH801" s="46">
        <f>VLOOKUP($H801,'Master list'!$C:$L,9,0)</f>
        <v>1</v>
      </c>
      <c r="AI801" s="46">
        <f t="shared" si="43"/>
        <v>600</v>
      </c>
      <c r="AJ801" s="46">
        <f t="shared" si="44"/>
        <v>0</v>
      </c>
      <c r="AK801" s="46">
        <f t="shared" si="45"/>
        <v>600</v>
      </c>
      <c r="AL801" s="74">
        <v>5</v>
      </c>
    </row>
    <row r="802" spans="1:38">
      <c r="A802" s="120" t="s">
        <v>1447</v>
      </c>
      <c r="B802" s="120" t="s">
        <v>1702</v>
      </c>
      <c r="C802" s="120" t="s">
        <v>6304</v>
      </c>
      <c r="D802" s="120" t="s">
        <v>6296</v>
      </c>
      <c r="E802" s="121">
        <v>10</v>
      </c>
      <c r="F802" s="120" t="s">
        <v>6247</v>
      </c>
      <c r="G802" s="120" t="s">
        <v>6247</v>
      </c>
      <c r="H802" s="120" t="s">
        <v>1149</v>
      </c>
      <c r="I802" s="120" t="s">
        <v>1265</v>
      </c>
      <c r="J802" s="120" t="s">
        <v>1221</v>
      </c>
      <c r="K802" s="120">
        <v>1</v>
      </c>
      <c r="L802" s="120">
        <v>150</v>
      </c>
      <c r="M802" s="120" t="s">
        <v>4218</v>
      </c>
      <c r="N802" s="120" t="s">
        <v>1704</v>
      </c>
      <c r="O802" s="120" t="s">
        <v>1702</v>
      </c>
      <c r="P802" s="121">
        <v>100</v>
      </c>
      <c r="Q802" s="120">
        <v>0</v>
      </c>
      <c r="R802" s="121">
        <v>46</v>
      </c>
      <c r="S802" s="120">
        <v>12.840999999999999</v>
      </c>
      <c r="T802" s="121">
        <v>0</v>
      </c>
      <c r="U802" s="120">
        <v>0</v>
      </c>
      <c r="V802" s="121">
        <v>54</v>
      </c>
      <c r="W802" s="120">
        <v>0</v>
      </c>
      <c r="X802" s="120" t="s">
        <v>6300</v>
      </c>
      <c r="Y802" s="120" t="b">
        <v>0</v>
      </c>
      <c r="AA802" t="str">
        <f>VLOOKUP($H802,'Master list'!$C:$Z,3,0)</f>
        <v>SGCC</v>
      </c>
      <c r="AB802" t="str">
        <f>VLOOKUP($H802,'Master list'!$C:$Z,4,0)</f>
        <v>Z08</v>
      </c>
      <c r="AC802" s="47">
        <f>VLOOKUP($H802,'Master list'!$C:$Z,13,0)</f>
        <v>1219</v>
      </c>
      <c r="AD802" t="str">
        <f>VLOOKUP($H802,'Master list'!$C:$Z,5,0)</f>
        <v>SGCC-ZSBX-Z08</v>
      </c>
      <c r="AE802">
        <f>VLOOKUP($H802,'Master list'!$C:$Z,6,0)</f>
        <v>1</v>
      </c>
      <c r="AF802">
        <f>VLOOKUP($H802,'Master list'!$C:$Z,7,0)</f>
        <v>150</v>
      </c>
      <c r="AG802">
        <f>VLOOKUP($H802,'Master list'!$C:$Z,8,0)</f>
        <v>254</v>
      </c>
      <c r="AH802" s="46">
        <f>VLOOKUP($H802,'Master list'!$C:$L,9,0)</f>
        <v>0.29908499999999999</v>
      </c>
      <c r="AI802" s="46">
        <f t="shared" si="43"/>
        <v>29.9085</v>
      </c>
      <c r="AJ802" s="46">
        <f t="shared" si="44"/>
        <v>13.757909999999999</v>
      </c>
      <c r="AK802" s="46">
        <f t="shared" si="45"/>
        <v>16.150590000000001</v>
      </c>
      <c r="AL802" s="74">
        <v>5</v>
      </c>
    </row>
    <row r="803" spans="1:38">
      <c r="A803" s="120" t="s">
        <v>1447</v>
      </c>
      <c r="B803" s="120" t="s">
        <v>1702</v>
      </c>
      <c r="C803" s="120" t="s">
        <v>6305</v>
      </c>
      <c r="D803" s="120" t="s">
        <v>6296</v>
      </c>
      <c r="E803" s="121">
        <v>1</v>
      </c>
      <c r="F803" s="120" t="s">
        <v>6284</v>
      </c>
      <c r="G803" s="120" t="s">
        <v>6284</v>
      </c>
      <c r="H803" s="120" t="s">
        <v>91</v>
      </c>
      <c r="I803" s="120" t="s">
        <v>1267</v>
      </c>
      <c r="J803" s="120" t="s">
        <v>1221</v>
      </c>
      <c r="K803" s="120">
        <v>0.7</v>
      </c>
      <c r="L803" s="120">
        <v>59</v>
      </c>
      <c r="M803" s="120" t="s">
        <v>2006</v>
      </c>
      <c r="N803" s="120" t="s">
        <v>1704</v>
      </c>
      <c r="O803" s="120" t="s">
        <v>1702</v>
      </c>
      <c r="P803" s="121">
        <v>100</v>
      </c>
      <c r="Q803" s="120">
        <v>0</v>
      </c>
      <c r="R803" s="121">
        <v>0</v>
      </c>
      <c r="S803" s="120">
        <v>0</v>
      </c>
      <c r="T803" s="121">
        <v>0</v>
      </c>
      <c r="U803" s="120">
        <v>0</v>
      </c>
      <c r="V803" s="121">
        <v>100</v>
      </c>
      <c r="W803" s="120">
        <v>0</v>
      </c>
      <c r="X803" s="120" t="s">
        <v>6300</v>
      </c>
      <c r="Y803" s="120" t="b">
        <v>0</v>
      </c>
      <c r="AA803" t="str">
        <f>VLOOKUP($H803,'Master list'!$C:$Z,3,0)</f>
        <v>SGCC</v>
      </c>
      <c r="AB803" t="str">
        <f>VLOOKUP($H803,'Master list'!$C:$Z,4,0)</f>
        <v>Z08</v>
      </c>
      <c r="AC803" s="47">
        <f>VLOOKUP($H803,'Master list'!$C:$Z,13,0)</f>
        <v>1219</v>
      </c>
      <c r="AD803" t="str">
        <f>VLOOKUP($H803,'Master list'!$C:$Z,5,0)</f>
        <v>SGCC-ZSBX-Z08</v>
      </c>
      <c r="AE803">
        <f>VLOOKUP($H803,'Master list'!$C:$Z,6,0)</f>
        <v>0.7</v>
      </c>
      <c r="AF803">
        <f>VLOOKUP($H803,'Master list'!$C:$Z,7,0)</f>
        <v>59</v>
      </c>
      <c r="AG803">
        <f>VLOOKUP($H803,'Master list'!$C:$Z,8,0)</f>
        <v>354</v>
      </c>
      <c r="AH803" s="46">
        <f>VLOOKUP($H803,'Master list'!$C:$L,9,0)</f>
        <v>0.11476856999999997</v>
      </c>
      <c r="AI803" s="46">
        <f t="shared" si="43"/>
        <v>11.476856999999997</v>
      </c>
      <c r="AJ803" s="46">
        <f t="shared" si="44"/>
        <v>0</v>
      </c>
      <c r="AK803" s="46">
        <f t="shared" si="45"/>
        <v>11.476856999999997</v>
      </c>
      <c r="AL803" s="74">
        <v>5</v>
      </c>
    </row>
    <row r="804" spans="1:38">
      <c r="A804" s="120" t="s">
        <v>1447</v>
      </c>
      <c r="B804" s="120" t="s">
        <v>1702</v>
      </c>
      <c r="C804" s="120" t="s">
        <v>6305</v>
      </c>
      <c r="D804" s="120" t="s">
        <v>6296</v>
      </c>
      <c r="E804" s="121">
        <v>2</v>
      </c>
      <c r="F804" s="120" t="s">
        <v>6265</v>
      </c>
      <c r="G804" s="120" t="s">
        <v>6265</v>
      </c>
      <c r="H804" s="120" t="s">
        <v>278</v>
      </c>
      <c r="I804" s="120" t="s">
        <v>1267</v>
      </c>
      <c r="J804" s="120" t="s">
        <v>1221</v>
      </c>
      <c r="K804" s="120">
        <v>1.2</v>
      </c>
      <c r="L804" s="120">
        <v>310</v>
      </c>
      <c r="M804" s="120" t="s">
        <v>1819</v>
      </c>
      <c r="N804" s="120" t="s">
        <v>1704</v>
      </c>
      <c r="O804" s="120" t="s">
        <v>1702</v>
      </c>
      <c r="P804" s="121">
        <v>300</v>
      </c>
      <c r="Q804" s="120">
        <v>0</v>
      </c>
      <c r="R804" s="121">
        <v>0</v>
      </c>
      <c r="S804" s="120">
        <v>0</v>
      </c>
      <c r="T804" s="121">
        <v>0</v>
      </c>
      <c r="U804" s="120">
        <v>0</v>
      </c>
      <c r="V804" s="121">
        <v>300</v>
      </c>
      <c r="W804" s="120">
        <v>0</v>
      </c>
      <c r="X804" s="120" t="s">
        <v>6300</v>
      </c>
      <c r="Y804" s="120" t="b">
        <v>0</v>
      </c>
      <c r="AA804" t="str">
        <f>VLOOKUP($H804,'Master list'!$C:$Z,3,0)</f>
        <v>SGCC</v>
      </c>
      <c r="AB804" t="str">
        <f>VLOOKUP($H804,'Master list'!$C:$Z,4,0)</f>
        <v>Z08</v>
      </c>
      <c r="AC804" s="47">
        <f>VLOOKUP($H804,'Master list'!$C:$Z,13,0)</f>
        <v>1219</v>
      </c>
      <c r="AD804" t="str">
        <f>VLOOKUP($H804,'Master list'!$C:$Z,5,0)</f>
        <v>SGCC-ZSBX-Z08</v>
      </c>
      <c r="AE804">
        <f>VLOOKUP($H804,'Master list'!$C:$Z,6,0)</f>
        <v>1.2</v>
      </c>
      <c r="AF804">
        <f>VLOOKUP($H804,'Master list'!$C:$Z,7,0)</f>
        <v>310</v>
      </c>
      <c r="AG804">
        <f>VLOOKUP($H804,'Master list'!$C:$Z,8,0)</f>
        <v>858</v>
      </c>
      <c r="AH804" s="46">
        <f>VLOOKUP($H804,'Master list'!$C:$L,9,0)</f>
        <v>2.5055315999999994</v>
      </c>
      <c r="AI804" s="46">
        <f t="shared" si="43"/>
        <v>751.6594799999998</v>
      </c>
      <c r="AJ804" s="46">
        <f t="shared" si="44"/>
        <v>0</v>
      </c>
      <c r="AK804" s="46">
        <f t="shared" si="45"/>
        <v>751.6594799999998</v>
      </c>
      <c r="AL804" s="74">
        <v>5</v>
      </c>
    </row>
    <row r="805" spans="1:38">
      <c r="A805" s="120" t="s">
        <v>1447</v>
      </c>
      <c r="B805" s="120" t="s">
        <v>1702</v>
      </c>
      <c r="C805" s="120" t="s">
        <v>6305</v>
      </c>
      <c r="D805" s="120" t="s">
        <v>6296</v>
      </c>
      <c r="E805" s="121">
        <v>3</v>
      </c>
      <c r="F805" s="120" t="s">
        <v>6231</v>
      </c>
      <c r="G805" s="120" t="s">
        <v>6231</v>
      </c>
      <c r="H805" s="120" t="s">
        <v>618</v>
      </c>
      <c r="I805" s="120" t="s">
        <v>1267</v>
      </c>
      <c r="J805" s="120" t="s">
        <v>1221</v>
      </c>
      <c r="K805" s="120">
        <v>1</v>
      </c>
      <c r="L805" s="120">
        <v>222</v>
      </c>
      <c r="M805" s="120" t="s">
        <v>1740</v>
      </c>
      <c r="N805" s="120" t="s">
        <v>1704</v>
      </c>
      <c r="O805" s="120" t="s">
        <v>1702</v>
      </c>
      <c r="P805" s="121">
        <v>10</v>
      </c>
      <c r="Q805" s="120">
        <v>0</v>
      </c>
      <c r="R805" s="121">
        <v>0</v>
      </c>
      <c r="S805" s="120">
        <v>0</v>
      </c>
      <c r="T805" s="121">
        <v>0</v>
      </c>
      <c r="U805" s="120">
        <v>0</v>
      </c>
      <c r="V805" s="121">
        <v>10</v>
      </c>
      <c r="W805" s="120">
        <v>0</v>
      </c>
      <c r="X805" s="120" t="s">
        <v>6300</v>
      </c>
      <c r="Y805" s="120" t="b">
        <v>0</v>
      </c>
      <c r="AA805" t="str">
        <f>VLOOKUP($H805,'Master list'!$C:$Z,3,0)</f>
        <v>SGCC</v>
      </c>
      <c r="AB805" t="str">
        <f>VLOOKUP($H805,'Master list'!$C:$Z,4,0)</f>
        <v>Z08</v>
      </c>
      <c r="AC805" s="47">
        <f>VLOOKUP($H805,'Master list'!$C:$Z,13,0)</f>
        <v>1219</v>
      </c>
      <c r="AD805" t="str">
        <f>VLOOKUP($H805,'Master list'!$C:$Z,5,0)</f>
        <v>SGCC-ZSBX-Z08</v>
      </c>
      <c r="AE805">
        <f>VLOOKUP($H805,'Master list'!$C:$Z,6,0)</f>
        <v>1</v>
      </c>
      <c r="AF805">
        <f>VLOOKUP($H805,'Master list'!$C:$Z,7,0)</f>
        <v>222</v>
      </c>
      <c r="AG805">
        <f>VLOOKUP($H805,'Master list'!$C:$Z,8,0)</f>
        <v>1220</v>
      </c>
      <c r="AH805" s="46">
        <f>VLOOKUP($H805,'Master list'!$C:$L,9,0)</f>
        <v>2.1260940000000002</v>
      </c>
      <c r="AI805" s="46">
        <f t="shared" si="43"/>
        <v>21.260940000000002</v>
      </c>
      <c r="AJ805" s="46">
        <f t="shared" si="44"/>
        <v>0</v>
      </c>
      <c r="AK805" s="46">
        <f t="shared" si="45"/>
        <v>21.260940000000002</v>
      </c>
      <c r="AL805" s="74">
        <v>5</v>
      </c>
    </row>
    <row r="806" spans="1:38">
      <c r="A806" s="120" t="s">
        <v>1447</v>
      </c>
      <c r="B806" s="120" t="s">
        <v>1702</v>
      </c>
      <c r="C806" s="120" t="s">
        <v>6305</v>
      </c>
      <c r="D806" s="120" t="s">
        <v>6296</v>
      </c>
      <c r="E806" s="121">
        <v>4</v>
      </c>
      <c r="F806" s="120" t="s">
        <v>6284</v>
      </c>
      <c r="G806" s="120" t="s">
        <v>6284</v>
      </c>
      <c r="H806" s="120" t="s">
        <v>680</v>
      </c>
      <c r="I806" s="120" t="s">
        <v>1267</v>
      </c>
      <c r="J806" s="120" t="s">
        <v>1221</v>
      </c>
      <c r="K806" s="120">
        <v>0.8</v>
      </c>
      <c r="L806" s="120">
        <v>185</v>
      </c>
      <c r="M806" s="120" t="s">
        <v>1263</v>
      </c>
      <c r="N806" s="120" t="s">
        <v>1715</v>
      </c>
      <c r="O806" s="120" t="s">
        <v>1702</v>
      </c>
      <c r="P806" s="121">
        <v>0</v>
      </c>
      <c r="Q806" s="120">
        <v>500</v>
      </c>
      <c r="R806" s="121">
        <v>0</v>
      </c>
      <c r="S806" s="120">
        <v>0</v>
      </c>
      <c r="T806" s="121">
        <v>0</v>
      </c>
      <c r="U806" s="120">
        <v>0</v>
      </c>
      <c r="V806" s="121">
        <v>0</v>
      </c>
      <c r="W806" s="120">
        <v>500</v>
      </c>
      <c r="X806" s="120" t="s">
        <v>6300</v>
      </c>
      <c r="Y806" s="120" t="b">
        <v>0</v>
      </c>
      <c r="AA806" t="str">
        <f>VLOOKUP($H806,'Master list'!$C:$Z,3,0)</f>
        <v>SGCC</v>
      </c>
      <c r="AB806" t="str">
        <f>VLOOKUP($H806,'Master list'!$C:$Z,4,0)</f>
        <v>Z08</v>
      </c>
      <c r="AC806" s="47">
        <f>VLOOKUP($H806,'Master list'!$C:$Z,13,0)</f>
        <v>1219</v>
      </c>
      <c r="AD806" t="str">
        <f>VLOOKUP($H806,'Master list'!$C:$Z,5,0)</f>
        <v>SGCC-ZSBX-Z08</v>
      </c>
      <c r="AE806">
        <f>VLOOKUP($H806,'Master list'!$C:$Z,6,0)</f>
        <v>0.8</v>
      </c>
      <c r="AF806">
        <f>VLOOKUP($H806,'Master list'!$C:$Z,7,0)</f>
        <v>185</v>
      </c>
      <c r="AG806" t="str">
        <f>VLOOKUP($H806,'Master list'!$C:$Z,8,0)</f>
        <v>COIL</v>
      </c>
      <c r="AH806" s="46">
        <f>VLOOKUP($H806,'Master list'!$C:$L,9,0)</f>
        <v>1</v>
      </c>
      <c r="AI806" s="46">
        <f t="shared" si="43"/>
        <v>500</v>
      </c>
      <c r="AJ806" s="46">
        <f t="shared" si="44"/>
        <v>0</v>
      </c>
      <c r="AK806" s="46">
        <f t="shared" si="45"/>
        <v>500</v>
      </c>
      <c r="AL806" s="74">
        <v>5</v>
      </c>
    </row>
    <row r="807" spans="1:38">
      <c r="A807" s="120" t="s">
        <v>1447</v>
      </c>
      <c r="B807" s="120" t="s">
        <v>1702</v>
      </c>
      <c r="C807" s="120" t="s">
        <v>6305</v>
      </c>
      <c r="D807" s="120" t="s">
        <v>6296</v>
      </c>
      <c r="E807" s="121">
        <v>5</v>
      </c>
      <c r="F807" s="120" t="s">
        <v>6247</v>
      </c>
      <c r="G807" s="120" t="s">
        <v>6247</v>
      </c>
      <c r="H807" s="120" t="s">
        <v>822</v>
      </c>
      <c r="I807" s="120" t="s">
        <v>1267</v>
      </c>
      <c r="J807" s="120" t="s">
        <v>1221</v>
      </c>
      <c r="K807" s="120">
        <v>1.2</v>
      </c>
      <c r="L807" s="120">
        <v>872</v>
      </c>
      <c r="M807" s="120" t="s">
        <v>1732</v>
      </c>
      <c r="N807" s="120" t="s">
        <v>1704</v>
      </c>
      <c r="O807" s="120" t="s">
        <v>1702</v>
      </c>
      <c r="P807" s="121">
        <v>100</v>
      </c>
      <c r="Q807" s="120">
        <v>0</v>
      </c>
      <c r="R807" s="121">
        <v>0</v>
      </c>
      <c r="S807" s="120">
        <v>0</v>
      </c>
      <c r="T807" s="121">
        <v>0</v>
      </c>
      <c r="U807" s="120">
        <v>0</v>
      </c>
      <c r="V807" s="121">
        <v>100</v>
      </c>
      <c r="W807" s="120">
        <v>0</v>
      </c>
      <c r="X807" s="120" t="s">
        <v>6300</v>
      </c>
      <c r="Y807" s="120" t="b">
        <v>0</v>
      </c>
      <c r="AA807" t="str">
        <f>VLOOKUP($H807,'Master list'!$C:$Z,3,0)</f>
        <v>SGCC</v>
      </c>
      <c r="AB807" t="str">
        <f>VLOOKUP($H807,'Master list'!$C:$Z,4,0)</f>
        <v>Z08</v>
      </c>
      <c r="AC807" s="47">
        <f>VLOOKUP($H807,'Master list'!$C:$Z,13,0)</f>
        <v>1219</v>
      </c>
      <c r="AD807" t="str">
        <f>VLOOKUP($H807,'Master list'!$C:$Z,5,0)</f>
        <v>SGCC-ZSBX-Z08</v>
      </c>
      <c r="AE807">
        <f>VLOOKUP($H807,'Master list'!$C:$Z,6,0)</f>
        <v>1.2</v>
      </c>
      <c r="AF807">
        <f>VLOOKUP($H807,'Master list'!$C:$Z,7,0)</f>
        <v>872</v>
      </c>
      <c r="AG807">
        <f>VLOOKUP($H807,'Master list'!$C:$Z,8,0)</f>
        <v>1390</v>
      </c>
      <c r="AH807" s="46">
        <f>VLOOKUP($H807,'Master list'!$C:$L,9,0)</f>
        <v>11.4177936</v>
      </c>
      <c r="AI807" s="46">
        <f t="shared" si="43"/>
        <v>1141.77936</v>
      </c>
      <c r="AJ807" s="46">
        <f t="shared" si="44"/>
        <v>0</v>
      </c>
      <c r="AK807" s="46">
        <f t="shared" si="45"/>
        <v>1141.77936</v>
      </c>
      <c r="AL807" s="74">
        <v>5</v>
      </c>
    </row>
    <row r="808" spans="1:38">
      <c r="A808" s="120" t="s">
        <v>1447</v>
      </c>
      <c r="B808" s="120" t="s">
        <v>1702</v>
      </c>
      <c r="C808" s="120" t="s">
        <v>6305</v>
      </c>
      <c r="D808" s="120" t="s">
        <v>6296</v>
      </c>
      <c r="E808" s="121">
        <v>6</v>
      </c>
      <c r="F808" s="120" t="s">
        <v>6247</v>
      </c>
      <c r="G808" s="120" t="s">
        <v>6247</v>
      </c>
      <c r="H808" s="120" t="s">
        <v>972</v>
      </c>
      <c r="I808" s="120" t="s">
        <v>1267</v>
      </c>
      <c r="J808" s="120" t="s">
        <v>1221</v>
      </c>
      <c r="K808" s="120">
        <v>1</v>
      </c>
      <c r="L808" s="120">
        <v>189.5</v>
      </c>
      <c r="M808" s="120" t="s">
        <v>2008</v>
      </c>
      <c r="N808" s="120" t="s">
        <v>1704</v>
      </c>
      <c r="O808" s="120" t="s">
        <v>1702</v>
      </c>
      <c r="P808" s="121">
        <v>100</v>
      </c>
      <c r="Q808" s="120">
        <v>0</v>
      </c>
      <c r="R808" s="121">
        <v>0</v>
      </c>
      <c r="S808" s="120">
        <v>0</v>
      </c>
      <c r="T808" s="121">
        <v>0</v>
      </c>
      <c r="U808" s="120">
        <v>0</v>
      </c>
      <c r="V808" s="121">
        <v>100</v>
      </c>
      <c r="W808" s="120">
        <v>0</v>
      </c>
      <c r="X808" s="120" t="s">
        <v>6300</v>
      </c>
      <c r="Y808" s="120" t="b">
        <v>0</v>
      </c>
      <c r="AA808" t="str">
        <f>VLOOKUP($H808,'Master list'!$C:$Z,3,0)</f>
        <v>SGCC</v>
      </c>
      <c r="AB808" t="str">
        <f>VLOOKUP($H808,'Master list'!$C:$Z,4,0)</f>
        <v>Z08</v>
      </c>
      <c r="AC808" s="47">
        <f>VLOOKUP($H808,'Master list'!$C:$Z,13,0)</f>
        <v>1219</v>
      </c>
      <c r="AD808" t="str">
        <f>VLOOKUP($H808,'Master list'!$C:$Z,5,0)</f>
        <v>SGCC-ZSBX-Z08</v>
      </c>
      <c r="AE808">
        <f>VLOOKUP($H808,'Master list'!$C:$Z,6,0)</f>
        <v>1</v>
      </c>
      <c r="AF808">
        <f>VLOOKUP($H808,'Master list'!$C:$Z,7,0)</f>
        <v>189.5</v>
      </c>
      <c r="AG808">
        <f>VLOOKUP($H808,'Master list'!$C:$Z,8,0)</f>
        <v>401.3</v>
      </c>
      <c r="AH808" s="46">
        <f>VLOOKUP($H808,'Master list'!$C:$L,9,0)</f>
        <v>0.59696384749999998</v>
      </c>
      <c r="AI808" s="46">
        <f t="shared" si="43"/>
        <v>59.69638475</v>
      </c>
      <c r="AJ808" s="46">
        <f t="shared" si="44"/>
        <v>0</v>
      </c>
      <c r="AK808" s="46">
        <f t="shared" si="45"/>
        <v>59.69638475</v>
      </c>
      <c r="AL808" s="74">
        <v>5</v>
      </c>
    </row>
    <row r="809" spans="1:38">
      <c r="A809" s="120" t="s">
        <v>1447</v>
      </c>
      <c r="B809" s="120" t="s">
        <v>1702</v>
      </c>
      <c r="C809" s="120" t="s">
        <v>6305</v>
      </c>
      <c r="D809" s="120" t="s">
        <v>6296</v>
      </c>
      <c r="E809" s="121">
        <v>7</v>
      </c>
      <c r="F809" s="120" t="s">
        <v>6284</v>
      </c>
      <c r="G809" s="120" t="s">
        <v>6284</v>
      </c>
      <c r="H809" s="120" t="s">
        <v>972</v>
      </c>
      <c r="I809" s="120" t="s">
        <v>1267</v>
      </c>
      <c r="J809" s="120" t="s">
        <v>1221</v>
      </c>
      <c r="K809" s="120">
        <v>1</v>
      </c>
      <c r="L809" s="120">
        <v>189.5</v>
      </c>
      <c r="M809" s="120" t="s">
        <v>2008</v>
      </c>
      <c r="N809" s="120" t="s">
        <v>1704</v>
      </c>
      <c r="O809" s="120" t="s">
        <v>1702</v>
      </c>
      <c r="P809" s="121">
        <v>100</v>
      </c>
      <c r="Q809" s="120">
        <v>0</v>
      </c>
      <c r="R809" s="121">
        <v>0</v>
      </c>
      <c r="S809" s="120">
        <v>0</v>
      </c>
      <c r="T809" s="121">
        <v>0</v>
      </c>
      <c r="U809" s="120">
        <v>0</v>
      </c>
      <c r="V809" s="121">
        <v>100</v>
      </c>
      <c r="W809" s="120">
        <v>0</v>
      </c>
      <c r="X809" s="120" t="s">
        <v>6300</v>
      </c>
      <c r="Y809" s="120" t="b">
        <v>0</v>
      </c>
      <c r="AA809" t="str">
        <f>VLOOKUP($H809,'Master list'!$C:$Z,3,0)</f>
        <v>SGCC</v>
      </c>
      <c r="AB809" t="str">
        <f>VLOOKUP($H809,'Master list'!$C:$Z,4,0)</f>
        <v>Z08</v>
      </c>
      <c r="AC809" s="47">
        <f>VLOOKUP($H809,'Master list'!$C:$Z,13,0)</f>
        <v>1219</v>
      </c>
      <c r="AD809" t="str">
        <f>VLOOKUP($H809,'Master list'!$C:$Z,5,0)</f>
        <v>SGCC-ZSBX-Z08</v>
      </c>
      <c r="AE809">
        <f>VLOOKUP($H809,'Master list'!$C:$Z,6,0)</f>
        <v>1</v>
      </c>
      <c r="AF809">
        <f>VLOOKUP($H809,'Master list'!$C:$Z,7,0)</f>
        <v>189.5</v>
      </c>
      <c r="AG809">
        <f>VLOOKUP($H809,'Master list'!$C:$Z,8,0)</f>
        <v>401.3</v>
      </c>
      <c r="AH809" s="46">
        <f>VLOOKUP($H809,'Master list'!$C:$L,9,0)</f>
        <v>0.59696384749999998</v>
      </c>
      <c r="AI809" s="46">
        <f t="shared" si="43"/>
        <v>59.69638475</v>
      </c>
      <c r="AJ809" s="46">
        <f t="shared" si="44"/>
        <v>0</v>
      </c>
      <c r="AK809" s="46">
        <f t="shared" si="45"/>
        <v>59.69638475</v>
      </c>
      <c r="AL809" s="74">
        <v>5</v>
      </c>
    </row>
    <row r="810" spans="1:38">
      <c r="A810" s="120" t="s">
        <v>1447</v>
      </c>
      <c r="B810" s="120" t="s">
        <v>1702</v>
      </c>
      <c r="C810" s="120" t="s">
        <v>6305</v>
      </c>
      <c r="D810" s="120" t="s">
        <v>6296</v>
      </c>
      <c r="E810" s="121">
        <v>8</v>
      </c>
      <c r="F810" s="120" t="s">
        <v>6284</v>
      </c>
      <c r="G810" s="120" t="s">
        <v>6284</v>
      </c>
      <c r="H810" s="120" t="s">
        <v>1055</v>
      </c>
      <c r="I810" s="120" t="s">
        <v>1267</v>
      </c>
      <c r="J810" s="120" t="s">
        <v>1221</v>
      </c>
      <c r="K810" s="120">
        <v>0.7</v>
      </c>
      <c r="L810" s="120">
        <v>242.5</v>
      </c>
      <c r="M810" s="120" t="s">
        <v>1837</v>
      </c>
      <c r="N810" s="120" t="s">
        <v>1704</v>
      </c>
      <c r="O810" s="120" t="s">
        <v>1702</v>
      </c>
      <c r="P810" s="121">
        <v>100</v>
      </c>
      <c r="Q810" s="120">
        <v>0</v>
      </c>
      <c r="R810" s="121">
        <v>0</v>
      </c>
      <c r="S810" s="120">
        <v>0</v>
      </c>
      <c r="T810" s="121">
        <v>18</v>
      </c>
      <c r="U810" s="120">
        <v>15.552</v>
      </c>
      <c r="V810" s="121">
        <v>82</v>
      </c>
      <c r="W810" s="120">
        <v>0</v>
      </c>
      <c r="X810" s="120" t="s">
        <v>6300</v>
      </c>
      <c r="Y810" s="120" t="b">
        <v>0</v>
      </c>
      <c r="AA810" t="str">
        <f>VLOOKUP($H810,'Master list'!$C:$Z,3,0)</f>
        <v>SGCC</v>
      </c>
      <c r="AB810" t="str">
        <f>VLOOKUP($H810,'Master list'!$C:$Z,4,0)</f>
        <v>Z08</v>
      </c>
      <c r="AC810" s="47">
        <f>VLOOKUP($H810,'Master list'!$C:$Z,13,0)</f>
        <v>1219</v>
      </c>
      <c r="AD810" t="str">
        <f>VLOOKUP($H810,'Master list'!$C:$Z,5,0)</f>
        <v>SGCC-ZSBX-Z08</v>
      </c>
      <c r="AE810">
        <f>VLOOKUP($H810,'Master list'!$C:$Z,6,0)</f>
        <v>0.7</v>
      </c>
      <c r="AF810">
        <f>VLOOKUP($H810,'Master list'!$C:$Z,7,0)</f>
        <v>242.5</v>
      </c>
      <c r="AG810">
        <f>VLOOKUP($H810,'Master list'!$C:$Z,8,0)</f>
        <v>612</v>
      </c>
      <c r="AH810" s="46">
        <f>VLOOKUP($H810,'Master list'!$C:$L,9,0)</f>
        <v>0.8155129499999999</v>
      </c>
      <c r="AI810" s="46">
        <f t="shared" si="43"/>
        <v>81.551294999999996</v>
      </c>
      <c r="AJ810" s="46">
        <f t="shared" si="44"/>
        <v>14.679233099999998</v>
      </c>
      <c r="AK810" s="46">
        <f t="shared" si="45"/>
        <v>66.872061900000006</v>
      </c>
      <c r="AL810" s="74">
        <v>5</v>
      </c>
    </row>
    <row r="811" spans="1:38">
      <c r="A811" s="120" t="s">
        <v>1447</v>
      </c>
      <c r="B811" s="120" t="s">
        <v>1702</v>
      </c>
      <c r="C811" s="120" t="s">
        <v>6305</v>
      </c>
      <c r="D811" s="120" t="s">
        <v>6296</v>
      </c>
      <c r="E811" s="121">
        <v>9</v>
      </c>
      <c r="F811" s="120" t="s">
        <v>6284</v>
      </c>
      <c r="G811" s="120" t="s">
        <v>6284</v>
      </c>
      <c r="H811" s="120" t="s">
        <v>1169</v>
      </c>
      <c r="I811" s="120" t="s">
        <v>1267</v>
      </c>
      <c r="J811" s="120" t="s">
        <v>1227</v>
      </c>
      <c r="K811" s="120">
        <v>2</v>
      </c>
      <c r="L811" s="120">
        <v>168</v>
      </c>
      <c r="M811" s="120" t="s">
        <v>1824</v>
      </c>
      <c r="N811" s="120" t="s">
        <v>1704</v>
      </c>
      <c r="O811" s="120" t="s">
        <v>1702</v>
      </c>
      <c r="P811" s="121">
        <v>200</v>
      </c>
      <c r="Q811" s="120">
        <v>0</v>
      </c>
      <c r="R811" s="121">
        <v>0</v>
      </c>
      <c r="S811" s="120">
        <v>0</v>
      </c>
      <c r="T811" s="121">
        <v>0</v>
      </c>
      <c r="U811" s="120">
        <v>0</v>
      </c>
      <c r="V811" s="121">
        <v>200</v>
      </c>
      <c r="W811" s="120">
        <v>0</v>
      </c>
      <c r="X811" s="120" t="s">
        <v>6300</v>
      </c>
      <c r="Y811" s="120" t="b">
        <v>0</v>
      </c>
      <c r="AA811" t="str">
        <f>VLOOKUP($H811,'Master list'!$C:$Z,3,0)</f>
        <v>SGCC</v>
      </c>
      <c r="AB811" t="str">
        <f>VLOOKUP($H811,'Master list'!$C:$Z,4,0)</f>
        <v>Z18</v>
      </c>
      <c r="AC811" s="47">
        <f>VLOOKUP($H811,'Master list'!$C:$Z,13,0)</f>
        <v>1219</v>
      </c>
      <c r="AD811" t="str">
        <f>VLOOKUP($H811,'Master list'!$C:$Z,5,0)</f>
        <v>SGCC-ZSBX-Z18</v>
      </c>
      <c r="AE811">
        <f>VLOOKUP($H811,'Master list'!$C:$Z,6,0)</f>
        <v>2</v>
      </c>
      <c r="AF811">
        <f>VLOOKUP($H811,'Master list'!$C:$Z,7,0)</f>
        <v>168</v>
      </c>
      <c r="AG811">
        <f>VLOOKUP($H811,'Master list'!$C:$Z,8,0)</f>
        <v>1145</v>
      </c>
      <c r="AH811" s="46">
        <f>VLOOKUP($H811,'Master list'!$C:$L,9,0)</f>
        <v>3.0200520000000002</v>
      </c>
      <c r="AI811" s="46">
        <f t="shared" si="43"/>
        <v>604.0104</v>
      </c>
      <c r="AJ811" s="46">
        <f t="shared" si="44"/>
        <v>0</v>
      </c>
      <c r="AK811" s="46">
        <f t="shared" si="45"/>
        <v>604.0104</v>
      </c>
      <c r="AL811" s="74">
        <v>5</v>
      </c>
    </row>
    <row r="812" spans="1:38">
      <c r="A812" s="120" t="s">
        <v>1447</v>
      </c>
      <c r="B812" s="120" t="s">
        <v>1702</v>
      </c>
      <c r="C812" s="120" t="s">
        <v>6305</v>
      </c>
      <c r="D812" s="120" t="s">
        <v>6296</v>
      </c>
      <c r="E812" s="121">
        <v>10</v>
      </c>
      <c r="F812" s="120" t="s">
        <v>6284</v>
      </c>
      <c r="G812" s="120" t="s">
        <v>6284</v>
      </c>
      <c r="H812" s="120" t="s">
        <v>1172</v>
      </c>
      <c r="I812" s="120" t="s">
        <v>1267</v>
      </c>
      <c r="J812" s="120" t="s">
        <v>1227</v>
      </c>
      <c r="K812" s="120">
        <v>2</v>
      </c>
      <c r="L812" s="120">
        <v>185</v>
      </c>
      <c r="M812" s="120" t="s">
        <v>1825</v>
      </c>
      <c r="N812" s="120" t="s">
        <v>1704</v>
      </c>
      <c r="O812" s="120" t="s">
        <v>1702</v>
      </c>
      <c r="P812" s="121">
        <v>100</v>
      </c>
      <c r="Q812" s="120">
        <v>0</v>
      </c>
      <c r="R812" s="121">
        <v>0</v>
      </c>
      <c r="S812" s="120">
        <v>0</v>
      </c>
      <c r="T812" s="121">
        <v>0</v>
      </c>
      <c r="U812" s="120">
        <v>0</v>
      </c>
      <c r="V812" s="121">
        <v>100</v>
      </c>
      <c r="W812" s="120">
        <v>0</v>
      </c>
      <c r="X812" s="120" t="s">
        <v>6300</v>
      </c>
      <c r="Y812" s="120" t="b">
        <v>0</v>
      </c>
      <c r="AA812" t="str">
        <f>VLOOKUP($H812,'Master list'!$C:$Z,3,0)</f>
        <v>SGCC</v>
      </c>
      <c r="AB812" t="str">
        <f>VLOOKUP($H812,'Master list'!$C:$Z,4,0)</f>
        <v>Z18</v>
      </c>
      <c r="AC812" s="47">
        <f>VLOOKUP($H812,'Master list'!$C:$Z,13,0)</f>
        <v>1219</v>
      </c>
      <c r="AD812" t="str">
        <f>VLOOKUP($H812,'Master list'!$C:$Z,5,0)</f>
        <v>SGCC-ZSBX-Z18</v>
      </c>
      <c r="AE812">
        <f>VLOOKUP($H812,'Master list'!$C:$Z,6,0)</f>
        <v>2</v>
      </c>
      <c r="AF812">
        <f>VLOOKUP($H812,'Master list'!$C:$Z,7,0)</f>
        <v>185</v>
      </c>
      <c r="AG812">
        <f>VLOOKUP($H812,'Master list'!$C:$Z,8,0)</f>
        <v>1450</v>
      </c>
      <c r="AH812" s="46">
        <f>VLOOKUP($H812,'Master list'!$C:$L,9,0)</f>
        <v>4.211525</v>
      </c>
      <c r="AI812" s="46">
        <f t="shared" si="43"/>
        <v>421.15249999999997</v>
      </c>
      <c r="AJ812" s="46">
        <f t="shared" si="44"/>
        <v>0</v>
      </c>
      <c r="AK812" s="46">
        <f t="shared" si="45"/>
        <v>421.15249999999997</v>
      </c>
      <c r="AL812" s="74">
        <v>5</v>
      </c>
    </row>
    <row r="813" spans="1:38">
      <c r="A813" s="120" t="s">
        <v>1447</v>
      </c>
      <c r="B813" s="120" t="s">
        <v>1702</v>
      </c>
      <c r="C813" s="120" t="s">
        <v>6305</v>
      </c>
      <c r="D813" s="120" t="s">
        <v>6296</v>
      </c>
      <c r="E813" s="121">
        <v>11</v>
      </c>
      <c r="F813" s="120" t="s">
        <v>6284</v>
      </c>
      <c r="G813" s="120" t="s">
        <v>6284</v>
      </c>
      <c r="H813" s="120" t="s">
        <v>1183</v>
      </c>
      <c r="I813" s="120" t="s">
        <v>1267</v>
      </c>
      <c r="J813" s="120" t="s">
        <v>1227</v>
      </c>
      <c r="K813" s="120">
        <v>2</v>
      </c>
      <c r="L813" s="120">
        <v>44</v>
      </c>
      <c r="M813" s="120" t="s">
        <v>1780</v>
      </c>
      <c r="N813" s="120" t="s">
        <v>1704</v>
      </c>
      <c r="O813" s="120" t="s">
        <v>1702</v>
      </c>
      <c r="P813" s="121">
        <v>100</v>
      </c>
      <c r="Q813" s="120">
        <v>0</v>
      </c>
      <c r="R813" s="121">
        <v>0</v>
      </c>
      <c r="S813" s="120">
        <v>0</v>
      </c>
      <c r="T813" s="121">
        <v>0</v>
      </c>
      <c r="U813" s="120">
        <v>0</v>
      </c>
      <c r="V813" s="121">
        <v>100</v>
      </c>
      <c r="W813" s="120">
        <v>0</v>
      </c>
      <c r="X813" s="120" t="s">
        <v>6300</v>
      </c>
      <c r="Y813" s="120" t="b">
        <v>0</v>
      </c>
      <c r="AA813" t="str">
        <f>VLOOKUP($H813,'Master list'!$C:$Z,3,0)</f>
        <v>SGCC</v>
      </c>
      <c r="AB813" t="str">
        <f>VLOOKUP($H813,'Master list'!$C:$Z,4,0)</f>
        <v>Z08</v>
      </c>
      <c r="AC813" s="47">
        <f>VLOOKUP($H813,'Master list'!$C:$Z,13,0)</f>
        <v>1219</v>
      </c>
      <c r="AD813" t="str">
        <f>VLOOKUP($H813,'Master list'!$C:$Z,5,0)</f>
        <v>SGCC-ZSBX-Z08</v>
      </c>
      <c r="AE813">
        <f>VLOOKUP($H813,'Master list'!$C:$Z,6,0)</f>
        <v>2</v>
      </c>
      <c r="AF813">
        <f>VLOOKUP($H813,'Master list'!$C:$Z,7,0)</f>
        <v>44</v>
      </c>
      <c r="AG813">
        <f>VLOOKUP($H813,'Master list'!$C:$Z,8,0)</f>
        <v>172</v>
      </c>
      <c r="AH813" s="46">
        <f>VLOOKUP($H813,'Master list'!$C:$L,9,0)</f>
        <v>0.1188176</v>
      </c>
      <c r="AI813" s="46">
        <f t="shared" si="43"/>
        <v>11.88176</v>
      </c>
      <c r="AJ813" s="46">
        <f t="shared" si="44"/>
        <v>0</v>
      </c>
      <c r="AK813" s="46">
        <f t="shared" si="45"/>
        <v>11.88176</v>
      </c>
      <c r="AL813" s="74">
        <v>5</v>
      </c>
    </row>
    <row r="814" spans="1:38">
      <c r="A814" s="120" t="s">
        <v>1447</v>
      </c>
      <c r="B814" s="120" t="s">
        <v>1702</v>
      </c>
      <c r="C814" s="120" t="s">
        <v>6305</v>
      </c>
      <c r="D814" s="120" t="s">
        <v>6296</v>
      </c>
      <c r="E814" s="121">
        <v>12</v>
      </c>
      <c r="F814" s="120" t="s">
        <v>6247</v>
      </c>
      <c r="G814" s="120" t="s">
        <v>6247</v>
      </c>
      <c r="H814" s="120" t="s">
        <v>278</v>
      </c>
      <c r="I814" s="120" t="s">
        <v>1267</v>
      </c>
      <c r="J814" s="120" t="s">
        <v>1221</v>
      </c>
      <c r="K814" s="120">
        <v>1.2</v>
      </c>
      <c r="L814" s="120">
        <v>310</v>
      </c>
      <c r="M814" s="120" t="s">
        <v>1819</v>
      </c>
      <c r="N814" s="120" t="s">
        <v>1704</v>
      </c>
      <c r="O814" s="120" t="s">
        <v>1702</v>
      </c>
      <c r="P814" s="121">
        <v>300</v>
      </c>
      <c r="Q814" s="120">
        <v>0</v>
      </c>
      <c r="R814" s="121">
        <v>0</v>
      </c>
      <c r="S814" s="120">
        <v>0</v>
      </c>
      <c r="T814" s="121">
        <v>0</v>
      </c>
      <c r="U814" s="120">
        <v>0</v>
      </c>
      <c r="V814" s="121">
        <v>300</v>
      </c>
      <c r="W814" s="120">
        <v>0</v>
      </c>
      <c r="X814" s="120" t="s">
        <v>6300</v>
      </c>
      <c r="Y814" s="120" t="b">
        <v>0</v>
      </c>
      <c r="AA814" t="str">
        <f>VLOOKUP($H814,'Master list'!$C:$Z,3,0)</f>
        <v>SGCC</v>
      </c>
      <c r="AB814" t="str">
        <f>VLOOKUP($H814,'Master list'!$C:$Z,4,0)</f>
        <v>Z08</v>
      </c>
      <c r="AC814" s="47">
        <f>VLOOKUP($H814,'Master list'!$C:$Z,13,0)</f>
        <v>1219</v>
      </c>
      <c r="AD814" t="str">
        <f>VLOOKUP($H814,'Master list'!$C:$Z,5,0)</f>
        <v>SGCC-ZSBX-Z08</v>
      </c>
      <c r="AE814">
        <f>VLOOKUP($H814,'Master list'!$C:$Z,6,0)</f>
        <v>1.2</v>
      </c>
      <c r="AF814">
        <f>VLOOKUP($H814,'Master list'!$C:$Z,7,0)</f>
        <v>310</v>
      </c>
      <c r="AG814">
        <f>VLOOKUP($H814,'Master list'!$C:$Z,8,0)</f>
        <v>858</v>
      </c>
      <c r="AH814" s="46">
        <f>VLOOKUP($H814,'Master list'!$C:$L,9,0)</f>
        <v>2.5055315999999994</v>
      </c>
      <c r="AI814" s="46">
        <f t="shared" si="43"/>
        <v>751.6594799999998</v>
      </c>
      <c r="AJ814" s="46">
        <f t="shared" si="44"/>
        <v>0</v>
      </c>
      <c r="AK814" s="46">
        <f t="shared" si="45"/>
        <v>751.6594799999998</v>
      </c>
      <c r="AL814" s="74">
        <v>5</v>
      </c>
    </row>
    <row r="815" spans="1:38">
      <c r="A815" s="120" t="s">
        <v>1447</v>
      </c>
      <c r="B815" s="120" t="s">
        <v>1702</v>
      </c>
      <c r="C815" s="120" t="s">
        <v>6306</v>
      </c>
      <c r="D815" s="120" t="s">
        <v>6296</v>
      </c>
      <c r="E815" s="121">
        <v>1</v>
      </c>
      <c r="F815" s="120" t="s">
        <v>6288</v>
      </c>
      <c r="G815" s="120" t="s">
        <v>6288</v>
      </c>
      <c r="H815" s="120" t="s">
        <v>499</v>
      </c>
      <c r="I815" s="120" t="s">
        <v>1264</v>
      </c>
      <c r="J815" s="120" t="s">
        <v>1485</v>
      </c>
      <c r="K815" s="120">
        <v>0.5</v>
      </c>
      <c r="L815" s="120">
        <v>190</v>
      </c>
      <c r="M815" s="120" t="s">
        <v>1777</v>
      </c>
      <c r="N815" s="120" t="s">
        <v>1704</v>
      </c>
      <c r="O815" s="120" t="s">
        <v>1702</v>
      </c>
      <c r="P815" s="121">
        <v>2000</v>
      </c>
      <c r="Q815" s="120">
        <v>0</v>
      </c>
      <c r="R815" s="121">
        <v>0</v>
      </c>
      <c r="S815" s="120">
        <v>0</v>
      </c>
      <c r="T815" s="121">
        <v>0</v>
      </c>
      <c r="U815" s="120">
        <v>0</v>
      </c>
      <c r="V815" s="121">
        <v>2000</v>
      </c>
      <c r="W815" s="120">
        <v>0</v>
      </c>
      <c r="X815" s="120" t="s">
        <v>6300</v>
      </c>
      <c r="Y815" s="120" t="b">
        <v>0</v>
      </c>
      <c r="AA815" t="str">
        <f>VLOOKUP($H815,'Master list'!$C:$Z,3,0)</f>
        <v>SGCC</v>
      </c>
      <c r="AB815" t="str">
        <f>VLOOKUP($H815,'Master list'!$C:$Z,4,0)</f>
        <v>Z18</v>
      </c>
      <c r="AC815" s="47">
        <f>VLOOKUP($H815,'Master list'!$C:$Z,13,0)</f>
        <v>1219</v>
      </c>
      <c r="AD815" t="str">
        <f>VLOOKUP($H815,'Master list'!$C:$Z,5,0)</f>
        <v>SGCC-ZS-EA-FB-Z18</v>
      </c>
      <c r="AE815">
        <f>VLOOKUP($H815,'Master list'!$C:$Z,6,0)</f>
        <v>0.5</v>
      </c>
      <c r="AF815">
        <f>VLOOKUP($H815,'Master list'!$C:$Z,7,0)</f>
        <v>190</v>
      </c>
      <c r="AG815">
        <f>VLOOKUP($H815,'Master list'!$C:$Z,8,0)</f>
        <v>255</v>
      </c>
      <c r="AH815" s="46">
        <f>VLOOKUP($H815,'Master list'!$C:$L,9,0)</f>
        <v>0.19016625000000001</v>
      </c>
      <c r="AI815" s="46">
        <f t="shared" si="43"/>
        <v>380.33250000000004</v>
      </c>
      <c r="AJ815" s="46">
        <f t="shared" si="44"/>
        <v>0</v>
      </c>
      <c r="AK815" s="46">
        <f t="shared" si="45"/>
        <v>380.33250000000004</v>
      </c>
      <c r="AL815" s="74">
        <v>5</v>
      </c>
    </row>
    <row r="816" spans="1:38">
      <c r="A816" s="120" t="s">
        <v>1447</v>
      </c>
      <c r="B816" s="120" t="s">
        <v>1702</v>
      </c>
      <c r="C816" s="120" t="s">
        <v>6306</v>
      </c>
      <c r="D816" s="120" t="s">
        <v>6296</v>
      </c>
      <c r="E816" s="121">
        <v>2</v>
      </c>
      <c r="F816" s="120" t="s">
        <v>6284</v>
      </c>
      <c r="G816" s="120" t="s">
        <v>6284</v>
      </c>
      <c r="H816" s="120" t="s">
        <v>43</v>
      </c>
      <c r="I816" s="120" t="s">
        <v>1264</v>
      </c>
      <c r="J816" s="120" t="s">
        <v>1221</v>
      </c>
      <c r="K816" s="120">
        <v>0.6</v>
      </c>
      <c r="L816" s="120">
        <v>120</v>
      </c>
      <c r="M816" s="120" t="s">
        <v>1263</v>
      </c>
      <c r="N816" s="120" t="s">
        <v>1715</v>
      </c>
      <c r="O816" s="120" t="s">
        <v>1702</v>
      </c>
      <c r="P816" s="121">
        <v>0</v>
      </c>
      <c r="Q816" s="120">
        <v>150</v>
      </c>
      <c r="R816" s="121">
        <v>0</v>
      </c>
      <c r="S816" s="120">
        <v>0</v>
      </c>
      <c r="T816" s="121">
        <v>0</v>
      </c>
      <c r="U816" s="120">
        <v>0</v>
      </c>
      <c r="V816" s="121">
        <v>0</v>
      </c>
      <c r="W816" s="120">
        <v>150</v>
      </c>
      <c r="X816" s="120" t="s">
        <v>6300</v>
      </c>
      <c r="Y816" s="120" t="b">
        <v>0</v>
      </c>
      <c r="AA816" t="str">
        <f>VLOOKUP($H816,'Master list'!$C:$Z,3,0)</f>
        <v>SGCC</v>
      </c>
      <c r="AB816" t="str">
        <f>VLOOKUP($H816,'Master list'!$C:$Z,4,0)</f>
        <v>Z08</v>
      </c>
      <c r="AC816" s="47">
        <f>VLOOKUP($H816,'Master list'!$C:$Z,13,0)</f>
        <v>1219</v>
      </c>
      <c r="AD816" t="str">
        <f>VLOOKUP($H816,'Master list'!$C:$Z,5,0)</f>
        <v>SGCC-ZSBX-Z08</v>
      </c>
      <c r="AE816">
        <f>VLOOKUP($H816,'Master list'!$C:$Z,6,0)</f>
        <v>0.6</v>
      </c>
      <c r="AF816">
        <f>VLOOKUP($H816,'Master list'!$C:$Z,7,0)</f>
        <v>120</v>
      </c>
      <c r="AG816" t="str">
        <f>VLOOKUP($H816,'Master list'!$C:$Z,8,0)</f>
        <v>COIL</v>
      </c>
      <c r="AH816" s="46">
        <f>VLOOKUP($H816,'Master list'!$C:$L,9,0)</f>
        <v>1</v>
      </c>
      <c r="AI816" s="46">
        <f t="shared" si="43"/>
        <v>150</v>
      </c>
      <c r="AJ816" s="46">
        <f t="shared" si="44"/>
        <v>0</v>
      </c>
      <c r="AK816" s="46">
        <f t="shared" si="45"/>
        <v>150</v>
      </c>
      <c r="AL816" s="74">
        <v>5</v>
      </c>
    </row>
    <row r="817" spans="1:38">
      <c r="A817" s="120" t="s">
        <v>1447</v>
      </c>
      <c r="B817" s="120" t="s">
        <v>1702</v>
      </c>
      <c r="C817" s="120" t="s">
        <v>6306</v>
      </c>
      <c r="D817" s="120" t="s">
        <v>6296</v>
      </c>
      <c r="E817" s="121">
        <v>3</v>
      </c>
      <c r="F817" s="120" t="s">
        <v>6284</v>
      </c>
      <c r="G817" s="120" t="s">
        <v>6284</v>
      </c>
      <c r="H817" s="120" t="s">
        <v>499</v>
      </c>
      <c r="I817" s="120" t="s">
        <v>1264</v>
      </c>
      <c r="J817" s="120" t="s">
        <v>1485</v>
      </c>
      <c r="K817" s="120">
        <v>0.5</v>
      </c>
      <c r="L817" s="120">
        <v>190</v>
      </c>
      <c r="M817" s="120" t="s">
        <v>1777</v>
      </c>
      <c r="N817" s="120" t="s">
        <v>1704</v>
      </c>
      <c r="O817" s="120" t="s">
        <v>1702</v>
      </c>
      <c r="P817" s="121">
        <v>2000</v>
      </c>
      <c r="Q817" s="120">
        <v>0</v>
      </c>
      <c r="R817" s="121">
        <v>0</v>
      </c>
      <c r="S817" s="120">
        <v>0</v>
      </c>
      <c r="T817" s="121">
        <v>0</v>
      </c>
      <c r="U817" s="120">
        <v>0</v>
      </c>
      <c r="V817" s="121">
        <v>2000</v>
      </c>
      <c r="W817" s="120">
        <v>0</v>
      </c>
      <c r="X817" s="120" t="s">
        <v>6300</v>
      </c>
      <c r="Y817" s="120" t="b">
        <v>0</v>
      </c>
      <c r="AA817" t="str">
        <f>VLOOKUP($H817,'Master list'!$C:$Z,3,0)</f>
        <v>SGCC</v>
      </c>
      <c r="AB817" t="str">
        <f>VLOOKUP($H817,'Master list'!$C:$Z,4,0)</f>
        <v>Z18</v>
      </c>
      <c r="AC817" s="47">
        <f>VLOOKUP($H817,'Master list'!$C:$Z,13,0)</f>
        <v>1219</v>
      </c>
      <c r="AD817" t="str">
        <f>VLOOKUP($H817,'Master list'!$C:$Z,5,0)</f>
        <v>SGCC-ZS-EA-FB-Z18</v>
      </c>
      <c r="AE817">
        <f>VLOOKUP($H817,'Master list'!$C:$Z,6,0)</f>
        <v>0.5</v>
      </c>
      <c r="AF817">
        <f>VLOOKUP($H817,'Master list'!$C:$Z,7,0)</f>
        <v>190</v>
      </c>
      <c r="AG817">
        <f>VLOOKUP($H817,'Master list'!$C:$Z,8,0)</f>
        <v>255</v>
      </c>
      <c r="AH817" s="46">
        <f>VLOOKUP($H817,'Master list'!$C:$L,9,0)</f>
        <v>0.19016625000000001</v>
      </c>
      <c r="AI817" s="46">
        <f t="shared" si="43"/>
        <v>380.33250000000004</v>
      </c>
      <c r="AJ817" s="46">
        <f t="shared" si="44"/>
        <v>0</v>
      </c>
      <c r="AK817" s="46">
        <f t="shared" si="45"/>
        <v>380.33250000000004</v>
      </c>
      <c r="AL817" s="74">
        <v>5</v>
      </c>
    </row>
    <row r="818" spans="1:38">
      <c r="A818" s="120" t="s">
        <v>1447</v>
      </c>
      <c r="B818" s="120" t="s">
        <v>1702</v>
      </c>
      <c r="C818" s="120" t="s">
        <v>6306</v>
      </c>
      <c r="D818" s="120" t="s">
        <v>6296</v>
      </c>
      <c r="E818" s="121">
        <v>4</v>
      </c>
      <c r="F818" s="120" t="s">
        <v>6265</v>
      </c>
      <c r="G818" s="120" t="s">
        <v>6265</v>
      </c>
      <c r="H818" s="120" t="s">
        <v>501</v>
      </c>
      <c r="I818" s="120" t="s">
        <v>1264</v>
      </c>
      <c r="J818" s="120" t="s">
        <v>1485</v>
      </c>
      <c r="K818" s="120">
        <v>0.5</v>
      </c>
      <c r="L818" s="120">
        <v>190</v>
      </c>
      <c r="M818" s="120" t="s">
        <v>1777</v>
      </c>
      <c r="N818" s="120" t="s">
        <v>1704</v>
      </c>
      <c r="O818" s="120" t="s">
        <v>1702</v>
      </c>
      <c r="P818" s="121">
        <v>100</v>
      </c>
      <c r="Q818" s="120">
        <v>0</v>
      </c>
      <c r="R818" s="121">
        <v>0</v>
      </c>
      <c r="S818" s="120">
        <v>0</v>
      </c>
      <c r="T818" s="121">
        <v>0</v>
      </c>
      <c r="U818" s="120">
        <v>0</v>
      </c>
      <c r="V818" s="121">
        <v>100</v>
      </c>
      <c r="W818" s="120">
        <v>0</v>
      </c>
      <c r="X818" s="120" t="s">
        <v>6307</v>
      </c>
      <c r="Y818" s="120" t="b">
        <v>0</v>
      </c>
      <c r="AA818" t="str">
        <f>VLOOKUP($H818,'Master list'!$C:$Z,3,0)</f>
        <v>SGCC</v>
      </c>
      <c r="AB818" t="str">
        <f>VLOOKUP($H818,'Master list'!$C:$Z,4,0)</f>
        <v>Z18</v>
      </c>
      <c r="AC818" s="47">
        <f>VLOOKUP($H818,'Master list'!$C:$Z,13,0)</f>
        <v>1219</v>
      </c>
      <c r="AD818" t="str">
        <f>VLOOKUP($H818,'Master list'!$C:$Z,5,0)</f>
        <v>SGCC-ZS-EA-FB-Z18</v>
      </c>
      <c r="AE818">
        <f>VLOOKUP($H818,'Master list'!$C:$Z,6,0)</f>
        <v>0.5</v>
      </c>
      <c r="AF818">
        <f>VLOOKUP($H818,'Master list'!$C:$Z,7,0)</f>
        <v>190</v>
      </c>
      <c r="AG818">
        <f>VLOOKUP($H818,'Master list'!$C:$Z,8,0)</f>
        <v>255</v>
      </c>
      <c r="AH818" s="46">
        <f>VLOOKUP($H818,'Master list'!$C:$L,9,0)</f>
        <v>0.19016625000000001</v>
      </c>
      <c r="AI818" s="46">
        <f t="shared" si="43"/>
        <v>19.016625000000001</v>
      </c>
      <c r="AJ818" s="46">
        <f t="shared" si="44"/>
        <v>0</v>
      </c>
      <c r="AK818" s="46">
        <f t="shared" si="45"/>
        <v>19.016625000000001</v>
      </c>
      <c r="AL818" s="74">
        <v>5</v>
      </c>
    </row>
    <row r="819" spans="1:38">
      <c r="A819" s="120" t="s">
        <v>1447</v>
      </c>
      <c r="B819" s="120" t="s">
        <v>1702</v>
      </c>
      <c r="C819" s="120" t="s">
        <v>6308</v>
      </c>
      <c r="D819" s="120" t="s">
        <v>6228</v>
      </c>
      <c r="E819" s="121">
        <v>9</v>
      </c>
      <c r="F819" s="120" t="s">
        <v>6278</v>
      </c>
      <c r="G819" s="120" t="s">
        <v>6278</v>
      </c>
      <c r="H819" s="120" t="s">
        <v>252</v>
      </c>
      <c r="I819" s="120" t="s">
        <v>1228</v>
      </c>
      <c r="J819" s="120" t="s">
        <v>1221</v>
      </c>
      <c r="K819" s="120">
        <v>0.8</v>
      </c>
      <c r="L819" s="120">
        <v>88.5</v>
      </c>
      <c r="M819" s="120" t="s">
        <v>1784</v>
      </c>
      <c r="N819" s="120" t="s">
        <v>1704</v>
      </c>
      <c r="O819" s="120" t="s">
        <v>1702</v>
      </c>
      <c r="P819" s="121">
        <v>500</v>
      </c>
      <c r="Q819" s="120">
        <v>0</v>
      </c>
      <c r="R819" s="121">
        <v>0</v>
      </c>
      <c r="S819" s="120">
        <v>0</v>
      </c>
      <c r="T819" s="121">
        <v>0</v>
      </c>
      <c r="U819" s="120">
        <v>0</v>
      </c>
      <c r="V819" s="121">
        <v>500</v>
      </c>
      <c r="W819" s="120">
        <v>0</v>
      </c>
      <c r="X819" s="120" t="s">
        <v>6309</v>
      </c>
      <c r="Y819" s="120" t="b">
        <v>0</v>
      </c>
      <c r="AA819" t="str">
        <f>VLOOKUP($H819,'Master list'!$C:$Z,3,0)</f>
        <v>SGCC</v>
      </c>
      <c r="AB819" t="str">
        <f>VLOOKUP($H819,'Master list'!$C:$Z,4,0)</f>
        <v>Z08</v>
      </c>
      <c r="AC819" s="47">
        <f>VLOOKUP($H819,'Master list'!$C:$Z,13,0)</f>
        <v>1219</v>
      </c>
      <c r="AD819" t="str">
        <f>VLOOKUP($H819,'Master list'!$C:$Z,5,0)</f>
        <v>SGCC-ZSBX-Z08</v>
      </c>
      <c r="AE819">
        <f>VLOOKUP($H819,'Master list'!$C:$Z,6,0)</f>
        <v>0.8</v>
      </c>
      <c r="AF819">
        <f>VLOOKUP($H819,'Master list'!$C:$Z,7,0)</f>
        <v>88.5</v>
      </c>
      <c r="AG819">
        <f>VLOOKUP($H819,'Master list'!$C:$Z,8,0)</f>
        <v>745</v>
      </c>
      <c r="AH819" s="46">
        <f>VLOOKUP($H819,'Master list'!$C:$L,9,0)</f>
        <v>0.41405609999999998</v>
      </c>
      <c r="AI819" s="46">
        <f t="shared" si="43"/>
        <v>207.02804999999998</v>
      </c>
      <c r="AJ819" s="46">
        <f t="shared" si="44"/>
        <v>0</v>
      </c>
      <c r="AK819" s="46">
        <f t="shared" si="45"/>
        <v>207.02804999999998</v>
      </c>
      <c r="AL819" s="74">
        <v>5</v>
      </c>
    </row>
    <row r="820" spans="1:38">
      <c r="A820" s="120" t="s">
        <v>1447</v>
      </c>
      <c r="B820" s="120" t="s">
        <v>1702</v>
      </c>
      <c r="C820" s="120" t="s">
        <v>6308</v>
      </c>
      <c r="D820" s="120" t="s">
        <v>6228</v>
      </c>
      <c r="E820" s="121">
        <v>10</v>
      </c>
      <c r="F820" s="120" t="s">
        <v>6278</v>
      </c>
      <c r="G820" s="120" t="s">
        <v>6278</v>
      </c>
      <c r="H820" s="120" t="s">
        <v>254</v>
      </c>
      <c r="I820" s="120" t="s">
        <v>1228</v>
      </c>
      <c r="J820" s="120" t="s">
        <v>1221</v>
      </c>
      <c r="K820" s="120">
        <v>0.8</v>
      </c>
      <c r="L820" s="120">
        <v>76</v>
      </c>
      <c r="M820" s="120" t="s">
        <v>1785</v>
      </c>
      <c r="N820" s="120" t="s">
        <v>1704</v>
      </c>
      <c r="O820" s="120" t="s">
        <v>1702</v>
      </c>
      <c r="P820" s="121">
        <v>500</v>
      </c>
      <c r="Q820" s="120">
        <v>0</v>
      </c>
      <c r="R820" s="121">
        <v>0</v>
      </c>
      <c r="S820" s="120">
        <v>0</v>
      </c>
      <c r="T820" s="121">
        <v>0</v>
      </c>
      <c r="U820" s="120">
        <v>0</v>
      </c>
      <c r="V820" s="121">
        <v>500</v>
      </c>
      <c r="W820" s="120">
        <v>0</v>
      </c>
      <c r="X820" s="120" t="s">
        <v>6309</v>
      </c>
      <c r="Y820" s="120" t="b">
        <v>0</v>
      </c>
      <c r="AA820" t="str">
        <f>VLOOKUP($H820,'Master list'!$C:$Z,3,0)</f>
        <v>SGCC</v>
      </c>
      <c r="AB820" t="str">
        <f>VLOOKUP($H820,'Master list'!$C:$Z,4,0)</f>
        <v>Z08</v>
      </c>
      <c r="AC820" s="47">
        <f>VLOOKUP($H820,'Master list'!$C:$Z,13,0)</f>
        <v>1219</v>
      </c>
      <c r="AD820" t="str">
        <f>VLOOKUP($H820,'Master list'!$C:$Z,5,0)</f>
        <v>SGCC-ZSBX-Z08</v>
      </c>
      <c r="AE820">
        <f>VLOOKUP($H820,'Master list'!$C:$Z,6,0)</f>
        <v>0.8</v>
      </c>
      <c r="AF820">
        <f>VLOOKUP($H820,'Master list'!$C:$Z,7,0)</f>
        <v>76</v>
      </c>
      <c r="AG820">
        <f>VLOOKUP($H820,'Master list'!$C:$Z,8,0)</f>
        <v>723</v>
      </c>
      <c r="AH820" s="46">
        <f>VLOOKUP($H820,'Master list'!$C:$L,9,0)</f>
        <v>0.34507344000000001</v>
      </c>
      <c r="AI820" s="46">
        <f t="shared" si="43"/>
        <v>172.53672</v>
      </c>
      <c r="AJ820" s="46">
        <f t="shared" si="44"/>
        <v>0</v>
      </c>
      <c r="AK820" s="46">
        <f t="shared" si="45"/>
        <v>172.53672</v>
      </c>
      <c r="AL820" s="74">
        <v>5</v>
      </c>
    </row>
    <row r="821" spans="1:38">
      <c r="A821" s="120" t="s">
        <v>1447</v>
      </c>
      <c r="B821" s="120" t="s">
        <v>1702</v>
      </c>
      <c r="C821" s="120" t="s">
        <v>6308</v>
      </c>
      <c r="D821" s="120" t="s">
        <v>6228</v>
      </c>
      <c r="E821" s="121">
        <v>11</v>
      </c>
      <c r="F821" s="120" t="s">
        <v>6278</v>
      </c>
      <c r="G821" s="120" t="s">
        <v>6278</v>
      </c>
      <c r="H821" s="120" t="s">
        <v>256</v>
      </c>
      <c r="I821" s="120" t="s">
        <v>1228</v>
      </c>
      <c r="J821" s="120" t="s">
        <v>1221</v>
      </c>
      <c r="K821" s="120">
        <v>0.8</v>
      </c>
      <c r="L821" s="120">
        <v>74</v>
      </c>
      <c r="M821" s="120" t="s">
        <v>1786</v>
      </c>
      <c r="N821" s="120" t="s">
        <v>1704</v>
      </c>
      <c r="O821" s="120" t="s">
        <v>1702</v>
      </c>
      <c r="P821" s="121">
        <v>500</v>
      </c>
      <c r="Q821" s="120">
        <v>0</v>
      </c>
      <c r="R821" s="121">
        <v>0</v>
      </c>
      <c r="S821" s="120">
        <v>0</v>
      </c>
      <c r="T821" s="121">
        <v>0</v>
      </c>
      <c r="U821" s="120">
        <v>0</v>
      </c>
      <c r="V821" s="121">
        <v>500</v>
      </c>
      <c r="W821" s="120">
        <v>0</v>
      </c>
      <c r="X821" s="120" t="s">
        <v>6309</v>
      </c>
      <c r="Y821" s="120" t="b">
        <v>0</v>
      </c>
      <c r="AA821" t="str">
        <f>VLOOKUP($H821,'Master list'!$C:$Z,3,0)</f>
        <v>SGCC</v>
      </c>
      <c r="AB821" t="str">
        <f>VLOOKUP($H821,'Master list'!$C:$Z,4,0)</f>
        <v>Z08</v>
      </c>
      <c r="AC821" s="47">
        <f>VLOOKUP($H821,'Master list'!$C:$Z,13,0)</f>
        <v>1219</v>
      </c>
      <c r="AD821" t="str">
        <f>VLOOKUP($H821,'Master list'!$C:$Z,5,0)</f>
        <v>SGCC-ZSBX-Z08</v>
      </c>
      <c r="AE821">
        <f>VLOOKUP($H821,'Master list'!$C:$Z,6,0)</f>
        <v>0.8</v>
      </c>
      <c r="AF821">
        <f>VLOOKUP($H821,'Master list'!$C:$Z,7,0)</f>
        <v>74</v>
      </c>
      <c r="AG821">
        <f>VLOOKUP($H821,'Master list'!$C:$Z,8,0)</f>
        <v>724</v>
      </c>
      <c r="AH821" s="46">
        <f>VLOOKUP($H821,'Master list'!$C:$L,9,0)</f>
        <v>0.33645728000000003</v>
      </c>
      <c r="AI821" s="46">
        <f t="shared" si="43"/>
        <v>168.22864000000001</v>
      </c>
      <c r="AJ821" s="46">
        <f t="shared" si="44"/>
        <v>0</v>
      </c>
      <c r="AK821" s="46">
        <f t="shared" si="45"/>
        <v>168.22864000000001</v>
      </c>
      <c r="AL821" s="74">
        <v>5</v>
      </c>
    </row>
    <row r="822" spans="1:38">
      <c r="A822" s="120" t="s">
        <v>1447</v>
      </c>
      <c r="B822" s="120" t="s">
        <v>1702</v>
      </c>
      <c r="C822" s="120" t="s">
        <v>6308</v>
      </c>
      <c r="D822" s="120" t="s">
        <v>6228</v>
      </c>
      <c r="E822" s="121">
        <v>12</v>
      </c>
      <c r="F822" s="120" t="s">
        <v>6278</v>
      </c>
      <c r="G822" s="120" t="s">
        <v>6278</v>
      </c>
      <c r="H822" s="120" t="s">
        <v>282</v>
      </c>
      <c r="I822" s="120" t="s">
        <v>1228</v>
      </c>
      <c r="J822" s="120" t="s">
        <v>1221</v>
      </c>
      <c r="K822" s="120">
        <v>0.8</v>
      </c>
      <c r="L822" s="120">
        <v>106</v>
      </c>
      <c r="M822" s="120" t="s">
        <v>1787</v>
      </c>
      <c r="N822" s="120" t="s">
        <v>1704</v>
      </c>
      <c r="O822" s="120" t="s">
        <v>1702</v>
      </c>
      <c r="P822" s="121">
        <v>500</v>
      </c>
      <c r="Q822" s="120">
        <v>0</v>
      </c>
      <c r="R822" s="121">
        <v>0</v>
      </c>
      <c r="S822" s="120">
        <v>0</v>
      </c>
      <c r="T822" s="121">
        <v>0</v>
      </c>
      <c r="U822" s="120">
        <v>0</v>
      </c>
      <c r="V822" s="121">
        <v>500</v>
      </c>
      <c r="W822" s="120">
        <v>0</v>
      </c>
      <c r="X822" s="120" t="s">
        <v>6309</v>
      </c>
      <c r="Y822" s="120" t="b">
        <v>0</v>
      </c>
      <c r="AA822" t="str">
        <f>VLOOKUP($H822,'Master list'!$C:$Z,3,0)</f>
        <v>SGCC</v>
      </c>
      <c r="AB822" t="str">
        <f>VLOOKUP($H822,'Master list'!$C:$Z,4,0)</f>
        <v>Z08</v>
      </c>
      <c r="AC822" s="47">
        <f>VLOOKUP($H822,'Master list'!$C:$Z,13,0)</f>
        <v>1219</v>
      </c>
      <c r="AD822" t="str">
        <f>VLOOKUP($H822,'Master list'!$C:$Z,5,0)</f>
        <v>SGCC-ZSBX-Z08</v>
      </c>
      <c r="AE822">
        <f>VLOOKUP($H822,'Master list'!$C:$Z,6,0)</f>
        <v>0.8</v>
      </c>
      <c r="AF822">
        <f>VLOOKUP($H822,'Master list'!$C:$Z,7,0)</f>
        <v>106</v>
      </c>
      <c r="AG822">
        <f>VLOOKUP($H822,'Master list'!$C:$Z,8,0)</f>
        <v>767</v>
      </c>
      <c r="AH822" s="46">
        <f>VLOOKUP($H822,'Master list'!$C:$L,9,0)</f>
        <v>0.51057656000000007</v>
      </c>
      <c r="AI822" s="46">
        <f t="shared" si="43"/>
        <v>255.28828000000004</v>
      </c>
      <c r="AJ822" s="46">
        <f t="shared" si="44"/>
        <v>0</v>
      </c>
      <c r="AK822" s="46">
        <f t="shared" si="45"/>
        <v>255.28828000000004</v>
      </c>
      <c r="AL822" s="74">
        <v>5</v>
      </c>
    </row>
    <row r="823" spans="1:38">
      <c r="A823" s="120" t="s">
        <v>1447</v>
      </c>
      <c r="B823" s="120" t="s">
        <v>1702</v>
      </c>
      <c r="C823" s="120" t="s">
        <v>6310</v>
      </c>
      <c r="D823" s="120" t="s">
        <v>6228</v>
      </c>
      <c r="E823" s="121">
        <v>9</v>
      </c>
      <c r="F823" s="120" t="s">
        <v>6276</v>
      </c>
      <c r="G823" s="120" t="s">
        <v>6276</v>
      </c>
      <c r="H823" s="120" t="s">
        <v>1047</v>
      </c>
      <c r="I823" s="120" t="s">
        <v>1265</v>
      </c>
      <c r="J823" s="120" t="s">
        <v>1221</v>
      </c>
      <c r="K823" s="120">
        <v>0.6</v>
      </c>
      <c r="L823" s="120">
        <v>172</v>
      </c>
      <c r="M823" s="120" t="s">
        <v>2014</v>
      </c>
      <c r="N823" s="120" t="s">
        <v>1704</v>
      </c>
      <c r="O823" s="120" t="s">
        <v>1702</v>
      </c>
      <c r="P823" s="121">
        <v>1000</v>
      </c>
      <c r="Q823" s="120">
        <v>0</v>
      </c>
      <c r="R823" s="121">
        <v>0</v>
      </c>
      <c r="S823" s="120">
        <v>0</v>
      </c>
      <c r="T823" s="121">
        <v>0</v>
      </c>
      <c r="U823" s="120">
        <v>0</v>
      </c>
      <c r="V823" s="121">
        <v>1000</v>
      </c>
      <c r="W823" s="120">
        <v>0</v>
      </c>
      <c r="X823" s="120" t="s">
        <v>6309</v>
      </c>
      <c r="Y823" s="120" t="b">
        <v>0</v>
      </c>
      <c r="AA823" t="str">
        <f>VLOOKUP($H823,'Master list'!$C:$Z,3,0)</f>
        <v>SGCC</v>
      </c>
      <c r="AB823" t="str">
        <f>VLOOKUP($H823,'Master list'!$C:$Z,4,0)</f>
        <v>Z08</v>
      </c>
      <c r="AC823" s="47">
        <f>VLOOKUP($H823,'Master list'!$C:$Z,13,0)</f>
        <v>1219</v>
      </c>
      <c r="AD823" t="str">
        <f>VLOOKUP($H823,'Master list'!$C:$Z,5,0)</f>
        <v>SGCC-ZSBX-Z08</v>
      </c>
      <c r="AE823">
        <f>VLOOKUP($H823,'Master list'!$C:$Z,6,0)</f>
        <v>0.6</v>
      </c>
      <c r="AF823">
        <f>VLOOKUP($H823,'Master list'!$C:$Z,7,0)</f>
        <v>172</v>
      </c>
      <c r="AG823">
        <f>VLOOKUP($H823,'Master list'!$C:$Z,8,0)</f>
        <v>998</v>
      </c>
      <c r="AH823" s="46">
        <f>VLOOKUP($H823,'Master list'!$C:$L,9,0)</f>
        <v>0.80849976000000001</v>
      </c>
      <c r="AI823" s="46">
        <f t="shared" si="43"/>
        <v>808.49976000000004</v>
      </c>
      <c r="AJ823" s="46">
        <f t="shared" si="44"/>
        <v>0</v>
      </c>
      <c r="AK823" s="46">
        <f t="shared" si="45"/>
        <v>808.49976000000004</v>
      </c>
      <c r="AL823" s="74">
        <v>5</v>
      </c>
    </row>
    <row r="824" spans="1:38">
      <c r="A824" s="120" t="s">
        <v>1447</v>
      </c>
      <c r="B824" s="120" t="s">
        <v>1702</v>
      </c>
      <c r="C824" s="120" t="s">
        <v>6310</v>
      </c>
      <c r="D824" s="120" t="s">
        <v>6228</v>
      </c>
      <c r="E824" s="121">
        <v>11</v>
      </c>
      <c r="F824" s="120" t="s">
        <v>6276</v>
      </c>
      <c r="G824" s="120" t="s">
        <v>6276</v>
      </c>
      <c r="H824" s="120" t="s">
        <v>960</v>
      </c>
      <c r="I824" s="120" t="s">
        <v>1265</v>
      </c>
      <c r="J824" s="120" t="s">
        <v>1221</v>
      </c>
      <c r="K824" s="120">
        <v>1</v>
      </c>
      <c r="L824" s="120">
        <v>134</v>
      </c>
      <c r="M824" s="120" t="s">
        <v>2016</v>
      </c>
      <c r="N824" s="120" t="s">
        <v>1704</v>
      </c>
      <c r="O824" s="120" t="s">
        <v>1702</v>
      </c>
      <c r="P824" s="121">
        <v>100</v>
      </c>
      <c r="Q824" s="120">
        <v>0</v>
      </c>
      <c r="R824" s="121">
        <v>0</v>
      </c>
      <c r="S824" s="120">
        <v>0</v>
      </c>
      <c r="T824" s="121">
        <v>0</v>
      </c>
      <c r="U824" s="120">
        <v>0</v>
      </c>
      <c r="V824" s="121">
        <v>100</v>
      </c>
      <c r="W824" s="120">
        <v>0</v>
      </c>
      <c r="X824" s="120" t="s">
        <v>6230</v>
      </c>
      <c r="Y824" s="120" t="b">
        <v>0</v>
      </c>
      <c r="AA824" t="str">
        <f>VLOOKUP($H824,'Master list'!$C:$Z,3,0)</f>
        <v>SGCC</v>
      </c>
      <c r="AB824" t="str">
        <f>VLOOKUP($H824,'Master list'!$C:$Z,4,0)</f>
        <v>Z08</v>
      </c>
      <c r="AC824" s="47">
        <f>VLOOKUP($H824,'Master list'!$C:$Z,13,0)</f>
        <v>1219</v>
      </c>
      <c r="AD824" t="str">
        <f>VLOOKUP($H824,'Master list'!$C:$Z,5,0)</f>
        <v>SGCC-ZSBX-Z08</v>
      </c>
      <c r="AE824">
        <f>VLOOKUP($H824,'Master list'!$C:$Z,6,0)</f>
        <v>1</v>
      </c>
      <c r="AF824">
        <f>VLOOKUP($H824,'Master list'!$C:$Z,7,0)</f>
        <v>134</v>
      </c>
      <c r="AG824">
        <f>VLOOKUP($H824,'Master list'!$C:$Z,8,0)</f>
        <v>254</v>
      </c>
      <c r="AH824" s="46">
        <f>VLOOKUP($H824,'Master list'!$C:$L,9,0)</f>
        <v>0.26718259999999999</v>
      </c>
      <c r="AI824" s="46">
        <f t="shared" si="43"/>
        <v>26.718260000000001</v>
      </c>
      <c r="AJ824" s="46">
        <f t="shared" si="44"/>
        <v>0</v>
      </c>
      <c r="AK824" s="46">
        <f t="shared" si="45"/>
        <v>26.718260000000001</v>
      </c>
      <c r="AL824" s="74">
        <v>5</v>
      </c>
    </row>
    <row r="825" spans="1:38">
      <c r="A825" s="120" t="s">
        <v>1447</v>
      </c>
      <c r="B825" s="120" t="s">
        <v>1702</v>
      </c>
      <c r="C825" s="120" t="s">
        <v>6227</v>
      </c>
      <c r="D825" s="120" t="s">
        <v>6228</v>
      </c>
      <c r="E825" s="121">
        <v>1</v>
      </c>
      <c r="F825" s="120" t="s">
        <v>6266</v>
      </c>
      <c r="G825" s="120" t="s">
        <v>6266</v>
      </c>
      <c r="H825" s="120" t="s">
        <v>91</v>
      </c>
      <c r="I825" s="120" t="s">
        <v>1267</v>
      </c>
      <c r="J825" s="120" t="s">
        <v>1221</v>
      </c>
      <c r="K825" s="120">
        <v>0.7</v>
      </c>
      <c r="L825" s="120">
        <v>59</v>
      </c>
      <c r="M825" s="120" t="s">
        <v>2006</v>
      </c>
      <c r="N825" s="120" t="s">
        <v>1704</v>
      </c>
      <c r="O825" s="120" t="s">
        <v>1702</v>
      </c>
      <c r="P825" s="121">
        <v>200</v>
      </c>
      <c r="Q825" s="120">
        <v>0</v>
      </c>
      <c r="R825" s="121">
        <v>0</v>
      </c>
      <c r="S825" s="120">
        <v>0</v>
      </c>
      <c r="T825" s="121">
        <v>0</v>
      </c>
      <c r="U825" s="120">
        <v>0</v>
      </c>
      <c r="V825" s="121">
        <v>200</v>
      </c>
      <c r="W825" s="120">
        <v>0</v>
      </c>
      <c r="X825" s="120" t="s">
        <v>6230</v>
      </c>
      <c r="Y825" s="120" t="b">
        <v>0</v>
      </c>
      <c r="AA825" t="str">
        <f>VLOOKUP($H825,'Master list'!$C:$Z,3,0)</f>
        <v>SGCC</v>
      </c>
      <c r="AB825" t="str">
        <f>VLOOKUP($H825,'Master list'!$C:$Z,4,0)</f>
        <v>Z08</v>
      </c>
      <c r="AC825" s="47">
        <f>VLOOKUP($H825,'Master list'!$C:$Z,13,0)</f>
        <v>1219</v>
      </c>
      <c r="AD825" t="str">
        <f>VLOOKUP($H825,'Master list'!$C:$Z,5,0)</f>
        <v>SGCC-ZSBX-Z08</v>
      </c>
      <c r="AE825">
        <f>VLOOKUP($H825,'Master list'!$C:$Z,6,0)</f>
        <v>0.7</v>
      </c>
      <c r="AF825">
        <f>VLOOKUP($H825,'Master list'!$C:$Z,7,0)</f>
        <v>59</v>
      </c>
      <c r="AG825">
        <f>VLOOKUP($H825,'Master list'!$C:$Z,8,0)</f>
        <v>354</v>
      </c>
      <c r="AH825" s="46">
        <f>VLOOKUP($H825,'Master list'!$C:$L,9,0)</f>
        <v>0.11476856999999997</v>
      </c>
      <c r="AI825" s="46">
        <f t="shared" si="43"/>
        <v>22.953713999999994</v>
      </c>
      <c r="AJ825" s="46">
        <f t="shared" si="44"/>
        <v>0</v>
      </c>
      <c r="AK825" s="46">
        <f t="shared" si="45"/>
        <v>22.953713999999994</v>
      </c>
      <c r="AL825" s="74">
        <v>5</v>
      </c>
    </row>
    <row r="826" spans="1:38">
      <c r="A826" s="120" t="s">
        <v>1447</v>
      </c>
      <c r="B826" s="120" t="s">
        <v>1702</v>
      </c>
      <c r="C826" s="120" t="s">
        <v>6227</v>
      </c>
      <c r="D826" s="120" t="s">
        <v>6228</v>
      </c>
      <c r="E826" s="121">
        <v>5</v>
      </c>
      <c r="F826" s="120" t="s">
        <v>6266</v>
      </c>
      <c r="G826" s="120" t="s">
        <v>6266</v>
      </c>
      <c r="H826" s="120" t="s">
        <v>502</v>
      </c>
      <c r="I826" s="120" t="s">
        <v>1267</v>
      </c>
      <c r="J826" s="120" t="s">
        <v>1221</v>
      </c>
      <c r="K826" s="120">
        <v>1</v>
      </c>
      <c r="L826" s="120">
        <v>173</v>
      </c>
      <c r="M826" s="120" t="s">
        <v>1874</v>
      </c>
      <c r="N826" s="120" t="s">
        <v>1704</v>
      </c>
      <c r="O826" s="120" t="s">
        <v>1702</v>
      </c>
      <c r="P826" s="121">
        <v>200</v>
      </c>
      <c r="Q826" s="120">
        <v>0</v>
      </c>
      <c r="R826" s="121">
        <v>0</v>
      </c>
      <c r="S826" s="120">
        <v>0</v>
      </c>
      <c r="T826" s="121">
        <v>0</v>
      </c>
      <c r="U826" s="120">
        <v>0</v>
      </c>
      <c r="V826" s="121">
        <v>200</v>
      </c>
      <c r="W826" s="120">
        <v>0</v>
      </c>
      <c r="X826" s="120" t="s">
        <v>6230</v>
      </c>
      <c r="Y826" s="120" t="b">
        <v>0</v>
      </c>
      <c r="AA826" t="str">
        <f>VLOOKUP($H826,'Master list'!$C:$Z,3,0)</f>
        <v>SGCC</v>
      </c>
      <c r="AB826" t="str">
        <f>VLOOKUP($H826,'Master list'!$C:$Z,4,0)</f>
        <v>Z08</v>
      </c>
      <c r="AC826" s="47">
        <f>VLOOKUP($H826,'Master list'!$C:$Z,13,0)</f>
        <v>1219</v>
      </c>
      <c r="AD826" t="str">
        <f>VLOOKUP($H826,'Master list'!$C:$Z,5,0)</f>
        <v>SGCC-ZSBX-Z08</v>
      </c>
      <c r="AE826">
        <f>VLOOKUP($H826,'Master list'!$C:$Z,6,0)</f>
        <v>1</v>
      </c>
      <c r="AF826">
        <f>VLOOKUP($H826,'Master list'!$C:$Z,7,0)</f>
        <v>173</v>
      </c>
      <c r="AG826">
        <f>VLOOKUP($H826,'Master list'!$C:$Z,8,0)</f>
        <v>765</v>
      </c>
      <c r="AH826" s="46">
        <f>VLOOKUP($H826,'Master list'!$C:$L,9,0)</f>
        <v>1.03890825</v>
      </c>
      <c r="AI826" s="46">
        <f t="shared" si="43"/>
        <v>207.78164999999998</v>
      </c>
      <c r="AJ826" s="46">
        <f t="shared" si="44"/>
        <v>0</v>
      </c>
      <c r="AK826" s="46">
        <f t="shared" si="45"/>
        <v>207.78164999999998</v>
      </c>
      <c r="AL826" s="74">
        <v>5</v>
      </c>
    </row>
    <row r="827" spans="1:38">
      <c r="AH827" s="46"/>
      <c r="AI827" s="46"/>
      <c r="AJ827" s="46"/>
      <c r="AK827" s="46"/>
      <c r="AL827" s="74"/>
    </row>
    <row r="828" spans="1:38">
      <c r="AH828" s="46"/>
      <c r="AI828" s="46"/>
      <c r="AJ828" s="46"/>
      <c r="AK828" s="46"/>
      <c r="AL828" s="74"/>
    </row>
    <row r="829" spans="1:38">
      <c r="AH829" s="46"/>
      <c r="AI829" s="46"/>
      <c r="AJ829" s="46"/>
      <c r="AK829" s="46"/>
      <c r="AL829" s="74"/>
    </row>
    <row r="830" spans="1:38">
      <c r="AH830" s="46"/>
      <c r="AI830" s="46"/>
      <c r="AJ830" s="46"/>
      <c r="AK830" s="46"/>
      <c r="AL830" s="74"/>
    </row>
    <row r="831" spans="1:38">
      <c r="AH831" s="46"/>
      <c r="AI831" s="46"/>
      <c r="AJ831" s="46"/>
      <c r="AK831" s="46"/>
      <c r="AL831" s="74"/>
    </row>
    <row r="832" spans="1:38">
      <c r="AH832" s="46"/>
      <c r="AI832" s="46"/>
      <c r="AJ832" s="46"/>
      <c r="AK832" s="46"/>
      <c r="AL832" s="74"/>
    </row>
    <row r="833" spans="34:38">
      <c r="AH833" s="46"/>
      <c r="AI833" s="46"/>
      <c r="AJ833" s="46"/>
      <c r="AK833" s="46"/>
      <c r="AL833" s="74"/>
    </row>
    <row r="834" spans="34:38">
      <c r="AH834" s="46"/>
      <c r="AI834" s="46"/>
      <c r="AJ834" s="46"/>
      <c r="AK834" s="46"/>
      <c r="AL834" s="74"/>
    </row>
    <row r="835" spans="34:38">
      <c r="AH835" s="46"/>
      <c r="AI835" s="46"/>
      <c r="AJ835" s="46"/>
      <c r="AK835" s="46"/>
      <c r="AL835" s="74"/>
    </row>
    <row r="836" spans="34:38">
      <c r="AH836" s="46"/>
      <c r="AI836" s="46"/>
      <c r="AJ836" s="46"/>
      <c r="AK836" s="46"/>
      <c r="AL836" s="74"/>
    </row>
    <row r="837" spans="34:38">
      <c r="AH837" s="46"/>
      <c r="AI837" s="46"/>
      <c r="AJ837" s="46"/>
      <c r="AK837" s="46"/>
      <c r="AL837" s="74"/>
    </row>
    <row r="838" spans="34:38">
      <c r="AH838" s="46"/>
      <c r="AI838" s="46"/>
      <c r="AJ838" s="46"/>
      <c r="AK838" s="46"/>
      <c r="AL838" s="74"/>
    </row>
    <row r="839" spans="34:38">
      <c r="AH839" s="46"/>
      <c r="AI839" s="46"/>
      <c r="AJ839" s="46"/>
      <c r="AK839" s="46"/>
      <c r="AL839" s="74"/>
    </row>
    <row r="840" spans="34:38">
      <c r="AH840" s="46"/>
      <c r="AI840" s="46"/>
      <c r="AJ840" s="46"/>
      <c r="AK840" s="46"/>
      <c r="AL840" s="74"/>
    </row>
    <row r="841" spans="34:38">
      <c r="AH841" s="46"/>
      <c r="AI841" s="46"/>
      <c r="AJ841" s="46"/>
      <c r="AK841" s="46"/>
      <c r="AL841" s="74"/>
    </row>
    <row r="842" spans="34:38">
      <c r="AH842" s="46"/>
      <c r="AI842" s="46"/>
      <c r="AJ842" s="46"/>
      <c r="AK842" s="46"/>
      <c r="AL842" s="74"/>
    </row>
    <row r="843" spans="34:38">
      <c r="AH843" s="46"/>
      <c r="AI843" s="46"/>
      <c r="AJ843" s="46"/>
      <c r="AK843" s="46"/>
      <c r="AL843" s="74"/>
    </row>
    <row r="844" spans="34:38">
      <c r="AH844" s="46"/>
      <c r="AI844" s="46"/>
      <c r="AJ844" s="46"/>
      <c r="AK844" s="46"/>
      <c r="AL844" s="74"/>
    </row>
    <row r="845" spans="34:38">
      <c r="AH845" s="46"/>
      <c r="AI845" s="46"/>
      <c r="AJ845" s="46"/>
      <c r="AK845" s="46"/>
      <c r="AL845" s="74"/>
    </row>
    <row r="846" spans="34:38">
      <c r="AH846" s="46"/>
      <c r="AI846" s="46"/>
      <c r="AJ846" s="46"/>
      <c r="AK846" s="46"/>
      <c r="AL846" s="74"/>
    </row>
    <row r="847" spans="34:38">
      <c r="AH847" s="46"/>
      <c r="AI847" s="46"/>
      <c r="AJ847" s="46"/>
      <c r="AK847" s="46"/>
      <c r="AL847" s="74"/>
    </row>
    <row r="848" spans="34:38">
      <c r="AH848" s="46"/>
      <c r="AI848" s="46"/>
      <c r="AJ848" s="46"/>
      <c r="AK848" s="46"/>
      <c r="AL848" s="74"/>
    </row>
    <row r="849" spans="34:38">
      <c r="AH849" s="46"/>
      <c r="AI849" s="46"/>
      <c r="AJ849" s="46"/>
      <c r="AK849" s="46"/>
      <c r="AL849" s="74"/>
    </row>
    <row r="850" spans="34:38">
      <c r="AH850" s="46"/>
      <c r="AI850" s="46"/>
      <c r="AJ850" s="46"/>
      <c r="AK850" s="46"/>
      <c r="AL850" s="74"/>
    </row>
    <row r="851" spans="34:38">
      <c r="AH851" s="46"/>
      <c r="AI851" s="46"/>
      <c r="AJ851" s="46"/>
      <c r="AK851" s="46"/>
      <c r="AL851" s="74"/>
    </row>
    <row r="852" spans="34:38">
      <c r="AH852" s="46"/>
      <c r="AI852" s="46"/>
      <c r="AJ852" s="46"/>
      <c r="AK852" s="46"/>
      <c r="AL852" s="74"/>
    </row>
    <row r="853" spans="34:38">
      <c r="AH853" s="46"/>
      <c r="AI853" s="46"/>
      <c r="AJ853" s="46"/>
      <c r="AK853" s="46"/>
      <c r="AL853" s="74"/>
    </row>
    <row r="854" spans="34:38">
      <c r="AH854" s="46"/>
      <c r="AI854" s="46"/>
      <c r="AJ854" s="46"/>
      <c r="AK854" s="46"/>
      <c r="AL854" s="74"/>
    </row>
    <row r="855" spans="34:38">
      <c r="AH855" s="46"/>
      <c r="AI855" s="46"/>
      <c r="AJ855" s="46"/>
      <c r="AK855" s="46"/>
      <c r="AL855" s="74"/>
    </row>
    <row r="856" spans="34:38">
      <c r="AH856" s="46"/>
      <c r="AI856" s="46"/>
      <c r="AJ856" s="46"/>
      <c r="AK856" s="46"/>
      <c r="AL856" s="74"/>
    </row>
    <row r="857" spans="34:38">
      <c r="AH857" s="46"/>
      <c r="AI857" s="46"/>
      <c r="AJ857" s="46"/>
      <c r="AK857" s="46"/>
      <c r="AL857" s="74"/>
    </row>
    <row r="858" spans="34:38">
      <c r="AH858" s="46"/>
      <c r="AI858" s="46"/>
      <c r="AJ858" s="46"/>
      <c r="AK858" s="46"/>
      <c r="AL858" s="74"/>
    </row>
    <row r="859" spans="34:38">
      <c r="AH859" s="46"/>
      <c r="AI859" s="46"/>
      <c r="AJ859" s="46"/>
      <c r="AK859" s="46"/>
      <c r="AL859" s="74"/>
    </row>
    <row r="860" spans="34:38">
      <c r="AH860" s="46"/>
      <c r="AI860" s="46"/>
      <c r="AJ860" s="46"/>
      <c r="AK860" s="46"/>
      <c r="AL860" s="74"/>
    </row>
    <row r="861" spans="34:38">
      <c r="AH861" s="46"/>
      <c r="AI861" s="46"/>
      <c r="AJ861" s="46"/>
      <c r="AK861" s="46"/>
      <c r="AL861" s="74"/>
    </row>
    <row r="862" spans="34:38">
      <c r="AH862" s="46"/>
      <c r="AI862" s="46"/>
      <c r="AJ862" s="46"/>
      <c r="AK862" s="46"/>
      <c r="AL862" s="74"/>
    </row>
    <row r="863" spans="34:38">
      <c r="AH863" s="46"/>
      <c r="AI863" s="46"/>
      <c r="AJ863" s="46"/>
      <c r="AK863" s="46"/>
      <c r="AL863" s="74"/>
    </row>
    <row r="864" spans="34:38">
      <c r="AH864" s="46"/>
      <c r="AI864" s="46"/>
      <c r="AJ864" s="46"/>
      <c r="AK864" s="46"/>
      <c r="AL864" s="74"/>
    </row>
    <row r="865" spans="34:38">
      <c r="AH865" s="46"/>
      <c r="AI865" s="46"/>
      <c r="AJ865" s="46"/>
      <c r="AK865" s="46"/>
      <c r="AL865" s="74"/>
    </row>
    <row r="866" spans="34:38">
      <c r="AH866" s="46"/>
      <c r="AI866" s="46"/>
      <c r="AJ866" s="46"/>
      <c r="AK866" s="46"/>
      <c r="AL866" s="74"/>
    </row>
    <row r="867" spans="34:38">
      <c r="AH867" s="46"/>
      <c r="AI867" s="46"/>
      <c r="AJ867" s="46"/>
      <c r="AK867" s="46"/>
      <c r="AL867" s="74"/>
    </row>
    <row r="868" spans="34:38">
      <c r="AH868" s="46"/>
      <c r="AI868" s="46"/>
      <c r="AJ868" s="46"/>
      <c r="AK868" s="46"/>
      <c r="AL868" s="74"/>
    </row>
    <row r="869" spans="34:38">
      <c r="AH869" s="46"/>
      <c r="AI869" s="46"/>
      <c r="AJ869" s="46"/>
      <c r="AK869" s="46"/>
      <c r="AL869" s="74"/>
    </row>
    <row r="870" spans="34:38">
      <c r="AH870" s="46"/>
      <c r="AI870" s="46"/>
      <c r="AJ870" s="46"/>
      <c r="AK870" s="46"/>
      <c r="AL870" s="74"/>
    </row>
    <row r="871" spans="34:38">
      <c r="AH871" s="46"/>
      <c r="AI871" s="46"/>
      <c r="AJ871" s="46"/>
      <c r="AK871" s="46"/>
      <c r="AL871" s="74"/>
    </row>
    <row r="872" spans="34:38">
      <c r="AH872" s="46"/>
      <c r="AI872" s="46"/>
      <c r="AJ872" s="46"/>
      <c r="AK872" s="46"/>
      <c r="AL872" s="74"/>
    </row>
    <row r="873" spans="34:38">
      <c r="AH873" s="46"/>
      <c r="AI873" s="46"/>
      <c r="AJ873" s="46"/>
      <c r="AK873" s="46"/>
      <c r="AL873" s="74"/>
    </row>
    <row r="874" spans="34:38">
      <c r="AH874" s="46"/>
      <c r="AI874" s="46"/>
      <c r="AJ874" s="46"/>
      <c r="AK874" s="46"/>
      <c r="AL874" s="74"/>
    </row>
    <row r="875" spans="34:38">
      <c r="AH875" s="46"/>
      <c r="AI875" s="46"/>
      <c r="AJ875" s="46"/>
      <c r="AK875" s="46"/>
      <c r="AL875" s="74"/>
    </row>
    <row r="876" spans="34:38">
      <c r="AH876" s="46"/>
      <c r="AI876" s="46"/>
      <c r="AJ876" s="46"/>
      <c r="AK876" s="46"/>
      <c r="AL876" s="74"/>
    </row>
    <row r="877" spans="34:38">
      <c r="AH877" s="46"/>
      <c r="AI877" s="46"/>
      <c r="AJ877" s="46"/>
      <c r="AK877" s="46"/>
      <c r="AL877" s="74"/>
    </row>
    <row r="878" spans="34:38">
      <c r="AH878" s="46"/>
      <c r="AI878" s="46"/>
      <c r="AJ878" s="46"/>
      <c r="AK878" s="46"/>
      <c r="AL878" s="74"/>
    </row>
    <row r="879" spans="34:38">
      <c r="AH879" s="46"/>
      <c r="AI879" s="46"/>
      <c r="AJ879" s="46"/>
      <c r="AK879" s="46"/>
      <c r="AL879" s="74"/>
    </row>
    <row r="880" spans="34:38">
      <c r="AH880" s="46"/>
      <c r="AI880" s="46"/>
      <c r="AJ880" s="46"/>
      <c r="AK880" s="46"/>
      <c r="AL880" s="74"/>
    </row>
    <row r="881" spans="34:38">
      <c r="AH881" s="46"/>
      <c r="AI881" s="46"/>
      <c r="AJ881" s="46"/>
      <c r="AK881" s="46"/>
      <c r="AL881" s="74"/>
    </row>
    <row r="882" spans="34:38">
      <c r="AH882" s="46"/>
      <c r="AI882" s="46"/>
      <c r="AJ882" s="46"/>
      <c r="AK882" s="46"/>
      <c r="AL882" s="74"/>
    </row>
    <row r="883" spans="34:38">
      <c r="AH883" s="46"/>
      <c r="AI883" s="46"/>
      <c r="AJ883" s="46"/>
      <c r="AK883" s="46"/>
      <c r="AL883" s="74"/>
    </row>
    <row r="884" spans="34:38">
      <c r="AH884" s="46"/>
      <c r="AI884" s="46"/>
      <c r="AJ884" s="46"/>
      <c r="AK884" s="46"/>
      <c r="AL884" s="74"/>
    </row>
    <row r="885" spans="34:38">
      <c r="AH885" s="46"/>
      <c r="AI885" s="46"/>
      <c r="AJ885" s="46"/>
      <c r="AK885" s="46"/>
      <c r="AL885" s="74"/>
    </row>
    <row r="886" spans="34:38">
      <c r="AH886" s="46"/>
      <c r="AI886" s="46"/>
      <c r="AJ886" s="46"/>
      <c r="AK886" s="46"/>
      <c r="AL886" s="74"/>
    </row>
    <row r="887" spans="34:38">
      <c r="AH887" s="46"/>
      <c r="AI887" s="46"/>
      <c r="AJ887" s="46"/>
      <c r="AK887" s="46"/>
      <c r="AL887" s="74"/>
    </row>
    <row r="888" spans="34:38">
      <c r="AH888" s="46"/>
      <c r="AI888" s="46"/>
      <c r="AJ888" s="46"/>
      <c r="AK888" s="46"/>
      <c r="AL888" s="74"/>
    </row>
    <row r="889" spans="34:38">
      <c r="AH889" s="46"/>
      <c r="AI889" s="46"/>
      <c r="AJ889" s="46"/>
      <c r="AK889" s="46"/>
      <c r="AL889" s="74"/>
    </row>
    <row r="890" spans="34:38">
      <c r="AH890" s="46"/>
      <c r="AI890" s="46"/>
      <c r="AJ890" s="46"/>
      <c r="AK890" s="46"/>
      <c r="AL890" s="74"/>
    </row>
    <row r="891" spans="34:38">
      <c r="AH891" s="46"/>
      <c r="AI891" s="46"/>
      <c r="AJ891" s="46"/>
      <c r="AK891" s="46"/>
      <c r="AL891" s="74"/>
    </row>
    <row r="892" spans="34:38">
      <c r="AH892" s="46"/>
      <c r="AI892" s="46"/>
      <c r="AJ892" s="46"/>
      <c r="AK892" s="46"/>
      <c r="AL892" s="74"/>
    </row>
    <row r="893" spans="34:38">
      <c r="AH893" s="46"/>
      <c r="AI893" s="46"/>
      <c r="AJ893" s="46"/>
      <c r="AK893" s="46"/>
      <c r="AL893" s="74"/>
    </row>
    <row r="894" spans="34:38">
      <c r="AH894" s="46"/>
      <c r="AI894" s="46"/>
      <c r="AJ894" s="46"/>
      <c r="AK894" s="46"/>
      <c r="AL894" s="74"/>
    </row>
    <row r="895" spans="34:38">
      <c r="AH895" s="46"/>
      <c r="AI895" s="46"/>
      <c r="AJ895" s="46"/>
      <c r="AK895" s="46"/>
      <c r="AL895" s="74"/>
    </row>
    <row r="896" spans="34:38">
      <c r="AH896" s="46"/>
      <c r="AI896" s="46"/>
      <c r="AJ896" s="46"/>
      <c r="AK896" s="46"/>
      <c r="AL896" s="74"/>
    </row>
    <row r="897" spans="34:38">
      <c r="AH897" s="46"/>
      <c r="AI897" s="46"/>
      <c r="AJ897" s="46"/>
      <c r="AK897" s="46"/>
      <c r="AL897" s="74"/>
    </row>
    <row r="898" spans="34:38">
      <c r="AH898" s="46"/>
      <c r="AI898" s="46"/>
      <c r="AJ898" s="46"/>
      <c r="AK898" s="46"/>
      <c r="AL898" s="74"/>
    </row>
    <row r="899" spans="34:38">
      <c r="AH899" s="46"/>
      <c r="AI899" s="46"/>
      <c r="AJ899" s="46"/>
      <c r="AK899" s="46"/>
      <c r="AL899" s="74"/>
    </row>
    <row r="900" spans="34:38">
      <c r="AH900" s="46"/>
      <c r="AI900" s="46"/>
      <c r="AJ900" s="46"/>
      <c r="AK900" s="46"/>
      <c r="AL900" s="74"/>
    </row>
    <row r="901" spans="34:38">
      <c r="AH901" s="46"/>
      <c r="AI901" s="46"/>
      <c r="AJ901" s="46"/>
      <c r="AK901" s="46"/>
      <c r="AL901" s="74"/>
    </row>
    <row r="902" spans="34:38">
      <c r="AH902" s="46"/>
      <c r="AI902" s="46"/>
      <c r="AJ902" s="46"/>
      <c r="AK902" s="46"/>
      <c r="AL902" s="74"/>
    </row>
    <row r="903" spans="34:38">
      <c r="AH903" s="46"/>
      <c r="AI903" s="46"/>
      <c r="AJ903" s="46"/>
      <c r="AK903" s="46"/>
      <c r="AL903" s="74"/>
    </row>
    <row r="904" spans="34:38">
      <c r="AH904" s="46"/>
      <c r="AI904" s="46"/>
      <c r="AJ904" s="46"/>
      <c r="AK904" s="46"/>
      <c r="AL904" s="74"/>
    </row>
    <row r="905" spans="34:38">
      <c r="AH905" s="46"/>
      <c r="AI905" s="46"/>
      <c r="AJ905" s="46"/>
      <c r="AK905" s="46"/>
      <c r="AL905" s="74"/>
    </row>
    <row r="906" spans="34:38">
      <c r="AH906" s="46"/>
      <c r="AI906" s="46"/>
      <c r="AJ906" s="46"/>
      <c r="AK906" s="46"/>
      <c r="AL906" s="74"/>
    </row>
    <row r="907" spans="34:38">
      <c r="AH907" s="46"/>
      <c r="AI907" s="46"/>
      <c r="AJ907" s="46"/>
      <c r="AK907" s="46"/>
      <c r="AL907" s="74"/>
    </row>
    <row r="908" spans="34:38">
      <c r="AH908" s="46"/>
      <c r="AI908" s="46"/>
      <c r="AJ908" s="46"/>
      <c r="AK908" s="46"/>
      <c r="AL908" s="74"/>
    </row>
    <row r="909" spans="34:38">
      <c r="AH909" s="46"/>
      <c r="AI909" s="46"/>
      <c r="AJ909" s="46"/>
      <c r="AK909" s="46"/>
      <c r="AL909" s="74"/>
    </row>
    <row r="910" spans="34:38">
      <c r="AH910" s="46"/>
      <c r="AI910" s="46"/>
      <c r="AJ910" s="46"/>
      <c r="AK910" s="46"/>
      <c r="AL910" s="74"/>
    </row>
    <row r="911" spans="34:38">
      <c r="AH911" s="46"/>
      <c r="AI911" s="46"/>
      <c r="AJ911" s="46"/>
      <c r="AK911" s="46"/>
      <c r="AL911" s="74"/>
    </row>
    <row r="912" spans="34:38">
      <c r="AH912" s="46"/>
      <c r="AI912" s="46"/>
      <c r="AJ912" s="46"/>
      <c r="AK912" s="46"/>
      <c r="AL912" s="74"/>
    </row>
    <row r="913" spans="34:38">
      <c r="AH913" s="46"/>
      <c r="AI913" s="46"/>
      <c r="AJ913" s="46"/>
      <c r="AK913" s="46"/>
      <c r="AL913" s="74"/>
    </row>
    <row r="914" spans="34:38">
      <c r="AH914" s="46"/>
      <c r="AI914" s="46"/>
      <c r="AJ914" s="46"/>
      <c r="AK914" s="46"/>
      <c r="AL914" s="74"/>
    </row>
    <row r="915" spans="34:38">
      <c r="AH915" s="46"/>
      <c r="AI915" s="46"/>
      <c r="AJ915" s="46"/>
      <c r="AK915" s="46"/>
      <c r="AL915" s="74"/>
    </row>
    <row r="916" spans="34:38">
      <c r="AH916" s="46"/>
      <c r="AI916" s="46"/>
      <c r="AJ916" s="46"/>
      <c r="AK916" s="46"/>
      <c r="AL916" s="74"/>
    </row>
    <row r="917" spans="34:38">
      <c r="AH917" s="46"/>
      <c r="AI917" s="46"/>
      <c r="AJ917" s="46"/>
      <c r="AK917" s="46"/>
      <c r="AL917" s="74"/>
    </row>
    <row r="918" spans="34:38">
      <c r="AH918" s="46"/>
      <c r="AI918" s="46"/>
      <c r="AJ918" s="46"/>
      <c r="AK918" s="46"/>
      <c r="AL918" s="74"/>
    </row>
    <row r="919" spans="34:38">
      <c r="AH919" s="46"/>
      <c r="AI919" s="46"/>
      <c r="AJ919" s="46"/>
      <c r="AK919" s="46"/>
      <c r="AL919" s="74"/>
    </row>
    <row r="920" spans="34:38">
      <c r="AH920" s="46"/>
      <c r="AI920" s="46"/>
      <c r="AJ920" s="46"/>
      <c r="AK920" s="46"/>
      <c r="AL920" s="74"/>
    </row>
    <row r="921" spans="34:38">
      <c r="AH921" s="46"/>
      <c r="AI921" s="46"/>
      <c r="AJ921" s="46"/>
      <c r="AK921" s="46"/>
      <c r="AL921" s="74"/>
    </row>
    <row r="922" spans="34:38">
      <c r="AH922" s="46"/>
      <c r="AI922" s="46"/>
      <c r="AJ922" s="46"/>
      <c r="AK922" s="46"/>
      <c r="AL922" s="74"/>
    </row>
    <row r="923" spans="34:38">
      <c r="AH923" s="46"/>
      <c r="AI923" s="46"/>
      <c r="AJ923" s="46"/>
      <c r="AK923" s="46"/>
      <c r="AL923" s="74"/>
    </row>
    <row r="924" spans="34:38">
      <c r="AH924" s="46"/>
      <c r="AI924" s="46"/>
      <c r="AJ924" s="46"/>
      <c r="AK924" s="46"/>
      <c r="AL924" s="74"/>
    </row>
    <row r="925" spans="34:38">
      <c r="AH925" s="46"/>
      <c r="AI925" s="46"/>
      <c r="AJ925" s="46"/>
      <c r="AK925" s="46"/>
      <c r="AL925" s="74"/>
    </row>
    <row r="926" spans="34:38">
      <c r="AH926" s="46"/>
      <c r="AI926" s="46"/>
      <c r="AJ926" s="46"/>
      <c r="AK926" s="46"/>
      <c r="AL926" s="74"/>
    </row>
    <row r="927" spans="34:38">
      <c r="AH927" s="46"/>
      <c r="AI927" s="46"/>
      <c r="AJ927" s="46"/>
      <c r="AK927" s="46"/>
      <c r="AL927" s="74"/>
    </row>
    <row r="928" spans="34:38">
      <c r="AH928" s="46"/>
      <c r="AI928" s="46"/>
      <c r="AJ928" s="46"/>
      <c r="AK928" s="46"/>
      <c r="AL928" s="74"/>
    </row>
    <row r="929" spans="34:38">
      <c r="AH929" s="46"/>
      <c r="AI929" s="46"/>
      <c r="AJ929" s="46"/>
      <c r="AK929" s="46"/>
      <c r="AL929" s="74"/>
    </row>
    <row r="930" spans="34:38">
      <c r="AH930" s="46"/>
      <c r="AI930" s="46"/>
      <c r="AJ930" s="46"/>
      <c r="AK930" s="46"/>
      <c r="AL930" s="74"/>
    </row>
    <row r="931" spans="34:38">
      <c r="AH931" s="46"/>
      <c r="AI931" s="46"/>
      <c r="AJ931" s="46"/>
      <c r="AK931" s="46"/>
      <c r="AL931" s="74"/>
    </row>
    <row r="932" spans="34:38">
      <c r="AH932" s="46"/>
      <c r="AI932" s="46"/>
      <c r="AJ932" s="46"/>
      <c r="AK932" s="46"/>
      <c r="AL932" s="74"/>
    </row>
    <row r="933" spans="34:38">
      <c r="AH933" s="46"/>
      <c r="AI933" s="46"/>
      <c r="AJ933" s="46"/>
      <c r="AK933" s="46"/>
      <c r="AL933" s="74"/>
    </row>
    <row r="934" spans="34:38">
      <c r="AH934" s="46"/>
      <c r="AI934" s="46"/>
      <c r="AJ934" s="46"/>
      <c r="AK934" s="46"/>
      <c r="AL934" s="74"/>
    </row>
    <row r="935" spans="34:38">
      <c r="AH935" s="46"/>
      <c r="AI935" s="46"/>
      <c r="AJ935" s="46"/>
      <c r="AK935" s="46"/>
      <c r="AL935" s="74"/>
    </row>
    <row r="936" spans="34:38">
      <c r="AH936" s="46"/>
      <c r="AI936" s="46"/>
      <c r="AJ936" s="46"/>
      <c r="AK936" s="46"/>
      <c r="AL936" s="74"/>
    </row>
    <row r="937" spans="34:38">
      <c r="AH937" s="46"/>
      <c r="AI937" s="46"/>
      <c r="AJ937" s="46"/>
      <c r="AK937" s="46"/>
      <c r="AL937" s="74"/>
    </row>
    <row r="938" spans="34:38">
      <c r="AH938" s="46"/>
      <c r="AI938" s="46"/>
      <c r="AJ938" s="46"/>
      <c r="AK938" s="46"/>
      <c r="AL938" s="74"/>
    </row>
    <row r="939" spans="34:38">
      <c r="AH939" s="46"/>
      <c r="AI939" s="46"/>
      <c r="AJ939" s="46"/>
      <c r="AK939" s="46"/>
      <c r="AL939" s="74"/>
    </row>
    <row r="940" spans="34:38">
      <c r="AH940" s="46"/>
      <c r="AI940" s="46"/>
      <c r="AJ940" s="46"/>
      <c r="AK940" s="46"/>
      <c r="AL940" s="74"/>
    </row>
    <row r="941" spans="34:38">
      <c r="AH941" s="46"/>
      <c r="AI941" s="46"/>
      <c r="AJ941" s="46"/>
      <c r="AK941" s="46"/>
      <c r="AL941" s="74"/>
    </row>
    <row r="942" spans="34:38">
      <c r="AH942" s="46"/>
      <c r="AI942" s="46"/>
      <c r="AJ942" s="46"/>
      <c r="AK942" s="46"/>
      <c r="AL942" s="74"/>
    </row>
    <row r="943" spans="34:38">
      <c r="AH943" s="46"/>
      <c r="AI943" s="46"/>
      <c r="AJ943" s="46"/>
      <c r="AK943" s="46"/>
      <c r="AL943" s="74"/>
    </row>
    <row r="944" spans="34:38">
      <c r="AH944" s="46"/>
      <c r="AI944" s="46"/>
      <c r="AJ944" s="46"/>
      <c r="AK944" s="46"/>
      <c r="AL944" s="74"/>
    </row>
    <row r="945" spans="34:38">
      <c r="AH945" s="46"/>
      <c r="AI945" s="46"/>
      <c r="AJ945" s="46"/>
      <c r="AK945" s="46"/>
      <c r="AL945" s="74"/>
    </row>
    <row r="946" spans="34:38">
      <c r="AH946" s="46"/>
      <c r="AI946" s="46"/>
      <c r="AJ946" s="46"/>
      <c r="AK946" s="46"/>
      <c r="AL946" s="74"/>
    </row>
    <row r="947" spans="34:38">
      <c r="AH947" s="46"/>
      <c r="AI947" s="46"/>
      <c r="AJ947" s="46"/>
      <c r="AK947" s="46"/>
      <c r="AL947" s="74"/>
    </row>
    <row r="948" spans="34:38">
      <c r="AH948" s="46"/>
      <c r="AI948" s="46"/>
      <c r="AJ948" s="46"/>
      <c r="AK948" s="46"/>
      <c r="AL948" s="74"/>
    </row>
    <row r="949" spans="34:38">
      <c r="AH949" s="46"/>
      <c r="AI949" s="46"/>
      <c r="AJ949" s="46"/>
      <c r="AK949" s="46"/>
      <c r="AL949" s="74"/>
    </row>
    <row r="950" spans="34:38">
      <c r="AH950" s="46"/>
      <c r="AI950" s="46"/>
      <c r="AJ950" s="46"/>
      <c r="AK950" s="46"/>
      <c r="AL950" s="74"/>
    </row>
    <row r="951" spans="34:38">
      <c r="AH951" s="46"/>
      <c r="AI951" s="46"/>
      <c r="AJ951" s="46"/>
      <c r="AK951" s="46"/>
      <c r="AL951" s="74"/>
    </row>
    <row r="952" spans="34:38">
      <c r="AH952" s="46"/>
      <c r="AI952" s="46"/>
      <c r="AJ952" s="46"/>
      <c r="AK952" s="46"/>
      <c r="AL952" s="74"/>
    </row>
    <row r="953" spans="34:38">
      <c r="AH953" s="46"/>
      <c r="AI953" s="46"/>
      <c r="AJ953" s="46"/>
      <c r="AK953" s="46"/>
      <c r="AL953" s="74"/>
    </row>
    <row r="954" spans="34:38">
      <c r="AH954" s="46"/>
      <c r="AI954" s="46"/>
      <c r="AJ954" s="46"/>
      <c r="AK954" s="46"/>
      <c r="AL954" s="74"/>
    </row>
    <row r="955" spans="34:38">
      <c r="AH955" s="46"/>
      <c r="AI955" s="46"/>
      <c r="AJ955" s="46"/>
      <c r="AK955" s="46"/>
      <c r="AL955" s="74"/>
    </row>
    <row r="956" spans="34:38">
      <c r="AH956" s="46"/>
      <c r="AI956" s="46"/>
      <c r="AJ956" s="46"/>
      <c r="AK956" s="46"/>
      <c r="AL956" s="74"/>
    </row>
    <row r="957" spans="34:38">
      <c r="AH957" s="46"/>
      <c r="AI957" s="46"/>
      <c r="AJ957" s="46"/>
      <c r="AK957" s="46"/>
      <c r="AL957" s="74"/>
    </row>
    <row r="958" spans="34:38">
      <c r="AH958" s="46"/>
      <c r="AI958" s="46"/>
      <c r="AJ958" s="46"/>
      <c r="AK958" s="46"/>
      <c r="AL958" s="74"/>
    </row>
    <row r="959" spans="34:38">
      <c r="AH959" s="46"/>
      <c r="AI959" s="46"/>
      <c r="AJ959" s="46"/>
      <c r="AK959" s="46"/>
      <c r="AL959" s="74"/>
    </row>
    <row r="960" spans="34:38">
      <c r="AH960" s="46"/>
      <c r="AI960" s="46"/>
      <c r="AJ960" s="46"/>
      <c r="AK960" s="46"/>
      <c r="AL960" s="74"/>
    </row>
    <row r="961" spans="34:38">
      <c r="AH961" s="46"/>
      <c r="AI961" s="46"/>
      <c r="AJ961" s="46"/>
      <c r="AK961" s="46"/>
      <c r="AL961" s="74"/>
    </row>
    <row r="962" spans="34:38">
      <c r="AH962" s="46"/>
      <c r="AI962" s="46"/>
      <c r="AJ962" s="46"/>
      <c r="AK962" s="46"/>
      <c r="AL962" s="74"/>
    </row>
    <row r="963" spans="34:38">
      <c r="AH963" s="46"/>
      <c r="AI963" s="46"/>
      <c r="AJ963" s="46"/>
      <c r="AK963" s="46"/>
      <c r="AL963" s="74"/>
    </row>
    <row r="964" spans="34:38">
      <c r="AH964" s="46"/>
      <c r="AI964" s="46"/>
      <c r="AJ964" s="46"/>
      <c r="AK964" s="46"/>
      <c r="AL964" s="74"/>
    </row>
    <row r="965" spans="34:38">
      <c r="AH965" s="46"/>
      <c r="AI965" s="46"/>
      <c r="AJ965" s="46"/>
      <c r="AK965" s="46"/>
      <c r="AL965" s="74"/>
    </row>
    <row r="966" spans="34:38">
      <c r="AH966" s="46"/>
      <c r="AI966" s="46"/>
      <c r="AJ966" s="46"/>
      <c r="AK966" s="46"/>
      <c r="AL966" s="74"/>
    </row>
    <row r="967" spans="34:38">
      <c r="AH967" s="46"/>
      <c r="AI967" s="46"/>
      <c r="AJ967" s="46"/>
      <c r="AK967" s="46"/>
      <c r="AL967" s="74"/>
    </row>
    <row r="968" spans="34:38">
      <c r="AH968" s="46"/>
      <c r="AI968" s="46"/>
      <c r="AJ968" s="46"/>
      <c r="AK968" s="46"/>
      <c r="AL968" s="74"/>
    </row>
    <row r="969" spans="34:38">
      <c r="AH969" s="46"/>
      <c r="AI969" s="46"/>
      <c r="AJ969" s="46"/>
      <c r="AK969" s="46"/>
      <c r="AL969" s="74"/>
    </row>
    <row r="970" spans="34:38">
      <c r="AH970" s="46"/>
      <c r="AI970" s="46"/>
      <c r="AJ970" s="46"/>
      <c r="AK970" s="46"/>
      <c r="AL970" s="74"/>
    </row>
    <row r="971" spans="34:38">
      <c r="AH971" s="46"/>
      <c r="AI971" s="46"/>
      <c r="AJ971" s="46"/>
      <c r="AK971" s="46"/>
      <c r="AL971" s="74"/>
    </row>
    <row r="972" spans="34:38">
      <c r="AH972" s="46"/>
      <c r="AI972" s="46"/>
      <c r="AJ972" s="46"/>
      <c r="AK972" s="46"/>
      <c r="AL972" s="74"/>
    </row>
    <row r="973" spans="34:38">
      <c r="AH973" s="46"/>
      <c r="AI973" s="46"/>
      <c r="AJ973" s="46"/>
      <c r="AK973" s="46"/>
      <c r="AL973" s="74"/>
    </row>
    <row r="974" spans="34:38">
      <c r="AH974" s="46"/>
      <c r="AI974" s="46"/>
      <c r="AJ974" s="46"/>
      <c r="AK974" s="46"/>
      <c r="AL974" s="74"/>
    </row>
    <row r="975" spans="34:38">
      <c r="AH975" s="46"/>
      <c r="AI975" s="46"/>
      <c r="AJ975" s="46"/>
      <c r="AK975" s="46"/>
      <c r="AL975" s="74"/>
    </row>
    <row r="976" spans="34:38">
      <c r="AH976" s="46"/>
      <c r="AI976" s="46"/>
      <c r="AJ976" s="46"/>
      <c r="AK976" s="46"/>
      <c r="AL976" s="74"/>
    </row>
    <row r="977" spans="34:38">
      <c r="AH977" s="46"/>
      <c r="AI977" s="46"/>
      <c r="AJ977" s="46"/>
      <c r="AK977" s="46"/>
      <c r="AL977" s="74"/>
    </row>
    <row r="978" spans="34:38">
      <c r="AH978" s="46"/>
      <c r="AI978" s="46"/>
      <c r="AJ978" s="46"/>
      <c r="AK978" s="46"/>
      <c r="AL978" s="74"/>
    </row>
    <row r="979" spans="34:38">
      <c r="AH979" s="46"/>
      <c r="AI979" s="46"/>
      <c r="AJ979" s="46"/>
      <c r="AK979" s="46"/>
      <c r="AL979" s="74"/>
    </row>
    <row r="980" spans="34:38">
      <c r="AH980" s="46"/>
      <c r="AI980" s="46"/>
      <c r="AJ980" s="46"/>
      <c r="AK980" s="46"/>
      <c r="AL980" s="74"/>
    </row>
    <row r="981" spans="34:38">
      <c r="AH981" s="46"/>
      <c r="AI981" s="46"/>
      <c r="AJ981" s="46"/>
      <c r="AK981" s="46"/>
      <c r="AL981" s="74"/>
    </row>
    <row r="982" spans="34:38">
      <c r="AH982" s="46"/>
      <c r="AI982" s="46"/>
      <c r="AJ982" s="46"/>
      <c r="AK982" s="46"/>
      <c r="AL982" s="74"/>
    </row>
    <row r="983" spans="34:38">
      <c r="AH983" s="46"/>
      <c r="AI983" s="46"/>
      <c r="AJ983" s="46"/>
      <c r="AK983" s="46"/>
      <c r="AL983" s="74"/>
    </row>
    <row r="984" spans="34:38">
      <c r="AH984" s="46"/>
      <c r="AI984" s="46"/>
      <c r="AJ984" s="46"/>
      <c r="AK984" s="46"/>
      <c r="AL984" s="74"/>
    </row>
    <row r="985" spans="34:38">
      <c r="AH985" s="46"/>
      <c r="AI985" s="46"/>
      <c r="AJ985" s="46"/>
      <c r="AK985" s="46"/>
      <c r="AL985" s="74"/>
    </row>
    <row r="986" spans="34:38">
      <c r="AH986" s="46"/>
      <c r="AI986" s="46"/>
      <c r="AJ986" s="46"/>
      <c r="AK986" s="46"/>
      <c r="AL986" s="74"/>
    </row>
    <row r="987" spans="34:38">
      <c r="AH987" s="46"/>
      <c r="AI987" s="46"/>
      <c r="AJ987" s="46"/>
      <c r="AK987" s="46"/>
      <c r="AL987" s="74"/>
    </row>
    <row r="988" spans="34:38">
      <c r="AH988" s="46"/>
      <c r="AI988" s="46"/>
      <c r="AJ988" s="46"/>
      <c r="AK988" s="46"/>
      <c r="AL988" s="74"/>
    </row>
    <row r="989" spans="34:38">
      <c r="AH989" s="46"/>
      <c r="AI989" s="46"/>
      <c r="AJ989" s="46"/>
      <c r="AK989" s="46"/>
      <c r="AL989" s="74"/>
    </row>
    <row r="990" spans="34:38">
      <c r="AH990" s="46"/>
      <c r="AI990" s="46"/>
      <c r="AJ990" s="46"/>
      <c r="AK990" s="46"/>
      <c r="AL990" s="74"/>
    </row>
    <row r="991" spans="34:38">
      <c r="AH991" s="46"/>
      <c r="AI991" s="46"/>
      <c r="AJ991" s="46"/>
      <c r="AK991" s="46"/>
      <c r="AL991" s="74"/>
    </row>
    <row r="992" spans="34:38">
      <c r="AH992" s="46"/>
      <c r="AI992" s="46"/>
      <c r="AJ992" s="46"/>
      <c r="AK992" s="46"/>
      <c r="AL992" s="74"/>
    </row>
    <row r="993" spans="34:38">
      <c r="AH993" s="46"/>
      <c r="AI993" s="46"/>
      <c r="AJ993" s="46"/>
      <c r="AK993" s="46"/>
      <c r="AL993" s="74"/>
    </row>
    <row r="994" spans="34:38">
      <c r="AH994" s="46"/>
      <c r="AI994" s="46"/>
      <c r="AJ994" s="46"/>
      <c r="AK994" s="46"/>
      <c r="AL994" s="74"/>
    </row>
    <row r="995" spans="34:38">
      <c r="AH995" s="46"/>
      <c r="AI995" s="46"/>
      <c r="AJ995" s="46"/>
      <c r="AK995" s="46"/>
      <c r="AL995" s="74"/>
    </row>
    <row r="996" spans="34:38">
      <c r="AH996" s="46"/>
      <c r="AI996" s="46"/>
      <c r="AJ996" s="46"/>
      <c r="AK996" s="46"/>
      <c r="AL996" s="74"/>
    </row>
    <row r="997" spans="34:38">
      <c r="AH997" s="46"/>
      <c r="AI997" s="46"/>
      <c r="AJ997" s="46"/>
      <c r="AK997" s="46"/>
      <c r="AL997" s="74"/>
    </row>
    <row r="998" spans="34:38">
      <c r="AH998" s="46"/>
      <c r="AI998" s="46"/>
      <c r="AJ998" s="46"/>
      <c r="AK998" s="46"/>
      <c r="AL998" s="74"/>
    </row>
    <row r="999" spans="34:38">
      <c r="AH999" s="46"/>
      <c r="AI999" s="46"/>
      <c r="AJ999" s="46"/>
      <c r="AK999" s="46"/>
      <c r="AL999" s="74"/>
    </row>
    <row r="1000" spans="34:38">
      <c r="AH1000" s="46"/>
      <c r="AI1000" s="46"/>
      <c r="AJ1000" s="46"/>
      <c r="AK1000" s="46"/>
      <c r="AL1000" s="74"/>
    </row>
    <row r="1001" spans="34:38">
      <c r="AH1001" s="46"/>
      <c r="AI1001" s="46"/>
      <c r="AJ1001" s="46"/>
      <c r="AK1001" s="46"/>
      <c r="AL1001" s="74"/>
    </row>
    <row r="1002" spans="34:38">
      <c r="AH1002" s="46"/>
      <c r="AI1002" s="46"/>
      <c r="AJ1002" s="46"/>
      <c r="AK1002" s="46"/>
      <c r="AL1002" s="74"/>
    </row>
    <row r="1003" spans="34:38">
      <c r="AH1003" s="46"/>
      <c r="AI1003" s="46"/>
      <c r="AJ1003" s="46"/>
      <c r="AK1003" s="46"/>
      <c r="AL1003" s="74"/>
    </row>
    <row r="1004" spans="34:38">
      <c r="AH1004" s="46"/>
      <c r="AI1004" s="46"/>
      <c r="AJ1004" s="46"/>
      <c r="AK1004" s="46"/>
      <c r="AL1004" s="74"/>
    </row>
    <row r="1005" spans="34:38">
      <c r="AH1005" s="46"/>
      <c r="AI1005" s="46"/>
      <c r="AJ1005" s="46"/>
      <c r="AK1005" s="46"/>
      <c r="AL1005" s="74"/>
    </row>
    <row r="1006" spans="34:38">
      <c r="AH1006" s="46"/>
      <c r="AI1006" s="46"/>
      <c r="AJ1006" s="46"/>
      <c r="AK1006" s="46"/>
      <c r="AL1006" s="74"/>
    </row>
    <row r="1007" spans="34:38">
      <c r="AH1007" s="46"/>
      <c r="AI1007" s="46"/>
      <c r="AJ1007" s="46"/>
      <c r="AK1007" s="46"/>
      <c r="AL1007" s="74"/>
    </row>
    <row r="1008" spans="34:38">
      <c r="AH1008" s="46"/>
      <c r="AI1008" s="46"/>
      <c r="AJ1008" s="46"/>
      <c r="AK1008" s="46"/>
      <c r="AL1008" s="74"/>
    </row>
    <row r="1009" spans="34:38">
      <c r="AH1009" s="46"/>
      <c r="AI1009" s="46"/>
      <c r="AJ1009" s="46"/>
      <c r="AK1009" s="46"/>
      <c r="AL1009" s="74"/>
    </row>
    <row r="1010" spans="34:38">
      <c r="AH1010" s="46"/>
      <c r="AI1010" s="46"/>
      <c r="AJ1010" s="46"/>
      <c r="AK1010" s="46"/>
      <c r="AL1010" s="74"/>
    </row>
    <row r="1011" spans="34:38">
      <c r="AH1011" s="46"/>
      <c r="AI1011" s="46"/>
      <c r="AJ1011" s="46"/>
      <c r="AK1011" s="46"/>
      <c r="AL1011" s="74"/>
    </row>
    <row r="1012" spans="34:38">
      <c r="AH1012" s="46"/>
      <c r="AI1012" s="46"/>
      <c r="AJ1012" s="46"/>
      <c r="AK1012" s="46"/>
      <c r="AL1012" s="74"/>
    </row>
    <row r="1013" spans="34:38">
      <c r="AH1013" s="46"/>
      <c r="AI1013" s="46"/>
      <c r="AJ1013" s="46"/>
      <c r="AK1013" s="46"/>
      <c r="AL1013" s="74"/>
    </row>
    <row r="1014" spans="34:38">
      <c r="AH1014" s="46"/>
      <c r="AI1014" s="46"/>
      <c r="AJ1014" s="46"/>
      <c r="AK1014" s="46"/>
      <c r="AL1014" s="74"/>
    </row>
    <row r="1015" spans="34:38">
      <c r="AH1015" s="46"/>
      <c r="AI1015" s="46"/>
      <c r="AJ1015" s="46"/>
      <c r="AK1015" s="46"/>
      <c r="AL1015" s="74"/>
    </row>
    <row r="1016" spans="34:38">
      <c r="AH1016" s="46"/>
      <c r="AI1016" s="46"/>
      <c r="AJ1016" s="46"/>
      <c r="AK1016" s="46"/>
      <c r="AL1016" s="74"/>
    </row>
    <row r="1017" spans="34:38">
      <c r="AH1017" s="46"/>
      <c r="AI1017" s="46"/>
      <c r="AJ1017" s="46"/>
      <c r="AK1017" s="46"/>
      <c r="AL1017" s="74"/>
    </row>
    <row r="1018" spans="34:38">
      <c r="AH1018" s="46"/>
      <c r="AI1018" s="46"/>
      <c r="AJ1018" s="46"/>
      <c r="AK1018" s="46"/>
      <c r="AL1018" s="74"/>
    </row>
    <row r="1019" spans="34:38">
      <c r="AH1019" s="46"/>
      <c r="AI1019" s="46"/>
      <c r="AJ1019" s="46"/>
      <c r="AK1019" s="46"/>
      <c r="AL1019" s="74"/>
    </row>
    <row r="1020" spans="34:38">
      <c r="AH1020" s="46"/>
      <c r="AI1020" s="46"/>
      <c r="AJ1020" s="46"/>
      <c r="AK1020" s="46"/>
      <c r="AL1020" s="74"/>
    </row>
    <row r="1021" spans="34:38">
      <c r="AH1021" s="46"/>
      <c r="AI1021" s="46"/>
      <c r="AJ1021" s="46"/>
      <c r="AK1021" s="46"/>
      <c r="AL1021" s="74"/>
    </row>
    <row r="1022" spans="34:38">
      <c r="AH1022" s="46"/>
      <c r="AI1022" s="46"/>
      <c r="AJ1022" s="46"/>
      <c r="AK1022" s="46"/>
      <c r="AL1022" s="74"/>
    </row>
    <row r="1023" spans="34:38">
      <c r="AH1023" s="46"/>
      <c r="AI1023" s="46"/>
      <c r="AJ1023" s="46"/>
      <c r="AK1023" s="46"/>
      <c r="AL1023" s="74"/>
    </row>
    <row r="1024" spans="34:38">
      <c r="AH1024" s="46"/>
      <c r="AI1024" s="46"/>
      <c r="AJ1024" s="46"/>
      <c r="AK1024" s="46"/>
      <c r="AL1024" s="74"/>
    </row>
    <row r="1025" spans="34:38">
      <c r="AH1025" s="46"/>
      <c r="AI1025" s="46"/>
      <c r="AJ1025" s="46"/>
      <c r="AK1025" s="46"/>
      <c r="AL1025" s="74"/>
    </row>
    <row r="1026" spans="34:38">
      <c r="AH1026" s="46"/>
      <c r="AI1026" s="46"/>
      <c r="AJ1026" s="46"/>
      <c r="AK1026" s="46"/>
      <c r="AL1026" s="74"/>
    </row>
    <row r="1027" spans="34:38">
      <c r="AH1027" s="46"/>
      <c r="AI1027" s="46"/>
      <c r="AJ1027" s="46"/>
      <c r="AK1027" s="46"/>
      <c r="AL1027" s="74"/>
    </row>
    <row r="1028" spans="34:38">
      <c r="AH1028" s="46"/>
      <c r="AI1028" s="46"/>
      <c r="AJ1028" s="46"/>
      <c r="AK1028" s="46"/>
      <c r="AL1028" s="74"/>
    </row>
    <row r="1029" spans="34:38">
      <c r="AH1029" s="46"/>
      <c r="AI1029" s="46"/>
      <c r="AJ1029" s="46"/>
      <c r="AK1029" s="46"/>
      <c r="AL1029" s="74"/>
    </row>
    <row r="1030" spans="34:38">
      <c r="AH1030" s="46"/>
      <c r="AI1030" s="46"/>
      <c r="AJ1030" s="46"/>
      <c r="AK1030" s="46"/>
      <c r="AL1030" s="74"/>
    </row>
    <row r="1031" spans="34:38">
      <c r="AH1031" s="46"/>
      <c r="AI1031" s="46"/>
      <c r="AJ1031" s="46"/>
      <c r="AK1031" s="46"/>
      <c r="AL1031" s="74"/>
    </row>
    <row r="1032" spans="34:38">
      <c r="AH1032" s="46"/>
      <c r="AI1032" s="46"/>
      <c r="AJ1032" s="46"/>
      <c r="AK1032" s="46"/>
      <c r="AL1032" s="74"/>
    </row>
    <row r="1033" spans="34:38">
      <c r="AH1033" s="46"/>
      <c r="AI1033" s="46"/>
      <c r="AJ1033" s="46"/>
      <c r="AK1033" s="46"/>
      <c r="AL1033" s="74"/>
    </row>
    <row r="1034" spans="34:38">
      <c r="AH1034" s="46"/>
      <c r="AI1034" s="46"/>
      <c r="AJ1034" s="46"/>
      <c r="AK1034" s="46"/>
      <c r="AL1034" s="74"/>
    </row>
    <row r="1035" spans="34:38">
      <c r="AH1035" s="46"/>
      <c r="AI1035" s="46"/>
      <c r="AJ1035" s="46"/>
      <c r="AK1035" s="46"/>
      <c r="AL1035" s="74"/>
    </row>
    <row r="1036" spans="34:38">
      <c r="AH1036" s="46"/>
      <c r="AI1036" s="46"/>
      <c r="AJ1036" s="46"/>
      <c r="AK1036" s="46"/>
      <c r="AL1036" s="74"/>
    </row>
    <row r="1037" spans="34:38">
      <c r="AH1037" s="46"/>
      <c r="AI1037" s="46"/>
      <c r="AJ1037" s="46"/>
      <c r="AK1037" s="46"/>
      <c r="AL1037" s="74"/>
    </row>
    <row r="1038" spans="34:38">
      <c r="AH1038" s="46"/>
      <c r="AI1038" s="46"/>
      <c r="AJ1038" s="46"/>
      <c r="AK1038" s="46"/>
      <c r="AL1038" s="74"/>
    </row>
    <row r="1039" spans="34:38">
      <c r="AH1039" s="46"/>
      <c r="AI1039" s="46"/>
      <c r="AJ1039" s="46"/>
      <c r="AK1039" s="46"/>
      <c r="AL1039" s="74"/>
    </row>
    <row r="1040" spans="34:38">
      <c r="AH1040" s="46"/>
      <c r="AI1040" s="46"/>
      <c r="AJ1040" s="46"/>
      <c r="AK1040" s="46"/>
      <c r="AL1040" s="74"/>
    </row>
    <row r="1041" spans="34:38">
      <c r="AH1041" s="46"/>
      <c r="AI1041" s="46"/>
      <c r="AJ1041" s="46"/>
      <c r="AK1041" s="46"/>
      <c r="AL1041" s="74"/>
    </row>
    <row r="1042" spans="34:38">
      <c r="AH1042" s="46"/>
      <c r="AI1042" s="46"/>
      <c r="AJ1042" s="46"/>
      <c r="AK1042" s="46"/>
      <c r="AL1042" s="74"/>
    </row>
    <row r="1043" spans="34:38">
      <c r="AH1043" s="46"/>
      <c r="AI1043" s="46"/>
      <c r="AJ1043" s="46"/>
      <c r="AK1043" s="46"/>
      <c r="AL1043" s="74"/>
    </row>
    <row r="1044" spans="34:38">
      <c r="AH1044" s="46"/>
      <c r="AI1044" s="46"/>
      <c r="AJ1044" s="46"/>
      <c r="AK1044" s="46"/>
      <c r="AL1044" s="74"/>
    </row>
    <row r="1045" spans="34:38">
      <c r="AH1045" s="46"/>
      <c r="AI1045" s="46"/>
      <c r="AJ1045" s="46"/>
      <c r="AK1045" s="46"/>
      <c r="AL1045" s="74"/>
    </row>
    <row r="1046" spans="34:38">
      <c r="AH1046" s="46"/>
      <c r="AI1046" s="46"/>
      <c r="AJ1046" s="46"/>
      <c r="AK1046" s="46"/>
      <c r="AL1046" s="74"/>
    </row>
    <row r="1047" spans="34:38">
      <c r="AH1047" s="46"/>
      <c r="AI1047" s="46"/>
      <c r="AJ1047" s="46"/>
      <c r="AK1047" s="46"/>
      <c r="AL1047" s="74"/>
    </row>
    <row r="1048" spans="34:38">
      <c r="AH1048" s="46"/>
      <c r="AI1048" s="46"/>
      <c r="AJ1048" s="46"/>
      <c r="AK1048" s="46"/>
      <c r="AL1048" s="74"/>
    </row>
    <row r="1049" spans="34:38">
      <c r="AH1049" s="46"/>
      <c r="AI1049" s="46"/>
      <c r="AJ1049" s="46"/>
      <c r="AK1049" s="46"/>
      <c r="AL1049" s="74"/>
    </row>
    <row r="1050" spans="34:38">
      <c r="AH1050" s="46"/>
      <c r="AI1050" s="46"/>
      <c r="AJ1050" s="46"/>
      <c r="AK1050" s="46"/>
      <c r="AL1050" s="74"/>
    </row>
    <row r="1051" spans="34:38">
      <c r="AH1051" s="46"/>
      <c r="AI1051" s="46"/>
      <c r="AJ1051" s="46"/>
      <c r="AK1051" s="46"/>
      <c r="AL1051" s="74"/>
    </row>
    <row r="1052" spans="34:38">
      <c r="AH1052" s="46"/>
      <c r="AI1052" s="46"/>
      <c r="AJ1052" s="46"/>
      <c r="AK1052" s="46"/>
      <c r="AL1052" s="74"/>
    </row>
    <row r="1053" spans="34:38">
      <c r="AH1053" s="46"/>
      <c r="AI1053" s="46"/>
      <c r="AJ1053" s="46"/>
      <c r="AK1053" s="46"/>
      <c r="AL1053" s="74"/>
    </row>
    <row r="1054" spans="34:38">
      <c r="AH1054" s="46"/>
      <c r="AI1054" s="46"/>
      <c r="AJ1054" s="46"/>
      <c r="AK1054" s="46"/>
      <c r="AL1054" s="74"/>
    </row>
    <row r="1055" spans="34:38">
      <c r="AH1055" s="46"/>
      <c r="AI1055" s="46"/>
      <c r="AJ1055" s="46"/>
      <c r="AK1055" s="46"/>
      <c r="AL1055" s="74"/>
    </row>
    <row r="1056" spans="34:38">
      <c r="AH1056" s="46"/>
      <c r="AI1056" s="46"/>
      <c r="AJ1056" s="46"/>
      <c r="AK1056" s="46"/>
      <c r="AL1056" s="74"/>
    </row>
    <row r="1057" spans="34:38">
      <c r="AH1057" s="46"/>
      <c r="AI1057" s="46"/>
      <c r="AJ1057" s="46"/>
      <c r="AK1057" s="46"/>
      <c r="AL1057" s="74"/>
    </row>
    <row r="1058" spans="34:38">
      <c r="AH1058" s="46"/>
      <c r="AI1058" s="46"/>
      <c r="AJ1058" s="46"/>
      <c r="AK1058" s="46"/>
      <c r="AL1058" s="74"/>
    </row>
    <row r="1059" spans="34:38">
      <c r="AH1059" s="46"/>
      <c r="AI1059" s="46"/>
      <c r="AJ1059" s="46"/>
      <c r="AK1059" s="46"/>
      <c r="AL1059" s="74"/>
    </row>
    <row r="1060" spans="34:38">
      <c r="AH1060" s="46"/>
      <c r="AI1060" s="46"/>
      <c r="AJ1060" s="46"/>
      <c r="AK1060" s="46"/>
      <c r="AL1060" s="74"/>
    </row>
    <row r="1061" spans="34:38">
      <c r="AH1061" s="46"/>
      <c r="AI1061" s="46"/>
      <c r="AJ1061" s="46"/>
      <c r="AK1061" s="46"/>
      <c r="AL1061" s="74"/>
    </row>
    <row r="1062" spans="34:38">
      <c r="AH1062" s="46"/>
      <c r="AI1062" s="46"/>
      <c r="AJ1062" s="46"/>
      <c r="AK1062" s="46"/>
      <c r="AL1062" s="74"/>
    </row>
    <row r="1063" spans="34:38">
      <c r="AH1063" s="46"/>
      <c r="AI1063" s="46"/>
      <c r="AJ1063" s="46"/>
      <c r="AK1063" s="46"/>
      <c r="AL1063" s="74"/>
    </row>
    <row r="1064" spans="34:38">
      <c r="AH1064" s="46"/>
      <c r="AI1064" s="46"/>
      <c r="AJ1064" s="46"/>
      <c r="AK1064" s="46"/>
      <c r="AL1064" s="74"/>
    </row>
    <row r="1065" spans="34:38">
      <c r="AH1065" s="46"/>
      <c r="AI1065" s="46"/>
      <c r="AJ1065" s="46"/>
      <c r="AK1065" s="46"/>
      <c r="AL1065" s="74"/>
    </row>
    <row r="1066" spans="34:38">
      <c r="AH1066" s="46"/>
      <c r="AI1066" s="46"/>
      <c r="AJ1066" s="46"/>
      <c r="AK1066" s="46"/>
      <c r="AL1066" s="74"/>
    </row>
    <row r="1067" spans="34:38">
      <c r="AH1067" s="46"/>
      <c r="AI1067" s="46"/>
      <c r="AJ1067" s="46"/>
      <c r="AK1067" s="46"/>
      <c r="AL1067" s="74"/>
    </row>
    <row r="1068" spans="34:38">
      <c r="AH1068" s="46"/>
      <c r="AI1068" s="46"/>
      <c r="AJ1068" s="46"/>
      <c r="AK1068" s="46"/>
      <c r="AL1068" s="74"/>
    </row>
    <row r="1069" spans="34:38">
      <c r="AH1069" s="46"/>
      <c r="AI1069" s="46"/>
      <c r="AJ1069" s="46"/>
      <c r="AK1069" s="46"/>
      <c r="AL1069" s="74"/>
    </row>
    <row r="1070" spans="34:38">
      <c r="AH1070" s="46"/>
      <c r="AI1070" s="46"/>
      <c r="AJ1070" s="46"/>
      <c r="AK1070" s="46"/>
      <c r="AL1070" s="74"/>
    </row>
    <row r="1071" spans="34:38">
      <c r="AH1071" s="46"/>
      <c r="AI1071" s="46"/>
      <c r="AJ1071" s="46"/>
      <c r="AK1071" s="46"/>
      <c r="AL1071" s="74"/>
    </row>
    <row r="1072" spans="34:38">
      <c r="AH1072" s="46"/>
      <c r="AI1072" s="46"/>
      <c r="AJ1072" s="46"/>
      <c r="AK1072" s="46"/>
      <c r="AL1072" s="74"/>
    </row>
    <row r="1073" spans="34:38">
      <c r="AH1073" s="46"/>
      <c r="AI1073" s="46"/>
      <c r="AJ1073" s="46"/>
      <c r="AK1073" s="46"/>
      <c r="AL1073" s="74"/>
    </row>
    <row r="1074" spans="34:38">
      <c r="AH1074" s="46"/>
      <c r="AI1074" s="46"/>
      <c r="AJ1074" s="46"/>
      <c r="AK1074" s="46"/>
      <c r="AL1074" s="74"/>
    </row>
    <row r="1075" spans="34:38">
      <c r="AH1075" s="46"/>
      <c r="AI1075" s="46"/>
      <c r="AJ1075" s="46"/>
      <c r="AK1075" s="46"/>
      <c r="AL1075" s="74"/>
    </row>
    <row r="1076" spans="34:38">
      <c r="AH1076" s="46"/>
      <c r="AI1076" s="46"/>
      <c r="AJ1076" s="46"/>
      <c r="AK1076" s="46"/>
      <c r="AL1076" s="74"/>
    </row>
    <row r="1077" spans="34:38">
      <c r="AH1077" s="46"/>
      <c r="AI1077" s="46"/>
      <c r="AJ1077" s="46"/>
      <c r="AK1077" s="46"/>
      <c r="AL1077" s="74"/>
    </row>
    <row r="1078" spans="34:38">
      <c r="AH1078" s="46"/>
      <c r="AI1078" s="46"/>
      <c r="AJ1078" s="46"/>
      <c r="AK1078" s="46"/>
      <c r="AL1078" s="74"/>
    </row>
    <row r="1079" spans="34:38">
      <c r="AH1079" s="46"/>
      <c r="AI1079" s="46"/>
      <c r="AJ1079" s="46"/>
      <c r="AK1079" s="46"/>
      <c r="AL1079" s="74"/>
    </row>
    <row r="1080" spans="34:38">
      <c r="AH1080" s="46"/>
      <c r="AI1080" s="46"/>
      <c r="AJ1080" s="46"/>
      <c r="AK1080" s="46"/>
      <c r="AL1080" s="74"/>
    </row>
    <row r="1081" spans="34:38">
      <c r="AH1081" s="46"/>
      <c r="AI1081" s="46"/>
      <c r="AJ1081" s="46"/>
      <c r="AK1081" s="46"/>
      <c r="AL1081" s="74"/>
    </row>
    <row r="1082" spans="34:38">
      <c r="AH1082" s="46"/>
      <c r="AI1082" s="46"/>
      <c r="AJ1082" s="46"/>
      <c r="AK1082" s="46"/>
      <c r="AL1082" s="74"/>
    </row>
    <row r="1083" spans="34:38">
      <c r="AH1083" s="46"/>
      <c r="AI1083" s="46"/>
      <c r="AJ1083" s="46"/>
      <c r="AK1083" s="46"/>
      <c r="AL1083" s="74"/>
    </row>
    <row r="1084" spans="34:38">
      <c r="AH1084" s="46"/>
      <c r="AI1084" s="46"/>
      <c r="AJ1084" s="46"/>
      <c r="AK1084" s="46"/>
      <c r="AL1084" s="74"/>
    </row>
    <row r="1085" spans="34:38">
      <c r="AH1085" s="46"/>
      <c r="AI1085" s="46"/>
      <c r="AJ1085" s="46"/>
      <c r="AK1085" s="46"/>
      <c r="AL1085" s="74"/>
    </row>
    <row r="1086" spans="34:38">
      <c r="AH1086" s="46"/>
      <c r="AI1086" s="46"/>
      <c r="AJ1086" s="46"/>
      <c r="AK1086" s="46"/>
      <c r="AL1086" s="74"/>
    </row>
    <row r="1087" spans="34:38">
      <c r="AH1087" s="46"/>
      <c r="AI1087" s="46"/>
      <c r="AJ1087" s="46"/>
      <c r="AK1087" s="46"/>
      <c r="AL1087" s="74"/>
    </row>
    <row r="1088" spans="34:38">
      <c r="AH1088" s="46"/>
      <c r="AI1088" s="46"/>
      <c r="AJ1088" s="46"/>
      <c r="AK1088" s="46"/>
      <c r="AL1088" s="74"/>
    </row>
    <row r="1089" spans="34:38">
      <c r="AH1089" s="46"/>
      <c r="AI1089" s="46"/>
      <c r="AJ1089" s="46"/>
      <c r="AK1089" s="46"/>
      <c r="AL1089" s="74"/>
    </row>
    <row r="1090" spans="34:38">
      <c r="AH1090" s="46"/>
      <c r="AI1090" s="46"/>
      <c r="AJ1090" s="46"/>
      <c r="AK1090" s="46"/>
      <c r="AL1090" s="74"/>
    </row>
    <row r="1091" spans="34:38">
      <c r="AH1091" s="46"/>
      <c r="AI1091" s="46"/>
      <c r="AJ1091" s="46"/>
      <c r="AK1091" s="46"/>
      <c r="AL1091" s="74"/>
    </row>
    <row r="1092" spans="34:38">
      <c r="AH1092" s="46"/>
      <c r="AI1092" s="46"/>
      <c r="AJ1092" s="46"/>
      <c r="AK1092" s="46"/>
      <c r="AL1092" s="74"/>
    </row>
    <row r="1093" spans="34:38">
      <c r="AH1093" s="46"/>
      <c r="AI1093" s="46"/>
      <c r="AJ1093" s="46"/>
      <c r="AK1093" s="46"/>
      <c r="AL1093" s="74"/>
    </row>
    <row r="1094" spans="34:38">
      <c r="AH1094" s="46"/>
      <c r="AI1094" s="46"/>
      <c r="AJ1094" s="46"/>
      <c r="AK1094" s="46"/>
      <c r="AL1094" s="74"/>
    </row>
    <row r="1095" spans="34:38">
      <c r="AH1095" s="46"/>
      <c r="AI1095" s="46"/>
      <c r="AJ1095" s="46"/>
      <c r="AK1095" s="46"/>
      <c r="AL1095" s="74"/>
    </row>
    <row r="1096" spans="34:38">
      <c r="AH1096" s="46"/>
      <c r="AI1096" s="46"/>
      <c r="AJ1096" s="46"/>
      <c r="AK1096" s="46"/>
      <c r="AL1096" s="74"/>
    </row>
    <row r="1097" spans="34:38">
      <c r="AH1097" s="46"/>
      <c r="AI1097" s="46"/>
      <c r="AJ1097" s="46"/>
      <c r="AK1097" s="46"/>
      <c r="AL1097" s="74"/>
    </row>
    <row r="1098" spans="34:38">
      <c r="AH1098" s="46"/>
      <c r="AI1098" s="46"/>
      <c r="AJ1098" s="46"/>
      <c r="AK1098" s="46"/>
      <c r="AL1098" s="74"/>
    </row>
    <row r="1099" spans="34:38">
      <c r="AH1099" s="46"/>
      <c r="AI1099" s="46"/>
      <c r="AJ1099" s="46"/>
      <c r="AK1099" s="46"/>
      <c r="AL1099" s="74"/>
    </row>
    <row r="1100" spans="34:38">
      <c r="AH1100" s="46"/>
      <c r="AI1100" s="46"/>
      <c r="AJ1100" s="46"/>
      <c r="AK1100" s="46"/>
      <c r="AL1100" s="74"/>
    </row>
    <row r="1101" spans="34:38">
      <c r="AH1101" s="46"/>
      <c r="AI1101" s="46"/>
      <c r="AJ1101" s="46"/>
      <c r="AK1101" s="46"/>
      <c r="AL1101" s="74"/>
    </row>
    <row r="1102" spans="34:38">
      <c r="AH1102" s="46"/>
      <c r="AI1102" s="46"/>
      <c r="AJ1102" s="46"/>
      <c r="AK1102" s="46"/>
      <c r="AL1102" s="74"/>
    </row>
    <row r="1103" spans="34:38">
      <c r="AH1103" s="46"/>
      <c r="AI1103" s="46"/>
      <c r="AJ1103" s="46"/>
      <c r="AK1103" s="46"/>
      <c r="AL1103" s="74"/>
    </row>
    <row r="1104" spans="34:38">
      <c r="AH1104" s="46"/>
      <c r="AI1104" s="46"/>
      <c r="AJ1104" s="46"/>
      <c r="AK1104" s="46"/>
      <c r="AL1104" s="74"/>
    </row>
    <row r="1105" spans="34:38">
      <c r="AH1105" s="46"/>
      <c r="AI1105" s="46"/>
      <c r="AJ1105" s="46"/>
      <c r="AK1105" s="46"/>
      <c r="AL1105" s="74"/>
    </row>
    <row r="1106" spans="34:38">
      <c r="AH1106" s="46"/>
      <c r="AI1106" s="46"/>
      <c r="AJ1106" s="46"/>
      <c r="AK1106" s="46"/>
      <c r="AL1106" s="74"/>
    </row>
    <row r="1107" spans="34:38">
      <c r="AH1107" s="46"/>
      <c r="AI1107" s="46"/>
      <c r="AJ1107" s="46"/>
      <c r="AK1107" s="46"/>
      <c r="AL1107" s="74"/>
    </row>
    <row r="1108" spans="34:38">
      <c r="AH1108" s="46"/>
      <c r="AI1108" s="46"/>
      <c r="AJ1108" s="46"/>
      <c r="AK1108" s="46"/>
      <c r="AL1108" s="74"/>
    </row>
    <row r="1109" spans="34:38">
      <c r="AH1109" s="46"/>
      <c r="AI1109" s="46"/>
      <c r="AJ1109" s="46"/>
      <c r="AK1109" s="46"/>
      <c r="AL1109" s="74"/>
    </row>
    <row r="1110" spans="34:38">
      <c r="AH1110" s="46"/>
      <c r="AI1110" s="46"/>
      <c r="AJ1110" s="46"/>
      <c r="AK1110" s="46"/>
      <c r="AL1110" s="74"/>
    </row>
    <row r="1111" spans="34:38">
      <c r="AH1111" s="46"/>
      <c r="AI1111" s="46"/>
      <c r="AJ1111" s="46"/>
      <c r="AK1111" s="46"/>
      <c r="AL1111" s="74"/>
    </row>
    <row r="1112" spans="34:38">
      <c r="AH1112" s="46"/>
      <c r="AI1112" s="46"/>
      <c r="AJ1112" s="46"/>
      <c r="AK1112" s="46"/>
      <c r="AL1112" s="74"/>
    </row>
    <row r="1113" spans="34:38">
      <c r="AH1113" s="46"/>
      <c r="AI1113" s="46"/>
      <c r="AJ1113" s="46"/>
      <c r="AK1113" s="46"/>
      <c r="AL1113" s="74"/>
    </row>
    <row r="1114" spans="34:38">
      <c r="AH1114" s="46"/>
      <c r="AI1114" s="46"/>
      <c r="AJ1114" s="46"/>
      <c r="AK1114" s="46"/>
      <c r="AL1114" s="74"/>
    </row>
    <row r="1115" spans="34:38">
      <c r="AH1115" s="46"/>
      <c r="AI1115" s="46"/>
      <c r="AJ1115" s="46"/>
      <c r="AK1115" s="46"/>
      <c r="AL1115" s="74"/>
    </row>
    <row r="1116" spans="34:38">
      <c r="AH1116" s="46"/>
      <c r="AI1116" s="46"/>
      <c r="AJ1116" s="46"/>
      <c r="AK1116" s="46"/>
      <c r="AL1116" s="74"/>
    </row>
    <row r="1117" spans="34:38">
      <c r="AH1117" s="46"/>
      <c r="AI1117" s="46"/>
      <c r="AJ1117" s="46"/>
      <c r="AK1117" s="46"/>
      <c r="AL1117" s="74"/>
    </row>
    <row r="1118" spans="34:38">
      <c r="AH1118" s="46"/>
      <c r="AI1118" s="46"/>
      <c r="AJ1118" s="46"/>
      <c r="AK1118" s="46"/>
      <c r="AL1118" s="74"/>
    </row>
    <row r="1119" spans="34:38">
      <c r="AH1119" s="46"/>
      <c r="AI1119" s="46"/>
      <c r="AJ1119" s="46"/>
      <c r="AK1119" s="46"/>
      <c r="AL1119" s="74"/>
    </row>
    <row r="1120" spans="34:38">
      <c r="AH1120" s="46"/>
      <c r="AI1120" s="46"/>
      <c r="AJ1120" s="46"/>
      <c r="AK1120" s="46"/>
      <c r="AL1120" s="74"/>
    </row>
    <row r="1121" spans="34:38">
      <c r="AH1121" s="46"/>
      <c r="AI1121" s="46"/>
      <c r="AJ1121" s="46"/>
      <c r="AK1121" s="46"/>
      <c r="AL1121" s="74"/>
    </row>
    <row r="1122" spans="34:38">
      <c r="AH1122" s="46"/>
      <c r="AI1122" s="46"/>
      <c r="AJ1122" s="46"/>
      <c r="AK1122" s="46"/>
      <c r="AL1122" s="74"/>
    </row>
    <row r="1123" spans="34:38">
      <c r="AH1123" s="46"/>
      <c r="AI1123" s="46"/>
      <c r="AJ1123" s="46"/>
      <c r="AK1123" s="46"/>
      <c r="AL1123" s="74"/>
    </row>
    <row r="1124" spans="34:38">
      <c r="AH1124" s="46"/>
      <c r="AI1124" s="46"/>
      <c r="AJ1124" s="46"/>
      <c r="AK1124" s="46"/>
      <c r="AL1124" s="74"/>
    </row>
    <row r="1125" spans="34:38">
      <c r="AH1125" s="46"/>
      <c r="AI1125" s="46"/>
      <c r="AJ1125" s="46"/>
      <c r="AK1125" s="46"/>
      <c r="AL1125" s="74"/>
    </row>
    <row r="1126" spans="34:38">
      <c r="AH1126" s="46"/>
      <c r="AI1126" s="46"/>
      <c r="AJ1126" s="46"/>
      <c r="AK1126" s="46"/>
      <c r="AL1126" s="74"/>
    </row>
    <row r="1127" spans="34:38">
      <c r="AH1127" s="46"/>
      <c r="AI1127" s="46"/>
      <c r="AJ1127" s="46"/>
      <c r="AK1127" s="46"/>
      <c r="AL1127" s="74"/>
    </row>
    <row r="1128" spans="34:38">
      <c r="AH1128" s="46"/>
      <c r="AI1128" s="46"/>
      <c r="AJ1128" s="46"/>
      <c r="AK1128" s="46"/>
      <c r="AL1128" s="74"/>
    </row>
    <row r="1129" spans="34:38">
      <c r="AH1129" s="46"/>
      <c r="AI1129" s="46"/>
      <c r="AJ1129" s="46"/>
      <c r="AK1129" s="46"/>
      <c r="AL1129" s="74"/>
    </row>
    <row r="1130" spans="34:38">
      <c r="AH1130" s="46"/>
      <c r="AI1130" s="46"/>
      <c r="AJ1130" s="46"/>
      <c r="AK1130" s="46"/>
      <c r="AL1130" s="74"/>
    </row>
    <row r="1131" spans="34:38">
      <c r="AH1131" s="46"/>
      <c r="AI1131" s="46"/>
      <c r="AJ1131" s="46"/>
      <c r="AK1131" s="46"/>
      <c r="AL1131" s="74"/>
    </row>
    <row r="1132" spans="34:38">
      <c r="AH1132" s="46"/>
      <c r="AI1132" s="46"/>
      <c r="AJ1132" s="46"/>
      <c r="AK1132" s="46"/>
      <c r="AL1132" s="74"/>
    </row>
    <row r="1133" spans="34:38">
      <c r="AH1133" s="46"/>
      <c r="AI1133" s="46"/>
      <c r="AJ1133" s="46"/>
      <c r="AK1133" s="46"/>
      <c r="AL1133" s="74"/>
    </row>
    <row r="1134" spans="34:38">
      <c r="AH1134" s="46"/>
      <c r="AI1134" s="46"/>
      <c r="AJ1134" s="46"/>
      <c r="AK1134" s="46"/>
      <c r="AL1134" s="74"/>
    </row>
    <row r="1135" spans="34:38">
      <c r="AH1135" s="46"/>
      <c r="AI1135" s="46"/>
      <c r="AJ1135" s="46"/>
      <c r="AK1135" s="46"/>
      <c r="AL1135" s="74"/>
    </row>
    <row r="1136" spans="34:38">
      <c r="AH1136" s="46"/>
      <c r="AI1136" s="46"/>
      <c r="AJ1136" s="46"/>
      <c r="AK1136" s="46"/>
      <c r="AL1136" s="74"/>
    </row>
    <row r="1137" spans="34:38">
      <c r="AH1137" s="46"/>
      <c r="AI1137" s="46"/>
      <c r="AJ1137" s="46"/>
      <c r="AK1137" s="46"/>
      <c r="AL1137" s="74"/>
    </row>
    <row r="1138" spans="34:38">
      <c r="AH1138" s="46"/>
      <c r="AI1138" s="46"/>
      <c r="AJ1138" s="46"/>
      <c r="AK1138" s="46"/>
      <c r="AL1138" s="74"/>
    </row>
    <row r="1139" spans="34:38">
      <c r="AH1139" s="46"/>
      <c r="AI1139" s="46"/>
      <c r="AJ1139" s="46"/>
      <c r="AK1139" s="46"/>
      <c r="AL1139" s="74"/>
    </row>
    <row r="1140" spans="34:38">
      <c r="AH1140" s="46"/>
      <c r="AI1140" s="46"/>
      <c r="AJ1140" s="46"/>
      <c r="AK1140" s="46"/>
      <c r="AL1140" s="74"/>
    </row>
    <row r="1141" spans="34:38">
      <c r="AH1141" s="46"/>
      <c r="AI1141" s="46"/>
      <c r="AJ1141" s="46"/>
      <c r="AK1141" s="46"/>
      <c r="AL1141" s="74"/>
    </row>
    <row r="1142" spans="34:38">
      <c r="AH1142" s="46"/>
      <c r="AI1142" s="46"/>
      <c r="AJ1142" s="46"/>
      <c r="AK1142" s="46"/>
      <c r="AL1142" s="74"/>
    </row>
    <row r="1143" spans="34:38">
      <c r="AH1143" s="46"/>
      <c r="AI1143" s="46"/>
      <c r="AJ1143" s="46"/>
      <c r="AK1143" s="46"/>
      <c r="AL1143" s="74"/>
    </row>
    <row r="1144" spans="34:38">
      <c r="AH1144" s="46"/>
      <c r="AI1144" s="46"/>
      <c r="AJ1144" s="46"/>
      <c r="AK1144" s="46"/>
      <c r="AL1144" s="74"/>
    </row>
    <row r="1145" spans="34:38">
      <c r="AH1145" s="46"/>
      <c r="AI1145" s="46"/>
      <c r="AJ1145" s="46"/>
      <c r="AK1145" s="46"/>
      <c r="AL1145" s="74"/>
    </row>
    <row r="1146" spans="34:38">
      <c r="AH1146" s="46"/>
      <c r="AI1146" s="46"/>
      <c r="AJ1146" s="46"/>
      <c r="AK1146" s="46"/>
      <c r="AL1146" s="74"/>
    </row>
    <row r="1147" spans="34:38">
      <c r="AH1147" s="46"/>
      <c r="AI1147" s="46"/>
      <c r="AJ1147" s="46"/>
      <c r="AK1147" s="46"/>
      <c r="AL1147" s="74"/>
    </row>
    <row r="1148" spans="34:38">
      <c r="AH1148" s="46"/>
      <c r="AI1148" s="46"/>
      <c r="AJ1148" s="46"/>
      <c r="AK1148" s="46"/>
      <c r="AL1148" s="74"/>
    </row>
    <row r="1149" spans="34:38">
      <c r="AH1149" s="46"/>
      <c r="AI1149" s="46"/>
      <c r="AJ1149" s="46"/>
      <c r="AK1149" s="46"/>
      <c r="AL1149" s="74"/>
    </row>
    <row r="1150" spans="34:38">
      <c r="AH1150" s="46"/>
      <c r="AI1150" s="46"/>
      <c r="AJ1150" s="46"/>
      <c r="AK1150" s="46"/>
      <c r="AL1150" s="74"/>
    </row>
    <row r="1151" spans="34:38">
      <c r="AH1151" s="46"/>
      <c r="AI1151" s="46"/>
      <c r="AJ1151" s="46"/>
      <c r="AK1151" s="46"/>
      <c r="AL1151" s="74"/>
    </row>
    <row r="1152" spans="34:38">
      <c r="AH1152" s="46"/>
      <c r="AI1152" s="46"/>
      <c r="AJ1152" s="46"/>
      <c r="AK1152" s="46"/>
      <c r="AL1152" s="74"/>
    </row>
    <row r="1153" spans="34:38">
      <c r="AH1153" s="46"/>
      <c r="AI1153" s="46"/>
      <c r="AJ1153" s="46"/>
      <c r="AK1153" s="46"/>
      <c r="AL1153" s="74"/>
    </row>
    <row r="1154" spans="34:38">
      <c r="AH1154" s="46"/>
      <c r="AI1154" s="46"/>
      <c r="AJ1154" s="46"/>
      <c r="AK1154" s="46"/>
      <c r="AL1154" s="74"/>
    </row>
    <row r="1155" spans="34:38">
      <c r="AH1155" s="46"/>
      <c r="AI1155" s="46"/>
      <c r="AJ1155" s="46"/>
      <c r="AK1155" s="46"/>
      <c r="AL1155" s="74"/>
    </row>
    <row r="1156" spans="34:38">
      <c r="AH1156" s="46"/>
      <c r="AI1156" s="46"/>
      <c r="AJ1156" s="46"/>
      <c r="AK1156" s="46"/>
      <c r="AL1156" s="74"/>
    </row>
    <row r="1157" spans="34:38">
      <c r="AH1157" s="46"/>
      <c r="AI1157" s="46"/>
      <c r="AJ1157" s="46"/>
      <c r="AK1157" s="46"/>
      <c r="AL1157" s="74"/>
    </row>
    <row r="1158" spans="34:38">
      <c r="AH1158" s="46"/>
      <c r="AI1158" s="46"/>
      <c r="AJ1158" s="46"/>
      <c r="AK1158" s="46"/>
      <c r="AL1158" s="74"/>
    </row>
    <row r="1159" spans="34:38">
      <c r="AH1159" s="46"/>
      <c r="AI1159" s="46"/>
      <c r="AJ1159" s="46"/>
      <c r="AK1159" s="46"/>
      <c r="AL1159" s="74"/>
    </row>
    <row r="1160" spans="34:38">
      <c r="AH1160" s="46"/>
      <c r="AI1160" s="46"/>
      <c r="AJ1160" s="46"/>
      <c r="AK1160" s="46"/>
      <c r="AL1160" s="74"/>
    </row>
    <row r="1161" spans="34:38">
      <c r="AH1161" s="46"/>
      <c r="AI1161" s="46"/>
      <c r="AJ1161" s="46"/>
      <c r="AK1161" s="46"/>
      <c r="AL1161" s="74"/>
    </row>
    <row r="1162" spans="34:38">
      <c r="AH1162" s="46"/>
      <c r="AI1162" s="46"/>
      <c r="AJ1162" s="46"/>
      <c r="AK1162" s="46"/>
      <c r="AL1162" s="74"/>
    </row>
    <row r="1163" spans="34:38">
      <c r="AH1163" s="46"/>
      <c r="AI1163" s="46"/>
      <c r="AJ1163" s="46"/>
      <c r="AK1163" s="46"/>
      <c r="AL1163" s="74"/>
    </row>
    <row r="1164" spans="34:38">
      <c r="AH1164" s="46"/>
      <c r="AI1164" s="46"/>
      <c r="AJ1164" s="46"/>
      <c r="AK1164" s="46"/>
      <c r="AL1164" s="74"/>
    </row>
    <row r="1165" spans="34:38">
      <c r="AH1165" s="46"/>
      <c r="AI1165" s="46"/>
      <c r="AJ1165" s="46"/>
      <c r="AK1165" s="46"/>
      <c r="AL1165" s="74"/>
    </row>
    <row r="1166" spans="34:38">
      <c r="AH1166" s="46"/>
      <c r="AI1166" s="46"/>
      <c r="AJ1166" s="46"/>
      <c r="AK1166" s="46"/>
      <c r="AL1166" s="74"/>
    </row>
    <row r="1167" spans="34:38">
      <c r="AH1167" s="46"/>
      <c r="AI1167" s="46"/>
      <c r="AJ1167" s="46"/>
      <c r="AK1167" s="46"/>
      <c r="AL1167" s="74"/>
    </row>
    <row r="1168" spans="34:38">
      <c r="AH1168" s="46"/>
      <c r="AI1168" s="46"/>
      <c r="AJ1168" s="46"/>
      <c r="AK1168" s="46"/>
      <c r="AL1168" s="74"/>
    </row>
    <row r="1169" spans="34:38">
      <c r="AH1169" s="46"/>
      <c r="AI1169" s="46"/>
      <c r="AJ1169" s="46"/>
      <c r="AK1169" s="46"/>
      <c r="AL1169" s="74"/>
    </row>
    <row r="1170" spans="34:38">
      <c r="AH1170" s="46"/>
      <c r="AI1170" s="46"/>
      <c r="AJ1170" s="46"/>
      <c r="AK1170" s="46"/>
      <c r="AL1170" s="74"/>
    </row>
    <row r="1171" spans="34:38">
      <c r="AH1171" s="46"/>
      <c r="AI1171" s="46"/>
      <c r="AJ1171" s="46"/>
      <c r="AK1171" s="46"/>
      <c r="AL1171" s="74"/>
    </row>
    <row r="1172" spans="34:38">
      <c r="AH1172" s="46"/>
      <c r="AI1172" s="46"/>
      <c r="AJ1172" s="46"/>
      <c r="AK1172" s="46"/>
      <c r="AL1172" s="74"/>
    </row>
    <row r="1173" spans="34:38">
      <c r="AH1173" s="46"/>
      <c r="AI1173" s="46"/>
      <c r="AJ1173" s="46"/>
      <c r="AK1173" s="46"/>
      <c r="AL1173" s="74"/>
    </row>
    <row r="1174" spans="34:38">
      <c r="AH1174" s="46"/>
      <c r="AI1174" s="46"/>
      <c r="AJ1174" s="46"/>
      <c r="AK1174" s="46"/>
      <c r="AL1174" s="74"/>
    </row>
    <row r="1175" spans="34:38">
      <c r="AH1175" s="46"/>
      <c r="AI1175" s="46"/>
      <c r="AJ1175" s="46"/>
      <c r="AK1175" s="46"/>
      <c r="AL1175" s="74"/>
    </row>
    <row r="1176" spans="34:38">
      <c r="AH1176" s="46"/>
      <c r="AI1176" s="46"/>
      <c r="AJ1176" s="46"/>
      <c r="AK1176" s="46"/>
      <c r="AL1176" s="74"/>
    </row>
    <row r="1177" spans="34:38">
      <c r="AH1177" s="46"/>
      <c r="AI1177" s="46"/>
      <c r="AJ1177" s="46"/>
      <c r="AK1177" s="46"/>
      <c r="AL1177" s="74"/>
    </row>
    <row r="1178" spans="34:38">
      <c r="AH1178" s="46"/>
      <c r="AI1178" s="46"/>
      <c r="AJ1178" s="46"/>
      <c r="AK1178" s="46"/>
      <c r="AL1178" s="74"/>
    </row>
    <row r="1179" spans="34:38">
      <c r="AH1179" s="46"/>
      <c r="AI1179" s="46"/>
      <c r="AJ1179" s="46"/>
      <c r="AK1179" s="46"/>
      <c r="AL1179" s="74"/>
    </row>
    <row r="1180" spans="34:38">
      <c r="AH1180" s="46"/>
      <c r="AI1180" s="46"/>
      <c r="AJ1180" s="46"/>
      <c r="AK1180" s="46"/>
      <c r="AL1180" s="74"/>
    </row>
    <row r="1181" spans="34:38">
      <c r="AH1181" s="46"/>
      <c r="AI1181" s="46"/>
      <c r="AJ1181" s="46"/>
      <c r="AK1181" s="46"/>
      <c r="AL1181" s="74"/>
    </row>
    <row r="1182" spans="34:38">
      <c r="AH1182" s="46"/>
      <c r="AI1182" s="46"/>
      <c r="AJ1182" s="46"/>
      <c r="AK1182" s="46"/>
      <c r="AL1182" s="74"/>
    </row>
    <row r="1183" spans="34:38">
      <c r="AH1183" s="46"/>
      <c r="AI1183" s="46"/>
      <c r="AJ1183" s="46"/>
      <c r="AK1183" s="46"/>
      <c r="AL1183" s="74"/>
    </row>
    <row r="1184" spans="34:38">
      <c r="AH1184" s="46"/>
      <c r="AI1184" s="46"/>
      <c r="AJ1184" s="46"/>
      <c r="AK1184" s="46"/>
      <c r="AL1184" s="74"/>
    </row>
    <row r="1185" spans="34:38">
      <c r="AH1185" s="46"/>
      <c r="AI1185" s="46"/>
      <c r="AJ1185" s="46"/>
      <c r="AK1185" s="46"/>
      <c r="AL1185" s="74"/>
    </row>
    <row r="1186" spans="34:38">
      <c r="AH1186" s="46"/>
      <c r="AI1186" s="46"/>
      <c r="AJ1186" s="46"/>
      <c r="AK1186" s="46"/>
      <c r="AL1186" s="74"/>
    </row>
    <row r="1187" spans="34:38">
      <c r="AH1187" s="46"/>
      <c r="AI1187" s="46"/>
      <c r="AJ1187" s="46"/>
      <c r="AK1187" s="46"/>
      <c r="AL1187" s="74"/>
    </row>
    <row r="1188" spans="34:38">
      <c r="AH1188" s="46"/>
      <c r="AI1188" s="46"/>
      <c r="AJ1188" s="46"/>
      <c r="AK1188" s="46"/>
      <c r="AL1188" s="74"/>
    </row>
    <row r="1189" spans="34:38">
      <c r="AH1189" s="46"/>
      <c r="AI1189" s="46"/>
      <c r="AJ1189" s="46"/>
      <c r="AK1189" s="46"/>
      <c r="AL1189" s="74"/>
    </row>
    <row r="1190" spans="34:38">
      <c r="AH1190" s="46"/>
      <c r="AI1190" s="46"/>
      <c r="AJ1190" s="46"/>
      <c r="AK1190" s="46"/>
      <c r="AL1190" s="74"/>
    </row>
    <row r="1191" spans="34:38">
      <c r="AH1191" s="46"/>
      <c r="AI1191" s="46"/>
      <c r="AJ1191" s="46"/>
      <c r="AK1191" s="46"/>
      <c r="AL1191" s="74"/>
    </row>
    <row r="1192" spans="34:38">
      <c r="AH1192" s="46"/>
      <c r="AI1192" s="46"/>
      <c r="AJ1192" s="46"/>
      <c r="AK1192" s="46"/>
      <c r="AL1192" s="74"/>
    </row>
    <row r="1193" spans="34:38">
      <c r="AH1193" s="46"/>
      <c r="AI1193" s="46"/>
      <c r="AJ1193" s="46"/>
      <c r="AK1193" s="46"/>
      <c r="AL1193" s="74"/>
    </row>
    <row r="1194" spans="34:38">
      <c r="AH1194" s="46"/>
      <c r="AI1194" s="46"/>
      <c r="AJ1194" s="46"/>
      <c r="AK1194" s="46"/>
      <c r="AL1194" s="74"/>
    </row>
    <row r="1195" spans="34:38">
      <c r="AH1195" s="46"/>
      <c r="AI1195" s="46"/>
      <c r="AJ1195" s="46"/>
      <c r="AK1195" s="46"/>
      <c r="AL1195" s="74"/>
    </row>
    <row r="1196" spans="34:38">
      <c r="AH1196" s="46"/>
      <c r="AI1196" s="46"/>
      <c r="AJ1196" s="46"/>
      <c r="AK1196" s="46"/>
      <c r="AL1196" s="74"/>
    </row>
    <row r="1197" spans="34:38">
      <c r="AH1197" s="46"/>
      <c r="AI1197" s="46"/>
      <c r="AJ1197" s="46"/>
      <c r="AK1197" s="46"/>
      <c r="AL1197" s="74"/>
    </row>
    <row r="1198" spans="34:38">
      <c r="AH1198" s="46"/>
      <c r="AI1198" s="46"/>
      <c r="AJ1198" s="46"/>
      <c r="AK1198" s="46"/>
      <c r="AL1198" s="74"/>
    </row>
    <row r="1199" spans="34:38">
      <c r="AH1199" s="46"/>
      <c r="AI1199" s="46"/>
      <c r="AJ1199" s="46"/>
      <c r="AK1199" s="46"/>
      <c r="AL1199" s="74"/>
    </row>
    <row r="1200" spans="34:38">
      <c r="AH1200" s="46"/>
      <c r="AI1200" s="46"/>
      <c r="AJ1200" s="46"/>
      <c r="AK1200" s="46"/>
      <c r="AL1200" s="74"/>
    </row>
    <row r="1201" spans="34:38">
      <c r="AH1201" s="46"/>
      <c r="AI1201" s="46"/>
      <c r="AJ1201" s="46"/>
      <c r="AK1201" s="46"/>
      <c r="AL1201" s="74"/>
    </row>
    <row r="1202" spans="34:38">
      <c r="AH1202" s="46"/>
      <c r="AI1202" s="46"/>
      <c r="AJ1202" s="46"/>
      <c r="AK1202" s="46"/>
      <c r="AL1202" s="74"/>
    </row>
    <row r="1203" spans="34:38">
      <c r="AH1203" s="46"/>
      <c r="AI1203" s="46"/>
      <c r="AJ1203" s="46"/>
      <c r="AK1203" s="46"/>
      <c r="AL1203" s="74"/>
    </row>
    <row r="1204" spans="34:38">
      <c r="AH1204" s="46"/>
      <c r="AI1204" s="46"/>
      <c r="AJ1204" s="46"/>
      <c r="AK1204" s="46"/>
      <c r="AL1204" s="74"/>
    </row>
    <row r="1205" spans="34:38">
      <c r="AH1205" s="46"/>
      <c r="AI1205" s="46"/>
      <c r="AJ1205" s="46"/>
      <c r="AK1205" s="46"/>
      <c r="AL1205" s="74"/>
    </row>
    <row r="1206" spans="34:38">
      <c r="AH1206" s="46"/>
      <c r="AI1206" s="46"/>
      <c r="AJ1206" s="46"/>
      <c r="AK1206" s="46"/>
      <c r="AL1206" s="74"/>
    </row>
    <row r="1207" spans="34:38">
      <c r="AH1207" s="46"/>
      <c r="AI1207" s="46"/>
      <c r="AJ1207" s="46"/>
      <c r="AK1207" s="46"/>
      <c r="AL1207" s="74"/>
    </row>
    <row r="1208" spans="34:38">
      <c r="AH1208" s="46"/>
      <c r="AI1208" s="46"/>
      <c r="AJ1208" s="46"/>
      <c r="AK1208" s="46"/>
      <c r="AL1208" s="74"/>
    </row>
    <row r="1209" spans="34:38">
      <c r="AH1209" s="46"/>
      <c r="AI1209" s="46"/>
      <c r="AJ1209" s="46"/>
      <c r="AK1209" s="46"/>
      <c r="AL1209" s="74"/>
    </row>
    <row r="1210" spans="34:38">
      <c r="AH1210" s="46"/>
      <c r="AI1210" s="46"/>
      <c r="AJ1210" s="46"/>
      <c r="AK1210" s="46"/>
      <c r="AL1210" s="74"/>
    </row>
    <row r="1211" spans="34:38">
      <c r="AH1211" s="46"/>
      <c r="AI1211" s="46"/>
      <c r="AJ1211" s="46"/>
      <c r="AK1211" s="46"/>
      <c r="AL1211" s="74"/>
    </row>
    <row r="1212" spans="34:38">
      <c r="AH1212" s="46"/>
      <c r="AI1212" s="46"/>
      <c r="AJ1212" s="46"/>
      <c r="AK1212" s="46"/>
      <c r="AL1212" s="74"/>
    </row>
    <row r="1213" spans="34:38">
      <c r="AH1213" s="46"/>
      <c r="AI1213" s="46"/>
      <c r="AJ1213" s="46"/>
      <c r="AK1213" s="46"/>
      <c r="AL1213" s="74"/>
    </row>
    <row r="1214" spans="34:38">
      <c r="AH1214" s="46"/>
      <c r="AI1214" s="46"/>
      <c r="AJ1214" s="46"/>
      <c r="AK1214" s="46"/>
      <c r="AL1214" s="74"/>
    </row>
    <row r="1215" spans="34:38">
      <c r="AH1215" s="46"/>
      <c r="AI1215" s="46"/>
      <c r="AJ1215" s="46"/>
      <c r="AK1215" s="46"/>
      <c r="AL1215" s="74"/>
    </row>
    <row r="1216" spans="34:38">
      <c r="AH1216" s="46"/>
      <c r="AI1216" s="46"/>
      <c r="AJ1216" s="46"/>
      <c r="AK1216" s="46"/>
      <c r="AL1216" s="74"/>
    </row>
    <row r="1217" spans="34:38">
      <c r="AH1217" s="46"/>
      <c r="AI1217" s="46"/>
      <c r="AJ1217" s="46"/>
      <c r="AK1217" s="46"/>
      <c r="AL1217" s="74"/>
    </row>
    <row r="1218" spans="34:38">
      <c r="AH1218" s="46"/>
      <c r="AI1218" s="46"/>
      <c r="AJ1218" s="46"/>
      <c r="AK1218" s="46"/>
      <c r="AL1218" s="74"/>
    </row>
    <row r="1219" spans="34:38">
      <c r="AH1219" s="46"/>
      <c r="AI1219" s="46"/>
      <c r="AJ1219" s="46"/>
      <c r="AK1219" s="46"/>
      <c r="AL1219" s="74"/>
    </row>
    <row r="1220" spans="34:38">
      <c r="AH1220" s="46"/>
      <c r="AI1220" s="46"/>
      <c r="AJ1220" s="46"/>
      <c r="AK1220" s="46"/>
      <c r="AL1220" s="74"/>
    </row>
    <row r="1221" spans="34:38">
      <c r="AH1221" s="46"/>
      <c r="AI1221" s="46"/>
      <c r="AJ1221" s="46"/>
      <c r="AK1221" s="46"/>
      <c r="AL1221" s="74"/>
    </row>
    <row r="1222" spans="34:38">
      <c r="AH1222" s="46"/>
      <c r="AI1222" s="46"/>
      <c r="AJ1222" s="46"/>
      <c r="AK1222" s="46"/>
      <c r="AL1222" s="74"/>
    </row>
    <row r="1223" spans="34:38">
      <c r="AH1223" s="46"/>
      <c r="AI1223" s="46"/>
      <c r="AJ1223" s="46"/>
      <c r="AK1223" s="46"/>
      <c r="AL1223" s="74"/>
    </row>
    <row r="1224" spans="34:38">
      <c r="AH1224" s="46"/>
      <c r="AI1224" s="46"/>
      <c r="AJ1224" s="46"/>
      <c r="AK1224" s="46"/>
      <c r="AL1224" s="74"/>
    </row>
    <row r="1225" spans="34:38">
      <c r="AH1225" s="46"/>
      <c r="AI1225" s="46"/>
      <c r="AJ1225" s="46"/>
      <c r="AK1225" s="46"/>
      <c r="AL1225" s="74"/>
    </row>
    <row r="1226" spans="34:38">
      <c r="AH1226" s="46"/>
      <c r="AI1226" s="46"/>
      <c r="AJ1226" s="46"/>
      <c r="AK1226" s="46"/>
      <c r="AL1226" s="74"/>
    </row>
    <row r="1227" spans="34:38">
      <c r="AH1227" s="46"/>
      <c r="AI1227" s="46"/>
      <c r="AJ1227" s="46"/>
      <c r="AK1227" s="46"/>
      <c r="AL1227" s="74"/>
    </row>
    <row r="1228" spans="34:38">
      <c r="AH1228" s="46"/>
      <c r="AI1228" s="46"/>
      <c r="AJ1228" s="46"/>
      <c r="AK1228" s="46"/>
      <c r="AL1228" s="74"/>
    </row>
    <row r="1229" spans="34:38">
      <c r="AH1229" s="46"/>
      <c r="AI1229" s="46"/>
      <c r="AJ1229" s="46"/>
      <c r="AK1229" s="46"/>
      <c r="AL1229" s="74"/>
    </row>
    <row r="1230" spans="34:38">
      <c r="AH1230" s="46"/>
      <c r="AI1230" s="46"/>
      <c r="AJ1230" s="46"/>
      <c r="AK1230" s="46"/>
      <c r="AL1230" s="74"/>
    </row>
    <row r="1231" spans="34:38">
      <c r="AH1231" s="46"/>
      <c r="AI1231" s="46"/>
      <c r="AJ1231" s="46"/>
      <c r="AK1231" s="46"/>
      <c r="AL1231" s="74"/>
    </row>
    <row r="1232" spans="34:38">
      <c r="AH1232" s="46"/>
      <c r="AI1232" s="46"/>
      <c r="AJ1232" s="46"/>
      <c r="AK1232" s="46"/>
      <c r="AL1232" s="74"/>
    </row>
    <row r="1233" spans="34:38">
      <c r="AH1233" s="46"/>
      <c r="AI1233" s="46"/>
      <c r="AJ1233" s="46"/>
      <c r="AK1233" s="46"/>
      <c r="AL1233" s="74"/>
    </row>
    <row r="1234" spans="34:38">
      <c r="AH1234" s="46"/>
      <c r="AI1234" s="46"/>
      <c r="AJ1234" s="46"/>
      <c r="AK1234" s="46"/>
      <c r="AL1234" s="74"/>
    </row>
    <row r="1235" spans="34:38">
      <c r="AH1235" s="46"/>
      <c r="AI1235" s="46"/>
      <c r="AJ1235" s="46"/>
      <c r="AK1235" s="46"/>
      <c r="AL1235" s="74"/>
    </row>
    <row r="1236" spans="34:38">
      <c r="AH1236" s="46"/>
      <c r="AI1236" s="46"/>
      <c r="AJ1236" s="46"/>
      <c r="AK1236" s="46"/>
      <c r="AL1236" s="74"/>
    </row>
    <row r="1237" spans="34:38">
      <c r="AH1237" s="46"/>
      <c r="AI1237" s="46"/>
      <c r="AJ1237" s="46"/>
      <c r="AK1237" s="46"/>
      <c r="AL1237" s="74"/>
    </row>
    <row r="1238" spans="34:38">
      <c r="AH1238" s="46"/>
      <c r="AI1238" s="46"/>
      <c r="AJ1238" s="46"/>
      <c r="AK1238" s="46"/>
      <c r="AL1238" s="74"/>
    </row>
    <row r="1239" spans="34:38">
      <c r="AH1239" s="46"/>
      <c r="AI1239" s="46"/>
      <c r="AJ1239" s="46"/>
      <c r="AK1239" s="46"/>
      <c r="AL1239" s="74"/>
    </row>
    <row r="1240" spans="34:38">
      <c r="AH1240" s="46"/>
      <c r="AI1240" s="46"/>
      <c r="AJ1240" s="46"/>
      <c r="AK1240" s="46"/>
      <c r="AL1240" s="74"/>
    </row>
    <row r="1241" spans="34:38">
      <c r="AH1241" s="46"/>
      <c r="AI1241" s="46"/>
      <c r="AJ1241" s="46"/>
      <c r="AK1241" s="46"/>
      <c r="AL1241" s="74"/>
    </row>
    <row r="1242" spans="34:38">
      <c r="AH1242" s="46"/>
      <c r="AI1242" s="46"/>
      <c r="AJ1242" s="46"/>
      <c r="AK1242" s="46"/>
      <c r="AL1242" s="74"/>
    </row>
    <row r="1243" spans="34:38">
      <c r="AH1243" s="46"/>
      <c r="AI1243" s="46"/>
      <c r="AJ1243" s="46"/>
      <c r="AK1243" s="46"/>
      <c r="AL1243" s="74"/>
    </row>
    <row r="1244" spans="34:38">
      <c r="AH1244" s="46"/>
      <c r="AI1244" s="46"/>
      <c r="AJ1244" s="46"/>
      <c r="AK1244" s="46"/>
      <c r="AL1244" s="74"/>
    </row>
    <row r="1245" spans="34:38">
      <c r="AH1245" s="46"/>
      <c r="AI1245" s="46"/>
      <c r="AJ1245" s="46"/>
      <c r="AK1245" s="46"/>
      <c r="AL1245" s="74"/>
    </row>
    <row r="1246" spans="34:38">
      <c r="AH1246" s="46"/>
      <c r="AI1246" s="46"/>
      <c r="AJ1246" s="46"/>
      <c r="AK1246" s="46"/>
      <c r="AL1246" s="74"/>
    </row>
    <row r="1247" spans="34:38">
      <c r="AH1247" s="46"/>
      <c r="AI1247" s="46"/>
      <c r="AJ1247" s="46"/>
      <c r="AK1247" s="46"/>
      <c r="AL1247" s="74"/>
    </row>
    <row r="1248" spans="34:38">
      <c r="AH1248" s="46"/>
      <c r="AI1248" s="46"/>
      <c r="AJ1248" s="46"/>
      <c r="AK1248" s="46"/>
      <c r="AL1248" s="74"/>
    </row>
    <row r="1249" spans="34:38">
      <c r="AH1249" s="46"/>
      <c r="AI1249" s="46"/>
      <c r="AJ1249" s="46"/>
      <c r="AK1249" s="46"/>
      <c r="AL1249" s="74"/>
    </row>
    <row r="1250" spans="34:38">
      <c r="AH1250" s="46"/>
      <c r="AI1250" s="46"/>
      <c r="AJ1250" s="46"/>
      <c r="AK1250" s="46"/>
      <c r="AL1250" s="74"/>
    </row>
    <row r="1251" spans="34:38">
      <c r="AH1251" s="46"/>
      <c r="AI1251" s="46"/>
      <c r="AJ1251" s="46"/>
      <c r="AK1251" s="46"/>
      <c r="AL1251" s="74"/>
    </row>
    <row r="1252" spans="34:38">
      <c r="AH1252" s="46"/>
      <c r="AI1252" s="46"/>
      <c r="AJ1252" s="46"/>
      <c r="AK1252" s="46"/>
      <c r="AL1252" s="74"/>
    </row>
    <row r="1253" spans="34:38">
      <c r="AH1253" s="46"/>
      <c r="AI1253" s="46"/>
      <c r="AJ1253" s="46"/>
      <c r="AK1253" s="46"/>
      <c r="AL1253" s="74"/>
    </row>
    <row r="1254" spans="34:38">
      <c r="AH1254" s="46"/>
      <c r="AI1254" s="46"/>
      <c r="AJ1254" s="46"/>
      <c r="AK1254" s="46"/>
      <c r="AL1254" s="74"/>
    </row>
    <row r="1255" spans="34:38">
      <c r="AH1255" s="46"/>
      <c r="AI1255" s="46"/>
      <c r="AJ1255" s="46"/>
      <c r="AK1255" s="46"/>
      <c r="AL1255" s="74"/>
    </row>
    <row r="1256" spans="34:38">
      <c r="AH1256" s="46"/>
      <c r="AI1256" s="46"/>
      <c r="AJ1256" s="46"/>
      <c r="AK1256" s="46"/>
      <c r="AL1256" s="74"/>
    </row>
    <row r="1257" spans="34:38">
      <c r="AH1257" s="46"/>
      <c r="AI1257" s="46"/>
      <c r="AJ1257" s="46"/>
      <c r="AK1257" s="46"/>
      <c r="AL1257" s="74"/>
    </row>
    <row r="1258" spans="34:38">
      <c r="AH1258" s="46"/>
      <c r="AI1258" s="46"/>
      <c r="AJ1258" s="46"/>
      <c r="AK1258" s="46"/>
      <c r="AL1258" s="74"/>
    </row>
    <row r="1259" spans="34:38">
      <c r="AH1259" s="46"/>
      <c r="AI1259" s="46"/>
      <c r="AJ1259" s="46"/>
      <c r="AK1259" s="46"/>
      <c r="AL1259" s="74"/>
    </row>
    <row r="1260" spans="34:38">
      <c r="AH1260" s="46"/>
      <c r="AI1260" s="46"/>
      <c r="AJ1260" s="46"/>
      <c r="AK1260" s="46"/>
      <c r="AL1260" s="74"/>
    </row>
    <row r="1261" spans="34:38">
      <c r="AH1261" s="46"/>
      <c r="AI1261" s="46"/>
      <c r="AJ1261" s="46"/>
      <c r="AK1261" s="46"/>
      <c r="AL1261" s="74"/>
    </row>
    <row r="1262" spans="34:38">
      <c r="AH1262" s="46"/>
      <c r="AI1262" s="46"/>
      <c r="AJ1262" s="46"/>
      <c r="AK1262" s="46"/>
      <c r="AL1262" s="74"/>
    </row>
    <row r="1263" spans="34:38">
      <c r="AH1263" s="46"/>
      <c r="AI1263" s="46"/>
      <c r="AJ1263" s="46"/>
      <c r="AK1263" s="46"/>
      <c r="AL1263" s="74"/>
    </row>
    <row r="1264" spans="34:38">
      <c r="AH1264" s="46"/>
      <c r="AI1264" s="46"/>
      <c r="AJ1264" s="46"/>
      <c r="AK1264" s="46"/>
      <c r="AL1264" s="74"/>
    </row>
    <row r="1265" spans="34:38">
      <c r="AH1265" s="46"/>
      <c r="AI1265" s="46"/>
      <c r="AJ1265" s="46"/>
      <c r="AK1265" s="46"/>
      <c r="AL1265" s="74"/>
    </row>
    <row r="1266" spans="34:38">
      <c r="AH1266" s="46"/>
      <c r="AI1266" s="46"/>
      <c r="AJ1266" s="46"/>
      <c r="AK1266" s="46"/>
      <c r="AL1266" s="74"/>
    </row>
    <row r="1267" spans="34:38">
      <c r="AH1267" s="46"/>
      <c r="AI1267" s="46"/>
      <c r="AJ1267" s="46"/>
      <c r="AK1267" s="46"/>
      <c r="AL1267" s="74"/>
    </row>
    <row r="1268" spans="34:38">
      <c r="AH1268" s="46"/>
      <c r="AI1268" s="46"/>
      <c r="AJ1268" s="46"/>
      <c r="AK1268" s="46"/>
      <c r="AL1268" s="74"/>
    </row>
    <row r="1269" spans="34:38">
      <c r="AH1269" s="46"/>
      <c r="AI1269" s="46"/>
      <c r="AJ1269" s="46"/>
      <c r="AK1269" s="46"/>
      <c r="AL1269" s="74"/>
    </row>
    <row r="1270" spans="34:38">
      <c r="AH1270" s="46"/>
      <c r="AI1270" s="46"/>
      <c r="AJ1270" s="46"/>
      <c r="AK1270" s="46"/>
      <c r="AL1270" s="74"/>
    </row>
    <row r="1271" spans="34:38">
      <c r="AH1271" s="46"/>
      <c r="AI1271" s="46"/>
      <c r="AJ1271" s="46"/>
      <c r="AK1271" s="46"/>
      <c r="AL1271" s="74"/>
    </row>
    <row r="1272" spans="34:38">
      <c r="AH1272" s="46"/>
      <c r="AI1272" s="46"/>
      <c r="AJ1272" s="46"/>
      <c r="AK1272" s="46"/>
      <c r="AL1272" s="74"/>
    </row>
    <row r="1273" spans="34:38">
      <c r="AH1273" s="46"/>
      <c r="AI1273" s="46"/>
      <c r="AJ1273" s="46"/>
      <c r="AK1273" s="46"/>
      <c r="AL1273" s="74"/>
    </row>
    <row r="1274" spans="34:38">
      <c r="AH1274" s="46"/>
      <c r="AI1274" s="46"/>
      <c r="AJ1274" s="46"/>
      <c r="AK1274" s="46"/>
      <c r="AL1274" s="74"/>
    </row>
    <row r="1275" spans="34:38">
      <c r="AH1275" s="46"/>
      <c r="AI1275" s="46"/>
      <c r="AJ1275" s="46"/>
      <c r="AK1275" s="46"/>
      <c r="AL1275" s="74"/>
    </row>
    <row r="1276" spans="34:38">
      <c r="AH1276" s="46"/>
      <c r="AI1276" s="46"/>
      <c r="AJ1276" s="46"/>
      <c r="AK1276" s="46"/>
      <c r="AL1276" s="74"/>
    </row>
    <row r="1277" spans="34:38">
      <c r="AH1277" s="46"/>
      <c r="AI1277" s="46"/>
      <c r="AJ1277" s="46"/>
      <c r="AK1277" s="46"/>
      <c r="AL1277" s="74"/>
    </row>
    <row r="1278" spans="34:38">
      <c r="AH1278" s="46"/>
      <c r="AI1278" s="46"/>
      <c r="AJ1278" s="46"/>
      <c r="AK1278" s="46"/>
      <c r="AL1278" s="74"/>
    </row>
    <row r="1279" spans="34:38">
      <c r="AH1279" s="46"/>
      <c r="AI1279" s="46"/>
      <c r="AJ1279" s="46"/>
      <c r="AK1279" s="46"/>
      <c r="AL1279" s="74"/>
    </row>
    <row r="1280" spans="34:38">
      <c r="AH1280" s="46"/>
      <c r="AI1280" s="46"/>
      <c r="AJ1280" s="46"/>
      <c r="AK1280" s="46"/>
      <c r="AL1280" s="74"/>
    </row>
    <row r="1281" spans="34:38">
      <c r="AH1281" s="46"/>
      <c r="AI1281" s="46"/>
      <c r="AJ1281" s="46"/>
      <c r="AK1281" s="46"/>
      <c r="AL1281" s="74"/>
    </row>
    <row r="1282" spans="34:38">
      <c r="AH1282" s="46"/>
      <c r="AI1282" s="46"/>
      <c r="AJ1282" s="46"/>
      <c r="AK1282" s="46"/>
      <c r="AL1282" s="74"/>
    </row>
    <row r="1283" spans="34:38">
      <c r="AH1283" s="46"/>
      <c r="AI1283" s="46"/>
      <c r="AJ1283" s="46"/>
      <c r="AK1283" s="46"/>
      <c r="AL1283" s="74"/>
    </row>
    <row r="1284" spans="34:38">
      <c r="AH1284" s="46"/>
      <c r="AI1284" s="46"/>
      <c r="AJ1284" s="46"/>
      <c r="AK1284" s="46"/>
      <c r="AL1284" s="74"/>
    </row>
    <row r="1285" spans="34:38">
      <c r="AH1285" s="46"/>
      <c r="AI1285" s="46"/>
      <c r="AJ1285" s="46"/>
      <c r="AK1285" s="46"/>
      <c r="AL1285" s="74"/>
    </row>
    <row r="1286" spans="34:38">
      <c r="AH1286" s="46"/>
      <c r="AI1286" s="46"/>
      <c r="AJ1286" s="46"/>
      <c r="AK1286" s="46"/>
      <c r="AL1286" s="74"/>
    </row>
    <row r="1287" spans="34:38">
      <c r="AH1287" s="46"/>
      <c r="AI1287" s="46"/>
      <c r="AJ1287" s="46"/>
      <c r="AK1287" s="46"/>
      <c r="AL1287" s="74"/>
    </row>
    <row r="1288" spans="34:38">
      <c r="AH1288" s="46"/>
      <c r="AI1288" s="46"/>
      <c r="AJ1288" s="46"/>
      <c r="AK1288" s="46"/>
      <c r="AL1288" s="74"/>
    </row>
    <row r="1289" spans="34:38">
      <c r="AH1289" s="46"/>
      <c r="AI1289" s="46"/>
      <c r="AJ1289" s="46"/>
      <c r="AK1289" s="46"/>
      <c r="AL1289" s="74"/>
    </row>
    <row r="1290" spans="34:38">
      <c r="AH1290" s="46"/>
      <c r="AI1290" s="46"/>
      <c r="AJ1290" s="46"/>
      <c r="AK1290" s="46"/>
      <c r="AL1290" s="74"/>
    </row>
    <row r="1291" spans="34:38">
      <c r="AH1291" s="46"/>
      <c r="AI1291" s="46"/>
      <c r="AJ1291" s="46"/>
      <c r="AK1291" s="46"/>
      <c r="AL1291" s="74"/>
    </row>
    <row r="1292" spans="34:38">
      <c r="AH1292" s="46"/>
      <c r="AI1292" s="46"/>
      <c r="AJ1292" s="46"/>
      <c r="AK1292" s="46"/>
      <c r="AL1292" s="74"/>
    </row>
    <row r="1293" spans="34:38">
      <c r="AH1293" s="46"/>
      <c r="AI1293" s="46"/>
      <c r="AJ1293" s="46"/>
      <c r="AK1293" s="46"/>
      <c r="AL1293" s="74"/>
    </row>
    <row r="1294" spans="34:38">
      <c r="AH1294" s="46"/>
      <c r="AI1294" s="46"/>
      <c r="AJ1294" s="46"/>
      <c r="AK1294" s="46"/>
      <c r="AL1294" s="74"/>
    </row>
    <row r="1295" spans="34:38">
      <c r="AH1295" s="46"/>
      <c r="AI1295" s="46"/>
      <c r="AJ1295" s="46"/>
      <c r="AK1295" s="46"/>
      <c r="AL1295" s="74"/>
    </row>
    <row r="1296" spans="34:38">
      <c r="AH1296" s="46"/>
      <c r="AI1296" s="46"/>
      <c r="AJ1296" s="46"/>
      <c r="AK1296" s="46"/>
      <c r="AL1296" s="74"/>
    </row>
    <row r="1297" spans="34:38">
      <c r="AH1297" s="46"/>
      <c r="AI1297" s="46"/>
      <c r="AJ1297" s="46"/>
      <c r="AK1297" s="46"/>
      <c r="AL1297" s="74"/>
    </row>
    <row r="1298" spans="34:38">
      <c r="AH1298" s="46"/>
      <c r="AI1298" s="46"/>
      <c r="AJ1298" s="46"/>
      <c r="AK1298" s="46"/>
      <c r="AL1298" s="74"/>
    </row>
    <row r="1299" spans="34:38">
      <c r="AH1299" s="46"/>
      <c r="AI1299" s="46"/>
      <c r="AJ1299" s="46"/>
      <c r="AK1299" s="46"/>
      <c r="AL1299" s="74"/>
    </row>
    <row r="1300" spans="34:38">
      <c r="AH1300" s="46"/>
      <c r="AI1300" s="46"/>
      <c r="AJ1300" s="46"/>
      <c r="AK1300" s="46"/>
      <c r="AL1300" s="74"/>
    </row>
    <row r="1301" spans="34:38">
      <c r="AH1301" s="46"/>
      <c r="AI1301" s="46"/>
      <c r="AJ1301" s="46"/>
      <c r="AK1301" s="46"/>
      <c r="AL1301" s="74"/>
    </row>
    <row r="1302" spans="34:38">
      <c r="AH1302" s="46"/>
      <c r="AI1302" s="46"/>
      <c r="AJ1302" s="46"/>
      <c r="AK1302" s="46"/>
      <c r="AL1302" s="74"/>
    </row>
    <row r="1303" spans="34:38">
      <c r="AH1303" s="46"/>
      <c r="AI1303" s="46"/>
      <c r="AJ1303" s="46"/>
      <c r="AK1303" s="46"/>
      <c r="AL1303" s="74"/>
    </row>
    <row r="1304" spans="34:38">
      <c r="AH1304" s="46"/>
      <c r="AI1304" s="46"/>
      <c r="AJ1304" s="46"/>
      <c r="AK1304" s="46"/>
      <c r="AL1304" s="74"/>
    </row>
    <row r="1305" spans="34:38">
      <c r="AH1305" s="46"/>
      <c r="AI1305" s="46"/>
      <c r="AJ1305" s="46"/>
      <c r="AK1305" s="46"/>
      <c r="AL1305" s="74"/>
    </row>
    <row r="1306" spans="34:38">
      <c r="AH1306" s="46"/>
      <c r="AI1306" s="46"/>
      <c r="AJ1306" s="46"/>
      <c r="AK1306" s="46"/>
      <c r="AL1306" s="74"/>
    </row>
    <row r="1307" spans="34:38">
      <c r="AH1307" s="46"/>
      <c r="AI1307" s="46"/>
      <c r="AJ1307" s="46"/>
      <c r="AK1307" s="46"/>
      <c r="AL1307" s="74"/>
    </row>
    <row r="1308" spans="34:38">
      <c r="AH1308" s="46"/>
      <c r="AI1308" s="46"/>
      <c r="AJ1308" s="46"/>
      <c r="AK1308" s="46"/>
      <c r="AL1308" s="74"/>
    </row>
    <row r="1309" spans="34:38">
      <c r="AH1309" s="46"/>
      <c r="AI1309" s="46"/>
      <c r="AJ1309" s="46"/>
      <c r="AK1309" s="46"/>
      <c r="AL1309" s="74"/>
    </row>
    <row r="1310" spans="34:38">
      <c r="AH1310" s="46"/>
      <c r="AI1310" s="46"/>
      <c r="AJ1310" s="46"/>
      <c r="AK1310" s="46"/>
      <c r="AL1310" s="74"/>
    </row>
    <row r="1311" spans="34:38">
      <c r="AH1311" s="46"/>
      <c r="AI1311" s="46"/>
      <c r="AJ1311" s="46"/>
      <c r="AK1311" s="46"/>
      <c r="AL1311" s="74"/>
    </row>
    <row r="1312" spans="34:38">
      <c r="AH1312" s="46"/>
      <c r="AI1312" s="46"/>
      <c r="AJ1312" s="46"/>
      <c r="AK1312" s="46"/>
      <c r="AL1312" s="74"/>
    </row>
    <row r="1313" spans="34:38">
      <c r="AH1313" s="46"/>
      <c r="AI1313" s="46"/>
      <c r="AJ1313" s="46"/>
      <c r="AK1313" s="46"/>
      <c r="AL1313" s="74"/>
    </row>
    <row r="1314" spans="34:38">
      <c r="AH1314" s="46"/>
      <c r="AI1314" s="46"/>
      <c r="AJ1314" s="46"/>
      <c r="AK1314" s="46"/>
      <c r="AL1314" s="74"/>
    </row>
    <row r="1315" spans="34:38">
      <c r="AH1315" s="46"/>
      <c r="AI1315" s="46"/>
      <c r="AJ1315" s="46"/>
      <c r="AK1315" s="46"/>
      <c r="AL1315" s="74"/>
    </row>
    <row r="1316" spans="34:38">
      <c r="AH1316" s="46"/>
      <c r="AI1316" s="46"/>
      <c r="AJ1316" s="46"/>
      <c r="AK1316" s="46"/>
      <c r="AL1316" s="74"/>
    </row>
    <row r="1317" spans="34:38">
      <c r="AH1317" s="46"/>
      <c r="AI1317" s="46"/>
      <c r="AJ1317" s="46"/>
      <c r="AK1317" s="46"/>
      <c r="AL1317" s="74"/>
    </row>
    <row r="1318" spans="34:38">
      <c r="AH1318" s="46"/>
      <c r="AI1318" s="46"/>
      <c r="AJ1318" s="46"/>
      <c r="AK1318" s="46"/>
      <c r="AL1318" s="74"/>
    </row>
    <row r="1319" spans="34:38">
      <c r="AH1319" s="46"/>
      <c r="AI1319" s="46"/>
      <c r="AJ1319" s="46"/>
      <c r="AK1319" s="46"/>
      <c r="AL1319" s="74"/>
    </row>
    <row r="1320" spans="34:38">
      <c r="AH1320" s="46"/>
      <c r="AI1320" s="46"/>
      <c r="AJ1320" s="46"/>
      <c r="AK1320" s="46"/>
      <c r="AL1320" s="74"/>
    </row>
    <row r="1321" spans="34:38">
      <c r="AH1321" s="46"/>
      <c r="AI1321" s="46"/>
      <c r="AJ1321" s="46"/>
      <c r="AK1321" s="46"/>
      <c r="AL1321" s="74"/>
    </row>
    <row r="1322" spans="34:38">
      <c r="AH1322" s="46"/>
      <c r="AI1322" s="46"/>
      <c r="AJ1322" s="46"/>
      <c r="AK1322" s="46"/>
      <c r="AL1322" s="74"/>
    </row>
    <row r="1323" spans="34:38">
      <c r="AH1323" s="46"/>
      <c r="AI1323" s="46"/>
      <c r="AJ1323" s="46"/>
      <c r="AK1323" s="46"/>
      <c r="AL1323" s="74"/>
    </row>
    <row r="1324" spans="34:38">
      <c r="AH1324" s="46"/>
      <c r="AI1324" s="46"/>
      <c r="AJ1324" s="46"/>
      <c r="AK1324" s="46"/>
      <c r="AL1324" s="74"/>
    </row>
    <row r="1325" spans="34:38">
      <c r="AH1325" s="46"/>
      <c r="AI1325" s="46"/>
      <c r="AJ1325" s="46"/>
      <c r="AK1325" s="46"/>
      <c r="AL1325" s="74"/>
    </row>
    <row r="1326" spans="34:38">
      <c r="AH1326" s="46"/>
      <c r="AI1326" s="46"/>
      <c r="AJ1326" s="46"/>
      <c r="AK1326" s="46"/>
      <c r="AL1326" s="74"/>
    </row>
    <row r="1327" spans="34:38">
      <c r="AH1327" s="46"/>
      <c r="AI1327" s="46"/>
      <c r="AJ1327" s="46"/>
      <c r="AK1327" s="46"/>
      <c r="AL1327" s="74"/>
    </row>
    <row r="1328" spans="34:38">
      <c r="AH1328" s="46"/>
      <c r="AI1328" s="46"/>
      <c r="AJ1328" s="46"/>
      <c r="AK1328" s="46"/>
      <c r="AL1328" s="74"/>
    </row>
    <row r="1329" spans="34:38">
      <c r="AH1329" s="46"/>
      <c r="AI1329" s="46"/>
      <c r="AJ1329" s="46"/>
      <c r="AK1329" s="46"/>
      <c r="AL1329" s="74"/>
    </row>
    <row r="1330" spans="34:38">
      <c r="AH1330" s="46"/>
      <c r="AI1330" s="46"/>
      <c r="AJ1330" s="46"/>
      <c r="AK1330" s="46"/>
      <c r="AL1330" s="74"/>
    </row>
    <row r="1331" spans="34:38">
      <c r="AH1331" s="46"/>
      <c r="AI1331" s="46"/>
      <c r="AJ1331" s="46"/>
      <c r="AK1331" s="46"/>
      <c r="AL1331" s="74"/>
    </row>
    <row r="1332" spans="34:38">
      <c r="AH1332" s="46"/>
      <c r="AI1332" s="46"/>
      <c r="AJ1332" s="46"/>
      <c r="AK1332" s="46"/>
      <c r="AL1332" s="74"/>
    </row>
    <row r="1333" spans="34:38">
      <c r="AH1333" s="46"/>
      <c r="AI1333" s="46"/>
      <c r="AJ1333" s="46"/>
      <c r="AK1333" s="46"/>
      <c r="AL1333" s="74"/>
    </row>
    <row r="1334" spans="34:38">
      <c r="AH1334" s="46"/>
      <c r="AI1334" s="46"/>
      <c r="AJ1334" s="46"/>
      <c r="AK1334" s="46"/>
      <c r="AL1334" s="74"/>
    </row>
    <row r="1335" spans="34:38">
      <c r="AH1335" s="46"/>
      <c r="AI1335" s="46"/>
      <c r="AJ1335" s="46"/>
      <c r="AK1335" s="46"/>
      <c r="AL1335" s="74"/>
    </row>
    <row r="1336" spans="34:38">
      <c r="AH1336" s="46"/>
      <c r="AI1336" s="46"/>
      <c r="AJ1336" s="46"/>
      <c r="AK1336" s="46"/>
      <c r="AL1336" s="74"/>
    </row>
    <row r="1337" spans="34:38">
      <c r="AH1337" s="46"/>
      <c r="AI1337" s="46"/>
      <c r="AJ1337" s="46"/>
      <c r="AK1337" s="46"/>
      <c r="AL1337" s="74"/>
    </row>
    <row r="1338" spans="34:38">
      <c r="AH1338" s="46"/>
      <c r="AI1338" s="46"/>
      <c r="AJ1338" s="46"/>
      <c r="AK1338" s="46"/>
      <c r="AL1338" s="74"/>
    </row>
    <row r="1339" spans="34:38">
      <c r="AH1339" s="46"/>
      <c r="AI1339" s="46"/>
      <c r="AJ1339" s="46"/>
      <c r="AK1339" s="46"/>
      <c r="AL1339" s="74"/>
    </row>
    <row r="1340" spans="34:38">
      <c r="AH1340" s="46"/>
      <c r="AI1340" s="46"/>
      <c r="AJ1340" s="46"/>
      <c r="AK1340" s="46"/>
      <c r="AL1340" s="74"/>
    </row>
    <row r="1341" spans="34:38">
      <c r="AH1341" s="46"/>
      <c r="AI1341" s="46"/>
      <c r="AJ1341" s="46"/>
      <c r="AK1341" s="46"/>
      <c r="AL1341" s="74"/>
    </row>
    <row r="1342" spans="34:38">
      <c r="AH1342" s="46"/>
      <c r="AI1342" s="46"/>
      <c r="AJ1342" s="46"/>
      <c r="AK1342" s="46"/>
      <c r="AL1342" s="74"/>
    </row>
    <row r="1343" spans="34:38">
      <c r="AH1343" s="46"/>
      <c r="AI1343" s="46"/>
      <c r="AJ1343" s="46"/>
      <c r="AK1343" s="46"/>
      <c r="AL1343" s="74"/>
    </row>
    <row r="1344" spans="34:38">
      <c r="AH1344" s="46"/>
      <c r="AI1344" s="46"/>
      <c r="AJ1344" s="46"/>
      <c r="AK1344" s="46"/>
      <c r="AL1344" s="74"/>
    </row>
    <row r="1345" spans="34:38">
      <c r="AH1345" s="46"/>
      <c r="AI1345" s="46"/>
      <c r="AJ1345" s="46"/>
      <c r="AK1345" s="46"/>
      <c r="AL1345" s="74"/>
    </row>
    <row r="1346" spans="34:38">
      <c r="AH1346" s="46"/>
      <c r="AI1346" s="46"/>
      <c r="AJ1346" s="46"/>
      <c r="AK1346" s="46"/>
      <c r="AL1346" s="74"/>
    </row>
    <row r="1347" spans="34:38">
      <c r="AH1347" s="46"/>
      <c r="AI1347" s="46"/>
      <c r="AJ1347" s="46"/>
      <c r="AK1347" s="46"/>
      <c r="AL1347" s="74"/>
    </row>
    <row r="1348" spans="34:38">
      <c r="AH1348" s="46"/>
      <c r="AI1348" s="46"/>
      <c r="AJ1348" s="46"/>
      <c r="AK1348" s="46"/>
      <c r="AL1348" s="74"/>
    </row>
    <row r="1349" spans="34:38">
      <c r="AH1349" s="46"/>
      <c r="AI1349" s="46"/>
      <c r="AJ1349" s="46"/>
      <c r="AK1349" s="46"/>
      <c r="AL1349" s="74"/>
    </row>
    <row r="1350" spans="34:38">
      <c r="AH1350" s="46"/>
      <c r="AI1350" s="46"/>
      <c r="AJ1350" s="46"/>
      <c r="AK1350" s="46"/>
      <c r="AL1350" s="74"/>
    </row>
    <row r="1351" spans="34:38">
      <c r="AH1351" s="46"/>
      <c r="AI1351" s="46"/>
      <c r="AJ1351" s="46"/>
      <c r="AK1351" s="46"/>
      <c r="AL1351" s="74"/>
    </row>
    <row r="1352" spans="34:38">
      <c r="AH1352" s="46"/>
      <c r="AI1352" s="46"/>
      <c r="AJ1352" s="46"/>
      <c r="AK1352" s="46"/>
      <c r="AL1352" s="74"/>
    </row>
    <row r="1353" spans="34:38">
      <c r="AH1353" s="46"/>
      <c r="AI1353" s="46"/>
      <c r="AJ1353" s="46"/>
      <c r="AK1353" s="46"/>
      <c r="AL1353" s="74"/>
    </row>
    <row r="1354" spans="34:38">
      <c r="AH1354" s="46"/>
      <c r="AI1354" s="46"/>
      <c r="AJ1354" s="46"/>
      <c r="AK1354" s="46"/>
      <c r="AL1354" s="74"/>
    </row>
    <row r="1355" spans="34:38">
      <c r="AH1355" s="46"/>
      <c r="AI1355" s="46"/>
      <c r="AJ1355" s="46"/>
      <c r="AK1355" s="46"/>
      <c r="AL1355" s="74"/>
    </row>
    <row r="1356" spans="34:38">
      <c r="AH1356" s="46"/>
      <c r="AI1356" s="46"/>
      <c r="AJ1356" s="46"/>
      <c r="AK1356" s="46"/>
      <c r="AL1356" s="74"/>
    </row>
    <row r="1357" spans="34:38">
      <c r="AH1357" s="46"/>
      <c r="AI1357" s="46"/>
      <c r="AJ1357" s="46"/>
      <c r="AK1357" s="46"/>
      <c r="AL1357" s="74"/>
    </row>
    <row r="1358" spans="34:38">
      <c r="AH1358" s="46"/>
      <c r="AI1358" s="46"/>
      <c r="AJ1358" s="46"/>
      <c r="AK1358" s="46"/>
      <c r="AL1358" s="74"/>
    </row>
    <row r="1359" spans="34:38">
      <c r="AH1359" s="46"/>
      <c r="AI1359" s="46"/>
      <c r="AJ1359" s="46"/>
      <c r="AK1359" s="46"/>
      <c r="AL1359" s="74"/>
    </row>
    <row r="1360" spans="34:38">
      <c r="AH1360" s="46"/>
      <c r="AI1360" s="46"/>
      <c r="AJ1360" s="46"/>
      <c r="AK1360" s="46"/>
      <c r="AL1360" s="74"/>
    </row>
    <row r="1361" spans="34:38">
      <c r="AH1361" s="46"/>
      <c r="AI1361" s="46"/>
      <c r="AJ1361" s="46"/>
      <c r="AK1361" s="46"/>
      <c r="AL1361" s="74"/>
    </row>
    <row r="1362" spans="34:38">
      <c r="AH1362" s="46"/>
      <c r="AI1362" s="46"/>
      <c r="AJ1362" s="46"/>
      <c r="AK1362" s="46"/>
      <c r="AL1362" s="74"/>
    </row>
    <row r="1363" spans="34:38">
      <c r="AH1363" s="46"/>
      <c r="AI1363" s="46"/>
      <c r="AJ1363" s="46"/>
      <c r="AK1363" s="46"/>
      <c r="AL1363" s="74"/>
    </row>
    <row r="1364" spans="34:38">
      <c r="AH1364" s="46"/>
      <c r="AI1364" s="46"/>
      <c r="AJ1364" s="46"/>
      <c r="AK1364" s="46"/>
      <c r="AL1364" s="74"/>
    </row>
    <row r="1365" spans="34:38">
      <c r="AH1365" s="46"/>
      <c r="AI1365" s="46"/>
      <c r="AJ1365" s="46"/>
      <c r="AK1365" s="46"/>
      <c r="AL1365" s="74"/>
    </row>
    <row r="1366" spans="34:38">
      <c r="AH1366" s="46"/>
      <c r="AI1366" s="46"/>
      <c r="AJ1366" s="46"/>
      <c r="AK1366" s="46"/>
      <c r="AL1366" s="74"/>
    </row>
    <row r="1367" spans="34:38">
      <c r="AH1367" s="46"/>
      <c r="AI1367" s="46"/>
      <c r="AJ1367" s="46"/>
      <c r="AK1367" s="46"/>
      <c r="AL1367" s="74"/>
    </row>
    <row r="1368" spans="34:38">
      <c r="AH1368" s="46"/>
      <c r="AI1368" s="46"/>
      <c r="AJ1368" s="46"/>
      <c r="AK1368" s="46"/>
      <c r="AL1368" s="74"/>
    </row>
    <row r="1369" spans="34:38">
      <c r="AH1369" s="46"/>
      <c r="AI1369" s="46"/>
      <c r="AJ1369" s="46"/>
      <c r="AK1369" s="46"/>
      <c r="AL1369" s="74"/>
    </row>
    <row r="1370" spans="34:38">
      <c r="AH1370" s="46"/>
      <c r="AI1370" s="46"/>
      <c r="AJ1370" s="46"/>
      <c r="AK1370" s="46"/>
      <c r="AL1370" s="74"/>
    </row>
    <row r="1371" spans="34:38">
      <c r="AH1371" s="46"/>
      <c r="AI1371" s="46"/>
      <c r="AJ1371" s="46"/>
      <c r="AK1371" s="46"/>
      <c r="AL1371" s="74"/>
    </row>
    <row r="1372" spans="34:38">
      <c r="AH1372" s="46"/>
      <c r="AI1372" s="46"/>
      <c r="AJ1372" s="46"/>
      <c r="AK1372" s="46"/>
      <c r="AL1372" s="74"/>
    </row>
    <row r="1373" spans="34:38">
      <c r="AH1373" s="46"/>
      <c r="AI1373" s="46"/>
      <c r="AJ1373" s="46"/>
      <c r="AK1373" s="46"/>
      <c r="AL1373" s="74"/>
    </row>
    <row r="1374" spans="34:38">
      <c r="AH1374" s="46"/>
      <c r="AI1374" s="46"/>
      <c r="AJ1374" s="46"/>
      <c r="AK1374" s="46"/>
      <c r="AL1374" s="74"/>
    </row>
    <row r="1375" spans="34:38">
      <c r="AH1375" s="46"/>
      <c r="AI1375" s="46"/>
      <c r="AJ1375" s="46"/>
      <c r="AK1375" s="46"/>
      <c r="AL1375" s="74"/>
    </row>
    <row r="1376" spans="34:38">
      <c r="AH1376" s="46"/>
      <c r="AI1376" s="46"/>
      <c r="AJ1376" s="46"/>
      <c r="AK1376" s="46"/>
      <c r="AL1376" s="74"/>
    </row>
    <row r="1377" spans="34:38">
      <c r="AH1377" s="46"/>
      <c r="AI1377" s="46"/>
      <c r="AJ1377" s="46"/>
      <c r="AK1377" s="46"/>
      <c r="AL1377" s="74"/>
    </row>
    <row r="1378" spans="34:38">
      <c r="AH1378" s="46"/>
      <c r="AI1378" s="46"/>
      <c r="AJ1378" s="46"/>
      <c r="AK1378" s="46"/>
      <c r="AL1378" s="74"/>
    </row>
    <row r="1379" spans="34:38">
      <c r="AH1379" s="46"/>
      <c r="AI1379" s="46"/>
      <c r="AJ1379" s="46"/>
      <c r="AK1379" s="46"/>
      <c r="AL1379" s="74"/>
    </row>
    <row r="1380" spans="34:38">
      <c r="AH1380" s="46"/>
      <c r="AI1380" s="46"/>
      <c r="AJ1380" s="46"/>
      <c r="AK1380" s="46"/>
      <c r="AL1380" s="74"/>
    </row>
    <row r="1381" spans="34:38">
      <c r="AH1381" s="46"/>
      <c r="AI1381" s="46"/>
      <c r="AJ1381" s="46"/>
      <c r="AK1381" s="46"/>
      <c r="AL1381" s="74"/>
    </row>
    <row r="1382" spans="34:38">
      <c r="AH1382" s="46"/>
      <c r="AI1382" s="46"/>
      <c r="AJ1382" s="46"/>
      <c r="AK1382" s="46"/>
      <c r="AL1382" s="74"/>
    </row>
    <row r="1383" spans="34:38">
      <c r="AH1383" s="46"/>
      <c r="AI1383" s="46"/>
      <c r="AJ1383" s="46"/>
      <c r="AK1383" s="46"/>
      <c r="AL1383" s="74"/>
    </row>
    <row r="1384" spans="34:38">
      <c r="AH1384" s="46"/>
      <c r="AI1384" s="46"/>
      <c r="AJ1384" s="46"/>
      <c r="AK1384" s="46"/>
      <c r="AL1384" s="74"/>
    </row>
    <row r="1385" spans="34:38">
      <c r="AH1385" s="46"/>
      <c r="AI1385" s="46"/>
      <c r="AJ1385" s="46"/>
      <c r="AK1385" s="46"/>
      <c r="AL1385" s="74"/>
    </row>
    <row r="1386" spans="34:38">
      <c r="AH1386" s="46"/>
      <c r="AI1386" s="46"/>
      <c r="AJ1386" s="46"/>
      <c r="AK1386" s="46"/>
      <c r="AL1386" s="74"/>
    </row>
    <row r="1387" spans="34:38">
      <c r="AH1387" s="46"/>
      <c r="AI1387" s="46"/>
      <c r="AJ1387" s="46"/>
      <c r="AK1387" s="46"/>
      <c r="AL1387" s="74"/>
    </row>
    <row r="1388" spans="34:38">
      <c r="AH1388" s="46"/>
      <c r="AI1388" s="46"/>
      <c r="AJ1388" s="46"/>
      <c r="AK1388" s="46"/>
      <c r="AL1388" s="74"/>
    </row>
    <row r="1389" spans="34:38">
      <c r="AH1389" s="46"/>
      <c r="AI1389" s="46"/>
      <c r="AJ1389" s="46"/>
      <c r="AK1389" s="46"/>
      <c r="AL1389" s="74"/>
    </row>
    <row r="1390" spans="34:38">
      <c r="AH1390" s="46"/>
      <c r="AI1390" s="46"/>
      <c r="AJ1390" s="46"/>
      <c r="AK1390" s="46"/>
      <c r="AL1390" s="74"/>
    </row>
    <row r="1391" spans="34:38">
      <c r="AH1391" s="46"/>
      <c r="AI1391" s="46"/>
      <c r="AJ1391" s="46"/>
      <c r="AK1391" s="46"/>
      <c r="AL1391" s="74"/>
    </row>
    <row r="1392" spans="34:38">
      <c r="AH1392" s="46"/>
      <c r="AI1392" s="46"/>
      <c r="AJ1392" s="46"/>
      <c r="AK1392" s="46"/>
      <c r="AL1392" s="74"/>
    </row>
    <row r="1393" spans="34:38">
      <c r="AH1393" s="46"/>
      <c r="AI1393" s="46"/>
      <c r="AJ1393" s="46"/>
      <c r="AK1393" s="46"/>
      <c r="AL1393" s="74"/>
    </row>
    <row r="1394" spans="34:38">
      <c r="AH1394" s="46"/>
      <c r="AI1394" s="46"/>
      <c r="AJ1394" s="46"/>
      <c r="AK1394" s="46"/>
      <c r="AL1394" s="74"/>
    </row>
    <row r="1395" spans="34:38">
      <c r="AH1395" s="46"/>
      <c r="AI1395" s="46"/>
      <c r="AJ1395" s="46"/>
      <c r="AK1395" s="46"/>
      <c r="AL1395" s="74"/>
    </row>
    <row r="1396" spans="34:38">
      <c r="AH1396" s="46"/>
      <c r="AI1396" s="46"/>
      <c r="AJ1396" s="46"/>
      <c r="AK1396" s="46"/>
      <c r="AL1396" s="74"/>
    </row>
    <row r="1397" spans="34:38">
      <c r="AH1397" s="46"/>
      <c r="AI1397" s="46"/>
      <c r="AJ1397" s="46"/>
      <c r="AK1397" s="46"/>
      <c r="AL1397" s="74"/>
    </row>
    <row r="1398" spans="34:38">
      <c r="AH1398" s="46"/>
      <c r="AI1398" s="46"/>
      <c r="AJ1398" s="46"/>
      <c r="AK1398" s="46"/>
      <c r="AL1398" s="74"/>
    </row>
    <row r="1399" spans="34:38">
      <c r="AH1399" s="46"/>
      <c r="AI1399" s="46"/>
      <c r="AJ1399" s="46"/>
      <c r="AK1399" s="46"/>
      <c r="AL1399" s="74"/>
    </row>
    <row r="1400" spans="34:38">
      <c r="AH1400" s="46"/>
      <c r="AI1400" s="46"/>
      <c r="AJ1400" s="46"/>
      <c r="AK1400" s="46"/>
      <c r="AL1400" s="74"/>
    </row>
    <row r="1401" spans="34:38">
      <c r="AH1401" s="46"/>
      <c r="AI1401" s="46"/>
      <c r="AJ1401" s="46"/>
      <c r="AK1401" s="46"/>
      <c r="AL1401" s="74"/>
    </row>
    <row r="1402" spans="34:38">
      <c r="AH1402" s="46"/>
      <c r="AI1402" s="46"/>
      <c r="AJ1402" s="46"/>
      <c r="AK1402" s="46"/>
      <c r="AL1402" s="74"/>
    </row>
    <row r="1403" spans="34:38">
      <c r="AH1403" s="46"/>
      <c r="AI1403" s="46"/>
      <c r="AJ1403" s="46"/>
      <c r="AK1403" s="46"/>
      <c r="AL1403" s="74"/>
    </row>
    <row r="1404" spans="34:38">
      <c r="AH1404" s="46"/>
      <c r="AI1404" s="46"/>
      <c r="AJ1404" s="46"/>
      <c r="AK1404" s="46"/>
      <c r="AL1404" s="74"/>
    </row>
    <row r="1405" spans="34:38">
      <c r="AH1405" s="46"/>
      <c r="AI1405" s="46"/>
      <c r="AJ1405" s="46"/>
      <c r="AK1405" s="46"/>
      <c r="AL1405" s="74"/>
    </row>
    <row r="1406" spans="34:38">
      <c r="AH1406" s="46"/>
      <c r="AI1406" s="46"/>
      <c r="AJ1406" s="46"/>
      <c r="AK1406" s="46"/>
      <c r="AL1406" s="74"/>
    </row>
    <row r="1407" spans="34:38">
      <c r="AH1407" s="46"/>
      <c r="AI1407" s="46"/>
      <c r="AJ1407" s="46"/>
      <c r="AK1407" s="46"/>
      <c r="AL1407" s="74"/>
    </row>
    <row r="1408" spans="34:38">
      <c r="AH1408" s="46"/>
      <c r="AI1408" s="46"/>
      <c r="AJ1408" s="46"/>
      <c r="AK1408" s="46"/>
      <c r="AL1408" s="74"/>
    </row>
    <row r="1409" spans="34:38">
      <c r="AH1409" s="46"/>
      <c r="AI1409" s="46"/>
      <c r="AJ1409" s="46"/>
      <c r="AK1409" s="46"/>
      <c r="AL1409" s="74"/>
    </row>
    <row r="1410" spans="34:38">
      <c r="AH1410" s="46"/>
      <c r="AI1410" s="46"/>
      <c r="AJ1410" s="46"/>
      <c r="AK1410" s="46"/>
      <c r="AL1410" s="74"/>
    </row>
    <row r="1411" spans="34:38">
      <c r="AH1411" s="46"/>
      <c r="AI1411" s="46"/>
      <c r="AJ1411" s="46"/>
      <c r="AK1411" s="46"/>
      <c r="AL1411" s="74"/>
    </row>
    <row r="1412" spans="34:38">
      <c r="AH1412" s="46"/>
      <c r="AI1412" s="46"/>
      <c r="AJ1412" s="46"/>
      <c r="AK1412" s="46"/>
      <c r="AL1412" s="74"/>
    </row>
    <row r="1413" spans="34:38">
      <c r="AH1413" s="46"/>
      <c r="AI1413" s="46"/>
      <c r="AJ1413" s="46"/>
      <c r="AK1413" s="46"/>
      <c r="AL1413" s="74"/>
    </row>
    <row r="1414" spans="34:38">
      <c r="AH1414" s="46"/>
      <c r="AI1414" s="46"/>
      <c r="AJ1414" s="46"/>
      <c r="AK1414" s="46"/>
      <c r="AL1414" s="74"/>
    </row>
    <row r="1415" spans="34:38">
      <c r="AH1415" s="46"/>
      <c r="AI1415" s="46"/>
      <c r="AJ1415" s="46"/>
      <c r="AK1415" s="46"/>
      <c r="AL1415" s="74"/>
    </row>
    <row r="1416" spans="34:38">
      <c r="AH1416" s="46"/>
      <c r="AI1416" s="46"/>
      <c r="AJ1416" s="46"/>
      <c r="AK1416" s="46"/>
      <c r="AL1416" s="74"/>
    </row>
    <row r="1417" spans="34:38">
      <c r="AH1417" s="46"/>
      <c r="AI1417" s="46"/>
      <c r="AJ1417" s="46"/>
      <c r="AK1417" s="46"/>
      <c r="AL1417" s="74"/>
    </row>
    <row r="1418" spans="34:38">
      <c r="AH1418" s="46"/>
      <c r="AI1418" s="46"/>
      <c r="AJ1418" s="46"/>
      <c r="AK1418" s="46"/>
      <c r="AL1418" s="74"/>
    </row>
    <row r="1419" spans="34:38">
      <c r="AH1419" s="46"/>
      <c r="AI1419" s="46"/>
      <c r="AJ1419" s="46"/>
      <c r="AK1419" s="46"/>
      <c r="AL1419" s="74"/>
    </row>
    <row r="1420" spans="34:38">
      <c r="AH1420" s="46"/>
      <c r="AI1420" s="46"/>
      <c r="AJ1420" s="46"/>
      <c r="AK1420" s="46"/>
      <c r="AL1420" s="74"/>
    </row>
    <row r="1421" spans="34:38">
      <c r="AH1421" s="46"/>
      <c r="AI1421" s="46"/>
      <c r="AJ1421" s="46"/>
      <c r="AK1421" s="46"/>
      <c r="AL1421" s="74"/>
    </row>
    <row r="1422" spans="34:38">
      <c r="AH1422" s="46"/>
      <c r="AI1422" s="46"/>
      <c r="AJ1422" s="46"/>
      <c r="AK1422" s="46"/>
      <c r="AL1422" s="74"/>
    </row>
    <row r="1423" spans="34:38">
      <c r="AH1423" s="46"/>
      <c r="AI1423" s="46"/>
      <c r="AJ1423" s="46"/>
      <c r="AK1423" s="46"/>
      <c r="AL1423" s="74"/>
    </row>
    <row r="1424" spans="34:38">
      <c r="AH1424" s="46"/>
      <c r="AI1424" s="46"/>
      <c r="AJ1424" s="46"/>
      <c r="AK1424" s="46"/>
      <c r="AL1424" s="74"/>
    </row>
    <row r="1425" spans="34:38">
      <c r="AH1425" s="46"/>
      <c r="AI1425" s="46"/>
      <c r="AJ1425" s="46"/>
      <c r="AK1425" s="46"/>
      <c r="AL1425" s="74"/>
    </row>
    <row r="1426" spans="34:38">
      <c r="AH1426" s="46"/>
      <c r="AI1426" s="46"/>
      <c r="AJ1426" s="46"/>
      <c r="AK1426" s="46"/>
      <c r="AL1426" s="74"/>
    </row>
    <row r="1427" spans="34:38">
      <c r="AH1427" s="46"/>
      <c r="AI1427" s="46"/>
      <c r="AJ1427" s="46"/>
      <c r="AK1427" s="46"/>
      <c r="AL1427" s="74"/>
    </row>
    <row r="1428" spans="34:38">
      <c r="AH1428" s="46"/>
      <c r="AI1428" s="46"/>
      <c r="AJ1428" s="46"/>
      <c r="AK1428" s="46"/>
      <c r="AL1428" s="74"/>
    </row>
    <row r="1429" spans="34:38">
      <c r="AH1429" s="46"/>
      <c r="AI1429" s="46"/>
      <c r="AJ1429" s="46"/>
      <c r="AK1429" s="46"/>
      <c r="AL1429" s="74"/>
    </row>
    <row r="1430" spans="34:38">
      <c r="AH1430" s="46"/>
      <c r="AI1430" s="46"/>
      <c r="AJ1430" s="46"/>
      <c r="AK1430" s="46"/>
      <c r="AL1430" s="74"/>
    </row>
    <row r="1431" spans="34:38">
      <c r="AH1431" s="46"/>
      <c r="AI1431" s="46"/>
      <c r="AJ1431" s="46"/>
      <c r="AK1431" s="46"/>
      <c r="AL1431" s="74"/>
    </row>
    <row r="1432" spans="34:38">
      <c r="AH1432" s="46"/>
      <c r="AI1432" s="46"/>
      <c r="AJ1432" s="46"/>
      <c r="AK1432" s="46"/>
      <c r="AL1432" s="74"/>
    </row>
    <row r="1433" spans="34:38">
      <c r="AH1433" s="46"/>
      <c r="AI1433" s="46"/>
      <c r="AJ1433" s="46"/>
      <c r="AK1433" s="46"/>
      <c r="AL1433" s="74"/>
    </row>
    <row r="1434" spans="34:38">
      <c r="AH1434" s="46"/>
      <c r="AI1434" s="46"/>
      <c r="AJ1434" s="46"/>
      <c r="AK1434" s="46"/>
      <c r="AL1434" s="74"/>
    </row>
    <row r="1435" spans="34:38">
      <c r="AH1435" s="46"/>
      <c r="AI1435" s="46"/>
      <c r="AJ1435" s="46"/>
      <c r="AK1435" s="46"/>
      <c r="AL1435" s="74"/>
    </row>
    <row r="1436" spans="34:38">
      <c r="AH1436" s="46"/>
      <c r="AI1436" s="46"/>
      <c r="AJ1436" s="46"/>
      <c r="AK1436" s="46"/>
      <c r="AL1436" s="74"/>
    </row>
    <row r="1437" spans="34:38">
      <c r="AH1437" s="46"/>
      <c r="AI1437" s="46"/>
      <c r="AJ1437" s="46"/>
      <c r="AK1437" s="46"/>
      <c r="AL1437" s="74"/>
    </row>
    <row r="1438" spans="34:38">
      <c r="AH1438" s="46"/>
      <c r="AI1438" s="46"/>
      <c r="AJ1438" s="46"/>
      <c r="AK1438" s="46"/>
      <c r="AL1438" s="74"/>
    </row>
    <row r="1439" spans="34:38">
      <c r="AH1439" s="46"/>
      <c r="AI1439" s="46"/>
      <c r="AJ1439" s="46"/>
      <c r="AK1439" s="46"/>
      <c r="AL1439" s="74"/>
    </row>
    <row r="1440" spans="34:38">
      <c r="AH1440" s="46"/>
      <c r="AI1440" s="46"/>
      <c r="AJ1440" s="46"/>
      <c r="AK1440" s="46"/>
      <c r="AL1440" s="74"/>
    </row>
    <row r="1441" spans="34:38">
      <c r="AH1441" s="46"/>
      <c r="AI1441" s="46"/>
      <c r="AJ1441" s="46"/>
      <c r="AK1441" s="46"/>
      <c r="AL1441" s="74"/>
    </row>
    <row r="1442" spans="34:38">
      <c r="AH1442" s="46"/>
      <c r="AI1442" s="46"/>
      <c r="AJ1442" s="46"/>
      <c r="AK1442" s="46"/>
      <c r="AL1442" s="74"/>
    </row>
    <row r="1443" spans="34:38">
      <c r="AH1443" s="46"/>
      <c r="AI1443" s="46"/>
      <c r="AJ1443" s="46"/>
      <c r="AK1443" s="46"/>
      <c r="AL1443" s="74"/>
    </row>
    <row r="1444" spans="34:38">
      <c r="AH1444" s="46"/>
      <c r="AI1444" s="46"/>
      <c r="AJ1444" s="46"/>
      <c r="AK1444" s="46"/>
      <c r="AL1444" s="74"/>
    </row>
    <row r="1445" spans="34:38">
      <c r="AH1445" s="46"/>
      <c r="AI1445" s="46"/>
      <c r="AJ1445" s="46"/>
      <c r="AK1445" s="46"/>
      <c r="AL1445" s="74"/>
    </row>
    <row r="1446" spans="34:38">
      <c r="AH1446" s="46"/>
      <c r="AI1446" s="46"/>
      <c r="AJ1446" s="46"/>
      <c r="AK1446" s="46"/>
      <c r="AL1446" s="74"/>
    </row>
    <row r="1447" spans="34:38">
      <c r="AH1447" s="46"/>
      <c r="AI1447" s="46"/>
      <c r="AJ1447" s="46"/>
      <c r="AK1447" s="46"/>
      <c r="AL1447" s="74"/>
    </row>
    <row r="1448" spans="34:38">
      <c r="AH1448" s="46"/>
      <c r="AI1448" s="46"/>
      <c r="AJ1448" s="46"/>
      <c r="AK1448" s="46"/>
      <c r="AL1448" s="74"/>
    </row>
    <row r="1449" spans="34:38">
      <c r="AH1449" s="46"/>
      <c r="AI1449" s="46"/>
      <c r="AJ1449" s="46"/>
      <c r="AK1449" s="46"/>
      <c r="AL1449" s="74"/>
    </row>
    <row r="1450" spans="34:38">
      <c r="AH1450" s="46"/>
      <c r="AI1450" s="46"/>
      <c r="AJ1450" s="46"/>
      <c r="AK1450" s="46"/>
      <c r="AL1450" s="74"/>
    </row>
    <row r="1451" spans="34:38">
      <c r="AH1451" s="46"/>
      <c r="AI1451" s="46"/>
      <c r="AJ1451" s="46"/>
      <c r="AK1451" s="46"/>
      <c r="AL1451" s="74"/>
    </row>
    <row r="1452" spans="34:38">
      <c r="AH1452" s="46"/>
      <c r="AI1452" s="46"/>
      <c r="AJ1452" s="46"/>
      <c r="AK1452" s="46"/>
      <c r="AL1452" s="74"/>
    </row>
    <row r="1453" spans="34:38">
      <c r="AH1453" s="46"/>
      <c r="AI1453" s="46"/>
      <c r="AJ1453" s="46"/>
      <c r="AK1453" s="46"/>
      <c r="AL1453" s="74"/>
    </row>
    <row r="1454" spans="34:38">
      <c r="AH1454" s="46"/>
      <c r="AI1454" s="46"/>
      <c r="AJ1454" s="46"/>
      <c r="AK1454" s="46"/>
      <c r="AL1454" s="74"/>
    </row>
    <row r="1455" spans="34:38">
      <c r="AH1455" s="46"/>
      <c r="AI1455" s="46"/>
      <c r="AJ1455" s="46"/>
      <c r="AK1455" s="46"/>
      <c r="AL1455" s="74"/>
    </row>
    <row r="1456" spans="34:38">
      <c r="AH1456" s="46"/>
      <c r="AI1456" s="46"/>
      <c r="AJ1456" s="46"/>
      <c r="AK1456" s="46"/>
      <c r="AL1456" s="74"/>
    </row>
    <row r="1457" spans="34:38">
      <c r="AH1457" s="46"/>
      <c r="AI1457" s="46"/>
      <c r="AJ1457" s="46"/>
      <c r="AK1457" s="46"/>
      <c r="AL1457" s="74"/>
    </row>
    <row r="1458" spans="34:38">
      <c r="AH1458" s="46"/>
      <c r="AI1458" s="46"/>
      <c r="AJ1458" s="46"/>
      <c r="AK1458" s="46"/>
      <c r="AL1458" s="74"/>
    </row>
    <row r="1459" spans="34:38">
      <c r="AH1459" s="46"/>
      <c r="AI1459" s="46"/>
      <c r="AJ1459" s="46"/>
      <c r="AK1459" s="46"/>
      <c r="AL1459" s="74"/>
    </row>
    <row r="1460" spans="34:38">
      <c r="AH1460" s="46"/>
      <c r="AI1460" s="46"/>
      <c r="AJ1460" s="46"/>
      <c r="AK1460" s="46"/>
      <c r="AL1460" s="74"/>
    </row>
    <row r="1461" spans="34:38">
      <c r="AH1461" s="46"/>
      <c r="AI1461" s="46"/>
      <c r="AJ1461" s="46"/>
      <c r="AK1461" s="46"/>
      <c r="AL1461" s="74"/>
    </row>
    <row r="1462" spans="34:38">
      <c r="AH1462" s="46"/>
      <c r="AI1462" s="46"/>
      <c r="AJ1462" s="46"/>
      <c r="AK1462" s="46"/>
      <c r="AL1462" s="74"/>
    </row>
    <row r="1463" spans="34:38">
      <c r="AH1463" s="46"/>
      <c r="AI1463" s="46"/>
      <c r="AJ1463" s="46"/>
      <c r="AK1463" s="46"/>
      <c r="AL1463" s="74"/>
    </row>
    <row r="1464" spans="34:38">
      <c r="AH1464" s="46"/>
      <c r="AI1464" s="46"/>
      <c r="AJ1464" s="46"/>
      <c r="AK1464" s="46"/>
      <c r="AL1464" s="74"/>
    </row>
    <row r="1465" spans="34:38">
      <c r="AH1465" s="46"/>
      <c r="AI1465" s="46"/>
      <c r="AJ1465" s="46"/>
      <c r="AK1465" s="46"/>
      <c r="AL1465" s="74"/>
    </row>
    <row r="1466" spans="34:38">
      <c r="AH1466" s="46"/>
      <c r="AI1466" s="46"/>
      <c r="AJ1466" s="46"/>
      <c r="AK1466" s="46"/>
      <c r="AL1466" s="74"/>
    </row>
    <row r="1467" spans="34:38">
      <c r="AH1467" s="46"/>
      <c r="AI1467" s="46"/>
      <c r="AJ1467" s="46"/>
      <c r="AK1467" s="46"/>
      <c r="AL1467" s="74"/>
    </row>
    <row r="1468" spans="34:38">
      <c r="AH1468" s="46"/>
      <c r="AI1468" s="46"/>
      <c r="AJ1468" s="46"/>
      <c r="AK1468" s="46"/>
      <c r="AL1468" s="74"/>
    </row>
    <row r="1469" spans="34:38">
      <c r="AH1469" s="46"/>
      <c r="AI1469" s="46"/>
      <c r="AJ1469" s="46"/>
      <c r="AK1469" s="46"/>
      <c r="AL1469" s="74"/>
    </row>
    <row r="1470" spans="34:38">
      <c r="AH1470" s="46"/>
      <c r="AI1470" s="46"/>
      <c r="AJ1470" s="46"/>
      <c r="AK1470" s="46"/>
      <c r="AL1470" s="74"/>
    </row>
    <row r="1471" spans="34:38">
      <c r="AH1471" s="46"/>
      <c r="AI1471" s="46"/>
      <c r="AJ1471" s="46"/>
      <c r="AK1471" s="46"/>
      <c r="AL1471" s="74"/>
    </row>
    <row r="1472" spans="34:38">
      <c r="AH1472" s="46"/>
      <c r="AI1472" s="46"/>
      <c r="AJ1472" s="46"/>
      <c r="AK1472" s="46"/>
      <c r="AL1472" s="74"/>
    </row>
    <row r="1473" spans="34:38">
      <c r="AH1473" s="46"/>
      <c r="AI1473" s="46"/>
      <c r="AJ1473" s="46"/>
      <c r="AK1473" s="46"/>
      <c r="AL1473" s="74"/>
    </row>
    <row r="1474" spans="34:38">
      <c r="AH1474" s="46"/>
      <c r="AI1474" s="46"/>
      <c r="AJ1474" s="46"/>
      <c r="AK1474" s="46"/>
      <c r="AL1474" s="74"/>
    </row>
    <row r="1475" spans="34:38">
      <c r="AH1475" s="46"/>
      <c r="AI1475" s="46"/>
      <c r="AJ1475" s="46"/>
      <c r="AK1475" s="46"/>
      <c r="AL1475" s="74"/>
    </row>
    <row r="1476" spans="34:38">
      <c r="AH1476" s="46"/>
      <c r="AI1476" s="46"/>
      <c r="AJ1476" s="46"/>
      <c r="AK1476" s="46"/>
      <c r="AL1476" s="74"/>
    </row>
    <row r="1477" spans="34:38">
      <c r="AH1477" s="46"/>
      <c r="AI1477" s="46"/>
      <c r="AJ1477" s="46"/>
      <c r="AK1477" s="46"/>
      <c r="AL1477" s="74"/>
    </row>
    <row r="1478" spans="34:38">
      <c r="AH1478" s="46"/>
      <c r="AI1478" s="46"/>
      <c r="AJ1478" s="46"/>
      <c r="AK1478" s="46"/>
      <c r="AL1478" s="74"/>
    </row>
    <row r="1479" spans="34:38">
      <c r="AH1479" s="46"/>
      <c r="AI1479" s="46"/>
      <c r="AJ1479" s="46"/>
      <c r="AK1479" s="46"/>
      <c r="AL1479" s="74"/>
    </row>
    <row r="1480" spans="34:38">
      <c r="AH1480" s="46"/>
      <c r="AI1480" s="46"/>
      <c r="AJ1480" s="46"/>
      <c r="AK1480" s="46"/>
      <c r="AL1480" s="74"/>
    </row>
    <row r="1481" spans="34:38">
      <c r="AH1481" s="46"/>
      <c r="AI1481" s="46"/>
      <c r="AJ1481" s="46"/>
      <c r="AK1481" s="46"/>
      <c r="AL1481" s="74"/>
    </row>
    <row r="1482" spans="34:38">
      <c r="AH1482" s="46"/>
      <c r="AI1482" s="46"/>
      <c r="AJ1482" s="46"/>
      <c r="AK1482" s="46"/>
      <c r="AL1482" s="74"/>
    </row>
    <row r="1483" spans="34:38">
      <c r="AH1483" s="46"/>
      <c r="AI1483" s="46"/>
      <c r="AJ1483" s="46"/>
      <c r="AK1483" s="46"/>
      <c r="AL1483" s="74"/>
    </row>
    <row r="1484" spans="34:38">
      <c r="AH1484" s="46"/>
      <c r="AI1484" s="46"/>
      <c r="AJ1484" s="46"/>
      <c r="AK1484" s="46"/>
      <c r="AL1484" s="74"/>
    </row>
    <row r="1485" spans="34:38">
      <c r="AH1485" s="46"/>
      <c r="AI1485" s="46"/>
      <c r="AJ1485" s="46"/>
      <c r="AK1485" s="46"/>
      <c r="AL1485" s="74"/>
    </row>
    <row r="1486" spans="34:38">
      <c r="AH1486" s="46"/>
      <c r="AI1486" s="46"/>
      <c r="AJ1486" s="46"/>
      <c r="AK1486" s="46"/>
      <c r="AL1486" s="74"/>
    </row>
    <row r="1487" spans="34:38">
      <c r="AH1487" s="46"/>
      <c r="AI1487" s="46"/>
      <c r="AJ1487" s="46"/>
      <c r="AK1487" s="46"/>
      <c r="AL1487" s="74"/>
    </row>
    <row r="1488" spans="34:38">
      <c r="AH1488" s="46"/>
      <c r="AI1488" s="46"/>
      <c r="AJ1488" s="46"/>
      <c r="AK1488" s="46"/>
      <c r="AL1488" s="74"/>
    </row>
    <row r="1489" spans="34:38">
      <c r="AH1489" s="46"/>
      <c r="AI1489" s="46"/>
      <c r="AJ1489" s="46"/>
      <c r="AK1489" s="46"/>
      <c r="AL1489" s="74"/>
    </row>
    <row r="1490" spans="34:38">
      <c r="AH1490" s="46"/>
      <c r="AI1490" s="46"/>
      <c r="AJ1490" s="46"/>
      <c r="AK1490" s="46"/>
      <c r="AL1490" s="74"/>
    </row>
    <row r="1491" spans="34:38">
      <c r="AH1491" s="46"/>
      <c r="AI1491" s="46"/>
      <c r="AJ1491" s="46"/>
      <c r="AK1491" s="46"/>
      <c r="AL1491" s="74"/>
    </row>
    <row r="1492" spans="34:38">
      <c r="AH1492" s="46"/>
      <c r="AI1492" s="46"/>
      <c r="AJ1492" s="46"/>
      <c r="AK1492" s="46"/>
      <c r="AL1492" s="74"/>
    </row>
    <row r="1493" spans="34:38">
      <c r="AH1493" s="46"/>
      <c r="AI1493" s="46"/>
      <c r="AJ1493" s="46"/>
      <c r="AK1493" s="46"/>
      <c r="AL1493" s="74"/>
    </row>
    <row r="1494" spans="34:38">
      <c r="AH1494" s="46"/>
      <c r="AI1494" s="46"/>
      <c r="AJ1494" s="46"/>
      <c r="AK1494" s="46"/>
      <c r="AL1494" s="74"/>
    </row>
    <row r="1495" spans="34:38">
      <c r="AH1495" s="46"/>
      <c r="AI1495" s="46"/>
      <c r="AJ1495" s="46"/>
      <c r="AK1495" s="46"/>
      <c r="AL1495" s="74"/>
    </row>
    <row r="1496" spans="34:38">
      <c r="AH1496" s="46"/>
      <c r="AI1496" s="46"/>
      <c r="AJ1496" s="46"/>
      <c r="AK1496" s="46"/>
      <c r="AL1496" s="74"/>
    </row>
    <row r="1497" spans="34:38">
      <c r="AH1497" s="46"/>
      <c r="AI1497" s="46"/>
      <c r="AJ1497" s="46"/>
      <c r="AK1497" s="46"/>
      <c r="AL1497" s="74"/>
    </row>
    <row r="1498" spans="34:38">
      <c r="AH1498" s="46"/>
      <c r="AI1498" s="46"/>
      <c r="AJ1498" s="46"/>
      <c r="AK1498" s="46"/>
      <c r="AL1498" s="74"/>
    </row>
    <row r="1499" spans="34:38">
      <c r="AH1499" s="46"/>
      <c r="AI1499" s="46"/>
      <c r="AJ1499" s="46"/>
      <c r="AK1499" s="46"/>
      <c r="AL1499" s="74"/>
    </row>
    <row r="1500" spans="34:38">
      <c r="AH1500" s="46"/>
      <c r="AI1500" s="46"/>
      <c r="AJ1500" s="46"/>
      <c r="AK1500" s="46"/>
      <c r="AL1500" s="74"/>
    </row>
    <row r="1501" spans="34:38">
      <c r="AH1501" s="46"/>
      <c r="AI1501" s="46"/>
      <c r="AJ1501" s="46"/>
      <c r="AK1501" s="46"/>
      <c r="AL1501" s="74"/>
    </row>
    <row r="1502" spans="34:38">
      <c r="AH1502" s="46"/>
      <c r="AI1502" s="46"/>
      <c r="AJ1502" s="46"/>
      <c r="AK1502" s="46"/>
      <c r="AL1502" s="74"/>
    </row>
    <row r="1503" spans="34:38">
      <c r="AH1503" s="46"/>
      <c r="AI1503" s="46"/>
      <c r="AJ1503" s="46"/>
      <c r="AK1503" s="46"/>
      <c r="AL1503" s="74"/>
    </row>
    <row r="1504" spans="34:38">
      <c r="AH1504" s="46"/>
      <c r="AI1504" s="46"/>
      <c r="AJ1504" s="46"/>
      <c r="AK1504" s="46"/>
      <c r="AL1504" s="74"/>
    </row>
    <row r="1505" spans="34:38">
      <c r="AH1505" s="46"/>
      <c r="AI1505" s="46"/>
      <c r="AJ1505" s="46"/>
      <c r="AK1505" s="46"/>
      <c r="AL1505" s="74"/>
    </row>
    <row r="1506" spans="34:38">
      <c r="AH1506" s="46"/>
      <c r="AI1506" s="46"/>
      <c r="AJ1506" s="46"/>
      <c r="AK1506" s="46"/>
      <c r="AL1506" s="74"/>
    </row>
    <row r="1507" spans="34:38">
      <c r="AH1507" s="46"/>
      <c r="AI1507" s="46"/>
      <c r="AJ1507" s="46"/>
      <c r="AK1507" s="46"/>
      <c r="AL1507" s="74"/>
    </row>
    <row r="1508" spans="34:38">
      <c r="AH1508" s="46"/>
      <c r="AI1508" s="46"/>
      <c r="AJ1508" s="46"/>
      <c r="AK1508" s="46"/>
      <c r="AL1508" s="74"/>
    </row>
    <row r="1509" spans="34:38">
      <c r="AH1509" s="46"/>
      <c r="AI1509" s="46"/>
      <c r="AJ1509" s="46"/>
      <c r="AK1509" s="46"/>
      <c r="AL1509" s="74"/>
    </row>
    <row r="1510" spans="34:38">
      <c r="AH1510" s="46"/>
      <c r="AI1510" s="46"/>
      <c r="AJ1510" s="46"/>
      <c r="AK1510" s="46"/>
      <c r="AL1510" s="74"/>
    </row>
    <row r="1511" spans="34:38">
      <c r="AH1511" s="46"/>
      <c r="AI1511" s="46"/>
      <c r="AJ1511" s="46"/>
      <c r="AK1511" s="46"/>
      <c r="AL1511" s="74"/>
    </row>
    <row r="1512" spans="34:38">
      <c r="AH1512" s="46"/>
      <c r="AI1512" s="46"/>
      <c r="AJ1512" s="46"/>
      <c r="AK1512" s="46"/>
      <c r="AL1512" s="74"/>
    </row>
    <row r="1513" spans="34:38">
      <c r="AH1513" s="46"/>
      <c r="AI1513" s="46"/>
      <c r="AJ1513" s="46"/>
      <c r="AK1513" s="46"/>
      <c r="AL1513" s="74"/>
    </row>
    <row r="1514" spans="34:38">
      <c r="AH1514" s="46"/>
      <c r="AI1514" s="46"/>
      <c r="AJ1514" s="46"/>
      <c r="AK1514" s="46"/>
      <c r="AL1514" s="74"/>
    </row>
    <row r="1515" spans="34:38">
      <c r="AH1515" s="46"/>
      <c r="AI1515" s="46"/>
      <c r="AJ1515" s="46"/>
      <c r="AK1515" s="46"/>
      <c r="AL1515" s="74"/>
    </row>
    <row r="1516" spans="34:38">
      <c r="AH1516" s="46"/>
      <c r="AI1516" s="46"/>
      <c r="AJ1516" s="46"/>
      <c r="AK1516" s="46"/>
      <c r="AL1516" s="74"/>
    </row>
    <row r="1517" spans="34:38">
      <c r="AH1517" s="46"/>
      <c r="AI1517" s="46"/>
      <c r="AJ1517" s="46"/>
      <c r="AK1517" s="46"/>
      <c r="AL1517" s="74"/>
    </row>
    <row r="1518" spans="34:38">
      <c r="AH1518" s="46"/>
      <c r="AI1518" s="46"/>
      <c r="AJ1518" s="46"/>
      <c r="AK1518" s="46"/>
      <c r="AL1518" s="74"/>
    </row>
    <row r="1519" spans="34:38">
      <c r="AH1519" s="46"/>
      <c r="AI1519" s="46"/>
      <c r="AJ1519" s="46"/>
      <c r="AK1519" s="46"/>
      <c r="AL1519" s="74"/>
    </row>
    <row r="1520" spans="34:38">
      <c r="AH1520" s="46"/>
      <c r="AI1520" s="46"/>
      <c r="AJ1520" s="46"/>
      <c r="AK1520" s="46"/>
      <c r="AL1520" s="74"/>
    </row>
    <row r="1521" spans="34:38">
      <c r="AH1521" s="46"/>
      <c r="AI1521" s="46"/>
      <c r="AJ1521" s="46"/>
      <c r="AK1521" s="46"/>
      <c r="AL1521" s="74"/>
    </row>
    <row r="1522" spans="34:38">
      <c r="AH1522" s="46"/>
      <c r="AI1522" s="46"/>
      <c r="AJ1522" s="46"/>
      <c r="AK1522" s="46"/>
      <c r="AL1522" s="74"/>
    </row>
    <row r="1523" spans="34:38">
      <c r="AH1523" s="46"/>
      <c r="AI1523" s="46"/>
      <c r="AJ1523" s="46"/>
      <c r="AK1523" s="46"/>
      <c r="AL1523" s="74"/>
    </row>
    <row r="1524" spans="34:38">
      <c r="AH1524" s="46"/>
      <c r="AI1524" s="46"/>
      <c r="AJ1524" s="46"/>
      <c r="AK1524" s="46"/>
      <c r="AL1524" s="74"/>
    </row>
    <row r="1525" spans="34:38">
      <c r="AH1525" s="46"/>
      <c r="AI1525" s="46"/>
      <c r="AJ1525" s="46"/>
      <c r="AK1525" s="46"/>
      <c r="AL1525" s="74"/>
    </row>
    <row r="1526" spans="34:38">
      <c r="AH1526" s="46"/>
      <c r="AI1526" s="46"/>
      <c r="AJ1526" s="46"/>
      <c r="AK1526" s="46"/>
      <c r="AL1526" s="74"/>
    </row>
    <row r="1527" spans="34:38">
      <c r="AH1527" s="46"/>
      <c r="AI1527" s="46"/>
      <c r="AJ1527" s="46"/>
      <c r="AK1527" s="46"/>
      <c r="AL1527" s="74"/>
    </row>
    <row r="1528" spans="34:38">
      <c r="AH1528" s="46"/>
      <c r="AI1528" s="46"/>
      <c r="AJ1528" s="46"/>
      <c r="AK1528" s="46"/>
      <c r="AL1528" s="74"/>
    </row>
    <row r="1529" spans="34:38">
      <c r="AH1529" s="46"/>
      <c r="AI1529" s="46"/>
      <c r="AJ1529" s="46"/>
      <c r="AK1529" s="46"/>
      <c r="AL1529" s="74"/>
    </row>
    <row r="1530" spans="34:38">
      <c r="AH1530" s="46"/>
      <c r="AI1530" s="46"/>
      <c r="AJ1530" s="46"/>
      <c r="AK1530" s="46"/>
      <c r="AL1530" s="74"/>
    </row>
    <row r="1531" spans="34:38">
      <c r="AH1531" s="46"/>
      <c r="AI1531" s="46"/>
      <c r="AJ1531" s="46"/>
      <c r="AK1531" s="46"/>
      <c r="AL1531" s="74"/>
    </row>
    <row r="1532" spans="34:38">
      <c r="AH1532" s="46"/>
      <c r="AI1532" s="46"/>
      <c r="AJ1532" s="46"/>
      <c r="AK1532" s="46"/>
      <c r="AL1532" s="74"/>
    </row>
    <row r="1533" spans="34:38">
      <c r="AH1533" s="46"/>
      <c r="AI1533" s="46"/>
      <c r="AJ1533" s="46"/>
      <c r="AK1533" s="46"/>
      <c r="AL1533" s="74"/>
    </row>
    <row r="1534" spans="34:38">
      <c r="AH1534" s="46"/>
      <c r="AI1534" s="46"/>
      <c r="AJ1534" s="46"/>
      <c r="AK1534" s="46"/>
      <c r="AL1534" s="74"/>
    </row>
    <row r="1535" spans="34:38">
      <c r="AH1535" s="46"/>
      <c r="AI1535" s="46"/>
      <c r="AJ1535" s="46"/>
      <c r="AK1535" s="46"/>
      <c r="AL1535" s="74"/>
    </row>
    <row r="1536" spans="34:38">
      <c r="AH1536" s="46"/>
      <c r="AI1536" s="46"/>
      <c r="AJ1536" s="46"/>
      <c r="AK1536" s="46"/>
      <c r="AL1536" s="74"/>
    </row>
    <row r="1537" spans="34:38">
      <c r="AH1537" s="46"/>
      <c r="AI1537" s="46"/>
      <c r="AJ1537" s="46"/>
      <c r="AK1537" s="46"/>
      <c r="AL1537" s="74"/>
    </row>
    <row r="1538" spans="34:38">
      <c r="AH1538" s="46"/>
      <c r="AI1538" s="46"/>
      <c r="AJ1538" s="46"/>
      <c r="AK1538" s="46"/>
      <c r="AL1538" s="74"/>
    </row>
    <row r="1539" spans="34:38">
      <c r="AH1539" s="46"/>
      <c r="AI1539" s="46"/>
      <c r="AJ1539" s="46"/>
      <c r="AK1539" s="46"/>
      <c r="AL1539" s="74"/>
    </row>
    <row r="1540" spans="34:38">
      <c r="AH1540" s="46"/>
      <c r="AI1540" s="46"/>
      <c r="AJ1540" s="46"/>
      <c r="AK1540" s="46"/>
      <c r="AL1540" s="74"/>
    </row>
    <row r="1541" spans="34:38">
      <c r="AH1541" s="46"/>
      <c r="AI1541" s="46"/>
      <c r="AJ1541" s="46"/>
      <c r="AK1541" s="46"/>
      <c r="AL1541" s="74"/>
    </row>
    <row r="1542" spans="34:38">
      <c r="AH1542" s="46"/>
      <c r="AI1542" s="46"/>
      <c r="AJ1542" s="46"/>
      <c r="AK1542" s="46"/>
      <c r="AL1542" s="74"/>
    </row>
    <row r="1543" spans="34:38">
      <c r="AH1543" s="46"/>
      <c r="AI1543" s="46"/>
      <c r="AJ1543" s="46"/>
      <c r="AK1543" s="46"/>
      <c r="AL1543" s="74"/>
    </row>
    <row r="1544" spans="34:38">
      <c r="AH1544" s="46"/>
      <c r="AI1544" s="46"/>
      <c r="AJ1544" s="46"/>
      <c r="AK1544" s="46"/>
      <c r="AL1544" s="74"/>
    </row>
    <row r="1545" spans="34:38">
      <c r="AH1545" s="46"/>
      <c r="AI1545" s="46"/>
      <c r="AJ1545" s="46"/>
      <c r="AK1545" s="46"/>
      <c r="AL1545" s="74"/>
    </row>
    <row r="1546" spans="34:38">
      <c r="AH1546" s="46"/>
      <c r="AI1546" s="46"/>
      <c r="AJ1546" s="46"/>
      <c r="AK1546" s="46"/>
      <c r="AL1546" s="74"/>
    </row>
    <row r="1547" spans="34:38">
      <c r="AH1547" s="46"/>
      <c r="AI1547" s="46"/>
      <c r="AJ1547" s="46"/>
      <c r="AK1547" s="46"/>
      <c r="AL1547" s="74"/>
    </row>
    <row r="1548" spans="34:38">
      <c r="AH1548" s="46"/>
      <c r="AI1548" s="46"/>
      <c r="AJ1548" s="46"/>
      <c r="AK1548" s="46"/>
      <c r="AL1548" s="74"/>
    </row>
    <row r="1549" spans="34:38">
      <c r="AH1549" s="46"/>
      <c r="AI1549" s="46"/>
      <c r="AJ1549" s="46"/>
      <c r="AK1549" s="46"/>
      <c r="AL1549" s="74"/>
    </row>
    <row r="1550" spans="34:38">
      <c r="AH1550" s="46"/>
      <c r="AI1550" s="46"/>
      <c r="AJ1550" s="46"/>
      <c r="AK1550" s="46"/>
      <c r="AL1550" s="74"/>
    </row>
    <row r="1551" spans="34:38">
      <c r="AH1551" s="46"/>
      <c r="AI1551" s="46"/>
      <c r="AJ1551" s="46"/>
      <c r="AK1551" s="46"/>
      <c r="AL1551" s="74"/>
    </row>
    <row r="1552" spans="34:38">
      <c r="AH1552" s="46"/>
      <c r="AI1552" s="46"/>
      <c r="AJ1552" s="46"/>
      <c r="AK1552" s="46"/>
      <c r="AL1552" s="74"/>
    </row>
    <row r="1553" spans="34:38">
      <c r="AH1553" s="46"/>
      <c r="AI1553" s="46"/>
      <c r="AJ1553" s="46"/>
      <c r="AK1553" s="46"/>
      <c r="AL1553" s="74"/>
    </row>
    <row r="1554" spans="34:38">
      <c r="AH1554" s="46"/>
      <c r="AI1554" s="46"/>
      <c r="AJ1554" s="46"/>
      <c r="AK1554" s="46"/>
      <c r="AL1554" s="74"/>
    </row>
    <row r="1555" spans="34:38">
      <c r="AH1555" s="46"/>
      <c r="AI1555" s="46"/>
      <c r="AJ1555" s="46"/>
      <c r="AK1555" s="46"/>
      <c r="AL1555" s="74"/>
    </row>
    <row r="1556" spans="34:38">
      <c r="AH1556" s="46"/>
      <c r="AI1556" s="46"/>
      <c r="AJ1556" s="46"/>
      <c r="AK1556" s="46"/>
      <c r="AL1556" s="74"/>
    </row>
    <row r="1557" spans="34:38">
      <c r="AH1557" s="46"/>
      <c r="AI1557" s="46"/>
      <c r="AJ1557" s="46"/>
      <c r="AK1557" s="46"/>
      <c r="AL1557" s="74"/>
    </row>
    <row r="1558" spans="34:38">
      <c r="AH1558" s="46"/>
      <c r="AI1558" s="46"/>
      <c r="AJ1558" s="46"/>
      <c r="AK1558" s="46"/>
      <c r="AL1558" s="74"/>
    </row>
    <row r="1559" spans="34:38">
      <c r="AH1559" s="46"/>
      <c r="AI1559" s="46"/>
      <c r="AJ1559" s="46"/>
      <c r="AK1559" s="46"/>
      <c r="AL1559" s="74"/>
    </row>
    <row r="1560" spans="34:38">
      <c r="AH1560" s="46"/>
      <c r="AI1560" s="46"/>
      <c r="AJ1560" s="46"/>
      <c r="AK1560" s="46"/>
      <c r="AL1560" s="74"/>
    </row>
    <row r="1561" spans="34:38">
      <c r="AH1561" s="46"/>
      <c r="AI1561" s="46"/>
      <c r="AJ1561" s="46"/>
      <c r="AK1561" s="46"/>
      <c r="AL1561" s="74"/>
    </row>
    <row r="1562" spans="34:38">
      <c r="AH1562" s="46"/>
      <c r="AI1562" s="46"/>
      <c r="AJ1562" s="46"/>
      <c r="AK1562" s="46"/>
      <c r="AL1562" s="74"/>
    </row>
    <row r="1563" spans="34:38">
      <c r="AH1563" s="46"/>
      <c r="AI1563" s="46"/>
      <c r="AJ1563" s="46"/>
      <c r="AK1563" s="46"/>
      <c r="AL1563" s="74"/>
    </row>
    <row r="1564" spans="34:38">
      <c r="AH1564" s="46"/>
      <c r="AI1564" s="46"/>
      <c r="AJ1564" s="46"/>
      <c r="AK1564" s="46"/>
      <c r="AL1564" s="74"/>
    </row>
    <row r="1565" spans="34:38">
      <c r="AH1565" s="46"/>
      <c r="AI1565" s="46"/>
      <c r="AJ1565" s="46"/>
      <c r="AK1565" s="46"/>
      <c r="AL1565" s="74"/>
    </row>
    <row r="1566" spans="34:38">
      <c r="AH1566" s="46"/>
      <c r="AI1566" s="46"/>
      <c r="AJ1566" s="46"/>
      <c r="AK1566" s="46"/>
      <c r="AL1566" s="74"/>
    </row>
    <row r="1567" spans="34:38">
      <c r="AH1567" s="46"/>
      <c r="AI1567" s="46"/>
      <c r="AJ1567" s="46"/>
      <c r="AK1567" s="46"/>
      <c r="AL1567" s="74"/>
    </row>
    <row r="1568" spans="34:38">
      <c r="AH1568" s="46"/>
      <c r="AI1568" s="46"/>
      <c r="AJ1568" s="46"/>
      <c r="AK1568" s="46"/>
      <c r="AL1568" s="74"/>
    </row>
    <row r="1569" spans="34:38">
      <c r="AH1569" s="46"/>
      <c r="AI1569" s="46"/>
      <c r="AJ1569" s="46"/>
      <c r="AK1569" s="46"/>
      <c r="AL1569" s="74"/>
    </row>
    <row r="1570" spans="34:38">
      <c r="AH1570" s="46"/>
      <c r="AI1570" s="46"/>
      <c r="AJ1570" s="46"/>
      <c r="AK1570" s="46"/>
      <c r="AL1570" s="74"/>
    </row>
    <row r="1571" spans="34:38">
      <c r="AH1571" s="46"/>
      <c r="AI1571" s="46"/>
      <c r="AJ1571" s="46"/>
      <c r="AK1571" s="46"/>
      <c r="AL1571" s="74"/>
    </row>
    <row r="1572" spans="34:38">
      <c r="AH1572" s="46"/>
      <c r="AI1572" s="46"/>
      <c r="AJ1572" s="46"/>
      <c r="AK1572" s="46"/>
      <c r="AL1572" s="74"/>
    </row>
    <row r="1573" spans="34:38">
      <c r="AH1573" s="46"/>
      <c r="AI1573" s="46"/>
      <c r="AJ1573" s="46"/>
      <c r="AK1573" s="46"/>
      <c r="AL1573" s="74"/>
    </row>
    <row r="1574" spans="34:38">
      <c r="AH1574" s="46"/>
      <c r="AI1574" s="46"/>
      <c r="AJ1574" s="46"/>
      <c r="AK1574" s="46"/>
      <c r="AL1574" s="74"/>
    </row>
    <row r="1575" spans="34:38">
      <c r="AH1575" s="46"/>
      <c r="AI1575" s="46"/>
      <c r="AJ1575" s="46"/>
      <c r="AK1575" s="46"/>
      <c r="AL1575" s="74"/>
    </row>
    <row r="1576" spans="34:38">
      <c r="AH1576" s="46"/>
      <c r="AI1576" s="46"/>
      <c r="AJ1576" s="46"/>
      <c r="AK1576" s="46"/>
      <c r="AL1576" s="74"/>
    </row>
    <row r="1577" spans="34:38">
      <c r="AH1577" s="46"/>
      <c r="AI1577" s="46"/>
      <c r="AJ1577" s="46"/>
      <c r="AK1577" s="46"/>
      <c r="AL1577" s="74"/>
    </row>
    <row r="1578" spans="34:38">
      <c r="AH1578" s="46"/>
      <c r="AI1578" s="46"/>
      <c r="AJ1578" s="46"/>
      <c r="AK1578" s="46"/>
      <c r="AL1578" s="74"/>
    </row>
    <row r="1579" spans="34:38">
      <c r="AH1579" s="46"/>
      <c r="AI1579" s="46"/>
      <c r="AJ1579" s="46"/>
      <c r="AK1579" s="46"/>
      <c r="AL1579" s="74"/>
    </row>
    <row r="1580" spans="34:38">
      <c r="AH1580" s="46"/>
      <c r="AI1580" s="46"/>
      <c r="AJ1580" s="46"/>
      <c r="AK1580" s="46"/>
      <c r="AL1580" s="74"/>
    </row>
    <row r="1581" spans="34:38">
      <c r="AH1581" s="46"/>
      <c r="AI1581" s="46"/>
      <c r="AJ1581" s="46"/>
      <c r="AK1581" s="46"/>
      <c r="AL1581" s="74"/>
    </row>
    <row r="1582" spans="34:38">
      <c r="AH1582" s="46"/>
      <c r="AI1582" s="46"/>
      <c r="AJ1582" s="46"/>
      <c r="AK1582" s="46"/>
      <c r="AL1582" s="74"/>
    </row>
    <row r="1583" spans="34:38">
      <c r="AH1583" s="46"/>
      <c r="AI1583" s="46"/>
      <c r="AJ1583" s="46"/>
      <c r="AK1583" s="46"/>
      <c r="AL1583" s="74"/>
    </row>
    <row r="1584" spans="34:38">
      <c r="AH1584" s="46"/>
      <c r="AI1584" s="46"/>
      <c r="AJ1584" s="46"/>
      <c r="AK1584" s="46"/>
      <c r="AL1584" s="74"/>
    </row>
    <row r="1585" spans="34:38">
      <c r="AH1585" s="46"/>
      <c r="AI1585" s="46"/>
      <c r="AJ1585" s="46"/>
      <c r="AK1585" s="46"/>
      <c r="AL1585" s="74"/>
    </row>
    <row r="1586" spans="34:38">
      <c r="AH1586" s="46"/>
      <c r="AI1586" s="46"/>
      <c r="AJ1586" s="46"/>
      <c r="AK1586" s="46"/>
      <c r="AL1586" s="74"/>
    </row>
    <row r="1587" spans="34:38">
      <c r="AH1587" s="46"/>
      <c r="AI1587" s="46"/>
      <c r="AJ1587" s="46"/>
      <c r="AK1587" s="46"/>
      <c r="AL1587" s="74"/>
    </row>
    <row r="1588" spans="34:38">
      <c r="AH1588" s="46"/>
      <c r="AI1588" s="46"/>
      <c r="AJ1588" s="46"/>
      <c r="AK1588" s="46"/>
      <c r="AL1588" s="74"/>
    </row>
    <row r="1589" spans="34:38">
      <c r="AH1589" s="46"/>
      <c r="AI1589" s="46"/>
      <c r="AJ1589" s="46"/>
      <c r="AK1589" s="46"/>
      <c r="AL1589" s="74"/>
    </row>
    <row r="1590" spans="34:38">
      <c r="AH1590" s="46"/>
      <c r="AI1590" s="46"/>
      <c r="AJ1590" s="46"/>
      <c r="AK1590" s="46"/>
      <c r="AL1590" s="74"/>
    </row>
    <row r="1591" spans="34:38">
      <c r="AH1591" s="46"/>
      <c r="AI1591" s="46"/>
      <c r="AJ1591" s="46"/>
      <c r="AK1591" s="46"/>
      <c r="AL1591" s="74"/>
    </row>
    <row r="1592" spans="34:38">
      <c r="AH1592" s="46"/>
      <c r="AI1592" s="46"/>
      <c r="AJ1592" s="46"/>
      <c r="AK1592" s="46"/>
      <c r="AL1592" s="74"/>
    </row>
    <row r="1593" spans="34:38">
      <c r="AH1593" s="46"/>
      <c r="AI1593" s="46"/>
      <c r="AJ1593" s="46"/>
      <c r="AK1593" s="46"/>
      <c r="AL1593" s="74"/>
    </row>
    <row r="1594" spans="34:38">
      <c r="AH1594" s="46"/>
      <c r="AI1594" s="46"/>
      <c r="AJ1594" s="46"/>
      <c r="AK1594" s="46"/>
      <c r="AL1594" s="74"/>
    </row>
    <row r="1595" spans="34:38">
      <c r="AH1595" s="46"/>
      <c r="AI1595" s="46"/>
      <c r="AJ1595" s="46"/>
      <c r="AK1595" s="46"/>
      <c r="AL1595" s="74"/>
    </row>
    <row r="1596" spans="34:38">
      <c r="AH1596" s="46"/>
      <c r="AI1596" s="46"/>
      <c r="AJ1596" s="46"/>
      <c r="AK1596" s="46"/>
      <c r="AL1596" s="74"/>
    </row>
    <row r="1597" spans="34:38">
      <c r="AH1597" s="46"/>
      <c r="AI1597" s="46"/>
      <c r="AJ1597" s="46"/>
      <c r="AK1597" s="46"/>
      <c r="AL1597" s="74"/>
    </row>
    <row r="1598" spans="34:38">
      <c r="AH1598" s="46"/>
      <c r="AI1598" s="46"/>
      <c r="AJ1598" s="46"/>
      <c r="AK1598" s="46"/>
      <c r="AL1598" s="74"/>
    </row>
    <row r="1599" spans="34:38">
      <c r="AH1599" s="46"/>
      <c r="AI1599" s="46"/>
      <c r="AJ1599" s="46"/>
      <c r="AK1599" s="46"/>
      <c r="AL1599" s="74"/>
    </row>
    <row r="1600" spans="34:38">
      <c r="AH1600" s="46"/>
      <c r="AI1600" s="46"/>
      <c r="AJ1600" s="46"/>
      <c r="AK1600" s="46"/>
      <c r="AL1600" s="74"/>
    </row>
    <row r="1601" spans="34:38">
      <c r="AH1601" s="46"/>
      <c r="AI1601" s="46"/>
      <c r="AJ1601" s="46"/>
      <c r="AK1601" s="46"/>
      <c r="AL1601" s="74"/>
    </row>
    <row r="1602" spans="34:38">
      <c r="AH1602" s="46"/>
      <c r="AI1602" s="46"/>
      <c r="AJ1602" s="46"/>
      <c r="AK1602" s="46"/>
      <c r="AL1602" s="74"/>
    </row>
    <row r="1603" spans="34:38">
      <c r="AH1603" s="46"/>
      <c r="AI1603" s="46"/>
      <c r="AJ1603" s="46"/>
      <c r="AK1603" s="46"/>
      <c r="AL1603" s="74"/>
    </row>
    <row r="1604" spans="34:38">
      <c r="AH1604" s="46"/>
      <c r="AI1604" s="46"/>
      <c r="AJ1604" s="46"/>
      <c r="AK1604" s="46"/>
      <c r="AL1604" s="74"/>
    </row>
    <row r="1605" spans="34:38">
      <c r="AH1605" s="46"/>
      <c r="AI1605" s="46"/>
      <c r="AJ1605" s="46"/>
      <c r="AK1605" s="46"/>
      <c r="AL1605" s="74"/>
    </row>
    <row r="1606" spans="34:38">
      <c r="AH1606" s="46"/>
      <c r="AI1606" s="46"/>
      <c r="AJ1606" s="46"/>
      <c r="AK1606" s="46"/>
      <c r="AL1606" s="74"/>
    </row>
    <row r="1607" spans="34:38">
      <c r="AH1607" s="46"/>
      <c r="AI1607" s="46"/>
      <c r="AJ1607" s="46"/>
      <c r="AK1607" s="46"/>
      <c r="AL1607" s="74"/>
    </row>
    <row r="1608" spans="34:38">
      <c r="AH1608" s="46"/>
      <c r="AI1608" s="46"/>
      <c r="AJ1608" s="46"/>
      <c r="AK1608" s="46"/>
      <c r="AL1608" s="74"/>
    </row>
    <row r="1609" spans="34:38">
      <c r="AH1609" s="46"/>
      <c r="AI1609" s="46"/>
      <c r="AJ1609" s="46"/>
      <c r="AK1609" s="46"/>
      <c r="AL1609" s="74"/>
    </row>
    <row r="1610" spans="34:38">
      <c r="AH1610" s="46"/>
      <c r="AI1610" s="46"/>
      <c r="AJ1610" s="46"/>
      <c r="AK1610" s="46"/>
      <c r="AL1610" s="74"/>
    </row>
    <row r="1611" spans="34:38">
      <c r="AH1611" s="46"/>
      <c r="AI1611" s="46"/>
      <c r="AJ1611" s="46"/>
      <c r="AK1611" s="46"/>
      <c r="AL1611" s="74"/>
    </row>
    <row r="1612" spans="34:38">
      <c r="AH1612" s="46"/>
      <c r="AI1612" s="46"/>
      <c r="AJ1612" s="46"/>
      <c r="AK1612" s="46"/>
      <c r="AL1612" s="74"/>
    </row>
    <row r="1613" spans="34:38">
      <c r="AH1613" s="46"/>
      <c r="AI1613" s="46"/>
      <c r="AJ1613" s="46"/>
      <c r="AK1613" s="46"/>
      <c r="AL1613" s="74"/>
    </row>
    <row r="1614" spans="34:38">
      <c r="AH1614" s="46"/>
      <c r="AI1614" s="46"/>
      <c r="AJ1614" s="46"/>
      <c r="AK1614" s="46"/>
      <c r="AL1614" s="74"/>
    </row>
    <row r="1615" spans="34:38">
      <c r="AH1615" s="46"/>
      <c r="AI1615" s="46"/>
      <c r="AJ1615" s="46"/>
      <c r="AK1615" s="46"/>
      <c r="AL1615" s="74"/>
    </row>
    <row r="1616" spans="34:38">
      <c r="AH1616" s="46"/>
      <c r="AI1616" s="46"/>
      <c r="AJ1616" s="46"/>
      <c r="AK1616" s="46"/>
      <c r="AL1616" s="74"/>
    </row>
    <row r="1617" spans="34:38">
      <c r="AH1617" s="46"/>
      <c r="AI1617" s="46"/>
      <c r="AJ1617" s="46"/>
      <c r="AK1617" s="46"/>
      <c r="AL1617" s="74"/>
    </row>
    <row r="1618" spans="34:38">
      <c r="AH1618" s="46"/>
      <c r="AI1618" s="46"/>
      <c r="AJ1618" s="46"/>
      <c r="AK1618" s="46"/>
      <c r="AL1618" s="74"/>
    </row>
    <row r="1619" spans="34:38">
      <c r="AH1619" s="46"/>
      <c r="AI1619" s="46"/>
      <c r="AJ1619" s="46"/>
      <c r="AK1619" s="46"/>
      <c r="AL1619" s="74"/>
    </row>
    <row r="1620" spans="34:38">
      <c r="AH1620" s="46"/>
      <c r="AI1620" s="46"/>
      <c r="AJ1620" s="46"/>
      <c r="AK1620" s="46"/>
      <c r="AL1620" s="74"/>
    </row>
    <row r="1621" spans="34:38">
      <c r="AH1621" s="46"/>
      <c r="AI1621" s="46"/>
      <c r="AJ1621" s="46"/>
      <c r="AK1621" s="46"/>
      <c r="AL1621" s="74"/>
    </row>
    <row r="1622" spans="34:38">
      <c r="AH1622" s="46"/>
      <c r="AI1622" s="46"/>
      <c r="AJ1622" s="46"/>
      <c r="AK1622" s="46"/>
      <c r="AL1622" s="74"/>
    </row>
    <row r="1623" spans="34:38">
      <c r="AH1623" s="46"/>
      <c r="AI1623" s="46"/>
      <c r="AJ1623" s="46"/>
      <c r="AK1623" s="46"/>
      <c r="AL1623" s="74"/>
    </row>
    <row r="1624" spans="34:38">
      <c r="AH1624" s="46"/>
      <c r="AI1624" s="46"/>
      <c r="AJ1624" s="46"/>
      <c r="AK1624" s="46"/>
      <c r="AL1624" s="74"/>
    </row>
    <row r="1625" spans="34:38">
      <c r="AH1625" s="46"/>
      <c r="AI1625" s="46"/>
      <c r="AJ1625" s="46"/>
      <c r="AK1625" s="46"/>
      <c r="AL1625" s="74"/>
    </row>
    <row r="1626" spans="34:38">
      <c r="AH1626" s="46"/>
      <c r="AI1626" s="46"/>
      <c r="AJ1626" s="46"/>
      <c r="AK1626" s="46"/>
      <c r="AL1626" s="74"/>
    </row>
    <row r="1627" spans="34:38">
      <c r="AH1627" s="46"/>
      <c r="AI1627" s="46"/>
      <c r="AJ1627" s="46"/>
      <c r="AK1627" s="46"/>
      <c r="AL1627" s="74"/>
    </row>
    <row r="1628" spans="34:38">
      <c r="AH1628" s="46"/>
      <c r="AI1628" s="46"/>
      <c r="AJ1628" s="46"/>
      <c r="AK1628" s="46"/>
      <c r="AL1628" s="74"/>
    </row>
    <row r="1629" spans="34:38">
      <c r="AH1629" s="46"/>
      <c r="AI1629" s="46"/>
      <c r="AJ1629" s="46"/>
      <c r="AK1629" s="46"/>
      <c r="AL1629" s="74"/>
    </row>
    <row r="1630" spans="34:38">
      <c r="AH1630" s="46"/>
      <c r="AI1630" s="46"/>
      <c r="AJ1630" s="46"/>
      <c r="AK1630" s="46"/>
      <c r="AL1630" s="74"/>
    </row>
    <row r="1631" spans="34:38">
      <c r="AH1631" s="46"/>
      <c r="AI1631" s="46"/>
      <c r="AJ1631" s="46"/>
      <c r="AK1631" s="46"/>
      <c r="AL1631" s="74"/>
    </row>
    <row r="1632" spans="34:38">
      <c r="AH1632" s="46"/>
      <c r="AI1632" s="46"/>
      <c r="AJ1632" s="46"/>
      <c r="AK1632" s="46"/>
      <c r="AL1632" s="74"/>
    </row>
    <row r="1633" spans="34:38">
      <c r="AH1633" s="46"/>
      <c r="AI1633" s="46"/>
      <c r="AJ1633" s="46"/>
      <c r="AK1633" s="46"/>
      <c r="AL1633" s="74"/>
    </row>
    <row r="1634" spans="34:38">
      <c r="AH1634" s="46"/>
      <c r="AI1634" s="46"/>
      <c r="AJ1634" s="46"/>
      <c r="AK1634" s="46"/>
      <c r="AL1634" s="74"/>
    </row>
    <row r="1635" spans="34:38">
      <c r="AH1635" s="46"/>
      <c r="AI1635" s="46"/>
      <c r="AJ1635" s="46"/>
      <c r="AK1635" s="46"/>
      <c r="AL1635" s="74"/>
    </row>
    <row r="1636" spans="34:38">
      <c r="AH1636" s="46"/>
      <c r="AI1636" s="46"/>
      <c r="AJ1636" s="46"/>
      <c r="AK1636" s="46"/>
      <c r="AL1636" s="74"/>
    </row>
    <row r="1637" spans="34:38">
      <c r="AH1637" s="46"/>
      <c r="AI1637" s="46"/>
      <c r="AJ1637" s="46"/>
      <c r="AK1637" s="46"/>
      <c r="AL1637" s="74"/>
    </row>
    <row r="1638" spans="34:38">
      <c r="AH1638" s="46"/>
      <c r="AI1638" s="46"/>
      <c r="AJ1638" s="46"/>
      <c r="AK1638" s="46"/>
      <c r="AL1638" s="74"/>
    </row>
    <row r="1639" spans="34:38">
      <c r="AH1639" s="46"/>
      <c r="AI1639" s="46"/>
      <c r="AJ1639" s="46"/>
      <c r="AK1639" s="46"/>
      <c r="AL1639" s="74"/>
    </row>
    <row r="1640" spans="34:38">
      <c r="AH1640" s="46"/>
      <c r="AI1640" s="46"/>
      <c r="AJ1640" s="46"/>
      <c r="AK1640" s="46"/>
      <c r="AL1640" s="74"/>
    </row>
    <row r="1641" spans="34:38">
      <c r="AH1641" s="46"/>
      <c r="AI1641" s="46"/>
      <c r="AJ1641" s="46"/>
      <c r="AK1641" s="46"/>
      <c r="AL1641" s="74"/>
    </row>
    <row r="1642" spans="34:38">
      <c r="AH1642" s="46"/>
      <c r="AI1642" s="46"/>
      <c r="AJ1642" s="46"/>
      <c r="AK1642" s="46"/>
      <c r="AL1642" s="74"/>
    </row>
    <row r="1643" spans="34:38">
      <c r="AH1643" s="46"/>
      <c r="AI1643" s="46"/>
      <c r="AJ1643" s="46"/>
      <c r="AK1643" s="46"/>
      <c r="AL1643" s="74"/>
    </row>
    <row r="1644" spans="34:38">
      <c r="AH1644" s="46"/>
      <c r="AI1644" s="46"/>
      <c r="AJ1644" s="46"/>
      <c r="AK1644" s="46"/>
      <c r="AL1644" s="74"/>
    </row>
    <row r="1645" spans="34:38">
      <c r="AH1645" s="46"/>
      <c r="AI1645" s="46"/>
      <c r="AJ1645" s="46"/>
      <c r="AK1645" s="46"/>
      <c r="AL1645" s="74"/>
    </row>
    <row r="1646" spans="34:38">
      <c r="AH1646" s="46"/>
      <c r="AI1646" s="46"/>
      <c r="AJ1646" s="46"/>
      <c r="AK1646" s="46"/>
      <c r="AL1646" s="74"/>
    </row>
    <row r="1647" spans="34:38">
      <c r="AH1647" s="46"/>
      <c r="AI1647" s="46"/>
      <c r="AJ1647" s="46"/>
      <c r="AK1647" s="46"/>
      <c r="AL1647" s="74"/>
    </row>
    <row r="1648" spans="34:38">
      <c r="AH1648" s="46"/>
      <c r="AI1648" s="46"/>
      <c r="AJ1648" s="46"/>
      <c r="AK1648" s="46"/>
      <c r="AL1648" s="74"/>
    </row>
    <row r="1649" spans="34:38">
      <c r="AH1649" s="46"/>
      <c r="AI1649" s="46"/>
      <c r="AJ1649" s="46"/>
      <c r="AK1649" s="46"/>
      <c r="AL1649" s="74"/>
    </row>
    <row r="1650" spans="34:38">
      <c r="AH1650" s="46"/>
      <c r="AI1650" s="46"/>
      <c r="AJ1650" s="46"/>
      <c r="AK1650" s="46"/>
      <c r="AL1650" s="74"/>
    </row>
    <row r="1651" spans="34:38">
      <c r="AH1651" s="46"/>
      <c r="AI1651" s="46"/>
      <c r="AJ1651" s="46"/>
      <c r="AK1651" s="46"/>
      <c r="AL1651" s="74"/>
    </row>
    <row r="1652" spans="34:38">
      <c r="AH1652" s="46"/>
      <c r="AI1652" s="46"/>
      <c r="AJ1652" s="46"/>
      <c r="AK1652" s="46"/>
      <c r="AL1652" s="74"/>
    </row>
    <row r="1653" spans="34:38">
      <c r="AH1653" s="46"/>
      <c r="AI1653" s="46"/>
      <c r="AJ1653" s="46"/>
      <c r="AK1653" s="46"/>
      <c r="AL1653" s="74"/>
    </row>
    <row r="1654" spans="34:38">
      <c r="AH1654" s="46"/>
      <c r="AI1654" s="46"/>
      <c r="AJ1654" s="46"/>
      <c r="AK1654" s="46"/>
      <c r="AL1654" s="74"/>
    </row>
    <row r="1655" spans="34:38">
      <c r="AH1655" s="46"/>
      <c r="AI1655" s="46"/>
      <c r="AJ1655" s="46"/>
      <c r="AK1655" s="46"/>
      <c r="AL1655" s="74"/>
    </row>
    <row r="1656" spans="34:38">
      <c r="AH1656" s="46"/>
      <c r="AI1656" s="46"/>
      <c r="AJ1656" s="46"/>
      <c r="AK1656" s="46"/>
      <c r="AL1656" s="74"/>
    </row>
    <row r="1657" spans="34:38">
      <c r="AH1657" s="46"/>
      <c r="AI1657" s="46"/>
      <c r="AJ1657" s="46"/>
      <c r="AK1657" s="46"/>
      <c r="AL1657" s="74"/>
    </row>
    <row r="1658" spans="34:38">
      <c r="AH1658" s="46"/>
      <c r="AI1658" s="46"/>
      <c r="AJ1658" s="46"/>
      <c r="AK1658" s="46"/>
      <c r="AL1658" s="74"/>
    </row>
    <row r="1659" spans="34:38">
      <c r="AH1659" s="46"/>
      <c r="AI1659" s="46"/>
      <c r="AJ1659" s="46"/>
      <c r="AK1659" s="46"/>
      <c r="AL1659" s="74"/>
    </row>
    <row r="1660" spans="34:38">
      <c r="AH1660" s="46"/>
      <c r="AI1660" s="46"/>
      <c r="AJ1660" s="46"/>
      <c r="AK1660" s="46"/>
      <c r="AL1660" s="74"/>
    </row>
    <row r="1661" spans="34:38">
      <c r="AH1661" s="46"/>
      <c r="AI1661" s="46"/>
      <c r="AJ1661" s="46"/>
      <c r="AK1661" s="46"/>
      <c r="AL1661" s="74"/>
    </row>
    <row r="1662" spans="34:38">
      <c r="AH1662" s="46"/>
      <c r="AI1662" s="46"/>
      <c r="AJ1662" s="46"/>
      <c r="AK1662" s="46"/>
      <c r="AL1662" s="74"/>
    </row>
    <row r="1663" spans="34:38">
      <c r="AH1663" s="46"/>
      <c r="AI1663" s="46"/>
      <c r="AJ1663" s="46"/>
      <c r="AK1663" s="46"/>
      <c r="AL1663" s="74"/>
    </row>
    <row r="1664" spans="34:38">
      <c r="AH1664" s="46"/>
      <c r="AI1664" s="46"/>
      <c r="AJ1664" s="46"/>
      <c r="AK1664" s="46"/>
      <c r="AL1664" s="74"/>
    </row>
    <row r="1665" spans="34:38">
      <c r="AH1665" s="46"/>
      <c r="AI1665" s="46"/>
      <c r="AJ1665" s="46"/>
      <c r="AK1665" s="46"/>
      <c r="AL1665" s="74"/>
    </row>
    <row r="1666" spans="34:38">
      <c r="AH1666" s="46"/>
      <c r="AI1666" s="46"/>
      <c r="AJ1666" s="46"/>
      <c r="AK1666" s="46"/>
      <c r="AL1666" s="74"/>
    </row>
    <row r="1667" spans="34:38">
      <c r="AH1667" s="46"/>
      <c r="AI1667" s="46"/>
      <c r="AJ1667" s="46"/>
      <c r="AK1667" s="46"/>
      <c r="AL1667" s="74"/>
    </row>
    <row r="1668" spans="34:38">
      <c r="AH1668" s="46"/>
      <c r="AI1668" s="46"/>
      <c r="AJ1668" s="46"/>
      <c r="AK1668" s="46"/>
      <c r="AL1668" s="74"/>
    </row>
    <row r="1669" spans="34:38">
      <c r="AH1669" s="46"/>
      <c r="AI1669" s="46"/>
      <c r="AJ1669" s="46"/>
      <c r="AK1669" s="46"/>
      <c r="AL1669" s="74"/>
    </row>
    <row r="1670" spans="34:38">
      <c r="AH1670" s="46"/>
      <c r="AI1670" s="46"/>
      <c r="AJ1670" s="46"/>
      <c r="AK1670" s="46"/>
      <c r="AL1670" s="74"/>
    </row>
    <row r="1671" spans="34:38">
      <c r="AH1671" s="46"/>
      <c r="AI1671" s="46"/>
      <c r="AJ1671" s="46"/>
      <c r="AK1671" s="46"/>
      <c r="AL1671" s="74"/>
    </row>
    <row r="1672" spans="34:38">
      <c r="AH1672" s="46"/>
      <c r="AI1672" s="46"/>
      <c r="AJ1672" s="46"/>
      <c r="AK1672" s="46"/>
      <c r="AL1672" s="74"/>
    </row>
    <row r="1673" spans="34:38">
      <c r="AH1673" s="46"/>
      <c r="AI1673" s="46"/>
      <c r="AJ1673" s="46"/>
      <c r="AK1673" s="46"/>
      <c r="AL1673" s="74"/>
    </row>
    <row r="1674" spans="34:38">
      <c r="AH1674" s="46"/>
      <c r="AI1674" s="46"/>
      <c r="AJ1674" s="46"/>
      <c r="AK1674" s="46"/>
      <c r="AL1674" s="74"/>
    </row>
    <row r="1675" spans="34:38">
      <c r="AH1675" s="46"/>
      <c r="AI1675" s="46"/>
      <c r="AJ1675" s="46"/>
      <c r="AK1675" s="46"/>
      <c r="AL1675" s="74"/>
    </row>
    <row r="1676" spans="34:38">
      <c r="AH1676" s="46"/>
      <c r="AI1676" s="46"/>
      <c r="AJ1676" s="46"/>
      <c r="AK1676" s="46"/>
      <c r="AL1676" s="74"/>
    </row>
    <row r="1677" spans="34:38">
      <c r="AH1677" s="46"/>
      <c r="AI1677" s="46"/>
      <c r="AJ1677" s="46"/>
      <c r="AK1677" s="46"/>
      <c r="AL1677" s="74"/>
    </row>
    <row r="1678" spans="34:38">
      <c r="AH1678" s="46"/>
      <c r="AI1678" s="46"/>
      <c r="AJ1678" s="46"/>
      <c r="AK1678" s="46"/>
      <c r="AL1678" s="74"/>
    </row>
    <row r="1679" spans="34:38">
      <c r="AH1679" s="46"/>
      <c r="AI1679" s="46"/>
      <c r="AJ1679" s="46"/>
      <c r="AK1679" s="46"/>
      <c r="AL1679" s="74"/>
    </row>
    <row r="1680" spans="34:38">
      <c r="AH1680" s="46"/>
      <c r="AI1680" s="46"/>
      <c r="AJ1680" s="46"/>
      <c r="AK1680" s="46"/>
      <c r="AL1680" s="74"/>
    </row>
    <row r="1681" spans="34:38">
      <c r="AH1681" s="46"/>
      <c r="AI1681" s="46"/>
      <c r="AJ1681" s="46"/>
      <c r="AK1681" s="46"/>
      <c r="AL1681" s="74"/>
    </row>
    <row r="1682" spans="34:38">
      <c r="AH1682" s="46"/>
      <c r="AI1682" s="46"/>
      <c r="AJ1682" s="46"/>
      <c r="AK1682" s="46"/>
      <c r="AL1682" s="74"/>
    </row>
    <row r="1683" spans="34:38">
      <c r="AH1683" s="46"/>
      <c r="AI1683" s="46"/>
      <c r="AJ1683" s="46"/>
      <c r="AK1683" s="46"/>
      <c r="AL1683" s="74"/>
    </row>
    <row r="1684" spans="34:38">
      <c r="AH1684" s="46"/>
      <c r="AI1684" s="46"/>
      <c r="AJ1684" s="46"/>
      <c r="AK1684" s="46"/>
      <c r="AL1684" s="74"/>
    </row>
    <row r="1685" spans="34:38">
      <c r="AH1685" s="46"/>
      <c r="AI1685" s="46"/>
      <c r="AJ1685" s="46"/>
      <c r="AK1685" s="46"/>
      <c r="AL1685" s="74"/>
    </row>
    <row r="1686" spans="34:38">
      <c r="AH1686" s="46"/>
      <c r="AI1686" s="46"/>
      <c r="AJ1686" s="46"/>
      <c r="AK1686" s="46"/>
      <c r="AL1686" s="74"/>
    </row>
    <row r="1687" spans="34:38">
      <c r="AH1687" s="46"/>
      <c r="AI1687" s="46"/>
      <c r="AJ1687" s="46"/>
      <c r="AK1687" s="46"/>
      <c r="AL1687" s="74"/>
    </row>
    <row r="1688" spans="34:38">
      <c r="AH1688" s="46"/>
      <c r="AI1688" s="46"/>
      <c r="AJ1688" s="46"/>
      <c r="AK1688" s="46"/>
      <c r="AL1688" s="74"/>
    </row>
    <row r="1689" spans="34:38">
      <c r="AH1689" s="46"/>
      <c r="AI1689" s="46"/>
      <c r="AJ1689" s="46"/>
      <c r="AK1689" s="46"/>
      <c r="AL1689" s="74"/>
    </row>
    <row r="1690" spans="34:38">
      <c r="AH1690" s="46"/>
      <c r="AI1690" s="46"/>
      <c r="AJ1690" s="46"/>
      <c r="AK1690" s="46"/>
      <c r="AL1690" s="74"/>
    </row>
    <row r="1691" spans="34:38">
      <c r="AH1691" s="46"/>
      <c r="AI1691" s="46"/>
      <c r="AJ1691" s="46"/>
      <c r="AK1691" s="46"/>
      <c r="AL1691" s="74"/>
    </row>
    <row r="1692" spans="34:38">
      <c r="AH1692" s="46"/>
      <c r="AI1692" s="46"/>
      <c r="AJ1692" s="46"/>
      <c r="AK1692" s="46"/>
      <c r="AL1692" s="74"/>
    </row>
    <row r="1693" spans="34:38">
      <c r="AH1693" s="46"/>
      <c r="AI1693" s="46"/>
      <c r="AJ1693" s="46"/>
      <c r="AK1693" s="46"/>
      <c r="AL1693" s="74"/>
    </row>
    <row r="1694" spans="34:38">
      <c r="AH1694" s="46"/>
      <c r="AI1694" s="46"/>
      <c r="AJ1694" s="46"/>
      <c r="AK1694" s="46"/>
      <c r="AL1694" s="74"/>
    </row>
    <row r="1695" spans="34:38">
      <c r="AH1695" s="46"/>
      <c r="AI1695" s="46"/>
      <c r="AJ1695" s="46"/>
      <c r="AK1695" s="46"/>
      <c r="AL1695" s="74"/>
    </row>
    <row r="1696" spans="34:38">
      <c r="AH1696" s="46"/>
      <c r="AI1696" s="46"/>
      <c r="AJ1696" s="46"/>
      <c r="AK1696" s="46"/>
      <c r="AL1696" s="74"/>
    </row>
    <row r="1697" spans="34:38">
      <c r="AH1697" s="46"/>
      <c r="AI1697" s="46"/>
      <c r="AJ1697" s="46"/>
      <c r="AK1697" s="46"/>
      <c r="AL1697" s="74"/>
    </row>
    <row r="1698" spans="34:38">
      <c r="AH1698" s="46"/>
      <c r="AI1698" s="46"/>
      <c r="AJ1698" s="46"/>
      <c r="AK1698" s="46"/>
      <c r="AL1698" s="74"/>
    </row>
    <row r="1699" spans="34:38">
      <c r="AH1699" s="46"/>
      <c r="AI1699" s="46"/>
      <c r="AJ1699" s="46"/>
      <c r="AK1699" s="46"/>
      <c r="AL1699" s="74"/>
    </row>
    <row r="1700" spans="34:38">
      <c r="AH1700" s="46"/>
      <c r="AI1700" s="46"/>
      <c r="AJ1700" s="46"/>
      <c r="AK1700" s="46"/>
      <c r="AL1700" s="74"/>
    </row>
    <row r="1701" spans="34:38">
      <c r="AH1701" s="46"/>
      <c r="AI1701" s="46"/>
      <c r="AJ1701" s="46"/>
      <c r="AK1701" s="46"/>
      <c r="AL1701" s="74"/>
    </row>
    <row r="1702" spans="34:38">
      <c r="AH1702" s="46"/>
      <c r="AI1702" s="46"/>
      <c r="AJ1702" s="46"/>
      <c r="AK1702" s="46"/>
      <c r="AL1702" s="74"/>
    </row>
    <row r="1703" spans="34:38">
      <c r="AH1703" s="46"/>
      <c r="AI1703" s="46"/>
      <c r="AJ1703" s="46"/>
      <c r="AK1703" s="46"/>
      <c r="AL1703" s="74"/>
    </row>
    <row r="1704" spans="34:38">
      <c r="AH1704" s="46"/>
      <c r="AI1704" s="46"/>
      <c r="AJ1704" s="46"/>
      <c r="AK1704" s="46"/>
      <c r="AL1704" s="74"/>
    </row>
    <row r="1705" spans="34:38">
      <c r="AH1705" s="46"/>
      <c r="AI1705" s="46"/>
      <c r="AJ1705" s="46"/>
      <c r="AK1705" s="46"/>
      <c r="AL1705" s="74"/>
    </row>
    <row r="1706" spans="34:38">
      <c r="AH1706" s="46"/>
      <c r="AI1706" s="46"/>
      <c r="AJ1706" s="46"/>
      <c r="AK1706" s="46"/>
      <c r="AL1706" s="74"/>
    </row>
    <row r="1707" spans="34:38">
      <c r="AH1707" s="46"/>
      <c r="AI1707" s="46"/>
      <c r="AJ1707" s="46"/>
      <c r="AK1707" s="46"/>
      <c r="AL1707" s="74"/>
    </row>
    <row r="1708" spans="34:38">
      <c r="AH1708" s="46"/>
      <c r="AI1708" s="46"/>
      <c r="AJ1708" s="46"/>
      <c r="AK1708" s="46"/>
      <c r="AL1708" s="74"/>
    </row>
    <row r="1709" spans="34:38">
      <c r="AH1709" s="46"/>
      <c r="AI1709" s="46"/>
      <c r="AJ1709" s="46"/>
      <c r="AK1709" s="46"/>
      <c r="AL1709" s="74"/>
    </row>
    <row r="1710" spans="34:38">
      <c r="AH1710" s="46"/>
      <c r="AI1710" s="46"/>
      <c r="AJ1710" s="46"/>
      <c r="AK1710" s="46"/>
      <c r="AL1710" s="74"/>
    </row>
    <row r="1711" spans="34:38">
      <c r="AH1711" s="46"/>
      <c r="AI1711" s="46"/>
      <c r="AJ1711" s="46"/>
      <c r="AK1711" s="46"/>
      <c r="AL1711" s="74"/>
    </row>
    <row r="1712" spans="34:38">
      <c r="AH1712" s="46"/>
      <c r="AI1712" s="46"/>
      <c r="AJ1712" s="46"/>
      <c r="AK1712" s="46"/>
      <c r="AL1712" s="74"/>
    </row>
    <row r="1713" spans="34:38">
      <c r="AH1713" s="46"/>
      <c r="AI1713" s="46"/>
      <c r="AJ1713" s="46"/>
      <c r="AK1713" s="46"/>
      <c r="AL1713" s="74"/>
    </row>
    <row r="1714" spans="34:38">
      <c r="AH1714" s="46"/>
      <c r="AI1714" s="46"/>
      <c r="AJ1714" s="46"/>
      <c r="AK1714" s="46"/>
      <c r="AL1714" s="74"/>
    </row>
    <row r="1715" spans="34:38">
      <c r="AH1715" s="46"/>
      <c r="AI1715" s="46"/>
      <c r="AJ1715" s="46"/>
      <c r="AK1715" s="46"/>
      <c r="AL1715" s="74"/>
    </row>
    <row r="1716" spans="34:38">
      <c r="AH1716" s="46"/>
      <c r="AI1716" s="46"/>
      <c r="AJ1716" s="46"/>
      <c r="AK1716" s="46"/>
      <c r="AL1716" s="74"/>
    </row>
    <row r="1717" spans="34:38">
      <c r="AH1717" s="46"/>
      <c r="AI1717" s="46"/>
      <c r="AJ1717" s="46"/>
      <c r="AK1717" s="46"/>
      <c r="AL1717" s="74"/>
    </row>
    <row r="1718" spans="34:38">
      <c r="AH1718" s="46"/>
      <c r="AI1718" s="46"/>
      <c r="AJ1718" s="46"/>
      <c r="AK1718" s="46"/>
      <c r="AL1718" s="74"/>
    </row>
    <row r="1719" spans="34:38">
      <c r="AH1719" s="46"/>
      <c r="AI1719" s="46"/>
      <c r="AJ1719" s="46"/>
      <c r="AK1719" s="46"/>
      <c r="AL1719" s="74"/>
    </row>
    <row r="1720" spans="34:38">
      <c r="AH1720" s="46"/>
      <c r="AI1720" s="46"/>
      <c r="AJ1720" s="46"/>
      <c r="AK1720" s="46"/>
      <c r="AL1720" s="74"/>
    </row>
    <row r="1721" spans="34:38">
      <c r="AH1721" s="46"/>
      <c r="AI1721" s="46"/>
      <c r="AJ1721" s="46"/>
      <c r="AK1721" s="46"/>
      <c r="AL1721" s="74"/>
    </row>
    <row r="1722" spans="34:38">
      <c r="AH1722" s="46"/>
      <c r="AI1722" s="46"/>
      <c r="AJ1722" s="46"/>
      <c r="AK1722" s="46"/>
      <c r="AL1722" s="74"/>
    </row>
    <row r="1723" spans="34:38">
      <c r="AH1723" s="46"/>
      <c r="AI1723" s="46"/>
      <c r="AJ1723" s="46"/>
      <c r="AK1723" s="46"/>
      <c r="AL1723" s="74"/>
    </row>
    <row r="1724" spans="34:38">
      <c r="AH1724" s="46"/>
      <c r="AI1724" s="46"/>
      <c r="AJ1724" s="46"/>
      <c r="AK1724" s="46"/>
      <c r="AL1724" s="74"/>
    </row>
    <row r="1725" spans="34:38">
      <c r="AH1725" s="46"/>
      <c r="AI1725" s="46"/>
      <c r="AJ1725" s="46"/>
      <c r="AK1725" s="46"/>
      <c r="AL1725" s="74"/>
    </row>
    <row r="1726" spans="34:38">
      <c r="AH1726" s="46"/>
      <c r="AI1726" s="46"/>
      <c r="AJ1726" s="46"/>
      <c r="AK1726" s="46"/>
      <c r="AL1726" s="74"/>
    </row>
    <row r="1727" spans="34:38">
      <c r="AH1727" s="46"/>
      <c r="AI1727" s="46"/>
      <c r="AJ1727" s="46"/>
      <c r="AK1727" s="46"/>
      <c r="AL1727" s="74"/>
    </row>
    <row r="1728" spans="34:38">
      <c r="AH1728" s="46"/>
      <c r="AI1728" s="46"/>
      <c r="AJ1728" s="46"/>
      <c r="AK1728" s="46"/>
      <c r="AL1728" s="74"/>
    </row>
    <row r="1729" spans="34:38">
      <c r="AH1729" s="46"/>
      <c r="AI1729" s="46"/>
      <c r="AJ1729" s="46"/>
      <c r="AK1729" s="46"/>
      <c r="AL1729" s="74"/>
    </row>
    <row r="1730" spans="34:38">
      <c r="AH1730" s="46"/>
      <c r="AI1730" s="46"/>
      <c r="AJ1730" s="46"/>
      <c r="AK1730" s="46"/>
      <c r="AL1730" s="74"/>
    </row>
    <row r="1731" spans="34:38">
      <c r="AH1731" s="46"/>
      <c r="AI1731" s="46"/>
      <c r="AJ1731" s="46"/>
      <c r="AK1731" s="46"/>
      <c r="AL1731" s="74"/>
    </row>
    <row r="1732" spans="34:38">
      <c r="AH1732" s="46"/>
      <c r="AI1732" s="46"/>
      <c r="AJ1732" s="46"/>
      <c r="AK1732" s="46"/>
      <c r="AL1732" s="74"/>
    </row>
    <row r="1733" spans="34:38">
      <c r="AH1733" s="46"/>
      <c r="AI1733" s="46"/>
      <c r="AJ1733" s="46"/>
      <c r="AK1733" s="46"/>
      <c r="AL1733" s="74"/>
    </row>
    <row r="1734" spans="34:38">
      <c r="AH1734" s="46"/>
      <c r="AI1734" s="46"/>
      <c r="AJ1734" s="46"/>
      <c r="AK1734" s="46"/>
      <c r="AL1734" s="74"/>
    </row>
    <row r="1735" spans="34:38">
      <c r="AH1735" s="46"/>
      <c r="AI1735" s="46"/>
      <c r="AJ1735" s="46"/>
      <c r="AK1735" s="46"/>
      <c r="AL1735" s="74"/>
    </row>
    <row r="1736" spans="34:38">
      <c r="AH1736" s="46"/>
      <c r="AI1736" s="46"/>
      <c r="AJ1736" s="46"/>
      <c r="AK1736" s="46"/>
      <c r="AL1736" s="74"/>
    </row>
    <row r="1737" spans="34:38">
      <c r="AH1737" s="46"/>
      <c r="AI1737" s="46"/>
      <c r="AJ1737" s="46"/>
      <c r="AK1737" s="46"/>
      <c r="AL1737" s="74"/>
    </row>
    <row r="1738" spans="34:38">
      <c r="AH1738" s="46"/>
      <c r="AI1738" s="46"/>
      <c r="AJ1738" s="46"/>
      <c r="AK1738" s="46"/>
      <c r="AL1738" s="74"/>
    </row>
    <row r="1739" spans="34:38">
      <c r="AH1739" s="46"/>
      <c r="AI1739" s="46"/>
      <c r="AJ1739" s="46"/>
      <c r="AK1739" s="46"/>
      <c r="AL1739" s="74"/>
    </row>
    <row r="1740" spans="34:38">
      <c r="AH1740" s="46"/>
      <c r="AI1740" s="46"/>
      <c r="AJ1740" s="46"/>
      <c r="AK1740" s="46"/>
      <c r="AL1740" s="74"/>
    </row>
    <row r="1741" spans="34:38">
      <c r="AH1741" s="46"/>
      <c r="AI1741" s="46"/>
      <c r="AJ1741" s="46"/>
      <c r="AK1741" s="46"/>
      <c r="AL1741" s="74"/>
    </row>
    <row r="1742" spans="34:38">
      <c r="AH1742" s="46"/>
      <c r="AI1742" s="46"/>
      <c r="AJ1742" s="46"/>
      <c r="AK1742" s="46"/>
      <c r="AL1742" s="74"/>
    </row>
    <row r="1743" spans="34:38">
      <c r="AH1743" s="46"/>
      <c r="AI1743" s="46"/>
      <c r="AJ1743" s="46"/>
      <c r="AK1743" s="46"/>
      <c r="AL1743" s="74"/>
    </row>
    <row r="1744" spans="34:38">
      <c r="AH1744" s="46"/>
      <c r="AI1744" s="46"/>
      <c r="AJ1744" s="46"/>
      <c r="AK1744" s="46"/>
      <c r="AL1744" s="74"/>
    </row>
    <row r="1745" spans="34:38">
      <c r="AH1745" s="46"/>
      <c r="AI1745" s="46"/>
      <c r="AJ1745" s="46"/>
      <c r="AK1745" s="46"/>
      <c r="AL1745" s="74"/>
    </row>
    <row r="1746" spans="34:38">
      <c r="AH1746" s="46"/>
      <c r="AI1746" s="46"/>
      <c r="AJ1746" s="46"/>
      <c r="AK1746" s="46"/>
      <c r="AL1746" s="74"/>
    </row>
    <row r="1747" spans="34:38">
      <c r="AH1747" s="46"/>
      <c r="AI1747" s="46"/>
      <c r="AJ1747" s="46"/>
      <c r="AK1747" s="46"/>
      <c r="AL1747" s="74"/>
    </row>
    <row r="1748" spans="34:38">
      <c r="AH1748" s="46"/>
      <c r="AI1748" s="46"/>
      <c r="AJ1748" s="46"/>
      <c r="AK1748" s="46"/>
      <c r="AL1748" s="74"/>
    </row>
    <row r="1749" spans="34:38">
      <c r="AH1749" s="46"/>
      <c r="AI1749" s="46"/>
      <c r="AJ1749" s="46"/>
      <c r="AK1749" s="46"/>
      <c r="AL1749" s="74"/>
    </row>
    <row r="1750" spans="34:38">
      <c r="AH1750" s="46"/>
      <c r="AI1750" s="46"/>
      <c r="AJ1750" s="46"/>
      <c r="AK1750" s="46"/>
      <c r="AL1750" s="74"/>
    </row>
    <row r="1751" spans="34:38">
      <c r="AH1751" s="46"/>
      <c r="AI1751" s="46"/>
      <c r="AJ1751" s="46"/>
      <c r="AK1751" s="46"/>
      <c r="AL1751" s="74"/>
    </row>
    <row r="1752" spans="34:38">
      <c r="AH1752" s="46"/>
      <c r="AI1752" s="46"/>
      <c r="AJ1752" s="46"/>
      <c r="AK1752" s="46"/>
      <c r="AL1752" s="74"/>
    </row>
    <row r="1753" spans="34:38">
      <c r="AH1753" s="46"/>
      <c r="AI1753" s="46"/>
      <c r="AJ1753" s="46"/>
      <c r="AK1753" s="46"/>
      <c r="AL1753" s="74"/>
    </row>
    <row r="1754" spans="34:38">
      <c r="AH1754" s="46"/>
      <c r="AI1754" s="46"/>
      <c r="AJ1754" s="46"/>
      <c r="AK1754" s="46"/>
      <c r="AL1754" s="74"/>
    </row>
    <row r="1755" spans="34:38">
      <c r="AH1755" s="46"/>
      <c r="AI1755" s="46"/>
      <c r="AJ1755" s="46"/>
      <c r="AK1755" s="46"/>
      <c r="AL1755" s="74"/>
    </row>
    <row r="1756" spans="34:38">
      <c r="AH1756" s="46"/>
      <c r="AI1756" s="46"/>
      <c r="AJ1756" s="46"/>
      <c r="AK1756" s="46"/>
      <c r="AL1756" s="74"/>
    </row>
    <row r="1757" spans="34:38">
      <c r="AH1757" s="46"/>
      <c r="AI1757" s="46"/>
      <c r="AJ1757" s="46"/>
      <c r="AK1757" s="46"/>
      <c r="AL1757" s="74"/>
    </row>
    <row r="1758" spans="34:38">
      <c r="AH1758" s="46"/>
      <c r="AI1758" s="46"/>
      <c r="AJ1758" s="46"/>
      <c r="AK1758" s="46"/>
      <c r="AL1758" s="74"/>
    </row>
    <row r="1759" spans="34:38">
      <c r="AH1759" s="46"/>
      <c r="AI1759" s="46"/>
      <c r="AJ1759" s="46"/>
      <c r="AK1759" s="46"/>
      <c r="AL1759" s="74"/>
    </row>
    <row r="1760" spans="34:38">
      <c r="AH1760" s="46"/>
      <c r="AI1760" s="46"/>
      <c r="AJ1760" s="46"/>
      <c r="AK1760" s="46"/>
      <c r="AL1760" s="74"/>
    </row>
    <row r="1761" spans="34:38">
      <c r="AH1761" s="46"/>
      <c r="AI1761" s="46"/>
      <c r="AJ1761" s="46"/>
      <c r="AK1761" s="46"/>
      <c r="AL1761" s="74"/>
    </row>
    <row r="1762" spans="34:38">
      <c r="AH1762" s="46"/>
      <c r="AI1762" s="46"/>
      <c r="AJ1762" s="46"/>
      <c r="AK1762" s="46"/>
      <c r="AL1762" s="74"/>
    </row>
    <row r="1763" spans="34:38">
      <c r="AH1763" s="46"/>
      <c r="AI1763" s="46"/>
      <c r="AJ1763" s="46"/>
      <c r="AK1763" s="46"/>
      <c r="AL1763" s="74"/>
    </row>
    <row r="1764" spans="34:38">
      <c r="AH1764" s="46"/>
      <c r="AI1764" s="46"/>
      <c r="AJ1764" s="46"/>
      <c r="AK1764" s="46"/>
      <c r="AL1764" s="74"/>
    </row>
    <row r="1765" spans="34:38">
      <c r="AH1765" s="46"/>
      <c r="AI1765" s="46"/>
      <c r="AJ1765" s="46"/>
      <c r="AK1765" s="46"/>
      <c r="AL1765" s="74"/>
    </row>
    <row r="1766" spans="34:38">
      <c r="AH1766" s="46"/>
      <c r="AI1766" s="46"/>
      <c r="AJ1766" s="46"/>
      <c r="AK1766" s="46"/>
      <c r="AL1766" s="74"/>
    </row>
    <row r="1767" spans="34:38">
      <c r="AH1767" s="46"/>
      <c r="AI1767" s="46"/>
      <c r="AJ1767" s="46"/>
      <c r="AK1767" s="46"/>
      <c r="AL1767" s="74"/>
    </row>
    <row r="1768" spans="34:38">
      <c r="AH1768" s="46"/>
      <c r="AI1768" s="46"/>
      <c r="AJ1768" s="46"/>
      <c r="AK1768" s="46"/>
      <c r="AL1768" s="74"/>
    </row>
    <row r="1769" spans="34:38">
      <c r="AH1769" s="46"/>
      <c r="AI1769" s="46"/>
      <c r="AJ1769" s="46"/>
      <c r="AK1769" s="46"/>
      <c r="AL1769" s="74"/>
    </row>
    <row r="1770" spans="34:38">
      <c r="AH1770" s="46"/>
      <c r="AI1770" s="46"/>
      <c r="AJ1770" s="46"/>
      <c r="AK1770" s="46"/>
      <c r="AL1770" s="74"/>
    </row>
    <row r="1771" spans="34:38">
      <c r="AH1771" s="46"/>
      <c r="AI1771" s="46"/>
      <c r="AJ1771" s="46"/>
      <c r="AK1771" s="46"/>
      <c r="AL1771" s="74"/>
    </row>
    <row r="1772" spans="34:38">
      <c r="AH1772" s="46"/>
      <c r="AI1772" s="46"/>
      <c r="AJ1772" s="46"/>
      <c r="AK1772" s="46"/>
      <c r="AL1772" s="74"/>
    </row>
    <row r="1773" spans="34:38">
      <c r="AH1773" s="46"/>
      <c r="AI1773" s="46"/>
      <c r="AJ1773" s="46"/>
      <c r="AK1773" s="46"/>
      <c r="AL1773" s="74"/>
    </row>
    <row r="1774" spans="34:38">
      <c r="AH1774" s="46"/>
      <c r="AI1774" s="46"/>
      <c r="AJ1774" s="46"/>
      <c r="AK1774" s="46"/>
      <c r="AL1774" s="74"/>
    </row>
    <row r="1775" spans="34:38">
      <c r="AH1775" s="46"/>
      <c r="AI1775" s="46"/>
      <c r="AJ1775" s="46"/>
      <c r="AK1775" s="46"/>
      <c r="AL1775" s="74"/>
    </row>
    <row r="1776" spans="34:38">
      <c r="AH1776" s="46"/>
      <c r="AI1776" s="46"/>
      <c r="AJ1776" s="46"/>
      <c r="AK1776" s="46"/>
      <c r="AL1776" s="74"/>
    </row>
    <row r="1777" spans="34:38">
      <c r="AH1777" s="46"/>
      <c r="AI1777" s="46"/>
      <c r="AJ1777" s="46"/>
      <c r="AK1777" s="46"/>
      <c r="AL1777" s="74"/>
    </row>
    <row r="1778" spans="34:38">
      <c r="AH1778" s="46"/>
      <c r="AI1778" s="46"/>
      <c r="AJ1778" s="46"/>
      <c r="AK1778" s="46"/>
      <c r="AL1778" s="74"/>
    </row>
    <row r="1779" spans="34:38">
      <c r="AH1779" s="46"/>
      <c r="AI1779" s="46"/>
      <c r="AJ1779" s="46"/>
      <c r="AK1779" s="46"/>
      <c r="AL1779" s="74"/>
    </row>
    <row r="1780" spans="34:38">
      <c r="AH1780" s="46"/>
      <c r="AI1780" s="46"/>
      <c r="AJ1780" s="46"/>
      <c r="AK1780" s="46"/>
      <c r="AL1780" s="74"/>
    </row>
    <row r="1781" spans="34:38">
      <c r="AH1781" s="46"/>
      <c r="AI1781" s="46"/>
      <c r="AJ1781" s="46"/>
      <c r="AK1781" s="46"/>
      <c r="AL1781" s="74"/>
    </row>
    <row r="1782" spans="34:38">
      <c r="AH1782" s="46"/>
      <c r="AI1782" s="46"/>
      <c r="AJ1782" s="46"/>
      <c r="AK1782" s="46"/>
      <c r="AL1782" s="74"/>
    </row>
    <row r="1783" spans="34:38">
      <c r="AH1783" s="46"/>
      <c r="AI1783" s="46"/>
      <c r="AJ1783" s="46"/>
      <c r="AK1783" s="46"/>
      <c r="AL1783" s="74"/>
    </row>
    <row r="1784" spans="34:38">
      <c r="AH1784" s="46"/>
      <c r="AI1784" s="46"/>
      <c r="AJ1784" s="46"/>
      <c r="AK1784" s="46"/>
      <c r="AL1784" s="74"/>
    </row>
    <row r="1785" spans="34:38">
      <c r="AH1785" s="46"/>
      <c r="AI1785" s="46"/>
      <c r="AJ1785" s="46"/>
      <c r="AK1785" s="46"/>
      <c r="AL1785" s="74"/>
    </row>
    <row r="1786" spans="34:38">
      <c r="AH1786" s="46"/>
      <c r="AI1786" s="46"/>
      <c r="AJ1786" s="46"/>
      <c r="AK1786" s="46"/>
      <c r="AL1786" s="74"/>
    </row>
    <row r="1787" spans="34:38">
      <c r="AH1787" s="46"/>
      <c r="AI1787" s="46"/>
      <c r="AJ1787" s="46"/>
      <c r="AK1787" s="46"/>
      <c r="AL1787" s="74"/>
    </row>
    <row r="1788" spans="34:38">
      <c r="AH1788" s="46"/>
      <c r="AI1788" s="46"/>
      <c r="AJ1788" s="46"/>
      <c r="AK1788" s="46"/>
      <c r="AL1788" s="74"/>
    </row>
    <row r="1789" spans="34:38">
      <c r="AH1789" s="46"/>
      <c r="AI1789" s="46"/>
      <c r="AJ1789" s="46"/>
      <c r="AK1789" s="46"/>
      <c r="AL1789" s="74"/>
    </row>
    <row r="1790" spans="34:38">
      <c r="AH1790" s="46"/>
      <c r="AI1790" s="46"/>
      <c r="AJ1790" s="46"/>
      <c r="AK1790" s="46"/>
      <c r="AL1790" s="74"/>
    </row>
    <row r="1791" spans="34:38">
      <c r="AH1791" s="46"/>
      <c r="AI1791" s="46"/>
      <c r="AJ1791" s="46"/>
      <c r="AK1791" s="46"/>
      <c r="AL1791" s="74"/>
    </row>
    <row r="1792" spans="34:38">
      <c r="AH1792" s="46"/>
      <c r="AI1792" s="46"/>
      <c r="AJ1792" s="46"/>
      <c r="AK1792" s="46"/>
      <c r="AL1792" s="74"/>
    </row>
    <row r="1793" spans="34:38">
      <c r="AH1793" s="46"/>
      <c r="AI1793" s="46"/>
      <c r="AJ1793" s="46"/>
      <c r="AK1793" s="46"/>
      <c r="AL1793" s="74"/>
    </row>
    <row r="1794" spans="34:38">
      <c r="AH1794" s="46"/>
      <c r="AI1794" s="46"/>
      <c r="AJ1794" s="46"/>
      <c r="AK1794" s="46"/>
      <c r="AL1794" s="74"/>
    </row>
    <row r="1795" spans="34:38">
      <c r="AH1795" s="46"/>
      <c r="AI1795" s="46"/>
      <c r="AJ1795" s="46"/>
      <c r="AK1795" s="46"/>
      <c r="AL1795" s="74"/>
    </row>
    <row r="1796" spans="34:38">
      <c r="AH1796" s="46"/>
      <c r="AI1796" s="46"/>
      <c r="AJ1796" s="46"/>
      <c r="AK1796" s="46"/>
      <c r="AL1796" s="74"/>
    </row>
    <row r="1797" spans="34:38">
      <c r="AH1797" s="46"/>
      <c r="AI1797" s="46"/>
      <c r="AJ1797" s="46"/>
      <c r="AK1797" s="46"/>
      <c r="AL1797" s="74"/>
    </row>
    <row r="1798" spans="34:38">
      <c r="AH1798" s="46"/>
      <c r="AI1798" s="46"/>
      <c r="AJ1798" s="46"/>
      <c r="AK1798" s="46"/>
      <c r="AL1798" s="74"/>
    </row>
    <row r="1799" spans="34:38">
      <c r="AH1799" s="46"/>
      <c r="AI1799" s="46"/>
      <c r="AJ1799" s="46"/>
      <c r="AK1799" s="46"/>
      <c r="AL1799" s="74"/>
    </row>
    <row r="1800" spans="34:38">
      <c r="AH1800" s="46"/>
      <c r="AI1800" s="46"/>
      <c r="AJ1800" s="46"/>
      <c r="AK1800" s="46"/>
      <c r="AL1800" s="74"/>
    </row>
    <row r="1801" spans="34:38">
      <c r="AH1801" s="46"/>
      <c r="AI1801" s="46"/>
      <c r="AJ1801" s="46"/>
      <c r="AK1801" s="46"/>
      <c r="AL1801" s="74"/>
    </row>
    <row r="1802" spans="34:38">
      <c r="AH1802" s="46"/>
      <c r="AI1802" s="46"/>
      <c r="AJ1802" s="46"/>
      <c r="AK1802" s="46"/>
      <c r="AL1802" s="74"/>
    </row>
    <row r="1803" spans="34:38">
      <c r="AH1803" s="46"/>
      <c r="AI1803" s="46"/>
      <c r="AJ1803" s="46"/>
      <c r="AK1803" s="46"/>
      <c r="AL1803" s="74"/>
    </row>
    <row r="1804" spans="34:38">
      <c r="AH1804" s="46"/>
      <c r="AI1804" s="46"/>
      <c r="AJ1804" s="46"/>
      <c r="AK1804" s="46"/>
      <c r="AL1804" s="74"/>
    </row>
    <row r="1805" spans="34:38">
      <c r="AH1805" s="46"/>
      <c r="AI1805" s="46"/>
      <c r="AJ1805" s="46"/>
      <c r="AK1805" s="46"/>
      <c r="AL1805" s="74"/>
    </row>
    <row r="1806" spans="34:38">
      <c r="AH1806" s="46"/>
      <c r="AI1806" s="46"/>
      <c r="AJ1806" s="46"/>
      <c r="AK1806" s="46"/>
      <c r="AL1806" s="74"/>
    </row>
    <row r="1807" spans="34:38">
      <c r="AH1807" s="46"/>
      <c r="AI1807" s="46"/>
      <c r="AJ1807" s="46"/>
      <c r="AK1807" s="46"/>
      <c r="AL1807" s="74"/>
    </row>
    <row r="1808" spans="34:38">
      <c r="AH1808" s="46"/>
      <c r="AI1808" s="46"/>
      <c r="AJ1808" s="46"/>
      <c r="AK1808" s="46"/>
      <c r="AL1808" s="74"/>
    </row>
    <row r="1809" spans="34:38">
      <c r="AH1809" s="46"/>
      <c r="AI1809" s="46"/>
      <c r="AJ1809" s="46"/>
      <c r="AK1809" s="46"/>
      <c r="AL1809" s="74"/>
    </row>
    <row r="1810" spans="34:38">
      <c r="AH1810" s="46"/>
      <c r="AI1810" s="46"/>
      <c r="AJ1810" s="46"/>
      <c r="AK1810" s="46"/>
      <c r="AL1810" s="74"/>
    </row>
    <row r="1811" spans="34:38">
      <c r="AH1811" s="46"/>
      <c r="AI1811" s="46"/>
      <c r="AJ1811" s="46"/>
      <c r="AK1811" s="46"/>
      <c r="AL1811" s="74"/>
    </row>
    <row r="1812" spans="34:38">
      <c r="AH1812" s="46"/>
      <c r="AI1812" s="46"/>
      <c r="AJ1812" s="46"/>
      <c r="AK1812" s="46"/>
      <c r="AL1812" s="74"/>
    </row>
    <row r="1813" spans="34:38">
      <c r="AH1813" s="46"/>
      <c r="AI1813" s="46"/>
      <c r="AJ1813" s="46"/>
      <c r="AK1813" s="46"/>
      <c r="AL1813" s="74"/>
    </row>
    <row r="1814" spans="34:38">
      <c r="AH1814" s="46"/>
      <c r="AI1814" s="46"/>
      <c r="AJ1814" s="46"/>
      <c r="AK1814" s="46"/>
      <c r="AL1814" s="74"/>
    </row>
    <row r="1815" spans="34:38">
      <c r="AH1815" s="46"/>
      <c r="AI1815" s="46"/>
      <c r="AJ1815" s="46"/>
      <c r="AK1815" s="46"/>
      <c r="AL1815" s="74"/>
    </row>
    <row r="1816" spans="34:38">
      <c r="AH1816" s="46"/>
      <c r="AI1816" s="46"/>
      <c r="AJ1816" s="46"/>
      <c r="AK1816" s="46"/>
      <c r="AL1816" s="74"/>
    </row>
    <row r="1817" spans="34:38">
      <c r="AH1817" s="46"/>
      <c r="AI1817" s="46"/>
      <c r="AJ1817" s="46"/>
      <c r="AK1817" s="46"/>
      <c r="AL1817" s="74"/>
    </row>
    <row r="1818" spans="34:38">
      <c r="AH1818" s="46"/>
      <c r="AI1818" s="46"/>
      <c r="AJ1818" s="46"/>
      <c r="AK1818" s="46"/>
      <c r="AL1818" s="74"/>
    </row>
    <row r="1819" spans="34:38">
      <c r="AH1819" s="46"/>
      <c r="AI1819" s="46"/>
      <c r="AJ1819" s="46"/>
      <c r="AK1819" s="46"/>
      <c r="AL1819" s="74"/>
    </row>
    <row r="1820" spans="34:38">
      <c r="AH1820" s="46"/>
      <c r="AI1820" s="46"/>
      <c r="AJ1820" s="46"/>
      <c r="AK1820" s="46"/>
      <c r="AL1820" s="74"/>
    </row>
    <row r="1821" spans="34:38">
      <c r="AH1821" s="46"/>
      <c r="AI1821" s="46"/>
      <c r="AJ1821" s="46"/>
      <c r="AK1821" s="46"/>
      <c r="AL1821" s="74"/>
    </row>
    <row r="1822" spans="34:38">
      <c r="AH1822" s="46"/>
      <c r="AI1822" s="46"/>
      <c r="AJ1822" s="46"/>
      <c r="AK1822" s="46"/>
      <c r="AL1822" s="74"/>
    </row>
    <row r="1823" spans="34:38">
      <c r="AH1823" s="46"/>
      <c r="AI1823" s="46"/>
      <c r="AJ1823" s="46"/>
      <c r="AK1823" s="46"/>
      <c r="AL1823" s="74"/>
    </row>
    <row r="1824" spans="34:38">
      <c r="AH1824" s="46"/>
      <c r="AI1824" s="46"/>
      <c r="AJ1824" s="46"/>
      <c r="AK1824" s="46"/>
      <c r="AL1824" s="74"/>
    </row>
    <row r="1825" spans="34:38">
      <c r="AH1825" s="46"/>
      <c r="AI1825" s="46"/>
      <c r="AJ1825" s="46"/>
      <c r="AK1825" s="46"/>
      <c r="AL1825" s="74"/>
    </row>
    <row r="1826" spans="34:38">
      <c r="AH1826" s="46"/>
      <c r="AI1826" s="46"/>
      <c r="AJ1826" s="46"/>
      <c r="AK1826" s="46"/>
      <c r="AL1826" s="74"/>
    </row>
    <row r="1827" spans="34:38">
      <c r="AH1827" s="46"/>
      <c r="AI1827" s="46"/>
      <c r="AJ1827" s="46"/>
      <c r="AK1827" s="46"/>
      <c r="AL1827" s="74"/>
    </row>
    <row r="1828" spans="34:38">
      <c r="AH1828" s="46"/>
      <c r="AI1828" s="46"/>
      <c r="AJ1828" s="46"/>
      <c r="AK1828" s="46"/>
      <c r="AL1828" s="74"/>
    </row>
    <row r="1829" spans="34:38">
      <c r="AH1829" s="46"/>
      <c r="AI1829" s="46"/>
      <c r="AJ1829" s="46"/>
      <c r="AK1829" s="46"/>
      <c r="AL1829" s="74"/>
    </row>
    <row r="1830" spans="34:38">
      <c r="AH1830" s="46"/>
      <c r="AI1830" s="46"/>
      <c r="AJ1830" s="46"/>
      <c r="AK1830" s="46"/>
      <c r="AL1830" s="74"/>
    </row>
    <row r="1831" spans="34:38">
      <c r="AH1831" s="46"/>
      <c r="AI1831" s="46"/>
      <c r="AJ1831" s="46"/>
      <c r="AK1831" s="46"/>
      <c r="AL1831" s="74"/>
    </row>
    <row r="1832" spans="34:38">
      <c r="AH1832" s="46"/>
      <c r="AI1832" s="46"/>
      <c r="AJ1832" s="46"/>
      <c r="AK1832" s="46"/>
      <c r="AL1832" s="74"/>
    </row>
    <row r="1833" spans="34:38">
      <c r="AH1833" s="46"/>
      <c r="AI1833" s="46"/>
      <c r="AJ1833" s="46"/>
      <c r="AK1833" s="46"/>
      <c r="AL1833" s="74"/>
    </row>
    <row r="1834" spans="34:38">
      <c r="AH1834" s="46"/>
      <c r="AI1834" s="46"/>
      <c r="AJ1834" s="46"/>
      <c r="AK1834" s="46"/>
      <c r="AL1834" s="74"/>
    </row>
    <row r="1835" spans="34:38">
      <c r="AH1835" s="46"/>
      <c r="AI1835" s="46"/>
      <c r="AJ1835" s="46"/>
      <c r="AK1835" s="46"/>
      <c r="AL1835" s="74"/>
    </row>
    <row r="1836" spans="34:38">
      <c r="AH1836" s="46"/>
      <c r="AI1836" s="46"/>
      <c r="AJ1836" s="46"/>
      <c r="AK1836" s="46"/>
      <c r="AL1836" s="74"/>
    </row>
    <row r="1837" spans="34:38">
      <c r="AH1837" s="46"/>
      <c r="AI1837" s="46"/>
      <c r="AJ1837" s="46"/>
      <c r="AK1837" s="46"/>
      <c r="AL1837" s="74"/>
    </row>
    <row r="1838" spans="34:38">
      <c r="AH1838" s="46"/>
      <c r="AI1838" s="46"/>
      <c r="AJ1838" s="46"/>
      <c r="AK1838" s="46"/>
      <c r="AL1838" s="74"/>
    </row>
    <row r="1839" spans="34:38">
      <c r="AH1839" s="46"/>
      <c r="AI1839" s="46"/>
      <c r="AJ1839" s="46"/>
      <c r="AK1839" s="46"/>
      <c r="AL1839" s="74"/>
    </row>
    <row r="1840" spans="34:38">
      <c r="AH1840" s="46"/>
      <c r="AI1840" s="46"/>
      <c r="AJ1840" s="46"/>
      <c r="AK1840" s="46"/>
      <c r="AL1840" s="74"/>
    </row>
    <row r="1841" spans="34:38">
      <c r="AH1841" s="46"/>
      <c r="AI1841" s="46"/>
      <c r="AJ1841" s="46"/>
      <c r="AK1841" s="46"/>
      <c r="AL1841" s="74"/>
    </row>
    <row r="1842" spans="34:38">
      <c r="AH1842" s="46"/>
      <c r="AI1842" s="46"/>
      <c r="AJ1842" s="46"/>
      <c r="AK1842" s="46"/>
      <c r="AL1842" s="74"/>
    </row>
    <row r="1843" spans="34:38">
      <c r="AH1843" s="46"/>
      <c r="AI1843" s="46"/>
      <c r="AJ1843" s="46"/>
      <c r="AK1843" s="46"/>
      <c r="AL1843" s="74"/>
    </row>
    <row r="1844" spans="34:38">
      <c r="AH1844" s="46"/>
      <c r="AI1844" s="46"/>
      <c r="AJ1844" s="46"/>
      <c r="AK1844" s="46"/>
      <c r="AL1844" s="74"/>
    </row>
    <row r="1845" spans="34:38">
      <c r="AH1845" s="46"/>
      <c r="AI1845" s="46"/>
      <c r="AJ1845" s="46"/>
      <c r="AK1845" s="46"/>
      <c r="AL1845" s="74"/>
    </row>
    <row r="1846" spans="34:38">
      <c r="AH1846" s="46"/>
      <c r="AI1846" s="46"/>
      <c r="AJ1846" s="46"/>
      <c r="AK1846" s="46"/>
      <c r="AL1846" s="74"/>
    </row>
    <row r="1847" spans="34:38">
      <c r="AH1847" s="46"/>
      <c r="AI1847" s="46"/>
      <c r="AJ1847" s="46"/>
      <c r="AK1847" s="46"/>
      <c r="AL1847" s="74"/>
    </row>
    <row r="1848" spans="34:38">
      <c r="AH1848" s="46"/>
      <c r="AI1848" s="46"/>
      <c r="AJ1848" s="46"/>
      <c r="AK1848" s="46"/>
      <c r="AL1848" s="74"/>
    </row>
    <row r="1849" spans="34:38">
      <c r="AH1849" s="46"/>
      <c r="AI1849" s="46"/>
      <c r="AJ1849" s="46"/>
      <c r="AK1849" s="46"/>
      <c r="AL1849" s="74"/>
    </row>
    <row r="1850" spans="34:38">
      <c r="AH1850" s="46"/>
      <c r="AI1850" s="46"/>
      <c r="AJ1850" s="46"/>
      <c r="AK1850" s="46"/>
      <c r="AL1850" s="74"/>
    </row>
    <row r="1851" spans="34:38">
      <c r="AH1851" s="46"/>
      <c r="AI1851" s="46"/>
      <c r="AJ1851" s="46"/>
      <c r="AK1851" s="46"/>
      <c r="AL1851" s="74"/>
    </row>
    <row r="1852" spans="34:38">
      <c r="AH1852" s="46"/>
      <c r="AI1852" s="46"/>
      <c r="AJ1852" s="46"/>
      <c r="AK1852" s="46"/>
      <c r="AL1852" s="74"/>
    </row>
    <row r="1853" spans="34:38">
      <c r="AH1853" s="46"/>
      <c r="AI1853" s="46"/>
      <c r="AJ1853" s="46"/>
      <c r="AK1853" s="46"/>
      <c r="AL1853" s="74"/>
    </row>
    <row r="1854" spans="34:38">
      <c r="AH1854" s="46"/>
      <c r="AI1854" s="46"/>
      <c r="AJ1854" s="46"/>
      <c r="AK1854" s="46"/>
      <c r="AL1854" s="74"/>
    </row>
    <row r="1855" spans="34:38">
      <c r="AH1855" s="46"/>
      <c r="AI1855" s="46"/>
      <c r="AJ1855" s="46"/>
      <c r="AK1855" s="46"/>
      <c r="AL1855" s="74"/>
    </row>
    <row r="1856" spans="34:38">
      <c r="AH1856" s="46"/>
      <c r="AI1856" s="46"/>
      <c r="AJ1856" s="46"/>
      <c r="AK1856" s="46"/>
      <c r="AL1856" s="74"/>
    </row>
    <row r="1857" spans="34:38">
      <c r="AH1857" s="46"/>
      <c r="AI1857" s="46"/>
      <c r="AJ1857" s="46"/>
      <c r="AK1857" s="46"/>
      <c r="AL1857" s="74"/>
    </row>
    <row r="1858" spans="34:38">
      <c r="AH1858" s="46"/>
      <c r="AI1858" s="46"/>
      <c r="AJ1858" s="46"/>
      <c r="AK1858" s="46"/>
      <c r="AL1858" s="74"/>
    </row>
    <row r="1859" spans="34:38">
      <c r="AH1859" s="46"/>
      <c r="AI1859" s="46"/>
      <c r="AJ1859" s="46"/>
      <c r="AK1859" s="46"/>
      <c r="AL1859" s="74"/>
    </row>
    <row r="1860" spans="34:38">
      <c r="AH1860" s="46"/>
      <c r="AI1860" s="46"/>
      <c r="AJ1860" s="46"/>
      <c r="AK1860" s="46"/>
      <c r="AL1860" s="74"/>
    </row>
    <row r="1861" spans="34:38">
      <c r="AH1861" s="46"/>
      <c r="AI1861" s="46"/>
      <c r="AJ1861" s="46"/>
      <c r="AK1861" s="46"/>
      <c r="AL1861" s="74"/>
    </row>
    <row r="1862" spans="34:38">
      <c r="AH1862" s="46"/>
      <c r="AI1862" s="46"/>
      <c r="AJ1862" s="46"/>
      <c r="AK1862" s="46"/>
      <c r="AL1862" s="74"/>
    </row>
    <row r="1863" spans="34:38">
      <c r="AH1863" s="46"/>
      <c r="AI1863" s="46"/>
      <c r="AJ1863" s="46"/>
      <c r="AK1863" s="46"/>
      <c r="AL1863" s="74"/>
    </row>
    <row r="1864" spans="34:38">
      <c r="AH1864" s="46"/>
      <c r="AI1864" s="46"/>
      <c r="AJ1864" s="46"/>
      <c r="AK1864" s="46"/>
      <c r="AL1864" s="74"/>
    </row>
    <row r="1865" spans="34:38">
      <c r="AH1865" s="46"/>
      <c r="AI1865" s="46"/>
      <c r="AJ1865" s="46"/>
      <c r="AK1865" s="46"/>
      <c r="AL1865" s="74"/>
    </row>
    <row r="1866" spans="34:38">
      <c r="AH1866" s="46"/>
      <c r="AI1866" s="46"/>
      <c r="AJ1866" s="46"/>
      <c r="AK1866" s="46"/>
      <c r="AL1866" s="74"/>
    </row>
    <row r="1867" spans="34:38">
      <c r="AH1867" s="46"/>
      <c r="AI1867" s="46"/>
      <c r="AJ1867" s="46"/>
      <c r="AK1867" s="46"/>
      <c r="AL1867" s="74"/>
    </row>
    <row r="1868" spans="34:38">
      <c r="AH1868" s="46"/>
      <c r="AI1868" s="46"/>
      <c r="AJ1868" s="46"/>
      <c r="AK1868" s="46"/>
      <c r="AL1868" s="74"/>
    </row>
    <row r="1869" spans="34:38">
      <c r="AH1869" s="46"/>
      <c r="AI1869" s="46"/>
      <c r="AJ1869" s="46"/>
      <c r="AK1869" s="46"/>
      <c r="AL1869" s="74"/>
    </row>
    <row r="1870" spans="34:38">
      <c r="AH1870" s="46"/>
      <c r="AI1870" s="46"/>
      <c r="AJ1870" s="46"/>
      <c r="AK1870" s="46"/>
      <c r="AL1870" s="74"/>
    </row>
    <row r="1871" spans="34:38">
      <c r="AH1871" s="46"/>
      <c r="AI1871" s="46"/>
      <c r="AJ1871" s="46"/>
      <c r="AK1871" s="46"/>
      <c r="AL1871" s="74"/>
    </row>
    <row r="1872" spans="34:38">
      <c r="AH1872" s="46"/>
      <c r="AI1872" s="46"/>
      <c r="AJ1872" s="46"/>
      <c r="AK1872" s="46"/>
      <c r="AL1872" s="74"/>
    </row>
    <row r="1873" spans="34:38">
      <c r="AH1873" s="46"/>
      <c r="AI1873" s="46"/>
      <c r="AJ1873" s="46"/>
      <c r="AK1873" s="46"/>
      <c r="AL1873" s="74"/>
    </row>
    <row r="1874" spans="34:38">
      <c r="AH1874" s="46"/>
      <c r="AI1874" s="46"/>
      <c r="AJ1874" s="46"/>
      <c r="AK1874" s="46"/>
      <c r="AL1874" s="74"/>
    </row>
    <row r="1875" spans="34:38">
      <c r="AH1875" s="46"/>
      <c r="AI1875" s="46"/>
      <c r="AJ1875" s="46"/>
      <c r="AK1875" s="46"/>
      <c r="AL1875" s="74"/>
    </row>
    <row r="1876" spans="34:38">
      <c r="AH1876" s="46"/>
      <c r="AI1876" s="46"/>
      <c r="AJ1876" s="46"/>
      <c r="AK1876" s="46"/>
      <c r="AL1876" s="74"/>
    </row>
    <row r="1877" spans="34:38">
      <c r="AH1877" s="46"/>
      <c r="AI1877" s="46"/>
      <c r="AJ1877" s="46"/>
      <c r="AK1877" s="46"/>
      <c r="AL1877" s="74"/>
    </row>
    <row r="1878" spans="34:38">
      <c r="AH1878" s="46"/>
      <c r="AI1878" s="46"/>
      <c r="AJ1878" s="46"/>
      <c r="AK1878" s="46"/>
      <c r="AL1878" s="74"/>
    </row>
    <row r="1879" spans="34:38">
      <c r="AH1879" s="46"/>
      <c r="AI1879" s="46"/>
      <c r="AJ1879" s="46"/>
      <c r="AK1879" s="46"/>
      <c r="AL1879" s="74"/>
    </row>
    <row r="1880" spans="34:38">
      <c r="AH1880" s="46"/>
      <c r="AI1880" s="46"/>
      <c r="AJ1880" s="46"/>
      <c r="AK1880" s="46"/>
      <c r="AL1880" s="74"/>
    </row>
    <row r="1881" spans="34:38">
      <c r="AH1881" s="46"/>
      <c r="AI1881" s="46"/>
      <c r="AJ1881" s="46"/>
      <c r="AK1881" s="46"/>
      <c r="AL1881" s="74"/>
    </row>
    <row r="1882" spans="34:38">
      <c r="AH1882" s="46"/>
      <c r="AI1882" s="46"/>
      <c r="AJ1882" s="46"/>
      <c r="AK1882" s="46"/>
      <c r="AL1882" s="74"/>
    </row>
    <row r="1883" spans="34:38">
      <c r="AH1883" s="46"/>
      <c r="AI1883" s="46"/>
      <c r="AJ1883" s="46"/>
      <c r="AK1883" s="46"/>
      <c r="AL1883" s="74"/>
    </row>
    <row r="1884" spans="34:38">
      <c r="AH1884" s="46"/>
      <c r="AI1884" s="46"/>
      <c r="AJ1884" s="46"/>
      <c r="AK1884" s="46"/>
      <c r="AL1884" s="74"/>
    </row>
    <row r="1885" spans="34:38">
      <c r="AH1885" s="46"/>
      <c r="AI1885" s="46"/>
      <c r="AJ1885" s="46"/>
      <c r="AK1885" s="46"/>
      <c r="AL1885" s="74"/>
    </row>
    <row r="1886" spans="34:38">
      <c r="AH1886" s="46"/>
      <c r="AI1886" s="46"/>
      <c r="AJ1886" s="46"/>
      <c r="AK1886" s="46"/>
      <c r="AL1886" s="74"/>
    </row>
    <row r="1887" spans="34:38">
      <c r="AH1887" s="46"/>
      <c r="AI1887" s="46"/>
      <c r="AJ1887" s="46"/>
      <c r="AK1887" s="46"/>
      <c r="AL1887" s="74"/>
    </row>
    <row r="1888" spans="34:38">
      <c r="AH1888" s="46"/>
      <c r="AI1888" s="46"/>
      <c r="AJ1888" s="46"/>
      <c r="AK1888" s="46"/>
      <c r="AL1888" s="74"/>
    </row>
    <row r="1889" spans="34:38">
      <c r="AH1889" s="46"/>
      <c r="AI1889" s="46"/>
      <c r="AJ1889" s="46"/>
      <c r="AK1889" s="46"/>
      <c r="AL1889" s="74"/>
    </row>
    <row r="1890" spans="34:38">
      <c r="AH1890" s="46"/>
      <c r="AI1890" s="46"/>
      <c r="AJ1890" s="46"/>
      <c r="AK1890" s="46"/>
      <c r="AL1890" s="74"/>
    </row>
    <row r="1891" spans="34:38">
      <c r="AH1891" s="46"/>
      <c r="AI1891" s="46"/>
      <c r="AJ1891" s="46"/>
      <c r="AK1891" s="46"/>
      <c r="AL1891" s="74"/>
    </row>
    <row r="1892" spans="34:38">
      <c r="AH1892" s="46"/>
      <c r="AI1892" s="46"/>
      <c r="AJ1892" s="46"/>
      <c r="AK1892" s="46"/>
      <c r="AL1892" s="74"/>
    </row>
    <row r="1893" spans="34:38">
      <c r="AH1893" s="46"/>
      <c r="AI1893" s="46"/>
      <c r="AJ1893" s="46"/>
      <c r="AK1893" s="46"/>
      <c r="AL1893" s="74"/>
    </row>
    <row r="1894" spans="34:38">
      <c r="AH1894" s="46"/>
      <c r="AI1894" s="46"/>
      <c r="AJ1894" s="46"/>
      <c r="AK1894" s="46"/>
      <c r="AL1894" s="74"/>
    </row>
    <row r="1895" spans="34:38">
      <c r="AH1895" s="46"/>
      <c r="AI1895" s="46"/>
      <c r="AJ1895" s="46"/>
      <c r="AK1895" s="46"/>
      <c r="AL1895" s="74"/>
    </row>
    <row r="1896" spans="34:38">
      <c r="AH1896" s="46"/>
      <c r="AI1896" s="46"/>
      <c r="AJ1896" s="46"/>
      <c r="AK1896" s="46"/>
      <c r="AL1896" s="74"/>
    </row>
    <row r="1897" spans="34:38">
      <c r="AH1897" s="46"/>
      <c r="AI1897" s="46"/>
      <c r="AJ1897" s="46"/>
      <c r="AK1897" s="46"/>
      <c r="AL1897" s="74"/>
    </row>
    <row r="1898" spans="34:38">
      <c r="AH1898" s="46"/>
      <c r="AI1898" s="46"/>
      <c r="AJ1898" s="46"/>
      <c r="AK1898" s="46"/>
      <c r="AL1898" s="74"/>
    </row>
    <row r="1899" spans="34:38">
      <c r="AH1899" s="46"/>
      <c r="AI1899" s="46"/>
      <c r="AJ1899" s="46"/>
      <c r="AK1899" s="46"/>
      <c r="AL1899" s="74"/>
    </row>
    <row r="1900" spans="34:38">
      <c r="AH1900" s="46"/>
      <c r="AI1900" s="46"/>
      <c r="AJ1900" s="46"/>
      <c r="AK1900" s="46"/>
      <c r="AL1900" s="74"/>
    </row>
    <row r="1901" spans="34:38">
      <c r="AH1901" s="46"/>
      <c r="AI1901" s="46"/>
      <c r="AJ1901" s="46"/>
      <c r="AK1901" s="46"/>
      <c r="AL1901" s="74"/>
    </row>
    <row r="1902" spans="34:38">
      <c r="AH1902" s="46"/>
      <c r="AI1902" s="46"/>
      <c r="AJ1902" s="46"/>
      <c r="AK1902" s="46"/>
      <c r="AL1902" s="74"/>
    </row>
    <row r="1903" spans="34:38">
      <c r="AH1903" s="46"/>
      <c r="AI1903" s="46"/>
      <c r="AJ1903" s="46"/>
      <c r="AK1903" s="46"/>
      <c r="AL1903" s="74"/>
    </row>
    <row r="1904" spans="34:38">
      <c r="AH1904" s="46"/>
      <c r="AI1904" s="46"/>
      <c r="AJ1904" s="46"/>
      <c r="AK1904" s="46"/>
      <c r="AL1904" s="74"/>
    </row>
    <row r="1905" spans="34:38">
      <c r="AH1905" s="46"/>
      <c r="AI1905" s="46"/>
      <c r="AJ1905" s="46"/>
      <c r="AK1905" s="46"/>
      <c r="AL1905" s="74"/>
    </row>
    <row r="1906" spans="34:38">
      <c r="AH1906" s="46"/>
      <c r="AI1906" s="46"/>
      <c r="AJ1906" s="46"/>
      <c r="AK1906" s="46"/>
      <c r="AL1906" s="74"/>
    </row>
    <row r="1907" spans="34:38">
      <c r="AH1907" s="46"/>
      <c r="AI1907" s="46"/>
      <c r="AJ1907" s="46"/>
      <c r="AK1907" s="46"/>
      <c r="AL1907" s="74"/>
    </row>
    <row r="1908" spans="34:38">
      <c r="AH1908" s="46"/>
      <c r="AI1908" s="46"/>
      <c r="AJ1908" s="46"/>
      <c r="AK1908" s="46"/>
      <c r="AL1908" s="74"/>
    </row>
    <row r="1909" spans="34:38">
      <c r="AH1909" s="46"/>
      <c r="AI1909" s="46"/>
      <c r="AJ1909" s="46"/>
      <c r="AK1909" s="46"/>
      <c r="AL1909" s="74"/>
    </row>
    <row r="1910" spans="34:38">
      <c r="AH1910" s="46"/>
      <c r="AI1910" s="46"/>
      <c r="AJ1910" s="46"/>
      <c r="AK1910" s="46"/>
      <c r="AL1910" s="74"/>
    </row>
    <row r="1911" spans="34:38">
      <c r="AH1911" s="46"/>
      <c r="AI1911" s="46"/>
      <c r="AJ1911" s="46"/>
      <c r="AK1911" s="46"/>
      <c r="AL1911" s="74"/>
    </row>
    <row r="1912" spans="34:38">
      <c r="AH1912" s="46"/>
      <c r="AI1912" s="46"/>
      <c r="AJ1912" s="46"/>
      <c r="AK1912" s="46"/>
      <c r="AL1912" s="74"/>
    </row>
    <row r="1913" spans="34:38">
      <c r="AH1913" s="46"/>
      <c r="AI1913" s="46"/>
      <c r="AJ1913" s="46"/>
      <c r="AK1913" s="46"/>
      <c r="AL1913" s="74"/>
    </row>
    <row r="1914" spans="34:38">
      <c r="AH1914" s="46"/>
      <c r="AI1914" s="46"/>
      <c r="AJ1914" s="46"/>
      <c r="AK1914" s="46"/>
      <c r="AL1914" s="74"/>
    </row>
    <row r="1915" spans="34:38">
      <c r="AH1915" s="46"/>
      <c r="AI1915" s="46"/>
      <c r="AJ1915" s="46"/>
      <c r="AK1915" s="46"/>
      <c r="AL1915" s="74"/>
    </row>
    <row r="1916" spans="34:38">
      <c r="AH1916" s="46"/>
      <c r="AI1916" s="46"/>
      <c r="AJ1916" s="46"/>
      <c r="AK1916" s="46"/>
      <c r="AL1916" s="74"/>
    </row>
    <row r="1917" spans="34:38">
      <c r="AH1917" s="46"/>
      <c r="AI1917" s="46"/>
      <c r="AJ1917" s="46"/>
      <c r="AK1917" s="46"/>
      <c r="AL1917" s="74"/>
    </row>
    <row r="1918" spans="34:38">
      <c r="AH1918" s="46"/>
      <c r="AI1918" s="46"/>
      <c r="AJ1918" s="46"/>
      <c r="AK1918" s="46"/>
      <c r="AL1918" s="74"/>
    </row>
    <row r="1919" spans="34:38">
      <c r="AH1919" s="46"/>
      <c r="AI1919" s="46"/>
      <c r="AJ1919" s="46"/>
      <c r="AK1919" s="46"/>
      <c r="AL1919" s="74"/>
    </row>
    <row r="1920" spans="34:38">
      <c r="AH1920" s="46"/>
      <c r="AI1920" s="46"/>
      <c r="AJ1920" s="46"/>
      <c r="AK1920" s="46"/>
      <c r="AL1920" s="74"/>
    </row>
    <row r="1921" spans="34:38">
      <c r="AH1921" s="46"/>
      <c r="AI1921" s="46"/>
      <c r="AJ1921" s="46"/>
      <c r="AK1921" s="46"/>
      <c r="AL1921" s="74"/>
    </row>
    <row r="1922" spans="34:38">
      <c r="AH1922" s="46"/>
      <c r="AI1922" s="46"/>
      <c r="AJ1922" s="46"/>
      <c r="AK1922" s="46"/>
      <c r="AL1922" s="74"/>
    </row>
    <row r="1923" spans="34:38">
      <c r="AH1923" s="46"/>
      <c r="AI1923" s="46"/>
      <c r="AJ1923" s="46"/>
      <c r="AK1923" s="46"/>
      <c r="AL1923" s="74"/>
    </row>
    <row r="1924" spans="34:38">
      <c r="AH1924" s="46"/>
      <c r="AI1924" s="46"/>
      <c r="AJ1924" s="46"/>
      <c r="AK1924" s="46"/>
      <c r="AL1924" s="74"/>
    </row>
    <row r="1925" spans="34:38">
      <c r="AH1925" s="46"/>
      <c r="AI1925" s="46"/>
      <c r="AJ1925" s="46"/>
      <c r="AK1925" s="46"/>
      <c r="AL1925" s="74"/>
    </row>
    <row r="1926" spans="34:38">
      <c r="AH1926" s="46"/>
      <c r="AI1926" s="46"/>
      <c r="AJ1926" s="46"/>
      <c r="AK1926" s="46"/>
      <c r="AL1926" s="74"/>
    </row>
    <row r="1927" spans="34:38">
      <c r="AH1927" s="46"/>
      <c r="AI1927" s="46"/>
      <c r="AJ1927" s="46"/>
      <c r="AK1927" s="46"/>
      <c r="AL1927" s="74"/>
    </row>
    <row r="1928" spans="34:38">
      <c r="AH1928" s="46"/>
      <c r="AI1928" s="46"/>
      <c r="AJ1928" s="46"/>
      <c r="AK1928" s="46"/>
      <c r="AL1928" s="74"/>
    </row>
    <row r="1929" spans="34:38">
      <c r="AH1929" s="46"/>
      <c r="AI1929" s="46"/>
      <c r="AJ1929" s="46"/>
      <c r="AK1929" s="46"/>
      <c r="AL1929" s="74"/>
    </row>
    <row r="1930" spans="34:38">
      <c r="AH1930" s="46"/>
      <c r="AI1930" s="46"/>
      <c r="AJ1930" s="46"/>
      <c r="AK1930" s="46"/>
      <c r="AL1930" s="74"/>
    </row>
    <row r="1931" spans="34:38">
      <c r="AH1931" s="46"/>
      <c r="AI1931" s="46"/>
      <c r="AJ1931" s="46"/>
      <c r="AK1931" s="46"/>
      <c r="AL1931" s="74"/>
    </row>
    <row r="1932" spans="34:38">
      <c r="AH1932" s="46"/>
      <c r="AI1932" s="46"/>
      <c r="AJ1932" s="46"/>
      <c r="AK1932" s="46"/>
      <c r="AL1932" s="74"/>
    </row>
    <row r="1933" spans="34:38">
      <c r="AH1933" s="46"/>
      <c r="AI1933" s="46"/>
      <c r="AJ1933" s="46"/>
      <c r="AK1933" s="46"/>
      <c r="AL1933" s="74"/>
    </row>
    <row r="1934" spans="34:38">
      <c r="AH1934" s="46"/>
      <c r="AI1934" s="46"/>
      <c r="AJ1934" s="46"/>
      <c r="AK1934" s="46"/>
      <c r="AL1934" s="74"/>
    </row>
    <row r="1935" spans="34:38">
      <c r="AH1935" s="46"/>
      <c r="AI1935" s="46"/>
      <c r="AJ1935" s="46"/>
      <c r="AK1935" s="46"/>
      <c r="AL1935" s="74"/>
    </row>
    <row r="1936" spans="34:38">
      <c r="AH1936" s="46"/>
      <c r="AI1936" s="46"/>
      <c r="AJ1936" s="46"/>
      <c r="AK1936" s="46"/>
      <c r="AL1936" s="74"/>
    </row>
    <row r="1937" spans="34:38">
      <c r="AH1937" s="46"/>
      <c r="AI1937" s="46"/>
      <c r="AJ1937" s="46"/>
      <c r="AK1937" s="46"/>
      <c r="AL1937" s="74"/>
    </row>
    <row r="1938" spans="34:38">
      <c r="AH1938" s="46"/>
      <c r="AI1938" s="46"/>
      <c r="AJ1938" s="46"/>
      <c r="AK1938" s="46"/>
      <c r="AL1938" s="74"/>
    </row>
    <row r="1939" spans="34:38">
      <c r="AH1939" s="46"/>
      <c r="AI1939" s="46"/>
      <c r="AJ1939" s="46"/>
      <c r="AK1939" s="46"/>
      <c r="AL1939" s="74"/>
    </row>
    <row r="1940" spans="34:38">
      <c r="AH1940" s="46"/>
      <c r="AI1940" s="46"/>
      <c r="AJ1940" s="46"/>
      <c r="AK1940" s="46"/>
      <c r="AL1940" s="74"/>
    </row>
    <row r="1941" spans="34:38">
      <c r="AH1941" s="46"/>
      <c r="AI1941" s="46"/>
      <c r="AJ1941" s="46"/>
      <c r="AK1941" s="46"/>
      <c r="AL1941" s="74"/>
    </row>
    <row r="1942" spans="34:38">
      <c r="AH1942" s="46"/>
      <c r="AI1942" s="46"/>
      <c r="AJ1942" s="46"/>
      <c r="AK1942" s="46"/>
      <c r="AL1942" s="74"/>
    </row>
    <row r="1943" spans="34:38">
      <c r="AH1943" s="46"/>
      <c r="AI1943" s="46"/>
      <c r="AJ1943" s="46"/>
      <c r="AK1943" s="46"/>
      <c r="AL1943" s="74"/>
    </row>
    <row r="1944" spans="34:38">
      <c r="AH1944" s="46"/>
      <c r="AI1944" s="46"/>
      <c r="AJ1944" s="46"/>
      <c r="AK1944" s="46"/>
      <c r="AL1944" s="74"/>
    </row>
    <row r="1945" spans="34:38">
      <c r="AH1945" s="46"/>
      <c r="AI1945" s="46"/>
      <c r="AJ1945" s="46"/>
      <c r="AK1945" s="46"/>
      <c r="AL1945" s="74"/>
    </row>
    <row r="1946" spans="34:38">
      <c r="AH1946" s="46"/>
      <c r="AI1946" s="46"/>
      <c r="AJ1946" s="46"/>
      <c r="AK1946" s="46"/>
      <c r="AL1946" s="74"/>
    </row>
    <row r="1947" spans="34:38">
      <c r="AH1947" s="46"/>
      <c r="AI1947" s="46"/>
      <c r="AJ1947" s="46"/>
      <c r="AK1947" s="46"/>
      <c r="AL1947" s="74"/>
    </row>
    <row r="1948" spans="34:38">
      <c r="AH1948" s="46"/>
      <c r="AI1948" s="46"/>
      <c r="AJ1948" s="46"/>
      <c r="AK1948" s="46"/>
      <c r="AL1948" s="74"/>
    </row>
    <row r="1949" spans="34:38">
      <c r="AH1949" s="46"/>
      <c r="AI1949" s="46"/>
      <c r="AJ1949" s="46"/>
      <c r="AK1949" s="46"/>
      <c r="AL1949" s="74"/>
    </row>
    <row r="1950" spans="34:38">
      <c r="AH1950" s="46"/>
      <c r="AI1950" s="46"/>
      <c r="AJ1950" s="46"/>
      <c r="AK1950" s="46"/>
      <c r="AL1950" s="74"/>
    </row>
    <row r="1951" spans="34:38">
      <c r="AH1951" s="46"/>
      <c r="AI1951" s="46"/>
      <c r="AJ1951" s="46"/>
      <c r="AK1951" s="46"/>
      <c r="AL1951" s="74"/>
    </row>
    <row r="1952" spans="34:38">
      <c r="AH1952" s="46"/>
      <c r="AI1952" s="46"/>
      <c r="AJ1952" s="46"/>
      <c r="AK1952" s="46"/>
      <c r="AL1952" s="74"/>
    </row>
    <row r="1953" spans="34:38">
      <c r="AH1953" s="46"/>
      <c r="AI1953" s="46"/>
      <c r="AJ1953" s="46"/>
      <c r="AK1953" s="46"/>
      <c r="AL1953" s="74"/>
    </row>
    <row r="1954" spans="34:38">
      <c r="AH1954" s="46"/>
      <c r="AI1954" s="46"/>
      <c r="AJ1954" s="46"/>
      <c r="AK1954" s="46"/>
      <c r="AL1954" s="74"/>
    </row>
    <row r="1955" spans="34:38">
      <c r="AH1955" s="46"/>
      <c r="AI1955" s="46"/>
      <c r="AJ1955" s="46"/>
      <c r="AK1955" s="46"/>
      <c r="AL1955" s="74"/>
    </row>
    <row r="1956" spans="34:38">
      <c r="AH1956" s="46"/>
      <c r="AI1956" s="46"/>
      <c r="AJ1956" s="46"/>
      <c r="AK1956" s="46"/>
      <c r="AL1956" s="74"/>
    </row>
    <row r="1957" spans="34:38">
      <c r="AH1957" s="46"/>
      <c r="AI1957" s="46"/>
      <c r="AJ1957" s="46"/>
      <c r="AK1957" s="46"/>
      <c r="AL1957" s="74"/>
    </row>
    <row r="1958" spans="34:38">
      <c r="AH1958" s="46"/>
      <c r="AI1958" s="46"/>
      <c r="AJ1958" s="46"/>
      <c r="AK1958" s="46"/>
      <c r="AL1958" s="74"/>
    </row>
    <row r="1959" spans="34:38">
      <c r="AH1959" s="46"/>
      <c r="AI1959" s="46"/>
      <c r="AJ1959" s="46"/>
      <c r="AK1959" s="46"/>
      <c r="AL1959" s="74"/>
    </row>
    <row r="1960" spans="34:38">
      <c r="AH1960" s="46"/>
      <c r="AI1960" s="46"/>
      <c r="AJ1960" s="46"/>
      <c r="AK1960" s="46"/>
      <c r="AL1960" s="74"/>
    </row>
    <row r="1961" spans="34:38">
      <c r="AH1961" s="46"/>
      <c r="AI1961" s="46"/>
      <c r="AJ1961" s="46"/>
      <c r="AK1961" s="46"/>
      <c r="AL1961" s="74"/>
    </row>
    <row r="1962" spans="34:38">
      <c r="AH1962" s="46"/>
      <c r="AI1962" s="46"/>
      <c r="AJ1962" s="46"/>
      <c r="AK1962" s="46"/>
      <c r="AL1962" s="74"/>
    </row>
    <row r="1963" spans="34:38">
      <c r="AH1963" s="46"/>
      <c r="AI1963" s="46"/>
      <c r="AJ1963" s="46"/>
      <c r="AK1963" s="46"/>
      <c r="AL1963" s="74"/>
    </row>
    <row r="1964" spans="34:38">
      <c r="AH1964" s="46"/>
      <c r="AI1964" s="46"/>
      <c r="AJ1964" s="46"/>
      <c r="AK1964" s="46"/>
      <c r="AL1964" s="74"/>
    </row>
    <row r="1965" spans="34:38">
      <c r="AH1965" s="46"/>
      <c r="AI1965" s="46"/>
      <c r="AJ1965" s="46"/>
      <c r="AK1965" s="46"/>
      <c r="AL1965" s="74"/>
    </row>
    <row r="1966" spans="34:38">
      <c r="AH1966" s="46"/>
      <c r="AI1966" s="46"/>
      <c r="AJ1966" s="46"/>
      <c r="AK1966" s="46"/>
      <c r="AL1966" s="74"/>
    </row>
    <row r="1967" spans="34:38">
      <c r="AH1967" s="46"/>
      <c r="AI1967" s="46"/>
      <c r="AJ1967" s="46"/>
      <c r="AK1967" s="46"/>
      <c r="AL1967" s="74"/>
    </row>
    <row r="1968" spans="34:38">
      <c r="AH1968" s="46"/>
      <c r="AI1968" s="46"/>
      <c r="AJ1968" s="46"/>
      <c r="AK1968" s="46"/>
      <c r="AL1968" s="74"/>
    </row>
    <row r="1969" spans="34:38">
      <c r="AH1969" s="46"/>
      <c r="AI1969" s="46"/>
      <c r="AJ1969" s="46"/>
      <c r="AK1969" s="46"/>
      <c r="AL1969" s="74"/>
    </row>
    <row r="1970" spans="34:38">
      <c r="AH1970" s="46"/>
      <c r="AI1970" s="46"/>
      <c r="AJ1970" s="46"/>
      <c r="AK1970" s="46"/>
      <c r="AL1970" s="74"/>
    </row>
    <row r="1971" spans="34:38">
      <c r="AH1971" s="46"/>
      <c r="AI1971" s="46"/>
      <c r="AJ1971" s="46"/>
      <c r="AK1971" s="46"/>
      <c r="AL1971" s="74"/>
    </row>
    <row r="1972" spans="34:38">
      <c r="AH1972" s="46"/>
      <c r="AI1972" s="46"/>
      <c r="AJ1972" s="46"/>
      <c r="AK1972" s="46"/>
      <c r="AL1972" s="74"/>
    </row>
    <row r="1973" spans="34:38">
      <c r="AH1973" s="46"/>
      <c r="AI1973" s="46"/>
      <c r="AJ1973" s="46"/>
      <c r="AK1973" s="46"/>
      <c r="AL1973" s="74"/>
    </row>
    <row r="1974" spans="34:38">
      <c r="AH1974" s="46"/>
      <c r="AI1974" s="46"/>
      <c r="AJ1974" s="46"/>
      <c r="AK1974" s="46"/>
      <c r="AL1974" s="74"/>
    </row>
    <row r="1975" spans="34:38">
      <c r="AH1975" s="46"/>
      <c r="AI1975" s="46"/>
      <c r="AJ1975" s="46"/>
      <c r="AK1975" s="46"/>
      <c r="AL1975" s="74"/>
    </row>
    <row r="1976" spans="34:38">
      <c r="AH1976" s="46"/>
      <c r="AI1976" s="46"/>
      <c r="AJ1976" s="46"/>
      <c r="AK1976" s="46"/>
      <c r="AL1976" s="74"/>
    </row>
    <row r="1977" spans="34:38">
      <c r="AH1977" s="46"/>
      <c r="AI1977" s="46"/>
      <c r="AJ1977" s="46"/>
      <c r="AK1977" s="46"/>
      <c r="AL1977" s="74"/>
    </row>
    <row r="1978" spans="34:38">
      <c r="AH1978" s="46"/>
      <c r="AI1978" s="46"/>
      <c r="AJ1978" s="46"/>
      <c r="AK1978" s="46"/>
      <c r="AL1978" s="74"/>
    </row>
    <row r="1979" spans="34:38">
      <c r="AH1979" s="46"/>
      <c r="AI1979" s="46"/>
      <c r="AJ1979" s="46"/>
      <c r="AK1979" s="46"/>
      <c r="AL1979" s="74"/>
    </row>
    <row r="1980" spans="34:38">
      <c r="AH1980" s="46"/>
      <c r="AI1980" s="46"/>
      <c r="AJ1980" s="46"/>
      <c r="AK1980" s="46"/>
      <c r="AL1980" s="74"/>
    </row>
    <row r="1981" spans="34:38">
      <c r="AH1981" s="46"/>
      <c r="AI1981" s="46"/>
      <c r="AJ1981" s="46"/>
      <c r="AK1981" s="46"/>
      <c r="AL1981" s="74"/>
    </row>
    <row r="1982" spans="34:38">
      <c r="AH1982" s="46"/>
      <c r="AI1982" s="46"/>
      <c r="AJ1982" s="46"/>
      <c r="AK1982" s="46"/>
      <c r="AL1982" s="74"/>
    </row>
    <row r="1983" spans="34:38">
      <c r="AH1983" s="46"/>
      <c r="AI1983" s="46"/>
      <c r="AJ1983" s="46"/>
      <c r="AK1983" s="46"/>
      <c r="AL1983" s="74"/>
    </row>
    <row r="1984" spans="34:38">
      <c r="AH1984" s="46"/>
      <c r="AI1984" s="46"/>
      <c r="AJ1984" s="46"/>
      <c r="AK1984" s="46"/>
      <c r="AL1984" s="74"/>
    </row>
    <row r="1985" spans="34:38">
      <c r="AH1985" s="46"/>
      <c r="AI1985" s="46"/>
      <c r="AJ1985" s="46"/>
      <c r="AK1985" s="46"/>
      <c r="AL1985" s="74"/>
    </row>
    <row r="1986" spans="34:38">
      <c r="AH1986" s="46"/>
      <c r="AI1986" s="46"/>
      <c r="AJ1986" s="46"/>
      <c r="AK1986" s="46"/>
      <c r="AL1986" s="74"/>
    </row>
    <row r="1987" spans="34:38">
      <c r="AH1987" s="46"/>
      <c r="AI1987" s="46"/>
      <c r="AJ1987" s="46"/>
      <c r="AK1987" s="46"/>
      <c r="AL1987" s="74"/>
    </row>
    <row r="1988" spans="34:38">
      <c r="AH1988" s="46"/>
      <c r="AI1988" s="46"/>
      <c r="AJ1988" s="46"/>
      <c r="AK1988" s="46"/>
      <c r="AL1988" s="74"/>
    </row>
    <row r="1989" spans="34:38">
      <c r="AH1989" s="46"/>
      <c r="AI1989" s="46"/>
      <c r="AJ1989" s="46"/>
      <c r="AK1989" s="46"/>
      <c r="AL1989" s="74"/>
    </row>
    <row r="1990" spans="34:38">
      <c r="AH1990" s="46"/>
      <c r="AI1990" s="46"/>
      <c r="AJ1990" s="46"/>
      <c r="AK1990" s="46"/>
      <c r="AL1990" s="74"/>
    </row>
    <row r="1991" spans="34:38">
      <c r="AH1991" s="46"/>
      <c r="AI1991" s="46"/>
      <c r="AJ1991" s="46"/>
      <c r="AK1991" s="46"/>
      <c r="AL1991" s="74"/>
    </row>
    <row r="1992" spans="34:38">
      <c r="AH1992" s="46"/>
      <c r="AI1992" s="46"/>
      <c r="AJ1992" s="46"/>
      <c r="AK1992" s="46"/>
      <c r="AL1992" s="74"/>
    </row>
    <row r="1993" spans="34:38">
      <c r="AH1993" s="46"/>
      <c r="AI1993" s="46"/>
      <c r="AJ1993" s="46"/>
      <c r="AK1993" s="46"/>
      <c r="AL1993" s="74"/>
    </row>
    <row r="1994" spans="34:38">
      <c r="AH1994" s="46"/>
      <c r="AI1994" s="46"/>
      <c r="AJ1994" s="46"/>
      <c r="AK1994" s="46"/>
      <c r="AL1994" s="74"/>
    </row>
    <row r="1995" spans="34:38">
      <c r="AH1995" s="46"/>
      <c r="AI1995" s="46"/>
      <c r="AJ1995" s="46"/>
      <c r="AK1995" s="46"/>
      <c r="AL1995" s="74"/>
    </row>
    <row r="1996" spans="34:38">
      <c r="AH1996" s="46"/>
      <c r="AI1996" s="46"/>
      <c r="AJ1996" s="46"/>
      <c r="AK1996" s="46"/>
      <c r="AL1996" s="74"/>
    </row>
    <row r="1997" spans="34:38">
      <c r="AH1997" s="46"/>
      <c r="AI1997" s="46"/>
      <c r="AJ1997" s="46"/>
      <c r="AK1997" s="46"/>
      <c r="AL1997" s="74"/>
    </row>
    <row r="1998" spans="34:38">
      <c r="AH1998" s="46"/>
      <c r="AI1998" s="46"/>
      <c r="AJ1998" s="46"/>
      <c r="AK1998" s="46"/>
      <c r="AL1998" s="74"/>
    </row>
    <row r="1999" spans="34:38">
      <c r="AH1999" s="46"/>
      <c r="AI1999" s="46"/>
      <c r="AJ1999" s="46"/>
      <c r="AK1999" s="46"/>
      <c r="AL1999" s="74"/>
    </row>
    <row r="2000" spans="34:38">
      <c r="AH2000" s="46"/>
      <c r="AI2000" s="46"/>
      <c r="AJ2000" s="46"/>
      <c r="AK2000" s="46"/>
      <c r="AL2000" s="74"/>
    </row>
    <row r="2001" spans="34:38">
      <c r="AH2001" s="46"/>
      <c r="AI2001" s="46"/>
      <c r="AJ2001" s="46"/>
      <c r="AK2001" s="46"/>
      <c r="AL2001" s="74"/>
    </row>
    <row r="2002" spans="34:38">
      <c r="AH2002" s="46"/>
      <c r="AI2002" s="46"/>
      <c r="AJ2002" s="46"/>
      <c r="AK2002" s="46"/>
      <c r="AL2002" s="74"/>
    </row>
    <row r="2003" spans="34:38">
      <c r="AH2003" s="46"/>
      <c r="AI2003" s="46"/>
      <c r="AJ2003" s="46"/>
      <c r="AK2003" s="46"/>
      <c r="AL2003" s="74"/>
    </row>
    <row r="2004" spans="34:38">
      <c r="AH2004" s="46"/>
      <c r="AI2004" s="46"/>
      <c r="AJ2004" s="46"/>
      <c r="AK2004" s="46"/>
      <c r="AL2004" s="74"/>
    </row>
    <row r="2005" spans="34:38">
      <c r="AH2005" s="46"/>
      <c r="AI2005" s="46"/>
      <c r="AJ2005" s="46"/>
      <c r="AK2005" s="46"/>
      <c r="AL2005" s="74"/>
    </row>
    <row r="2006" spans="34:38">
      <c r="AH2006" s="46"/>
      <c r="AI2006" s="46"/>
      <c r="AJ2006" s="46"/>
      <c r="AK2006" s="46"/>
      <c r="AL2006" s="74"/>
    </row>
    <row r="2007" spans="34:38">
      <c r="AH2007" s="46"/>
      <c r="AI2007" s="46"/>
      <c r="AJ2007" s="46"/>
      <c r="AK2007" s="46"/>
      <c r="AL2007" s="74"/>
    </row>
    <row r="2008" spans="34:38">
      <c r="AH2008" s="46"/>
      <c r="AI2008" s="46"/>
      <c r="AJ2008" s="46"/>
      <c r="AK2008" s="46"/>
      <c r="AL2008" s="74"/>
    </row>
    <row r="2009" spans="34:38">
      <c r="AH2009" s="46"/>
      <c r="AI2009" s="46"/>
      <c r="AJ2009" s="46"/>
      <c r="AK2009" s="46"/>
      <c r="AL2009" s="74"/>
    </row>
    <row r="2010" spans="34:38">
      <c r="AH2010" s="46"/>
      <c r="AI2010" s="46"/>
      <c r="AJ2010" s="46"/>
      <c r="AK2010" s="46"/>
      <c r="AL2010" s="74"/>
    </row>
    <row r="2011" spans="34:38">
      <c r="AH2011" s="46"/>
      <c r="AI2011" s="46"/>
      <c r="AJ2011" s="46"/>
      <c r="AK2011" s="46"/>
      <c r="AL2011" s="74"/>
    </row>
    <row r="2012" spans="34:38">
      <c r="AH2012" s="46"/>
      <c r="AI2012" s="46"/>
      <c r="AJ2012" s="46"/>
      <c r="AK2012" s="46"/>
      <c r="AL2012" s="74"/>
    </row>
    <row r="2013" spans="34:38">
      <c r="AH2013" s="46"/>
      <c r="AI2013" s="46"/>
      <c r="AJ2013" s="46"/>
      <c r="AK2013" s="46"/>
      <c r="AL2013" s="74"/>
    </row>
    <row r="2014" spans="34:38">
      <c r="AH2014" s="46"/>
      <c r="AI2014" s="46"/>
      <c r="AJ2014" s="46"/>
      <c r="AK2014" s="46"/>
      <c r="AL2014" s="74"/>
    </row>
    <row r="2015" spans="34:38">
      <c r="AH2015" s="46"/>
      <c r="AI2015" s="46"/>
      <c r="AJ2015" s="46"/>
      <c r="AK2015" s="46"/>
      <c r="AL2015" s="74"/>
    </row>
    <row r="2016" spans="34:38">
      <c r="AH2016" s="46"/>
      <c r="AI2016" s="46"/>
      <c r="AJ2016" s="46"/>
      <c r="AK2016" s="46"/>
      <c r="AL2016" s="74"/>
    </row>
    <row r="2017" spans="34:38">
      <c r="AH2017" s="46"/>
      <c r="AI2017" s="46"/>
      <c r="AJ2017" s="46"/>
      <c r="AK2017" s="46"/>
      <c r="AL2017" s="74"/>
    </row>
    <row r="2018" spans="34:38">
      <c r="AH2018" s="46"/>
      <c r="AI2018" s="46"/>
      <c r="AJ2018" s="46"/>
      <c r="AK2018" s="46"/>
      <c r="AL2018" s="74"/>
    </row>
    <row r="2019" spans="34:38">
      <c r="AH2019" s="46"/>
      <c r="AI2019" s="46"/>
      <c r="AJ2019" s="46"/>
      <c r="AK2019" s="46"/>
      <c r="AL2019" s="74"/>
    </row>
    <row r="2020" spans="34:38">
      <c r="AH2020" s="46"/>
      <c r="AI2020" s="46"/>
      <c r="AJ2020" s="46"/>
      <c r="AK2020" s="46"/>
      <c r="AL2020" s="74"/>
    </row>
    <row r="2021" spans="34:38">
      <c r="AH2021" s="46"/>
      <c r="AI2021" s="46"/>
      <c r="AJ2021" s="46"/>
      <c r="AK2021" s="46"/>
      <c r="AL2021" s="74"/>
    </row>
    <row r="2022" spans="34:38">
      <c r="AH2022" s="46"/>
      <c r="AI2022" s="46"/>
      <c r="AJ2022" s="46"/>
      <c r="AK2022" s="46"/>
      <c r="AL2022" s="74"/>
    </row>
    <row r="2023" spans="34:38">
      <c r="AH2023" s="46"/>
      <c r="AI2023" s="46"/>
      <c r="AJ2023" s="46"/>
      <c r="AK2023" s="46"/>
      <c r="AL2023" s="74"/>
    </row>
    <row r="2024" spans="34:38">
      <c r="AH2024" s="46"/>
      <c r="AI2024" s="46"/>
      <c r="AJ2024" s="46"/>
      <c r="AK2024" s="46"/>
      <c r="AL2024" s="74"/>
    </row>
    <row r="2025" spans="34:38">
      <c r="AH2025" s="46"/>
      <c r="AI2025" s="46"/>
      <c r="AJ2025" s="46"/>
      <c r="AK2025" s="46"/>
      <c r="AL2025" s="74"/>
    </row>
    <row r="2026" spans="34:38">
      <c r="AH2026" s="46"/>
      <c r="AI2026" s="46"/>
      <c r="AJ2026" s="46"/>
      <c r="AK2026" s="46"/>
      <c r="AL2026" s="74"/>
    </row>
    <row r="2027" spans="34:38">
      <c r="AH2027" s="46"/>
      <c r="AI2027" s="46"/>
      <c r="AJ2027" s="46"/>
      <c r="AK2027" s="46"/>
      <c r="AL2027" s="74"/>
    </row>
    <row r="2028" spans="34:38">
      <c r="AH2028" s="46"/>
      <c r="AI2028" s="46"/>
      <c r="AJ2028" s="46"/>
      <c r="AK2028" s="46"/>
      <c r="AL2028" s="74"/>
    </row>
    <row r="2029" spans="34:38">
      <c r="AH2029" s="46"/>
      <c r="AI2029" s="46"/>
      <c r="AJ2029" s="46"/>
      <c r="AK2029" s="46"/>
      <c r="AL2029" s="74"/>
    </row>
    <row r="2030" spans="34:38">
      <c r="AH2030" s="46"/>
      <c r="AI2030" s="46"/>
      <c r="AJ2030" s="46"/>
      <c r="AK2030" s="46"/>
      <c r="AL2030" s="74"/>
    </row>
    <row r="2031" spans="34:38">
      <c r="AH2031" s="46"/>
      <c r="AI2031" s="46"/>
      <c r="AJ2031" s="46"/>
      <c r="AK2031" s="46"/>
      <c r="AL2031" s="74"/>
    </row>
    <row r="2032" spans="34:38">
      <c r="AH2032" s="46"/>
      <c r="AI2032" s="46"/>
      <c r="AJ2032" s="46"/>
      <c r="AK2032" s="46"/>
      <c r="AL2032" s="74"/>
    </row>
    <row r="2033" spans="34:38">
      <c r="AH2033" s="46"/>
      <c r="AI2033" s="46"/>
      <c r="AJ2033" s="46"/>
      <c r="AK2033" s="46"/>
      <c r="AL2033" s="74"/>
    </row>
    <row r="2034" spans="34:38">
      <c r="AH2034" s="46"/>
      <c r="AI2034" s="46"/>
      <c r="AJ2034" s="46"/>
      <c r="AK2034" s="46"/>
      <c r="AL2034" s="74"/>
    </row>
    <row r="2035" spans="34:38">
      <c r="AH2035" s="46"/>
      <c r="AI2035" s="46"/>
      <c r="AJ2035" s="46"/>
      <c r="AK2035" s="46"/>
      <c r="AL2035" s="74"/>
    </row>
    <row r="2036" spans="34:38">
      <c r="AH2036" s="46"/>
      <c r="AI2036" s="46"/>
      <c r="AJ2036" s="46"/>
      <c r="AK2036" s="46"/>
      <c r="AL2036" s="74"/>
    </row>
    <row r="2037" spans="34:38">
      <c r="AH2037" s="46"/>
      <c r="AI2037" s="46"/>
      <c r="AJ2037" s="46"/>
      <c r="AK2037" s="46"/>
      <c r="AL2037" s="74"/>
    </row>
    <row r="2038" spans="34:38">
      <c r="AH2038" s="46"/>
      <c r="AI2038" s="46"/>
      <c r="AJ2038" s="46"/>
      <c r="AK2038" s="46"/>
      <c r="AL2038" s="74"/>
    </row>
    <row r="2039" spans="34:38">
      <c r="AH2039" s="46"/>
      <c r="AI2039" s="46"/>
      <c r="AJ2039" s="46"/>
      <c r="AK2039" s="46"/>
      <c r="AL2039" s="74"/>
    </row>
    <row r="2040" spans="34:38">
      <c r="AH2040" s="46"/>
      <c r="AI2040" s="46"/>
      <c r="AJ2040" s="46"/>
      <c r="AK2040" s="46"/>
      <c r="AL2040" s="74"/>
    </row>
    <row r="2041" spans="34:38">
      <c r="AH2041" s="46"/>
      <c r="AI2041" s="46"/>
      <c r="AJ2041" s="46"/>
      <c r="AK2041" s="46"/>
      <c r="AL2041" s="74"/>
    </row>
    <row r="2042" spans="34:38">
      <c r="AH2042" s="46"/>
      <c r="AI2042" s="46"/>
      <c r="AJ2042" s="46"/>
      <c r="AK2042" s="46"/>
      <c r="AL2042" s="74"/>
    </row>
    <row r="2043" spans="34:38">
      <c r="AH2043" s="46"/>
      <c r="AI2043" s="46"/>
      <c r="AJ2043" s="46"/>
      <c r="AK2043" s="46"/>
      <c r="AL2043" s="74"/>
    </row>
    <row r="2044" spans="34:38">
      <c r="AH2044" s="46"/>
      <c r="AI2044" s="46"/>
      <c r="AJ2044" s="46"/>
      <c r="AK2044" s="46"/>
      <c r="AL2044" s="74"/>
    </row>
    <row r="2045" spans="34:38">
      <c r="AH2045" s="46"/>
      <c r="AI2045" s="46"/>
      <c r="AJ2045" s="46"/>
      <c r="AK2045" s="46"/>
      <c r="AL2045" s="74"/>
    </row>
    <row r="2046" spans="34:38">
      <c r="AH2046" s="46"/>
      <c r="AI2046" s="46"/>
      <c r="AJ2046" s="46"/>
      <c r="AK2046" s="46"/>
      <c r="AL2046" s="74"/>
    </row>
    <row r="2047" spans="34:38">
      <c r="AH2047" s="46"/>
      <c r="AI2047" s="46"/>
      <c r="AJ2047" s="46"/>
      <c r="AK2047" s="46"/>
      <c r="AL2047" s="74"/>
    </row>
    <row r="2048" spans="34:38">
      <c r="AH2048" s="46"/>
      <c r="AI2048" s="46"/>
      <c r="AJ2048" s="46"/>
      <c r="AK2048" s="46"/>
      <c r="AL2048" s="74"/>
    </row>
    <row r="2049" spans="34:38">
      <c r="AH2049" s="46"/>
      <c r="AI2049" s="46"/>
      <c r="AJ2049" s="46"/>
      <c r="AK2049" s="46"/>
      <c r="AL2049" s="74"/>
    </row>
    <row r="2050" spans="34:38">
      <c r="AH2050" s="46"/>
      <c r="AI2050" s="46"/>
      <c r="AJ2050" s="46"/>
      <c r="AK2050" s="46"/>
      <c r="AL2050" s="74"/>
    </row>
    <row r="2051" spans="34:38">
      <c r="AH2051" s="46"/>
      <c r="AI2051" s="46"/>
      <c r="AJ2051" s="46"/>
      <c r="AK2051" s="46"/>
      <c r="AL2051" s="74"/>
    </row>
    <row r="2052" spans="34:38">
      <c r="AH2052" s="46"/>
      <c r="AI2052" s="46"/>
      <c r="AJ2052" s="46"/>
      <c r="AK2052" s="46"/>
      <c r="AL2052" s="74"/>
    </row>
    <row r="2053" spans="34:38">
      <c r="AH2053" s="46"/>
      <c r="AI2053" s="46"/>
      <c r="AJ2053" s="46"/>
      <c r="AK2053" s="46"/>
      <c r="AL2053" s="74"/>
    </row>
    <row r="2054" spans="34:38">
      <c r="AH2054" s="46"/>
      <c r="AI2054" s="46"/>
      <c r="AJ2054" s="46"/>
      <c r="AK2054" s="46"/>
      <c r="AL2054" s="74"/>
    </row>
    <row r="2055" spans="34:38">
      <c r="AH2055" s="46"/>
      <c r="AI2055" s="46"/>
      <c r="AJ2055" s="46"/>
      <c r="AK2055" s="46"/>
      <c r="AL2055" s="74"/>
    </row>
    <row r="2056" spans="34:38">
      <c r="AH2056" s="46"/>
      <c r="AI2056" s="46"/>
      <c r="AJ2056" s="46"/>
      <c r="AK2056" s="46"/>
      <c r="AL2056" s="74"/>
    </row>
    <row r="2057" spans="34:38">
      <c r="AH2057" s="46"/>
      <c r="AI2057" s="46"/>
      <c r="AJ2057" s="46"/>
      <c r="AK2057" s="46"/>
      <c r="AL2057" s="74"/>
    </row>
    <row r="2058" spans="34:38">
      <c r="AH2058" s="46"/>
      <c r="AI2058" s="46"/>
      <c r="AJ2058" s="46"/>
      <c r="AK2058" s="46"/>
      <c r="AL2058" s="74"/>
    </row>
    <row r="2059" spans="34:38">
      <c r="AH2059" s="46"/>
      <c r="AI2059" s="46"/>
      <c r="AJ2059" s="46"/>
      <c r="AK2059" s="46"/>
      <c r="AL2059" s="74"/>
    </row>
    <row r="2060" spans="34:38">
      <c r="AH2060" s="46"/>
      <c r="AI2060" s="46"/>
      <c r="AJ2060" s="46"/>
      <c r="AK2060" s="46"/>
      <c r="AL2060" s="74"/>
    </row>
    <row r="2061" spans="34:38">
      <c r="AH2061" s="46"/>
      <c r="AI2061" s="46"/>
      <c r="AJ2061" s="46"/>
      <c r="AK2061" s="46"/>
      <c r="AL2061" s="74"/>
    </row>
    <row r="2062" spans="34:38">
      <c r="AH2062" s="46"/>
      <c r="AI2062" s="46"/>
      <c r="AJ2062" s="46"/>
      <c r="AK2062" s="46"/>
      <c r="AL2062" s="74"/>
    </row>
    <row r="2063" spans="34:38">
      <c r="AH2063" s="46"/>
      <c r="AI2063" s="46"/>
      <c r="AJ2063" s="46"/>
      <c r="AK2063" s="46"/>
      <c r="AL2063" s="74"/>
    </row>
    <row r="2064" spans="34:38">
      <c r="AH2064" s="46"/>
      <c r="AI2064" s="46"/>
      <c r="AJ2064" s="46"/>
      <c r="AK2064" s="46"/>
      <c r="AL2064" s="74"/>
    </row>
    <row r="2065" spans="34:38">
      <c r="AH2065" s="46"/>
      <c r="AI2065" s="46"/>
      <c r="AJ2065" s="46"/>
      <c r="AK2065" s="46"/>
      <c r="AL2065" s="74"/>
    </row>
    <row r="2066" spans="34:38">
      <c r="AH2066" s="46"/>
      <c r="AI2066" s="46"/>
      <c r="AJ2066" s="46"/>
      <c r="AK2066" s="46"/>
      <c r="AL2066" s="74"/>
    </row>
    <row r="2067" spans="34:38">
      <c r="AH2067" s="46"/>
      <c r="AI2067" s="46"/>
      <c r="AJ2067" s="46"/>
      <c r="AK2067" s="46"/>
      <c r="AL2067" s="74"/>
    </row>
    <row r="2068" spans="34:38">
      <c r="AH2068" s="46"/>
      <c r="AI2068" s="46"/>
      <c r="AJ2068" s="46"/>
      <c r="AK2068" s="46"/>
      <c r="AL2068" s="74"/>
    </row>
    <row r="2069" spans="34:38">
      <c r="AH2069" s="46"/>
      <c r="AI2069" s="46"/>
      <c r="AJ2069" s="46"/>
      <c r="AK2069" s="46"/>
      <c r="AL2069" s="74"/>
    </row>
    <row r="2070" spans="34:38">
      <c r="AH2070" s="46"/>
      <c r="AI2070" s="46"/>
      <c r="AJ2070" s="46"/>
      <c r="AK2070" s="46"/>
      <c r="AL2070" s="74"/>
    </row>
    <row r="2071" spans="34:38">
      <c r="AH2071" s="46"/>
      <c r="AI2071" s="46"/>
      <c r="AJ2071" s="46"/>
      <c r="AK2071" s="46"/>
      <c r="AL2071" s="74"/>
    </row>
    <row r="2072" spans="34:38">
      <c r="AH2072" s="46"/>
      <c r="AI2072" s="46"/>
      <c r="AJ2072" s="46"/>
      <c r="AK2072" s="46"/>
      <c r="AL2072" s="74"/>
    </row>
    <row r="2073" spans="34:38">
      <c r="AH2073" s="46"/>
      <c r="AI2073" s="46"/>
      <c r="AJ2073" s="46"/>
      <c r="AK2073" s="46"/>
      <c r="AL2073" s="74"/>
    </row>
    <row r="2074" spans="34:38">
      <c r="AH2074" s="46"/>
      <c r="AI2074" s="46"/>
      <c r="AJ2074" s="46"/>
      <c r="AK2074" s="46"/>
      <c r="AL2074" s="74"/>
    </row>
    <row r="2075" spans="34:38">
      <c r="AH2075" s="46"/>
      <c r="AI2075" s="46"/>
      <c r="AJ2075" s="46"/>
      <c r="AK2075" s="46"/>
      <c r="AL2075" s="74"/>
    </row>
    <row r="2076" spans="34:38">
      <c r="AH2076" s="46"/>
      <c r="AI2076" s="46"/>
      <c r="AJ2076" s="46"/>
      <c r="AK2076" s="46"/>
      <c r="AL2076" s="74"/>
    </row>
    <row r="2077" spans="34:38">
      <c r="AH2077" s="46"/>
      <c r="AI2077" s="46"/>
      <c r="AJ2077" s="46"/>
      <c r="AK2077" s="46"/>
      <c r="AL2077" s="74"/>
    </row>
    <row r="2078" spans="34:38">
      <c r="AH2078" s="46"/>
      <c r="AI2078" s="46"/>
      <c r="AJ2078" s="46"/>
      <c r="AK2078" s="46"/>
      <c r="AL2078" s="74"/>
    </row>
    <row r="2079" spans="34:38">
      <c r="AH2079" s="46"/>
      <c r="AI2079" s="46"/>
      <c r="AJ2079" s="46"/>
      <c r="AK2079" s="46"/>
      <c r="AL2079" s="74"/>
    </row>
    <row r="2080" spans="34:38">
      <c r="AH2080" s="46"/>
      <c r="AI2080" s="46"/>
      <c r="AJ2080" s="46"/>
      <c r="AK2080" s="46"/>
      <c r="AL2080" s="74"/>
    </row>
    <row r="2081" spans="34:38">
      <c r="AH2081" s="46"/>
      <c r="AI2081" s="46"/>
      <c r="AJ2081" s="46"/>
      <c r="AK2081" s="46"/>
      <c r="AL2081" s="74"/>
    </row>
    <row r="2082" spans="34:38">
      <c r="AH2082" s="46"/>
      <c r="AI2082" s="46"/>
      <c r="AJ2082" s="46"/>
      <c r="AK2082" s="46"/>
      <c r="AL2082" s="74"/>
    </row>
    <row r="2083" spans="34:38">
      <c r="AH2083" s="46"/>
      <c r="AI2083" s="46"/>
      <c r="AJ2083" s="46"/>
      <c r="AK2083" s="46"/>
      <c r="AL2083" s="74"/>
    </row>
    <row r="2084" spans="34:38">
      <c r="AH2084" s="46"/>
      <c r="AI2084" s="46"/>
      <c r="AJ2084" s="46"/>
      <c r="AK2084" s="46"/>
      <c r="AL2084" s="74"/>
    </row>
    <row r="2085" spans="34:38">
      <c r="AH2085" s="46"/>
      <c r="AI2085" s="46"/>
      <c r="AJ2085" s="46"/>
      <c r="AK2085" s="46"/>
      <c r="AL2085" s="74"/>
    </row>
    <row r="2086" spans="34:38">
      <c r="AH2086" s="46"/>
      <c r="AI2086" s="46"/>
      <c r="AJ2086" s="46"/>
      <c r="AK2086" s="46"/>
      <c r="AL2086" s="74"/>
    </row>
    <row r="2087" spans="34:38">
      <c r="AH2087" s="46"/>
      <c r="AI2087" s="46"/>
      <c r="AJ2087" s="46"/>
      <c r="AK2087" s="46"/>
      <c r="AL2087" s="74"/>
    </row>
    <row r="2088" spans="34:38">
      <c r="AH2088" s="46"/>
      <c r="AI2088" s="46"/>
      <c r="AJ2088" s="46"/>
      <c r="AK2088" s="46"/>
      <c r="AL2088" s="74"/>
    </row>
    <row r="2089" spans="34:38">
      <c r="AH2089" s="46"/>
      <c r="AI2089" s="46"/>
      <c r="AJ2089" s="46"/>
      <c r="AK2089" s="46"/>
      <c r="AL2089" s="74"/>
    </row>
    <row r="2090" spans="34:38">
      <c r="AH2090" s="46"/>
      <c r="AI2090" s="46"/>
      <c r="AJ2090" s="46"/>
      <c r="AK2090" s="46"/>
      <c r="AL2090" s="74"/>
    </row>
    <row r="2091" spans="34:38">
      <c r="AH2091" s="46"/>
      <c r="AI2091" s="46"/>
      <c r="AJ2091" s="46"/>
      <c r="AK2091" s="46"/>
      <c r="AL2091" s="74"/>
    </row>
    <row r="2092" spans="34:38">
      <c r="AH2092" s="46"/>
      <c r="AI2092" s="46"/>
      <c r="AJ2092" s="46"/>
      <c r="AK2092" s="46"/>
      <c r="AL2092" s="74"/>
    </row>
    <row r="2093" spans="34:38">
      <c r="AH2093" s="46"/>
      <c r="AI2093" s="46"/>
      <c r="AJ2093" s="46"/>
      <c r="AK2093" s="46"/>
      <c r="AL2093" s="74"/>
    </row>
    <row r="2094" spans="34:38">
      <c r="AH2094" s="46"/>
      <c r="AI2094" s="46"/>
      <c r="AJ2094" s="46"/>
      <c r="AK2094" s="46"/>
      <c r="AL2094" s="74"/>
    </row>
    <row r="2095" spans="34:38">
      <c r="AH2095" s="46"/>
      <c r="AI2095" s="46"/>
      <c r="AJ2095" s="46"/>
      <c r="AK2095" s="46"/>
      <c r="AL2095" s="74"/>
    </row>
    <row r="2096" spans="34:38">
      <c r="AH2096" s="46"/>
      <c r="AI2096" s="46"/>
      <c r="AJ2096" s="46"/>
      <c r="AK2096" s="46"/>
      <c r="AL2096" s="74"/>
    </row>
    <row r="2097" spans="34:38">
      <c r="AH2097" s="46"/>
      <c r="AI2097" s="46"/>
      <c r="AJ2097" s="46"/>
      <c r="AK2097" s="46"/>
      <c r="AL2097" s="74"/>
    </row>
    <row r="2098" spans="34:38">
      <c r="AH2098" s="46"/>
      <c r="AI2098" s="46"/>
      <c r="AJ2098" s="46"/>
      <c r="AK2098" s="46"/>
      <c r="AL2098" s="74"/>
    </row>
    <row r="2099" spans="34:38">
      <c r="AH2099" s="46"/>
      <c r="AI2099" s="46"/>
      <c r="AJ2099" s="46"/>
      <c r="AK2099" s="46"/>
      <c r="AL2099" s="74"/>
    </row>
    <row r="2100" spans="34:38">
      <c r="AH2100" s="46"/>
      <c r="AI2100" s="46"/>
      <c r="AJ2100" s="46"/>
      <c r="AK2100" s="46"/>
      <c r="AL2100" s="74"/>
    </row>
    <row r="2101" spans="34:38">
      <c r="AH2101" s="46"/>
      <c r="AI2101" s="46"/>
      <c r="AJ2101" s="46"/>
      <c r="AK2101" s="46"/>
      <c r="AL2101" s="74"/>
    </row>
    <row r="2102" spans="34:38">
      <c r="AH2102" s="46"/>
      <c r="AI2102" s="46"/>
      <c r="AJ2102" s="46"/>
      <c r="AK2102" s="46"/>
      <c r="AL2102" s="74"/>
    </row>
    <row r="2103" spans="34:38">
      <c r="AH2103" s="46"/>
      <c r="AI2103" s="46"/>
      <c r="AJ2103" s="46"/>
      <c r="AK2103" s="46"/>
      <c r="AL2103" s="74"/>
    </row>
    <row r="2104" spans="34:38">
      <c r="AH2104" s="46"/>
      <c r="AI2104" s="46"/>
      <c r="AJ2104" s="46"/>
      <c r="AK2104" s="46"/>
      <c r="AL2104" s="74"/>
    </row>
    <row r="2105" spans="34:38">
      <c r="AH2105" s="46"/>
      <c r="AI2105" s="46"/>
      <c r="AJ2105" s="46"/>
      <c r="AK2105" s="46"/>
      <c r="AL2105" s="74"/>
    </row>
    <row r="2106" spans="34:38">
      <c r="AH2106" s="46"/>
      <c r="AI2106" s="46"/>
      <c r="AJ2106" s="46"/>
      <c r="AK2106" s="46"/>
      <c r="AL2106" s="74"/>
    </row>
    <row r="2107" spans="34:38">
      <c r="AH2107" s="46"/>
      <c r="AI2107" s="46"/>
      <c r="AJ2107" s="46"/>
      <c r="AK2107" s="46"/>
      <c r="AL2107" s="74"/>
    </row>
    <row r="2108" spans="34:38">
      <c r="AH2108" s="46"/>
      <c r="AI2108" s="46"/>
      <c r="AJ2108" s="46"/>
      <c r="AK2108" s="46"/>
      <c r="AL2108" s="74"/>
    </row>
    <row r="2109" spans="34:38">
      <c r="AH2109" s="46"/>
      <c r="AI2109" s="46"/>
      <c r="AJ2109" s="46"/>
      <c r="AK2109" s="46"/>
      <c r="AL2109" s="74"/>
    </row>
    <row r="2110" spans="34:38">
      <c r="AH2110" s="46"/>
      <c r="AI2110" s="46"/>
      <c r="AJ2110" s="46"/>
      <c r="AK2110" s="46"/>
      <c r="AL2110" s="74"/>
    </row>
    <row r="2111" spans="34:38">
      <c r="AH2111" s="46"/>
      <c r="AI2111" s="46"/>
      <c r="AJ2111" s="46"/>
      <c r="AK2111" s="46"/>
      <c r="AL2111" s="74"/>
    </row>
    <row r="2112" spans="34:38">
      <c r="AH2112" s="46"/>
      <c r="AI2112" s="46"/>
      <c r="AJ2112" s="46"/>
      <c r="AK2112" s="46"/>
      <c r="AL2112" s="74"/>
    </row>
    <row r="2113" spans="34:38">
      <c r="AH2113" s="46"/>
      <c r="AI2113" s="46"/>
      <c r="AJ2113" s="46"/>
      <c r="AK2113" s="46"/>
      <c r="AL2113" s="74"/>
    </row>
    <row r="2114" spans="34:38">
      <c r="AH2114" s="46"/>
      <c r="AI2114" s="46"/>
      <c r="AJ2114" s="46"/>
      <c r="AK2114" s="46"/>
      <c r="AL2114" s="74"/>
    </row>
    <row r="2115" spans="34:38">
      <c r="AH2115" s="46"/>
      <c r="AI2115" s="46"/>
      <c r="AJ2115" s="46"/>
      <c r="AK2115" s="46"/>
      <c r="AL2115" s="74"/>
    </row>
    <row r="2116" spans="34:38">
      <c r="AH2116" s="46"/>
      <c r="AI2116" s="46"/>
      <c r="AJ2116" s="46"/>
      <c r="AK2116" s="46"/>
      <c r="AL2116" s="74"/>
    </row>
    <row r="2117" spans="34:38">
      <c r="AH2117" s="46"/>
      <c r="AI2117" s="46"/>
      <c r="AJ2117" s="46"/>
      <c r="AK2117" s="46"/>
      <c r="AL2117" s="74"/>
    </row>
    <row r="2118" spans="34:38">
      <c r="AH2118" s="46"/>
      <c r="AI2118" s="46"/>
      <c r="AJ2118" s="46"/>
      <c r="AK2118" s="46"/>
      <c r="AL2118" s="74"/>
    </row>
    <row r="2119" spans="34:38">
      <c r="AH2119" s="46"/>
      <c r="AI2119" s="46"/>
      <c r="AJ2119" s="46"/>
      <c r="AK2119" s="46"/>
      <c r="AL2119" s="74"/>
    </row>
    <row r="2120" spans="34:38">
      <c r="AH2120" s="46"/>
      <c r="AI2120" s="46"/>
      <c r="AJ2120" s="46"/>
      <c r="AK2120" s="46"/>
      <c r="AL2120" s="74"/>
    </row>
    <row r="2121" spans="34:38">
      <c r="AH2121" s="46"/>
      <c r="AI2121" s="46"/>
      <c r="AJ2121" s="46"/>
      <c r="AK2121" s="46"/>
      <c r="AL2121" s="74"/>
    </row>
    <row r="2122" spans="34:38">
      <c r="AH2122" s="46"/>
      <c r="AI2122" s="46"/>
      <c r="AJ2122" s="46"/>
      <c r="AK2122" s="46"/>
      <c r="AL2122" s="74"/>
    </row>
    <row r="2123" spans="34:38">
      <c r="AH2123" s="46"/>
      <c r="AI2123" s="46"/>
      <c r="AJ2123" s="46"/>
      <c r="AK2123" s="46"/>
      <c r="AL2123" s="74"/>
    </row>
    <row r="2124" spans="34:38">
      <c r="AH2124" s="46"/>
      <c r="AI2124" s="46"/>
      <c r="AJ2124" s="46"/>
      <c r="AK2124" s="46"/>
      <c r="AL2124" s="74"/>
    </row>
    <row r="2125" spans="34:38">
      <c r="AH2125" s="46"/>
      <c r="AI2125" s="46"/>
      <c r="AJ2125" s="46"/>
      <c r="AK2125" s="46"/>
      <c r="AL2125" s="74"/>
    </row>
    <row r="2126" spans="34:38">
      <c r="AH2126" s="46"/>
      <c r="AI2126" s="46"/>
      <c r="AJ2126" s="46"/>
      <c r="AK2126" s="46"/>
      <c r="AL2126" s="74"/>
    </row>
    <row r="2127" spans="34:38">
      <c r="AH2127" s="46"/>
      <c r="AI2127" s="46"/>
      <c r="AJ2127" s="46"/>
      <c r="AK2127" s="46"/>
      <c r="AL2127" s="74"/>
    </row>
    <row r="2128" spans="34:38">
      <c r="AH2128" s="46"/>
      <c r="AI2128" s="46"/>
      <c r="AJ2128" s="46"/>
      <c r="AK2128" s="46"/>
      <c r="AL2128" s="74"/>
    </row>
    <row r="2129" spans="34:38">
      <c r="AH2129" s="46"/>
      <c r="AI2129" s="46"/>
      <c r="AJ2129" s="46"/>
      <c r="AK2129" s="46"/>
      <c r="AL2129" s="74"/>
    </row>
    <row r="2130" spans="34:38">
      <c r="AH2130" s="46"/>
      <c r="AI2130" s="46"/>
      <c r="AJ2130" s="46"/>
      <c r="AK2130" s="46"/>
      <c r="AL2130" s="74"/>
    </row>
    <row r="2131" spans="34:38">
      <c r="AH2131" s="46"/>
      <c r="AI2131" s="46"/>
      <c r="AJ2131" s="46"/>
      <c r="AK2131" s="46"/>
      <c r="AL2131" s="74"/>
    </row>
    <row r="2132" spans="34:38">
      <c r="AH2132" s="46"/>
      <c r="AI2132" s="46"/>
      <c r="AJ2132" s="46"/>
      <c r="AK2132" s="46"/>
      <c r="AL2132" s="74"/>
    </row>
    <row r="2133" spans="34:38">
      <c r="AH2133" s="46"/>
      <c r="AI2133" s="46"/>
      <c r="AJ2133" s="46"/>
      <c r="AK2133" s="46"/>
      <c r="AL2133" s="74"/>
    </row>
    <row r="2134" spans="34:38">
      <c r="AH2134" s="46"/>
      <c r="AI2134" s="46"/>
      <c r="AJ2134" s="46"/>
      <c r="AK2134" s="46"/>
      <c r="AL2134" s="74"/>
    </row>
    <row r="2135" spans="34:38">
      <c r="AH2135" s="46"/>
      <c r="AI2135" s="46"/>
      <c r="AJ2135" s="46"/>
      <c r="AK2135" s="46"/>
      <c r="AL2135" s="74"/>
    </row>
    <row r="2136" spans="34:38">
      <c r="AH2136" s="46"/>
      <c r="AI2136" s="46"/>
      <c r="AJ2136" s="46"/>
      <c r="AK2136" s="46"/>
      <c r="AL2136" s="74"/>
    </row>
    <row r="2137" spans="34:38">
      <c r="AH2137" s="46"/>
      <c r="AI2137" s="46"/>
      <c r="AJ2137" s="46"/>
      <c r="AK2137" s="46"/>
      <c r="AL2137" s="74"/>
    </row>
    <row r="2138" spans="34:38">
      <c r="AH2138" s="46"/>
      <c r="AI2138" s="46"/>
      <c r="AJ2138" s="46"/>
      <c r="AK2138" s="46"/>
      <c r="AL2138" s="74"/>
    </row>
    <row r="2139" spans="34:38">
      <c r="AH2139" s="46"/>
      <c r="AI2139" s="46"/>
      <c r="AJ2139" s="46"/>
      <c r="AK2139" s="46"/>
      <c r="AL2139" s="74"/>
    </row>
    <row r="2140" spans="34:38">
      <c r="AH2140" s="46"/>
      <c r="AI2140" s="46"/>
      <c r="AJ2140" s="46"/>
      <c r="AK2140" s="46"/>
      <c r="AL2140" s="74"/>
    </row>
    <row r="2141" spans="34:38">
      <c r="AH2141" s="46"/>
      <c r="AI2141" s="46"/>
      <c r="AJ2141" s="46"/>
      <c r="AK2141" s="46"/>
      <c r="AL2141" s="74"/>
    </row>
    <row r="2142" spans="34:38">
      <c r="AH2142" s="46"/>
      <c r="AI2142" s="46"/>
      <c r="AJ2142" s="46"/>
      <c r="AK2142" s="46"/>
      <c r="AL2142" s="74"/>
    </row>
    <row r="2143" spans="34:38">
      <c r="AH2143" s="46"/>
      <c r="AI2143" s="46"/>
      <c r="AJ2143" s="46"/>
      <c r="AK2143" s="46"/>
      <c r="AL2143" s="74"/>
    </row>
    <row r="2144" spans="34:38">
      <c r="AH2144" s="46"/>
      <c r="AI2144" s="46"/>
      <c r="AJ2144" s="46"/>
      <c r="AK2144" s="46"/>
      <c r="AL2144" s="74"/>
    </row>
    <row r="2145" spans="34:38">
      <c r="AH2145" s="46"/>
      <c r="AI2145" s="46"/>
      <c r="AJ2145" s="46"/>
      <c r="AK2145" s="46"/>
      <c r="AL2145" s="74"/>
    </row>
    <row r="2146" spans="34:38">
      <c r="AH2146" s="46"/>
      <c r="AI2146" s="46"/>
      <c r="AJ2146" s="46"/>
      <c r="AK2146" s="46"/>
      <c r="AL2146" s="74"/>
    </row>
    <row r="2147" spans="34:38">
      <c r="AH2147" s="46"/>
      <c r="AI2147" s="46"/>
      <c r="AJ2147" s="46"/>
      <c r="AK2147" s="46"/>
      <c r="AL2147" s="74"/>
    </row>
    <row r="2148" spans="34:38">
      <c r="AH2148" s="46"/>
      <c r="AI2148" s="46"/>
      <c r="AJ2148" s="46"/>
      <c r="AK2148" s="46"/>
      <c r="AL2148" s="74"/>
    </row>
    <row r="2149" spans="34:38">
      <c r="AH2149" s="46"/>
      <c r="AI2149" s="46"/>
      <c r="AJ2149" s="46"/>
      <c r="AK2149" s="46"/>
      <c r="AL2149" s="74"/>
    </row>
    <row r="2150" spans="34:38">
      <c r="AH2150" s="46"/>
      <c r="AI2150" s="46"/>
      <c r="AJ2150" s="46"/>
      <c r="AK2150" s="46"/>
      <c r="AL2150" s="74"/>
    </row>
    <row r="2151" spans="34:38">
      <c r="AH2151" s="46"/>
      <c r="AI2151" s="46"/>
      <c r="AJ2151" s="46"/>
      <c r="AK2151" s="46"/>
      <c r="AL2151" s="74"/>
    </row>
    <row r="2152" spans="34:38">
      <c r="AH2152" s="46"/>
      <c r="AI2152" s="46"/>
      <c r="AJ2152" s="46"/>
      <c r="AK2152" s="46"/>
      <c r="AL2152" s="74"/>
    </row>
    <row r="2153" spans="34:38">
      <c r="AH2153" s="46"/>
      <c r="AI2153" s="46"/>
      <c r="AJ2153" s="46"/>
      <c r="AK2153" s="46"/>
      <c r="AL2153" s="74"/>
    </row>
    <row r="2154" spans="34:38">
      <c r="AH2154" s="46"/>
      <c r="AI2154" s="46"/>
      <c r="AJ2154" s="46"/>
      <c r="AK2154" s="46"/>
      <c r="AL2154" s="74"/>
    </row>
    <row r="2155" spans="34:38">
      <c r="AH2155" s="46"/>
      <c r="AI2155" s="46"/>
      <c r="AJ2155" s="46"/>
      <c r="AK2155" s="46"/>
      <c r="AL2155" s="74"/>
    </row>
    <row r="2156" spans="34:38">
      <c r="AH2156" s="46"/>
      <c r="AI2156" s="46"/>
      <c r="AJ2156" s="46"/>
      <c r="AK2156" s="46"/>
      <c r="AL2156" s="74"/>
    </row>
    <row r="2157" spans="34:38">
      <c r="AH2157" s="46"/>
      <c r="AI2157" s="46"/>
      <c r="AJ2157" s="46"/>
      <c r="AK2157" s="46"/>
      <c r="AL2157" s="74"/>
    </row>
    <row r="2158" spans="34:38">
      <c r="AH2158" s="46"/>
      <c r="AI2158" s="46"/>
      <c r="AJ2158" s="46"/>
      <c r="AK2158" s="46"/>
      <c r="AL2158" s="74"/>
    </row>
    <row r="2159" spans="34:38">
      <c r="AH2159" s="46"/>
      <c r="AI2159" s="46"/>
      <c r="AJ2159" s="46"/>
      <c r="AK2159" s="46"/>
      <c r="AL2159" s="74"/>
    </row>
    <row r="2160" spans="34:38">
      <c r="AH2160" s="46"/>
      <c r="AI2160" s="46"/>
      <c r="AJ2160" s="46"/>
      <c r="AK2160" s="46"/>
      <c r="AL2160" s="74"/>
    </row>
    <row r="2161" spans="34:38">
      <c r="AH2161" s="46"/>
      <c r="AI2161" s="46"/>
      <c r="AJ2161" s="46"/>
      <c r="AK2161" s="46"/>
      <c r="AL2161" s="74"/>
    </row>
    <row r="2162" spans="34:38">
      <c r="AH2162" s="46"/>
      <c r="AI2162" s="46"/>
      <c r="AJ2162" s="46"/>
      <c r="AK2162" s="46"/>
      <c r="AL2162" s="74"/>
    </row>
    <row r="2163" spans="34:38">
      <c r="AH2163" s="46"/>
      <c r="AI2163" s="46"/>
      <c r="AJ2163" s="46"/>
      <c r="AK2163" s="46"/>
      <c r="AL2163" s="74"/>
    </row>
    <row r="2164" spans="34:38">
      <c r="AH2164" s="46"/>
      <c r="AI2164" s="46"/>
      <c r="AJ2164" s="46"/>
      <c r="AK2164" s="46"/>
      <c r="AL2164" s="74"/>
    </row>
    <row r="2165" spans="34:38">
      <c r="AH2165" s="46"/>
      <c r="AI2165" s="46"/>
      <c r="AJ2165" s="46"/>
      <c r="AK2165" s="46"/>
      <c r="AL2165" s="74"/>
    </row>
    <row r="2166" spans="34:38">
      <c r="AH2166" s="46"/>
      <c r="AI2166" s="46"/>
      <c r="AJ2166" s="46"/>
      <c r="AK2166" s="46"/>
      <c r="AL2166" s="74"/>
    </row>
    <row r="2167" spans="34:38">
      <c r="AH2167" s="46"/>
      <c r="AI2167" s="46"/>
      <c r="AJ2167" s="46"/>
      <c r="AK2167" s="46"/>
      <c r="AL2167" s="74"/>
    </row>
    <row r="2168" spans="34:38">
      <c r="AH2168" s="46"/>
      <c r="AI2168" s="46"/>
      <c r="AJ2168" s="46"/>
      <c r="AK2168" s="46"/>
      <c r="AL2168" s="74"/>
    </row>
    <row r="2169" spans="34:38">
      <c r="AH2169" s="46"/>
      <c r="AI2169" s="46"/>
      <c r="AJ2169" s="46"/>
      <c r="AK2169" s="46"/>
      <c r="AL2169" s="74"/>
    </row>
    <row r="2170" spans="34:38">
      <c r="AH2170" s="46"/>
      <c r="AI2170" s="46"/>
      <c r="AJ2170" s="46"/>
      <c r="AK2170" s="46"/>
      <c r="AL2170" s="74"/>
    </row>
    <row r="2171" spans="34:38">
      <c r="AH2171" s="46"/>
      <c r="AI2171" s="46"/>
      <c r="AJ2171" s="46"/>
      <c r="AK2171" s="46"/>
      <c r="AL2171" s="74"/>
    </row>
    <row r="2172" spans="34:38">
      <c r="AH2172" s="46"/>
      <c r="AI2172" s="46"/>
      <c r="AJ2172" s="46"/>
      <c r="AK2172" s="46"/>
      <c r="AL2172" s="74"/>
    </row>
    <row r="2173" spans="34:38">
      <c r="AH2173" s="46"/>
      <c r="AI2173" s="46"/>
      <c r="AJ2173" s="46"/>
      <c r="AK2173" s="46"/>
      <c r="AL2173" s="74"/>
    </row>
    <row r="2174" spans="34:38">
      <c r="AH2174" s="46"/>
      <c r="AI2174" s="46"/>
      <c r="AJ2174" s="46"/>
      <c r="AK2174" s="46"/>
      <c r="AL2174" s="74"/>
    </row>
    <row r="2175" spans="34:38">
      <c r="AH2175" s="46"/>
      <c r="AI2175" s="46"/>
      <c r="AJ2175" s="46"/>
      <c r="AK2175" s="46"/>
      <c r="AL2175" s="74"/>
    </row>
    <row r="2176" spans="34:38">
      <c r="AH2176" s="46"/>
      <c r="AI2176" s="46"/>
      <c r="AJ2176" s="46"/>
      <c r="AK2176" s="46"/>
      <c r="AL2176" s="74"/>
    </row>
    <row r="2177" spans="34:38">
      <c r="AH2177" s="46"/>
      <c r="AI2177" s="46"/>
      <c r="AJ2177" s="46"/>
      <c r="AK2177" s="46"/>
      <c r="AL2177" s="74"/>
    </row>
    <row r="2178" spans="34:38">
      <c r="AH2178" s="46"/>
      <c r="AI2178" s="46"/>
      <c r="AJ2178" s="46"/>
      <c r="AK2178" s="46"/>
      <c r="AL2178" s="74"/>
    </row>
    <row r="2179" spans="34:38">
      <c r="AH2179" s="46"/>
      <c r="AI2179" s="46"/>
      <c r="AJ2179" s="46"/>
      <c r="AK2179" s="46"/>
      <c r="AL2179" s="74"/>
    </row>
    <row r="2180" spans="34:38">
      <c r="AH2180" s="46"/>
      <c r="AI2180" s="46"/>
      <c r="AJ2180" s="46"/>
      <c r="AK2180" s="46"/>
      <c r="AL2180" s="74"/>
    </row>
    <row r="2181" spans="34:38">
      <c r="AH2181" s="46"/>
      <c r="AI2181" s="46"/>
      <c r="AJ2181" s="46"/>
      <c r="AK2181" s="46"/>
      <c r="AL2181" s="74"/>
    </row>
    <row r="2182" spans="34:38">
      <c r="AH2182" s="46"/>
      <c r="AI2182" s="46"/>
      <c r="AJ2182" s="46"/>
      <c r="AK2182" s="46"/>
      <c r="AL2182" s="74"/>
    </row>
    <row r="2183" spans="34:38">
      <c r="AH2183" s="46"/>
      <c r="AI2183" s="46"/>
      <c r="AJ2183" s="46"/>
      <c r="AK2183" s="46"/>
      <c r="AL2183" s="74"/>
    </row>
    <row r="2184" spans="34:38">
      <c r="AH2184" s="46"/>
      <c r="AI2184" s="46"/>
      <c r="AJ2184" s="46"/>
      <c r="AK2184" s="46"/>
      <c r="AL2184" s="74"/>
    </row>
    <row r="2185" spans="34:38">
      <c r="AH2185" s="46"/>
      <c r="AI2185" s="46"/>
      <c r="AJ2185" s="46"/>
      <c r="AK2185" s="46"/>
      <c r="AL2185" s="74"/>
    </row>
    <row r="2186" spans="34:38">
      <c r="AH2186" s="46"/>
      <c r="AI2186" s="46"/>
      <c r="AJ2186" s="46"/>
      <c r="AK2186" s="46"/>
      <c r="AL2186" s="74"/>
    </row>
    <row r="2187" spans="34:38">
      <c r="AH2187" s="46"/>
      <c r="AI2187" s="46"/>
      <c r="AJ2187" s="46"/>
      <c r="AK2187" s="46"/>
      <c r="AL2187" s="74"/>
    </row>
    <row r="2188" spans="34:38">
      <c r="AH2188" s="46"/>
      <c r="AI2188" s="46"/>
      <c r="AJ2188" s="46"/>
      <c r="AK2188" s="46"/>
      <c r="AL2188" s="74"/>
    </row>
    <row r="2189" spans="34:38">
      <c r="AH2189" s="46"/>
      <c r="AI2189" s="46"/>
      <c r="AJ2189" s="46"/>
      <c r="AK2189" s="46"/>
      <c r="AL2189" s="74"/>
    </row>
    <row r="2190" spans="34:38">
      <c r="AH2190" s="46"/>
      <c r="AI2190" s="46"/>
      <c r="AJ2190" s="46"/>
      <c r="AK2190" s="46"/>
      <c r="AL2190" s="74"/>
    </row>
    <row r="2191" spans="34:38">
      <c r="AH2191" s="46"/>
      <c r="AI2191" s="46"/>
      <c r="AJ2191" s="46"/>
      <c r="AK2191" s="46"/>
      <c r="AL2191" s="74"/>
    </row>
    <row r="2192" spans="34:38">
      <c r="AH2192" s="46"/>
      <c r="AI2192" s="46"/>
      <c r="AJ2192" s="46"/>
      <c r="AK2192" s="46"/>
      <c r="AL2192" s="74"/>
    </row>
    <row r="2193" spans="34:38">
      <c r="AH2193" s="46"/>
      <c r="AI2193" s="46"/>
      <c r="AJ2193" s="46"/>
      <c r="AK2193" s="46"/>
      <c r="AL2193" s="74"/>
    </row>
    <row r="2194" spans="34:38">
      <c r="AH2194" s="46"/>
      <c r="AI2194" s="46"/>
      <c r="AJ2194" s="46"/>
      <c r="AK2194" s="46"/>
      <c r="AL2194" s="74"/>
    </row>
    <row r="2195" spans="34:38">
      <c r="AH2195" s="46"/>
      <c r="AI2195" s="46"/>
      <c r="AJ2195" s="46"/>
      <c r="AK2195" s="46"/>
      <c r="AL2195" s="74"/>
    </row>
    <row r="2196" spans="34:38">
      <c r="AH2196" s="46"/>
      <c r="AI2196" s="46"/>
      <c r="AJ2196" s="46"/>
      <c r="AK2196" s="46"/>
      <c r="AL2196" s="74"/>
    </row>
    <row r="2197" spans="34:38">
      <c r="AH2197" s="46"/>
      <c r="AI2197" s="46"/>
      <c r="AJ2197" s="46"/>
      <c r="AK2197" s="46"/>
      <c r="AL2197" s="74"/>
    </row>
    <row r="2198" spans="34:38">
      <c r="AH2198" s="46"/>
      <c r="AI2198" s="46"/>
      <c r="AJ2198" s="46"/>
      <c r="AK2198" s="46"/>
      <c r="AL2198" s="74"/>
    </row>
    <row r="2199" spans="34:38">
      <c r="AH2199" s="46"/>
      <c r="AI2199" s="46"/>
      <c r="AJ2199" s="46"/>
      <c r="AK2199" s="46"/>
      <c r="AL2199" s="74"/>
    </row>
    <row r="2200" spans="34:38">
      <c r="AH2200" s="46"/>
      <c r="AI2200" s="46"/>
      <c r="AJ2200" s="46"/>
      <c r="AK2200" s="46"/>
      <c r="AL2200" s="74"/>
    </row>
    <row r="2201" spans="34:38">
      <c r="AH2201" s="46"/>
      <c r="AI2201" s="46"/>
      <c r="AJ2201" s="46"/>
      <c r="AK2201" s="46"/>
      <c r="AL2201" s="74"/>
    </row>
    <row r="2202" spans="34:38">
      <c r="AH2202" s="46"/>
      <c r="AI2202" s="46"/>
      <c r="AJ2202" s="46"/>
      <c r="AK2202" s="46"/>
      <c r="AL2202" s="74"/>
    </row>
    <row r="2203" spans="34:38">
      <c r="AH2203" s="46"/>
      <c r="AI2203" s="46"/>
      <c r="AJ2203" s="46"/>
      <c r="AK2203" s="46"/>
      <c r="AL2203" s="74"/>
    </row>
    <row r="2204" spans="34:38">
      <c r="AH2204" s="46"/>
      <c r="AI2204" s="46"/>
      <c r="AJ2204" s="46"/>
      <c r="AK2204" s="46"/>
      <c r="AL2204" s="74"/>
    </row>
    <row r="2205" spans="34:38">
      <c r="AH2205" s="46"/>
      <c r="AI2205" s="46"/>
      <c r="AJ2205" s="46"/>
      <c r="AK2205" s="46"/>
      <c r="AL2205" s="74"/>
    </row>
    <row r="2206" spans="34:38">
      <c r="AH2206" s="46"/>
      <c r="AI2206" s="46"/>
      <c r="AJ2206" s="46"/>
      <c r="AK2206" s="46"/>
      <c r="AL2206" s="74"/>
    </row>
    <row r="2207" spans="34:38">
      <c r="AH2207" s="46"/>
      <c r="AI2207" s="46"/>
      <c r="AJ2207" s="46"/>
      <c r="AK2207" s="46"/>
      <c r="AL2207" s="74"/>
    </row>
    <row r="2208" spans="34:38">
      <c r="AH2208" s="46"/>
      <c r="AI2208" s="46"/>
      <c r="AJ2208" s="46"/>
      <c r="AK2208" s="46"/>
      <c r="AL2208" s="74"/>
    </row>
    <row r="2209" spans="34:38">
      <c r="AH2209" s="46"/>
      <c r="AI2209" s="46"/>
      <c r="AJ2209" s="46"/>
      <c r="AK2209" s="46"/>
      <c r="AL2209" s="74"/>
    </row>
    <row r="2210" spans="34:38">
      <c r="AH2210" s="46"/>
      <c r="AI2210" s="46"/>
      <c r="AJ2210" s="46"/>
      <c r="AK2210" s="46"/>
      <c r="AL2210" s="74"/>
    </row>
    <row r="2211" spans="34:38">
      <c r="AH2211" s="46"/>
      <c r="AI2211" s="46"/>
      <c r="AJ2211" s="46"/>
      <c r="AK2211" s="46"/>
      <c r="AL2211" s="74"/>
    </row>
    <row r="2212" spans="34:38">
      <c r="AH2212" s="46"/>
      <c r="AI2212" s="46"/>
      <c r="AJ2212" s="46"/>
      <c r="AK2212" s="46"/>
      <c r="AL2212" s="74"/>
    </row>
    <row r="2213" spans="34:38">
      <c r="AH2213" s="46"/>
      <c r="AI2213" s="46"/>
      <c r="AJ2213" s="46"/>
      <c r="AK2213" s="46"/>
      <c r="AL2213" s="74"/>
    </row>
    <row r="2214" spans="34:38">
      <c r="AH2214" s="46"/>
      <c r="AI2214" s="46"/>
      <c r="AJ2214" s="46"/>
      <c r="AK2214" s="46"/>
      <c r="AL2214" s="74"/>
    </row>
    <row r="2215" spans="34:38">
      <c r="AH2215" s="46"/>
      <c r="AI2215" s="46"/>
      <c r="AJ2215" s="46"/>
      <c r="AK2215" s="46"/>
      <c r="AL2215" s="74"/>
    </row>
    <row r="2216" spans="34:38">
      <c r="AH2216" s="46"/>
      <c r="AI2216" s="46"/>
      <c r="AJ2216" s="46"/>
      <c r="AK2216" s="46"/>
      <c r="AL2216" s="74"/>
    </row>
    <row r="2217" spans="34:38">
      <c r="AH2217" s="46"/>
      <c r="AI2217" s="46"/>
      <c r="AJ2217" s="46"/>
      <c r="AK2217" s="46"/>
      <c r="AL2217" s="74"/>
    </row>
    <row r="2218" spans="34:38">
      <c r="AH2218" s="46"/>
      <c r="AI2218" s="46"/>
      <c r="AJ2218" s="46"/>
      <c r="AK2218" s="46"/>
      <c r="AL2218" s="74"/>
    </row>
    <row r="2219" spans="34:38">
      <c r="AH2219" s="46"/>
      <c r="AI2219" s="46"/>
      <c r="AJ2219" s="46"/>
      <c r="AK2219" s="46"/>
      <c r="AL2219" s="74"/>
    </row>
    <row r="2220" spans="34:38">
      <c r="AH2220" s="46"/>
      <c r="AI2220" s="46"/>
      <c r="AJ2220" s="46"/>
      <c r="AK2220" s="46"/>
      <c r="AL2220" s="74"/>
    </row>
    <row r="2221" spans="34:38">
      <c r="AH2221" s="46"/>
      <c r="AI2221" s="46"/>
      <c r="AJ2221" s="46"/>
      <c r="AK2221" s="46"/>
      <c r="AL2221" s="74"/>
    </row>
    <row r="2222" spans="34:38">
      <c r="AH2222" s="46"/>
      <c r="AI2222" s="46"/>
      <c r="AJ2222" s="46"/>
      <c r="AK2222" s="46"/>
      <c r="AL2222" s="74"/>
    </row>
    <row r="2223" spans="34:38">
      <c r="AH2223" s="46"/>
      <c r="AI2223" s="46"/>
      <c r="AJ2223" s="46"/>
      <c r="AK2223" s="46"/>
      <c r="AL2223" s="74"/>
    </row>
    <row r="2224" spans="34:38">
      <c r="AH2224" s="46"/>
      <c r="AI2224" s="46"/>
      <c r="AJ2224" s="46"/>
      <c r="AK2224" s="46"/>
      <c r="AL2224" s="74"/>
    </row>
    <row r="2225" spans="34:38">
      <c r="AH2225" s="46"/>
      <c r="AI2225" s="46"/>
      <c r="AJ2225" s="46"/>
      <c r="AK2225" s="46"/>
      <c r="AL2225" s="74"/>
    </row>
    <row r="2226" spans="34:38">
      <c r="AH2226" s="46"/>
      <c r="AI2226" s="46"/>
      <c r="AJ2226" s="46"/>
      <c r="AK2226" s="46"/>
      <c r="AL2226" s="74"/>
    </row>
    <row r="2227" spans="34:38">
      <c r="AH2227" s="46"/>
      <c r="AI2227" s="46"/>
      <c r="AJ2227" s="46"/>
      <c r="AK2227" s="46"/>
      <c r="AL2227" s="74"/>
    </row>
    <row r="2228" spans="34:38">
      <c r="AH2228" s="46"/>
      <c r="AI2228" s="46"/>
      <c r="AJ2228" s="46"/>
      <c r="AK2228" s="46"/>
      <c r="AL2228" s="74"/>
    </row>
    <row r="2229" spans="34:38">
      <c r="AH2229" s="46"/>
      <c r="AI2229" s="46"/>
      <c r="AJ2229" s="46"/>
      <c r="AK2229" s="46"/>
      <c r="AL2229" s="74"/>
    </row>
    <row r="2230" spans="34:38">
      <c r="AH2230" s="46"/>
      <c r="AI2230" s="46"/>
      <c r="AJ2230" s="46"/>
      <c r="AK2230" s="46"/>
      <c r="AL2230" s="74"/>
    </row>
    <row r="2231" spans="34:38">
      <c r="AH2231" s="46"/>
      <c r="AI2231" s="46"/>
      <c r="AJ2231" s="46"/>
      <c r="AK2231" s="46"/>
      <c r="AL2231" s="74"/>
    </row>
    <row r="2232" spans="34:38">
      <c r="AH2232" s="46"/>
      <c r="AI2232" s="46"/>
      <c r="AJ2232" s="46"/>
      <c r="AK2232" s="46"/>
      <c r="AL2232" s="74"/>
    </row>
    <row r="2233" spans="34:38">
      <c r="AH2233" s="46"/>
      <c r="AI2233" s="46"/>
      <c r="AJ2233" s="46"/>
      <c r="AK2233" s="46"/>
      <c r="AL2233" s="74"/>
    </row>
    <row r="2234" spans="34:38">
      <c r="AH2234" s="46"/>
      <c r="AI2234" s="46"/>
      <c r="AJ2234" s="46"/>
      <c r="AK2234" s="46"/>
      <c r="AL2234" s="74"/>
    </row>
    <row r="2235" spans="34:38">
      <c r="AH2235" s="46"/>
      <c r="AI2235" s="46"/>
      <c r="AJ2235" s="46"/>
      <c r="AK2235" s="46"/>
      <c r="AL2235" s="74"/>
    </row>
    <row r="2236" spans="34:38">
      <c r="AH2236" s="46"/>
      <c r="AI2236" s="46"/>
      <c r="AJ2236" s="46"/>
      <c r="AK2236" s="46"/>
      <c r="AL2236" s="74"/>
    </row>
    <row r="2237" spans="34:38">
      <c r="AH2237" s="46"/>
      <c r="AI2237" s="46"/>
      <c r="AJ2237" s="46"/>
      <c r="AK2237" s="46"/>
      <c r="AL2237" s="74"/>
    </row>
    <row r="2238" spans="34:38">
      <c r="AH2238" s="46"/>
      <c r="AI2238" s="46"/>
      <c r="AJ2238" s="46"/>
      <c r="AK2238" s="46"/>
      <c r="AL2238" s="74"/>
    </row>
    <row r="2239" spans="34:38">
      <c r="AH2239" s="46"/>
      <c r="AI2239" s="46"/>
      <c r="AJ2239" s="46"/>
      <c r="AK2239" s="46"/>
      <c r="AL2239" s="74"/>
    </row>
    <row r="2240" spans="34:38">
      <c r="AH2240" s="46"/>
      <c r="AI2240" s="46"/>
      <c r="AJ2240" s="46"/>
      <c r="AK2240" s="46"/>
      <c r="AL2240" s="74"/>
    </row>
    <row r="2241" spans="34:38">
      <c r="AH2241" s="46"/>
      <c r="AI2241" s="46"/>
      <c r="AJ2241" s="46"/>
      <c r="AK2241" s="46"/>
      <c r="AL2241" s="74"/>
    </row>
    <row r="2242" spans="34:38">
      <c r="AH2242" s="46"/>
      <c r="AI2242" s="46"/>
      <c r="AJ2242" s="46"/>
      <c r="AK2242" s="46"/>
      <c r="AL2242" s="74"/>
    </row>
    <row r="2243" spans="34:38">
      <c r="AH2243" s="46"/>
      <c r="AI2243" s="46"/>
      <c r="AJ2243" s="46"/>
      <c r="AK2243" s="46"/>
      <c r="AL2243" s="74"/>
    </row>
    <row r="2244" spans="34:38">
      <c r="AH2244" s="46"/>
      <c r="AI2244" s="46"/>
      <c r="AJ2244" s="46"/>
      <c r="AK2244" s="46"/>
      <c r="AL2244" s="74"/>
    </row>
    <row r="2245" spans="34:38">
      <c r="AH2245" s="46"/>
      <c r="AI2245" s="46"/>
      <c r="AJ2245" s="46"/>
      <c r="AK2245" s="46"/>
      <c r="AL2245" s="74"/>
    </row>
    <row r="2246" spans="34:38">
      <c r="AH2246" s="46"/>
      <c r="AI2246" s="46"/>
      <c r="AJ2246" s="46"/>
      <c r="AK2246" s="46"/>
      <c r="AL2246" s="74"/>
    </row>
    <row r="2247" spans="34:38">
      <c r="AH2247" s="46"/>
      <c r="AI2247" s="46"/>
      <c r="AJ2247" s="46"/>
      <c r="AK2247" s="46"/>
      <c r="AL2247" s="74"/>
    </row>
    <row r="2248" spans="34:38">
      <c r="AH2248" s="46"/>
      <c r="AI2248" s="46"/>
      <c r="AJ2248" s="46"/>
      <c r="AK2248" s="46"/>
      <c r="AL2248" s="74"/>
    </row>
    <row r="2249" spans="34:38">
      <c r="AH2249" s="46"/>
      <c r="AI2249" s="46"/>
      <c r="AJ2249" s="46"/>
      <c r="AK2249" s="46"/>
      <c r="AL2249" s="74"/>
    </row>
    <row r="2250" spans="34:38">
      <c r="AH2250" s="46"/>
      <c r="AI2250" s="46"/>
      <c r="AJ2250" s="46"/>
      <c r="AK2250" s="46"/>
      <c r="AL2250" s="74"/>
    </row>
    <row r="2251" spans="34:38">
      <c r="AH2251" s="46"/>
      <c r="AI2251" s="46"/>
      <c r="AJ2251" s="46"/>
      <c r="AK2251" s="46"/>
      <c r="AL2251" s="74"/>
    </row>
    <row r="2252" spans="34:38">
      <c r="AH2252" s="46"/>
      <c r="AI2252" s="46"/>
      <c r="AJ2252" s="46"/>
      <c r="AK2252" s="46"/>
      <c r="AL2252" s="74"/>
    </row>
    <row r="2253" spans="34:38">
      <c r="AH2253" s="46"/>
      <c r="AI2253" s="46"/>
      <c r="AJ2253" s="46"/>
      <c r="AK2253" s="46"/>
      <c r="AL2253" s="74"/>
    </row>
    <row r="2254" spans="34:38">
      <c r="AH2254" s="46"/>
      <c r="AI2254" s="46"/>
      <c r="AJ2254" s="46"/>
      <c r="AK2254" s="46"/>
      <c r="AL2254" s="74"/>
    </row>
    <row r="2255" spans="34:38">
      <c r="AH2255" s="46"/>
      <c r="AI2255" s="46"/>
      <c r="AJ2255" s="46"/>
      <c r="AK2255" s="46"/>
      <c r="AL2255" s="74"/>
    </row>
    <row r="2256" spans="34:38">
      <c r="AH2256" s="46"/>
      <c r="AI2256" s="46"/>
      <c r="AJ2256" s="46"/>
      <c r="AK2256" s="46"/>
      <c r="AL2256" s="74"/>
    </row>
    <row r="2257" spans="34:38">
      <c r="AH2257" s="46"/>
      <c r="AI2257" s="46"/>
      <c r="AJ2257" s="46"/>
      <c r="AK2257" s="46"/>
      <c r="AL2257" s="74"/>
    </row>
    <row r="2258" spans="34:38">
      <c r="AH2258" s="46"/>
      <c r="AI2258" s="46"/>
      <c r="AJ2258" s="46"/>
      <c r="AK2258" s="46"/>
      <c r="AL2258" s="74"/>
    </row>
    <row r="2259" spans="34:38">
      <c r="AH2259" s="46"/>
      <c r="AI2259" s="46"/>
      <c r="AJ2259" s="46"/>
      <c r="AK2259" s="46"/>
      <c r="AL2259" s="74"/>
    </row>
    <row r="2260" spans="34:38">
      <c r="AH2260" s="46"/>
      <c r="AI2260" s="46"/>
      <c r="AJ2260" s="46"/>
      <c r="AK2260" s="46"/>
      <c r="AL2260" s="74"/>
    </row>
    <row r="2261" spans="34:38">
      <c r="AH2261" s="46"/>
      <c r="AI2261" s="46"/>
      <c r="AJ2261" s="46"/>
      <c r="AK2261" s="46"/>
      <c r="AL2261" s="74"/>
    </row>
    <row r="2262" spans="34:38">
      <c r="AH2262" s="46"/>
      <c r="AI2262" s="46"/>
      <c r="AJ2262" s="46"/>
      <c r="AK2262" s="46"/>
      <c r="AL2262" s="74"/>
    </row>
    <row r="2263" spans="34:38">
      <c r="AH2263" s="46"/>
      <c r="AI2263" s="46"/>
      <c r="AJ2263" s="46"/>
      <c r="AK2263" s="46"/>
      <c r="AL2263" s="74"/>
    </row>
    <row r="2264" spans="34:38">
      <c r="AH2264" s="46"/>
      <c r="AI2264" s="46"/>
      <c r="AJ2264" s="46"/>
      <c r="AK2264" s="46"/>
      <c r="AL2264" s="74"/>
    </row>
    <row r="2265" spans="34:38">
      <c r="AH2265" s="46"/>
      <c r="AI2265" s="46"/>
      <c r="AJ2265" s="46"/>
      <c r="AK2265" s="46"/>
      <c r="AL2265" s="74"/>
    </row>
    <row r="2266" spans="34:38">
      <c r="AH2266" s="46"/>
      <c r="AI2266" s="46"/>
      <c r="AJ2266" s="46"/>
      <c r="AK2266" s="46"/>
      <c r="AL2266" s="74"/>
    </row>
    <row r="2267" spans="34:38">
      <c r="AH2267" s="46"/>
      <c r="AI2267" s="46"/>
      <c r="AJ2267" s="46"/>
      <c r="AK2267" s="46"/>
      <c r="AL2267" s="74"/>
    </row>
    <row r="2268" spans="34:38">
      <c r="AH2268" s="46"/>
      <c r="AI2268" s="46"/>
      <c r="AJ2268" s="46"/>
      <c r="AK2268" s="46"/>
      <c r="AL2268" s="74"/>
    </row>
    <row r="2269" spans="34:38">
      <c r="AH2269" s="46"/>
      <c r="AI2269" s="46"/>
      <c r="AJ2269" s="46"/>
      <c r="AK2269" s="46"/>
      <c r="AL2269" s="74"/>
    </row>
    <row r="2270" spans="34:38">
      <c r="AH2270" s="46"/>
      <c r="AI2270" s="46"/>
      <c r="AJ2270" s="46"/>
      <c r="AK2270" s="46"/>
      <c r="AL2270" s="74"/>
    </row>
    <row r="2271" spans="34:38">
      <c r="AH2271" s="46"/>
      <c r="AI2271" s="46"/>
      <c r="AJ2271" s="46"/>
      <c r="AK2271" s="46"/>
      <c r="AL2271" s="74"/>
    </row>
    <row r="2272" spans="34:38">
      <c r="AH2272" s="46"/>
      <c r="AI2272" s="46"/>
      <c r="AJ2272" s="46"/>
      <c r="AK2272" s="46"/>
      <c r="AL2272" s="74"/>
    </row>
    <row r="2273" spans="34:38">
      <c r="AH2273" s="46"/>
      <c r="AI2273" s="46"/>
      <c r="AJ2273" s="46"/>
      <c r="AK2273" s="46"/>
      <c r="AL2273" s="74"/>
    </row>
    <row r="2274" spans="34:38">
      <c r="AH2274" s="46"/>
      <c r="AI2274" s="46"/>
      <c r="AJ2274" s="46"/>
      <c r="AK2274" s="46"/>
      <c r="AL2274" s="74"/>
    </row>
    <row r="2275" spans="34:38">
      <c r="AH2275" s="46"/>
      <c r="AI2275" s="46"/>
      <c r="AJ2275" s="46"/>
      <c r="AK2275" s="46"/>
      <c r="AL2275" s="74"/>
    </row>
    <row r="2276" spans="34:38">
      <c r="AH2276" s="46"/>
      <c r="AI2276" s="46"/>
      <c r="AJ2276" s="46"/>
      <c r="AK2276" s="46"/>
      <c r="AL2276" s="74"/>
    </row>
    <row r="2277" spans="34:38">
      <c r="AH2277" s="46"/>
      <c r="AI2277" s="46"/>
      <c r="AJ2277" s="46"/>
      <c r="AK2277" s="46"/>
      <c r="AL2277" s="74"/>
    </row>
    <row r="2278" spans="34:38">
      <c r="AH2278" s="46"/>
      <c r="AI2278" s="46"/>
      <c r="AJ2278" s="46"/>
      <c r="AK2278" s="46"/>
      <c r="AL2278" s="74"/>
    </row>
    <row r="2279" spans="34:38">
      <c r="AH2279" s="46"/>
      <c r="AI2279" s="46"/>
      <c r="AJ2279" s="46"/>
      <c r="AK2279" s="46"/>
      <c r="AL2279" s="74"/>
    </row>
    <row r="2280" spans="34:38">
      <c r="AH2280" s="46"/>
      <c r="AI2280" s="46"/>
      <c r="AJ2280" s="46"/>
      <c r="AK2280" s="46"/>
      <c r="AL2280" s="74"/>
    </row>
    <row r="2281" spans="34:38">
      <c r="AH2281" s="46"/>
      <c r="AI2281" s="46"/>
      <c r="AJ2281" s="46"/>
      <c r="AK2281" s="46"/>
      <c r="AL2281" s="74"/>
    </row>
    <row r="2282" spans="34:38">
      <c r="AH2282" s="46"/>
      <c r="AI2282" s="46"/>
      <c r="AJ2282" s="46"/>
      <c r="AK2282" s="46"/>
      <c r="AL2282" s="74"/>
    </row>
    <row r="2283" spans="34:38">
      <c r="AH2283" s="46"/>
      <c r="AI2283" s="46"/>
      <c r="AJ2283" s="46"/>
      <c r="AK2283" s="46"/>
      <c r="AL2283" s="74"/>
    </row>
    <row r="2284" spans="34:38">
      <c r="AH2284" s="46"/>
      <c r="AI2284" s="46"/>
      <c r="AJ2284" s="46"/>
      <c r="AK2284" s="46"/>
      <c r="AL2284" s="74"/>
    </row>
    <row r="2285" spans="34:38">
      <c r="AH2285" s="46"/>
      <c r="AI2285" s="46"/>
      <c r="AJ2285" s="46"/>
      <c r="AK2285" s="46"/>
      <c r="AL2285" s="74"/>
    </row>
    <row r="2286" spans="34:38">
      <c r="AH2286" s="46"/>
      <c r="AI2286" s="46"/>
      <c r="AJ2286" s="46"/>
      <c r="AK2286" s="46"/>
      <c r="AL2286" s="74"/>
    </row>
    <row r="2287" spans="34:38">
      <c r="AH2287" s="46"/>
      <c r="AI2287" s="46"/>
      <c r="AJ2287" s="46"/>
      <c r="AK2287" s="46"/>
      <c r="AL2287" s="74"/>
    </row>
    <row r="2288" spans="34:38">
      <c r="AH2288" s="46"/>
      <c r="AI2288" s="46"/>
      <c r="AJ2288" s="46"/>
      <c r="AK2288" s="46"/>
      <c r="AL2288" s="74"/>
    </row>
    <row r="2289" spans="34:38">
      <c r="AH2289" s="46"/>
      <c r="AI2289" s="46"/>
      <c r="AJ2289" s="46"/>
      <c r="AK2289" s="46"/>
      <c r="AL2289" s="74"/>
    </row>
    <row r="2290" spans="34:38">
      <c r="AH2290" s="46"/>
      <c r="AI2290" s="46"/>
      <c r="AJ2290" s="46"/>
      <c r="AK2290" s="46"/>
      <c r="AL2290" s="74"/>
    </row>
    <row r="2291" spans="34:38">
      <c r="AH2291" s="46"/>
      <c r="AI2291" s="46"/>
      <c r="AJ2291" s="46"/>
      <c r="AK2291" s="46"/>
      <c r="AL2291" s="74"/>
    </row>
    <row r="2292" spans="34:38">
      <c r="AH2292" s="46"/>
      <c r="AI2292" s="46"/>
      <c r="AJ2292" s="46"/>
      <c r="AK2292" s="46"/>
      <c r="AL2292" s="74"/>
    </row>
    <row r="2293" spans="34:38">
      <c r="AH2293" s="46"/>
      <c r="AI2293" s="46"/>
      <c r="AJ2293" s="46"/>
      <c r="AK2293" s="46"/>
      <c r="AL2293" s="74"/>
    </row>
    <row r="2294" spans="34:38">
      <c r="AH2294" s="46"/>
      <c r="AI2294" s="46"/>
      <c r="AJ2294" s="46"/>
      <c r="AK2294" s="46"/>
      <c r="AL2294" s="74"/>
    </row>
    <row r="2295" spans="34:38">
      <c r="AH2295" s="46"/>
      <c r="AI2295" s="46"/>
      <c r="AJ2295" s="46"/>
      <c r="AK2295" s="46"/>
      <c r="AL2295" s="74"/>
    </row>
    <row r="2296" spans="34:38">
      <c r="AH2296" s="46"/>
      <c r="AI2296" s="46"/>
      <c r="AJ2296" s="46"/>
      <c r="AK2296" s="46"/>
      <c r="AL2296" s="74"/>
    </row>
    <row r="2297" spans="34:38">
      <c r="AH2297" s="46"/>
      <c r="AI2297" s="46"/>
      <c r="AJ2297" s="46"/>
      <c r="AK2297" s="46"/>
      <c r="AL2297" s="74"/>
    </row>
    <row r="2298" spans="34:38">
      <c r="AH2298" s="46"/>
      <c r="AI2298" s="46"/>
      <c r="AJ2298" s="46"/>
      <c r="AK2298" s="46"/>
      <c r="AL2298" s="74"/>
    </row>
    <row r="2299" spans="34:38">
      <c r="AH2299" s="46"/>
      <c r="AI2299" s="46"/>
      <c r="AJ2299" s="46"/>
      <c r="AK2299" s="46"/>
      <c r="AL2299" s="74"/>
    </row>
    <row r="2300" spans="34:38">
      <c r="AH2300" s="46"/>
      <c r="AI2300" s="46"/>
      <c r="AJ2300" s="46"/>
      <c r="AK2300" s="46"/>
      <c r="AL2300" s="74"/>
    </row>
    <row r="2301" spans="34:38">
      <c r="AH2301" s="46"/>
      <c r="AI2301" s="46"/>
      <c r="AJ2301" s="46"/>
      <c r="AK2301" s="46"/>
      <c r="AL2301" s="74"/>
    </row>
    <row r="2302" spans="34:38">
      <c r="AH2302" s="46"/>
      <c r="AI2302" s="46"/>
      <c r="AJ2302" s="46"/>
      <c r="AK2302" s="46"/>
      <c r="AL2302" s="74"/>
    </row>
    <row r="2303" spans="34:38">
      <c r="AH2303" s="46"/>
      <c r="AI2303" s="46"/>
      <c r="AJ2303" s="46"/>
      <c r="AK2303" s="46"/>
      <c r="AL2303" s="74"/>
    </row>
    <row r="2304" spans="34:38">
      <c r="AH2304" s="46"/>
      <c r="AI2304" s="46"/>
      <c r="AJ2304" s="46"/>
      <c r="AK2304" s="46"/>
      <c r="AL2304" s="74"/>
    </row>
    <row r="2305" spans="34:38">
      <c r="AH2305" s="46"/>
      <c r="AI2305" s="46"/>
      <c r="AJ2305" s="46"/>
      <c r="AK2305" s="46"/>
      <c r="AL2305" s="74"/>
    </row>
    <row r="2306" spans="34:38">
      <c r="AH2306" s="46"/>
      <c r="AI2306" s="46"/>
      <c r="AJ2306" s="46"/>
      <c r="AK2306" s="46"/>
      <c r="AL2306" s="74"/>
    </row>
    <row r="2307" spans="34:38">
      <c r="AH2307" s="46"/>
      <c r="AI2307" s="46"/>
      <c r="AJ2307" s="46"/>
      <c r="AK2307" s="46"/>
      <c r="AL2307" s="74"/>
    </row>
    <row r="2308" spans="34:38">
      <c r="AH2308" s="46"/>
      <c r="AI2308" s="46"/>
      <c r="AJ2308" s="46"/>
      <c r="AK2308" s="46"/>
      <c r="AL2308" s="74"/>
    </row>
    <row r="2309" spans="34:38">
      <c r="AH2309" s="46"/>
      <c r="AI2309" s="46"/>
      <c r="AJ2309" s="46"/>
      <c r="AK2309" s="46"/>
      <c r="AL2309" s="74"/>
    </row>
    <row r="2310" spans="34:38">
      <c r="AH2310" s="46"/>
      <c r="AI2310" s="46"/>
      <c r="AJ2310" s="46"/>
      <c r="AK2310" s="46"/>
      <c r="AL2310" s="74"/>
    </row>
    <row r="2311" spans="34:38">
      <c r="AH2311" s="46"/>
      <c r="AI2311" s="46"/>
      <c r="AJ2311" s="46"/>
      <c r="AK2311" s="46"/>
      <c r="AL2311" s="74"/>
    </row>
    <row r="2312" spans="34:38">
      <c r="AH2312" s="46"/>
      <c r="AI2312" s="46"/>
      <c r="AJ2312" s="46"/>
      <c r="AK2312" s="46"/>
      <c r="AL2312" s="74"/>
    </row>
    <row r="2313" spans="34:38">
      <c r="AH2313" s="46"/>
      <c r="AI2313" s="46"/>
      <c r="AJ2313" s="46"/>
      <c r="AK2313" s="46"/>
      <c r="AL2313" s="74"/>
    </row>
    <row r="2314" spans="34:38">
      <c r="AH2314" s="46"/>
      <c r="AI2314" s="46"/>
      <c r="AJ2314" s="46"/>
      <c r="AK2314" s="46"/>
      <c r="AL2314" s="74"/>
    </row>
    <row r="2315" spans="34:38">
      <c r="AH2315" s="46"/>
      <c r="AI2315" s="46"/>
      <c r="AJ2315" s="46"/>
      <c r="AK2315" s="46"/>
      <c r="AL2315" s="74"/>
    </row>
    <row r="2316" spans="34:38">
      <c r="AH2316" s="46"/>
      <c r="AI2316" s="46"/>
      <c r="AJ2316" s="46"/>
      <c r="AK2316" s="46"/>
      <c r="AL2316" s="74"/>
    </row>
    <row r="2317" spans="34:38">
      <c r="AH2317" s="46"/>
      <c r="AI2317" s="46"/>
      <c r="AJ2317" s="46"/>
      <c r="AK2317" s="46"/>
      <c r="AL2317" s="74"/>
    </row>
    <row r="2318" spans="34:38">
      <c r="AH2318" s="46"/>
      <c r="AI2318" s="46"/>
      <c r="AJ2318" s="46"/>
      <c r="AK2318" s="46"/>
      <c r="AL2318" s="74"/>
    </row>
    <row r="2319" spans="34:38">
      <c r="AH2319" s="46"/>
      <c r="AI2319" s="46"/>
      <c r="AJ2319" s="46"/>
      <c r="AK2319" s="46"/>
      <c r="AL2319" s="74"/>
    </row>
    <row r="2320" spans="34:38">
      <c r="AH2320" s="46"/>
      <c r="AI2320" s="46"/>
      <c r="AJ2320" s="46"/>
      <c r="AK2320" s="46"/>
      <c r="AL2320" s="74"/>
    </row>
    <row r="2321" spans="34:38">
      <c r="AH2321" s="46"/>
      <c r="AI2321" s="46"/>
      <c r="AJ2321" s="46"/>
      <c r="AK2321" s="46"/>
      <c r="AL2321" s="74"/>
    </row>
    <row r="2322" spans="34:38">
      <c r="AH2322" s="46"/>
      <c r="AI2322" s="46"/>
      <c r="AJ2322" s="46"/>
      <c r="AK2322" s="46"/>
      <c r="AL2322" s="74"/>
    </row>
    <row r="2323" spans="34:38">
      <c r="AH2323" s="46"/>
      <c r="AI2323" s="46"/>
      <c r="AJ2323" s="46"/>
      <c r="AK2323" s="46"/>
      <c r="AL2323" s="74"/>
    </row>
    <row r="2324" spans="34:38">
      <c r="AH2324" s="46"/>
      <c r="AI2324" s="46"/>
      <c r="AJ2324" s="46"/>
      <c r="AK2324" s="46"/>
      <c r="AL2324" s="74"/>
    </row>
    <row r="2325" spans="34:38">
      <c r="AH2325" s="46"/>
      <c r="AI2325" s="46"/>
      <c r="AJ2325" s="46"/>
      <c r="AK2325" s="46"/>
      <c r="AL2325" s="74"/>
    </row>
    <row r="2326" spans="34:38">
      <c r="AH2326" s="46"/>
      <c r="AI2326" s="46"/>
      <c r="AJ2326" s="46"/>
      <c r="AK2326" s="46"/>
      <c r="AL2326" s="74"/>
    </row>
    <row r="2327" spans="34:38">
      <c r="AH2327" s="46"/>
      <c r="AI2327" s="46"/>
      <c r="AJ2327" s="46"/>
      <c r="AK2327" s="46"/>
      <c r="AL2327" s="74"/>
    </row>
    <row r="2328" spans="34:38">
      <c r="AH2328" s="46"/>
      <c r="AI2328" s="46"/>
      <c r="AJ2328" s="46"/>
      <c r="AK2328" s="46"/>
      <c r="AL2328" s="74"/>
    </row>
    <row r="2329" spans="34:38">
      <c r="AH2329" s="46"/>
      <c r="AI2329" s="46"/>
      <c r="AJ2329" s="46"/>
      <c r="AK2329" s="46"/>
      <c r="AL2329" s="74"/>
    </row>
    <row r="2330" spans="34:38">
      <c r="AH2330" s="46"/>
      <c r="AI2330" s="46"/>
      <c r="AJ2330" s="46"/>
      <c r="AK2330" s="46"/>
      <c r="AL2330" s="74"/>
    </row>
    <row r="2331" spans="34:38">
      <c r="AH2331" s="46"/>
      <c r="AI2331" s="46"/>
      <c r="AJ2331" s="46"/>
      <c r="AK2331" s="46"/>
      <c r="AL2331" s="74"/>
    </row>
    <row r="2332" spans="34:38">
      <c r="AH2332" s="46"/>
      <c r="AI2332" s="46"/>
      <c r="AJ2332" s="46"/>
      <c r="AK2332" s="46"/>
      <c r="AL2332" s="74"/>
    </row>
    <row r="2333" spans="34:38">
      <c r="AH2333" s="46"/>
      <c r="AI2333" s="46"/>
      <c r="AJ2333" s="46"/>
      <c r="AK2333" s="46"/>
      <c r="AL2333" s="74"/>
    </row>
    <row r="2334" spans="34:38">
      <c r="AH2334" s="46"/>
      <c r="AI2334" s="46"/>
      <c r="AJ2334" s="46"/>
      <c r="AK2334" s="46"/>
      <c r="AL2334" s="74"/>
    </row>
    <row r="2335" spans="34:38">
      <c r="AH2335" s="46"/>
      <c r="AI2335" s="46"/>
      <c r="AJ2335" s="46"/>
      <c r="AK2335" s="46"/>
      <c r="AL2335" s="74"/>
    </row>
    <row r="2336" spans="34:38">
      <c r="AH2336" s="46"/>
      <c r="AI2336" s="46"/>
      <c r="AJ2336" s="46"/>
      <c r="AK2336" s="46"/>
      <c r="AL2336" s="74"/>
    </row>
    <row r="2337" spans="34:38">
      <c r="AH2337" s="46"/>
      <c r="AI2337" s="46"/>
      <c r="AJ2337" s="46"/>
      <c r="AK2337" s="46"/>
      <c r="AL2337" s="74"/>
    </row>
    <row r="2338" spans="34:38">
      <c r="AH2338" s="46"/>
      <c r="AI2338" s="46"/>
      <c r="AJ2338" s="46"/>
      <c r="AK2338" s="46"/>
      <c r="AL2338" s="74"/>
    </row>
    <row r="2339" spans="34:38">
      <c r="AH2339" s="46"/>
      <c r="AI2339" s="46"/>
      <c r="AJ2339" s="46"/>
      <c r="AK2339" s="46"/>
      <c r="AL2339" s="74"/>
    </row>
    <row r="2340" spans="34:38">
      <c r="AH2340" s="46"/>
      <c r="AI2340" s="46"/>
      <c r="AJ2340" s="46"/>
      <c r="AK2340" s="46"/>
      <c r="AL2340" s="74"/>
    </row>
    <row r="2341" spans="34:38">
      <c r="AH2341" s="46"/>
      <c r="AI2341" s="46"/>
      <c r="AJ2341" s="46"/>
      <c r="AK2341" s="46"/>
      <c r="AL2341" s="74"/>
    </row>
    <row r="2342" spans="34:38">
      <c r="AH2342" s="46"/>
      <c r="AI2342" s="46"/>
      <c r="AJ2342" s="46"/>
      <c r="AK2342" s="46"/>
      <c r="AL2342" s="74"/>
    </row>
    <row r="2343" spans="34:38">
      <c r="AH2343" s="46"/>
      <c r="AI2343" s="46"/>
      <c r="AJ2343" s="46"/>
      <c r="AK2343" s="46"/>
      <c r="AL2343" s="74"/>
    </row>
    <row r="2344" spans="34:38">
      <c r="AH2344" s="46"/>
      <c r="AI2344" s="46"/>
      <c r="AJ2344" s="46"/>
      <c r="AK2344" s="46"/>
      <c r="AL2344" s="74"/>
    </row>
    <row r="2345" spans="34:38">
      <c r="AH2345" s="46"/>
      <c r="AI2345" s="46"/>
      <c r="AJ2345" s="46"/>
      <c r="AK2345" s="46"/>
      <c r="AL2345" s="74"/>
    </row>
    <row r="2346" spans="34:38">
      <c r="AH2346" s="46"/>
      <c r="AI2346" s="46"/>
      <c r="AJ2346" s="46"/>
      <c r="AK2346" s="46"/>
      <c r="AL2346" s="74"/>
    </row>
    <row r="2347" spans="34:38">
      <c r="AH2347" s="46"/>
      <c r="AI2347" s="46"/>
      <c r="AJ2347" s="46"/>
      <c r="AK2347" s="46"/>
      <c r="AL2347" s="74"/>
    </row>
    <row r="2348" spans="34:38">
      <c r="AH2348" s="46"/>
      <c r="AI2348" s="46"/>
      <c r="AJ2348" s="46"/>
      <c r="AK2348" s="46"/>
      <c r="AL2348" s="74"/>
    </row>
    <row r="2349" spans="34:38">
      <c r="AH2349" s="46"/>
      <c r="AI2349" s="46"/>
      <c r="AJ2349" s="46"/>
      <c r="AK2349" s="46"/>
      <c r="AL2349" s="74"/>
    </row>
    <row r="2350" spans="34:38">
      <c r="AH2350" s="46"/>
      <c r="AI2350" s="46"/>
      <c r="AJ2350" s="46"/>
      <c r="AK2350" s="46"/>
      <c r="AL2350" s="74"/>
    </row>
    <row r="2351" spans="34:38">
      <c r="AH2351" s="46"/>
      <c r="AI2351" s="46"/>
      <c r="AJ2351" s="46"/>
      <c r="AK2351" s="46"/>
      <c r="AL2351" s="74"/>
    </row>
    <row r="2352" spans="34:38">
      <c r="AH2352" s="46"/>
      <c r="AI2352" s="46"/>
      <c r="AJ2352" s="46"/>
      <c r="AK2352" s="46"/>
      <c r="AL2352" s="74"/>
    </row>
    <row r="2353" spans="34:38">
      <c r="AH2353" s="46"/>
      <c r="AI2353" s="46"/>
      <c r="AJ2353" s="46"/>
      <c r="AK2353" s="46"/>
      <c r="AL2353" s="74"/>
    </row>
    <row r="2354" spans="34:38">
      <c r="AH2354" s="46"/>
      <c r="AI2354" s="46"/>
      <c r="AJ2354" s="46"/>
      <c r="AK2354" s="46"/>
      <c r="AL2354" s="74"/>
    </row>
    <row r="2355" spans="34:38">
      <c r="AH2355" s="46"/>
      <c r="AI2355" s="46"/>
      <c r="AJ2355" s="46"/>
      <c r="AK2355" s="46"/>
      <c r="AL2355" s="74"/>
    </row>
    <row r="2356" spans="34:38">
      <c r="AH2356" s="46"/>
      <c r="AI2356" s="46"/>
      <c r="AJ2356" s="46"/>
      <c r="AK2356" s="46"/>
      <c r="AL2356" s="74"/>
    </row>
    <row r="2357" spans="34:38">
      <c r="AH2357" s="46"/>
      <c r="AI2357" s="46"/>
      <c r="AJ2357" s="46"/>
      <c r="AK2357" s="46"/>
      <c r="AL2357" s="74"/>
    </row>
    <row r="2358" spans="34:38">
      <c r="AH2358" s="46"/>
      <c r="AI2358" s="46"/>
      <c r="AJ2358" s="46"/>
      <c r="AK2358" s="46"/>
      <c r="AL2358" s="74"/>
    </row>
    <row r="2359" spans="34:38">
      <c r="AH2359" s="46"/>
      <c r="AI2359" s="46"/>
      <c r="AJ2359" s="46"/>
      <c r="AK2359" s="46"/>
      <c r="AL2359" s="74"/>
    </row>
    <row r="2360" spans="34:38">
      <c r="AH2360" s="46"/>
      <c r="AI2360" s="46"/>
      <c r="AJ2360" s="46"/>
      <c r="AK2360" s="46"/>
      <c r="AL2360" s="74"/>
    </row>
    <row r="2361" spans="34:38">
      <c r="AH2361" s="46"/>
      <c r="AI2361" s="46"/>
      <c r="AJ2361" s="46"/>
      <c r="AK2361" s="46"/>
      <c r="AL2361" s="74"/>
    </row>
    <row r="2362" spans="34:38">
      <c r="AH2362" s="46"/>
      <c r="AI2362" s="46"/>
      <c r="AJ2362" s="46"/>
      <c r="AK2362" s="46"/>
      <c r="AL2362" s="74"/>
    </row>
    <row r="2363" spans="34:38">
      <c r="AH2363" s="46"/>
      <c r="AI2363" s="46"/>
      <c r="AJ2363" s="46"/>
      <c r="AK2363" s="46"/>
      <c r="AL2363" s="74"/>
    </row>
    <row r="2364" spans="34:38">
      <c r="AH2364" s="46"/>
      <c r="AI2364" s="46"/>
      <c r="AJ2364" s="46"/>
      <c r="AK2364" s="46"/>
      <c r="AL2364" s="74"/>
    </row>
    <row r="2365" spans="34:38">
      <c r="AH2365" s="46"/>
      <c r="AI2365" s="46"/>
      <c r="AJ2365" s="46"/>
      <c r="AK2365" s="46"/>
      <c r="AL2365" s="74"/>
    </row>
    <row r="2366" spans="34:38">
      <c r="AH2366" s="46"/>
      <c r="AI2366" s="46"/>
      <c r="AJ2366" s="46"/>
      <c r="AK2366" s="46"/>
      <c r="AL2366" s="74"/>
    </row>
    <row r="2367" spans="34:38">
      <c r="AH2367" s="46"/>
      <c r="AI2367" s="46"/>
      <c r="AJ2367" s="46"/>
      <c r="AK2367" s="46"/>
      <c r="AL2367" s="74"/>
    </row>
    <row r="2368" spans="34:38">
      <c r="AH2368" s="46"/>
      <c r="AI2368" s="46"/>
      <c r="AJ2368" s="46"/>
      <c r="AK2368" s="46"/>
      <c r="AL2368" s="74"/>
    </row>
    <row r="2369" spans="34:38">
      <c r="AH2369" s="46"/>
      <c r="AI2369" s="46"/>
      <c r="AJ2369" s="46"/>
      <c r="AK2369" s="46"/>
      <c r="AL2369" s="74"/>
    </row>
    <row r="2370" spans="34:38">
      <c r="AH2370" s="46"/>
      <c r="AI2370" s="46"/>
      <c r="AJ2370" s="46"/>
      <c r="AK2370" s="46"/>
      <c r="AL2370" s="74"/>
    </row>
    <row r="2371" spans="34:38">
      <c r="AH2371" s="46"/>
      <c r="AI2371" s="46"/>
      <c r="AJ2371" s="46"/>
      <c r="AK2371" s="46"/>
      <c r="AL2371" s="74"/>
    </row>
    <row r="2372" spans="34:38">
      <c r="AH2372" s="46"/>
      <c r="AI2372" s="46"/>
      <c r="AJ2372" s="46"/>
      <c r="AK2372" s="46"/>
      <c r="AL2372" s="74"/>
    </row>
    <row r="2373" spans="34:38">
      <c r="AH2373" s="46"/>
      <c r="AI2373" s="46"/>
      <c r="AJ2373" s="46"/>
      <c r="AK2373" s="46"/>
      <c r="AL2373" s="74"/>
    </row>
    <row r="2374" spans="34:38">
      <c r="AH2374" s="46"/>
      <c r="AI2374" s="46"/>
      <c r="AJ2374" s="46"/>
      <c r="AK2374" s="46"/>
      <c r="AL2374" s="74"/>
    </row>
    <row r="2375" spans="34:38">
      <c r="AH2375" s="46"/>
      <c r="AI2375" s="46"/>
      <c r="AJ2375" s="46"/>
      <c r="AK2375" s="46"/>
      <c r="AL2375" s="74"/>
    </row>
    <row r="2376" spans="34:38">
      <c r="AH2376" s="46"/>
      <c r="AI2376" s="46"/>
      <c r="AJ2376" s="46"/>
      <c r="AK2376" s="46"/>
      <c r="AL2376" s="74"/>
    </row>
    <row r="2377" spans="34:38">
      <c r="AH2377" s="46"/>
      <c r="AI2377" s="46"/>
      <c r="AJ2377" s="46"/>
      <c r="AK2377" s="46"/>
      <c r="AL2377" s="74"/>
    </row>
    <row r="2378" spans="34:38">
      <c r="AH2378" s="46"/>
      <c r="AI2378" s="46"/>
      <c r="AJ2378" s="46"/>
      <c r="AK2378" s="46"/>
      <c r="AL2378" s="74"/>
    </row>
    <row r="2379" spans="34:38">
      <c r="AH2379" s="46"/>
      <c r="AI2379" s="46"/>
      <c r="AJ2379" s="46"/>
      <c r="AK2379" s="46"/>
      <c r="AL2379" s="74"/>
    </row>
    <row r="2380" spans="34:38">
      <c r="AH2380" s="46"/>
      <c r="AI2380" s="46"/>
      <c r="AJ2380" s="46"/>
      <c r="AK2380" s="46"/>
      <c r="AL2380" s="74"/>
    </row>
    <row r="2381" spans="34:38">
      <c r="AH2381" s="46"/>
      <c r="AI2381" s="46"/>
      <c r="AJ2381" s="46"/>
      <c r="AK2381" s="46"/>
      <c r="AL2381" s="74"/>
    </row>
    <row r="2382" spans="34:38">
      <c r="AH2382" s="46"/>
      <c r="AI2382" s="46"/>
      <c r="AJ2382" s="46"/>
      <c r="AK2382" s="46"/>
      <c r="AL2382" s="74"/>
    </row>
    <row r="2383" spans="34:38">
      <c r="AH2383" s="46"/>
      <c r="AI2383" s="46"/>
      <c r="AJ2383" s="46"/>
      <c r="AK2383" s="46"/>
      <c r="AL2383" s="74"/>
    </row>
    <row r="2384" spans="34:38">
      <c r="AH2384" s="46"/>
      <c r="AI2384" s="46"/>
      <c r="AJ2384" s="46"/>
      <c r="AK2384" s="46"/>
      <c r="AL2384" s="74"/>
    </row>
    <row r="2385" spans="34:38">
      <c r="AH2385" s="46"/>
      <c r="AI2385" s="46"/>
      <c r="AJ2385" s="46"/>
      <c r="AK2385" s="46"/>
      <c r="AL2385" s="74"/>
    </row>
    <row r="2386" spans="34:38">
      <c r="AH2386" s="46"/>
      <c r="AI2386" s="46"/>
      <c r="AJ2386" s="46"/>
      <c r="AK2386" s="46"/>
      <c r="AL2386" s="74"/>
    </row>
    <row r="2387" spans="34:38">
      <c r="AH2387" s="46"/>
      <c r="AI2387" s="46"/>
      <c r="AJ2387" s="46"/>
      <c r="AK2387" s="46"/>
      <c r="AL2387" s="74"/>
    </row>
    <row r="2388" spans="34:38">
      <c r="AH2388" s="46"/>
      <c r="AI2388" s="46"/>
      <c r="AJ2388" s="46"/>
      <c r="AK2388" s="46"/>
      <c r="AL2388" s="74"/>
    </row>
    <row r="2389" spans="34:38">
      <c r="AH2389" s="46"/>
      <c r="AI2389" s="46"/>
      <c r="AJ2389" s="46"/>
      <c r="AK2389" s="46"/>
      <c r="AL2389" s="74"/>
    </row>
    <row r="2390" spans="34:38">
      <c r="AH2390" s="46"/>
      <c r="AI2390" s="46"/>
      <c r="AJ2390" s="46"/>
      <c r="AK2390" s="46"/>
      <c r="AL2390" s="74"/>
    </row>
    <row r="2391" spans="34:38">
      <c r="AH2391" s="46"/>
      <c r="AI2391" s="46"/>
      <c r="AJ2391" s="46"/>
      <c r="AK2391" s="46"/>
      <c r="AL2391" s="74"/>
    </row>
    <row r="2392" spans="34:38">
      <c r="AH2392" s="46"/>
      <c r="AI2392" s="46"/>
      <c r="AJ2392" s="46"/>
      <c r="AK2392" s="46"/>
      <c r="AL2392" s="74"/>
    </row>
    <row r="2393" spans="34:38">
      <c r="AH2393" s="46"/>
      <c r="AI2393" s="46"/>
      <c r="AJ2393" s="46"/>
      <c r="AK2393" s="46"/>
      <c r="AL2393" s="74"/>
    </row>
    <row r="2394" spans="34:38">
      <c r="AH2394" s="46"/>
      <c r="AI2394" s="46"/>
      <c r="AJ2394" s="46"/>
      <c r="AK2394" s="46"/>
      <c r="AL2394" s="74"/>
    </row>
    <row r="2395" spans="34:38">
      <c r="AH2395" s="46"/>
      <c r="AI2395" s="46"/>
      <c r="AJ2395" s="46"/>
      <c r="AK2395" s="46"/>
      <c r="AL2395" s="74"/>
    </row>
    <row r="2396" spans="34:38">
      <c r="AH2396" s="46"/>
      <c r="AI2396" s="46"/>
      <c r="AJ2396" s="46"/>
      <c r="AK2396" s="46"/>
      <c r="AL2396" s="74"/>
    </row>
    <row r="2397" spans="34:38">
      <c r="AH2397" s="46"/>
      <c r="AI2397" s="46"/>
      <c r="AJ2397" s="46"/>
      <c r="AK2397" s="46"/>
      <c r="AL2397" s="74"/>
    </row>
    <row r="2398" spans="34:38">
      <c r="AH2398" s="46"/>
      <c r="AI2398" s="46"/>
      <c r="AJ2398" s="46"/>
      <c r="AK2398" s="46"/>
      <c r="AL2398" s="74"/>
    </row>
    <row r="2399" spans="34:38">
      <c r="AH2399" s="46"/>
      <c r="AI2399" s="46"/>
      <c r="AJ2399" s="46"/>
      <c r="AK2399" s="46"/>
      <c r="AL2399" s="74"/>
    </row>
    <row r="2400" spans="34:38">
      <c r="AH2400" s="46"/>
      <c r="AI2400" s="46"/>
      <c r="AJ2400" s="46"/>
      <c r="AK2400" s="46"/>
      <c r="AL2400" s="74"/>
    </row>
    <row r="2401" spans="34:38">
      <c r="AH2401" s="46"/>
      <c r="AI2401" s="46"/>
      <c r="AJ2401" s="46"/>
      <c r="AK2401" s="46"/>
      <c r="AL2401" s="74"/>
    </row>
    <row r="2402" spans="34:38">
      <c r="AH2402" s="46"/>
      <c r="AI2402" s="46"/>
      <c r="AJ2402" s="46"/>
      <c r="AK2402" s="46"/>
      <c r="AL2402" s="74"/>
    </row>
    <row r="2403" spans="34:38">
      <c r="AH2403" s="46"/>
      <c r="AI2403" s="46"/>
      <c r="AJ2403" s="46"/>
      <c r="AK2403" s="46"/>
      <c r="AL2403" s="74"/>
    </row>
    <row r="2404" spans="34:38">
      <c r="AH2404" s="46"/>
      <c r="AI2404" s="46"/>
      <c r="AJ2404" s="46"/>
      <c r="AK2404" s="46"/>
      <c r="AL2404" s="74"/>
    </row>
    <row r="2405" spans="34:38">
      <c r="AH2405" s="46"/>
      <c r="AI2405" s="46"/>
      <c r="AJ2405" s="46"/>
      <c r="AK2405" s="46"/>
      <c r="AL2405" s="74"/>
    </row>
    <row r="2406" spans="34:38">
      <c r="AH2406" s="46"/>
      <c r="AI2406" s="46"/>
      <c r="AJ2406" s="46"/>
      <c r="AK2406" s="46"/>
      <c r="AL2406" s="74"/>
    </row>
    <row r="2407" spans="34:38">
      <c r="AH2407" s="46"/>
      <c r="AI2407" s="46"/>
      <c r="AJ2407" s="46"/>
      <c r="AK2407" s="46"/>
      <c r="AL2407" s="74"/>
    </row>
    <row r="2408" spans="34:38">
      <c r="AH2408" s="46"/>
      <c r="AI2408" s="46"/>
      <c r="AJ2408" s="46"/>
      <c r="AK2408" s="46"/>
      <c r="AL2408" s="74"/>
    </row>
    <row r="2409" spans="34:38">
      <c r="AH2409" s="46"/>
      <c r="AI2409" s="46"/>
      <c r="AJ2409" s="46"/>
      <c r="AK2409" s="46"/>
      <c r="AL2409" s="74"/>
    </row>
    <row r="2410" spans="34:38">
      <c r="AH2410" s="46"/>
      <c r="AI2410" s="46"/>
      <c r="AJ2410" s="46"/>
      <c r="AK2410" s="46"/>
      <c r="AL2410" s="74"/>
    </row>
    <row r="2411" spans="34:38">
      <c r="AH2411" s="46"/>
      <c r="AI2411" s="46"/>
      <c r="AJ2411" s="46"/>
      <c r="AK2411" s="46"/>
      <c r="AL2411" s="74"/>
    </row>
    <row r="2412" spans="34:38">
      <c r="AH2412" s="46"/>
      <c r="AI2412" s="46"/>
      <c r="AJ2412" s="46"/>
      <c r="AK2412" s="46"/>
      <c r="AL2412" s="74"/>
    </row>
    <row r="2413" spans="34:38">
      <c r="AH2413" s="46"/>
      <c r="AI2413" s="46"/>
      <c r="AJ2413" s="46"/>
      <c r="AK2413" s="46"/>
      <c r="AL2413" s="74"/>
    </row>
    <row r="2414" spans="34:38">
      <c r="AH2414" s="46"/>
      <c r="AI2414" s="46"/>
      <c r="AJ2414" s="46"/>
      <c r="AK2414" s="46"/>
      <c r="AL2414" s="74"/>
    </row>
    <row r="2415" spans="34:38">
      <c r="AH2415" s="46"/>
      <c r="AI2415" s="46"/>
      <c r="AJ2415" s="46"/>
      <c r="AK2415" s="46"/>
      <c r="AL2415" s="74"/>
    </row>
    <row r="2416" spans="34:38">
      <c r="AH2416" s="46"/>
      <c r="AI2416" s="46"/>
      <c r="AJ2416" s="46"/>
      <c r="AK2416" s="46"/>
      <c r="AL2416" s="74"/>
    </row>
    <row r="2417" spans="34:38">
      <c r="AH2417" s="46"/>
      <c r="AI2417" s="46"/>
      <c r="AJ2417" s="46"/>
      <c r="AK2417" s="46"/>
      <c r="AL2417" s="74"/>
    </row>
    <row r="2418" spans="34:38">
      <c r="AH2418" s="46"/>
      <c r="AI2418" s="46"/>
      <c r="AJ2418" s="46"/>
      <c r="AK2418" s="46"/>
      <c r="AL2418" s="74"/>
    </row>
    <row r="2419" spans="34:38">
      <c r="AH2419" s="46"/>
      <c r="AI2419" s="46"/>
      <c r="AJ2419" s="46"/>
      <c r="AK2419" s="46"/>
      <c r="AL2419" s="74"/>
    </row>
    <row r="2420" spans="34:38">
      <c r="AH2420" s="46"/>
      <c r="AI2420" s="46"/>
      <c r="AJ2420" s="46"/>
      <c r="AK2420" s="46"/>
      <c r="AL2420" s="74"/>
    </row>
    <row r="2421" spans="34:38">
      <c r="AH2421" s="46"/>
      <c r="AI2421" s="46"/>
      <c r="AJ2421" s="46"/>
      <c r="AK2421" s="46"/>
      <c r="AL2421" s="74"/>
    </row>
    <row r="2422" spans="34:38">
      <c r="AH2422" s="46"/>
      <c r="AI2422" s="46"/>
      <c r="AJ2422" s="46"/>
      <c r="AK2422" s="46"/>
      <c r="AL2422" s="74"/>
    </row>
    <row r="2423" spans="34:38">
      <c r="AH2423" s="46"/>
      <c r="AI2423" s="46"/>
      <c r="AJ2423" s="46"/>
      <c r="AK2423" s="46"/>
      <c r="AL2423" s="74"/>
    </row>
    <row r="2424" spans="34:38">
      <c r="AH2424" s="46"/>
      <c r="AI2424" s="46"/>
      <c r="AJ2424" s="46"/>
      <c r="AK2424" s="46"/>
      <c r="AL2424" s="74"/>
    </row>
    <row r="2425" spans="34:38">
      <c r="AH2425" s="46"/>
      <c r="AI2425" s="46"/>
      <c r="AJ2425" s="46"/>
      <c r="AK2425" s="46"/>
      <c r="AL2425" s="74"/>
    </row>
    <row r="2426" spans="34:38">
      <c r="AH2426" s="46"/>
      <c r="AI2426" s="46"/>
      <c r="AJ2426" s="46"/>
      <c r="AK2426" s="46"/>
      <c r="AL2426" s="74"/>
    </row>
    <row r="2427" spans="34:38">
      <c r="AH2427" s="46"/>
      <c r="AI2427" s="46"/>
      <c r="AJ2427" s="46"/>
      <c r="AK2427" s="46"/>
      <c r="AL2427" s="74"/>
    </row>
    <row r="2428" spans="34:38">
      <c r="AH2428" s="46"/>
      <c r="AI2428" s="46"/>
      <c r="AJ2428" s="46"/>
      <c r="AK2428" s="46"/>
      <c r="AL2428" s="74"/>
    </row>
    <row r="2429" spans="34:38">
      <c r="AH2429" s="46"/>
      <c r="AI2429" s="46"/>
      <c r="AJ2429" s="46"/>
      <c r="AK2429" s="46"/>
      <c r="AL2429" s="74"/>
    </row>
    <row r="2430" spans="34:38">
      <c r="AH2430" s="46"/>
      <c r="AI2430" s="46"/>
      <c r="AJ2430" s="46"/>
      <c r="AK2430" s="46"/>
      <c r="AL2430" s="74"/>
    </row>
    <row r="2431" spans="34:38">
      <c r="AH2431" s="46"/>
      <c r="AI2431" s="46"/>
      <c r="AJ2431" s="46"/>
      <c r="AK2431" s="46"/>
      <c r="AL2431" s="74"/>
    </row>
    <row r="2432" spans="34:38">
      <c r="AH2432" s="46"/>
      <c r="AI2432" s="46"/>
      <c r="AJ2432" s="46"/>
      <c r="AK2432" s="46"/>
      <c r="AL2432" s="74"/>
    </row>
    <row r="2433" spans="34:38">
      <c r="AH2433" s="46"/>
      <c r="AI2433" s="46"/>
      <c r="AJ2433" s="46"/>
      <c r="AK2433" s="46"/>
      <c r="AL2433" s="74"/>
    </row>
    <row r="2434" spans="34:38">
      <c r="AH2434" s="46"/>
      <c r="AI2434" s="46"/>
      <c r="AJ2434" s="46"/>
      <c r="AK2434" s="46"/>
      <c r="AL2434" s="74"/>
    </row>
    <row r="2435" spans="34:38">
      <c r="AH2435" s="46"/>
      <c r="AI2435" s="46"/>
      <c r="AJ2435" s="46"/>
      <c r="AK2435" s="46"/>
      <c r="AL2435" s="74"/>
    </row>
    <row r="2436" spans="34:38">
      <c r="AH2436" s="46"/>
      <c r="AI2436" s="46"/>
      <c r="AJ2436" s="46"/>
      <c r="AK2436" s="46"/>
      <c r="AL2436" s="74"/>
    </row>
    <row r="2437" spans="34:38">
      <c r="AH2437" s="46"/>
      <c r="AI2437" s="46"/>
      <c r="AJ2437" s="46"/>
      <c r="AK2437" s="46"/>
      <c r="AL2437" s="74"/>
    </row>
    <row r="2438" spans="34:38">
      <c r="AH2438" s="46"/>
      <c r="AI2438" s="46"/>
      <c r="AJ2438" s="46"/>
      <c r="AK2438" s="46"/>
      <c r="AL2438" s="74"/>
    </row>
    <row r="2439" spans="34:38">
      <c r="AH2439" s="46"/>
      <c r="AI2439" s="46"/>
      <c r="AJ2439" s="46"/>
      <c r="AK2439" s="46"/>
      <c r="AL2439" s="74"/>
    </row>
    <row r="2440" spans="34:38">
      <c r="AH2440" s="46"/>
      <c r="AI2440" s="46"/>
      <c r="AJ2440" s="46"/>
      <c r="AK2440" s="46"/>
      <c r="AL2440" s="74"/>
    </row>
    <row r="2441" spans="34:38">
      <c r="AH2441" s="46"/>
      <c r="AI2441" s="46"/>
      <c r="AJ2441" s="46"/>
      <c r="AK2441" s="46"/>
      <c r="AL2441" s="74"/>
    </row>
    <row r="2442" spans="34:38">
      <c r="AH2442" s="46"/>
      <c r="AI2442" s="46"/>
      <c r="AJ2442" s="46"/>
      <c r="AK2442" s="46"/>
      <c r="AL2442" s="74"/>
    </row>
    <row r="2443" spans="34:38">
      <c r="AH2443" s="46"/>
      <c r="AI2443" s="46"/>
      <c r="AJ2443" s="46"/>
      <c r="AK2443" s="46"/>
      <c r="AL2443" s="74"/>
    </row>
    <row r="2444" spans="34:38">
      <c r="AH2444" s="46"/>
      <c r="AI2444" s="46"/>
      <c r="AJ2444" s="46"/>
      <c r="AK2444" s="46"/>
      <c r="AL2444" s="74"/>
    </row>
    <row r="2445" spans="34:38">
      <c r="AH2445" s="46"/>
      <c r="AI2445" s="46"/>
      <c r="AJ2445" s="46"/>
      <c r="AK2445" s="46"/>
      <c r="AL2445" s="74"/>
    </row>
    <row r="2446" spans="34:38">
      <c r="AH2446" s="46"/>
      <c r="AI2446" s="46"/>
      <c r="AJ2446" s="46"/>
      <c r="AK2446" s="46"/>
      <c r="AL2446" s="74"/>
    </row>
    <row r="2447" spans="34:38">
      <c r="AH2447" s="46"/>
      <c r="AI2447" s="46"/>
      <c r="AJ2447" s="46"/>
      <c r="AK2447" s="46"/>
      <c r="AL2447" s="74"/>
    </row>
    <row r="2448" spans="34:38">
      <c r="AH2448" s="46"/>
      <c r="AI2448" s="46"/>
      <c r="AJ2448" s="46"/>
      <c r="AK2448" s="46"/>
      <c r="AL2448" s="74"/>
    </row>
    <row r="2449" spans="34:38">
      <c r="AH2449" s="46"/>
      <c r="AI2449" s="46"/>
      <c r="AJ2449" s="46"/>
      <c r="AK2449" s="46"/>
      <c r="AL2449" s="74"/>
    </row>
    <row r="2450" spans="34:38">
      <c r="AH2450" s="46"/>
      <c r="AI2450" s="46"/>
      <c r="AJ2450" s="46"/>
      <c r="AK2450" s="46"/>
      <c r="AL2450" s="74"/>
    </row>
    <row r="2451" spans="34:38">
      <c r="AH2451" s="46"/>
      <c r="AI2451" s="46"/>
      <c r="AJ2451" s="46"/>
      <c r="AK2451" s="46"/>
      <c r="AL2451" s="74"/>
    </row>
    <row r="2452" spans="34:38">
      <c r="AH2452" s="46"/>
      <c r="AI2452" s="46"/>
      <c r="AJ2452" s="46"/>
      <c r="AK2452" s="46"/>
      <c r="AL2452" s="74"/>
    </row>
    <row r="2453" spans="34:38">
      <c r="AH2453" s="46"/>
      <c r="AI2453" s="46"/>
      <c r="AJ2453" s="46"/>
      <c r="AK2453" s="46"/>
      <c r="AL2453" s="74"/>
    </row>
    <row r="2454" spans="34:38">
      <c r="AH2454" s="46"/>
      <c r="AI2454" s="46"/>
      <c r="AJ2454" s="46"/>
      <c r="AK2454" s="46"/>
      <c r="AL2454" s="74"/>
    </row>
    <row r="2455" spans="34:38">
      <c r="AH2455" s="46"/>
      <c r="AI2455" s="46"/>
      <c r="AJ2455" s="46"/>
      <c r="AK2455" s="46"/>
      <c r="AL2455" s="74"/>
    </row>
    <row r="2456" spans="34:38">
      <c r="AH2456" s="46"/>
      <c r="AI2456" s="46"/>
      <c r="AJ2456" s="46"/>
      <c r="AK2456" s="46"/>
      <c r="AL2456" s="74"/>
    </row>
    <row r="2457" spans="34:38">
      <c r="AH2457" s="46"/>
      <c r="AI2457" s="46"/>
      <c r="AJ2457" s="46"/>
      <c r="AK2457" s="46"/>
      <c r="AL2457" s="74"/>
    </row>
    <row r="2458" spans="34:38">
      <c r="AH2458" s="46"/>
      <c r="AI2458" s="46"/>
      <c r="AJ2458" s="46"/>
      <c r="AK2458" s="46"/>
      <c r="AL2458" s="74"/>
    </row>
    <row r="2459" spans="34:38">
      <c r="AH2459" s="46"/>
      <c r="AI2459" s="46"/>
      <c r="AJ2459" s="46"/>
      <c r="AK2459" s="46"/>
      <c r="AL2459" s="74"/>
    </row>
    <row r="2460" spans="34:38">
      <c r="AH2460" s="46"/>
      <c r="AI2460" s="46"/>
      <c r="AJ2460" s="46"/>
      <c r="AK2460" s="46"/>
      <c r="AL2460" s="74"/>
    </row>
    <row r="2461" spans="34:38">
      <c r="AH2461" s="46"/>
      <c r="AI2461" s="46"/>
      <c r="AJ2461" s="46"/>
      <c r="AK2461" s="46"/>
      <c r="AL2461" s="74"/>
    </row>
    <row r="2462" spans="34:38">
      <c r="AH2462" s="46"/>
      <c r="AI2462" s="46"/>
      <c r="AJ2462" s="46"/>
      <c r="AK2462" s="46"/>
      <c r="AL2462" s="74"/>
    </row>
    <row r="2463" spans="34:38">
      <c r="AH2463" s="46"/>
      <c r="AI2463" s="46"/>
      <c r="AJ2463" s="46"/>
      <c r="AK2463" s="46"/>
      <c r="AL2463" s="74"/>
    </row>
    <row r="2464" spans="34:38">
      <c r="AH2464" s="46"/>
      <c r="AI2464" s="46"/>
      <c r="AJ2464" s="46"/>
      <c r="AK2464" s="46"/>
      <c r="AL2464" s="74"/>
    </row>
    <row r="2465" spans="34:38">
      <c r="AH2465" s="46"/>
      <c r="AI2465" s="46"/>
      <c r="AJ2465" s="46"/>
      <c r="AK2465" s="46"/>
      <c r="AL2465" s="74"/>
    </row>
    <row r="2466" spans="34:38">
      <c r="AH2466" s="46"/>
      <c r="AI2466" s="46"/>
      <c r="AJ2466" s="46"/>
      <c r="AK2466" s="46"/>
      <c r="AL2466" s="74"/>
    </row>
    <row r="2467" spans="34:38">
      <c r="AH2467" s="46"/>
      <c r="AI2467" s="46"/>
      <c r="AJ2467" s="46"/>
      <c r="AK2467" s="46"/>
      <c r="AL2467" s="74"/>
    </row>
    <row r="2468" spans="34:38">
      <c r="AH2468" s="46"/>
      <c r="AI2468" s="46"/>
      <c r="AJ2468" s="46"/>
      <c r="AK2468" s="46"/>
      <c r="AL2468" s="74"/>
    </row>
    <row r="2469" spans="34:38">
      <c r="AH2469" s="46"/>
      <c r="AI2469" s="46"/>
      <c r="AJ2469" s="46"/>
      <c r="AK2469" s="46"/>
      <c r="AL2469" s="74"/>
    </row>
    <row r="2470" spans="34:38">
      <c r="AH2470" s="46"/>
      <c r="AI2470" s="46"/>
      <c r="AJ2470" s="46"/>
      <c r="AK2470" s="46"/>
      <c r="AL2470" s="74"/>
    </row>
    <row r="2471" spans="34:38">
      <c r="AH2471" s="46"/>
      <c r="AI2471" s="46"/>
      <c r="AJ2471" s="46"/>
      <c r="AK2471" s="46"/>
      <c r="AL2471" s="74"/>
    </row>
    <row r="2472" spans="34:38">
      <c r="AH2472" s="46"/>
      <c r="AI2472" s="46"/>
      <c r="AJ2472" s="46"/>
      <c r="AK2472" s="46"/>
      <c r="AL2472" s="74"/>
    </row>
    <row r="2473" spans="34:38">
      <c r="AH2473" s="46"/>
      <c r="AI2473" s="46"/>
      <c r="AJ2473" s="46"/>
      <c r="AK2473" s="46"/>
      <c r="AL2473" s="74"/>
    </row>
    <row r="2474" spans="34:38">
      <c r="AH2474" s="46"/>
      <c r="AI2474" s="46"/>
      <c r="AJ2474" s="46"/>
      <c r="AK2474" s="46"/>
      <c r="AL2474" s="74"/>
    </row>
    <row r="2475" spans="34:38">
      <c r="AH2475" s="46"/>
      <c r="AI2475" s="46"/>
      <c r="AJ2475" s="46"/>
      <c r="AK2475" s="46"/>
      <c r="AL2475" s="74"/>
    </row>
    <row r="2476" spans="34:38">
      <c r="AH2476" s="46"/>
      <c r="AI2476" s="46"/>
      <c r="AJ2476" s="46"/>
      <c r="AK2476" s="46"/>
      <c r="AL2476" s="74"/>
    </row>
    <row r="2477" spans="34:38">
      <c r="AH2477" s="46"/>
      <c r="AI2477" s="46"/>
      <c r="AJ2477" s="46"/>
      <c r="AK2477" s="46"/>
      <c r="AL2477" s="74"/>
    </row>
    <row r="2478" spans="34:38">
      <c r="AH2478" s="46"/>
      <c r="AI2478" s="46"/>
      <c r="AJ2478" s="46"/>
      <c r="AK2478" s="46"/>
      <c r="AL2478" s="74"/>
    </row>
    <row r="2479" spans="34:38">
      <c r="AH2479" s="46"/>
      <c r="AI2479" s="46"/>
      <c r="AJ2479" s="46"/>
      <c r="AK2479" s="46"/>
      <c r="AL2479" s="74"/>
    </row>
    <row r="2480" spans="34:38">
      <c r="AH2480" s="46"/>
      <c r="AI2480" s="46"/>
      <c r="AJ2480" s="46"/>
      <c r="AK2480" s="46"/>
      <c r="AL2480" s="74"/>
    </row>
    <row r="2481" spans="34:38">
      <c r="AH2481" s="46"/>
      <c r="AI2481" s="46"/>
      <c r="AJ2481" s="46"/>
      <c r="AK2481" s="46"/>
      <c r="AL2481" s="74"/>
    </row>
    <row r="2482" spans="34:38">
      <c r="AH2482" s="46"/>
      <c r="AI2482" s="46"/>
      <c r="AJ2482" s="46"/>
      <c r="AK2482" s="46"/>
      <c r="AL2482" s="74"/>
    </row>
    <row r="2483" spans="34:38">
      <c r="AH2483" s="46"/>
      <c r="AI2483" s="46"/>
      <c r="AJ2483" s="46"/>
      <c r="AK2483" s="46"/>
      <c r="AL2483" s="74"/>
    </row>
    <row r="2484" spans="34:38">
      <c r="AH2484" s="46"/>
      <c r="AI2484" s="46"/>
      <c r="AJ2484" s="46"/>
      <c r="AK2484" s="46"/>
      <c r="AL2484" s="74"/>
    </row>
    <row r="2485" spans="34:38">
      <c r="AH2485" s="46"/>
      <c r="AI2485" s="46"/>
      <c r="AJ2485" s="46"/>
      <c r="AK2485" s="46"/>
      <c r="AL2485" s="74"/>
    </row>
    <row r="2486" spans="34:38">
      <c r="AH2486" s="46"/>
      <c r="AI2486" s="46"/>
      <c r="AJ2486" s="46"/>
      <c r="AK2486" s="46"/>
      <c r="AL2486" s="74"/>
    </row>
    <row r="2487" spans="34:38">
      <c r="AH2487" s="46"/>
      <c r="AI2487" s="46"/>
      <c r="AJ2487" s="46"/>
      <c r="AK2487" s="46"/>
      <c r="AL2487" s="74"/>
    </row>
    <row r="2488" spans="34:38">
      <c r="AH2488" s="46"/>
      <c r="AI2488" s="46"/>
      <c r="AJ2488" s="46"/>
      <c r="AK2488" s="46"/>
      <c r="AL2488" s="74"/>
    </row>
    <row r="2489" spans="34:38">
      <c r="AH2489" s="46"/>
      <c r="AI2489" s="46"/>
      <c r="AJ2489" s="46"/>
      <c r="AK2489" s="46"/>
      <c r="AL2489" s="74"/>
    </row>
    <row r="2490" spans="34:38">
      <c r="AH2490" s="46"/>
      <c r="AI2490" s="46"/>
      <c r="AJ2490" s="46"/>
      <c r="AK2490" s="46"/>
      <c r="AL2490" s="74"/>
    </row>
    <row r="2491" spans="34:38">
      <c r="AH2491" s="46"/>
      <c r="AI2491" s="46"/>
      <c r="AJ2491" s="46"/>
      <c r="AK2491" s="46"/>
      <c r="AL2491" s="74"/>
    </row>
    <row r="2492" spans="34:38">
      <c r="AH2492" s="46"/>
      <c r="AI2492" s="46"/>
      <c r="AJ2492" s="46"/>
      <c r="AK2492" s="46"/>
      <c r="AL2492" s="74"/>
    </row>
    <row r="2493" spans="34:38">
      <c r="AH2493" s="46"/>
      <c r="AI2493" s="46"/>
      <c r="AJ2493" s="46"/>
      <c r="AK2493" s="46"/>
      <c r="AL2493" s="74"/>
    </row>
    <row r="2494" spans="34:38">
      <c r="AH2494" s="46"/>
      <c r="AI2494" s="46"/>
      <c r="AJ2494" s="46"/>
      <c r="AK2494" s="46"/>
      <c r="AL2494" s="74"/>
    </row>
    <row r="2495" spans="34:38">
      <c r="AH2495" s="46"/>
      <c r="AI2495" s="46"/>
      <c r="AJ2495" s="46"/>
      <c r="AK2495" s="46"/>
      <c r="AL2495" s="74"/>
    </row>
    <row r="2496" spans="34:38">
      <c r="AH2496" s="46"/>
      <c r="AI2496" s="46"/>
      <c r="AJ2496" s="46"/>
      <c r="AK2496" s="46"/>
      <c r="AL2496" s="74"/>
    </row>
    <row r="2497" spans="34:38">
      <c r="AH2497" s="46"/>
      <c r="AI2497" s="46"/>
      <c r="AJ2497" s="46"/>
      <c r="AK2497" s="46"/>
      <c r="AL2497" s="74"/>
    </row>
    <row r="2498" spans="34:38">
      <c r="AH2498" s="46"/>
      <c r="AI2498" s="46"/>
      <c r="AJ2498" s="46"/>
      <c r="AK2498" s="46"/>
      <c r="AL2498" s="74"/>
    </row>
    <row r="2499" spans="34:38">
      <c r="AH2499" s="46"/>
      <c r="AI2499" s="46"/>
      <c r="AJ2499" s="46"/>
      <c r="AK2499" s="46"/>
      <c r="AL2499" s="74"/>
    </row>
    <row r="2500" spans="34:38">
      <c r="AH2500" s="46"/>
      <c r="AI2500" s="46"/>
      <c r="AJ2500" s="46"/>
      <c r="AK2500" s="46"/>
      <c r="AL2500" s="74"/>
    </row>
    <row r="2501" spans="34:38">
      <c r="AH2501" s="46"/>
      <c r="AI2501" s="46"/>
      <c r="AJ2501" s="46"/>
      <c r="AK2501" s="46"/>
      <c r="AL2501" s="74"/>
    </row>
    <row r="2502" spans="34:38">
      <c r="AH2502" s="46"/>
      <c r="AI2502" s="46"/>
      <c r="AJ2502" s="46"/>
      <c r="AK2502" s="46"/>
      <c r="AL2502" s="74"/>
    </row>
    <row r="2503" spans="34:38">
      <c r="AH2503" s="46"/>
      <c r="AI2503" s="46"/>
      <c r="AJ2503" s="46"/>
      <c r="AK2503" s="46"/>
      <c r="AL2503" s="74"/>
    </row>
    <row r="2504" spans="34:38">
      <c r="AH2504" s="46"/>
      <c r="AI2504" s="46"/>
      <c r="AJ2504" s="46"/>
      <c r="AK2504" s="46"/>
      <c r="AL2504" s="74"/>
    </row>
    <row r="2505" spans="34:38">
      <c r="AH2505" s="46"/>
      <c r="AI2505" s="46"/>
      <c r="AJ2505" s="46"/>
      <c r="AK2505" s="46"/>
      <c r="AL2505" s="74"/>
    </row>
    <row r="2506" spans="34:38">
      <c r="AH2506" s="46"/>
      <c r="AI2506" s="46"/>
      <c r="AJ2506" s="46"/>
      <c r="AK2506" s="46"/>
      <c r="AL2506" s="74"/>
    </row>
    <row r="2507" spans="34:38">
      <c r="AH2507" s="46"/>
      <c r="AI2507" s="46"/>
      <c r="AJ2507" s="46"/>
      <c r="AK2507" s="46"/>
      <c r="AL2507" s="74"/>
    </row>
    <row r="2508" spans="34:38">
      <c r="AH2508" s="46"/>
      <c r="AI2508" s="46"/>
      <c r="AJ2508" s="46"/>
      <c r="AK2508" s="46"/>
      <c r="AL2508" s="74"/>
    </row>
    <row r="2509" spans="34:38">
      <c r="AH2509" s="46"/>
      <c r="AI2509" s="46"/>
      <c r="AJ2509" s="46"/>
      <c r="AK2509" s="46"/>
      <c r="AL2509" s="74"/>
    </row>
    <row r="2510" spans="34:38">
      <c r="AH2510" s="46"/>
      <c r="AI2510" s="46"/>
      <c r="AJ2510" s="46"/>
      <c r="AK2510" s="46"/>
      <c r="AL2510" s="74"/>
    </row>
    <row r="2511" spans="34:38">
      <c r="AH2511" s="46"/>
      <c r="AI2511" s="46"/>
      <c r="AJ2511" s="46"/>
      <c r="AK2511" s="46"/>
      <c r="AL2511" s="74"/>
    </row>
    <row r="2512" spans="34:38">
      <c r="AH2512" s="46"/>
      <c r="AI2512" s="46"/>
      <c r="AJ2512" s="46"/>
      <c r="AK2512" s="46"/>
      <c r="AL2512" s="74"/>
    </row>
    <row r="2513" spans="34:38">
      <c r="AH2513" s="46"/>
      <c r="AI2513" s="46"/>
      <c r="AJ2513" s="46"/>
      <c r="AK2513" s="46"/>
      <c r="AL2513" s="74"/>
    </row>
    <row r="2514" spans="34:38">
      <c r="AH2514" s="46"/>
      <c r="AI2514" s="46"/>
      <c r="AJ2514" s="46"/>
      <c r="AK2514" s="46"/>
      <c r="AL2514" s="74"/>
    </row>
    <row r="2515" spans="34:38">
      <c r="AH2515" s="46"/>
      <c r="AI2515" s="46"/>
      <c r="AJ2515" s="46"/>
      <c r="AK2515" s="46"/>
      <c r="AL2515" s="74"/>
    </row>
    <row r="2516" spans="34:38">
      <c r="AH2516" s="46"/>
      <c r="AI2516" s="46"/>
      <c r="AJ2516" s="46"/>
      <c r="AK2516" s="46"/>
      <c r="AL2516" s="74"/>
    </row>
    <row r="2517" spans="34:38">
      <c r="AH2517" s="46"/>
      <c r="AI2517" s="46"/>
      <c r="AJ2517" s="46"/>
      <c r="AK2517" s="46"/>
      <c r="AL2517" s="74"/>
    </row>
    <row r="2518" spans="34:38">
      <c r="AH2518" s="46"/>
      <c r="AI2518" s="46"/>
      <c r="AJ2518" s="46"/>
      <c r="AK2518" s="46"/>
      <c r="AL2518" s="74"/>
    </row>
    <row r="2519" spans="34:38">
      <c r="AH2519" s="46"/>
      <c r="AI2519" s="46"/>
      <c r="AJ2519" s="46"/>
      <c r="AK2519" s="46"/>
      <c r="AL2519" s="74"/>
    </row>
    <row r="2520" spans="34:38">
      <c r="AH2520" s="46"/>
      <c r="AI2520" s="46"/>
      <c r="AJ2520" s="46"/>
      <c r="AK2520" s="46"/>
      <c r="AL2520" s="74"/>
    </row>
    <row r="2521" spans="34:38">
      <c r="AH2521" s="46"/>
      <c r="AI2521" s="46"/>
      <c r="AJ2521" s="46"/>
      <c r="AK2521" s="46"/>
      <c r="AL2521" s="74"/>
    </row>
    <row r="2522" spans="34:38">
      <c r="AH2522" s="46"/>
      <c r="AI2522" s="46"/>
      <c r="AJ2522" s="46"/>
      <c r="AK2522" s="46"/>
      <c r="AL2522" s="74"/>
    </row>
    <row r="2523" spans="34:38">
      <c r="AH2523" s="46"/>
      <c r="AI2523" s="46"/>
      <c r="AJ2523" s="46"/>
      <c r="AK2523" s="46"/>
      <c r="AL2523" s="74"/>
    </row>
    <row r="2524" spans="34:38">
      <c r="AH2524" s="46"/>
      <c r="AI2524" s="46"/>
      <c r="AJ2524" s="46"/>
      <c r="AK2524" s="46"/>
      <c r="AL2524" s="74"/>
    </row>
    <row r="2525" spans="34:38">
      <c r="AH2525" s="46"/>
      <c r="AI2525" s="46"/>
      <c r="AJ2525" s="46"/>
      <c r="AK2525" s="46"/>
      <c r="AL2525" s="74"/>
    </row>
    <row r="2526" spans="34:38">
      <c r="AH2526" s="46"/>
      <c r="AI2526" s="46"/>
      <c r="AJ2526" s="46"/>
      <c r="AK2526" s="46"/>
      <c r="AL2526" s="74"/>
    </row>
    <row r="2527" spans="34:38">
      <c r="AH2527" s="46"/>
      <c r="AI2527" s="46"/>
      <c r="AJ2527" s="46"/>
      <c r="AK2527" s="46"/>
      <c r="AL2527" s="74"/>
    </row>
    <row r="2528" spans="34:38">
      <c r="AH2528" s="46"/>
      <c r="AI2528" s="46"/>
      <c r="AJ2528" s="46"/>
      <c r="AK2528" s="46"/>
      <c r="AL2528" s="74"/>
    </row>
    <row r="2529" spans="34:38">
      <c r="AH2529" s="46"/>
      <c r="AI2529" s="46"/>
      <c r="AJ2529" s="46"/>
      <c r="AK2529" s="46"/>
      <c r="AL2529" s="74"/>
    </row>
    <row r="2530" spans="34:38">
      <c r="AH2530" s="46"/>
      <c r="AI2530" s="46"/>
      <c r="AJ2530" s="46"/>
      <c r="AK2530" s="46"/>
      <c r="AL2530" s="74"/>
    </row>
    <row r="2531" spans="34:38">
      <c r="AH2531" s="46"/>
      <c r="AI2531" s="46"/>
      <c r="AJ2531" s="46"/>
      <c r="AK2531" s="46"/>
      <c r="AL2531" s="74"/>
    </row>
    <row r="2532" spans="34:38">
      <c r="AH2532" s="46"/>
      <c r="AI2532" s="46"/>
      <c r="AJ2532" s="46"/>
      <c r="AK2532" s="46"/>
      <c r="AL2532" s="74"/>
    </row>
    <row r="2533" spans="34:38">
      <c r="AH2533" s="46"/>
      <c r="AI2533" s="46"/>
      <c r="AJ2533" s="46"/>
      <c r="AK2533" s="46"/>
      <c r="AL2533" s="74"/>
    </row>
    <row r="2534" spans="34:38">
      <c r="AH2534" s="46"/>
      <c r="AI2534" s="46"/>
      <c r="AJ2534" s="46"/>
      <c r="AK2534" s="46"/>
      <c r="AL2534" s="74"/>
    </row>
    <row r="2535" spans="34:38">
      <c r="AH2535" s="46"/>
      <c r="AI2535" s="46"/>
      <c r="AJ2535" s="46"/>
      <c r="AK2535" s="46"/>
      <c r="AL2535" s="74"/>
    </row>
    <row r="2536" spans="34:38">
      <c r="AH2536" s="46"/>
      <c r="AI2536" s="46"/>
      <c r="AJ2536" s="46"/>
      <c r="AK2536" s="46"/>
      <c r="AL2536" s="74"/>
    </row>
    <row r="2537" spans="34:38">
      <c r="AH2537" s="46"/>
      <c r="AI2537" s="46"/>
      <c r="AJ2537" s="46"/>
      <c r="AK2537" s="46"/>
      <c r="AL2537" s="74"/>
    </row>
    <row r="2538" spans="34:38">
      <c r="AH2538" s="46"/>
      <c r="AI2538" s="46"/>
      <c r="AJ2538" s="46"/>
      <c r="AK2538" s="46"/>
      <c r="AL2538" s="74"/>
    </row>
    <row r="2539" spans="34:38">
      <c r="AH2539" s="46"/>
      <c r="AI2539" s="46"/>
      <c r="AJ2539" s="46"/>
      <c r="AK2539" s="46"/>
      <c r="AL2539" s="74"/>
    </row>
    <row r="2540" spans="34:38">
      <c r="AH2540" s="46"/>
      <c r="AI2540" s="46"/>
      <c r="AJ2540" s="46"/>
      <c r="AK2540" s="46"/>
      <c r="AL2540" s="74"/>
    </row>
    <row r="2541" spans="34:38">
      <c r="AH2541" s="46"/>
      <c r="AI2541" s="46"/>
      <c r="AJ2541" s="46"/>
      <c r="AK2541" s="46"/>
      <c r="AL2541" s="74"/>
    </row>
    <row r="2542" spans="34:38">
      <c r="AH2542" s="46"/>
      <c r="AI2542" s="46"/>
      <c r="AJ2542" s="46"/>
      <c r="AK2542" s="46"/>
      <c r="AL2542" s="74"/>
    </row>
    <row r="2543" spans="34:38">
      <c r="AH2543" s="46"/>
      <c r="AI2543" s="46"/>
      <c r="AJ2543" s="46"/>
      <c r="AK2543" s="46"/>
      <c r="AL2543" s="74"/>
    </row>
    <row r="2544" spans="34:38">
      <c r="AH2544" s="46"/>
      <c r="AI2544" s="46"/>
      <c r="AJ2544" s="46"/>
      <c r="AK2544" s="46"/>
      <c r="AL2544" s="74"/>
    </row>
    <row r="2545" spans="34:38">
      <c r="AH2545" s="46"/>
      <c r="AI2545" s="46"/>
      <c r="AJ2545" s="46"/>
      <c r="AK2545" s="46"/>
      <c r="AL2545" s="74"/>
    </row>
    <row r="2546" spans="34:38">
      <c r="AH2546" s="46"/>
      <c r="AI2546" s="46"/>
      <c r="AJ2546" s="46"/>
      <c r="AK2546" s="46"/>
      <c r="AL2546" s="74"/>
    </row>
    <row r="2547" spans="34:38">
      <c r="AH2547" s="46"/>
      <c r="AI2547" s="46"/>
      <c r="AJ2547" s="46"/>
      <c r="AK2547" s="46"/>
      <c r="AL2547" s="74"/>
    </row>
    <row r="2548" spans="34:38">
      <c r="AH2548" s="46"/>
      <c r="AI2548" s="46"/>
      <c r="AJ2548" s="46"/>
      <c r="AK2548" s="46"/>
      <c r="AL2548" s="74"/>
    </row>
    <row r="2549" spans="34:38">
      <c r="AH2549" s="46"/>
      <c r="AI2549" s="46"/>
      <c r="AJ2549" s="46"/>
      <c r="AK2549" s="46"/>
      <c r="AL2549" s="74"/>
    </row>
    <row r="2550" spans="34:38">
      <c r="AH2550" s="46"/>
      <c r="AI2550" s="46"/>
      <c r="AJ2550" s="46"/>
      <c r="AK2550" s="46"/>
      <c r="AL2550" s="74"/>
    </row>
    <row r="2551" spans="34:38">
      <c r="AH2551" s="46"/>
      <c r="AI2551" s="46"/>
      <c r="AJ2551" s="46"/>
      <c r="AK2551" s="46"/>
      <c r="AL2551" s="74"/>
    </row>
    <row r="2552" spans="34:38">
      <c r="AH2552" s="46"/>
      <c r="AI2552" s="46"/>
      <c r="AJ2552" s="46"/>
      <c r="AK2552" s="46"/>
      <c r="AL2552" s="74"/>
    </row>
    <row r="2553" spans="34:38">
      <c r="AH2553" s="46"/>
      <c r="AI2553" s="46"/>
      <c r="AJ2553" s="46"/>
      <c r="AK2553" s="46"/>
      <c r="AL2553" s="74"/>
    </row>
    <row r="2554" spans="34:38">
      <c r="AH2554" s="46"/>
      <c r="AI2554" s="46"/>
      <c r="AJ2554" s="46"/>
      <c r="AK2554" s="46"/>
      <c r="AL2554" s="74"/>
    </row>
    <row r="2555" spans="34:38">
      <c r="AH2555" s="46"/>
      <c r="AI2555" s="46"/>
      <c r="AJ2555" s="46"/>
      <c r="AK2555" s="46"/>
      <c r="AL2555" s="74"/>
    </row>
    <row r="2556" spans="34:38">
      <c r="AH2556" s="46"/>
      <c r="AI2556" s="46"/>
      <c r="AJ2556" s="46"/>
      <c r="AK2556" s="46"/>
      <c r="AL2556" s="74"/>
    </row>
    <row r="2557" spans="34:38">
      <c r="AH2557" s="46"/>
      <c r="AI2557" s="46"/>
      <c r="AJ2557" s="46"/>
      <c r="AK2557" s="46"/>
      <c r="AL2557" s="74"/>
    </row>
    <row r="2558" spans="34:38">
      <c r="AH2558" s="46"/>
      <c r="AI2558" s="46"/>
      <c r="AJ2558" s="46"/>
      <c r="AK2558" s="46"/>
      <c r="AL2558" s="74"/>
    </row>
    <row r="2559" spans="34:38">
      <c r="AH2559" s="46"/>
      <c r="AI2559" s="46"/>
      <c r="AJ2559" s="46"/>
      <c r="AK2559" s="46"/>
      <c r="AL2559" s="74"/>
    </row>
    <row r="2560" spans="34:38">
      <c r="AH2560" s="46"/>
      <c r="AI2560" s="46"/>
      <c r="AJ2560" s="46"/>
      <c r="AK2560" s="46"/>
      <c r="AL2560" s="74"/>
    </row>
    <row r="2561" spans="34:38">
      <c r="AH2561" s="46"/>
      <c r="AI2561" s="46"/>
      <c r="AJ2561" s="46"/>
      <c r="AK2561" s="46"/>
      <c r="AL2561" s="74"/>
    </row>
    <row r="2562" spans="34:38">
      <c r="AH2562" s="46"/>
      <c r="AI2562" s="46"/>
      <c r="AJ2562" s="46"/>
      <c r="AK2562" s="46"/>
      <c r="AL2562" s="74"/>
    </row>
    <row r="2563" spans="34:38">
      <c r="AH2563" s="46"/>
      <c r="AI2563" s="46"/>
      <c r="AJ2563" s="46"/>
      <c r="AK2563" s="46"/>
      <c r="AL2563" s="74"/>
    </row>
    <row r="2564" spans="34:38">
      <c r="AH2564" s="46"/>
      <c r="AI2564" s="46"/>
      <c r="AJ2564" s="46"/>
      <c r="AK2564" s="46"/>
      <c r="AL2564" s="74"/>
    </row>
    <row r="2565" spans="34:38">
      <c r="AH2565" s="46"/>
      <c r="AI2565" s="46"/>
      <c r="AJ2565" s="46"/>
      <c r="AK2565" s="46"/>
      <c r="AL2565" s="74"/>
    </row>
    <row r="2566" spans="34:38">
      <c r="AH2566" s="46"/>
      <c r="AI2566" s="46"/>
      <c r="AJ2566" s="46"/>
      <c r="AK2566" s="46"/>
      <c r="AL2566" s="74"/>
    </row>
    <row r="2567" spans="34:38">
      <c r="AH2567" s="46"/>
      <c r="AI2567" s="46"/>
      <c r="AJ2567" s="46"/>
      <c r="AK2567" s="46"/>
      <c r="AL2567" s="74"/>
    </row>
    <row r="2568" spans="34:38">
      <c r="AH2568" s="46"/>
      <c r="AI2568" s="46"/>
      <c r="AJ2568" s="46"/>
      <c r="AK2568" s="46"/>
      <c r="AL2568" s="74"/>
    </row>
    <row r="2569" spans="34:38">
      <c r="AH2569" s="46"/>
      <c r="AI2569" s="46"/>
      <c r="AJ2569" s="46"/>
      <c r="AK2569" s="46"/>
      <c r="AL2569" s="74"/>
    </row>
    <row r="2570" spans="34:38">
      <c r="AH2570" s="46"/>
      <c r="AI2570" s="46"/>
      <c r="AJ2570" s="46"/>
      <c r="AK2570" s="46"/>
      <c r="AL2570" s="74"/>
    </row>
    <row r="2571" spans="34:38">
      <c r="AH2571" s="46"/>
      <c r="AI2571" s="46"/>
      <c r="AJ2571" s="46"/>
      <c r="AK2571" s="46"/>
      <c r="AL2571" s="74"/>
    </row>
    <row r="2572" spans="34:38">
      <c r="AH2572" s="46"/>
      <c r="AI2572" s="46"/>
      <c r="AJ2572" s="46"/>
      <c r="AK2572" s="46"/>
      <c r="AL2572" s="74"/>
    </row>
    <row r="2573" spans="34:38">
      <c r="AH2573" s="46"/>
      <c r="AI2573" s="46"/>
      <c r="AJ2573" s="46"/>
      <c r="AK2573" s="46"/>
      <c r="AL2573" s="74"/>
    </row>
    <row r="2574" spans="34:38">
      <c r="AH2574" s="46"/>
      <c r="AI2574" s="46"/>
      <c r="AJ2574" s="46"/>
      <c r="AK2574" s="46"/>
      <c r="AL2574" s="74"/>
    </row>
    <row r="2575" spans="34:38">
      <c r="AH2575" s="46"/>
      <c r="AI2575" s="46"/>
      <c r="AJ2575" s="46"/>
      <c r="AK2575" s="46"/>
      <c r="AL2575" s="74"/>
    </row>
    <row r="2576" spans="34:38">
      <c r="AH2576" s="46"/>
      <c r="AI2576" s="46"/>
      <c r="AJ2576" s="46"/>
      <c r="AK2576" s="46"/>
      <c r="AL2576" s="74"/>
    </row>
    <row r="2577" spans="34:38">
      <c r="AH2577" s="46"/>
      <c r="AI2577" s="46"/>
      <c r="AJ2577" s="46"/>
      <c r="AK2577" s="46"/>
      <c r="AL2577" s="74"/>
    </row>
    <row r="2578" spans="34:38">
      <c r="AH2578" s="46"/>
      <c r="AI2578" s="46"/>
      <c r="AJ2578" s="46"/>
      <c r="AK2578" s="46"/>
      <c r="AL2578" s="74"/>
    </row>
    <row r="2579" spans="34:38">
      <c r="AH2579" s="46"/>
      <c r="AI2579" s="46"/>
      <c r="AJ2579" s="46"/>
      <c r="AK2579" s="46"/>
      <c r="AL2579" s="74"/>
    </row>
    <row r="2580" spans="34:38">
      <c r="AH2580" s="46"/>
      <c r="AI2580" s="46"/>
      <c r="AJ2580" s="46"/>
      <c r="AK2580" s="46"/>
      <c r="AL2580" s="74"/>
    </row>
    <row r="2581" spans="34:38">
      <c r="AH2581" s="46"/>
      <c r="AI2581" s="46"/>
      <c r="AJ2581" s="46"/>
      <c r="AK2581" s="46"/>
      <c r="AL2581" s="74"/>
    </row>
    <row r="2582" spans="34:38">
      <c r="AH2582" s="46"/>
      <c r="AI2582" s="46"/>
      <c r="AJ2582" s="46"/>
      <c r="AK2582" s="46"/>
      <c r="AL2582" s="74"/>
    </row>
    <row r="2583" spans="34:38">
      <c r="AH2583" s="46"/>
      <c r="AI2583" s="46"/>
      <c r="AJ2583" s="46"/>
      <c r="AK2583" s="46"/>
      <c r="AL2583" s="74"/>
    </row>
    <row r="2584" spans="34:38">
      <c r="AH2584" s="46"/>
      <c r="AI2584" s="46"/>
      <c r="AJ2584" s="46"/>
      <c r="AK2584" s="46"/>
      <c r="AL2584" s="74"/>
    </row>
    <row r="2585" spans="34:38">
      <c r="AH2585" s="46"/>
      <c r="AI2585" s="46"/>
      <c r="AJ2585" s="46"/>
      <c r="AK2585" s="46"/>
      <c r="AL2585" s="74"/>
    </row>
    <row r="2586" spans="34:38">
      <c r="AH2586" s="46"/>
      <c r="AI2586" s="46"/>
      <c r="AJ2586" s="46"/>
      <c r="AK2586" s="46"/>
      <c r="AL2586" s="74"/>
    </row>
    <row r="2587" spans="34:38">
      <c r="AH2587" s="46"/>
      <c r="AI2587" s="46"/>
      <c r="AJ2587" s="46"/>
      <c r="AK2587" s="46"/>
      <c r="AL2587" s="74"/>
    </row>
    <row r="2588" spans="34:38">
      <c r="AH2588" s="46"/>
      <c r="AI2588" s="46"/>
      <c r="AJ2588" s="46"/>
      <c r="AK2588" s="46"/>
      <c r="AL2588" s="74"/>
    </row>
    <row r="2589" spans="34:38">
      <c r="AH2589" s="46"/>
      <c r="AI2589" s="46"/>
      <c r="AJ2589" s="46"/>
      <c r="AK2589" s="46"/>
      <c r="AL2589" s="74"/>
    </row>
    <row r="2590" spans="34:38">
      <c r="AH2590" s="46"/>
      <c r="AI2590" s="46"/>
      <c r="AJ2590" s="46"/>
      <c r="AK2590" s="46"/>
      <c r="AL2590" s="74"/>
    </row>
    <row r="2591" spans="34:38">
      <c r="AH2591" s="46"/>
      <c r="AI2591" s="46"/>
      <c r="AJ2591" s="46"/>
      <c r="AK2591" s="46"/>
      <c r="AL2591" s="74"/>
    </row>
    <row r="2592" spans="34:38">
      <c r="AH2592" s="46"/>
      <c r="AI2592" s="46"/>
      <c r="AJ2592" s="46"/>
      <c r="AK2592" s="46"/>
      <c r="AL2592" s="74"/>
    </row>
    <row r="2593" spans="34:38">
      <c r="AH2593" s="46"/>
      <c r="AI2593" s="46"/>
      <c r="AJ2593" s="46"/>
      <c r="AK2593" s="46"/>
      <c r="AL2593" s="74"/>
    </row>
    <row r="2594" spans="34:38">
      <c r="AH2594" s="46"/>
      <c r="AI2594" s="46"/>
      <c r="AJ2594" s="46"/>
      <c r="AK2594" s="46"/>
      <c r="AL2594" s="74"/>
    </row>
    <row r="2595" spans="34:38">
      <c r="AH2595" s="46"/>
      <c r="AI2595" s="46"/>
      <c r="AJ2595" s="46"/>
      <c r="AK2595" s="46"/>
      <c r="AL2595" s="74"/>
    </row>
    <row r="2596" spans="34:38">
      <c r="AH2596" s="46"/>
      <c r="AI2596" s="46"/>
      <c r="AJ2596" s="46"/>
      <c r="AK2596" s="46"/>
      <c r="AL2596" s="74"/>
    </row>
    <row r="2597" spans="34:38">
      <c r="AH2597" s="46"/>
      <c r="AI2597" s="46"/>
      <c r="AJ2597" s="46"/>
      <c r="AK2597" s="46"/>
      <c r="AL2597" s="74"/>
    </row>
    <row r="2598" spans="34:38">
      <c r="AH2598" s="46"/>
      <c r="AI2598" s="46"/>
      <c r="AJ2598" s="46"/>
      <c r="AK2598" s="46"/>
      <c r="AL2598" s="74"/>
    </row>
    <row r="2599" spans="34:38">
      <c r="AH2599" s="46"/>
      <c r="AI2599" s="46"/>
      <c r="AJ2599" s="46"/>
      <c r="AK2599" s="46"/>
      <c r="AL2599" s="74"/>
    </row>
    <row r="2600" spans="34:38">
      <c r="AH2600" s="46"/>
      <c r="AI2600" s="46"/>
      <c r="AJ2600" s="46"/>
      <c r="AK2600" s="46"/>
      <c r="AL2600" s="74"/>
    </row>
    <row r="2601" spans="34:38">
      <c r="AH2601" s="46"/>
      <c r="AI2601" s="46"/>
      <c r="AJ2601" s="46"/>
      <c r="AK2601" s="46"/>
      <c r="AL2601" s="74"/>
    </row>
    <row r="2602" spans="34:38">
      <c r="AH2602" s="46"/>
      <c r="AI2602" s="46"/>
      <c r="AJ2602" s="46"/>
      <c r="AK2602" s="46"/>
      <c r="AL2602" s="74"/>
    </row>
    <row r="2603" spans="34:38">
      <c r="AH2603" s="46"/>
      <c r="AI2603" s="46"/>
      <c r="AJ2603" s="46"/>
      <c r="AK2603" s="46"/>
      <c r="AL2603" s="74"/>
    </row>
    <row r="2604" spans="34:38">
      <c r="AH2604" s="46"/>
      <c r="AI2604" s="46"/>
      <c r="AJ2604" s="46"/>
      <c r="AK2604" s="46"/>
      <c r="AL2604" s="74"/>
    </row>
    <row r="2605" spans="34:38">
      <c r="AH2605" s="46"/>
      <c r="AI2605" s="46"/>
      <c r="AJ2605" s="46"/>
      <c r="AK2605" s="46"/>
      <c r="AL2605" s="74"/>
    </row>
    <row r="2606" spans="34:38">
      <c r="AH2606" s="46"/>
      <c r="AI2606" s="46"/>
      <c r="AJ2606" s="46"/>
      <c r="AK2606" s="46"/>
      <c r="AL2606" s="74"/>
    </row>
    <row r="2607" spans="34:38">
      <c r="AH2607" s="46"/>
      <c r="AI2607" s="46"/>
      <c r="AJ2607" s="46"/>
      <c r="AK2607" s="46"/>
      <c r="AL2607" s="74"/>
    </row>
    <row r="2608" spans="34:38">
      <c r="AH2608" s="46"/>
      <c r="AI2608" s="46"/>
      <c r="AJ2608" s="46"/>
      <c r="AK2608" s="46"/>
      <c r="AL2608" s="74"/>
    </row>
    <row r="2609" spans="34:38">
      <c r="AH2609" s="46"/>
      <c r="AI2609" s="46"/>
      <c r="AJ2609" s="46"/>
      <c r="AK2609" s="46"/>
      <c r="AL2609" s="74"/>
    </row>
    <row r="2610" spans="34:38">
      <c r="AH2610" s="46"/>
      <c r="AI2610" s="46"/>
      <c r="AJ2610" s="46"/>
      <c r="AK2610" s="46"/>
      <c r="AL2610" s="74"/>
    </row>
    <row r="2611" spans="34:38">
      <c r="AH2611" s="46"/>
      <c r="AI2611" s="46"/>
      <c r="AJ2611" s="46"/>
      <c r="AK2611" s="46"/>
      <c r="AL2611" s="74"/>
    </row>
    <row r="2612" spans="34:38">
      <c r="AH2612" s="46"/>
      <c r="AI2612" s="46"/>
      <c r="AJ2612" s="46"/>
      <c r="AK2612" s="46"/>
      <c r="AL2612" s="74"/>
    </row>
    <row r="2613" spans="34:38">
      <c r="AH2613" s="46"/>
      <c r="AI2613" s="46"/>
      <c r="AJ2613" s="46"/>
      <c r="AK2613" s="46"/>
      <c r="AL2613" s="74"/>
    </row>
    <row r="2614" spans="34:38">
      <c r="AH2614" s="46"/>
      <c r="AI2614" s="46"/>
      <c r="AJ2614" s="46"/>
      <c r="AK2614" s="46"/>
      <c r="AL2614" s="74"/>
    </row>
    <row r="2615" spans="34:38">
      <c r="AH2615" s="46"/>
      <c r="AI2615" s="46"/>
      <c r="AJ2615" s="46"/>
      <c r="AK2615" s="46"/>
      <c r="AL2615" s="74"/>
    </row>
    <row r="2616" spans="34:38">
      <c r="AH2616" s="46"/>
      <c r="AI2616" s="46"/>
      <c r="AJ2616" s="46"/>
      <c r="AK2616" s="46"/>
      <c r="AL2616" s="74"/>
    </row>
    <row r="2617" spans="34:38">
      <c r="AH2617" s="46"/>
      <c r="AI2617" s="46"/>
      <c r="AJ2617" s="46"/>
      <c r="AK2617" s="46"/>
      <c r="AL2617" s="74"/>
    </row>
    <row r="2618" spans="34:38">
      <c r="AH2618" s="46"/>
      <c r="AI2618" s="46"/>
      <c r="AJ2618" s="46"/>
      <c r="AK2618" s="46"/>
      <c r="AL2618" s="74"/>
    </row>
    <row r="2619" spans="34:38">
      <c r="AH2619" s="46"/>
      <c r="AI2619" s="46"/>
      <c r="AJ2619" s="46"/>
      <c r="AK2619" s="46"/>
      <c r="AL2619" s="74"/>
    </row>
    <row r="2620" spans="34:38">
      <c r="AH2620" s="46"/>
      <c r="AI2620" s="46"/>
      <c r="AJ2620" s="46"/>
      <c r="AK2620" s="46"/>
      <c r="AL2620" s="74"/>
    </row>
    <row r="2621" spans="34:38">
      <c r="AH2621" s="46"/>
      <c r="AI2621" s="46"/>
      <c r="AJ2621" s="46"/>
      <c r="AK2621" s="46"/>
      <c r="AL2621" s="74"/>
    </row>
    <row r="2622" spans="34:38">
      <c r="AH2622" s="46"/>
      <c r="AI2622" s="46"/>
      <c r="AJ2622" s="46"/>
      <c r="AK2622" s="46"/>
      <c r="AL2622" s="74"/>
    </row>
    <row r="2623" spans="34:38">
      <c r="AH2623" s="46"/>
      <c r="AI2623" s="46"/>
      <c r="AJ2623" s="46"/>
      <c r="AK2623" s="46"/>
      <c r="AL2623" s="74"/>
    </row>
    <row r="2624" spans="34:38">
      <c r="AH2624" s="46"/>
      <c r="AI2624" s="46"/>
      <c r="AJ2624" s="46"/>
      <c r="AK2624" s="46"/>
      <c r="AL2624" s="74"/>
    </row>
    <row r="2625" spans="34:38">
      <c r="AH2625" s="46"/>
      <c r="AI2625" s="46"/>
      <c r="AJ2625" s="46"/>
      <c r="AK2625" s="46"/>
      <c r="AL2625" s="74"/>
    </row>
    <row r="2626" spans="34:38">
      <c r="AH2626" s="46"/>
      <c r="AI2626" s="46"/>
      <c r="AJ2626" s="46"/>
      <c r="AK2626" s="46"/>
      <c r="AL2626" s="74"/>
    </row>
    <row r="2627" spans="34:38">
      <c r="AH2627" s="46"/>
      <c r="AI2627" s="46"/>
      <c r="AJ2627" s="46"/>
      <c r="AK2627" s="46"/>
      <c r="AL2627" s="74"/>
    </row>
    <row r="2628" spans="34:38">
      <c r="AH2628" s="46"/>
      <c r="AI2628" s="46"/>
      <c r="AJ2628" s="46"/>
      <c r="AK2628" s="46"/>
      <c r="AL2628" s="74"/>
    </row>
    <row r="2629" spans="34:38">
      <c r="AH2629" s="46"/>
      <c r="AI2629" s="46"/>
      <c r="AJ2629" s="46"/>
      <c r="AK2629" s="46"/>
      <c r="AL2629" s="74"/>
    </row>
    <row r="2630" spans="34:38">
      <c r="AH2630" s="46"/>
      <c r="AI2630" s="46"/>
      <c r="AJ2630" s="46"/>
      <c r="AK2630" s="46"/>
      <c r="AL2630" s="74"/>
    </row>
    <row r="2631" spans="34:38">
      <c r="AH2631" s="46"/>
      <c r="AI2631" s="46"/>
      <c r="AJ2631" s="46"/>
      <c r="AK2631" s="46"/>
      <c r="AL2631" s="74"/>
    </row>
    <row r="2632" spans="34:38">
      <c r="AH2632" s="46"/>
      <c r="AI2632" s="46"/>
      <c r="AJ2632" s="46"/>
      <c r="AK2632" s="46"/>
      <c r="AL2632" s="74"/>
    </row>
    <row r="2633" spans="34:38">
      <c r="AH2633" s="46"/>
      <c r="AI2633" s="46"/>
      <c r="AJ2633" s="46"/>
      <c r="AK2633" s="46"/>
      <c r="AL2633" s="74"/>
    </row>
    <row r="2634" spans="34:38">
      <c r="AH2634" s="46"/>
      <c r="AI2634" s="46"/>
      <c r="AJ2634" s="46"/>
      <c r="AK2634" s="46"/>
      <c r="AL2634" s="74"/>
    </row>
    <row r="2635" spans="34:38">
      <c r="AH2635" s="46"/>
      <c r="AI2635" s="46"/>
      <c r="AJ2635" s="46"/>
      <c r="AK2635" s="46"/>
      <c r="AL2635" s="74"/>
    </row>
    <row r="2636" spans="34:38">
      <c r="AH2636" s="46"/>
      <c r="AI2636" s="46"/>
      <c r="AJ2636" s="46"/>
      <c r="AK2636" s="46"/>
      <c r="AL2636" s="74"/>
    </row>
    <row r="2637" spans="34:38">
      <c r="AH2637" s="46"/>
      <c r="AI2637" s="46"/>
      <c r="AJ2637" s="46"/>
      <c r="AK2637" s="46"/>
      <c r="AL2637" s="74"/>
    </row>
    <row r="2638" spans="34:38">
      <c r="AH2638" s="46"/>
      <c r="AI2638" s="46"/>
      <c r="AJ2638" s="46"/>
      <c r="AK2638" s="46"/>
      <c r="AL2638" s="74"/>
    </row>
    <row r="2639" spans="34:38">
      <c r="AH2639" s="46"/>
      <c r="AI2639" s="46"/>
      <c r="AJ2639" s="46"/>
      <c r="AK2639" s="46"/>
      <c r="AL2639" s="74"/>
    </row>
    <row r="2640" spans="34:38">
      <c r="AH2640" s="46"/>
      <c r="AI2640" s="46"/>
      <c r="AJ2640" s="46"/>
      <c r="AK2640" s="46"/>
      <c r="AL2640" s="74"/>
    </row>
    <row r="2641" spans="34:38">
      <c r="AH2641" s="46"/>
      <c r="AI2641" s="46"/>
      <c r="AJ2641" s="46"/>
      <c r="AK2641" s="46"/>
      <c r="AL2641" s="74"/>
    </row>
    <row r="2642" spans="34:38">
      <c r="AH2642" s="46"/>
      <c r="AI2642" s="46"/>
      <c r="AJ2642" s="46"/>
      <c r="AK2642" s="46"/>
      <c r="AL2642" s="74"/>
    </row>
    <row r="2643" spans="34:38">
      <c r="AH2643" s="46"/>
      <c r="AI2643" s="46"/>
      <c r="AJ2643" s="46"/>
      <c r="AK2643" s="46"/>
      <c r="AL2643" s="74"/>
    </row>
    <row r="2644" spans="34:38">
      <c r="AH2644" s="46"/>
      <c r="AI2644" s="46"/>
      <c r="AJ2644" s="46"/>
      <c r="AK2644" s="46"/>
      <c r="AL2644" s="74"/>
    </row>
    <row r="2645" spans="34:38">
      <c r="AH2645" s="46"/>
      <c r="AI2645" s="46"/>
      <c r="AJ2645" s="46"/>
      <c r="AK2645" s="46"/>
      <c r="AL2645" s="74"/>
    </row>
    <row r="2646" spans="34:38">
      <c r="AH2646" s="46"/>
      <c r="AI2646" s="46"/>
      <c r="AJ2646" s="46"/>
      <c r="AK2646" s="46"/>
      <c r="AL2646" s="74"/>
    </row>
    <row r="2647" spans="34:38">
      <c r="AH2647" s="46"/>
      <c r="AI2647" s="46"/>
      <c r="AJ2647" s="46"/>
      <c r="AK2647" s="46"/>
      <c r="AL2647" s="74"/>
    </row>
    <row r="2648" spans="34:38">
      <c r="AH2648" s="46"/>
      <c r="AI2648" s="46"/>
      <c r="AJ2648" s="46"/>
      <c r="AK2648" s="46"/>
      <c r="AL2648" s="74"/>
    </row>
    <row r="2649" spans="34:38">
      <c r="AH2649" s="46"/>
      <c r="AI2649" s="46"/>
      <c r="AJ2649" s="46"/>
      <c r="AK2649" s="46"/>
      <c r="AL2649" s="74"/>
    </row>
    <row r="2650" spans="34:38">
      <c r="AH2650" s="46"/>
      <c r="AI2650" s="46"/>
      <c r="AJ2650" s="46"/>
      <c r="AK2650" s="46"/>
      <c r="AL2650" s="74"/>
    </row>
    <row r="2651" spans="34:38">
      <c r="AH2651" s="46"/>
      <c r="AI2651" s="46"/>
      <c r="AJ2651" s="46"/>
      <c r="AK2651" s="46"/>
      <c r="AL2651" s="74"/>
    </row>
    <row r="2652" spans="34:38">
      <c r="AH2652" s="46"/>
      <c r="AI2652" s="46"/>
      <c r="AJ2652" s="46"/>
      <c r="AK2652" s="46"/>
      <c r="AL2652" s="74"/>
    </row>
    <row r="2653" spans="34:38">
      <c r="AH2653" s="46"/>
      <c r="AI2653" s="46"/>
      <c r="AJ2653" s="46"/>
      <c r="AK2653" s="46"/>
      <c r="AL2653" s="74"/>
    </row>
    <row r="2654" spans="34:38">
      <c r="AH2654" s="46"/>
      <c r="AI2654" s="46"/>
      <c r="AJ2654" s="46"/>
      <c r="AK2654" s="46"/>
      <c r="AL2654" s="74"/>
    </row>
    <row r="2655" spans="34:38">
      <c r="AH2655" s="46"/>
      <c r="AI2655" s="46"/>
      <c r="AJ2655" s="46"/>
      <c r="AK2655" s="46"/>
      <c r="AL2655" s="74"/>
    </row>
    <row r="2656" spans="34:38">
      <c r="AH2656" s="46"/>
      <c r="AI2656" s="46"/>
      <c r="AJ2656" s="46"/>
      <c r="AK2656" s="46"/>
      <c r="AL2656" s="74"/>
    </row>
    <row r="2657" spans="34:38">
      <c r="AH2657" s="46"/>
      <c r="AI2657" s="46"/>
      <c r="AJ2657" s="46"/>
      <c r="AK2657" s="46"/>
      <c r="AL2657" s="74"/>
    </row>
    <row r="2658" spans="34:38">
      <c r="AH2658" s="46"/>
      <c r="AI2658" s="46"/>
      <c r="AJ2658" s="46"/>
      <c r="AK2658" s="46"/>
      <c r="AL2658" s="74"/>
    </row>
    <row r="2659" spans="34:38">
      <c r="AH2659" s="46"/>
      <c r="AI2659" s="46"/>
      <c r="AJ2659" s="46"/>
      <c r="AK2659" s="46"/>
      <c r="AL2659" s="74"/>
    </row>
    <row r="2660" spans="34:38">
      <c r="AH2660" s="46"/>
      <c r="AI2660" s="46"/>
      <c r="AJ2660" s="46"/>
      <c r="AK2660" s="46"/>
      <c r="AL2660" s="74"/>
    </row>
    <row r="2661" spans="34:38">
      <c r="AH2661" s="46"/>
      <c r="AI2661" s="46"/>
      <c r="AJ2661" s="46"/>
      <c r="AK2661" s="46"/>
      <c r="AL2661" s="74"/>
    </row>
    <row r="2662" spans="34:38">
      <c r="AH2662" s="46"/>
      <c r="AI2662" s="46"/>
      <c r="AJ2662" s="46"/>
      <c r="AK2662" s="46"/>
      <c r="AL2662" s="74"/>
    </row>
    <row r="2663" spans="34:38">
      <c r="AH2663" s="46"/>
      <c r="AI2663" s="46"/>
      <c r="AJ2663" s="46"/>
      <c r="AK2663" s="46"/>
      <c r="AL2663" s="74"/>
    </row>
    <row r="2664" spans="34:38">
      <c r="AH2664" s="46"/>
      <c r="AI2664" s="46"/>
      <c r="AJ2664" s="46"/>
      <c r="AK2664" s="46"/>
      <c r="AL2664" s="74"/>
    </row>
    <row r="2665" spans="34:38">
      <c r="AH2665" s="46"/>
      <c r="AI2665" s="46"/>
      <c r="AJ2665" s="46"/>
      <c r="AK2665" s="46"/>
      <c r="AL2665" s="74"/>
    </row>
    <row r="2666" spans="34:38">
      <c r="AH2666" s="46"/>
      <c r="AI2666" s="46"/>
      <c r="AJ2666" s="46"/>
      <c r="AK2666" s="46"/>
      <c r="AL2666" s="74"/>
    </row>
    <row r="2667" spans="34:38">
      <c r="AH2667" s="46"/>
      <c r="AI2667" s="46"/>
      <c r="AJ2667" s="46"/>
      <c r="AK2667" s="46"/>
      <c r="AL2667" s="74"/>
    </row>
    <row r="2668" spans="34:38">
      <c r="AH2668" s="46"/>
      <c r="AI2668" s="46"/>
      <c r="AJ2668" s="46"/>
      <c r="AK2668" s="46"/>
      <c r="AL2668" s="74"/>
    </row>
    <row r="2669" spans="34:38">
      <c r="AH2669" s="46"/>
      <c r="AI2669" s="46"/>
      <c r="AJ2669" s="46"/>
      <c r="AK2669" s="46"/>
      <c r="AL2669" s="74"/>
    </row>
    <row r="2670" spans="34:38">
      <c r="AH2670" s="46"/>
      <c r="AI2670" s="46"/>
      <c r="AJ2670" s="46"/>
      <c r="AK2670" s="46"/>
      <c r="AL2670" s="74"/>
    </row>
    <row r="2671" spans="34:38">
      <c r="AH2671" s="46"/>
      <c r="AI2671" s="46"/>
      <c r="AJ2671" s="46"/>
      <c r="AK2671" s="46"/>
      <c r="AL2671" s="74"/>
    </row>
    <row r="2672" spans="34:38">
      <c r="AH2672" s="46"/>
      <c r="AI2672" s="46"/>
      <c r="AJ2672" s="46"/>
      <c r="AK2672" s="46"/>
      <c r="AL2672" s="74"/>
    </row>
    <row r="2673" spans="34:38">
      <c r="AH2673" s="46"/>
      <c r="AI2673" s="46"/>
      <c r="AJ2673" s="46"/>
      <c r="AK2673" s="46"/>
      <c r="AL2673" s="74"/>
    </row>
    <row r="2674" spans="34:38">
      <c r="AH2674" s="46"/>
      <c r="AI2674" s="46"/>
      <c r="AJ2674" s="46"/>
      <c r="AK2674" s="46"/>
      <c r="AL2674" s="74"/>
    </row>
    <row r="2675" spans="34:38">
      <c r="AH2675" s="46"/>
      <c r="AI2675" s="46"/>
      <c r="AJ2675" s="46"/>
      <c r="AK2675" s="46"/>
      <c r="AL2675" s="74"/>
    </row>
    <row r="2676" spans="34:38">
      <c r="AH2676" s="46"/>
      <c r="AI2676" s="46"/>
      <c r="AJ2676" s="46"/>
      <c r="AK2676" s="46"/>
      <c r="AL2676" s="74"/>
    </row>
    <row r="2677" spans="34:38">
      <c r="AH2677" s="46"/>
      <c r="AI2677" s="46"/>
      <c r="AJ2677" s="46"/>
      <c r="AK2677" s="46"/>
      <c r="AL2677" s="74"/>
    </row>
    <row r="2678" spans="34:38">
      <c r="AH2678" s="46"/>
      <c r="AI2678" s="46"/>
      <c r="AJ2678" s="46"/>
      <c r="AK2678" s="46"/>
      <c r="AL2678" s="74"/>
    </row>
    <row r="2679" spans="34:38">
      <c r="AH2679" s="46"/>
      <c r="AI2679" s="46"/>
      <c r="AJ2679" s="46"/>
      <c r="AK2679" s="46"/>
      <c r="AL2679" s="74"/>
    </row>
    <row r="2680" spans="34:38">
      <c r="AH2680" s="46"/>
      <c r="AI2680" s="46"/>
      <c r="AJ2680" s="46"/>
      <c r="AK2680" s="46"/>
      <c r="AL2680" s="74"/>
    </row>
    <row r="2681" spans="34:38">
      <c r="AH2681" s="46"/>
      <c r="AI2681" s="46"/>
      <c r="AJ2681" s="46"/>
      <c r="AK2681" s="46"/>
      <c r="AL2681" s="74"/>
    </row>
    <row r="2682" spans="34:38">
      <c r="AH2682" s="46"/>
      <c r="AI2682" s="46"/>
      <c r="AJ2682" s="46"/>
      <c r="AK2682" s="46"/>
      <c r="AL2682" s="74"/>
    </row>
    <row r="2683" spans="34:38">
      <c r="AH2683" s="46"/>
      <c r="AI2683" s="46"/>
      <c r="AJ2683" s="46"/>
      <c r="AK2683" s="46"/>
      <c r="AL2683" s="74"/>
    </row>
    <row r="2684" spans="34:38">
      <c r="AH2684" s="46"/>
      <c r="AI2684" s="46"/>
      <c r="AJ2684" s="46"/>
      <c r="AK2684" s="46"/>
      <c r="AL2684" s="74"/>
    </row>
    <row r="2685" spans="34:38">
      <c r="AH2685" s="46"/>
      <c r="AI2685" s="46"/>
      <c r="AJ2685" s="46"/>
      <c r="AK2685" s="46"/>
      <c r="AL2685" s="74"/>
    </row>
    <row r="2686" spans="34:38">
      <c r="AH2686" s="46"/>
      <c r="AI2686" s="46"/>
      <c r="AJ2686" s="46"/>
      <c r="AK2686" s="46"/>
      <c r="AL2686" s="74"/>
    </row>
    <row r="2687" spans="34:38">
      <c r="AH2687" s="46"/>
      <c r="AI2687" s="46"/>
      <c r="AJ2687" s="46"/>
      <c r="AK2687" s="46"/>
      <c r="AL2687" s="74"/>
    </row>
    <row r="2688" spans="34:38">
      <c r="AH2688" s="46"/>
      <c r="AI2688" s="46"/>
      <c r="AJ2688" s="46"/>
      <c r="AK2688" s="46"/>
      <c r="AL2688" s="74"/>
    </row>
    <row r="2689" spans="34:38">
      <c r="AH2689" s="46"/>
      <c r="AI2689" s="46"/>
      <c r="AJ2689" s="46"/>
      <c r="AK2689" s="46"/>
      <c r="AL2689" s="74"/>
    </row>
    <row r="2690" spans="34:38">
      <c r="AH2690" s="46"/>
      <c r="AI2690" s="46"/>
      <c r="AJ2690" s="46"/>
      <c r="AK2690" s="46"/>
      <c r="AL2690" s="74"/>
    </row>
    <row r="2691" spans="34:38">
      <c r="AH2691" s="46"/>
      <c r="AI2691" s="46"/>
      <c r="AJ2691" s="46"/>
      <c r="AK2691" s="46"/>
      <c r="AL2691" s="74"/>
    </row>
    <row r="2692" spans="34:38">
      <c r="AH2692" s="46"/>
      <c r="AI2692" s="46"/>
      <c r="AJ2692" s="46"/>
      <c r="AK2692" s="46"/>
      <c r="AL2692" s="74"/>
    </row>
    <row r="2693" spans="34:38">
      <c r="AH2693" s="46"/>
      <c r="AI2693" s="46"/>
      <c r="AJ2693" s="46"/>
      <c r="AK2693" s="46"/>
      <c r="AL2693" s="74"/>
    </row>
    <row r="2694" spans="34:38">
      <c r="AH2694" s="46"/>
      <c r="AI2694" s="46"/>
      <c r="AJ2694" s="46"/>
      <c r="AK2694" s="46"/>
      <c r="AL2694" s="74"/>
    </row>
    <row r="2695" spans="34:38">
      <c r="AH2695" s="46"/>
      <c r="AI2695" s="46"/>
      <c r="AJ2695" s="46"/>
      <c r="AK2695" s="46"/>
      <c r="AL2695" s="74"/>
    </row>
    <row r="2696" spans="34:38">
      <c r="AH2696" s="46"/>
      <c r="AI2696" s="46"/>
      <c r="AJ2696" s="46"/>
      <c r="AK2696" s="46"/>
      <c r="AL2696" s="74"/>
    </row>
    <row r="2697" spans="34:38">
      <c r="AH2697" s="46"/>
      <c r="AI2697" s="46"/>
      <c r="AJ2697" s="46"/>
      <c r="AK2697" s="46"/>
      <c r="AL2697" s="74"/>
    </row>
    <row r="2698" spans="34:38">
      <c r="AH2698" s="46"/>
      <c r="AI2698" s="46"/>
      <c r="AJ2698" s="46"/>
      <c r="AK2698" s="46"/>
      <c r="AL2698" s="74"/>
    </row>
    <row r="2699" spans="34:38">
      <c r="AH2699" s="46"/>
      <c r="AI2699" s="46"/>
      <c r="AJ2699" s="46"/>
      <c r="AK2699" s="46"/>
      <c r="AL2699" s="74"/>
    </row>
    <row r="2700" spans="34:38">
      <c r="AH2700" s="46"/>
      <c r="AI2700" s="46"/>
      <c r="AJ2700" s="46"/>
      <c r="AK2700" s="46"/>
      <c r="AL2700" s="74"/>
    </row>
    <row r="2701" spans="34:38">
      <c r="AH2701" s="46"/>
      <c r="AI2701" s="46"/>
      <c r="AJ2701" s="46"/>
      <c r="AK2701" s="46"/>
      <c r="AL2701" s="74"/>
    </row>
    <row r="2702" spans="34:38">
      <c r="AH2702" s="46"/>
      <c r="AI2702" s="46"/>
      <c r="AJ2702" s="46"/>
      <c r="AK2702" s="46"/>
      <c r="AL2702" s="74"/>
    </row>
    <row r="2703" spans="34:38">
      <c r="AH2703" s="46"/>
      <c r="AI2703" s="46"/>
      <c r="AJ2703" s="46"/>
      <c r="AK2703" s="46"/>
      <c r="AL2703" s="74"/>
    </row>
    <row r="2704" spans="34:38">
      <c r="AH2704" s="46"/>
      <c r="AI2704" s="46"/>
      <c r="AJ2704" s="46"/>
      <c r="AK2704" s="46"/>
      <c r="AL2704" s="74"/>
    </row>
    <row r="2705" spans="34:38">
      <c r="AH2705" s="46"/>
      <c r="AI2705" s="46"/>
      <c r="AJ2705" s="46"/>
      <c r="AK2705" s="46"/>
      <c r="AL2705" s="74"/>
    </row>
    <row r="2706" spans="34:38">
      <c r="AH2706" s="46"/>
      <c r="AI2706" s="46"/>
      <c r="AJ2706" s="46"/>
      <c r="AK2706" s="46"/>
      <c r="AL2706" s="74"/>
    </row>
    <row r="2707" spans="34:38">
      <c r="AH2707" s="46"/>
      <c r="AI2707" s="46"/>
      <c r="AJ2707" s="46"/>
      <c r="AK2707" s="46"/>
      <c r="AL2707" s="74"/>
    </row>
    <row r="2708" spans="34:38">
      <c r="AH2708" s="46"/>
      <c r="AI2708" s="46"/>
      <c r="AJ2708" s="46"/>
      <c r="AK2708" s="46"/>
      <c r="AL2708" s="74"/>
    </row>
    <row r="2709" spans="34:38">
      <c r="AH2709" s="46"/>
      <c r="AI2709" s="46"/>
      <c r="AJ2709" s="46"/>
      <c r="AK2709" s="46"/>
      <c r="AL2709" s="74"/>
    </row>
    <row r="2710" spans="34:38">
      <c r="AH2710" s="46"/>
      <c r="AI2710" s="46"/>
      <c r="AJ2710" s="46"/>
      <c r="AK2710" s="46"/>
      <c r="AL2710" s="74"/>
    </row>
    <row r="2711" spans="34:38">
      <c r="AH2711" s="46"/>
      <c r="AI2711" s="46"/>
      <c r="AJ2711" s="46"/>
      <c r="AK2711" s="46"/>
      <c r="AL2711" s="74"/>
    </row>
    <row r="2712" spans="34:38">
      <c r="AH2712" s="46"/>
      <c r="AI2712" s="46"/>
      <c r="AJ2712" s="46"/>
      <c r="AK2712" s="46"/>
      <c r="AL2712" s="74"/>
    </row>
    <row r="2713" spans="34:38">
      <c r="AH2713" s="46"/>
      <c r="AI2713" s="46"/>
      <c r="AJ2713" s="46"/>
      <c r="AK2713" s="46"/>
      <c r="AL2713" s="74"/>
    </row>
    <row r="2714" spans="34:38">
      <c r="AH2714" s="46"/>
      <c r="AI2714" s="46"/>
      <c r="AJ2714" s="46"/>
      <c r="AK2714" s="46"/>
      <c r="AL2714" s="74"/>
    </row>
    <row r="2715" spans="34:38">
      <c r="AH2715" s="46"/>
      <c r="AI2715" s="46"/>
      <c r="AJ2715" s="46"/>
      <c r="AK2715" s="46"/>
      <c r="AL2715" s="74"/>
    </row>
    <row r="2716" spans="34:38">
      <c r="AH2716" s="46"/>
      <c r="AI2716" s="46"/>
      <c r="AJ2716" s="46"/>
      <c r="AK2716" s="46"/>
      <c r="AL2716" s="74"/>
    </row>
    <row r="2717" spans="34:38">
      <c r="AH2717" s="46"/>
      <c r="AI2717" s="46"/>
      <c r="AJ2717" s="46"/>
      <c r="AK2717" s="46"/>
      <c r="AL2717" s="74"/>
    </row>
    <row r="2718" spans="34:38">
      <c r="AH2718" s="46"/>
      <c r="AI2718" s="46"/>
      <c r="AJ2718" s="46"/>
      <c r="AK2718" s="46"/>
      <c r="AL2718" s="74"/>
    </row>
    <row r="2719" spans="34:38">
      <c r="AH2719" s="46"/>
      <c r="AI2719" s="46"/>
      <c r="AJ2719" s="46"/>
      <c r="AK2719" s="46"/>
      <c r="AL2719" s="74"/>
    </row>
    <row r="2720" spans="34:38">
      <c r="AH2720" s="46"/>
      <c r="AI2720" s="46"/>
      <c r="AJ2720" s="46"/>
      <c r="AK2720" s="46"/>
      <c r="AL2720" s="74"/>
    </row>
    <row r="2721" spans="34:38">
      <c r="AH2721" s="46"/>
      <c r="AI2721" s="46"/>
      <c r="AJ2721" s="46"/>
      <c r="AK2721" s="46"/>
      <c r="AL2721" s="74"/>
    </row>
    <row r="2722" spans="34:38">
      <c r="AH2722" s="46"/>
      <c r="AI2722" s="46"/>
      <c r="AJ2722" s="46"/>
      <c r="AK2722" s="46"/>
      <c r="AL2722" s="74"/>
    </row>
    <row r="2723" spans="34:38">
      <c r="AH2723" s="46"/>
      <c r="AI2723" s="46"/>
      <c r="AJ2723" s="46"/>
      <c r="AK2723" s="46"/>
      <c r="AL2723" s="74"/>
    </row>
    <row r="2724" spans="34:38">
      <c r="AH2724" s="46"/>
      <c r="AI2724" s="46"/>
      <c r="AJ2724" s="46"/>
      <c r="AK2724" s="46"/>
      <c r="AL2724" s="74"/>
    </row>
    <row r="2725" spans="34:38">
      <c r="AH2725" s="46"/>
      <c r="AI2725" s="46"/>
      <c r="AJ2725" s="46"/>
      <c r="AK2725" s="46"/>
      <c r="AL2725" s="74"/>
    </row>
    <row r="2726" spans="34:38">
      <c r="AH2726" s="46"/>
      <c r="AI2726" s="46"/>
      <c r="AJ2726" s="46"/>
      <c r="AK2726" s="46"/>
      <c r="AL2726" s="74"/>
    </row>
    <row r="2727" spans="34:38">
      <c r="AH2727" s="46"/>
      <c r="AI2727" s="46"/>
      <c r="AJ2727" s="46"/>
      <c r="AK2727" s="46"/>
      <c r="AL2727" s="74"/>
    </row>
    <row r="2728" spans="34:38">
      <c r="AH2728" s="46"/>
      <c r="AI2728" s="46"/>
      <c r="AJ2728" s="46"/>
      <c r="AK2728" s="46"/>
      <c r="AL2728" s="74"/>
    </row>
    <row r="2729" spans="34:38">
      <c r="AH2729" s="46"/>
      <c r="AI2729" s="46"/>
      <c r="AJ2729" s="46"/>
      <c r="AK2729" s="46"/>
      <c r="AL2729" s="74"/>
    </row>
    <row r="2730" spans="34:38">
      <c r="AH2730" s="46"/>
      <c r="AI2730" s="46"/>
      <c r="AJ2730" s="46"/>
      <c r="AK2730" s="46"/>
      <c r="AL2730" s="74"/>
    </row>
    <row r="2731" spans="34:38">
      <c r="AH2731" s="46"/>
      <c r="AI2731" s="46"/>
      <c r="AJ2731" s="46"/>
      <c r="AK2731" s="46"/>
      <c r="AL2731" s="74"/>
    </row>
    <row r="2732" spans="34:38">
      <c r="AH2732" s="46"/>
      <c r="AI2732" s="46"/>
      <c r="AJ2732" s="46"/>
      <c r="AK2732" s="46"/>
      <c r="AL2732" s="74"/>
    </row>
    <row r="2733" spans="34:38">
      <c r="AH2733" s="46"/>
      <c r="AI2733" s="46"/>
      <c r="AJ2733" s="46"/>
      <c r="AK2733" s="46"/>
      <c r="AL2733" s="74"/>
    </row>
    <row r="2734" spans="34:38">
      <c r="AH2734" s="46"/>
      <c r="AI2734" s="46"/>
      <c r="AJ2734" s="46"/>
      <c r="AK2734" s="46"/>
      <c r="AL2734" s="74"/>
    </row>
    <row r="2735" spans="34:38">
      <c r="AH2735" s="46"/>
      <c r="AI2735" s="46"/>
      <c r="AJ2735" s="46"/>
      <c r="AK2735" s="46"/>
      <c r="AL2735" s="74"/>
    </row>
    <row r="2736" spans="34:38">
      <c r="AH2736" s="46"/>
      <c r="AI2736" s="46"/>
      <c r="AJ2736" s="46"/>
      <c r="AK2736" s="46"/>
      <c r="AL2736" s="74"/>
    </row>
    <row r="2737" spans="34:38">
      <c r="AH2737" s="46"/>
      <c r="AI2737" s="46"/>
      <c r="AJ2737" s="46"/>
      <c r="AK2737" s="46"/>
      <c r="AL2737" s="74"/>
    </row>
    <row r="2738" spans="34:38">
      <c r="AH2738" s="46"/>
      <c r="AI2738" s="46"/>
      <c r="AJ2738" s="46"/>
      <c r="AK2738" s="46"/>
      <c r="AL2738" s="74"/>
    </row>
    <row r="2739" spans="34:38">
      <c r="AH2739" s="46"/>
      <c r="AI2739" s="46"/>
      <c r="AJ2739" s="46"/>
      <c r="AK2739" s="46"/>
      <c r="AL2739" s="74"/>
    </row>
    <row r="2740" spans="34:38">
      <c r="AH2740" s="46"/>
      <c r="AI2740" s="46"/>
      <c r="AJ2740" s="46"/>
      <c r="AK2740" s="46"/>
      <c r="AL2740" s="74"/>
    </row>
    <row r="2741" spans="34:38">
      <c r="AH2741" s="46"/>
      <c r="AI2741" s="46"/>
      <c r="AJ2741" s="46"/>
      <c r="AK2741" s="46"/>
      <c r="AL2741" s="74"/>
    </row>
    <row r="2742" spans="34:38">
      <c r="AH2742" s="46"/>
      <c r="AI2742" s="46"/>
      <c r="AJ2742" s="46"/>
      <c r="AK2742" s="46"/>
      <c r="AL2742" s="74"/>
    </row>
    <row r="2743" spans="34:38">
      <c r="AH2743" s="46"/>
      <c r="AI2743" s="46"/>
      <c r="AJ2743" s="46"/>
      <c r="AK2743" s="46"/>
      <c r="AL2743" s="74"/>
    </row>
    <row r="2744" spans="34:38">
      <c r="AH2744" s="46"/>
      <c r="AI2744" s="46"/>
      <c r="AJ2744" s="46"/>
      <c r="AK2744" s="46"/>
      <c r="AL2744" s="74"/>
    </row>
    <row r="2745" spans="34:38">
      <c r="AH2745" s="46"/>
      <c r="AI2745" s="46"/>
      <c r="AJ2745" s="46"/>
      <c r="AK2745" s="46"/>
      <c r="AL2745" s="74"/>
    </row>
    <row r="2746" spans="34:38">
      <c r="AH2746" s="46"/>
      <c r="AI2746" s="46"/>
      <c r="AJ2746" s="46"/>
      <c r="AK2746" s="46"/>
      <c r="AL2746" s="74"/>
    </row>
    <row r="2747" spans="34:38">
      <c r="AH2747" s="46"/>
      <c r="AI2747" s="46"/>
      <c r="AJ2747" s="46"/>
      <c r="AK2747" s="46"/>
      <c r="AL2747" s="74"/>
    </row>
    <row r="2748" spans="34:38">
      <c r="AH2748" s="46"/>
      <c r="AI2748" s="46"/>
      <c r="AJ2748" s="46"/>
      <c r="AK2748" s="46"/>
      <c r="AL2748" s="74"/>
    </row>
    <row r="2749" spans="34:38">
      <c r="AH2749" s="46"/>
      <c r="AI2749" s="46"/>
      <c r="AJ2749" s="46"/>
      <c r="AK2749" s="46"/>
      <c r="AL2749" s="74"/>
    </row>
    <row r="2750" spans="34:38">
      <c r="AH2750" s="46"/>
      <c r="AI2750" s="46"/>
      <c r="AJ2750" s="46"/>
      <c r="AK2750" s="46"/>
      <c r="AL2750" s="74"/>
    </row>
    <row r="2751" spans="34:38">
      <c r="AH2751" s="46"/>
      <c r="AI2751" s="46"/>
      <c r="AJ2751" s="46"/>
      <c r="AK2751" s="46"/>
      <c r="AL2751" s="74"/>
    </row>
    <row r="2752" spans="34:38">
      <c r="AH2752" s="46"/>
      <c r="AI2752" s="46"/>
      <c r="AJ2752" s="46"/>
      <c r="AK2752" s="46"/>
      <c r="AL2752" s="74"/>
    </row>
    <row r="2753" spans="34:38">
      <c r="AH2753" s="46"/>
      <c r="AI2753" s="46"/>
      <c r="AJ2753" s="46"/>
      <c r="AK2753" s="46"/>
      <c r="AL2753" s="74"/>
    </row>
    <row r="2754" spans="34:38">
      <c r="AH2754" s="46"/>
      <c r="AI2754" s="46"/>
      <c r="AJ2754" s="46"/>
      <c r="AK2754" s="46"/>
      <c r="AL2754" s="74"/>
    </row>
    <row r="2755" spans="34:38">
      <c r="AH2755" s="46"/>
      <c r="AI2755" s="46"/>
      <c r="AJ2755" s="46"/>
      <c r="AK2755" s="46"/>
      <c r="AL2755" s="74"/>
    </row>
    <row r="2756" spans="34:38">
      <c r="AH2756" s="46"/>
      <c r="AI2756" s="46"/>
      <c r="AJ2756" s="46"/>
      <c r="AK2756" s="46"/>
      <c r="AL2756" s="74"/>
    </row>
    <row r="2757" spans="34:38">
      <c r="AH2757" s="46"/>
      <c r="AI2757" s="46"/>
      <c r="AJ2757" s="46"/>
      <c r="AK2757" s="46"/>
      <c r="AL2757" s="74"/>
    </row>
    <row r="2758" spans="34:38">
      <c r="AH2758" s="46"/>
      <c r="AI2758" s="46"/>
      <c r="AJ2758" s="46"/>
      <c r="AK2758" s="46"/>
      <c r="AL2758" s="74"/>
    </row>
    <row r="2759" spans="34:38">
      <c r="AH2759" s="46"/>
      <c r="AI2759" s="46"/>
      <c r="AJ2759" s="46"/>
      <c r="AK2759" s="46"/>
      <c r="AL2759" s="74"/>
    </row>
    <row r="2760" spans="34:38">
      <c r="AH2760" s="46"/>
      <c r="AI2760" s="46"/>
      <c r="AJ2760" s="46"/>
      <c r="AK2760" s="46"/>
      <c r="AL2760" s="74"/>
    </row>
    <row r="2761" spans="34:38">
      <c r="AH2761" s="46"/>
      <c r="AI2761" s="46"/>
      <c r="AJ2761" s="46"/>
      <c r="AK2761" s="46"/>
      <c r="AL2761" s="74"/>
    </row>
    <row r="2762" spans="34:38">
      <c r="AH2762" s="46"/>
      <c r="AI2762" s="46"/>
      <c r="AJ2762" s="46"/>
      <c r="AK2762" s="46"/>
      <c r="AL2762" s="74"/>
    </row>
    <row r="2763" spans="34:38">
      <c r="AH2763" s="46"/>
      <c r="AI2763" s="46"/>
      <c r="AJ2763" s="46"/>
      <c r="AK2763" s="46"/>
      <c r="AL2763" s="74"/>
    </row>
    <row r="2764" spans="34:38">
      <c r="AH2764" s="46"/>
      <c r="AI2764" s="46"/>
      <c r="AJ2764" s="46"/>
      <c r="AK2764" s="46"/>
      <c r="AL2764" s="74"/>
    </row>
    <row r="2765" spans="34:38">
      <c r="AH2765" s="46"/>
      <c r="AI2765" s="46"/>
      <c r="AJ2765" s="46"/>
      <c r="AK2765" s="46"/>
      <c r="AL2765" s="74"/>
    </row>
    <row r="2766" spans="34:38">
      <c r="AH2766" s="46"/>
      <c r="AI2766" s="46"/>
      <c r="AJ2766" s="46"/>
      <c r="AK2766" s="46"/>
      <c r="AL2766" s="74"/>
    </row>
    <row r="2767" spans="34:38">
      <c r="AH2767" s="46"/>
      <c r="AI2767" s="46"/>
      <c r="AJ2767" s="46"/>
      <c r="AK2767" s="46"/>
      <c r="AL2767" s="74"/>
    </row>
    <row r="2768" spans="34:38">
      <c r="AH2768" s="46"/>
      <c r="AI2768" s="46"/>
      <c r="AJ2768" s="46"/>
      <c r="AK2768" s="46"/>
      <c r="AL2768" s="74"/>
    </row>
    <row r="2769" spans="34:38">
      <c r="AH2769" s="46"/>
      <c r="AI2769" s="46"/>
      <c r="AJ2769" s="46"/>
      <c r="AK2769" s="46"/>
      <c r="AL2769" s="74"/>
    </row>
    <row r="2770" spans="34:38">
      <c r="AH2770" s="46"/>
      <c r="AI2770" s="46"/>
      <c r="AJ2770" s="46"/>
      <c r="AK2770" s="46"/>
      <c r="AL2770" s="74"/>
    </row>
    <row r="2771" spans="34:38">
      <c r="AH2771" s="46"/>
      <c r="AI2771" s="46"/>
      <c r="AJ2771" s="46"/>
      <c r="AK2771" s="46"/>
      <c r="AL2771" s="74"/>
    </row>
    <row r="2772" spans="34:38">
      <c r="AH2772" s="46"/>
      <c r="AI2772" s="46"/>
      <c r="AJ2772" s="46"/>
      <c r="AK2772" s="46"/>
      <c r="AL2772" s="74"/>
    </row>
    <row r="2773" spans="34:38">
      <c r="AH2773" s="46"/>
      <c r="AI2773" s="46"/>
      <c r="AJ2773" s="46"/>
      <c r="AK2773" s="46"/>
      <c r="AL2773" s="74"/>
    </row>
    <row r="2774" spans="34:38">
      <c r="AH2774" s="46"/>
      <c r="AI2774" s="46"/>
      <c r="AJ2774" s="46"/>
      <c r="AK2774" s="46"/>
      <c r="AL2774" s="74"/>
    </row>
    <row r="2775" spans="34:38">
      <c r="AH2775" s="46"/>
      <c r="AI2775" s="46"/>
      <c r="AJ2775" s="46"/>
      <c r="AK2775" s="46"/>
      <c r="AL2775" s="74"/>
    </row>
    <row r="2776" spans="34:38">
      <c r="AH2776" s="46"/>
      <c r="AI2776" s="46"/>
      <c r="AJ2776" s="46"/>
      <c r="AK2776" s="46"/>
      <c r="AL2776" s="74"/>
    </row>
    <row r="2777" spans="34:38">
      <c r="AH2777" s="46"/>
      <c r="AI2777" s="46"/>
      <c r="AJ2777" s="46"/>
      <c r="AK2777" s="46"/>
      <c r="AL2777" s="74"/>
    </row>
    <row r="2778" spans="34:38">
      <c r="AH2778" s="46"/>
      <c r="AI2778" s="46"/>
      <c r="AJ2778" s="46"/>
      <c r="AK2778" s="46"/>
      <c r="AL2778" s="74"/>
    </row>
    <row r="2779" spans="34:38">
      <c r="AH2779" s="46"/>
      <c r="AI2779" s="46"/>
      <c r="AJ2779" s="46"/>
      <c r="AK2779" s="46"/>
      <c r="AL2779" s="74"/>
    </row>
    <row r="2780" spans="34:38">
      <c r="AH2780" s="46"/>
      <c r="AI2780" s="46"/>
      <c r="AJ2780" s="46"/>
      <c r="AK2780" s="46"/>
      <c r="AL2780" s="74"/>
    </row>
    <row r="2781" spans="34:38">
      <c r="AH2781" s="46"/>
      <c r="AI2781" s="46"/>
      <c r="AJ2781" s="46"/>
      <c r="AK2781" s="46"/>
      <c r="AL2781" s="74"/>
    </row>
    <row r="2782" spans="34:38">
      <c r="AH2782" s="46"/>
      <c r="AI2782" s="46"/>
      <c r="AJ2782" s="46"/>
      <c r="AK2782" s="46"/>
      <c r="AL2782" s="74"/>
    </row>
    <row r="2783" spans="34:38">
      <c r="AH2783" s="46"/>
      <c r="AI2783" s="46"/>
      <c r="AJ2783" s="46"/>
      <c r="AK2783" s="46"/>
      <c r="AL2783" s="74"/>
    </row>
    <row r="2784" spans="34:38">
      <c r="AH2784" s="46"/>
      <c r="AI2784" s="46"/>
      <c r="AJ2784" s="46"/>
      <c r="AK2784" s="46"/>
      <c r="AL2784" s="74"/>
    </row>
    <row r="2785" spans="34:38">
      <c r="AH2785" s="46"/>
      <c r="AI2785" s="46"/>
      <c r="AJ2785" s="46"/>
      <c r="AK2785" s="46"/>
      <c r="AL2785" s="74"/>
    </row>
    <row r="2786" spans="34:38">
      <c r="AH2786" s="46"/>
      <c r="AI2786" s="46"/>
      <c r="AJ2786" s="46"/>
      <c r="AK2786" s="46"/>
      <c r="AL2786" s="74"/>
    </row>
    <row r="2787" spans="34:38">
      <c r="AH2787" s="46"/>
      <c r="AI2787" s="46"/>
      <c r="AJ2787" s="46"/>
      <c r="AK2787" s="46"/>
      <c r="AL2787" s="74"/>
    </row>
    <row r="2788" spans="34:38">
      <c r="AH2788" s="46"/>
      <c r="AI2788" s="46"/>
      <c r="AJ2788" s="46"/>
      <c r="AK2788" s="46"/>
      <c r="AL2788" s="74"/>
    </row>
    <row r="2789" spans="34:38">
      <c r="AH2789" s="46"/>
      <c r="AI2789" s="46"/>
      <c r="AJ2789" s="46"/>
      <c r="AK2789" s="46"/>
      <c r="AL2789" s="74"/>
    </row>
    <row r="2790" spans="34:38">
      <c r="AH2790" s="46"/>
      <c r="AI2790" s="46"/>
      <c r="AJ2790" s="46"/>
      <c r="AK2790" s="46"/>
      <c r="AL2790" s="74"/>
    </row>
    <row r="2791" spans="34:38">
      <c r="AH2791" s="46"/>
      <c r="AI2791" s="46"/>
      <c r="AJ2791" s="46"/>
      <c r="AK2791" s="46"/>
      <c r="AL2791" s="74"/>
    </row>
    <row r="2792" spans="34:38">
      <c r="AH2792" s="46"/>
      <c r="AI2792" s="46"/>
      <c r="AJ2792" s="46"/>
      <c r="AK2792" s="46"/>
      <c r="AL2792" s="74"/>
    </row>
    <row r="2793" spans="34:38">
      <c r="AH2793" s="46"/>
      <c r="AI2793" s="46"/>
      <c r="AJ2793" s="46"/>
      <c r="AK2793" s="46"/>
      <c r="AL2793" s="74"/>
    </row>
    <row r="2794" spans="34:38">
      <c r="AH2794" s="46"/>
      <c r="AI2794" s="46"/>
      <c r="AJ2794" s="46"/>
      <c r="AK2794" s="46"/>
      <c r="AL2794" s="74"/>
    </row>
    <row r="2795" spans="34:38">
      <c r="AH2795" s="46"/>
      <c r="AI2795" s="46"/>
      <c r="AJ2795" s="46"/>
      <c r="AK2795" s="46"/>
      <c r="AL2795" s="74"/>
    </row>
    <row r="2796" spans="34:38">
      <c r="AH2796" s="46"/>
      <c r="AI2796" s="46"/>
      <c r="AJ2796" s="46"/>
      <c r="AK2796" s="46"/>
      <c r="AL2796" s="74"/>
    </row>
    <row r="2797" spans="34:38">
      <c r="AH2797" s="46"/>
      <c r="AI2797" s="46"/>
      <c r="AJ2797" s="46"/>
      <c r="AK2797" s="46"/>
      <c r="AL2797" s="74"/>
    </row>
    <row r="2798" spans="34:38">
      <c r="AH2798" s="46"/>
      <c r="AI2798" s="46"/>
      <c r="AJ2798" s="46"/>
      <c r="AK2798" s="46"/>
      <c r="AL2798" s="74"/>
    </row>
    <row r="2799" spans="34:38">
      <c r="AH2799" s="46"/>
      <c r="AI2799" s="46"/>
      <c r="AJ2799" s="46"/>
      <c r="AK2799" s="46"/>
      <c r="AL2799" s="74"/>
    </row>
    <row r="2800" spans="34:38">
      <c r="AH2800" s="46"/>
      <c r="AI2800" s="46"/>
      <c r="AJ2800" s="46"/>
      <c r="AK2800" s="46"/>
      <c r="AL2800" s="74"/>
    </row>
    <row r="2801" spans="34:38">
      <c r="AH2801" s="46"/>
      <c r="AI2801" s="46"/>
      <c r="AJ2801" s="46"/>
      <c r="AK2801" s="46"/>
      <c r="AL2801" s="74"/>
    </row>
    <row r="2802" spans="34:38">
      <c r="AH2802" s="46"/>
      <c r="AI2802" s="46"/>
      <c r="AJ2802" s="46"/>
      <c r="AK2802" s="46"/>
      <c r="AL2802" s="74"/>
    </row>
    <row r="2803" spans="34:38">
      <c r="AH2803" s="46"/>
      <c r="AI2803" s="46"/>
      <c r="AJ2803" s="46"/>
      <c r="AK2803" s="46"/>
      <c r="AL2803" s="74"/>
    </row>
    <row r="2804" spans="34:38">
      <c r="AH2804" s="46"/>
      <c r="AI2804" s="46"/>
      <c r="AJ2804" s="46"/>
      <c r="AK2804" s="46"/>
      <c r="AL2804" s="74"/>
    </row>
    <row r="2805" spans="34:38">
      <c r="AH2805" s="46"/>
      <c r="AI2805" s="46"/>
      <c r="AJ2805" s="46"/>
      <c r="AK2805" s="46"/>
      <c r="AL2805" s="74"/>
    </row>
    <row r="2806" spans="34:38">
      <c r="AH2806" s="46"/>
      <c r="AI2806" s="46"/>
      <c r="AJ2806" s="46"/>
      <c r="AK2806" s="46"/>
      <c r="AL2806" s="74"/>
    </row>
    <row r="2807" spans="34:38">
      <c r="AH2807" s="46"/>
      <c r="AI2807" s="46"/>
      <c r="AJ2807" s="46"/>
      <c r="AK2807" s="46"/>
      <c r="AL2807" s="74"/>
    </row>
    <row r="2808" spans="34:38">
      <c r="AH2808" s="46"/>
      <c r="AI2808" s="46"/>
      <c r="AJ2808" s="46"/>
      <c r="AK2808" s="46"/>
      <c r="AL2808" s="74"/>
    </row>
    <row r="2809" spans="34:38">
      <c r="AH2809" s="46"/>
      <c r="AI2809" s="46"/>
      <c r="AJ2809" s="46"/>
      <c r="AK2809" s="46"/>
      <c r="AL2809" s="74"/>
    </row>
    <row r="2810" spans="34:38">
      <c r="AH2810" s="46"/>
      <c r="AI2810" s="46"/>
      <c r="AJ2810" s="46"/>
      <c r="AK2810" s="46"/>
      <c r="AL2810" s="74"/>
    </row>
    <row r="2811" spans="34:38">
      <c r="AH2811" s="46"/>
      <c r="AI2811" s="46"/>
      <c r="AJ2811" s="46"/>
      <c r="AK2811" s="46"/>
      <c r="AL2811" s="74"/>
    </row>
    <row r="2812" spans="34:38">
      <c r="AH2812" s="46"/>
      <c r="AI2812" s="46"/>
      <c r="AJ2812" s="46"/>
      <c r="AK2812" s="46"/>
      <c r="AL2812" s="74"/>
    </row>
    <row r="2813" spans="34:38">
      <c r="AH2813" s="46"/>
      <c r="AI2813" s="46"/>
      <c r="AJ2813" s="46"/>
      <c r="AK2813" s="46"/>
      <c r="AL2813" s="74"/>
    </row>
    <row r="2814" spans="34:38">
      <c r="AH2814" s="46"/>
      <c r="AI2814" s="46"/>
      <c r="AJ2814" s="46"/>
      <c r="AK2814" s="46"/>
      <c r="AL2814" s="74"/>
    </row>
    <row r="2815" spans="34:38">
      <c r="AH2815" s="46"/>
      <c r="AI2815" s="46"/>
      <c r="AJ2815" s="46"/>
      <c r="AK2815" s="46"/>
      <c r="AL2815" s="74"/>
    </row>
    <row r="2816" spans="34:38">
      <c r="AH2816" s="46"/>
      <c r="AI2816" s="46"/>
      <c r="AJ2816" s="46"/>
      <c r="AK2816" s="46"/>
      <c r="AL2816" s="74"/>
    </row>
    <row r="2817" spans="34:38">
      <c r="AH2817" s="46"/>
      <c r="AI2817" s="46"/>
      <c r="AJ2817" s="46"/>
      <c r="AK2817" s="46"/>
      <c r="AL2817" s="74"/>
    </row>
    <row r="2818" spans="34:38">
      <c r="AH2818" s="46"/>
      <c r="AI2818" s="46"/>
      <c r="AJ2818" s="46"/>
      <c r="AK2818" s="46"/>
      <c r="AL2818" s="74"/>
    </row>
    <row r="2819" spans="34:38">
      <c r="AH2819" s="46"/>
      <c r="AI2819" s="46"/>
      <c r="AJ2819" s="46"/>
      <c r="AK2819" s="46"/>
      <c r="AL2819" s="74"/>
    </row>
    <row r="2820" spans="34:38">
      <c r="AH2820" s="46"/>
      <c r="AI2820" s="46"/>
      <c r="AJ2820" s="46"/>
      <c r="AK2820" s="46"/>
      <c r="AL2820" s="74"/>
    </row>
    <row r="2821" spans="34:38">
      <c r="AH2821" s="46"/>
      <c r="AI2821" s="46"/>
      <c r="AJ2821" s="46"/>
      <c r="AK2821" s="46"/>
      <c r="AL2821" s="74"/>
    </row>
    <row r="2822" spans="34:38">
      <c r="AH2822" s="46"/>
      <c r="AI2822" s="46"/>
      <c r="AJ2822" s="46"/>
      <c r="AK2822" s="46"/>
      <c r="AL2822" s="74"/>
    </row>
    <row r="2823" spans="34:38">
      <c r="AH2823" s="46"/>
      <c r="AI2823" s="46"/>
      <c r="AJ2823" s="46"/>
      <c r="AK2823" s="46"/>
      <c r="AL2823" s="74"/>
    </row>
    <row r="2824" spans="34:38">
      <c r="AH2824" s="46"/>
      <c r="AI2824" s="46"/>
      <c r="AJ2824" s="46"/>
      <c r="AK2824" s="46"/>
      <c r="AL2824" s="74"/>
    </row>
    <row r="2825" spans="34:38">
      <c r="AH2825" s="46"/>
      <c r="AI2825" s="46"/>
      <c r="AJ2825" s="46"/>
      <c r="AK2825" s="46"/>
      <c r="AL2825" s="74"/>
    </row>
    <row r="2826" spans="34:38">
      <c r="AH2826" s="46"/>
      <c r="AI2826" s="46"/>
      <c r="AJ2826" s="46"/>
      <c r="AK2826" s="46"/>
      <c r="AL2826" s="74"/>
    </row>
    <row r="2827" spans="34:38">
      <c r="AH2827" s="46"/>
      <c r="AI2827" s="46"/>
      <c r="AJ2827" s="46"/>
      <c r="AK2827" s="46"/>
      <c r="AL2827" s="74"/>
    </row>
    <row r="2828" spans="34:38">
      <c r="AH2828" s="46"/>
      <c r="AI2828" s="46"/>
      <c r="AJ2828" s="46"/>
      <c r="AK2828" s="46"/>
      <c r="AL2828" s="74"/>
    </row>
    <row r="2829" spans="34:38">
      <c r="AH2829" s="46"/>
      <c r="AI2829" s="46"/>
      <c r="AJ2829" s="46"/>
      <c r="AK2829" s="46"/>
      <c r="AL2829" s="74"/>
    </row>
    <row r="2830" spans="34:38">
      <c r="AH2830" s="46"/>
      <c r="AI2830" s="46"/>
      <c r="AJ2830" s="46"/>
      <c r="AK2830" s="46"/>
      <c r="AL2830" s="74"/>
    </row>
    <row r="2831" spans="34:38">
      <c r="AH2831" s="46"/>
      <c r="AI2831" s="46"/>
      <c r="AJ2831" s="46"/>
      <c r="AK2831" s="46"/>
      <c r="AL2831" s="74"/>
    </row>
    <row r="2832" spans="34:38">
      <c r="AH2832" s="46"/>
      <c r="AI2832" s="46"/>
      <c r="AJ2832" s="46"/>
      <c r="AK2832" s="46"/>
      <c r="AL2832" s="74"/>
    </row>
    <row r="2833" spans="34:38">
      <c r="AH2833" s="46"/>
      <c r="AI2833" s="46"/>
      <c r="AJ2833" s="46"/>
      <c r="AK2833" s="46"/>
      <c r="AL2833" s="74"/>
    </row>
    <row r="2834" spans="34:38">
      <c r="AH2834" s="46"/>
      <c r="AI2834" s="46"/>
      <c r="AJ2834" s="46"/>
      <c r="AK2834" s="46"/>
      <c r="AL2834" s="74"/>
    </row>
    <row r="2835" spans="34:38">
      <c r="AH2835" s="46"/>
      <c r="AI2835" s="46"/>
      <c r="AJ2835" s="46"/>
      <c r="AK2835" s="46"/>
      <c r="AL2835" s="74"/>
    </row>
    <row r="2836" spans="34:38">
      <c r="AH2836" s="46"/>
      <c r="AI2836" s="46"/>
      <c r="AJ2836" s="46"/>
      <c r="AK2836" s="46"/>
      <c r="AL2836" s="74"/>
    </row>
    <row r="2837" spans="34:38">
      <c r="AH2837" s="46"/>
      <c r="AI2837" s="46"/>
      <c r="AJ2837" s="46"/>
      <c r="AK2837" s="46"/>
      <c r="AL2837" s="74"/>
    </row>
    <row r="2838" spans="34:38">
      <c r="AH2838" s="46"/>
      <c r="AI2838" s="46"/>
      <c r="AJ2838" s="46"/>
      <c r="AK2838" s="46"/>
      <c r="AL2838" s="74"/>
    </row>
    <row r="2839" spans="34:38">
      <c r="AH2839" s="46"/>
      <c r="AI2839" s="46"/>
      <c r="AJ2839" s="46"/>
      <c r="AK2839" s="46"/>
      <c r="AL2839" s="74"/>
    </row>
    <row r="2840" spans="34:38">
      <c r="AH2840" s="46"/>
      <c r="AI2840" s="46"/>
      <c r="AJ2840" s="46"/>
      <c r="AK2840" s="46"/>
      <c r="AL2840" s="74"/>
    </row>
    <row r="2841" spans="34:38">
      <c r="AH2841" s="46"/>
      <c r="AI2841" s="46"/>
      <c r="AJ2841" s="46"/>
      <c r="AK2841" s="46"/>
      <c r="AL2841" s="74"/>
    </row>
    <row r="2842" spans="34:38">
      <c r="AH2842" s="46"/>
      <c r="AI2842" s="46"/>
      <c r="AJ2842" s="46"/>
      <c r="AK2842" s="46"/>
      <c r="AL2842" s="74"/>
    </row>
    <row r="2843" spans="34:38">
      <c r="AH2843" s="46"/>
      <c r="AI2843" s="46"/>
      <c r="AJ2843" s="46"/>
      <c r="AK2843" s="46"/>
      <c r="AL2843" s="74"/>
    </row>
    <row r="2844" spans="34:38">
      <c r="AH2844" s="46"/>
      <c r="AI2844" s="46"/>
      <c r="AJ2844" s="46"/>
      <c r="AK2844" s="46"/>
      <c r="AL2844" s="74"/>
    </row>
    <row r="2845" spans="34:38">
      <c r="AH2845" s="46"/>
      <c r="AI2845" s="46"/>
      <c r="AJ2845" s="46"/>
      <c r="AK2845" s="46"/>
      <c r="AL2845" s="74"/>
    </row>
    <row r="2846" spans="34:38">
      <c r="AH2846" s="46"/>
      <c r="AI2846" s="46"/>
      <c r="AJ2846" s="46"/>
      <c r="AK2846" s="46"/>
      <c r="AL2846" s="74"/>
    </row>
    <row r="2847" spans="34:38">
      <c r="AH2847" s="46"/>
      <c r="AI2847" s="46"/>
      <c r="AJ2847" s="46"/>
      <c r="AK2847" s="46"/>
      <c r="AL2847" s="74"/>
    </row>
    <row r="2848" spans="34:38">
      <c r="AH2848" s="46"/>
      <c r="AI2848" s="46"/>
      <c r="AJ2848" s="46"/>
      <c r="AK2848" s="46"/>
      <c r="AL2848" s="74"/>
    </row>
    <row r="2849" spans="34:38">
      <c r="AH2849" s="46"/>
      <c r="AI2849" s="46"/>
      <c r="AJ2849" s="46"/>
      <c r="AK2849" s="46"/>
      <c r="AL2849" s="74"/>
    </row>
    <row r="2850" spans="34:38">
      <c r="AH2850" s="46"/>
      <c r="AI2850" s="46"/>
      <c r="AJ2850" s="46"/>
      <c r="AK2850" s="46"/>
      <c r="AL2850" s="74"/>
    </row>
    <row r="2851" spans="34:38">
      <c r="AH2851" s="46"/>
      <c r="AI2851" s="46"/>
      <c r="AJ2851" s="46"/>
      <c r="AK2851" s="46"/>
      <c r="AL2851" s="74"/>
    </row>
    <row r="2852" spans="34:38">
      <c r="AH2852" s="46"/>
      <c r="AI2852" s="46"/>
      <c r="AJ2852" s="46"/>
      <c r="AK2852" s="46"/>
      <c r="AL2852" s="74"/>
    </row>
    <row r="2853" spans="34:38">
      <c r="AH2853" s="46"/>
      <c r="AI2853" s="46"/>
      <c r="AJ2853" s="46"/>
      <c r="AK2853" s="46"/>
      <c r="AL2853" s="74"/>
    </row>
    <row r="2854" spans="34:38">
      <c r="AH2854" s="46"/>
      <c r="AI2854" s="46"/>
      <c r="AJ2854" s="46"/>
      <c r="AK2854" s="46"/>
      <c r="AL2854" s="74"/>
    </row>
    <row r="2855" spans="34:38">
      <c r="AH2855" s="46"/>
      <c r="AI2855" s="46"/>
      <c r="AJ2855" s="46"/>
      <c r="AK2855" s="46"/>
      <c r="AL2855" s="74"/>
    </row>
    <row r="2856" spans="34:38">
      <c r="AH2856" s="46"/>
      <c r="AI2856" s="46"/>
      <c r="AJ2856" s="46"/>
      <c r="AK2856" s="46"/>
      <c r="AL2856" s="74"/>
    </row>
    <row r="2857" spans="34:38">
      <c r="AH2857" s="46"/>
      <c r="AI2857" s="46"/>
      <c r="AJ2857" s="46"/>
      <c r="AK2857" s="46"/>
      <c r="AL2857" s="74"/>
    </row>
    <row r="2858" spans="34:38">
      <c r="AH2858" s="46"/>
      <c r="AI2858" s="46"/>
      <c r="AJ2858" s="46"/>
      <c r="AK2858" s="46"/>
      <c r="AL2858" s="74"/>
    </row>
    <row r="2859" spans="34:38">
      <c r="AH2859" s="46"/>
      <c r="AI2859" s="46"/>
      <c r="AJ2859" s="46"/>
      <c r="AK2859" s="46"/>
      <c r="AL2859" s="74"/>
    </row>
    <row r="2860" spans="34:38">
      <c r="AH2860" s="46"/>
      <c r="AI2860" s="46"/>
      <c r="AJ2860" s="46"/>
      <c r="AK2860" s="46"/>
      <c r="AL2860" s="74"/>
    </row>
    <row r="2861" spans="34:38">
      <c r="AH2861" s="46"/>
      <c r="AI2861" s="46"/>
      <c r="AJ2861" s="46"/>
      <c r="AK2861" s="46"/>
      <c r="AL2861" s="74"/>
    </row>
    <row r="2862" spans="34:38">
      <c r="AH2862" s="46"/>
      <c r="AI2862" s="46"/>
      <c r="AJ2862" s="46"/>
      <c r="AK2862" s="46"/>
      <c r="AL2862" s="74"/>
    </row>
    <row r="2863" spans="34:38">
      <c r="AH2863" s="46"/>
      <c r="AI2863" s="46"/>
      <c r="AJ2863" s="46"/>
      <c r="AK2863" s="46"/>
      <c r="AL2863" s="74"/>
    </row>
    <row r="2864" spans="34:38">
      <c r="AH2864" s="46"/>
      <c r="AI2864" s="46"/>
      <c r="AJ2864" s="46"/>
      <c r="AK2864" s="46"/>
      <c r="AL2864" s="74"/>
    </row>
    <row r="2865" spans="34:38">
      <c r="AH2865" s="46"/>
      <c r="AI2865" s="46"/>
      <c r="AJ2865" s="46"/>
      <c r="AK2865" s="46"/>
      <c r="AL2865" s="74"/>
    </row>
    <row r="2866" spans="34:38">
      <c r="AH2866" s="46"/>
      <c r="AI2866" s="46"/>
      <c r="AJ2866" s="46"/>
      <c r="AK2866" s="46"/>
      <c r="AL2866" s="74"/>
    </row>
    <row r="2867" spans="34:38">
      <c r="AH2867" s="46"/>
      <c r="AI2867" s="46"/>
      <c r="AJ2867" s="46"/>
      <c r="AK2867" s="46"/>
      <c r="AL2867" s="74"/>
    </row>
    <row r="2868" spans="34:38">
      <c r="AH2868" s="46"/>
      <c r="AI2868" s="46"/>
      <c r="AJ2868" s="46"/>
      <c r="AK2868" s="46"/>
      <c r="AL2868" s="74"/>
    </row>
    <row r="2869" spans="34:38">
      <c r="AH2869" s="46"/>
      <c r="AI2869" s="46"/>
      <c r="AJ2869" s="46"/>
      <c r="AK2869" s="46"/>
      <c r="AL2869" s="74"/>
    </row>
    <row r="2870" spans="34:38">
      <c r="AH2870" s="46"/>
      <c r="AI2870" s="46"/>
      <c r="AJ2870" s="46"/>
      <c r="AK2870" s="46"/>
      <c r="AL2870" s="74"/>
    </row>
    <row r="2871" spans="34:38">
      <c r="AH2871" s="46"/>
      <c r="AI2871" s="46"/>
      <c r="AJ2871" s="46"/>
      <c r="AK2871" s="46"/>
      <c r="AL2871" s="74"/>
    </row>
    <row r="2872" spans="34:38">
      <c r="AH2872" s="46"/>
      <c r="AI2872" s="46"/>
      <c r="AJ2872" s="46"/>
      <c r="AK2872" s="46"/>
      <c r="AL2872" s="74"/>
    </row>
    <row r="2873" spans="34:38">
      <c r="AH2873" s="46"/>
      <c r="AI2873" s="46"/>
      <c r="AJ2873" s="46"/>
      <c r="AK2873" s="46"/>
      <c r="AL2873" s="74"/>
    </row>
    <row r="2874" spans="34:38">
      <c r="AH2874" s="46"/>
      <c r="AI2874" s="46"/>
      <c r="AJ2874" s="46"/>
      <c r="AK2874" s="46"/>
      <c r="AL2874" s="74"/>
    </row>
    <row r="2875" spans="34:38">
      <c r="AH2875" s="46"/>
      <c r="AI2875" s="46"/>
      <c r="AJ2875" s="46"/>
      <c r="AK2875" s="46"/>
      <c r="AL2875" s="74"/>
    </row>
    <row r="2876" spans="34:38">
      <c r="AH2876" s="46"/>
      <c r="AI2876" s="46"/>
      <c r="AJ2876" s="46"/>
      <c r="AK2876" s="46"/>
      <c r="AL2876" s="74"/>
    </row>
    <row r="2877" spans="34:38">
      <c r="AH2877" s="46"/>
      <c r="AI2877" s="46"/>
      <c r="AJ2877" s="46"/>
      <c r="AK2877" s="46"/>
      <c r="AL2877" s="74"/>
    </row>
    <row r="2878" spans="34:38">
      <c r="AH2878" s="46"/>
      <c r="AI2878" s="46"/>
      <c r="AJ2878" s="46"/>
      <c r="AK2878" s="46"/>
      <c r="AL2878" s="74"/>
    </row>
    <row r="2879" spans="34:38">
      <c r="AH2879" s="46"/>
      <c r="AI2879" s="46"/>
      <c r="AJ2879" s="46"/>
      <c r="AK2879" s="46"/>
      <c r="AL2879" s="74"/>
    </row>
    <row r="2880" spans="34:38">
      <c r="AH2880" s="46"/>
      <c r="AI2880" s="46"/>
      <c r="AJ2880" s="46"/>
      <c r="AK2880" s="46"/>
      <c r="AL2880" s="74"/>
    </row>
    <row r="2881" spans="34:38">
      <c r="AH2881" s="46"/>
      <c r="AI2881" s="46"/>
      <c r="AJ2881" s="46"/>
      <c r="AK2881" s="46"/>
      <c r="AL2881" s="74"/>
    </row>
    <row r="2882" spans="34:38">
      <c r="AH2882" s="46"/>
      <c r="AI2882" s="46"/>
      <c r="AJ2882" s="46"/>
      <c r="AK2882" s="46"/>
      <c r="AL2882" s="74"/>
    </row>
    <row r="2883" spans="34:38">
      <c r="AH2883" s="46"/>
      <c r="AI2883" s="46"/>
      <c r="AJ2883" s="46"/>
      <c r="AK2883" s="46"/>
      <c r="AL2883" s="74"/>
    </row>
    <row r="2884" spans="34:38">
      <c r="AH2884" s="46"/>
      <c r="AI2884" s="46"/>
      <c r="AJ2884" s="46"/>
      <c r="AK2884" s="46"/>
      <c r="AL2884" s="74"/>
    </row>
    <row r="2885" spans="34:38">
      <c r="AH2885" s="46"/>
      <c r="AI2885" s="46"/>
      <c r="AJ2885" s="46"/>
      <c r="AK2885" s="46"/>
      <c r="AL2885" s="74"/>
    </row>
    <row r="2886" spans="34:38">
      <c r="AH2886" s="46"/>
      <c r="AI2886" s="46"/>
      <c r="AJ2886" s="46"/>
      <c r="AK2886" s="46"/>
      <c r="AL2886" s="74"/>
    </row>
    <row r="2887" spans="34:38">
      <c r="AH2887" s="46"/>
      <c r="AI2887" s="46"/>
      <c r="AJ2887" s="46"/>
      <c r="AK2887" s="46"/>
      <c r="AL2887" s="74"/>
    </row>
    <row r="2888" spans="34:38">
      <c r="AH2888" s="46"/>
      <c r="AI2888" s="46"/>
      <c r="AJ2888" s="46"/>
      <c r="AK2888" s="46"/>
      <c r="AL2888" s="74"/>
    </row>
    <row r="2889" spans="34:38">
      <c r="AH2889" s="46"/>
      <c r="AI2889" s="46"/>
      <c r="AJ2889" s="46"/>
      <c r="AK2889" s="46"/>
      <c r="AL2889" s="74"/>
    </row>
    <row r="2890" spans="34:38">
      <c r="AH2890" s="46"/>
      <c r="AI2890" s="46"/>
      <c r="AJ2890" s="46"/>
      <c r="AK2890" s="46"/>
      <c r="AL2890" s="74"/>
    </row>
    <row r="2891" spans="34:38">
      <c r="AH2891" s="46"/>
      <c r="AI2891" s="46"/>
      <c r="AJ2891" s="46"/>
      <c r="AK2891" s="46"/>
      <c r="AL2891" s="74"/>
    </row>
    <row r="2892" spans="34:38">
      <c r="AH2892" s="46"/>
      <c r="AI2892" s="46"/>
      <c r="AJ2892" s="46"/>
      <c r="AK2892" s="46"/>
      <c r="AL2892" s="74"/>
    </row>
    <row r="2893" spans="34:38">
      <c r="AH2893" s="46"/>
      <c r="AI2893" s="46"/>
      <c r="AJ2893" s="46"/>
      <c r="AK2893" s="46"/>
      <c r="AL2893" s="74"/>
    </row>
    <row r="2894" spans="34:38">
      <c r="AH2894" s="46"/>
      <c r="AI2894" s="46"/>
      <c r="AJ2894" s="46"/>
      <c r="AK2894" s="46"/>
      <c r="AL2894" s="74"/>
    </row>
    <row r="2895" spans="34:38">
      <c r="AH2895" s="46"/>
      <c r="AI2895" s="46"/>
      <c r="AJ2895" s="46"/>
      <c r="AK2895" s="46"/>
      <c r="AL2895" s="74"/>
    </row>
    <row r="2896" spans="34:38">
      <c r="AH2896" s="46"/>
      <c r="AI2896" s="46"/>
      <c r="AJ2896" s="46"/>
      <c r="AK2896" s="46"/>
      <c r="AL2896" s="74"/>
    </row>
    <row r="2897" spans="34:38">
      <c r="AH2897" s="46"/>
      <c r="AI2897" s="46"/>
      <c r="AJ2897" s="46"/>
      <c r="AK2897" s="46"/>
      <c r="AL2897" s="74"/>
    </row>
    <row r="2898" spans="34:38">
      <c r="AH2898" s="46"/>
      <c r="AI2898" s="46"/>
      <c r="AJ2898" s="46"/>
      <c r="AK2898" s="46"/>
      <c r="AL2898" s="74"/>
    </row>
    <row r="2899" spans="34:38">
      <c r="AH2899" s="46"/>
      <c r="AI2899" s="46"/>
      <c r="AJ2899" s="46"/>
      <c r="AK2899" s="46"/>
      <c r="AL2899" s="74"/>
    </row>
    <row r="2900" spans="34:38">
      <c r="AH2900" s="46"/>
      <c r="AI2900" s="46"/>
      <c r="AJ2900" s="46"/>
      <c r="AK2900" s="46"/>
      <c r="AL2900" s="74"/>
    </row>
    <row r="2901" spans="34:38">
      <c r="AH2901" s="46"/>
      <c r="AI2901" s="46"/>
      <c r="AJ2901" s="46"/>
      <c r="AK2901" s="46"/>
      <c r="AL2901" s="74"/>
    </row>
    <row r="2902" spans="34:38">
      <c r="AH2902" s="46"/>
      <c r="AI2902" s="46"/>
      <c r="AJ2902" s="46"/>
      <c r="AK2902" s="46"/>
      <c r="AL2902" s="74"/>
    </row>
    <row r="2903" spans="34:38">
      <c r="AH2903" s="46"/>
      <c r="AI2903" s="46"/>
      <c r="AJ2903" s="46"/>
      <c r="AK2903" s="46"/>
      <c r="AL2903" s="74"/>
    </row>
    <row r="2904" spans="34:38">
      <c r="AH2904" s="46"/>
      <c r="AI2904" s="46"/>
      <c r="AJ2904" s="46"/>
      <c r="AK2904" s="46"/>
      <c r="AL2904" s="74"/>
    </row>
    <row r="2905" spans="34:38">
      <c r="AH2905" s="46"/>
      <c r="AI2905" s="46"/>
      <c r="AJ2905" s="46"/>
      <c r="AK2905" s="46"/>
      <c r="AL2905" s="74"/>
    </row>
    <row r="2906" spans="34:38">
      <c r="AH2906" s="46"/>
      <c r="AI2906" s="46"/>
      <c r="AJ2906" s="46"/>
      <c r="AK2906" s="46"/>
      <c r="AL2906" s="74"/>
    </row>
    <row r="2907" spans="34:38">
      <c r="AH2907" s="46"/>
      <c r="AI2907" s="46"/>
      <c r="AJ2907" s="46"/>
      <c r="AK2907" s="46"/>
      <c r="AL2907" s="74"/>
    </row>
    <row r="2908" spans="34:38">
      <c r="AH2908" s="46"/>
      <c r="AI2908" s="46"/>
      <c r="AJ2908" s="46"/>
      <c r="AK2908" s="46"/>
      <c r="AL2908" s="74"/>
    </row>
    <row r="2909" spans="34:38">
      <c r="AH2909" s="46"/>
      <c r="AI2909" s="46"/>
      <c r="AJ2909" s="46"/>
      <c r="AK2909" s="46"/>
      <c r="AL2909" s="74"/>
    </row>
    <row r="2910" spans="34:38">
      <c r="AH2910" s="46"/>
      <c r="AI2910" s="46"/>
      <c r="AJ2910" s="46"/>
      <c r="AK2910" s="46"/>
      <c r="AL2910" s="74"/>
    </row>
    <row r="2911" spans="34:38">
      <c r="AH2911" s="46"/>
      <c r="AI2911" s="46"/>
      <c r="AJ2911" s="46"/>
      <c r="AK2911" s="46"/>
      <c r="AL2911" s="74"/>
    </row>
    <row r="2912" spans="34:38">
      <c r="AH2912" s="46"/>
      <c r="AI2912" s="46"/>
      <c r="AJ2912" s="46"/>
      <c r="AK2912" s="46"/>
      <c r="AL2912" s="74"/>
    </row>
    <row r="2913" spans="34:38">
      <c r="AH2913" s="46"/>
      <c r="AI2913" s="46"/>
      <c r="AJ2913" s="46"/>
      <c r="AK2913" s="46"/>
      <c r="AL2913" s="74"/>
    </row>
    <row r="2914" spans="34:38">
      <c r="AH2914" s="46"/>
      <c r="AI2914" s="46"/>
      <c r="AJ2914" s="46"/>
      <c r="AK2914" s="46"/>
      <c r="AL2914" s="74"/>
    </row>
    <row r="2915" spans="34:38">
      <c r="AH2915" s="46"/>
      <c r="AI2915" s="46"/>
      <c r="AJ2915" s="46"/>
      <c r="AK2915" s="46"/>
      <c r="AL2915" s="74"/>
    </row>
    <row r="2916" spans="34:38">
      <c r="AH2916" s="46"/>
      <c r="AI2916" s="46"/>
      <c r="AJ2916" s="46"/>
      <c r="AK2916" s="46"/>
      <c r="AL2916" s="74"/>
    </row>
    <row r="2917" spans="34:38">
      <c r="AH2917" s="46"/>
      <c r="AI2917" s="46"/>
      <c r="AJ2917" s="46"/>
      <c r="AK2917" s="46"/>
      <c r="AL2917" s="74"/>
    </row>
    <row r="2918" spans="34:38">
      <c r="AH2918" s="46"/>
      <c r="AI2918" s="46"/>
      <c r="AJ2918" s="46"/>
      <c r="AK2918" s="46"/>
      <c r="AL2918" s="74"/>
    </row>
    <row r="2919" spans="34:38">
      <c r="AH2919" s="46"/>
      <c r="AI2919" s="46"/>
      <c r="AJ2919" s="46"/>
      <c r="AK2919" s="46"/>
      <c r="AL2919" s="74"/>
    </row>
    <row r="2920" spans="34:38">
      <c r="AH2920" s="46"/>
      <c r="AI2920" s="46"/>
      <c r="AJ2920" s="46"/>
      <c r="AK2920" s="46"/>
      <c r="AL2920" s="74"/>
    </row>
    <row r="2921" spans="34:38">
      <c r="AH2921" s="46"/>
      <c r="AI2921" s="46"/>
      <c r="AJ2921" s="46"/>
      <c r="AK2921" s="46"/>
      <c r="AL2921" s="74"/>
    </row>
    <row r="2922" spans="34:38">
      <c r="AH2922" s="46"/>
      <c r="AI2922" s="46"/>
      <c r="AJ2922" s="46"/>
      <c r="AK2922" s="46"/>
      <c r="AL2922" s="74"/>
    </row>
    <row r="2923" spans="34:38">
      <c r="AH2923" s="46"/>
      <c r="AI2923" s="46"/>
      <c r="AJ2923" s="46"/>
      <c r="AK2923" s="46"/>
      <c r="AL2923" s="74"/>
    </row>
    <row r="2924" spans="34:38">
      <c r="AH2924" s="46"/>
      <c r="AI2924" s="46"/>
      <c r="AJ2924" s="46"/>
      <c r="AK2924" s="46"/>
      <c r="AL2924" s="74"/>
    </row>
    <row r="2925" spans="34:38">
      <c r="AH2925" s="46"/>
      <c r="AI2925" s="46"/>
      <c r="AJ2925" s="46"/>
      <c r="AK2925" s="46"/>
      <c r="AL2925" s="74"/>
    </row>
    <row r="2926" spans="34:38">
      <c r="AH2926" s="46"/>
      <c r="AI2926" s="46"/>
      <c r="AJ2926" s="46"/>
      <c r="AK2926" s="46"/>
      <c r="AL2926" s="74"/>
    </row>
    <row r="2927" spans="34:38">
      <c r="AH2927" s="46"/>
      <c r="AI2927" s="46"/>
      <c r="AJ2927" s="46"/>
      <c r="AK2927" s="46"/>
      <c r="AL2927" s="74"/>
    </row>
    <row r="2928" spans="34:38">
      <c r="AH2928" s="46"/>
      <c r="AI2928" s="46"/>
      <c r="AJ2928" s="46"/>
      <c r="AK2928" s="46"/>
      <c r="AL2928" s="74"/>
    </row>
    <row r="2929" spans="34:38">
      <c r="AH2929" s="46"/>
      <c r="AI2929" s="46"/>
      <c r="AJ2929" s="46"/>
      <c r="AK2929" s="46"/>
      <c r="AL2929" s="74"/>
    </row>
    <row r="2930" spans="34:38">
      <c r="AH2930" s="46"/>
      <c r="AI2930" s="46"/>
      <c r="AJ2930" s="46"/>
      <c r="AK2930" s="46"/>
      <c r="AL2930" s="74"/>
    </row>
    <row r="2931" spans="34:38">
      <c r="AH2931" s="46"/>
      <c r="AI2931" s="46"/>
      <c r="AJ2931" s="46"/>
      <c r="AK2931" s="46"/>
      <c r="AL2931" s="74"/>
    </row>
    <row r="2932" spans="34:38">
      <c r="AH2932" s="46"/>
      <c r="AI2932" s="46"/>
      <c r="AJ2932" s="46"/>
      <c r="AK2932" s="46"/>
      <c r="AL2932" s="74"/>
    </row>
    <row r="2933" spans="34:38">
      <c r="AH2933" s="46"/>
      <c r="AI2933" s="46"/>
      <c r="AJ2933" s="46"/>
      <c r="AK2933" s="46"/>
      <c r="AL2933" s="74"/>
    </row>
    <row r="2934" spans="34:38">
      <c r="AH2934" s="46"/>
      <c r="AI2934" s="46"/>
      <c r="AJ2934" s="46"/>
      <c r="AK2934" s="46"/>
      <c r="AL2934" s="74"/>
    </row>
    <row r="2935" spans="34:38">
      <c r="AH2935" s="46"/>
      <c r="AI2935" s="46"/>
      <c r="AJ2935" s="46"/>
      <c r="AK2935" s="46"/>
      <c r="AL2935" s="74"/>
    </row>
    <row r="2936" spans="34:38">
      <c r="AH2936" s="46"/>
      <c r="AI2936" s="46"/>
      <c r="AJ2936" s="46"/>
      <c r="AK2936" s="46"/>
      <c r="AL2936" s="74"/>
    </row>
    <row r="2937" spans="34:38">
      <c r="AH2937" s="46"/>
      <c r="AI2937" s="46"/>
      <c r="AJ2937" s="46"/>
      <c r="AK2937" s="46"/>
      <c r="AL2937" s="74"/>
    </row>
    <row r="2938" spans="34:38">
      <c r="AH2938" s="46"/>
      <c r="AI2938" s="46"/>
      <c r="AJ2938" s="46"/>
      <c r="AK2938" s="46"/>
      <c r="AL2938" s="74"/>
    </row>
    <row r="2939" spans="34:38">
      <c r="AH2939" s="46"/>
      <c r="AI2939" s="46"/>
      <c r="AJ2939" s="46"/>
      <c r="AK2939" s="46"/>
      <c r="AL2939" s="74"/>
    </row>
    <row r="2940" spans="34:38">
      <c r="AH2940" s="46"/>
      <c r="AI2940" s="46"/>
      <c r="AJ2940" s="46"/>
      <c r="AK2940" s="46"/>
      <c r="AL2940" s="74"/>
    </row>
    <row r="2941" spans="34:38">
      <c r="AH2941" s="46"/>
      <c r="AI2941" s="46"/>
      <c r="AJ2941" s="46"/>
      <c r="AK2941" s="46"/>
      <c r="AL2941" s="74"/>
    </row>
    <row r="2942" spans="34:38">
      <c r="AH2942" s="46"/>
      <c r="AI2942" s="46"/>
      <c r="AJ2942" s="46"/>
      <c r="AK2942" s="46"/>
      <c r="AL2942" s="74"/>
    </row>
    <row r="2943" spans="34:38">
      <c r="AH2943" s="46"/>
      <c r="AI2943" s="46"/>
      <c r="AJ2943" s="46"/>
      <c r="AK2943" s="46"/>
      <c r="AL2943" s="74"/>
    </row>
    <row r="2944" spans="34:38">
      <c r="AH2944" s="46"/>
      <c r="AI2944" s="46"/>
      <c r="AJ2944" s="46"/>
      <c r="AK2944" s="46"/>
      <c r="AL2944" s="74"/>
    </row>
    <row r="2945" spans="34:38">
      <c r="AH2945" s="46"/>
      <c r="AI2945" s="46"/>
      <c r="AJ2945" s="46"/>
      <c r="AK2945" s="46"/>
      <c r="AL2945" s="74"/>
    </row>
    <row r="2946" spans="34:38">
      <c r="AH2946" s="46"/>
      <c r="AI2946" s="46"/>
      <c r="AJ2946" s="46"/>
      <c r="AK2946" s="46"/>
      <c r="AL2946" s="74"/>
    </row>
    <row r="2947" spans="34:38">
      <c r="AH2947" s="46"/>
      <c r="AI2947" s="46"/>
      <c r="AJ2947" s="46"/>
      <c r="AK2947" s="46"/>
      <c r="AL2947" s="74"/>
    </row>
    <row r="2948" spans="34:38">
      <c r="AH2948" s="46"/>
      <c r="AI2948" s="46"/>
      <c r="AJ2948" s="46"/>
      <c r="AK2948" s="46"/>
      <c r="AL2948" s="74"/>
    </row>
    <row r="2949" spans="34:38">
      <c r="AH2949" s="46"/>
      <c r="AI2949" s="46"/>
      <c r="AJ2949" s="46"/>
      <c r="AK2949" s="46"/>
      <c r="AL2949" s="74"/>
    </row>
    <row r="2950" spans="34:38">
      <c r="AH2950" s="46"/>
      <c r="AI2950" s="46"/>
      <c r="AJ2950" s="46"/>
      <c r="AK2950" s="46"/>
      <c r="AL2950" s="74"/>
    </row>
    <row r="2951" spans="34:38">
      <c r="AH2951" s="46"/>
      <c r="AI2951" s="46"/>
      <c r="AJ2951" s="46"/>
      <c r="AK2951" s="46"/>
      <c r="AL2951" s="74"/>
    </row>
    <row r="2952" spans="34:38">
      <c r="AH2952" s="46"/>
      <c r="AI2952" s="46"/>
      <c r="AJ2952" s="46"/>
      <c r="AK2952" s="46"/>
      <c r="AL2952" s="74"/>
    </row>
    <row r="2953" spans="34:38">
      <c r="AH2953" s="46"/>
      <c r="AI2953" s="46"/>
      <c r="AJ2953" s="46"/>
      <c r="AK2953" s="46"/>
      <c r="AL2953" s="74"/>
    </row>
    <row r="2954" spans="34:38">
      <c r="AH2954" s="46"/>
      <c r="AI2954" s="46"/>
      <c r="AJ2954" s="46"/>
      <c r="AK2954" s="46"/>
      <c r="AL2954" s="74"/>
    </row>
    <row r="2955" spans="34:38">
      <c r="AH2955" s="46"/>
      <c r="AI2955" s="46"/>
      <c r="AJ2955" s="46"/>
      <c r="AK2955" s="46"/>
      <c r="AL2955" s="74"/>
    </row>
    <row r="2956" spans="34:38">
      <c r="AH2956" s="46"/>
      <c r="AI2956" s="46"/>
      <c r="AJ2956" s="46"/>
      <c r="AK2956" s="46"/>
      <c r="AL2956" s="74"/>
    </row>
    <row r="2957" spans="34:38">
      <c r="AH2957" s="46"/>
      <c r="AI2957" s="46"/>
      <c r="AJ2957" s="46"/>
      <c r="AK2957" s="46"/>
      <c r="AL2957" s="74"/>
    </row>
    <row r="2958" spans="34:38">
      <c r="AH2958" s="46"/>
      <c r="AI2958" s="46"/>
      <c r="AJ2958" s="46"/>
      <c r="AK2958" s="46"/>
      <c r="AL2958" s="74"/>
    </row>
    <row r="2959" spans="34:38">
      <c r="AH2959" s="46"/>
      <c r="AI2959" s="46"/>
      <c r="AJ2959" s="46"/>
      <c r="AK2959" s="46"/>
      <c r="AL2959" s="74"/>
    </row>
    <row r="2960" spans="34:38">
      <c r="AH2960" s="46"/>
      <c r="AI2960" s="46"/>
      <c r="AJ2960" s="46"/>
      <c r="AK2960" s="46"/>
      <c r="AL2960" s="74"/>
    </row>
    <row r="2961" spans="34:38">
      <c r="AH2961" s="46"/>
      <c r="AI2961" s="46"/>
      <c r="AJ2961" s="46"/>
      <c r="AK2961" s="46"/>
      <c r="AL2961" s="74"/>
    </row>
    <row r="2962" spans="34:38">
      <c r="AH2962" s="46"/>
      <c r="AI2962" s="46"/>
      <c r="AJ2962" s="46"/>
      <c r="AK2962" s="46"/>
      <c r="AL2962" s="74"/>
    </row>
    <row r="2963" spans="34:38">
      <c r="AH2963" s="46"/>
      <c r="AI2963" s="46"/>
      <c r="AJ2963" s="46"/>
      <c r="AK2963" s="46"/>
      <c r="AL2963" s="74"/>
    </row>
    <row r="2964" spans="34:38">
      <c r="AH2964" s="46"/>
      <c r="AI2964" s="46"/>
      <c r="AJ2964" s="46"/>
      <c r="AK2964" s="46"/>
      <c r="AL2964" s="74"/>
    </row>
    <row r="2965" spans="34:38">
      <c r="AH2965" s="46"/>
      <c r="AI2965" s="46"/>
      <c r="AJ2965" s="46"/>
      <c r="AK2965" s="46"/>
      <c r="AL2965" s="74"/>
    </row>
    <row r="2966" spans="34:38">
      <c r="AH2966" s="46"/>
      <c r="AI2966" s="46"/>
      <c r="AJ2966" s="46"/>
      <c r="AK2966" s="46"/>
      <c r="AL2966" s="74"/>
    </row>
    <row r="2967" spans="34:38">
      <c r="AH2967" s="46"/>
      <c r="AI2967" s="46"/>
      <c r="AJ2967" s="46"/>
      <c r="AK2967" s="46"/>
      <c r="AL2967" s="74"/>
    </row>
    <row r="2968" spans="34:38">
      <c r="AH2968" s="46"/>
      <c r="AI2968" s="46"/>
      <c r="AJ2968" s="46"/>
      <c r="AK2968" s="46"/>
      <c r="AL2968" s="74"/>
    </row>
    <row r="2969" spans="34:38">
      <c r="AH2969" s="46"/>
      <c r="AI2969" s="46"/>
      <c r="AJ2969" s="46"/>
      <c r="AK2969" s="46"/>
      <c r="AL2969" s="74"/>
    </row>
    <row r="2970" spans="34:38">
      <c r="AH2970" s="46"/>
      <c r="AI2970" s="46"/>
      <c r="AJ2970" s="46"/>
      <c r="AK2970" s="46"/>
      <c r="AL2970" s="74"/>
    </row>
    <row r="2971" spans="34:38">
      <c r="AH2971" s="46"/>
      <c r="AI2971" s="46"/>
      <c r="AJ2971" s="46"/>
      <c r="AK2971" s="46"/>
      <c r="AL2971" s="74"/>
    </row>
    <row r="2972" spans="34:38">
      <c r="AH2972" s="46"/>
      <c r="AI2972" s="46"/>
      <c r="AJ2972" s="46"/>
      <c r="AK2972" s="46"/>
      <c r="AL2972" s="74"/>
    </row>
    <row r="2973" spans="34:38">
      <c r="AH2973" s="46"/>
      <c r="AI2973" s="46"/>
      <c r="AJ2973" s="46"/>
      <c r="AK2973" s="46"/>
      <c r="AL2973" s="74"/>
    </row>
    <row r="2974" spans="34:38">
      <c r="AH2974" s="46"/>
      <c r="AI2974" s="46"/>
      <c r="AJ2974" s="46"/>
      <c r="AK2974" s="46"/>
      <c r="AL2974" s="74"/>
    </row>
    <row r="2975" spans="34:38">
      <c r="AH2975" s="46"/>
      <c r="AI2975" s="46"/>
      <c r="AJ2975" s="46"/>
      <c r="AK2975" s="46"/>
      <c r="AL2975" s="74"/>
    </row>
    <row r="2976" spans="34:38">
      <c r="AH2976" s="46"/>
      <c r="AI2976" s="46"/>
      <c r="AJ2976" s="46"/>
      <c r="AK2976" s="46"/>
      <c r="AL2976" s="74"/>
    </row>
    <row r="2977" spans="34:38">
      <c r="AH2977" s="46"/>
      <c r="AI2977" s="46"/>
      <c r="AJ2977" s="46"/>
      <c r="AK2977" s="46"/>
      <c r="AL2977" s="74"/>
    </row>
    <row r="2978" spans="34:38">
      <c r="AH2978" s="46"/>
      <c r="AI2978" s="46"/>
      <c r="AJ2978" s="46"/>
      <c r="AK2978" s="46"/>
      <c r="AL2978" s="74"/>
    </row>
    <row r="2979" spans="34:38">
      <c r="AH2979" s="46"/>
      <c r="AI2979" s="46"/>
      <c r="AJ2979" s="46"/>
      <c r="AK2979" s="46"/>
      <c r="AL2979" s="74"/>
    </row>
    <row r="2980" spans="34:38">
      <c r="AH2980" s="46"/>
      <c r="AI2980" s="46"/>
      <c r="AJ2980" s="46"/>
      <c r="AK2980" s="46"/>
      <c r="AL2980" s="74"/>
    </row>
    <row r="2981" spans="34:38">
      <c r="AH2981" s="46"/>
      <c r="AI2981" s="46"/>
      <c r="AJ2981" s="46"/>
      <c r="AK2981" s="46"/>
      <c r="AL2981" s="74"/>
    </row>
    <row r="2982" spans="34:38">
      <c r="AH2982" s="46"/>
      <c r="AI2982" s="46"/>
      <c r="AJ2982" s="46"/>
      <c r="AK2982" s="46"/>
      <c r="AL2982" s="74"/>
    </row>
    <row r="2983" spans="34:38">
      <c r="AH2983" s="46"/>
      <c r="AI2983" s="46"/>
      <c r="AJ2983" s="46"/>
      <c r="AK2983" s="46"/>
      <c r="AL2983" s="74"/>
    </row>
    <row r="2984" spans="34:38">
      <c r="AH2984" s="46"/>
      <c r="AI2984" s="46"/>
      <c r="AJ2984" s="46"/>
      <c r="AK2984" s="46"/>
      <c r="AL2984" s="74"/>
    </row>
    <row r="2985" spans="34:38">
      <c r="AH2985" s="46"/>
      <c r="AI2985" s="46"/>
      <c r="AJ2985" s="46"/>
      <c r="AK2985" s="46"/>
      <c r="AL2985" s="74"/>
    </row>
    <row r="2986" spans="34:38">
      <c r="AH2986" s="46"/>
      <c r="AI2986" s="46"/>
      <c r="AJ2986" s="46"/>
      <c r="AK2986" s="46"/>
      <c r="AL2986" s="74"/>
    </row>
    <row r="2987" spans="34:38">
      <c r="AH2987" s="46"/>
      <c r="AI2987" s="46"/>
      <c r="AJ2987" s="46"/>
      <c r="AK2987" s="46"/>
      <c r="AL2987" s="74"/>
    </row>
    <row r="2988" spans="34:38">
      <c r="AH2988" s="46"/>
      <c r="AI2988" s="46"/>
      <c r="AJ2988" s="46"/>
      <c r="AK2988" s="46"/>
      <c r="AL2988" s="74"/>
    </row>
    <row r="2989" spans="34:38">
      <c r="AH2989" s="46"/>
      <c r="AI2989" s="46"/>
      <c r="AJ2989" s="46"/>
      <c r="AK2989" s="46"/>
      <c r="AL2989" s="74"/>
    </row>
    <row r="2990" spans="34:38">
      <c r="AH2990" s="46"/>
      <c r="AI2990" s="46"/>
      <c r="AJ2990" s="46"/>
      <c r="AK2990" s="46"/>
      <c r="AL2990" s="74"/>
    </row>
    <row r="2991" spans="34:38">
      <c r="AH2991" s="46"/>
      <c r="AI2991" s="46"/>
      <c r="AJ2991" s="46"/>
      <c r="AK2991" s="46"/>
      <c r="AL2991" s="74"/>
    </row>
    <row r="2992" spans="34:38">
      <c r="AH2992" s="46"/>
      <c r="AI2992" s="46"/>
      <c r="AJ2992" s="46"/>
      <c r="AK2992" s="46"/>
      <c r="AL2992" s="74"/>
    </row>
    <row r="2993" spans="34:38">
      <c r="AH2993" s="46"/>
      <c r="AI2993" s="46"/>
      <c r="AJ2993" s="46"/>
      <c r="AK2993" s="46"/>
      <c r="AL2993" s="74"/>
    </row>
    <row r="2994" spans="34:38">
      <c r="AH2994" s="46"/>
      <c r="AI2994" s="46"/>
      <c r="AJ2994" s="46"/>
      <c r="AK2994" s="46"/>
      <c r="AL2994" s="74"/>
    </row>
    <row r="2995" spans="34:38">
      <c r="AH2995" s="46"/>
      <c r="AI2995" s="46"/>
      <c r="AJ2995" s="46"/>
      <c r="AK2995" s="46"/>
      <c r="AL2995" s="74"/>
    </row>
    <row r="2996" spans="34:38">
      <c r="AH2996" s="46"/>
      <c r="AI2996" s="46"/>
      <c r="AJ2996" s="46"/>
      <c r="AK2996" s="46"/>
      <c r="AL2996" s="74"/>
    </row>
    <row r="2997" spans="34:38">
      <c r="AH2997" s="46"/>
      <c r="AI2997" s="46"/>
      <c r="AJ2997" s="46"/>
      <c r="AK2997" s="46"/>
      <c r="AL2997" s="74"/>
    </row>
    <row r="2998" spans="34:38">
      <c r="AH2998" s="46"/>
      <c r="AI2998" s="46"/>
      <c r="AJ2998" s="46"/>
      <c r="AK2998" s="46"/>
      <c r="AL2998" s="74"/>
    </row>
    <row r="2999" spans="34:38">
      <c r="AH2999" s="46"/>
      <c r="AI2999" s="46"/>
      <c r="AJ2999" s="46"/>
      <c r="AK2999" s="46"/>
      <c r="AL2999" s="74"/>
    </row>
    <row r="3000" spans="34:38">
      <c r="AH3000" s="46"/>
      <c r="AI3000" s="46"/>
      <c r="AJ3000" s="46"/>
      <c r="AK3000" s="46"/>
      <c r="AL3000" s="74"/>
    </row>
    <row r="3001" spans="34:38">
      <c r="AH3001" s="46"/>
      <c r="AI3001" s="46"/>
      <c r="AJ3001" s="46"/>
      <c r="AK3001" s="46"/>
      <c r="AL3001" s="74"/>
    </row>
    <row r="3002" spans="34:38">
      <c r="AH3002" s="46"/>
      <c r="AI3002" s="46"/>
      <c r="AJ3002" s="46"/>
      <c r="AK3002" s="46"/>
      <c r="AL3002" s="74"/>
    </row>
    <row r="3003" spans="34:38">
      <c r="AH3003" s="46"/>
      <c r="AI3003" s="46"/>
      <c r="AJ3003" s="46"/>
      <c r="AK3003" s="46"/>
      <c r="AL3003" s="74"/>
    </row>
    <row r="3004" spans="34:38">
      <c r="AH3004" s="46"/>
      <c r="AI3004" s="46"/>
      <c r="AJ3004" s="46"/>
      <c r="AK3004" s="46"/>
      <c r="AL3004" s="74"/>
    </row>
    <row r="3005" spans="34:38">
      <c r="AH3005" s="46"/>
      <c r="AI3005" s="46"/>
      <c r="AJ3005" s="46"/>
      <c r="AK3005" s="46"/>
      <c r="AL3005" s="74"/>
    </row>
    <row r="3006" spans="34:38">
      <c r="AH3006" s="46"/>
      <c r="AI3006" s="46"/>
      <c r="AJ3006" s="46"/>
      <c r="AK3006" s="46"/>
      <c r="AL3006" s="74"/>
    </row>
    <row r="3007" spans="34:38">
      <c r="AH3007" s="46"/>
      <c r="AI3007" s="46"/>
      <c r="AJ3007" s="46"/>
      <c r="AK3007" s="46"/>
      <c r="AL3007" s="74"/>
    </row>
    <row r="3008" spans="34:38">
      <c r="AH3008" s="46"/>
      <c r="AI3008" s="46"/>
      <c r="AJ3008" s="46"/>
      <c r="AK3008" s="46"/>
      <c r="AL3008" s="74"/>
    </row>
    <row r="3009" spans="34:38">
      <c r="AH3009" s="46"/>
      <c r="AI3009" s="46"/>
      <c r="AJ3009" s="46"/>
      <c r="AK3009" s="46"/>
      <c r="AL3009" s="74"/>
    </row>
    <row r="3010" spans="34:38">
      <c r="AH3010" s="46"/>
      <c r="AI3010" s="46"/>
      <c r="AJ3010" s="46"/>
      <c r="AK3010" s="46"/>
      <c r="AL3010" s="74"/>
    </row>
    <row r="3011" spans="34:38">
      <c r="AH3011" s="46"/>
      <c r="AI3011" s="46"/>
      <c r="AJ3011" s="46"/>
      <c r="AK3011" s="46"/>
      <c r="AL3011" s="74"/>
    </row>
    <row r="3012" spans="34:38">
      <c r="AH3012" s="46"/>
      <c r="AI3012" s="46"/>
      <c r="AJ3012" s="46"/>
      <c r="AK3012" s="46"/>
      <c r="AL3012" s="74"/>
    </row>
    <row r="3013" spans="34:38">
      <c r="AH3013" s="46"/>
      <c r="AI3013" s="46"/>
      <c r="AJ3013" s="46"/>
      <c r="AK3013" s="46"/>
      <c r="AL3013" s="74"/>
    </row>
    <row r="3014" spans="34:38">
      <c r="AH3014" s="46"/>
      <c r="AI3014" s="46"/>
      <c r="AJ3014" s="46"/>
      <c r="AK3014" s="46"/>
      <c r="AL3014" s="74"/>
    </row>
    <row r="3015" spans="34:38">
      <c r="AH3015" s="46"/>
      <c r="AI3015" s="46"/>
      <c r="AJ3015" s="46"/>
      <c r="AK3015" s="46"/>
      <c r="AL3015" s="74"/>
    </row>
    <row r="3016" spans="34:38">
      <c r="AH3016" s="46"/>
      <c r="AI3016" s="46"/>
      <c r="AJ3016" s="46"/>
      <c r="AK3016" s="46"/>
      <c r="AL3016" s="74"/>
    </row>
    <row r="3017" spans="34:38">
      <c r="AH3017" s="46"/>
      <c r="AI3017" s="46"/>
      <c r="AJ3017" s="46"/>
      <c r="AK3017" s="46"/>
      <c r="AL3017" s="74"/>
    </row>
    <row r="3018" spans="34:38">
      <c r="AH3018" s="46"/>
      <c r="AI3018" s="46"/>
      <c r="AJ3018" s="46"/>
      <c r="AK3018" s="46"/>
      <c r="AL3018" s="74"/>
    </row>
    <row r="3019" spans="34:38">
      <c r="AH3019" s="46"/>
      <c r="AI3019" s="46"/>
      <c r="AJ3019" s="46"/>
      <c r="AK3019" s="46"/>
      <c r="AL3019" s="74"/>
    </row>
    <row r="3020" spans="34:38">
      <c r="AH3020" s="46"/>
      <c r="AI3020" s="46"/>
      <c r="AJ3020" s="46"/>
      <c r="AK3020" s="46"/>
      <c r="AL3020" s="74"/>
    </row>
    <row r="3021" spans="34:38">
      <c r="AH3021" s="46"/>
      <c r="AI3021" s="46"/>
      <c r="AJ3021" s="46"/>
      <c r="AK3021" s="46"/>
      <c r="AL3021" s="74"/>
    </row>
    <row r="3022" spans="34:38">
      <c r="AH3022" s="46"/>
      <c r="AI3022" s="46"/>
      <c r="AJ3022" s="46"/>
      <c r="AK3022" s="46"/>
      <c r="AL3022" s="74"/>
    </row>
    <row r="3023" spans="34:38">
      <c r="AH3023" s="46"/>
      <c r="AI3023" s="46"/>
      <c r="AJ3023" s="46"/>
      <c r="AK3023" s="46"/>
      <c r="AL3023" s="74"/>
    </row>
    <row r="3024" spans="34:38">
      <c r="AH3024" s="46"/>
      <c r="AI3024" s="46"/>
      <c r="AJ3024" s="46"/>
      <c r="AK3024" s="46"/>
      <c r="AL3024" s="74"/>
    </row>
    <row r="3025" spans="34:38">
      <c r="AH3025" s="46"/>
      <c r="AI3025" s="46"/>
      <c r="AJ3025" s="46"/>
      <c r="AK3025" s="46"/>
      <c r="AL3025" s="74"/>
    </row>
    <row r="3026" spans="34:38">
      <c r="AH3026" s="46"/>
      <c r="AI3026" s="46"/>
      <c r="AJ3026" s="46"/>
      <c r="AK3026" s="46"/>
      <c r="AL3026" s="74"/>
    </row>
    <row r="3027" spans="34:38">
      <c r="AH3027" s="46"/>
      <c r="AI3027" s="46"/>
      <c r="AJ3027" s="46"/>
      <c r="AK3027" s="46"/>
      <c r="AL3027" s="74"/>
    </row>
    <row r="3028" spans="34:38">
      <c r="AH3028" s="46"/>
      <c r="AI3028" s="46"/>
      <c r="AJ3028" s="46"/>
      <c r="AK3028" s="46"/>
      <c r="AL3028" s="74"/>
    </row>
    <row r="3029" spans="34:38">
      <c r="AH3029" s="46"/>
      <c r="AI3029" s="46"/>
      <c r="AJ3029" s="46"/>
      <c r="AK3029" s="46"/>
      <c r="AL3029" s="74"/>
    </row>
    <row r="3030" spans="34:38">
      <c r="AH3030" s="46"/>
      <c r="AI3030" s="46"/>
      <c r="AJ3030" s="46"/>
      <c r="AK3030" s="46"/>
      <c r="AL3030" s="74"/>
    </row>
    <row r="3031" spans="34:38">
      <c r="AH3031" s="46"/>
      <c r="AI3031" s="46"/>
      <c r="AJ3031" s="46"/>
      <c r="AK3031" s="46"/>
      <c r="AL3031" s="74"/>
    </row>
    <row r="3032" spans="34:38">
      <c r="AH3032" s="46"/>
      <c r="AI3032" s="46"/>
      <c r="AJ3032" s="46"/>
      <c r="AK3032" s="46"/>
      <c r="AL3032" s="74"/>
    </row>
    <row r="3033" spans="34:38">
      <c r="AH3033" s="46"/>
      <c r="AI3033" s="46"/>
      <c r="AJ3033" s="46"/>
      <c r="AK3033" s="46"/>
      <c r="AL3033" s="74"/>
    </row>
    <row r="3034" spans="34:38">
      <c r="AH3034" s="46"/>
      <c r="AI3034" s="46"/>
      <c r="AJ3034" s="46"/>
      <c r="AK3034" s="46"/>
      <c r="AL3034" s="74"/>
    </row>
    <row r="3035" spans="34:38">
      <c r="AH3035" s="46"/>
      <c r="AI3035" s="46"/>
      <c r="AJ3035" s="46"/>
      <c r="AK3035" s="46"/>
      <c r="AL3035" s="74"/>
    </row>
    <row r="3036" spans="34:38">
      <c r="AH3036" s="46"/>
      <c r="AI3036" s="46"/>
      <c r="AJ3036" s="46"/>
      <c r="AK3036" s="46"/>
      <c r="AL3036" s="74"/>
    </row>
    <row r="3037" spans="34:38">
      <c r="AH3037" s="46"/>
      <c r="AI3037" s="46"/>
      <c r="AJ3037" s="46"/>
      <c r="AK3037" s="46"/>
      <c r="AL3037" s="74"/>
    </row>
    <row r="3038" spans="34:38">
      <c r="AH3038" s="46"/>
      <c r="AI3038" s="46"/>
      <c r="AJ3038" s="46"/>
      <c r="AK3038" s="46"/>
      <c r="AL3038" s="74"/>
    </row>
    <row r="3039" spans="34:38">
      <c r="AH3039" s="46"/>
      <c r="AI3039" s="46"/>
      <c r="AJ3039" s="46"/>
      <c r="AK3039" s="46"/>
      <c r="AL3039" s="74"/>
    </row>
    <row r="3040" spans="34:38">
      <c r="AH3040" s="46"/>
      <c r="AI3040" s="46"/>
      <c r="AJ3040" s="46"/>
      <c r="AK3040" s="46"/>
      <c r="AL3040" s="74"/>
    </row>
    <row r="3041" spans="34:38">
      <c r="AH3041" s="46"/>
      <c r="AI3041" s="46"/>
      <c r="AJ3041" s="46"/>
      <c r="AK3041" s="46"/>
      <c r="AL3041" s="74"/>
    </row>
    <row r="3042" spans="34:38">
      <c r="AH3042" s="46"/>
      <c r="AI3042" s="46"/>
      <c r="AJ3042" s="46"/>
      <c r="AK3042" s="46"/>
      <c r="AL3042" s="74"/>
    </row>
    <row r="3043" spans="34:38">
      <c r="AH3043" s="46"/>
      <c r="AI3043" s="46"/>
      <c r="AJ3043" s="46"/>
      <c r="AK3043" s="46"/>
      <c r="AL3043" s="74"/>
    </row>
    <row r="3044" spans="34:38">
      <c r="AH3044" s="46"/>
      <c r="AI3044" s="46"/>
      <c r="AJ3044" s="46"/>
      <c r="AK3044" s="46"/>
      <c r="AL3044" s="74"/>
    </row>
    <row r="3045" spans="34:38">
      <c r="AH3045" s="46"/>
      <c r="AI3045" s="46"/>
      <c r="AJ3045" s="46"/>
      <c r="AK3045" s="46"/>
      <c r="AL3045" s="74"/>
    </row>
    <row r="3046" spans="34:38">
      <c r="AH3046" s="46"/>
      <c r="AI3046" s="46"/>
      <c r="AJ3046" s="46"/>
      <c r="AK3046" s="46"/>
      <c r="AL3046" s="74"/>
    </row>
    <row r="3047" spans="34:38">
      <c r="AH3047" s="46"/>
      <c r="AI3047" s="46"/>
      <c r="AJ3047" s="46"/>
      <c r="AK3047" s="46"/>
      <c r="AL3047" s="74"/>
    </row>
    <row r="3048" spans="34:38">
      <c r="AH3048" s="46"/>
      <c r="AI3048" s="46"/>
      <c r="AJ3048" s="46"/>
      <c r="AK3048" s="46"/>
      <c r="AL3048" s="74"/>
    </row>
    <row r="3049" spans="34:38">
      <c r="AH3049" s="46"/>
      <c r="AI3049" s="46"/>
      <c r="AJ3049" s="46"/>
      <c r="AK3049" s="46"/>
      <c r="AL3049" s="74"/>
    </row>
    <row r="3050" spans="34:38">
      <c r="AH3050" s="46"/>
      <c r="AI3050" s="46"/>
      <c r="AJ3050" s="46"/>
      <c r="AK3050" s="46"/>
      <c r="AL3050" s="74"/>
    </row>
    <row r="3051" spans="34:38">
      <c r="AH3051" s="46"/>
      <c r="AI3051" s="46"/>
      <c r="AJ3051" s="46"/>
      <c r="AK3051" s="46"/>
      <c r="AL3051" s="74"/>
    </row>
    <row r="3052" spans="34:38">
      <c r="AH3052" s="46"/>
      <c r="AI3052" s="46"/>
      <c r="AJ3052" s="46"/>
      <c r="AK3052" s="46"/>
      <c r="AL3052" s="74"/>
    </row>
    <row r="3053" spans="34:38">
      <c r="AH3053" s="46"/>
      <c r="AI3053" s="46"/>
      <c r="AJ3053" s="46"/>
      <c r="AK3053" s="46"/>
      <c r="AL3053" s="74"/>
    </row>
    <row r="3054" spans="34:38">
      <c r="AH3054" s="46"/>
      <c r="AI3054" s="46"/>
      <c r="AJ3054" s="46"/>
      <c r="AK3054" s="46"/>
      <c r="AL3054" s="74"/>
    </row>
    <row r="3055" spans="34:38">
      <c r="AH3055" s="46"/>
      <c r="AI3055" s="46"/>
      <c r="AJ3055" s="46"/>
      <c r="AK3055" s="46"/>
      <c r="AL3055" s="74"/>
    </row>
    <row r="3056" spans="34:38">
      <c r="AH3056" s="46"/>
      <c r="AI3056" s="46"/>
      <c r="AJ3056" s="46"/>
      <c r="AK3056" s="46"/>
      <c r="AL3056" s="74"/>
    </row>
    <row r="3057" spans="34:38">
      <c r="AH3057" s="46"/>
      <c r="AI3057" s="46"/>
      <c r="AJ3057" s="46"/>
      <c r="AK3057" s="46"/>
      <c r="AL3057" s="74"/>
    </row>
    <row r="3058" spans="34:38">
      <c r="AH3058" s="46"/>
      <c r="AI3058" s="46"/>
      <c r="AJ3058" s="46"/>
      <c r="AK3058" s="46"/>
      <c r="AL3058" s="74"/>
    </row>
    <row r="3059" spans="34:38">
      <c r="AH3059" s="46"/>
      <c r="AI3059" s="46"/>
      <c r="AJ3059" s="46"/>
      <c r="AK3059" s="46"/>
      <c r="AL3059" s="74"/>
    </row>
    <row r="3060" spans="34:38">
      <c r="AH3060" s="46"/>
      <c r="AI3060" s="46"/>
      <c r="AJ3060" s="46"/>
      <c r="AK3060" s="46"/>
      <c r="AL3060" s="74"/>
    </row>
    <row r="3061" spans="34:38">
      <c r="AH3061" s="46"/>
      <c r="AI3061" s="46"/>
      <c r="AJ3061" s="46"/>
      <c r="AK3061" s="46"/>
      <c r="AL3061" s="74"/>
    </row>
    <row r="3062" spans="34:38">
      <c r="AH3062" s="46"/>
      <c r="AI3062" s="46"/>
      <c r="AJ3062" s="46"/>
      <c r="AK3062" s="46"/>
      <c r="AL3062" s="74"/>
    </row>
    <row r="3063" spans="34:38">
      <c r="AH3063" s="46"/>
      <c r="AI3063" s="46"/>
      <c r="AJ3063" s="46"/>
      <c r="AK3063" s="46"/>
      <c r="AL3063" s="74"/>
    </row>
    <row r="3064" spans="34:38">
      <c r="AH3064" s="46"/>
      <c r="AI3064" s="46"/>
      <c r="AJ3064" s="46"/>
      <c r="AK3064" s="46"/>
      <c r="AL3064" s="74"/>
    </row>
    <row r="3065" spans="34:38">
      <c r="AH3065" s="46"/>
      <c r="AI3065" s="46"/>
      <c r="AJ3065" s="46"/>
      <c r="AK3065" s="46"/>
      <c r="AL3065" s="74"/>
    </row>
    <row r="3066" spans="34:38">
      <c r="AH3066" s="46"/>
      <c r="AI3066" s="46"/>
      <c r="AJ3066" s="46"/>
      <c r="AK3066" s="46"/>
      <c r="AL3066" s="74"/>
    </row>
    <row r="3067" spans="34:38">
      <c r="AH3067" s="46"/>
      <c r="AI3067" s="46"/>
      <c r="AJ3067" s="46"/>
      <c r="AK3067" s="46"/>
      <c r="AL3067" s="74"/>
    </row>
    <row r="3068" spans="34:38">
      <c r="AH3068" s="46"/>
      <c r="AI3068" s="46"/>
      <c r="AJ3068" s="46"/>
      <c r="AK3068" s="46"/>
      <c r="AL3068" s="74"/>
    </row>
    <row r="3069" spans="34:38">
      <c r="AH3069" s="46"/>
      <c r="AI3069" s="46"/>
      <c r="AJ3069" s="46"/>
      <c r="AK3069" s="46"/>
      <c r="AL3069" s="74"/>
    </row>
    <row r="3070" spans="34:38">
      <c r="AH3070" s="46"/>
      <c r="AI3070" s="46"/>
      <c r="AJ3070" s="46"/>
      <c r="AK3070" s="46"/>
      <c r="AL3070" s="74"/>
    </row>
    <row r="3071" spans="34:38">
      <c r="AH3071" s="46"/>
      <c r="AI3071" s="46"/>
      <c r="AJ3071" s="46"/>
      <c r="AK3071" s="46"/>
      <c r="AL3071" s="74"/>
    </row>
    <row r="3072" spans="34:38">
      <c r="AH3072" s="46"/>
      <c r="AI3072" s="46"/>
      <c r="AJ3072" s="46"/>
      <c r="AK3072" s="46"/>
      <c r="AL3072" s="74"/>
    </row>
    <row r="3073" spans="34:38">
      <c r="AH3073" s="46"/>
      <c r="AI3073" s="46"/>
      <c r="AJ3073" s="46"/>
      <c r="AK3073" s="46"/>
      <c r="AL3073" s="74"/>
    </row>
    <row r="3074" spans="34:38">
      <c r="AH3074" s="46"/>
      <c r="AI3074" s="46"/>
      <c r="AJ3074" s="46"/>
      <c r="AK3074" s="46"/>
      <c r="AL3074" s="74"/>
    </row>
    <row r="3075" spans="34:38">
      <c r="AH3075" s="46"/>
      <c r="AI3075" s="46"/>
      <c r="AJ3075" s="46"/>
      <c r="AK3075" s="46"/>
      <c r="AL3075" s="74"/>
    </row>
    <row r="3076" spans="34:38">
      <c r="AH3076" s="46"/>
      <c r="AI3076" s="46"/>
      <c r="AJ3076" s="46"/>
      <c r="AK3076" s="46"/>
      <c r="AL3076" s="74"/>
    </row>
    <row r="3077" spans="34:38">
      <c r="AH3077" s="46"/>
      <c r="AI3077" s="46"/>
      <c r="AJ3077" s="46"/>
      <c r="AK3077" s="46"/>
      <c r="AL3077" s="74"/>
    </row>
    <row r="3078" spans="34:38">
      <c r="AH3078" s="46"/>
      <c r="AI3078" s="46"/>
      <c r="AJ3078" s="46"/>
      <c r="AK3078" s="46"/>
      <c r="AL3078" s="74"/>
    </row>
    <row r="3079" spans="34:38">
      <c r="AH3079" s="46"/>
      <c r="AI3079" s="46"/>
      <c r="AJ3079" s="46"/>
      <c r="AK3079" s="46"/>
      <c r="AL3079" s="74"/>
    </row>
    <row r="3080" spans="34:38">
      <c r="AH3080" s="46"/>
      <c r="AI3080" s="46"/>
      <c r="AJ3080" s="46"/>
      <c r="AK3080" s="46"/>
      <c r="AL3080" s="74"/>
    </row>
    <row r="3081" spans="34:38">
      <c r="AH3081" s="46"/>
      <c r="AI3081" s="46"/>
      <c r="AJ3081" s="46"/>
      <c r="AK3081" s="46"/>
      <c r="AL3081" s="74"/>
    </row>
    <row r="3082" spans="34:38">
      <c r="AH3082" s="46"/>
      <c r="AI3082" s="46"/>
      <c r="AJ3082" s="46"/>
      <c r="AK3082" s="46"/>
      <c r="AL3082" s="74"/>
    </row>
    <row r="3083" spans="34:38">
      <c r="AH3083" s="46"/>
      <c r="AI3083" s="46"/>
      <c r="AJ3083" s="46"/>
      <c r="AK3083" s="46"/>
      <c r="AL3083" s="74"/>
    </row>
    <row r="3084" spans="34:38">
      <c r="AH3084" s="46"/>
      <c r="AI3084" s="46"/>
      <c r="AJ3084" s="46"/>
      <c r="AK3084" s="46"/>
      <c r="AL3084" s="74"/>
    </row>
    <row r="3085" spans="34:38">
      <c r="AH3085" s="46"/>
      <c r="AI3085" s="46"/>
      <c r="AJ3085" s="46"/>
      <c r="AK3085" s="46"/>
      <c r="AL3085" s="74"/>
    </row>
    <row r="3086" spans="34:38">
      <c r="AH3086" s="46"/>
      <c r="AI3086" s="46"/>
      <c r="AJ3086" s="46"/>
      <c r="AK3086" s="46"/>
      <c r="AL3086" s="74"/>
    </row>
    <row r="3087" spans="34:38">
      <c r="AH3087" s="46"/>
      <c r="AI3087" s="46"/>
      <c r="AJ3087" s="46"/>
      <c r="AK3087" s="46"/>
      <c r="AL3087" s="74"/>
    </row>
    <row r="3088" spans="34:38">
      <c r="AH3088" s="46"/>
      <c r="AI3088" s="46"/>
      <c r="AJ3088" s="46"/>
      <c r="AK3088" s="46"/>
      <c r="AL3088" s="74"/>
    </row>
    <row r="3089" spans="34:38">
      <c r="AH3089" s="46"/>
      <c r="AI3089" s="46"/>
      <c r="AJ3089" s="46"/>
      <c r="AK3089" s="46"/>
      <c r="AL3089" s="74"/>
    </row>
    <row r="3090" spans="34:38">
      <c r="AH3090" s="46"/>
      <c r="AI3090" s="46"/>
      <c r="AJ3090" s="46"/>
      <c r="AK3090" s="46"/>
      <c r="AL3090" s="74"/>
    </row>
    <row r="3091" spans="34:38">
      <c r="AH3091" s="46"/>
      <c r="AI3091" s="46"/>
      <c r="AJ3091" s="46"/>
      <c r="AK3091" s="46"/>
      <c r="AL3091" s="74"/>
    </row>
    <row r="3092" spans="34:38">
      <c r="AH3092" s="46"/>
      <c r="AI3092" s="46"/>
      <c r="AJ3092" s="46"/>
      <c r="AK3092" s="46"/>
      <c r="AL3092" s="74"/>
    </row>
    <row r="3093" spans="34:38">
      <c r="AH3093" s="46"/>
      <c r="AI3093" s="46"/>
      <c r="AJ3093" s="46"/>
      <c r="AK3093" s="46"/>
      <c r="AL3093" s="74"/>
    </row>
    <row r="3094" spans="34:38">
      <c r="AH3094" s="46"/>
      <c r="AI3094" s="46"/>
      <c r="AJ3094" s="46"/>
      <c r="AK3094" s="46"/>
      <c r="AL3094" s="74"/>
    </row>
    <row r="3095" spans="34:38">
      <c r="AH3095" s="46"/>
      <c r="AI3095" s="46"/>
      <c r="AJ3095" s="46"/>
      <c r="AK3095" s="46"/>
      <c r="AL3095" s="74"/>
    </row>
    <row r="3096" spans="34:38">
      <c r="AH3096" s="46"/>
      <c r="AI3096" s="46"/>
      <c r="AJ3096" s="46"/>
      <c r="AK3096" s="46"/>
      <c r="AL3096" s="74"/>
    </row>
    <row r="3097" spans="34:38">
      <c r="AH3097" s="46"/>
      <c r="AI3097" s="46"/>
      <c r="AJ3097" s="46"/>
      <c r="AK3097" s="46"/>
      <c r="AL3097" s="74"/>
    </row>
    <row r="3098" spans="34:38">
      <c r="AH3098" s="46"/>
      <c r="AI3098" s="46"/>
      <c r="AJ3098" s="46"/>
      <c r="AK3098" s="46"/>
      <c r="AL3098" s="74"/>
    </row>
    <row r="3099" spans="34:38">
      <c r="AH3099" s="46"/>
      <c r="AI3099" s="46"/>
      <c r="AJ3099" s="46"/>
      <c r="AK3099" s="46"/>
      <c r="AL3099" s="74"/>
    </row>
    <row r="3100" spans="34:38">
      <c r="AH3100" s="46"/>
      <c r="AI3100" s="46"/>
      <c r="AJ3100" s="46"/>
      <c r="AK3100" s="46"/>
      <c r="AL3100" s="74"/>
    </row>
    <row r="3101" spans="34:38">
      <c r="AH3101" s="46"/>
      <c r="AI3101" s="46"/>
      <c r="AJ3101" s="46"/>
      <c r="AK3101" s="46"/>
      <c r="AL3101" s="74"/>
    </row>
    <row r="3102" spans="34:38">
      <c r="AH3102" s="46"/>
      <c r="AI3102" s="46"/>
      <c r="AJ3102" s="46"/>
      <c r="AK3102" s="46"/>
      <c r="AL3102" s="74"/>
    </row>
    <row r="3103" spans="34:38">
      <c r="AH3103" s="46"/>
      <c r="AI3103" s="46"/>
      <c r="AJ3103" s="46"/>
      <c r="AK3103" s="46"/>
      <c r="AL3103" s="74"/>
    </row>
    <row r="3104" spans="34:38">
      <c r="AH3104" s="46"/>
      <c r="AI3104" s="46"/>
      <c r="AJ3104" s="46"/>
      <c r="AK3104" s="46"/>
      <c r="AL3104" s="74"/>
    </row>
    <row r="3105" spans="34:38">
      <c r="AH3105" s="46"/>
      <c r="AI3105" s="46"/>
      <c r="AJ3105" s="46"/>
      <c r="AK3105" s="46"/>
      <c r="AL3105" s="74"/>
    </row>
    <row r="3106" spans="34:38">
      <c r="AH3106" s="46"/>
      <c r="AI3106" s="46"/>
      <c r="AJ3106" s="46"/>
      <c r="AK3106" s="46"/>
      <c r="AL3106" s="74"/>
    </row>
    <row r="3107" spans="34:38">
      <c r="AH3107" s="46"/>
      <c r="AI3107" s="46"/>
      <c r="AJ3107" s="46"/>
      <c r="AK3107" s="46"/>
      <c r="AL3107" s="74"/>
    </row>
    <row r="3108" spans="34:38">
      <c r="AH3108" s="46"/>
      <c r="AI3108" s="46"/>
      <c r="AJ3108" s="46"/>
      <c r="AK3108" s="46"/>
      <c r="AL3108" s="74"/>
    </row>
    <row r="3109" spans="34:38">
      <c r="AH3109" s="46"/>
      <c r="AI3109" s="46"/>
      <c r="AJ3109" s="46"/>
      <c r="AK3109" s="46"/>
      <c r="AL3109" s="74"/>
    </row>
    <row r="3110" spans="34:38">
      <c r="AH3110" s="46"/>
      <c r="AI3110" s="46"/>
      <c r="AJ3110" s="46"/>
      <c r="AK3110" s="46"/>
      <c r="AL3110" s="74"/>
    </row>
    <row r="3111" spans="34:38">
      <c r="AH3111" s="46"/>
      <c r="AI3111" s="46"/>
      <c r="AJ3111" s="46"/>
      <c r="AK3111" s="46"/>
      <c r="AL3111" s="74"/>
    </row>
    <row r="3112" spans="34:38">
      <c r="AH3112" s="46"/>
      <c r="AI3112" s="46"/>
      <c r="AJ3112" s="46"/>
      <c r="AK3112" s="46"/>
      <c r="AL3112" s="74"/>
    </row>
    <row r="3113" spans="34:38">
      <c r="AH3113" s="46"/>
      <c r="AI3113" s="46"/>
      <c r="AJ3113" s="46"/>
      <c r="AK3113" s="46"/>
      <c r="AL3113" s="74"/>
    </row>
    <row r="3114" spans="34:38">
      <c r="AH3114" s="46"/>
      <c r="AI3114" s="46"/>
      <c r="AJ3114" s="46"/>
      <c r="AK3114" s="46"/>
      <c r="AL3114" s="74"/>
    </row>
    <row r="3115" spans="34:38">
      <c r="AH3115" s="46"/>
      <c r="AI3115" s="46"/>
      <c r="AJ3115" s="46"/>
      <c r="AK3115" s="46"/>
      <c r="AL3115" s="74"/>
    </row>
    <row r="3116" spans="34:38">
      <c r="AH3116" s="46"/>
      <c r="AI3116" s="46"/>
      <c r="AJ3116" s="46"/>
      <c r="AK3116" s="46"/>
      <c r="AL3116" s="74"/>
    </row>
    <row r="3117" spans="34:38">
      <c r="AH3117" s="46"/>
      <c r="AI3117" s="46"/>
      <c r="AJ3117" s="46"/>
      <c r="AK3117" s="46"/>
      <c r="AL3117" s="74"/>
    </row>
    <row r="3118" spans="34:38">
      <c r="AH3118" s="46"/>
      <c r="AI3118" s="46"/>
      <c r="AJ3118" s="46"/>
      <c r="AK3118" s="46"/>
      <c r="AL3118" s="74"/>
    </row>
    <row r="3119" spans="34:38">
      <c r="AH3119" s="46"/>
      <c r="AI3119" s="46"/>
      <c r="AJ3119" s="46"/>
      <c r="AK3119" s="46"/>
      <c r="AL3119" s="74"/>
    </row>
    <row r="3120" spans="34:38">
      <c r="AH3120" s="46"/>
      <c r="AI3120" s="46"/>
      <c r="AJ3120" s="46"/>
      <c r="AK3120" s="46"/>
      <c r="AL3120" s="74"/>
    </row>
    <row r="3121" spans="34:38">
      <c r="AH3121" s="46"/>
      <c r="AI3121" s="46"/>
      <c r="AJ3121" s="46"/>
      <c r="AK3121" s="46"/>
      <c r="AL3121" s="74"/>
    </row>
    <row r="3122" spans="34:38">
      <c r="AH3122" s="46"/>
      <c r="AI3122" s="46"/>
      <c r="AJ3122" s="46"/>
      <c r="AK3122" s="46"/>
      <c r="AL3122" s="74"/>
    </row>
    <row r="3123" spans="34:38">
      <c r="AH3123" s="46"/>
      <c r="AI3123" s="46"/>
      <c r="AJ3123" s="46"/>
      <c r="AK3123" s="46"/>
      <c r="AL3123" s="74"/>
    </row>
    <row r="3124" spans="34:38">
      <c r="AH3124" s="46"/>
      <c r="AI3124" s="46"/>
      <c r="AJ3124" s="46"/>
      <c r="AK3124" s="46"/>
      <c r="AL3124" s="74"/>
    </row>
    <row r="3125" spans="34:38">
      <c r="AH3125" s="46"/>
      <c r="AI3125" s="46"/>
      <c r="AJ3125" s="46"/>
      <c r="AK3125" s="46"/>
      <c r="AL3125" s="74"/>
    </row>
    <row r="3126" spans="34:38">
      <c r="AH3126" s="46"/>
      <c r="AI3126" s="46"/>
      <c r="AJ3126" s="46"/>
      <c r="AK3126" s="46"/>
      <c r="AL3126" s="74"/>
    </row>
    <row r="3127" spans="34:38">
      <c r="AH3127" s="46"/>
      <c r="AI3127" s="46"/>
      <c r="AJ3127" s="46"/>
      <c r="AK3127" s="46"/>
      <c r="AL3127" s="74"/>
    </row>
    <row r="3128" spans="34:38">
      <c r="AH3128" s="46"/>
      <c r="AI3128" s="46"/>
      <c r="AJ3128" s="46"/>
      <c r="AK3128" s="46"/>
      <c r="AL3128" s="74"/>
    </row>
    <row r="3129" spans="34:38">
      <c r="AH3129" s="46"/>
      <c r="AI3129" s="46"/>
      <c r="AJ3129" s="46"/>
      <c r="AK3129" s="46"/>
      <c r="AL3129" s="74"/>
    </row>
    <row r="3130" spans="34:38">
      <c r="AH3130" s="46"/>
      <c r="AI3130" s="46"/>
      <c r="AJ3130" s="46"/>
      <c r="AK3130" s="46"/>
      <c r="AL3130" s="74"/>
    </row>
    <row r="3131" spans="34:38">
      <c r="AH3131" s="46"/>
      <c r="AI3131" s="46"/>
      <c r="AJ3131" s="46"/>
      <c r="AK3131" s="46"/>
      <c r="AL3131" s="74"/>
    </row>
    <row r="3132" spans="34:38">
      <c r="AH3132" s="46"/>
      <c r="AI3132" s="46"/>
      <c r="AJ3132" s="46"/>
      <c r="AK3132" s="46"/>
      <c r="AL3132" s="74"/>
    </row>
    <row r="3133" spans="34:38">
      <c r="AH3133" s="46"/>
      <c r="AI3133" s="46"/>
      <c r="AJ3133" s="46"/>
      <c r="AK3133" s="46"/>
      <c r="AL3133" s="74"/>
    </row>
    <row r="3134" spans="34:38">
      <c r="AH3134" s="46"/>
      <c r="AI3134" s="46"/>
      <c r="AJ3134" s="46"/>
      <c r="AK3134" s="46"/>
      <c r="AL3134" s="74"/>
    </row>
    <row r="3135" spans="34:38">
      <c r="AH3135" s="46"/>
      <c r="AI3135" s="46"/>
      <c r="AJ3135" s="46"/>
      <c r="AK3135" s="46"/>
      <c r="AL3135" s="74"/>
    </row>
    <row r="3136" spans="34:38">
      <c r="AH3136" s="46"/>
      <c r="AI3136" s="46"/>
      <c r="AJ3136" s="46"/>
      <c r="AK3136" s="46"/>
      <c r="AL3136" s="74"/>
    </row>
    <row r="3137" spans="34:38">
      <c r="AH3137" s="46"/>
      <c r="AI3137" s="46"/>
      <c r="AJ3137" s="46"/>
      <c r="AK3137" s="46"/>
      <c r="AL3137" s="74"/>
    </row>
    <row r="3138" spans="34:38">
      <c r="AH3138" s="46"/>
      <c r="AI3138" s="46"/>
      <c r="AJ3138" s="46"/>
      <c r="AK3138" s="46"/>
      <c r="AL3138" s="74"/>
    </row>
    <row r="3139" spans="34:38">
      <c r="AH3139" s="46"/>
      <c r="AI3139" s="46"/>
      <c r="AJ3139" s="46"/>
      <c r="AK3139" s="46"/>
      <c r="AL3139" s="74"/>
    </row>
    <row r="3140" spans="34:38">
      <c r="AH3140" s="46"/>
      <c r="AI3140" s="46"/>
      <c r="AJ3140" s="46"/>
      <c r="AK3140" s="46"/>
      <c r="AL3140" s="74"/>
    </row>
    <row r="3141" spans="34:38">
      <c r="AH3141" s="46"/>
      <c r="AI3141" s="46"/>
      <c r="AJ3141" s="46"/>
      <c r="AK3141" s="46"/>
      <c r="AL3141" s="74"/>
    </row>
    <row r="3142" spans="34:38">
      <c r="AH3142" s="46"/>
      <c r="AI3142" s="46"/>
      <c r="AJ3142" s="46"/>
      <c r="AK3142" s="46"/>
      <c r="AL3142" s="74"/>
    </row>
    <row r="3143" spans="34:38">
      <c r="AH3143" s="46"/>
      <c r="AI3143" s="46"/>
      <c r="AJ3143" s="46"/>
      <c r="AK3143" s="46"/>
      <c r="AL3143" s="74"/>
    </row>
    <row r="3144" spans="34:38">
      <c r="AH3144" s="46"/>
      <c r="AI3144" s="46"/>
      <c r="AJ3144" s="46"/>
      <c r="AK3144" s="46"/>
      <c r="AL3144" s="74"/>
    </row>
    <row r="3145" spans="34:38">
      <c r="AH3145" s="46"/>
      <c r="AI3145" s="46"/>
      <c r="AJ3145" s="46"/>
      <c r="AK3145" s="46"/>
      <c r="AL3145" s="74"/>
    </row>
    <row r="3146" spans="34:38">
      <c r="AH3146" s="46"/>
      <c r="AI3146" s="46"/>
      <c r="AJ3146" s="46"/>
      <c r="AK3146" s="46"/>
      <c r="AL3146" s="74"/>
    </row>
    <row r="3147" spans="34:38">
      <c r="AH3147" s="46"/>
      <c r="AI3147" s="46"/>
      <c r="AJ3147" s="46"/>
      <c r="AK3147" s="46"/>
      <c r="AL3147" s="74"/>
    </row>
    <row r="3148" spans="34:38">
      <c r="AH3148" s="46"/>
      <c r="AI3148" s="46"/>
      <c r="AJ3148" s="46"/>
      <c r="AK3148" s="46"/>
      <c r="AL3148" s="74"/>
    </row>
    <row r="3149" spans="34:38">
      <c r="AH3149" s="46"/>
      <c r="AI3149" s="46"/>
      <c r="AJ3149" s="46"/>
      <c r="AK3149" s="46"/>
      <c r="AL3149" s="74"/>
    </row>
    <row r="3150" spans="34:38">
      <c r="AH3150" s="46"/>
      <c r="AI3150" s="46"/>
      <c r="AJ3150" s="46"/>
      <c r="AK3150" s="46"/>
      <c r="AL3150" s="74"/>
    </row>
    <row r="3151" spans="34:38">
      <c r="AH3151" s="46"/>
      <c r="AI3151" s="46"/>
      <c r="AJ3151" s="46"/>
      <c r="AK3151" s="46"/>
      <c r="AL3151" s="74"/>
    </row>
    <row r="3152" spans="34:38">
      <c r="AH3152" s="46"/>
      <c r="AI3152" s="46"/>
      <c r="AJ3152" s="46"/>
      <c r="AK3152" s="46"/>
      <c r="AL3152" s="74"/>
    </row>
    <row r="3153" spans="34:38">
      <c r="AH3153" s="46"/>
      <c r="AI3153" s="46"/>
      <c r="AJ3153" s="46"/>
      <c r="AK3153" s="46"/>
      <c r="AL3153" s="74"/>
    </row>
    <row r="3154" spans="34:38">
      <c r="AH3154" s="46"/>
      <c r="AI3154" s="46"/>
      <c r="AJ3154" s="46"/>
      <c r="AK3154" s="46"/>
      <c r="AL3154" s="74"/>
    </row>
    <row r="3155" spans="34:38">
      <c r="AH3155" s="46"/>
      <c r="AI3155" s="46"/>
      <c r="AJ3155" s="46"/>
      <c r="AK3155" s="46"/>
      <c r="AL3155" s="74"/>
    </row>
    <row r="3156" spans="34:38">
      <c r="AH3156" s="46"/>
      <c r="AI3156" s="46"/>
      <c r="AJ3156" s="46"/>
      <c r="AK3156" s="46"/>
      <c r="AL3156" s="74"/>
    </row>
    <row r="3157" spans="34:38">
      <c r="AH3157" s="46"/>
      <c r="AI3157" s="46"/>
      <c r="AJ3157" s="46"/>
      <c r="AK3157" s="46"/>
      <c r="AL3157" s="74"/>
    </row>
    <row r="3158" spans="34:38">
      <c r="AH3158" s="46"/>
      <c r="AI3158" s="46"/>
      <c r="AJ3158" s="46"/>
      <c r="AK3158" s="46"/>
      <c r="AL3158" s="74"/>
    </row>
    <row r="3159" spans="34:38">
      <c r="AH3159" s="46"/>
      <c r="AI3159" s="46"/>
      <c r="AJ3159" s="46"/>
      <c r="AK3159" s="46"/>
      <c r="AL3159" s="74"/>
    </row>
    <row r="3160" spans="34:38">
      <c r="AH3160" s="46"/>
      <c r="AI3160" s="46"/>
      <c r="AJ3160" s="46"/>
      <c r="AK3160" s="46"/>
      <c r="AL3160" s="74"/>
    </row>
    <row r="3161" spans="34:38">
      <c r="AH3161" s="46"/>
      <c r="AI3161" s="46"/>
      <c r="AJ3161" s="46"/>
      <c r="AK3161" s="46"/>
      <c r="AL3161" s="74"/>
    </row>
    <row r="3162" spans="34:38">
      <c r="AH3162" s="46"/>
      <c r="AI3162" s="46"/>
      <c r="AJ3162" s="46"/>
      <c r="AK3162" s="46"/>
      <c r="AL3162" s="74"/>
    </row>
    <row r="3163" spans="34:38">
      <c r="AH3163" s="46"/>
      <c r="AI3163" s="46"/>
      <c r="AJ3163" s="46"/>
      <c r="AK3163" s="46"/>
      <c r="AL3163" s="74"/>
    </row>
    <row r="3164" spans="34:38">
      <c r="AH3164" s="46"/>
      <c r="AI3164" s="46"/>
      <c r="AJ3164" s="46"/>
      <c r="AK3164" s="46"/>
      <c r="AL3164" s="74"/>
    </row>
    <row r="3165" spans="34:38">
      <c r="AH3165" s="46"/>
      <c r="AI3165" s="46"/>
      <c r="AJ3165" s="46"/>
      <c r="AK3165" s="46"/>
      <c r="AL3165" s="74"/>
    </row>
    <row r="3166" spans="34:38">
      <c r="AH3166" s="46"/>
      <c r="AI3166" s="46"/>
      <c r="AJ3166" s="46"/>
      <c r="AK3166" s="46"/>
      <c r="AL3166" s="74"/>
    </row>
    <row r="3167" spans="34:38">
      <c r="AH3167" s="46"/>
      <c r="AI3167" s="46"/>
      <c r="AJ3167" s="46"/>
      <c r="AK3167" s="46"/>
      <c r="AL3167" s="74"/>
    </row>
    <row r="3168" spans="34:38">
      <c r="AH3168" s="46"/>
      <c r="AI3168" s="46"/>
      <c r="AJ3168" s="46"/>
      <c r="AK3168" s="46"/>
      <c r="AL3168" s="74"/>
    </row>
    <row r="3169" spans="34:38">
      <c r="AH3169" s="46"/>
      <c r="AI3169" s="46"/>
      <c r="AJ3169" s="46"/>
      <c r="AK3169" s="46"/>
      <c r="AL3169" s="74"/>
    </row>
    <row r="3170" spans="34:38">
      <c r="AH3170" s="46"/>
      <c r="AI3170" s="46"/>
      <c r="AJ3170" s="46"/>
      <c r="AK3170" s="46"/>
      <c r="AL3170" s="74"/>
    </row>
    <row r="3171" spans="34:38">
      <c r="AH3171" s="46"/>
      <c r="AI3171" s="46"/>
      <c r="AJ3171" s="46"/>
      <c r="AK3171" s="46"/>
      <c r="AL3171" s="74"/>
    </row>
    <row r="3172" spans="34:38">
      <c r="AH3172" s="46"/>
      <c r="AI3172" s="46"/>
      <c r="AJ3172" s="46"/>
      <c r="AK3172" s="46"/>
      <c r="AL3172" s="74"/>
    </row>
    <row r="3173" spans="34:38">
      <c r="AH3173" s="46"/>
      <c r="AI3173" s="46"/>
      <c r="AJ3173" s="46"/>
      <c r="AK3173" s="46"/>
      <c r="AL3173" s="74"/>
    </row>
    <row r="3174" spans="34:38">
      <c r="AH3174" s="46"/>
      <c r="AI3174" s="46"/>
      <c r="AJ3174" s="46"/>
      <c r="AK3174" s="46"/>
      <c r="AL3174" s="74"/>
    </row>
    <row r="3175" spans="34:38">
      <c r="AH3175" s="46"/>
      <c r="AI3175" s="46"/>
      <c r="AJ3175" s="46"/>
      <c r="AK3175" s="46"/>
      <c r="AL3175" s="74"/>
    </row>
    <row r="3176" spans="34:38">
      <c r="AH3176" s="46"/>
      <c r="AI3176" s="46"/>
      <c r="AJ3176" s="46"/>
      <c r="AK3176" s="46"/>
      <c r="AL3176" s="74"/>
    </row>
    <row r="3177" spans="34:38">
      <c r="AH3177" s="46"/>
      <c r="AI3177" s="46"/>
      <c r="AJ3177" s="46"/>
      <c r="AK3177" s="46"/>
      <c r="AL3177" s="74"/>
    </row>
    <row r="3178" spans="34:38">
      <c r="AH3178" s="46"/>
      <c r="AI3178" s="46"/>
      <c r="AJ3178" s="46"/>
      <c r="AK3178" s="46"/>
      <c r="AL3178" s="74"/>
    </row>
    <row r="3179" spans="34:38">
      <c r="AH3179" s="46"/>
      <c r="AI3179" s="46"/>
      <c r="AJ3179" s="46"/>
      <c r="AK3179" s="46"/>
      <c r="AL3179" s="74"/>
    </row>
    <row r="3180" spans="34:38">
      <c r="AH3180" s="46"/>
      <c r="AI3180" s="46"/>
      <c r="AJ3180" s="46"/>
      <c r="AK3180" s="46"/>
      <c r="AL3180" s="74"/>
    </row>
    <row r="3181" spans="34:38">
      <c r="AH3181" s="46"/>
      <c r="AI3181" s="46"/>
      <c r="AJ3181" s="46"/>
      <c r="AK3181" s="46"/>
      <c r="AL3181" s="74"/>
    </row>
    <row r="3182" spans="34:38">
      <c r="AH3182" s="46"/>
      <c r="AI3182" s="46"/>
      <c r="AJ3182" s="46"/>
      <c r="AK3182" s="46"/>
      <c r="AL3182" s="74"/>
    </row>
    <row r="3183" spans="34:38">
      <c r="AH3183" s="46"/>
      <c r="AI3183" s="46"/>
      <c r="AJ3183" s="46"/>
      <c r="AK3183" s="46"/>
      <c r="AL3183" s="74"/>
    </row>
    <row r="3184" spans="34:38">
      <c r="AH3184" s="46"/>
      <c r="AI3184" s="46"/>
      <c r="AJ3184" s="46"/>
      <c r="AK3184" s="46"/>
      <c r="AL3184" s="74"/>
    </row>
    <row r="3185" spans="34:38">
      <c r="AH3185" s="46"/>
      <c r="AI3185" s="46"/>
      <c r="AJ3185" s="46"/>
      <c r="AK3185" s="46"/>
      <c r="AL3185" s="74"/>
    </row>
    <row r="3186" spans="34:38">
      <c r="AH3186" s="46"/>
      <c r="AI3186" s="46"/>
      <c r="AJ3186" s="46"/>
      <c r="AK3186" s="46"/>
      <c r="AL3186" s="74"/>
    </row>
    <row r="3187" spans="34:38">
      <c r="AH3187" s="46"/>
      <c r="AI3187" s="46"/>
      <c r="AJ3187" s="46"/>
      <c r="AK3187" s="46"/>
      <c r="AL3187" s="74"/>
    </row>
    <row r="3188" spans="34:38">
      <c r="AH3188" s="46"/>
      <c r="AI3188" s="46"/>
      <c r="AJ3188" s="46"/>
      <c r="AK3188" s="46"/>
      <c r="AL3188" s="74"/>
    </row>
    <row r="3189" spans="34:38">
      <c r="AH3189" s="46"/>
      <c r="AI3189" s="46"/>
      <c r="AJ3189" s="46"/>
      <c r="AK3189" s="46"/>
      <c r="AL3189" s="74"/>
    </row>
    <row r="3190" spans="34:38">
      <c r="AH3190" s="46"/>
      <c r="AI3190" s="46"/>
      <c r="AJ3190" s="46"/>
      <c r="AK3190" s="46"/>
      <c r="AL3190" s="74"/>
    </row>
    <row r="3191" spans="34:38">
      <c r="AH3191" s="46"/>
      <c r="AI3191" s="46"/>
      <c r="AJ3191" s="46"/>
      <c r="AK3191" s="46"/>
      <c r="AL3191" s="74"/>
    </row>
    <row r="3192" spans="34:38">
      <c r="AH3192" s="46"/>
      <c r="AI3192" s="46"/>
      <c r="AJ3192" s="46"/>
      <c r="AK3192" s="46"/>
      <c r="AL3192" s="74"/>
    </row>
    <row r="3193" spans="34:38">
      <c r="AH3193" s="46"/>
      <c r="AI3193" s="46"/>
      <c r="AJ3193" s="46"/>
      <c r="AK3193" s="46"/>
      <c r="AL3193" s="74"/>
    </row>
    <row r="3194" spans="34:38">
      <c r="AH3194" s="46"/>
      <c r="AI3194" s="46"/>
      <c r="AJ3194" s="46"/>
      <c r="AK3194" s="46"/>
      <c r="AL3194" s="74"/>
    </row>
    <row r="3195" spans="34:38">
      <c r="AH3195" s="46"/>
      <c r="AI3195" s="46"/>
      <c r="AJ3195" s="46"/>
      <c r="AK3195" s="46"/>
      <c r="AL3195" s="74"/>
    </row>
    <row r="3196" spans="34:38">
      <c r="AH3196" s="46"/>
      <c r="AI3196" s="46"/>
      <c r="AJ3196" s="46"/>
      <c r="AK3196" s="46"/>
      <c r="AL3196" s="74"/>
    </row>
    <row r="3197" spans="34:38">
      <c r="AH3197" s="46"/>
      <c r="AI3197" s="46"/>
      <c r="AJ3197" s="46"/>
      <c r="AK3197" s="46"/>
      <c r="AL3197" s="74"/>
    </row>
    <row r="3198" spans="34:38">
      <c r="AH3198" s="46"/>
      <c r="AI3198" s="46"/>
      <c r="AJ3198" s="46"/>
      <c r="AK3198" s="46"/>
      <c r="AL3198" s="74"/>
    </row>
    <row r="3199" spans="34:38">
      <c r="AH3199" s="46"/>
      <c r="AI3199" s="46"/>
      <c r="AJ3199" s="46"/>
      <c r="AK3199" s="46"/>
      <c r="AL3199" s="74"/>
    </row>
    <row r="3200" spans="34:38">
      <c r="AH3200" s="46"/>
      <c r="AI3200" s="46"/>
      <c r="AJ3200" s="46"/>
      <c r="AK3200" s="46"/>
      <c r="AL3200" s="74"/>
    </row>
    <row r="3201" spans="34:38">
      <c r="AH3201" s="46"/>
      <c r="AI3201" s="46"/>
      <c r="AJ3201" s="46"/>
      <c r="AK3201" s="46"/>
      <c r="AL3201" s="74"/>
    </row>
    <row r="3202" spans="34:38">
      <c r="AH3202" s="46"/>
      <c r="AI3202" s="46"/>
      <c r="AJ3202" s="46"/>
      <c r="AK3202" s="46"/>
      <c r="AL3202" s="74"/>
    </row>
    <row r="3203" spans="34:38">
      <c r="AH3203" s="46"/>
      <c r="AI3203" s="46"/>
      <c r="AJ3203" s="46"/>
      <c r="AK3203" s="46"/>
      <c r="AL3203" s="74"/>
    </row>
    <row r="3204" spans="34:38">
      <c r="AH3204" s="46"/>
      <c r="AI3204" s="46"/>
      <c r="AJ3204" s="46"/>
      <c r="AK3204" s="46"/>
      <c r="AL3204" s="74"/>
    </row>
    <row r="3205" spans="34:38">
      <c r="AH3205" s="46"/>
      <c r="AI3205" s="46"/>
      <c r="AJ3205" s="46"/>
      <c r="AK3205" s="46"/>
      <c r="AL3205" s="74"/>
    </row>
    <row r="3206" spans="34:38">
      <c r="AH3206" s="46"/>
      <c r="AI3206" s="46"/>
      <c r="AJ3206" s="46"/>
      <c r="AK3206" s="46"/>
      <c r="AL3206" s="74"/>
    </row>
    <row r="3207" spans="34:38">
      <c r="AH3207" s="46"/>
      <c r="AI3207" s="46"/>
      <c r="AJ3207" s="46"/>
      <c r="AK3207" s="46"/>
      <c r="AL3207" s="74"/>
    </row>
    <row r="3208" spans="34:38">
      <c r="AH3208" s="46"/>
      <c r="AI3208" s="46"/>
      <c r="AJ3208" s="46"/>
      <c r="AK3208" s="46"/>
      <c r="AL3208" s="74"/>
    </row>
    <row r="3209" spans="34:38">
      <c r="AH3209" s="46"/>
      <c r="AI3209" s="46"/>
      <c r="AJ3209" s="46"/>
      <c r="AK3209" s="46"/>
      <c r="AL3209" s="74"/>
    </row>
    <row r="3210" spans="34:38">
      <c r="AH3210" s="46"/>
      <c r="AI3210" s="46"/>
      <c r="AJ3210" s="46"/>
      <c r="AK3210" s="46"/>
      <c r="AL3210" s="74"/>
    </row>
    <row r="3211" spans="34:38">
      <c r="AH3211" s="46"/>
      <c r="AI3211" s="46"/>
      <c r="AJ3211" s="46"/>
      <c r="AK3211" s="46"/>
      <c r="AL3211" s="74"/>
    </row>
    <row r="3212" spans="34:38">
      <c r="AH3212" s="46"/>
      <c r="AI3212" s="46"/>
      <c r="AJ3212" s="46"/>
      <c r="AK3212" s="46"/>
      <c r="AL3212" s="74"/>
    </row>
    <row r="3213" spans="34:38">
      <c r="AH3213" s="46"/>
      <c r="AI3213" s="46"/>
      <c r="AJ3213" s="46"/>
      <c r="AK3213" s="46"/>
      <c r="AL3213" s="74"/>
    </row>
    <row r="3214" spans="34:38">
      <c r="AH3214" s="46"/>
      <c r="AI3214" s="46"/>
      <c r="AJ3214" s="46"/>
      <c r="AK3214" s="46"/>
      <c r="AL3214" s="74"/>
    </row>
    <row r="3215" spans="34:38">
      <c r="AH3215" s="46"/>
      <c r="AI3215" s="46"/>
      <c r="AJ3215" s="46"/>
      <c r="AK3215" s="46"/>
      <c r="AL3215" s="74"/>
    </row>
    <row r="3216" spans="34:38">
      <c r="AH3216" s="46"/>
      <c r="AI3216" s="46"/>
      <c r="AJ3216" s="46"/>
      <c r="AK3216" s="46"/>
      <c r="AL3216" s="74"/>
    </row>
    <row r="3217" spans="34:38">
      <c r="AH3217" s="46"/>
      <c r="AI3217" s="46"/>
      <c r="AJ3217" s="46"/>
      <c r="AK3217" s="46"/>
      <c r="AL3217" s="74"/>
    </row>
    <row r="3218" spans="34:38">
      <c r="AH3218" s="46"/>
      <c r="AI3218" s="46"/>
      <c r="AJ3218" s="46"/>
      <c r="AK3218" s="46"/>
      <c r="AL3218" s="74"/>
    </row>
    <row r="3219" spans="34:38">
      <c r="AH3219" s="46"/>
      <c r="AI3219" s="46"/>
      <c r="AJ3219" s="46"/>
      <c r="AK3219" s="46"/>
      <c r="AL3219" s="74"/>
    </row>
    <row r="3220" spans="34:38">
      <c r="AH3220" s="46"/>
      <c r="AI3220" s="46"/>
      <c r="AJ3220" s="46"/>
      <c r="AK3220" s="46"/>
      <c r="AL3220" s="74"/>
    </row>
    <row r="3221" spans="34:38">
      <c r="AH3221" s="46"/>
      <c r="AI3221" s="46"/>
      <c r="AJ3221" s="46"/>
      <c r="AK3221" s="46"/>
      <c r="AL3221" s="74"/>
    </row>
    <row r="3222" spans="34:38">
      <c r="AH3222" s="46"/>
      <c r="AI3222" s="46"/>
      <c r="AJ3222" s="46"/>
      <c r="AK3222" s="46"/>
      <c r="AL3222" s="74"/>
    </row>
    <row r="3223" spans="34:38">
      <c r="AH3223" s="46"/>
      <c r="AI3223" s="46"/>
      <c r="AJ3223" s="46"/>
      <c r="AK3223" s="46"/>
      <c r="AL3223" s="74"/>
    </row>
    <row r="3224" spans="34:38">
      <c r="AH3224" s="46"/>
      <c r="AI3224" s="46"/>
      <c r="AJ3224" s="46"/>
      <c r="AK3224" s="46"/>
      <c r="AL3224" s="74"/>
    </row>
    <row r="3225" spans="34:38">
      <c r="AH3225" s="46"/>
      <c r="AI3225" s="46"/>
      <c r="AJ3225" s="46"/>
      <c r="AK3225" s="46"/>
      <c r="AL3225" s="74"/>
    </row>
    <row r="3226" spans="34:38">
      <c r="AH3226" s="46"/>
      <c r="AI3226" s="46"/>
      <c r="AJ3226" s="46"/>
      <c r="AK3226" s="46"/>
      <c r="AL3226" s="74"/>
    </row>
    <row r="3227" spans="34:38">
      <c r="AH3227" s="46"/>
      <c r="AI3227" s="46"/>
      <c r="AJ3227" s="46"/>
      <c r="AK3227" s="46"/>
      <c r="AL3227" s="74"/>
    </row>
    <row r="3228" spans="34:38">
      <c r="AH3228" s="46"/>
      <c r="AI3228" s="46"/>
      <c r="AJ3228" s="46"/>
      <c r="AK3228" s="46"/>
      <c r="AL3228" s="74"/>
    </row>
    <row r="3229" spans="34:38">
      <c r="AH3229" s="46"/>
      <c r="AI3229" s="46"/>
      <c r="AJ3229" s="46"/>
      <c r="AK3229" s="46"/>
      <c r="AL3229" s="74"/>
    </row>
    <row r="3230" spans="34:38">
      <c r="AH3230" s="46"/>
      <c r="AI3230" s="46"/>
      <c r="AJ3230" s="46"/>
      <c r="AK3230" s="46"/>
      <c r="AL3230" s="74"/>
    </row>
    <row r="3231" spans="34:38">
      <c r="AH3231" s="46"/>
      <c r="AI3231" s="46"/>
      <c r="AJ3231" s="46"/>
      <c r="AK3231" s="46"/>
      <c r="AL3231" s="74"/>
    </row>
    <row r="3232" spans="34:38">
      <c r="AH3232" s="46"/>
      <c r="AI3232" s="46"/>
      <c r="AJ3232" s="46"/>
      <c r="AK3232" s="46"/>
      <c r="AL3232" s="74"/>
    </row>
    <row r="3233" spans="34:38">
      <c r="AH3233" s="46"/>
      <c r="AI3233" s="46"/>
      <c r="AJ3233" s="46"/>
      <c r="AK3233" s="46"/>
      <c r="AL3233" s="74"/>
    </row>
    <row r="3234" spans="34:38">
      <c r="AH3234" s="46"/>
      <c r="AI3234" s="46"/>
      <c r="AJ3234" s="46"/>
      <c r="AK3234" s="46"/>
      <c r="AL3234" s="74"/>
    </row>
    <row r="3235" spans="34:38">
      <c r="AH3235" s="46"/>
      <c r="AI3235" s="46"/>
      <c r="AJ3235" s="46"/>
      <c r="AK3235" s="46"/>
      <c r="AL3235" s="74"/>
    </row>
    <row r="3236" spans="34:38">
      <c r="AH3236" s="46"/>
      <c r="AI3236" s="46"/>
      <c r="AJ3236" s="46"/>
      <c r="AK3236" s="46"/>
      <c r="AL3236" s="74"/>
    </row>
    <row r="3237" spans="34:38">
      <c r="AH3237" s="46"/>
      <c r="AI3237" s="46"/>
      <c r="AJ3237" s="46"/>
      <c r="AK3237" s="46"/>
      <c r="AL3237" s="74"/>
    </row>
    <row r="3238" spans="34:38">
      <c r="AH3238" s="46"/>
      <c r="AI3238" s="46"/>
      <c r="AJ3238" s="46"/>
      <c r="AK3238" s="46"/>
      <c r="AL3238" s="74"/>
    </row>
    <row r="3239" spans="34:38">
      <c r="AH3239" s="46"/>
      <c r="AI3239" s="46"/>
      <c r="AJ3239" s="46"/>
      <c r="AK3239" s="46"/>
      <c r="AL3239" s="74"/>
    </row>
    <row r="3240" spans="34:38">
      <c r="AH3240" s="46"/>
      <c r="AI3240" s="46"/>
      <c r="AJ3240" s="46"/>
      <c r="AK3240" s="46"/>
      <c r="AL3240" s="74"/>
    </row>
    <row r="3241" spans="34:38">
      <c r="AH3241" s="46"/>
      <c r="AI3241" s="46"/>
      <c r="AJ3241" s="46"/>
      <c r="AK3241" s="46"/>
      <c r="AL3241" s="74"/>
    </row>
    <row r="3242" spans="34:38">
      <c r="AH3242" s="46"/>
      <c r="AI3242" s="46"/>
      <c r="AJ3242" s="46"/>
      <c r="AK3242" s="46"/>
      <c r="AL3242" s="74"/>
    </row>
    <row r="3243" spans="34:38">
      <c r="AH3243" s="46"/>
      <c r="AI3243" s="46"/>
      <c r="AJ3243" s="46"/>
      <c r="AK3243" s="46"/>
      <c r="AL3243" s="74"/>
    </row>
    <row r="3244" spans="34:38">
      <c r="AH3244" s="46"/>
      <c r="AI3244" s="46"/>
      <c r="AJ3244" s="46"/>
      <c r="AK3244" s="46"/>
      <c r="AL3244" s="74"/>
    </row>
    <row r="3245" spans="34:38">
      <c r="AH3245" s="46"/>
      <c r="AI3245" s="46"/>
      <c r="AJ3245" s="46"/>
      <c r="AK3245" s="46"/>
      <c r="AL3245" s="74"/>
    </row>
    <row r="3246" spans="34:38">
      <c r="AH3246" s="46"/>
      <c r="AI3246" s="46"/>
      <c r="AJ3246" s="46"/>
      <c r="AK3246" s="46"/>
      <c r="AL3246" s="74"/>
    </row>
    <row r="3247" spans="34:38">
      <c r="AH3247" s="46"/>
      <c r="AI3247" s="46"/>
      <c r="AJ3247" s="46"/>
      <c r="AK3247" s="46"/>
      <c r="AL3247" s="74"/>
    </row>
    <row r="3248" spans="34:38">
      <c r="AH3248" s="46"/>
      <c r="AI3248" s="46"/>
      <c r="AJ3248" s="46"/>
      <c r="AK3248" s="46"/>
      <c r="AL3248" s="74"/>
    </row>
    <row r="3249" spans="34:38">
      <c r="AH3249" s="46"/>
      <c r="AI3249" s="46"/>
      <c r="AJ3249" s="46"/>
      <c r="AK3249" s="46"/>
      <c r="AL3249" s="74"/>
    </row>
    <row r="3250" spans="34:38">
      <c r="AH3250" s="46"/>
      <c r="AI3250" s="46"/>
      <c r="AJ3250" s="46"/>
      <c r="AK3250" s="46"/>
      <c r="AL3250" s="74"/>
    </row>
    <row r="3251" spans="34:38">
      <c r="AH3251" s="46"/>
      <c r="AI3251" s="46"/>
      <c r="AJ3251" s="46"/>
      <c r="AK3251" s="46"/>
      <c r="AL3251" s="74"/>
    </row>
    <row r="3252" spans="34:38">
      <c r="AH3252" s="46"/>
      <c r="AI3252" s="46"/>
      <c r="AJ3252" s="46"/>
      <c r="AK3252" s="46"/>
      <c r="AL3252" s="74"/>
    </row>
    <row r="3253" spans="34:38">
      <c r="AH3253" s="46"/>
      <c r="AI3253" s="46"/>
      <c r="AJ3253" s="46"/>
      <c r="AK3253" s="46"/>
      <c r="AL3253" s="74"/>
    </row>
    <row r="3254" spans="34:38">
      <c r="AH3254" s="46"/>
      <c r="AI3254" s="46"/>
      <c r="AJ3254" s="46"/>
      <c r="AK3254" s="46"/>
      <c r="AL3254" s="74"/>
    </row>
    <row r="3255" spans="34:38">
      <c r="AH3255" s="46"/>
      <c r="AI3255" s="46"/>
      <c r="AJ3255" s="46"/>
      <c r="AK3255" s="46"/>
      <c r="AL3255" s="74"/>
    </row>
    <row r="3256" spans="34:38">
      <c r="AH3256" s="46"/>
      <c r="AI3256" s="46"/>
      <c r="AJ3256" s="46"/>
      <c r="AK3256" s="46"/>
      <c r="AL3256" s="74"/>
    </row>
    <row r="3257" spans="34:38">
      <c r="AH3257" s="46"/>
      <c r="AI3257" s="46"/>
      <c r="AJ3257" s="46"/>
      <c r="AK3257" s="46"/>
      <c r="AL3257" s="74"/>
    </row>
    <row r="3258" spans="34:38">
      <c r="AH3258" s="46"/>
      <c r="AI3258" s="46"/>
      <c r="AJ3258" s="46"/>
      <c r="AK3258" s="46"/>
      <c r="AL3258" s="74"/>
    </row>
    <row r="3259" spans="34:38">
      <c r="AH3259" s="46"/>
      <c r="AI3259" s="46"/>
      <c r="AJ3259" s="46"/>
      <c r="AK3259" s="46"/>
      <c r="AL3259" s="74"/>
    </row>
    <row r="3260" spans="34:38">
      <c r="AH3260" s="46"/>
      <c r="AI3260" s="46"/>
      <c r="AJ3260" s="46"/>
      <c r="AK3260" s="46"/>
      <c r="AL3260" s="74"/>
    </row>
    <row r="3261" spans="34:38">
      <c r="AH3261" s="46"/>
      <c r="AI3261" s="46"/>
      <c r="AJ3261" s="46"/>
      <c r="AK3261" s="46"/>
      <c r="AL3261" s="74"/>
    </row>
    <row r="3262" spans="34:38">
      <c r="AH3262" s="46"/>
      <c r="AI3262" s="46"/>
      <c r="AJ3262" s="46"/>
      <c r="AK3262" s="46"/>
      <c r="AL3262" s="74"/>
    </row>
    <row r="3263" spans="34:38">
      <c r="AH3263" s="46"/>
      <c r="AI3263" s="46"/>
      <c r="AJ3263" s="46"/>
      <c r="AK3263" s="46"/>
      <c r="AL3263" s="74"/>
    </row>
    <row r="3264" spans="34:38">
      <c r="AH3264" s="46"/>
      <c r="AI3264" s="46"/>
      <c r="AJ3264" s="46"/>
      <c r="AK3264" s="46"/>
      <c r="AL3264" s="74"/>
    </row>
    <row r="3265" spans="34:38">
      <c r="AH3265" s="46"/>
      <c r="AI3265" s="46"/>
      <c r="AJ3265" s="46"/>
      <c r="AK3265" s="46"/>
      <c r="AL3265" s="74"/>
    </row>
    <row r="3266" spans="34:38">
      <c r="AH3266" s="46"/>
      <c r="AI3266" s="46"/>
      <c r="AJ3266" s="46"/>
      <c r="AK3266" s="46"/>
      <c r="AL3266" s="74"/>
    </row>
    <row r="3267" spans="34:38">
      <c r="AH3267" s="46"/>
      <c r="AI3267" s="46"/>
      <c r="AJ3267" s="46"/>
      <c r="AK3267" s="46"/>
      <c r="AL3267" s="74"/>
    </row>
    <row r="3268" spans="34:38">
      <c r="AH3268" s="46"/>
      <c r="AI3268" s="46"/>
      <c r="AJ3268" s="46"/>
      <c r="AK3268" s="46"/>
      <c r="AL3268" s="74"/>
    </row>
    <row r="3269" spans="34:38">
      <c r="AH3269" s="46"/>
      <c r="AI3269" s="46"/>
      <c r="AJ3269" s="46"/>
      <c r="AK3269" s="46"/>
      <c r="AL3269" s="74"/>
    </row>
    <row r="3270" spans="34:38">
      <c r="AH3270" s="46"/>
      <c r="AI3270" s="46"/>
      <c r="AJ3270" s="46"/>
      <c r="AK3270" s="46"/>
      <c r="AL3270" s="74"/>
    </row>
    <row r="3271" spans="34:38">
      <c r="AH3271" s="46"/>
      <c r="AI3271" s="46"/>
      <c r="AJ3271" s="46"/>
      <c r="AK3271" s="46"/>
      <c r="AL3271" s="74"/>
    </row>
    <row r="3272" spans="34:38">
      <c r="AH3272" s="46"/>
      <c r="AI3272" s="46"/>
      <c r="AJ3272" s="46"/>
      <c r="AK3272" s="46"/>
      <c r="AL3272" s="74"/>
    </row>
    <row r="3273" spans="34:38">
      <c r="AH3273" s="46"/>
      <c r="AI3273" s="46"/>
      <c r="AJ3273" s="46"/>
      <c r="AK3273" s="46"/>
      <c r="AL3273" s="74"/>
    </row>
    <row r="3274" spans="34:38">
      <c r="AH3274" s="46"/>
      <c r="AI3274" s="46"/>
      <c r="AJ3274" s="46"/>
      <c r="AK3274" s="46"/>
      <c r="AL3274" s="74"/>
    </row>
    <row r="3275" spans="34:38">
      <c r="AH3275" s="46"/>
      <c r="AI3275" s="46"/>
      <c r="AJ3275" s="46"/>
      <c r="AK3275" s="46"/>
      <c r="AL3275" s="74"/>
    </row>
    <row r="3276" spans="34:38">
      <c r="AH3276" s="46"/>
      <c r="AI3276" s="46"/>
      <c r="AJ3276" s="46"/>
      <c r="AK3276" s="46"/>
      <c r="AL3276" s="74"/>
    </row>
    <row r="3277" spans="34:38">
      <c r="AH3277" s="46"/>
      <c r="AI3277" s="46"/>
      <c r="AJ3277" s="46"/>
      <c r="AK3277" s="46"/>
      <c r="AL3277" s="74"/>
    </row>
    <row r="3278" spans="34:38">
      <c r="AH3278" s="46"/>
      <c r="AI3278" s="46"/>
      <c r="AJ3278" s="46"/>
      <c r="AK3278" s="46"/>
      <c r="AL3278" s="74"/>
    </row>
    <row r="3279" spans="34:38">
      <c r="AH3279" s="46"/>
      <c r="AI3279" s="46"/>
      <c r="AJ3279" s="46"/>
      <c r="AK3279" s="46"/>
      <c r="AL3279" s="74"/>
    </row>
    <row r="3280" spans="34:38">
      <c r="AH3280" s="46"/>
      <c r="AI3280" s="46"/>
      <c r="AJ3280" s="46"/>
      <c r="AK3280" s="46"/>
      <c r="AL3280" s="74"/>
    </row>
    <row r="3281" spans="34:38">
      <c r="AH3281" s="46"/>
      <c r="AI3281" s="46"/>
      <c r="AJ3281" s="46"/>
      <c r="AK3281" s="46"/>
      <c r="AL3281" s="74"/>
    </row>
    <row r="3282" spans="34:38">
      <c r="AH3282" s="46"/>
      <c r="AI3282" s="46"/>
      <c r="AJ3282" s="46"/>
      <c r="AK3282" s="46"/>
      <c r="AL3282" s="74"/>
    </row>
    <row r="3283" spans="34:38">
      <c r="AH3283" s="46"/>
      <c r="AI3283" s="46"/>
      <c r="AJ3283" s="46"/>
      <c r="AK3283" s="46"/>
      <c r="AL3283" s="74"/>
    </row>
    <row r="3284" spans="34:38">
      <c r="AH3284" s="46"/>
      <c r="AI3284" s="46"/>
      <c r="AJ3284" s="46"/>
      <c r="AK3284" s="46"/>
      <c r="AL3284" s="74"/>
    </row>
    <row r="3285" spans="34:38">
      <c r="AH3285" s="46"/>
      <c r="AI3285" s="46"/>
      <c r="AJ3285" s="46"/>
      <c r="AK3285" s="46"/>
      <c r="AL3285" s="74"/>
    </row>
    <row r="3286" spans="34:38">
      <c r="AH3286" s="46"/>
      <c r="AI3286" s="46"/>
      <c r="AJ3286" s="46"/>
      <c r="AK3286" s="46"/>
      <c r="AL3286" s="74"/>
    </row>
    <row r="3287" spans="34:38">
      <c r="AH3287" s="46"/>
      <c r="AI3287" s="46"/>
      <c r="AJ3287" s="46"/>
      <c r="AK3287" s="46"/>
      <c r="AL3287" s="74"/>
    </row>
    <row r="3288" spans="34:38">
      <c r="AH3288" s="46"/>
      <c r="AI3288" s="46"/>
      <c r="AJ3288" s="46"/>
      <c r="AK3288" s="46"/>
      <c r="AL3288" s="74"/>
    </row>
    <row r="3289" spans="34:38">
      <c r="AH3289" s="46"/>
      <c r="AI3289" s="46"/>
      <c r="AJ3289" s="46"/>
      <c r="AK3289" s="46"/>
      <c r="AL3289" s="74"/>
    </row>
    <row r="3290" spans="34:38">
      <c r="AH3290" s="46"/>
      <c r="AI3290" s="46"/>
      <c r="AJ3290" s="46"/>
      <c r="AK3290" s="46"/>
      <c r="AL3290" s="74"/>
    </row>
    <row r="3291" spans="34:38">
      <c r="AH3291" s="46"/>
      <c r="AI3291" s="46"/>
      <c r="AJ3291" s="46"/>
      <c r="AK3291" s="46"/>
      <c r="AL3291" s="74"/>
    </row>
    <row r="3292" spans="34:38">
      <c r="AH3292" s="46"/>
      <c r="AI3292" s="46"/>
      <c r="AJ3292" s="46"/>
      <c r="AK3292" s="46"/>
      <c r="AL3292" s="74"/>
    </row>
    <row r="3293" spans="34:38">
      <c r="AH3293" s="46"/>
      <c r="AI3293" s="46"/>
      <c r="AJ3293" s="46"/>
      <c r="AK3293" s="46"/>
      <c r="AL3293" s="74"/>
    </row>
    <row r="3294" spans="34:38">
      <c r="AH3294" s="46"/>
      <c r="AI3294" s="46"/>
      <c r="AJ3294" s="46"/>
      <c r="AK3294" s="46"/>
      <c r="AL3294" s="74"/>
    </row>
    <row r="3295" spans="34:38">
      <c r="AH3295" s="46"/>
      <c r="AI3295" s="46"/>
      <c r="AJ3295" s="46"/>
      <c r="AK3295" s="46"/>
      <c r="AL3295" s="74"/>
    </row>
    <row r="3296" spans="34:38">
      <c r="AH3296" s="46"/>
      <c r="AI3296" s="46"/>
      <c r="AJ3296" s="46"/>
      <c r="AK3296" s="46"/>
      <c r="AL3296" s="74"/>
    </row>
    <row r="3297" spans="34:38">
      <c r="AH3297" s="46"/>
      <c r="AI3297" s="46"/>
      <c r="AJ3297" s="46"/>
      <c r="AK3297" s="46"/>
      <c r="AL3297" s="74"/>
    </row>
    <row r="3298" spans="34:38">
      <c r="AH3298" s="46"/>
      <c r="AI3298" s="46"/>
      <c r="AJ3298" s="46"/>
      <c r="AK3298" s="46"/>
      <c r="AL3298" s="74"/>
    </row>
    <row r="3299" spans="34:38">
      <c r="AH3299" s="46"/>
      <c r="AI3299" s="46"/>
      <c r="AJ3299" s="46"/>
      <c r="AK3299" s="46"/>
      <c r="AL3299" s="74"/>
    </row>
    <row r="3300" spans="34:38">
      <c r="AH3300" s="46"/>
      <c r="AI3300" s="46"/>
      <c r="AJ3300" s="46"/>
      <c r="AK3300" s="46"/>
      <c r="AL3300" s="74"/>
    </row>
    <row r="3301" spans="34:38">
      <c r="AH3301" s="46"/>
      <c r="AI3301" s="46"/>
      <c r="AJ3301" s="46"/>
      <c r="AK3301" s="46"/>
      <c r="AL3301" s="74"/>
    </row>
    <row r="3302" spans="34:38">
      <c r="AH3302" s="46"/>
      <c r="AI3302" s="46"/>
      <c r="AJ3302" s="46"/>
      <c r="AK3302" s="46"/>
      <c r="AL3302" s="74"/>
    </row>
    <row r="3303" spans="34:38">
      <c r="AH3303" s="46"/>
      <c r="AI3303" s="46"/>
      <c r="AJ3303" s="46"/>
      <c r="AK3303" s="46"/>
      <c r="AL3303" s="74"/>
    </row>
    <row r="3304" spans="34:38">
      <c r="AH3304" s="46"/>
      <c r="AI3304" s="46"/>
      <c r="AJ3304" s="46"/>
      <c r="AK3304" s="46"/>
      <c r="AL3304" s="74"/>
    </row>
    <row r="3305" spans="34:38">
      <c r="AH3305" s="46"/>
      <c r="AI3305" s="46"/>
      <c r="AJ3305" s="46"/>
      <c r="AK3305" s="46"/>
      <c r="AL3305" s="74"/>
    </row>
    <row r="3306" spans="34:38">
      <c r="AH3306" s="46"/>
      <c r="AI3306" s="46"/>
      <c r="AJ3306" s="46"/>
      <c r="AK3306" s="46"/>
      <c r="AL3306" s="74"/>
    </row>
    <row r="3307" spans="34:38">
      <c r="AH3307" s="46"/>
      <c r="AI3307" s="46"/>
      <c r="AJ3307" s="46"/>
      <c r="AK3307" s="46"/>
      <c r="AL3307" s="74"/>
    </row>
    <row r="3308" spans="34:38">
      <c r="AH3308" s="46"/>
      <c r="AI3308" s="46"/>
      <c r="AJ3308" s="46"/>
      <c r="AK3308" s="46"/>
      <c r="AL3308" s="74"/>
    </row>
    <row r="3309" spans="34:38">
      <c r="AH3309" s="46"/>
      <c r="AI3309" s="46"/>
      <c r="AJ3309" s="46"/>
      <c r="AK3309" s="46"/>
      <c r="AL3309" s="74"/>
    </row>
    <row r="3310" spans="34:38">
      <c r="AH3310" s="46"/>
      <c r="AI3310" s="46"/>
      <c r="AJ3310" s="46"/>
      <c r="AK3310" s="46"/>
      <c r="AL3310" s="74"/>
    </row>
    <row r="3311" spans="34:38">
      <c r="AH3311" s="46"/>
      <c r="AI3311" s="46"/>
      <c r="AJ3311" s="46"/>
      <c r="AK3311" s="46"/>
      <c r="AL3311" s="74"/>
    </row>
    <row r="3312" spans="34:38">
      <c r="AH3312" s="46"/>
      <c r="AI3312" s="46"/>
      <c r="AJ3312" s="46"/>
      <c r="AK3312" s="46"/>
      <c r="AL3312" s="74"/>
    </row>
    <row r="3313" spans="34:38">
      <c r="AH3313" s="46"/>
      <c r="AI3313" s="46"/>
      <c r="AJ3313" s="46"/>
      <c r="AK3313" s="46"/>
      <c r="AL3313" s="74"/>
    </row>
    <row r="3314" spans="34:38">
      <c r="AH3314" s="46"/>
      <c r="AI3314" s="46"/>
      <c r="AJ3314" s="46"/>
      <c r="AK3314" s="46"/>
      <c r="AL3314" s="74"/>
    </row>
    <row r="3315" spans="34:38">
      <c r="AH3315" s="46"/>
      <c r="AI3315" s="46"/>
      <c r="AJ3315" s="46"/>
      <c r="AK3315" s="46"/>
      <c r="AL3315" s="74"/>
    </row>
    <row r="3316" spans="34:38">
      <c r="AH3316" s="46"/>
      <c r="AI3316" s="46"/>
      <c r="AJ3316" s="46"/>
      <c r="AK3316" s="46"/>
      <c r="AL3316" s="74"/>
    </row>
    <row r="3317" spans="34:38">
      <c r="AH3317" s="46"/>
      <c r="AI3317" s="46"/>
      <c r="AJ3317" s="46"/>
      <c r="AK3317" s="46"/>
      <c r="AL3317" s="74"/>
    </row>
    <row r="3318" spans="34:38">
      <c r="AH3318" s="46"/>
      <c r="AI3318" s="46"/>
      <c r="AJ3318" s="46"/>
      <c r="AK3318" s="46"/>
      <c r="AL3318" s="74"/>
    </row>
    <row r="3319" spans="34:38">
      <c r="AH3319" s="46"/>
      <c r="AI3319" s="46"/>
      <c r="AJ3319" s="46"/>
      <c r="AK3319" s="46"/>
      <c r="AL3319" s="74"/>
    </row>
    <row r="3320" spans="34:38">
      <c r="AH3320" s="46"/>
      <c r="AI3320" s="46"/>
      <c r="AJ3320" s="46"/>
      <c r="AK3320" s="46"/>
      <c r="AL3320" s="74"/>
    </row>
    <row r="3321" spans="34:38">
      <c r="AH3321" s="46"/>
      <c r="AI3321" s="46"/>
      <c r="AJ3321" s="46"/>
      <c r="AK3321" s="46"/>
      <c r="AL3321" s="74"/>
    </row>
    <row r="3322" spans="34:38">
      <c r="AH3322" s="46"/>
      <c r="AI3322" s="46"/>
      <c r="AJ3322" s="46"/>
      <c r="AK3322" s="46"/>
      <c r="AL3322" s="74"/>
    </row>
    <row r="3323" spans="34:38">
      <c r="AH3323" s="46"/>
      <c r="AI3323" s="46"/>
      <c r="AJ3323" s="46"/>
      <c r="AK3323" s="46"/>
      <c r="AL3323" s="74"/>
    </row>
    <row r="3324" spans="34:38">
      <c r="AH3324" s="46"/>
      <c r="AI3324" s="46"/>
      <c r="AJ3324" s="46"/>
      <c r="AK3324" s="46"/>
      <c r="AL3324" s="74"/>
    </row>
    <row r="3325" spans="34:38">
      <c r="AH3325" s="46"/>
      <c r="AI3325" s="46"/>
      <c r="AJ3325" s="46"/>
      <c r="AK3325" s="46"/>
      <c r="AL3325" s="74"/>
    </row>
    <row r="3326" spans="34:38">
      <c r="AH3326" s="46"/>
      <c r="AI3326" s="46"/>
      <c r="AJ3326" s="46"/>
      <c r="AK3326" s="46"/>
      <c r="AL3326" s="74"/>
    </row>
    <row r="3327" spans="34:38">
      <c r="AH3327" s="46"/>
      <c r="AI3327" s="46"/>
      <c r="AJ3327" s="46"/>
      <c r="AK3327" s="46"/>
      <c r="AL3327" s="74"/>
    </row>
    <row r="3328" spans="34:38">
      <c r="AH3328" s="46"/>
      <c r="AI3328" s="46"/>
      <c r="AJ3328" s="46"/>
      <c r="AK3328" s="46"/>
      <c r="AL3328" s="74"/>
    </row>
    <row r="3329" spans="34:38">
      <c r="AH3329" s="46"/>
      <c r="AI3329" s="46"/>
      <c r="AJ3329" s="46"/>
      <c r="AK3329" s="46"/>
      <c r="AL3329" s="74"/>
    </row>
    <row r="3330" spans="34:38">
      <c r="AH3330" s="46"/>
      <c r="AI3330" s="46"/>
      <c r="AJ3330" s="46"/>
      <c r="AK3330" s="46"/>
      <c r="AL3330" s="74"/>
    </row>
    <row r="3331" spans="34:38">
      <c r="AH3331" s="46"/>
      <c r="AI3331" s="46"/>
      <c r="AJ3331" s="46"/>
      <c r="AK3331" s="46"/>
      <c r="AL3331" s="74"/>
    </row>
    <row r="3332" spans="34:38">
      <c r="AH3332" s="46"/>
      <c r="AI3332" s="46"/>
      <c r="AJ3332" s="46"/>
      <c r="AK3332" s="46"/>
      <c r="AL3332" s="74"/>
    </row>
    <row r="3333" spans="34:38">
      <c r="AH3333" s="46"/>
      <c r="AI3333" s="46"/>
      <c r="AJ3333" s="46"/>
      <c r="AK3333" s="46"/>
      <c r="AL3333" s="74"/>
    </row>
    <row r="3334" spans="34:38">
      <c r="AH3334" s="46"/>
      <c r="AI3334" s="46"/>
      <c r="AJ3334" s="46"/>
      <c r="AK3334" s="46"/>
      <c r="AL3334" s="74"/>
    </row>
    <row r="3335" spans="34:38">
      <c r="AH3335" s="46"/>
      <c r="AI3335" s="46"/>
      <c r="AJ3335" s="46"/>
      <c r="AK3335" s="46"/>
      <c r="AL3335" s="74"/>
    </row>
    <row r="3336" spans="34:38">
      <c r="AH3336" s="46"/>
      <c r="AI3336" s="46"/>
      <c r="AJ3336" s="46"/>
      <c r="AK3336" s="46"/>
      <c r="AL3336" s="74"/>
    </row>
    <row r="3337" spans="34:38">
      <c r="AH3337" s="46"/>
      <c r="AI3337" s="46"/>
      <c r="AJ3337" s="46"/>
      <c r="AK3337" s="46"/>
      <c r="AL3337" s="74"/>
    </row>
    <row r="3338" spans="34:38">
      <c r="AH3338" s="46"/>
      <c r="AI3338" s="46"/>
      <c r="AJ3338" s="46"/>
      <c r="AK3338" s="46"/>
      <c r="AL3338" s="74"/>
    </row>
    <row r="3339" spans="34:38">
      <c r="AH3339" s="46"/>
      <c r="AI3339" s="46"/>
      <c r="AJ3339" s="46"/>
      <c r="AK3339" s="46"/>
      <c r="AL3339" s="74"/>
    </row>
    <row r="3340" spans="34:38">
      <c r="AH3340" s="46"/>
      <c r="AI3340" s="46"/>
      <c r="AJ3340" s="46"/>
      <c r="AK3340" s="46"/>
      <c r="AL3340" s="74"/>
    </row>
    <row r="3341" spans="34:38">
      <c r="AH3341" s="46"/>
      <c r="AI3341" s="46"/>
      <c r="AJ3341" s="46"/>
      <c r="AK3341" s="46"/>
      <c r="AL3341" s="74"/>
    </row>
    <row r="3342" spans="34:38">
      <c r="AH3342" s="46"/>
      <c r="AI3342" s="46"/>
      <c r="AJ3342" s="46"/>
      <c r="AK3342" s="46"/>
      <c r="AL3342" s="74"/>
    </row>
    <row r="3343" spans="34:38">
      <c r="AH3343" s="46"/>
      <c r="AI3343" s="46"/>
      <c r="AJ3343" s="46"/>
      <c r="AK3343" s="46"/>
      <c r="AL3343" s="74"/>
    </row>
    <row r="3344" spans="34:38">
      <c r="AH3344" s="46"/>
      <c r="AI3344" s="46"/>
      <c r="AJ3344" s="46"/>
      <c r="AK3344" s="46"/>
      <c r="AL3344" s="74"/>
    </row>
    <row r="3345" spans="34:38">
      <c r="AH3345" s="46"/>
      <c r="AI3345" s="46"/>
      <c r="AJ3345" s="46"/>
      <c r="AK3345" s="46"/>
      <c r="AL3345" s="74"/>
    </row>
    <row r="3346" spans="34:38">
      <c r="AH3346" s="46"/>
      <c r="AI3346" s="46"/>
      <c r="AJ3346" s="46"/>
      <c r="AK3346" s="46"/>
      <c r="AL3346" s="74"/>
    </row>
    <row r="3347" spans="34:38">
      <c r="AH3347" s="46"/>
      <c r="AI3347" s="46"/>
      <c r="AJ3347" s="46"/>
      <c r="AK3347" s="46"/>
      <c r="AL3347" s="74"/>
    </row>
    <row r="3348" spans="34:38">
      <c r="AH3348" s="46"/>
      <c r="AI3348" s="46"/>
      <c r="AJ3348" s="46"/>
      <c r="AK3348" s="46"/>
      <c r="AL3348" s="74"/>
    </row>
    <row r="3349" spans="34:38">
      <c r="AH3349" s="46"/>
      <c r="AI3349" s="46"/>
      <c r="AJ3349" s="46"/>
      <c r="AK3349" s="46"/>
      <c r="AL3349" s="74"/>
    </row>
    <row r="3350" spans="34:38">
      <c r="AH3350" s="46"/>
      <c r="AI3350" s="46"/>
      <c r="AJ3350" s="46"/>
      <c r="AK3350" s="46"/>
      <c r="AL3350" s="74"/>
    </row>
    <row r="3351" spans="34:38">
      <c r="AH3351" s="46"/>
      <c r="AI3351" s="46"/>
      <c r="AJ3351" s="46"/>
      <c r="AK3351" s="46"/>
      <c r="AL3351" s="74"/>
    </row>
    <row r="3352" spans="34:38">
      <c r="AH3352" s="46"/>
      <c r="AI3352" s="46"/>
      <c r="AJ3352" s="46"/>
      <c r="AK3352" s="46"/>
      <c r="AL3352" s="74"/>
    </row>
    <row r="3353" spans="34:38">
      <c r="AH3353" s="46"/>
      <c r="AI3353" s="46"/>
      <c r="AJ3353" s="46"/>
      <c r="AK3353" s="46"/>
      <c r="AL3353" s="74"/>
    </row>
    <row r="3354" spans="34:38">
      <c r="AH3354" s="46"/>
      <c r="AI3354" s="46"/>
      <c r="AJ3354" s="46"/>
      <c r="AK3354" s="46"/>
      <c r="AL3354" s="74"/>
    </row>
    <row r="3355" spans="34:38">
      <c r="AH3355" s="46"/>
      <c r="AI3355" s="46"/>
      <c r="AJ3355" s="46"/>
      <c r="AK3355" s="46"/>
      <c r="AL3355" s="74"/>
    </row>
    <row r="3356" spans="34:38">
      <c r="AH3356" s="46"/>
      <c r="AI3356" s="46"/>
      <c r="AJ3356" s="46"/>
      <c r="AK3356" s="46"/>
      <c r="AL3356" s="74"/>
    </row>
    <row r="3357" spans="34:38">
      <c r="AH3357" s="46"/>
      <c r="AI3357" s="46"/>
      <c r="AJ3357" s="46"/>
      <c r="AK3357" s="46"/>
      <c r="AL3357" s="74"/>
    </row>
    <row r="3358" spans="34:38">
      <c r="AH3358" s="46"/>
      <c r="AI3358" s="46"/>
      <c r="AJ3358" s="46"/>
      <c r="AK3358" s="46"/>
      <c r="AL3358" s="74"/>
    </row>
    <row r="3359" spans="34:38">
      <c r="AH3359" s="46"/>
      <c r="AI3359" s="46"/>
      <c r="AJ3359" s="46"/>
      <c r="AK3359" s="46"/>
      <c r="AL3359" s="74"/>
    </row>
    <row r="3360" spans="34:38">
      <c r="AH3360" s="46"/>
      <c r="AI3360" s="46"/>
      <c r="AJ3360" s="46"/>
      <c r="AK3360" s="46"/>
      <c r="AL3360" s="74"/>
    </row>
    <row r="3361" spans="34:38">
      <c r="AH3361" s="46"/>
      <c r="AI3361" s="46"/>
      <c r="AJ3361" s="46"/>
      <c r="AK3361" s="46"/>
      <c r="AL3361" s="74"/>
    </row>
    <row r="3362" spans="34:38">
      <c r="AH3362" s="46"/>
      <c r="AI3362" s="46"/>
      <c r="AJ3362" s="46"/>
      <c r="AK3362" s="46"/>
      <c r="AL3362" s="74"/>
    </row>
    <row r="3363" spans="34:38">
      <c r="AH3363" s="46"/>
      <c r="AI3363" s="46"/>
      <c r="AJ3363" s="46"/>
      <c r="AK3363" s="46"/>
      <c r="AL3363" s="74"/>
    </row>
    <row r="3364" spans="34:38">
      <c r="AH3364" s="46"/>
      <c r="AI3364" s="46"/>
      <c r="AJ3364" s="46"/>
      <c r="AK3364" s="46"/>
      <c r="AL3364" s="74"/>
    </row>
    <row r="3365" spans="34:38">
      <c r="AH3365" s="46"/>
      <c r="AI3365" s="46"/>
      <c r="AJ3365" s="46"/>
      <c r="AK3365" s="46"/>
      <c r="AL3365" s="74"/>
    </row>
    <row r="3366" spans="34:38">
      <c r="AH3366" s="46"/>
      <c r="AI3366" s="46"/>
      <c r="AJ3366" s="46"/>
      <c r="AK3366" s="46"/>
      <c r="AL3366" s="74"/>
    </row>
    <row r="3367" spans="34:38">
      <c r="AH3367" s="46"/>
      <c r="AI3367" s="46"/>
      <c r="AJ3367" s="46"/>
      <c r="AK3367" s="46"/>
      <c r="AL3367" s="74"/>
    </row>
    <row r="3368" spans="34:38">
      <c r="AH3368" s="46"/>
      <c r="AI3368" s="46"/>
      <c r="AJ3368" s="46"/>
      <c r="AK3368" s="46"/>
      <c r="AL3368" s="74"/>
    </row>
    <row r="3369" spans="34:38">
      <c r="AH3369" s="46"/>
      <c r="AI3369" s="46"/>
      <c r="AJ3369" s="46"/>
      <c r="AK3369" s="46"/>
      <c r="AL3369" s="74"/>
    </row>
    <row r="3370" spans="34:38">
      <c r="AH3370" s="46"/>
      <c r="AI3370" s="46"/>
      <c r="AJ3370" s="46"/>
      <c r="AK3370" s="46"/>
      <c r="AL3370" s="74"/>
    </row>
    <row r="3371" spans="34:38">
      <c r="AH3371" s="46"/>
      <c r="AI3371" s="46"/>
      <c r="AJ3371" s="46"/>
      <c r="AK3371" s="46"/>
      <c r="AL3371" s="74"/>
    </row>
    <row r="3372" spans="34:38">
      <c r="AH3372" s="46"/>
      <c r="AI3372" s="46"/>
      <c r="AJ3372" s="46"/>
      <c r="AK3372" s="46"/>
      <c r="AL3372" s="74"/>
    </row>
    <row r="3373" spans="34:38">
      <c r="AH3373" s="46"/>
      <c r="AI3373" s="46"/>
      <c r="AJ3373" s="46"/>
      <c r="AK3373" s="46"/>
      <c r="AL3373" s="74"/>
    </row>
    <row r="3374" spans="34:38">
      <c r="AH3374" s="46"/>
      <c r="AI3374" s="46"/>
      <c r="AJ3374" s="46"/>
      <c r="AK3374" s="46"/>
      <c r="AL3374" s="74"/>
    </row>
    <row r="3375" spans="34:38">
      <c r="AH3375" s="46"/>
      <c r="AI3375" s="46"/>
      <c r="AJ3375" s="46"/>
      <c r="AK3375" s="46"/>
      <c r="AL3375" s="74"/>
    </row>
    <row r="3376" spans="34:38">
      <c r="AH3376" s="46"/>
      <c r="AI3376" s="46"/>
      <c r="AJ3376" s="46"/>
      <c r="AK3376" s="46"/>
      <c r="AL3376" s="74"/>
    </row>
    <row r="3377" spans="34:38">
      <c r="AH3377" s="46"/>
      <c r="AI3377" s="46"/>
      <c r="AJ3377" s="46"/>
      <c r="AK3377" s="46"/>
      <c r="AL3377" s="74"/>
    </row>
    <row r="3378" spans="34:38">
      <c r="AH3378" s="46"/>
      <c r="AI3378" s="46"/>
      <c r="AJ3378" s="46"/>
      <c r="AK3378" s="46"/>
      <c r="AL3378" s="74"/>
    </row>
    <row r="3379" spans="34:38">
      <c r="AH3379" s="46"/>
      <c r="AI3379" s="46"/>
      <c r="AJ3379" s="46"/>
      <c r="AK3379" s="46"/>
      <c r="AL3379" s="74"/>
    </row>
    <row r="3380" spans="34:38">
      <c r="AH3380" s="46"/>
      <c r="AI3380" s="46"/>
      <c r="AJ3380" s="46"/>
      <c r="AK3380" s="46"/>
      <c r="AL3380" s="74"/>
    </row>
    <row r="3381" spans="34:38">
      <c r="AH3381" s="46"/>
      <c r="AI3381" s="46"/>
      <c r="AJ3381" s="46"/>
      <c r="AK3381" s="46"/>
      <c r="AL3381" s="74"/>
    </row>
    <row r="3382" spans="34:38">
      <c r="AH3382" s="46"/>
      <c r="AI3382" s="46"/>
      <c r="AJ3382" s="46"/>
      <c r="AK3382" s="46"/>
      <c r="AL3382" s="74"/>
    </row>
    <row r="3383" spans="34:38">
      <c r="AH3383" s="46"/>
      <c r="AI3383" s="46"/>
      <c r="AJ3383" s="46"/>
      <c r="AK3383" s="46"/>
      <c r="AL3383" s="74"/>
    </row>
    <row r="3384" spans="34:38">
      <c r="AH3384" s="46"/>
      <c r="AI3384" s="46"/>
      <c r="AJ3384" s="46"/>
      <c r="AK3384" s="46"/>
      <c r="AL3384" s="74"/>
    </row>
    <row r="3385" spans="34:38">
      <c r="AH3385" s="46"/>
      <c r="AI3385" s="46"/>
      <c r="AJ3385" s="46"/>
      <c r="AK3385" s="46"/>
      <c r="AL3385" s="74"/>
    </row>
    <row r="3386" spans="34:38">
      <c r="AH3386" s="46"/>
      <c r="AI3386" s="46"/>
      <c r="AJ3386" s="46"/>
      <c r="AK3386" s="46"/>
      <c r="AL3386" s="74"/>
    </row>
    <row r="3387" spans="34:38">
      <c r="AH3387" s="46"/>
      <c r="AI3387" s="46"/>
      <c r="AJ3387" s="46"/>
      <c r="AK3387" s="46"/>
      <c r="AL3387" s="74"/>
    </row>
    <row r="3388" spans="34:38">
      <c r="AH3388" s="46"/>
      <c r="AI3388" s="46"/>
      <c r="AJ3388" s="46"/>
      <c r="AK3388" s="46"/>
      <c r="AL3388" s="74"/>
    </row>
    <row r="3389" spans="34:38">
      <c r="AH3389" s="46"/>
      <c r="AI3389" s="46"/>
      <c r="AJ3389" s="46"/>
      <c r="AK3389" s="46"/>
      <c r="AL3389" s="74"/>
    </row>
    <row r="3390" spans="34:38">
      <c r="AH3390" s="46"/>
      <c r="AI3390" s="46"/>
      <c r="AJ3390" s="46"/>
      <c r="AK3390" s="46"/>
      <c r="AL3390" s="74"/>
    </row>
    <row r="3391" spans="34:38">
      <c r="AH3391" s="46"/>
      <c r="AI3391" s="46"/>
      <c r="AJ3391" s="46"/>
      <c r="AK3391" s="46"/>
      <c r="AL3391" s="74"/>
    </row>
    <row r="3392" spans="34:38">
      <c r="AH3392" s="46"/>
      <c r="AI3392" s="46"/>
      <c r="AJ3392" s="46"/>
      <c r="AK3392" s="46"/>
      <c r="AL3392" s="74"/>
    </row>
    <row r="3393" spans="34:38">
      <c r="AH3393" s="46"/>
      <c r="AI3393" s="46"/>
      <c r="AJ3393" s="46"/>
      <c r="AK3393" s="46"/>
      <c r="AL3393" s="74"/>
    </row>
    <row r="3394" spans="34:38">
      <c r="AH3394" s="46"/>
      <c r="AI3394" s="46"/>
      <c r="AJ3394" s="46"/>
      <c r="AK3394" s="46"/>
      <c r="AL3394" s="74"/>
    </row>
    <row r="3395" spans="34:38">
      <c r="AH3395" s="46"/>
      <c r="AI3395" s="46"/>
      <c r="AJ3395" s="46"/>
      <c r="AK3395" s="46"/>
      <c r="AL3395" s="74"/>
    </row>
    <row r="3396" spans="34:38">
      <c r="AH3396" s="46"/>
      <c r="AI3396" s="46"/>
      <c r="AJ3396" s="46"/>
      <c r="AK3396" s="46"/>
      <c r="AL3396" s="74"/>
    </row>
    <row r="3397" spans="34:38">
      <c r="AH3397" s="46"/>
      <c r="AI3397" s="46"/>
      <c r="AJ3397" s="46"/>
      <c r="AK3397" s="46"/>
      <c r="AL3397" s="74"/>
    </row>
    <row r="3398" spans="34:38">
      <c r="AH3398" s="46"/>
      <c r="AI3398" s="46"/>
      <c r="AJ3398" s="46"/>
      <c r="AK3398" s="46"/>
      <c r="AL3398" s="74"/>
    </row>
    <row r="3399" spans="34:38">
      <c r="AH3399" s="46"/>
      <c r="AI3399" s="46"/>
      <c r="AJ3399" s="46"/>
      <c r="AK3399" s="46"/>
      <c r="AL3399" s="74"/>
    </row>
    <row r="3400" spans="34:38">
      <c r="AH3400" s="46"/>
      <c r="AI3400" s="46"/>
      <c r="AJ3400" s="46"/>
      <c r="AK3400" s="46"/>
      <c r="AL3400" s="74"/>
    </row>
    <row r="3401" spans="34:38">
      <c r="AH3401" s="46"/>
      <c r="AI3401" s="46"/>
      <c r="AJ3401" s="46"/>
      <c r="AK3401" s="46"/>
      <c r="AL3401" s="74"/>
    </row>
    <row r="3402" spans="34:38">
      <c r="AH3402" s="46"/>
      <c r="AI3402" s="46"/>
      <c r="AJ3402" s="46"/>
      <c r="AK3402" s="46"/>
      <c r="AL3402" s="74"/>
    </row>
    <row r="3403" spans="34:38">
      <c r="AH3403" s="46"/>
      <c r="AI3403" s="46"/>
      <c r="AJ3403" s="46"/>
      <c r="AK3403" s="46"/>
      <c r="AL3403" s="74"/>
    </row>
    <row r="3404" spans="34:38">
      <c r="AH3404" s="46"/>
      <c r="AI3404" s="46"/>
      <c r="AJ3404" s="46"/>
      <c r="AK3404" s="46"/>
      <c r="AL3404" s="74"/>
    </row>
    <row r="3405" spans="34:38">
      <c r="AH3405" s="46"/>
      <c r="AI3405" s="46"/>
      <c r="AJ3405" s="46"/>
      <c r="AK3405" s="46"/>
      <c r="AL3405" s="74"/>
    </row>
    <row r="3406" spans="34:38">
      <c r="AH3406" s="46"/>
      <c r="AI3406" s="46"/>
      <c r="AJ3406" s="46"/>
      <c r="AK3406" s="46"/>
      <c r="AL3406" s="74"/>
    </row>
    <row r="3407" spans="34:38">
      <c r="AH3407" s="46"/>
      <c r="AI3407" s="46"/>
      <c r="AJ3407" s="46"/>
      <c r="AK3407" s="46"/>
      <c r="AL3407" s="74"/>
    </row>
    <row r="3408" spans="34:38">
      <c r="AH3408" s="46"/>
      <c r="AI3408" s="46"/>
      <c r="AJ3408" s="46"/>
      <c r="AK3408" s="46"/>
      <c r="AL3408" s="74"/>
    </row>
    <row r="3409" spans="34:38">
      <c r="AH3409" s="46"/>
      <c r="AI3409" s="46"/>
      <c r="AJ3409" s="46"/>
      <c r="AK3409" s="46"/>
      <c r="AL3409" s="74"/>
    </row>
    <row r="3410" spans="34:38">
      <c r="AH3410" s="46"/>
      <c r="AI3410" s="46"/>
      <c r="AJ3410" s="46"/>
      <c r="AK3410" s="46"/>
      <c r="AL3410" s="74"/>
    </row>
    <row r="3411" spans="34:38">
      <c r="AH3411" s="46"/>
      <c r="AI3411" s="46"/>
      <c r="AJ3411" s="46"/>
      <c r="AK3411" s="46"/>
      <c r="AL3411" s="74"/>
    </row>
    <row r="3412" spans="34:38">
      <c r="AH3412" s="46"/>
      <c r="AI3412" s="46"/>
      <c r="AJ3412" s="46"/>
      <c r="AK3412" s="46"/>
      <c r="AL3412" s="74"/>
    </row>
    <row r="3413" spans="34:38">
      <c r="AH3413" s="46"/>
      <c r="AI3413" s="46"/>
      <c r="AJ3413" s="46"/>
      <c r="AK3413" s="46"/>
      <c r="AL3413" s="74"/>
    </row>
    <row r="3414" spans="34:38">
      <c r="AH3414" s="46"/>
      <c r="AI3414" s="46"/>
      <c r="AJ3414" s="46"/>
      <c r="AK3414" s="46"/>
      <c r="AL3414" s="74"/>
    </row>
    <row r="3415" spans="34:38">
      <c r="AH3415" s="46"/>
      <c r="AI3415" s="46"/>
      <c r="AJ3415" s="46"/>
      <c r="AK3415" s="46"/>
      <c r="AL3415" s="74"/>
    </row>
    <row r="3416" spans="34:38">
      <c r="AH3416" s="46"/>
      <c r="AI3416" s="46"/>
      <c r="AJ3416" s="46"/>
      <c r="AK3416" s="46"/>
      <c r="AL3416" s="74"/>
    </row>
    <row r="3417" spans="34:38">
      <c r="AH3417" s="46"/>
      <c r="AI3417" s="46"/>
      <c r="AJ3417" s="46"/>
      <c r="AK3417" s="46"/>
      <c r="AL3417" s="74"/>
    </row>
    <row r="3418" spans="34:38">
      <c r="AH3418" s="46"/>
      <c r="AI3418" s="46"/>
      <c r="AJ3418" s="46"/>
      <c r="AK3418" s="46"/>
      <c r="AL3418" s="74"/>
    </row>
    <row r="3419" spans="34:38">
      <c r="AH3419" s="46"/>
      <c r="AI3419" s="46"/>
      <c r="AJ3419" s="46"/>
      <c r="AK3419" s="46"/>
      <c r="AL3419" s="74"/>
    </row>
    <row r="3420" spans="34:38">
      <c r="AH3420" s="46"/>
      <c r="AI3420" s="46"/>
      <c r="AJ3420" s="46"/>
      <c r="AK3420" s="46"/>
      <c r="AL3420" s="74"/>
    </row>
    <row r="3421" spans="34:38">
      <c r="AH3421" s="46"/>
      <c r="AI3421" s="46"/>
      <c r="AJ3421" s="46"/>
      <c r="AK3421" s="46"/>
      <c r="AL3421" s="74"/>
    </row>
    <row r="3422" spans="34:38">
      <c r="AH3422" s="46"/>
      <c r="AI3422" s="46"/>
      <c r="AJ3422" s="46"/>
      <c r="AK3422" s="46"/>
      <c r="AL3422" s="74"/>
    </row>
    <row r="3423" spans="34:38">
      <c r="AH3423" s="46"/>
      <c r="AI3423" s="46"/>
      <c r="AJ3423" s="46"/>
      <c r="AK3423" s="46"/>
      <c r="AL3423" s="74"/>
    </row>
    <row r="3424" spans="34:38">
      <c r="AH3424" s="46"/>
      <c r="AI3424" s="46"/>
      <c r="AJ3424" s="46"/>
      <c r="AK3424" s="46"/>
      <c r="AL3424" s="74"/>
    </row>
    <row r="3425" spans="34:38">
      <c r="AH3425" s="46"/>
      <c r="AI3425" s="46"/>
      <c r="AJ3425" s="46"/>
      <c r="AK3425" s="46"/>
      <c r="AL3425" s="74"/>
    </row>
    <row r="3426" spans="34:38">
      <c r="AH3426" s="46"/>
      <c r="AI3426" s="46"/>
      <c r="AJ3426" s="46"/>
      <c r="AK3426" s="46"/>
      <c r="AL3426" s="74"/>
    </row>
    <row r="3427" spans="34:38">
      <c r="AH3427" s="46"/>
      <c r="AI3427" s="46"/>
      <c r="AJ3427" s="46"/>
      <c r="AK3427" s="46"/>
      <c r="AL3427" s="74"/>
    </row>
    <row r="3428" spans="34:38">
      <c r="AH3428" s="46"/>
      <c r="AI3428" s="46"/>
      <c r="AJ3428" s="46"/>
      <c r="AK3428" s="46"/>
      <c r="AL3428" s="74"/>
    </row>
    <row r="3429" spans="34:38">
      <c r="AH3429" s="46"/>
      <c r="AI3429" s="46"/>
      <c r="AJ3429" s="46"/>
      <c r="AK3429" s="46"/>
      <c r="AL3429" s="74"/>
    </row>
    <row r="3430" spans="34:38">
      <c r="AH3430" s="46"/>
      <c r="AI3430" s="46"/>
      <c r="AJ3430" s="46"/>
      <c r="AK3430" s="46"/>
      <c r="AL3430" s="74"/>
    </row>
    <row r="3431" spans="34:38">
      <c r="AH3431" s="46"/>
      <c r="AI3431" s="46"/>
      <c r="AJ3431" s="46"/>
      <c r="AK3431" s="46"/>
      <c r="AL3431" s="74"/>
    </row>
    <row r="3432" spans="34:38">
      <c r="AH3432" s="46"/>
      <c r="AI3432" s="46"/>
      <c r="AJ3432" s="46"/>
      <c r="AK3432" s="46"/>
      <c r="AL3432" s="74"/>
    </row>
    <row r="3433" spans="34:38">
      <c r="AH3433" s="46"/>
      <c r="AI3433" s="46"/>
      <c r="AJ3433" s="46"/>
      <c r="AK3433" s="46"/>
      <c r="AL3433" s="74"/>
    </row>
    <row r="3434" spans="34:38">
      <c r="AH3434" s="46"/>
      <c r="AI3434" s="46"/>
      <c r="AJ3434" s="46"/>
      <c r="AK3434" s="46"/>
      <c r="AL3434" s="74"/>
    </row>
    <row r="3435" spans="34:38">
      <c r="AH3435" s="46"/>
      <c r="AI3435" s="46"/>
      <c r="AJ3435" s="46"/>
      <c r="AK3435" s="46"/>
      <c r="AL3435" s="74"/>
    </row>
    <row r="3436" spans="34:38">
      <c r="AH3436" s="46"/>
      <c r="AI3436" s="46"/>
      <c r="AJ3436" s="46"/>
      <c r="AK3436" s="46"/>
      <c r="AL3436" s="74"/>
    </row>
    <row r="3437" spans="34:38">
      <c r="AH3437" s="46"/>
      <c r="AI3437" s="46"/>
      <c r="AJ3437" s="46"/>
      <c r="AK3437" s="46"/>
      <c r="AL3437" s="74"/>
    </row>
    <row r="3438" spans="34:38">
      <c r="AH3438" s="46"/>
      <c r="AI3438" s="46"/>
      <c r="AJ3438" s="46"/>
      <c r="AK3438" s="46"/>
      <c r="AL3438" s="74"/>
    </row>
    <row r="3439" spans="34:38">
      <c r="AH3439" s="46"/>
      <c r="AI3439" s="46"/>
      <c r="AJ3439" s="46"/>
      <c r="AK3439" s="46"/>
      <c r="AL3439" s="74"/>
    </row>
    <row r="3440" spans="34:38">
      <c r="AH3440" s="46"/>
      <c r="AI3440" s="46"/>
      <c r="AJ3440" s="46"/>
      <c r="AK3440" s="46"/>
      <c r="AL3440" s="74"/>
    </row>
    <row r="3441" spans="34:38">
      <c r="AH3441" s="46"/>
      <c r="AI3441" s="46"/>
      <c r="AJ3441" s="46"/>
      <c r="AK3441" s="46"/>
      <c r="AL3441" s="74"/>
    </row>
    <row r="3442" spans="34:38">
      <c r="AH3442" s="46"/>
      <c r="AI3442" s="46"/>
      <c r="AJ3442" s="46"/>
      <c r="AK3442" s="46"/>
      <c r="AL3442" s="74"/>
    </row>
    <row r="3443" spans="34:38">
      <c r="AH3443" s="46"/>
      <c r="AI3443" s="46"/>
      <c r="AJ3443" s="46"/>
      <c r="AK3443" s="46"/>
      <c r="AL3443" s="74"/>
    </row>
    <row r="3444" spans="34:38">
      <c r="AH3444" s="46"/>
      <c r="AI3444" s="46"/>
      <c r="AJ3444" s="46"/>
      <c r="AK3444" s="46"/>
      <c r="AL3444" s="74"/>
    </row>
    <row r="3445" spans="34:38">
      <c r="AH3445" s="46"/>
      <c r="AI3445" s="46"/>
      <c r="AJ3445" s="46"/>
      <c r="AK3445" s="46"/>
      <c r="AL3445" s="74"/>
    </row>
    <row r="3446" spans="34:38">
      <c r="AH3446" s="46"/>
      <c r="AI3446" s="46"/>
      <c r="AJ3446" s="46"/>
      <c r="AK3446" s="46"/>
      <c r="AL3446" s="74"/>
    </row>
    <row r="3447" spans="34:38">
      <c r="AH3447" s="46"/>
      <c r="AI3447" s="46"/>
      <c r="AJ3447" s="46"/>
      <c r="AK3447" s="46"/>
      <c r="AL3447" s="74"/>
    </row>
    <row r="3448" spans="34:38">
      <c r="AH3448" s="46"/>
      <c r="AI3448" s="46"/>
      <c r="AJ3448" s="46"/>
      <c r="AK3448" s="46"/>
      <c r="AL3448" s="74"/>
    </row>
    <row r="3449" spans="34:38">
      <c r="AH3449" s="46"/>
      <c r="AI3449" s="46"/>
      <c r="AJ3449" s="46"/>
      <c r="AK3449" s="46"/>
      <c r="AL3449" s="74"/>
    </row>
    <row r="3450" spans="34:38">
      <c r="AH3450" s="46"/>
      <c r="AI3450" s="46"/>
      <c r="AJ3450" s="46"/>
      <c r="AK3450" s="46"/>
      <c r="AL3450" s="74"/>
    </row>
    <row r="3451" spans="34:38">
      <c r="AH3451" s="46"/>
      <c r="AI3451" s="46"/>
      <c r="AJ3451" s="46"/>
      <c r="AK3451" s="46"/>
      <c r="AL3451" s="74"/>
    </row>
    <row r="3452" spans="34:38">
      <c r="AH3452" s="46"/>
      <c r="AI3452" s="46"/>
      <c r="AJ3452" s="46"/>
      <c r="AK3452" s="46"/>
      <c r="AL3452" s="74"/>
    </row>
    <row r="3453" spans="34:38">
      <c r="AH3453" s="46"/>
      <c r="AI3453" s="46"/>
      <c r="AJ3453" s="46"/>
      <c r="AK3453" s="46"/>
      <c r="AL3453" s="74"/>
    </row>
    <row r="3454" spans="34:38">
      <c r="AH3454" s="46"/>
      <c r="AI3454" s="46"/>
      <c r="AJ3454" s="46"/>
      <c r="AK3454" s="46"/>
      <c r="AL3454" s="74"/>
    </row>
    <row r="3455" spans="34:38">
      <c r="AH3455" s="46"/>
      <c r="AI3455" s="46"/>
      <c r="AJ3455" s="46"/>
      <c r="AK3455" s="46"/>
      <c r="AL3455" s="74"/>
    </row>
    <row r="3456" spans="34:38">
      <c r="AH3456" s="46"/>
      <c r="AI3456" s="46"/>
      <c r="AJ3456" s="46"/>
      <c r="AK3456" s="46"/>
      <c r="AL3456" s="74"/>
    </row>
    <row r="3457" spans="34:38">
      <c r="AH3457" s="46"/>
      <c r="AI3457" s="46"/>
      <c r="AJ3457" s="46"/>
      <c r="AK3457" s="46"/>
      <c r="AL3457" s="74"/>
    </row>
    <row r="3458" spans="34:38">
      <c r="AH3458" s="46"/>
      <c r="AI3458" s="46"/>
      <c r="AJ3458" s="46"/>
      <c r="AK3458" s="46"/>
      <c r="AL3458" s="74"/>
    </row>
    <row r="3459" spans="34:38">
      <c r="AH3459" s="46"/>
      <c r="AI3459" s="46"/>
      <c r="AJ3459" s="46"/>
      <c r="AK3459" s="46"/>
      <c r="AL3459" s="74"/>
    </row>
    <row r="3460" spans="34:38">
      <c r="AH3460" s="46"/>
      <c r="AI3460" s="46"/>
      <c r="AJ3460" s="46"/>
      <c r="AK3460" s="46"/>
      <c r="AL3460" s="74"/>
    </row>
    <row r="3461" spans="34:38">
      <c r="AH3461" s="46"/>
      <c r="AI3461" s="46"/>
      <c r="AJ3461" s="46"/>
      <c r="AK3461" s="46"/>
      <c r="AL3461" s="74"/>
    </row>
    <row r="3462" spans="34:38">
      <c r="AH3462" s="46"/>
      <c r="AI3462" s="46"/>
      <c r="AJ3462" s="46"/>
      <c r="AK3462" s="46"/>
      <c r="AL3462" s="74"/>
    </row>
    <row r="3463" spans="34:38">
      <c r="AH3463" s="46"/>
      <c r="AI3463" s="46"/>
      <c r="AJ3463" s="46"/>
      <c r="AK3463" s="46"/>
      <c r="AL3463" s="74"/>
    </row>
    <row r="3464" spans="34:38">
      <c r="AH3464" s="46"/>
      <c r="AI3464" s="46"/>
      <c r="AJ3464" s="46"/>
      <c r="AK3464" s="46"/>
      <c r="AL3464" s="74"/>
    </row>
    <row r="3465" spans="34:38">
      <c r="AH3465" s="46"/>
      <c r="AI3465" s="46"/>
      <c r="AJ3465" s="46"/>
      <c r="AK3465" s="46"/>
      <c r="AL3465" s="74"/>
    </row>
    <row r="3466" spans="34:38">
      <c r="AH3466" s="46"/>
      <c r="AI3466" s="46"/>
      <c r="AJ3466" s="46"/>
      <c r="AK3466" s="46"/>
      <c r="AL3466" s="74"/>
    </row>
    <row r="3467" spans="34:38">
      <c r="AH3467" s="46"/>
      <c r="AI3467" s="46"/>
      <c r="AJ3467" s="46"/>
      <c r="AK3467" s="46"/>
      <c r="AL3467" s="74"/>
    </row>
    <row r="3468" spans="34:38">
      <c r="AH3468" s="46"/>
      <c r="AI3468" s="46"/>
      <c r="AJ3468" s="46"/>
      <c r="AK3468" s="46"/>
      <c r="AL3468" s="74"/>
    </row>
    <row r="3469" spans="34:38">
      <c r="AH3469" s="46"/>
      <c r="AI3469" s="46"/>
      <c r="AJ3469" s="46"/>
      <c r="AK3469" s="46"/>
      <c r="AL3469" s="74"/>
    </row>
    <row r="3470" spans="34:38">
      <c r="AH3470" s="46"/>
      <c r="AI3470" s="46"/>
      <c r="AJ3470" s="46"/>
      <c r="AK3470" s="46"/>
      <c r="AL3470" s="74"/>
    </row>
    <row r="3471" spans="34:38">
      <c r="AH3471" s="46"/>
      <c r="AI3471" s="46"/>
      <c r="AJ3471" s="46"/>
      <c r="AK3471" s="46"/>
      <c r="AL3471" s="74"/>
    </row>
    <row r="3472" spans="34:38">
      <c r="AH3472" s="46"/>
      <c r="AI3472" s="46"/>
      <c r="AJ3472" s="46"/>
      <c r="AK3472" s="46"/>
      <c r="AL3472" s="74"/>
    </row>
    <row r="3473" spans="34:38">
      <c r="AH3473" s="46"/>
      <c r="AI3473" s="46"/>
      <c r="AJ3473" s="46"/>
      <c r="AK3473" s="46"/>
      <c r="AL3473" s="74"/>
    </row>
    <row r="3474" spans="34:38">
      <c r="AH3474" s="46"/>
      <c r="AI3474" s="46"/>
      <c r="AJ3474" s="46"/>
      <c r="AK3474" s="46"/>
      <c r="AL3474" s="74"/>
    </row>
    <row r="3475" spans="34:38">
      <c r="AH3475" s="46"/>
      <c r="AI3475" s="46"/>
      <c r="AJ3475" s="46"/>
      <c r="AK3475" s="46"/>
      <c r="AL3475" s="74"/>
    </row>
    <row r="3476" spans="34:38">
      <c r="AH3476" s="46"/>
      <c r="AI3476" s="46"/>
      <c r="AJ3476" s="46"/>
      <c r="AK3476" s="46"/>
      <c r="AL3476" s="74"/>
    </row>
    <row r="3477" spans="34:38">
      <c r="AH3477" s="46"/>
      <c r="AI3477" s="46"/>
      <c r="AJ3477" s="46"/>
      <c r="AK3477" s="46"/>
      <c r="AL3477" s="74"/>
    </row>
    <row r="3478" spans="34:38">
      <c r="AH3478" s="46"/>
      <c r="AI3478" s="46"/>
      <c r="AJ3478" s="46"/>
      <c r="AK3478" s="46"/>
      <c r="AL3478" s="74"/>
    </row>
    <row r="3479" spans="34:38">
      <c r="AH3479" s="46"/>
      <c r="AI3479" s="46"/>
      <c r="AJ3479" s="46"/>
      <c r="AK3479" s="46"/>
      <c r="AL3479" s="74"/>
    </row>
    <row r="3480" spans="34:38">
      <c r="AH3480" s="46"/>
      <c r="AI3480" s="46"/>
      <c r="AJ3480" s="46"/>
      <c r="AK3480" s="46"/>
      <c r="AL3480" s="74"/>
    </row>
    <row r="3481" spans="34:38">
      <c r="AH3481" s="46"/>
      <c r="AI3481" s="46"/>
      <c r="AJ3481" s="46"/>
      <c r="AK3481" s="46"/>
      <c r="AL3481" s="74"/>
    </row>
    <row r="3482" spans="34:38">
      <c r="AH3482" s="46"/>
      <c r="AI3482" s="46"/>
      <c r="AJ3482" s="46"/>
      <c r="AK3482" s="46"/>
      <c r="AL3482" s="74"/>
    </row>
    <row r="3483" spans="34:38">
      <c r="AH3483" s="46"/>
      <c r="AI3483" s="46"/>
      <c r="AJ3483" s="46"/>
      <c r="AK3483" s="46"/>
      <c r="AL3483" s="74"/>
    </row>
    <row r="3484" spans="34:38">
      <c r="AH3484" s="46"/>
      <c r="AI3484" s="46"/>
      <c r="AJ3484" s="46"/>
      <c r="AK3484" s="46"/>
      <c r="AL3484" s="74"/>
    </row>
    <row r="3485" spans="34:38">
      <c r="AH3485" s="46"/>
      <c r="AI3485" s="46"/>
      <c r="AJ3485" s="46"/>
      <c r="AK3485" s="46"/>
      <c r="AL3485" s="74"/>
    </row>
    <row r="3486" spans="34:38">
      <c r="AH3486" s="46"/>
      <c r="AI3486" s="46"/>
      <c r="AJ3486" s="46"/>
      <c r="AK3486" s="46"/>
      <c r="AL3486" s="74"/>
    </row>
    <row r="3487" spans="34:38">
      <c r="AH3487" s="46"/>
      <c r="AI3487" s="46"/>
      <c r="AJ3487" s="46"/>
      <c r="AK3487" s="46"/>
      <c r="AL3487" s="74"/>
    </row>
    <row r="3488" spans="34:38">
      <c r="AH3488" s="46"/>
      <c r="AI3488" s="46"/>
      <c r="AJ3488" s="46"/>
      <c r="AK3488" s="46"/>
      <c r="AL3488" s="74"/>
    </row>
    <row r="3489" spans="34:38">
      <c r="AH3489" s="46"/>
      <c r="AI3489" s="46"/>
      <c r="AJ3489" s="46"/>
      <c r="AK3489" s="46"/>
      <c r="AL3489" s="74"/>
    </row>
    <row r="3490" spans="34:38">
      <c r="AH3490" s="46"/>
      <c r="AI3490" s="46"/>
      <c r="AJ3490" s="46"/>
      <c r="AK3490" s="46"/>
      <c r="AL3490" s="74"/>
    </row>
    <row r="3491" spans="34:38">
      <c r="AH3491" s="46"/>
      <c r="AI3491" s="46"/>
      <c r="AJ3491" s="46"/>
      <c r="AK3491" s="46"/>
      <c r="AL3491" s="74"/>
    </row>
    <row r="3492" spans="34:38">
      <c r="AH3492" s="46"/>
      <c r="AI3492" s="46"/>
      <c r="AJ3492" s="46"/>
      <c r="AK3492" s="46"/>
      <c r="AL3492" s="74"/>
    </row>
    <row r="3493" spans="34:38">
      <c r="AH3493" s="46"/>
      <c r="AI3493" s="46"/>
      <c r="AJ3493" s="46"/>
      <c r="AK3493" s="46"/>
      <c r="AL3493" s="74"/>
    </row>
    <row r="3494" spans="34:38">
      <c r="AH3494" s="46"/>
      <c r="AI3494" s="46"/>
      <c r="AJ3494" s="46"/>
      <c r="AK3494" s="46"/>
      <c r="AL3494" s="74"/>
    </row>
    <row r="3495" spans="34:38">
      <c r="AH3495" s="46"/>
      <c r="AI3495" s="46"/>
      <c r="AJ3495" s="46"/>
      <c r="AK3495" s="46"/>
      <c r="AL3495" s="74"/>
    </row>
    <row r="3496" spans="34:38">
      <c r="AH3496" s="46"/>
      <c r="AI3496" s="46"/>
      <c r="AJ3496" s="46"/>
      <c r="AK3496" s="46"/>
      <c r="AL3496" s="74"/>
    </row>
    <row r="3497" spans="34:38">
      <c r="AH3497" s="46"/>
      <c r="AI3497" s="46"/>
      <c r="AJ3497" s="46"/>
      <c r="AK3497" s="46"/>
      <c r="AL3497" s="74"/>
    </row>
    <row r="3498" spans="34:38">
      <c r="AH3498" s="46"/>
      <c r="AI3498" s="46"/>
      <c r="AJ3498" s="46"/>
      <c r="AK3498" s="46"/>
      <c r="AL3498" s="74"/>
    </row>
    <row r="3499" spans="34:38">
      <c r="AH3499" s="46"/>
      <c r="AI3499" s="46"/>
      <c r="AJ3499" s="46"/>
      <c r="AK3499" s="46"/>
      <c r="AL3499" s="74"/>
    </row>
    <row r="3500" spans="34:38">
      <c r="AH3500" s="46"/>
      <c r="AI3500" s="46"/>
      <c r="AJ3500" s="46"/>
      <c r="AK3500" s="46"/>
      <c r="AL3500" s="74"/>
    </row>
    <row r="3501" spans="34:38">
      <c r="AH3501" s="46"/>
      <c r="AI3501" s="46"/>
      <c r="AJ3501" s="46"/>
      <c r="AK3501" s="46"/>
      <c r="AL3501" s="74"/>
    </row>
    <row r="3502" spans="34:38">
      <c r="AH3502" s="46"/>
      <c r="AI3502" s="46"/>
      <c r="AJ3502" s="46"/>
      <c r="AK3502" s="46"/>
      <c r="AL3502" s="74"/>
    </row>
    <row r="3503" spans="34:38">
      <c r="AH3503" s="46"/>
      <c r="AI3503" s="46"/>
      <c r="AJ3503" s="46"/>
      <c r="AK3503" s="46"/>
      <c r="AL3503" s="74"/>
    </row>
    <row r="3504" spans="34:38">
      <c r="AH3504" s="46"/>
      <c r="AI3504" s="46"/>
      <c r="AJ3504" s="46"/>
      <c r="AK3504" s="46"/>
      <c r="AL3504" s="74"/>
    </row>
    <row r="3505" spans="34:38">
      <c r="AH3505" s="46"/>
      <c r="AI3505" s="46"/>
      <c r="AJ3505" s="46"/>
      <c r="AK3505" s="46"/>
      <c r="AL3505" s="74"/>
    </row>
    <row r="3506" spans="34:38">
      <c r="AH3506" s="46"/>
      <c r="AI3506" s="46"/>
      <c r="AJ3506" s="46"/>
      <c r="AK3506" s="46"/>
      <c r="AL3506" s="74"/>
    </row>
    <row r="3507" spans="34:38">
      <c r="AH3507" s="46"/>
      <c r="AI3507" s="46"/>
      <c r="AJ3507" s="46"/>
      <c r="AK3507" s="46"/>
      <c r="AL3507" s="74"/>
    </row>
    <row r="3508" spans="34:38">
      <c r="AH3508" s="46"/>
      <c r="AI3508" s="46"/>
      <c r="AJ3508" s="46"/>
      <c r="AK3508" s="46"/>
      <c r="AL3508" s="74"/>
    </row>
    <row r="3509" spans="34:38">
      <c r="AH3509" s="46"/>
      <c r="AI3509" s="46"/>
      <c r="AJ3509" s="46"/>
      <c r="AK3509" s="46"/>
      <c r="AL3509" s="74"/>
    </row>
    <row r="3510" spans="34:38">
      <c r="AH3510" s="46"/>
      <c r="AI3510" s="46"/>
      <c r="AJ3510" s="46"/>
      <c r="AK3510" s="46"/>
      <c r="AL3510" s="74"/>
    </row>
    <row r="3511" spans="34:38">
      <c r="AH3511" s="46"/>
      <c r="AI3511" s="46"/>
      <c r="AJ3511" s="46"/>
      <c r="AK3511" s="46"/>
      <c r="AL3511" s="74"/>
    </row>
    <row r="3512" spans="34:38">
      <c r="AH3512" s="46"/>
      <c r="AI3512" s="46"/>
      <c r="AJ3512" s="46"/>
      <c r="AK3512" s="46"/>
      <c r="AL3512" s="74"/>
    </row>
    <row r="3513" spans="34:38">
      <c r="AH3513" s="46"/>
      <c r="AI3513" s="46"/>
      <c r="AJ3513" s="46"/>
      <c r="AK3513" s="46"/>
      <c r="AL3513" s="74"/>
    </row>
    <row r="3514" spans="34:38">
      <c r="AH3514" s="46"/>
      <c r="AI3514" s="46"/>
      <c r="AJ3514" s="46"/>
      <c r="AK3514" s="46"/>
      <c r="AL3514" s="74"/>
    </row>
    <row r="3515" spans="34:38">
      <c r="AH3515" s="46"/>
      <c r="AI3515" s="46"/>
      <c r="AJ3515" s="46"/>
      <c r="AK3515" s="46"/>
      <c r="AL3515" s="74"/>
    </row>
    <row r="3516" spans="34:38">
      <c r="AH3516" s="46"/>
      <c r="AI3516" s="46"/>
      <c r="AJ3516" s="46"/>
      <c r="AK3516" s="46"/>
      <c r="AL3516" s="74"/>
    </row>
    <row r="3517" spans="34:38">
      <c r="AH3517" s="46"/>
      <c r="AI3517" s="46"/>
      <c r="AJ3517" s="46"/>
      <c r="AK3517" s="46"/>
      <c r="AL3517" s="74"/>
    </row>
    <row r="3518" spans="34:38">
      <c r="AH3518" s="46"/>
      <c r="AI3518" s="46"/>
      <c r="AJ3518" s="46"/>
      <c r="AK3518" s="46"/>
      <c r="AL3518" s="74"/>
    </row>
    <row r="3519" spans="34:38">
      <c r="AH3519" s="46"/>
      <c r="AI3519" s="46"/>
      <c r="AJ3519" s="46"/>
      <c r="AK3519" s="46"/>
      <c r="AL3519" s="74"/>
    </row>
    <row r="3520" spans="34:38">
      <c r="AH3520" s="46"/>
      <c r="AI3520" s="46"/>
      <c r="AJ3520" s="46"/>
      <c r="AK3520" s="46"/>
      <c r="AL3520" s="74"/>
    </row>
    <row r="3521" spans="34:38">
      <c r="AH3521" s="46"/>
      <c r="AI3521" s="46"/>
      <c r="AJ3521" s="46"/>
      <c r="AK3521" s="46"/>
      <c r="AL3521" s="74"/>
    </row>
    <row r="3522" spans="34:38">
      <c r="AH3522" s="46"/>
      <c r="AI3522" s="46"/>
      <c r="AJ3522" s="46"/>
      <c r="AK3522" s="46"/>
      <c r="AL3522" s="74"/>
    </row>
    <row r="3523" spans="34:38">
      <c r="AH3523" s="46"/>
      <c r="AI3523" s="46"/>
      <c r="AJ3523" s="46"/>
      <c r="AK3523" s="46"/>
      <c r="AL3523" s="74"/>
    </row>
    <row r="3524" spans="34:38">
      <c r="AH3524" s="46"/>
      <c r="AI3524" s="46"/>
      <c r="AJ3524" s="46"/>
      <c r="AK3524" s="46"/>
      <c r="AL3524" s="74"/>
    </row>
    <row r="3525" spans="34:38">
      <c r="AH3525" s="46"/>
      <c r="AI3525" s="46"/>
      <c r="AJ3525" s="46"/>
      <c r="AK3525" s="46"/>
      <c r="AL3525" s="74"/>
    </row>
    <row r="3526" spans="34:38">
      <c r="AH3526" s="46"/>
      <c r="AI3526" s="46"/>
      <c r="AJ3526" s="46"/>
      <c r="AK3526" s="46"/>
      <c r="AL3526" s="74"/>
    </row>
    <row r="3527" spans="34:38">
      <c r="AH3527" s="46"/>
      <c r="AI3527" s="46"/>
      <c r="AJ3527" s="46"/>
      <c r="AK3527" s="46"/>
      <c r="AL3527" s="74"/>
    </row>
    <row r="3528" spans="34:38">
      <c r="AH3528" s="46"/>
      <c r="AI3528" s="46"/>
      <c r="AJ3528" s="46"/>
      <c r="AK3528" s="46"/>
      <c r="AL3528" s="74"/>
    </row>
    <row r="3529" spans="34:38">
      <c r="AH3529" s="46"/>
      <c r="AI3529" s="46"/>
      <c r="AJ3529" s="46"/>
      <c r="AK3529" s="46"/>
      <c r="AL3529" s="74"/>
    </row>
    <row r="3530" spans="34:38">
      <c r="AH3530" s="46"/>
      <c r="AI3530" s="46"/>
      <c r="AJ3530" s="46"/>
      <c r="AK3530" s="46"/>
      <c r="AL3530" s="74"/>
    </row>
    <row r="3531" spans="34:38">
      <c r="AH3531" s="46"/>
      <c r="AI3531" s="46"/>
      <c r="AJ3531" s="46"/>
      <c r="AK3531" s="46"/>
      <c r="AL3531" s="74"/>
    </row>
    <row r="3532" spans="34:38">
      <c r="AH3532" s="46"/>
      <c r="AI3532" s="46"/>
      <c r="AJ3532" s="46"/>
      <c r="AK3532" s="46"/>
      <c r="AL3532" s="74"/>
    </row>
    <row r="3533" spans="34:38">
      <c r="AH3533" s="46"/>
      <c r="AI3533" s="46"/>
      <c r="AJ3533" s="46"/>
      <c r="AK3533" s="46"/>
      <c r="AL3533" s="74"/>
    </row>
    <row r="3534" spans="34:38">
      <c r="AH3534" s="46"/>
      <c r="AI3534" s="46"/>
      <c r="AJ3534" s="46"/>
      <c r="AK3534" s="46"/>
      <c r="AL3534" s="74"/>
    </row>
    <row r="3535" spans="34:38">
      <c r="AH3535" s="46"/>
      <c r="AI3535" s="46"/>
      <c r="AJ3535" s="46"/>
      <c r="AK3535" s="46"/>
      <c r="AL3535" s="74"/>
    </row>
    <row r="3536" spans="34:38">
      <c r="AH3536" s="46"/>
      <c r="AI3536" s="46"/>
      <c r="AJ3536" s="46"/>
      <c r="AK3536" s="46"/>
      <c r="AL3536" s="74"/>
    </row>
    <row r="3537" spans="34:38">
      <c r="AH3537" s="46"/>
      <c r="AI3537" s="46"/>
      <c r="AJ3537" s="46"/>
      <c r="AK3537" s="46"/>
      <c r="AL3537" s="74"/>
    </row>
    <row r="3538" spans="34:38">
      <c r="AH3538" s="46"/>
      <c r="AI3538" s="46"/>
      <c r="AJ3538" s="46"/>
      <c r="AK3538" s="46"/>
      <c r="AL3538" s="74"/>
    </row>
    <row r="3539" spans="34:38">
      <c r="AH3539" s="46"/>
      <c r="AI3539" s="46"/>
      <c r="AJ3539" s="46"/>
      <c r="AK3539" s="46"/>
      <c r="AL3539" s="74"/>
    </row>
    <row r="3540" spans="34:38">
      <c r="AH3540" s="46"/>
      <c r="AI3540" s="46"/>
      <c r="AJ3540" s="46"/>
      <c r="AK3540" s="46"/>
      <c r="AL3540" s="74"/>
    </row>
    <row r="3541" spans="34:38">
      <c r="AH3541" s="46"/>
      <c r="AI3541" s="46"/>
      <c r="AJ3541" s="46"/>
      <c r="AK3541" s="46"/>
      <c r="AL3541" s="74"/>
    </row>
    <row r="3542" spans="34:38">
      <c r="AH3542" s="46"/>
      <c r="AI3542" s="46"/>
      <c r="AJ3542" s="46"/>
      <c r="AK3542" s="46"/>
      <c r="AL3542" s="74"/>
    </row>
    <row r="3543" spans="34:38">
      <c r="AH3543" s="46"/>
      <c r="AI3543" s="46"/>
      <c r="AJ3543" s="46"/>
      <c r="AK3543" s="46"/>
      <c r="AL3543" s="74"/>
    </row>
    <row r="3544" spans="34:38">
      <c r="AH3544" s="46"/>
      <c r="AI3544" s="46"/>
      <c r="AJ3544" s="46"/>
      <c r="AK3544" s="46"/>
      <c r="AL3544" s="74"/>
    </row>
    <row r="3545" spans="34:38">
      <c r="AH3545" s="46"/>
      <c r="AI3545" s="46"/>
      <c r="AJ3545" s="46"/>
      <c r="AK3545" s="46"/>
      <c r="AL3545" s="74"/>
    </row>
    <row r="3546" spans="34:38">
      <c r="AH3546" s="46"/>
      <c r="AI3546" s="46"/>
      <c r="AJ3546" s="46"/>
      <c r="AK3546" s="46"/>
      <c r="AL3546" s="74"/>
    </row>
    <row r="3547" spans="34:38">
      <c r="AH3547" s="46"/>
      <c r="AI3547" s="46"/>
      <c r="AJ3547" s="46"/>
      <c r="AK3547" s="46"/>
      <c r="AL3547" s="74"/>
    </row>
    <row r="3548" spans="34:38">
      <c r="AH3548" s="46"/>
      <c r="AI3548" s="46"/>
      <c r="AJ3548" s="46"/>
      <c r="AK3548" s="46"/>
      <c r="AL3548" s="74"/>
    </row>
    <row r="3549" spans="34:38">
      <c r="AH3549" s="46"/>
      <c r="AI3549" s="46"/>
      <c r="AJ3549" s="46"/>
      <c r="AK3549" s="46"/>
      <c r="AL3549" s="74"/>
    </row>
    <row r="3550" spans="34:38">
      <c r="AH3550" s="46"/>
      <c r="AI3550" s="46"/>
      <c r="AJ3550" s="46"/>
      <c r="AK3550" s="46"/>
      <c r="AL3550" s="74"/>
    </row>
    <row r="3551" spans="34:38">
      <c r="AH3551" s="46"/>
      <c r="AI3551" s="46"/>
      <c r="AJ3551" s="46"/>
      <c r="AK3551" s="46"/>
      <c r="AL3551" s="74"/>
    </row>
    <row r="3552" spans="34:38">
      <c r="AH3552" s="46"/>
      <c r="AI3552" s="46"/>
      <c r="AJ3552" s="46"/>
      <c r="AK3552" s="46"/>
      <c r="AL3552" s="74"/>
    </row>
    <row r="3553" spans="34:38">
      <c r="AH3553" s="46"/>
      <c r="AI3553" s="46"/>
      <c r="AJ3553" s="46"/>
      <c r="AK3553" s="46"/>
      <c r="AL3553" s="74"/>
    </row>
    <row r="3554" spans="34:38">
      <c r="AH3554" s="46"/>
      <c r="AI3554" s="46"/>
      <c r="AJ3554" s="46"/>
      <c r="AK3554" s="46"/>
      <c r="AL3554" s="74"/>
    </row>
    <row r="3555" spans="34:38">
      <c r="AH3555" s="46"/>
      <c r="AI3555" s="46"/>
      <c r="AJ3555" s="46"/>
      <c r="AK3555" s="46"/>
      <c r="AL3555" s="74"/>
    </row>
    <row r="3556" spans="34:38">
      <c r="AH3556" s="46"/>
      <c r="AI3556" s="46"/>
      <c r="AJ3556" s="46"/>
      <c r="AK3556" s="46"/>
      <c r="AL3556" s="74"/>
    </row>
    <row r="3557" spans="34:38">
      <c r="AH3557" s="46"/>
      <c r="AI3557" s="46"/>
      <c r="AJ3557" s="46"/>
      <c r="AK3557" s="46"/>
      <c r="AL3557" s="74"/>
    </row>
    <row r="3558" spans="34:38">
      <c r="AH3558" s="46"/>
      <c r="AI3558" s="46"/>
      <c r="AJ3558" s="46"/>
      <c r="AK3558" s="46"/>
      <c r="AL3558" s="74"/>
    </row>
    <row r="3559" spans="34:38">
      <c r="AH3559" s="46"/>
      <c r="AI3559" s="46"/>
      <c r="AJ3559" s="46"/>
      <c r="AK3559" s="46"/>
      <c r="AL3559" s="74"/>
    </row>
    <row r="3560" spans="34:38">
      <c r="AH3560" s="46"/>
      <c r="AI3560" s="46"/>
      <c r="AJ3560" s="46"/>
      <c r="AK3560" s="46"/>
      <c r="AL3560" s="74"/>
    </row>
    <row r="3561" spans="34:38">
      <c r="AH3561" s="46"/>
      <c r="AI3561" s="46"/>
      <c r="AJ3561" s="46"/>
      <c r="AK3561" s="46"/>
      <c r="AL3561" s="74"/>
    </row>
    <row r="3562" spans="34:38">
      <c r="AH3562" s="46"/>
      <c r="AI3562" s="46"/>
      <c r="AJ3562" s="46"/>
      <c r="AK3562" s="46"/>
      <c r="AL3562" s="74"/>
    </row>
    <row r="3563" spans="34:38">
      <c r="AH3563" s="46"/>
      <c r="AI3563" s="46"/>
      <c r="AJ3563" s="46"/>
      <c r="AK3563" s="46"/>
      <c r="AL3563" s="74"/>
    </row>
    <row r="3564" spans="34:38">
      <c r="AH3564" s="46"/>
      <c r="AI3564" s="46"/>
      <c r="AJ3564" s="46"/>
      <c r="AK3564" s="46"/>
      <c r="AL3564" s="74"/>
    </row>
    <row r="3565" spans="34:38">
      <c r="AH3565" s="46"/>
      <c r="AI3565" s="46"/>
      <c r="AJ3565" s="46"/>
      <c r="AK3565" s="46"/>
      <c r="AL3565" s="74"/>
    </row>
    <row r="3566" spans="34:38">
      <c r="AH3566" s="46"/>
      <c r="AI3566" s="46"/>
      <c r="AJ3566" s="46"/>
      <c r="AK3566" s="46"/>
      <c r="AL3566" s="74"/>
    </row>
    <row r="3567" spans="34:38">
      <c r="AH3567" s="46"/>
      <c r="AI3567" s="46"/>
      <c r="AJ3567" s="46"/>
      <c r="AK3567" s="46"/>
      <c r="AL3567" s="74"/>
    </row>
    <row r="3568" spans="34:38">
      <c r="AH3568" s="46"/>
      <c r="AI3568" s="46"/>
      <c r="AJ3568" s="46"/>
      <c r="AK3568" s="46"/>
      <c r="AL3568" s="74"/>
    </row>
    <row r="3569" spans="34:38">
      <c r="AH3569" s="46"/>
      <c r="AI3569" s="46"/>
      <c r="AJ3569" s="46"/>
      <c r="AK3569" s="46"/>
      <c r="AL3569" s="74"/>
    </row>
    <row r="3570" spans="34:38">
      <c r="AH3570" s="46"/>
      <c r="AI3570" s="46"/>
      <c r="AJ3570" s="46"/>
      <c r="AK3570" s="46"/>
      <c r="AL3570" s="74"/>
    </row>
    <row r="3571" spans="34:38">
      <c r="AH3571" s="46"/>
      <c r="AI3571" s="46"/>
      <c r="AJ3571" s="46"/>
      <c r="AK3571" s="46"/>
      <c r="AL3571" s="74"/>
    </row>
    <row r="3572" spans="34:38">
      <c r="AH3572" s="46"/>
      <c r="AI3572" s="46"/>
      <c r="AJ3572" s="46"/>
      <c r="AK3572" s="46"/>
      <c r="AL3572" s="74"/>
    </row>
    <row r="3573" spans="34:38">
      <c r="AH3573" s="46"/>
      <c r="AI3573" s="46"/>
      <c r="AJ3573" s="46"/>
      <c r="AK3573" s="46"/>
      <c r="AL3573" s="74"/>
    </row>
    <row r="3574" spans="34:38">
      <c r="AH3574" s="46"/>
      <c r="AI3574" s="46"/>
      <c r="AJ3574" s="46"/>
      <c r="AK3574" s="46"/>
      <c r="AL3574" s="74"/>
    </row>
    <row r="3575" spans="34:38">
      <c r="AH3575" s="46"/>
      <c r="AI3575" s="46"/>
      <c r="AJ3575" s="46"/>
      <c r="AK3575" s="46"/>
      <c r="AL3575" s="74"/>
    </row>
    <row r="3576" spans="34:38">
      <c r="AH3576" s="46"/>
      <c r="AI3576" s="46"/>
      <c r="AJ3576" s="46"/>
      <c r="AK3576" s="46"/>
      <c r="AL3576" s="74"/>
    </row>
    <row r="3577" spans="34:38">
      <c r="AH3577" s="46"/>
      <c r="AI3577" s="46"/>
      <c r="AJ3577" s="46"/>
      <c r="AK3577" s="46"/>
      <c r="AL3577" s="74"/>
    </row>
    <row r="3578" spans="34:38">
      <c r="AH3578" s="46"/>
      <c r="AI3578" s="46"/>
      <c r="AJ3578" s="46"/>
      <c r="AK3578" s="46"/>
      <c r="AL3578" s="74"/>
    </row>
    <row r="3579" spans="34:38">
      <c r="AH3579" s="46"/>
      <c r="AI3579" s="46"/>
      <c r="AJ3579" s="46"/>
      <c r="AK3579" s="46"/>
      <c r="AL3579" s="74"/>
    </row>
    <row r="3580" spans="34:38">
      <c r="AH3580" s="46"/>
      <c r="AI3580" s="46"/>
      <c r="AJ3580" s="46"/>
      <c r="AK3580" s="46"/>
      <c r="AL3580" s="74"/>
    </row>
    <row r="3581" spans="34:38">
      <c r="AH3581" s="46"/>
      <c r="AI3581" s="46"/>
      <c r="AJ3581" s="46"/>
      <c r="AK3581" s="46"/>
      <c r="AL3581" s="74"/>
    </row>
    <row r="3582" spans="34:38">
      <c r="AH3582" s="46"/>
      <c r="AI3582" s="46"/>
      <c r="AJ3582" s="46"/>
      <c r="AK3582" s="46"/>
      <c r="AL3582" s="74"/>
    </row>
    <row r="3583" spans="34:38">
      <c r="AH3583" s="46"/>
      <c r="AI3583" s="46"/>
      <c r="AJ3583" s="46"/>
      <c r="AK3583" s="46"/>
      <c r="AL3583" s="74"/>
    </row>
    <row r="3584" spans="34:38">
      <c r="AH3584" s="46"/>
      <c r="AI3584" s="46"/>
      <c r="AJ3584" s="46"/>
      <c r="AK3584" s="46"/>
      <c r="AL3584" s="74"/>
    </row>
    <row r="3585" spans="34:38">
      <c r="AH3585" s="46"/>
      <c r="AI3585" s="46"/>
      <c r="AJ3585" s="46"/>
      <c r="AK3585" s="46"/>
      <c r="AL3585" s="74"/>
    </row>
    <row r="3586" spans="34:38">
      <c r="AH3586" s="46"/>
      <c r="AI3586" s="46"/>
      <c r="AJ3586" s="46"/>
      <c r="AK3586" s="46"/>
      <c r="AL3586" s="74"/>
    </row>
    <row r="3587" spans="34:38">
      <c r="AH3587" s="46"/>
      <c r="AI3587" s="46"/>
      <c r="AJ3587" s="46"/>
      <c r="AK3587" s="46"/>
      <c r="AL3587" s="74"/>
    </row>
    <row r="3588" spans="34:38">
      <c r="AH3588" s="46"/>
      <c r="AI3588" s="46"/>
      <c r="AJ3588" s="46"/>
      <c r="AK3588" s="46"/>
      <c r="AL3588" s="74"/>
    </row>
    <row r="3589" spans="34:38">
      <c r="AH3589" s="46"/>
      <c r="AI3589" s="46"/>
      <c r="AJ3589" s="46"/>
      <c r="AK3589" s="46"/>
      <c r="AL3589" s="74"/>
    </row>
    <row r="3590" spans="34:38">
      <c r="AH3590" s="46"/>
      <c r="AI3590" s="46"/>
      <c r="AJ3590" s="46"/>
      <c r="AK3590" s="46"/>
      <c r="AL3590" s="74"/>
    </row>
    <row r="3591" spans="34:38">
      <c r="AH3591" s="46"/>
      <c r="AI3591" s="46"/>
      <c r="AJ3591" s="46"/>
      <c r="AK3591" s="46"/>
      <c r="AL3591" s="74"/>
    </row>
    <row r="3592" spans="34:38">
      <c r="AH3592" s="46"/>
      <c r="AI3592" s="46"/>
      <c r="AJ3592" s="46"/>
      <c r="AK3592" s="46"/>
      <c r="AL3592" s="74"/>
    </row>
    <row r="3593" spans="34:38">
      <c r="AH3593" s="46"/>
      <c r="AI3593" s="46"/>
      <c r="AJ3593" s="46"/>
      <c r="AK3593" s="46"/>
      <c r="AL3593" s="74"/>
    </row>
    <row r="3594" spans="34:38">
      <c r="AH3594" s="46"/>
      <c r="AI3594" s="46"/>
      <c r="AJ3594" s="46"/>
      <c r="AK3594" s="46"/>
      <c r="AL3594" s="74"/>
    </row>
    <row r="3595" spans="34:38">
      <c r="AH3595" s="46"/>
      <c r="AI3595" s="46"/>
      <c r="AJ3595" s="46"/>
      <c r="AK3595" s="46"/>
      <c r="AL3595" s="74"/>
    </row>
    <row r="3596" spans="34:38">
      <c r="AH3596" s="46"/>
      <c r="AI3596" s="46"/>
      <c r="AJ3596" s="46"/>
      <c r="AK3596" s="46"/>
      <c r="AL3596" s="74"/>
    </row>
    <row r="3597" spans="34:38">
      <c r="AH3597" s="46"/>
      <c r="AI3597" s="46"/>
      <c r="AJ3597" s="46"/>
      <c r="AK3597" s="46"/>
      <c r="AL3597" s="74"/>
    </row>
    <row r="3598" spans="34:38">
      <c r="AH3598" s="46"/>
      <c r="AI3598" s="46"/>
      <c r="AJ3598" s="46"/>
      <c r="AK3598" s="46"/>
      <c r="AL3598" s="74"/>
    </row>
    <row r="3599" spans="34:38">
      <c r="AH3599" s="46"/>
      <c r="AI3599" s="46"/>
      <c r="AJ3599" s="46"/>
      <c r="AK3599" s="46"/>
      <c r="AL3599" s="74"/>
    </row>
    <row r="3600" spans="34:38">
      <c r="AH3600" s="46"/>
      <c r="AI3600" s="46"/>
      <c r="AJ3600" s="46"/>
      <c r="AK3600" s="46"/>
      <c r="AL3600" s="74"/>
    </row>
    <row r="3601" spans="34:38">
      <c r="AH3601" s="46"/>
      <c r="AI3601" s="46"/>
      <c r="AJ3601" s="46"/>
      <c r="AK3601" s="46"/>
      <c r="AL3601" s="74"/>
    </row>
    <row r="3602" spans="34:38">
      <c r="AH3602" s="46"/>
      <c r="AI3602" s="46"/>
      <c r="AJ3602" s="46"/>
      <c r="AK3602" s="46"/>
      <c r="AL3602" s="74"/>
    </row>
    <row r="3603" spans="34:38">
      <c r="AH3603" s="46"/>
      <c r="AI3603" s="46"/>
      <c r="AJ3603" s="46"/>
      <c r="AK3603" s="46"/>
      <c r="AL3603" s="74"/>
    </row>
    <row r="3604" spans="34:38">
      <c r="AH3604" s="46"/>
      <c r="AI3604" s="46"/>
      <c r="AJ3604" s="46"/>
      <c r="AK3604" s="46"/>
      <c r="AL3604" s="74"/>
    </row>
    <row r="3605" spans="34:38">
      <c r="AH3605" s="46"/>
      <c r="AI3605" s="46"/>
      <c r="AJ3605" s="46"/>
      <c r="AK3605" s="46"/>
      <c r="AL3605" s="74"/>
    </row>
    <row r="3606" spans="34:38">
      <c r="AH3606" s="46"/>
      <c r="AI3606" s="46"/>
      <c r="AJ3606" s="46"/>
      <c r="AK3606" s="46"/>
      <c r="AL3606" s="74"/>
    </row>
    <row r="3607" spans="34:38">
      <c r="AH3607" s="46"/>
      <c r="AI3607" s="46"/>
      <c r="AJ3607" s="46"/>
      <c r="AK3607" s="46"/>
      <c r="AL3607" s="74"/>
    </row>
    <row r="3608" spans="34:38">
      <c r="AH3608" s="46"/>
      <c r="AI3608" s="46"/>
      <c r="AJ3608" s="46"/>
      <c r="AK3608" s="46"/>
      <c r="AL3608" s="74"/>
    </row>
    <row r="3609" spans="34:38">
      <c r="AH3609" s="46"/>
      <c r="AI3609" s="46"/>
      <c r="AJ3609" s="46"/>
      <c r="AK3609" s="46"/>
      <c r="AL3609" s="74"/>
    </row>
    <row r="3610" spans="34:38">
      <c r="AH3610" s="46"/>
      <c r="AI3610" s="46"/>
      <c r="AJ3610" s="46"/>
      <c r="AK3610" s="46"/>
      <c r="AL3610" s="74"/>
    </row>
    <row r="3611" spans="34:38">
      <c r="AH3611" s="46"/>
      <c r="AI3611" s="46"/>
      <c r="AJ3611" s="46"/>
      <c r="AK3611" s="46"/>
      <c r="AL3611" s="74"/>
    </row>
    <row r="3612" spans="34:38">
      <c r="AH3612" s="46"/>
      <c r="AI3612" s="46"/>
      <c r="AJ3612" s="46"/>
      <c r="AK3612" s="46"/>
      <c r="AL3612" s="74"/>
    </row>
    <row r="3613" spans="34:38">
      <c r="AH3613" s="46"/>
      <c r="AI3613" s="46"/>
      <c r="AJ3613" s="46"/>
      <c r="AK3613" s="46"/>
      <c r="AL3613" s="74"/>
    </row>
    <row r="3614" spans="34:38">
      <c r="AH3614" s="46"/>
      <c r="AI3614" s="46"/>
      <c r="AJ3614" s="46"/>
      <c r="AK3614" s="46"/>
      <c r="AL3614" s="74"/>
    </row>
    <row r="3615" spans="34:38">
      <c r="AH3615" s="46"/>
      <c r="AI3615" s="46"/>
      <c r="AJ3615" s="46"/>
      <c r="AK3615" s="46"/>
      <c r="AL3615" s="74"/>
    </row>
    <row r="3616" spans="34:38">
      <c r="AH3616" s="46"/>
      <c r="AI3616" s="46"/>
      <c r="AJ3616" s="46"/>
      <c r="AK3616" s="46"/>
      <c r="AL3616" s="74"/>
    </row>
    <row r="3617" spans="34:38">
      <c r="AH3617" s="46"/>
      <c r="AI3617" s="46"/>
      <c r="AJ3617" s="46"/>
      <c r="AK3617" s="46"/>
      <c r="AL3617" s="74"/>
    </row>
    <row r="3618" spans="34:38">
      <c r="AH3618" s="46"/>
      <c r="AI3618" s="46"/>
      <c r="AJ3618" s="46"/>
      <c r="AK3618" s="46"/>
      <c r="AL3618" s="74"/>
    </row>
    <row r="3619" spans="34:38">
      <c r="AH3619" s="46"/>
      <c r="AI3619" s="46"/>
      <c r="AJ3619" s="46"/>
      <c r="AK3619" s="46"/>
      <c r="AL3619" s="74"/>
    </row>
    <row r="3620" spans="34:38">
      <c r="AH3620" s="46"/>
      <c r="AI3620" s="46"/>
      <c r="AJ3620" s="46"/>
      <c r="AK3620" s="46"/>
      <c r="AL3620" s="74"/>
    </row>
    <row r="3621" spans="34:38">
      <c r="AH3621" s="46"/>
      <c r="AI3621" s="46"/>
      <c r="AJ3621" s="46"/>
      <c r="AK3621" s="46"/>
      <c r="AL3621" s="74"/>
    </row>
    <row r="3622" spans="34:38">
      <c r="AH3622" s="46"/>
      <c r="AI3622" s="46"/>
      <c r="AJ3622" s="46"/>
      <c r="AK3622" s="46"/>
      <c r="AL3622" s="74"/>
    </row>
    <row r="3623" spans="34:38">
      <c r="AH3623" s="46"/>
      <c r="AI3623" s="46"/>
      <c r="AJ3623" s="46"/>
      <c r="AK3623" s="46"/>
      <c r="AL3623" s="74"/>
    </row>
    <row r="3624" spans="34:38">
      <c r="AH3624" s="46"/>
      <c r="AI3624" s="46"/>
      <c r="AJ3624" s="46"/>
      <c r="AK3624" s="46"/>
      <c r="AL3624" s="74"/>
    </row>
    <row r="3625" spans="34:38">
      <c r="AH3625" s="46"/>
      <c r="AI3625" s="46"/>
      <c r="AJ3625" s="46"/>
      <c r="AK3625" s="46"/>
      <c r="AL3625" s="74"/>
    </row>
    <row r="3626" spans="34:38">
      <c r="AH3626" s="46"/>
      <c r="AI3626" s="46"/>
      <c r="AJ3626" s="46"/>
      <c r="AK3626" s="46"/>
      <c r="AL3626" s="74"/>
    </row>
    <row r="3627" spans="34:38">
      <c r="AH3627" s="46"/>
      <c r="AI3627" s="46"/>
      <c r="AJ3627" s="46"/>
      <c r="AK3627" s="46"/>
      <c r="AL3627" s="74"/>
    </row>
    <row r="3628" spans="34:38">
      <c r="AH3628" s="46"/>
      <c r="AI3628" s="46"/>
      <c r="AJ3628" s="46"/>
      <c r="AK3628" s="46"/>
      <c r="AL3628" s="74"/>
    </row>
    <row r="3629" spans="34:38">
      <c r="AH3629" s="46"/>
      <c r="AI3629" s="46"/>
      <c r="AJ3629" s="46"/>
      <c r="AK3629" s="46"/>
      <c r="AL3629" s="74"/>
    </row>
    <row r="3630" spans="34:38">
      <c r="AH3630" s="46"/>
      <c r="AI3630" s="46"/>
      <c r="AJ3630" s="46"/>
      <c r="AK3630" s="46"/>
      <c r="AL3630" s="74"/>
    </row>
    <row r="3631" spans="34:38">
      <c r="AH3631" s="46"/>
      <c r="AI3631" s="46"/>
      <c r="AJ3631" s="46"/>
      <c r="AK3631" s="46"/>
      <c r="AL3631" s="74"/>
    </row>
    <row r="3632" spans="34:38">
      <c r="AH3632" s="46"/>
      <c r="AI3632" s="46"/>
      <c r="AJ3632" s="46"/>
      <c r="AK3632" s="46"/>
      <c r="AL3632" s="74"/>
    </row>
    <row r="3633" spans="34:38">
      <c r="AH3633" s="46"/>
      <c r="AI3633" s="46"/>
      <c r="AJ3633" s="46"/>
      <c r="AK3633" s="46"/>
      <c r="AL3633" s="74"/>
    </row>
    <row r="3634" spans="34:38">
      <c r="AH3634" s="46"/>
      <c r="AI3634" s="46"/>
      <c r="AJ3634" s="46"/>
      <c r="AK3634" s="46"/>
      <c r="AL3634" s="74"/>
    </row>
    <row r="3635" spans="34:38">
      <c r="AH3635" s="46"/>
      <c r="AI3635" s="46"/>
      <c r="AJ3635" s="46"/>
      <c r="AK3635" s="46"/>
      <c r="AL3635" s="74"/>
    </row>
    <row r="3636" spans="34:38">
      <c r="AH3636" s="46"/>
      <c r="AI3636" s="46"/>
      <c r="AJ3636" s="46"/>
      <c r="AK3636" s="46"/>
      <c r="AL3636" s="74"/>
    </row>
    <row r="3637" spans="34:38">
      <c r="AH3637" s="46"/>
      <c r="AI3637" s="46"/>
      <c r="AJ3637" s="46"/>
      <c r="AK3637" s="46"/>
      <c r="AL3637" s="74"/>
    </row>
    <row r="3638" spans="34:38">
      <c r="AH3638" s="46"/>
      <c r="AI3638" s="46"/>
      <c r="AJ3638" s="46"/>
      <c r="AK3638" s="46"/>
      <c r="AL3638" s="74"/>
    </row>
    <row r="3639" spans="34:38">
      <c r="AH3639" s="46"/>
      <c r="AI3639" s="46"/>
      <c r="AJ3639" s="46"/>
      <c r="AK3639" s="46"/>
      <c r="AL3639" s="74"/>
    </row>
    <row r="3640" spans="34:38">
      <c r="AH3640" s="46"/>
      <c r="AI3640" s="46"/>
      <c r="AJ3640" s="46"/>
      <c r="AK3640" s="46"/>
      <c r="AL3640" s="74"/>
    </row>
    <row r="3641" spans="34:38">
      <c r="AH3641" s="46"/>
      <c r="AI3641" s="46"/>
      <c r="AJ3641" s="46"/>
      <c r="AK3641" s="46"/>
      <c r="AL3641" s="74"/>
    </row>
    <row r="3642" spans="34:38">
      <c r="AH3642" s="46"/>
      <c r="AI3642" s="46"/>
      <c r="AJ3642" s="46"/>
      <c r="AK3642" s="46"/>
      <c r="AL3642" s="74"/>
    </row>
    <row r="3643" spans="34:38">
      <c r="AH3643" s="46"/>
      <c r="AI3643" s="46"/>
      <c r="AJ3643" s="46"/>
      <c r="AK3643" s="46"/>
      <c r="AL3643" s="74"/>
    </row>
    <row r="3644" spans="34:38">
      <c r="AH3644" s="46"/>
      <c r="AI3644" s="46"/>
      <c r="AJ3644" s="46"/>
      <c r="AK3644" s="46"/>
      <c r="AL3644" s="74"/>
    </row>
    <row r="3645" spans="34:38">
      <c r="AH3645" s="46"/>
      <c r="AI3645" s="46"/>
      <c r="AJ3645" s="46"/>
      <c r="AK3645" s="46"/>
      <c r="AL3645" s="74"/>
    </row>
    <row r="3646" spans="34:38">
      <c r="AH3646" s="46"/>
      <c r="AI3646" s="46"/>
      <c r="AJ3646" s="46"/>
      <c r="AK3646" s="46"/>
      <c r="AL3646" s="74"/>
    </row>
    <row r="3647" spans="34:38">
      <c r="AH3647" s="46"/>
      <c r="AI3647" s="46"/>
      <c r="AJ3647" s="46"/>
      <c r="AK3647" s="46"/>
      <c r="AL3647" s="74"/>
    </row>
    <row r="3648" spans="34:38">
      <c r="AH3648" s="46"/>
      <c r="AI3648" s="46"/>
      <c r="AJ3648" s="46"/>
      <c r="AK3648" s="46"/>
      <c r="AL3648" s="74"/>
    </row>
    <row r="3649" spans="34:38">
      <c r="AH3649" s="46"/>
      <c r="AI3649" s="46"/>
      <c r="AJ3649" s="46"/>
      <c r="AK3649" s="46"/>
      <c r="AL3649" s="74"/>
    </row>
    <row r="3650" spans="34:38">
      <c r="AH3650" s="46"/>
      <c r="AI3650" s="46"/>
      <c r="AJ3650" s="46"/>
      <c r="AK3650" s="46"/>
      <c r="AL3650" s="74"/>
    </row>
    <row r="3651" spans="34:38">
      <c r="AH3651" s="46"/>
      <c r="AI3651" s="46"/>
      <c r="AJ3651" s="46"/>
      <c r="AK3651" s="46"/>
      <c r="AL3651" s="74"/>
    </row>
    <row r="3652" spans="34:38">
      <c r="AH3652" s="46"/>
      <c r="AI3652" s="46"/>
      <c r="AJ3652" s="46"/>
      <c r="AK3652" s="46"/>
      <c r="AL3652" s="74"/>
    </row>
    <row r="3653" spans="34:38">
      <c r="AH3653" s="46"/>
      <c r="AI3653" s="46"/>
      <c r="AJ3653" s="46"/>
      <c r="AK3653" s="46"/>
      <c r="AL3653" s="74"/>
    </row>
    <row r="3654" spans="34:38">
      <c r="AH3654" s="46"/>
      <c r="AI3654" s="46"/>
      <c r="AJ3654" s="46"/>
      <c r="AK3654" s="46"/>
      <c r="AL3654" s="74"/>
    </row>
    <row r="3655" spans="34:38">
      <c r="AH3655" s="46"/>
      <c r="AI3655" s="46"/>
      <c r="AJ3655" s="46"/>
      <c r="AK3655" s="46"/>
      <c r="AL3655" s="74"/>
    </row>
    <row r="3656" spans="34:38">
      <c r="AH3656" s="46"/>
      <c r="AI3656" s="46"/>
      <c r="AJ3656" s="46"/>
      <c r="AK3656" s="46"/>
      <c r="AL3656" s="74"/>
    </row>
    <row r="3657" spans="34:38">
      <c r="AH3657" s="46"/>
      <c r="AI3657" s="46"/>
      <c r="AJ3657" s="46"/>
      <c r="AK3657" s="46"/>
      <c r="AL3657" s="74"/>
    </row>
    <row r="3658" spans="34:38">
      <c r="AH3658" s="46"/>
      <c r="AI3658" s="46"/>
      <c r="AJ3658" s="46"/>
      <c r="AK3658" s="46"/>
      <c r="AL3658" s="74"/>
    </row>
    <row r="3659" spans="34:38">
      <c r="AH3659" s="46"/>
      <c r="AI3659" s="46"/>
      <c r="AJ3659" s="46"/>
      <c r="AK3659" s="46"/>
      <c r="AL3659" s="74"/>
    </row>
    <row r="3660" spans="34:38">
      <c r="AH3660" s="46"/>
      <c r="AI3660" s="46"/>
      <c r="AJ3660" s="46"/>
      <c r="AK3660" s="46"/>
      <c r="AL3660" s="74"/>
    </row>
    <row r="3661" spans="34:38">
      <c r="AH3661" s="46"/>
      <c r="AI3661" s="46"/>
      <c r="AJ3661" s="46"/>
      <c r="AK3661" s="46"/>
      <c r="AL3661" s="74"/>
    </row>
    <row r="3662" spans="34:38">
      <c r="AH3662" s="46"/>
      <c r="AI3662" s="46"/>
      <c r="AJ3662" s="46"/>
      <c r="AK3662" s="46"/>
      <c r="AL3662" s="74"/>
    </row>
    <row r="3663" spans="34:38">
      <c r="AH3663" s="46"/>
      <c r="AI3663" s="46"/>
      <c r="AJ3663" s="46"/>
      <c r="AK3663" s="46"/>
      <c r="AL3663" s="74"/>
    </row>
    <row r="3664" spans="34:38">
      <c r="AH3664" s="46"/>
      <c r="AI3664" s="46"/>
      <c r="AJ3664" s="46"/>
      <c r="AK3664" s="46"/>
      <c r="AL3664" s="74"/>
    </row>
    <row r="3665" spans="34:38">
      <c r="AH3665" s="46"/>
      <c r="AI3665" s="46"/>
      <c r="AJ3665" s="46"/>
      <c r="AK3665" s="46"/>
      <c r="AL3665" s="74"/>
    </row>
    <row r="3666" spans="34:38">
      <c r="AH3666" s="46"/>
      <c r="AI3666" s="46"/>
      <c r="AJ3666" s="46"/>
      <c r="AK3666" s="46"/>
      <c r="AL3666" s="74"/>
    </row>
    <row r="3667" spans="34:38">
      <c r="AH3667" s="46"/>
      <c r="AI3667" s="46"/>
      <c r="AJ3667" s="46"/>
      <c r="AK3667" s="46"/>
      <c r="AL3667" s="74"/>
    </row>
    <row r="3668" spans="34:38">
      <c r="AH3668" s="46"/>
      <c r="AI3668" s="46"/>
      <c r="AJ3668" s="46"/>
      <c r="AK3668" s="46"/>
      <c r="AL3668" s="74"/>
    </row>
    <row r="3669" spans="34:38">
      <c r="AH3669" s="46"/>
      <c r="AI3669" s="46"/>
      <c r="AJ3669" s="46"/>
      <c r="AK3669" s="46"/>
      <c r="AL3669" s="74"/>
    </row>
    <row r="3670" spans="34:38">
      <c r="AH3670" s="46"/>
      <c r="AI3670" s="46"/>
      <c r="AJ3670" s="46"/>
      <c r="AK3670" s="46"/>
      <c r="AL3670" s="74"/>
    </row>
    <row r="3671" spans="34:38">
      <c r="AH3671" s="46"/>
      <c r="AI3671" s="46"/>
      <c r="AJ3671" s="46"/>
      <c r="AK3671" s="46"/>
      <c r="AL3671" s="74"/>
    </row>
    <row r="3672" spans="34:38">
      <c r="AH3672" s="46"/>
      <c r="AI3672" s="46"/>
      <c r="AJ3672" s="46"/>
      <c r="AK3672" s="46"/>
      <c r="AL3672" s="74"/>
    </row>
    <row r="3673" spans="34:38">
      <c r="AH3673" s="46"/>
      <c r="AI3673" s="46"/>
      <c r="AJ3673" s="46"/>
      <c r="AK3673" s="46"/>
      <c r="AL3673" s="74"/>
    </row>
    <row r="3674" spans="34:38">
      <c r="AH3674" s="46"/>
      <c r="AI3674" s="46"/>
      <c r="AJ3674" s="46"/>
      <c r="AK3674" s="46"/>
      <c r="AL3674" s="74"/>
    </row>
    <row r="3675" spans="34:38">
      <c r="AH3675" s="46"/>
      <c r="AI3675" s="46"/>
      <c r="AJ3675" s="46"/>
      <c r="AK3675" s="46"/>
      <c r="AL3675" s="74"/>
    </row>
    <row r="3676" spans="34:38">
      <c r="AH3676" s="46"/>
      <c r="AI3676" s="46"/>
      <c r="AJ3676" s="46"/>
      <c r="AK3676" s="46"/>
      <c r="AL3676" s="74"/>
    </row>
    <row r="3677" spans="34:38">
      <c r="AH3677" s="46"/>
      <c r="AI3677" s="46"/>
      <c r="AJ3677" s="46"/>
      <c r="AK3677" s="46"/>
      <c r="AL3677" s="74"/>
    </row>
    <row r="3678" spans="34:38">
      <c r="AH3678" s="46"/>
      <c r="AI3678" s="46"/>
      <c r="AJ3678" s="46"/>
      <c r="AK3678" s="46"/>
      <c r="AL3678" s="74"/>
    </row>
    <row r="3679" spans="34:38">
      <c r="AH3679" s="46"/>
      <c r="AI3679" s="46"/>
      <c r="AJ3679" s="46"/>
      <c r="AK3679" s="46"/>
      <c r="AL3679" s="74"/>
    </row>
    <row r="3680" spans="34:38">
      <c r="AH3680" s="46"/>
      <c r="AI3680" s="46"/>
      <c r="AJ3680" s="46"/>
      <c r="AK3680" s="46"/>
      <c r="AL3680" s="74"/>
    </row>
    <row r="3681" spans="34:38">
      <c r="AH3681" s="46"/>
      <c r="AI3681" s="46"/>
      <c r="AJ3681" s="46"/>
      <c r="AK3681" s="46"/>
      <c r="AL3681" s="74"/>
    </row>
    <row r="3682" spans="34:38">
      <c r="AH3682" s="46"/>
      <c r="AI3682" s="46"/>
      <c r="AJ3682" s="46"/>
      <c r="AK3682" s="46"/>
      <c r="AL3682" s="74"/>
    </row>
    <row r="3683" spans="34:38">
      <c r="AH3683" s="46"/>
      <c r="AI3683" s="46"/>
      <c r="AJ3683" s="46"/>
      <c r="AK3683" s="46"/>
      <c r="AL3683" s="74"/>
    </row>
    <row r="3684" spans="34:38">
      <c r="AH3684" s="46"/>
      <c r="AI3684" s="46"/>
      <c r="AJ3684" s="46"/>
      <c r="AK3684" s="46"/>
      <c r="AL3684" s="74"/>
    </row>
    <row r="3685" spans="34:38">
      <c r="AH3685" s="46"/>
      <c r="AI3685" s="46"/>
      <c r="AJ3685" s="46"/>
      <c r="AK3685" s="46"/>
      <c r="AL3685" s="74"/>
    </row>
    <row r="3686" spans="34:38">
      <c r="AH3686" s="46"/>
      <c r="AI3686" s="46"/>
      <c r="AJ3686" s="46"/>
      <c r="AK3686" s="46"/>
      <c r="AL3686" s="74"/>
    </row>
    <row r="3687" spans="34:38">
      <c r="AH3687" s="46"/>
      <c r="AI3687" s="46"/>
      <c r="AJ3687" s="46"/>
      <c r="AK3687" s="46"/>
      <c r="AL3687" s="74"/>
    </row>
    <row r="3688" spans="34:38">
      <c r="AH3688" s="46"/>
      <c r="AI3688" s="46"/>
      <c r="AJ3688" s="46"/>
      <c r="AK3688" s="46"/>
      <c r="AL3688" s="74"/>
    </row>
    <row r="3689" spans="34:38">
      <c r="AH3689" s="46"/>
      <c r="AI3689" s="46"/>
      <c r="AJ3689" s="46"/>
      <c r="AK3689" s="46"/>
      <c r="AL3689" s="74"/>
    </row>
    <row r="3690" spans="34:38">
      <c r="AH3690" s="46"/>
      <c r="AI3690" s="46"/>
      <c r="AJ3690" s="46"/>
      <c r="AK3690" s="46"/>
      <c r="AL3690" s="74"/>
    </row>
    <row r="3691" spans="34:38">
      <c r="AH3691" s="46"/>
      <c r="AI3691" s="46"/>
      <c r="AJ3691" s="46"/>
      <c r="AK3691" s="46"/>
      <c r="AL3691" s="74"/>
    </row>
    <row r="3692" spans="34:38">
      <c r="AH3692" s="46"/>
      <c r="AI3692" s="46"/>
      <c r="AJ3692" s="46"/>
      <c r="AK3692" s="46"/>
      <c r="AL3692" s="74"/>
    </row>
    <row r="3693" spans="34:38">
      <c r="AH3693" s="46"/>
      <c r="AI3693" s="46"/>
      <c r="AJ3693" s="46"/>
      <c r="AK3693" s="46"/>
      <c r="AL3693" s="74"/>
    </row>
    <row r="3694" spans="34:38">
      <c r="AH3694" s="46"/>
      <c r="AI3694" s="46"/>
      <c r="AJ3694" s="46"/>
      <c r="AK3694" s="46"/>
      <c r="AL3694" s="74"/>
    </row>
    <row r="3695" spans="34:38">
      <c r="AH3695" s="46"/>
      <c r="AI3695" s="46"/>
      <c r="AJ3695" s="46"/>
      <c r="AK3695" s="46"/>
      <c r="AL3695" s="74"/>
    </row>
    <row r="3696" spans="34:38">
      <c r="AH3696" s="46"/>
      <c r="AI3696" s="46"/>
      <c r="AJ3696" s="46"/>
      <c r="AK3696" s="46"/>
      <c r="AL3696" s="74"/>
    </row>
    <row r="3697" spans="34:38">
      <c r="AH3697" s="46"/>
      <c r="AI3697" s="46"/>
      <c r="AJ3697" s="46"/>
      <c r="AK3697" s="46"/>
      <c r="AL3697" s="74"/>
    </row>
    <row r="3698" spans="34:38">
      <c r="AH3698" s="46"/>
      <c r="AI3698" s="46"/>
      <c r="AJ3698" s="46"/>
      <c r="AK3698" s="46"/>
      <c r="AL3698" s="74"/>
    </row>
    <row r="3699" spans="34:38">
      <c r="AH3699" s="46"/>
      <c r="AI3699" s="46"/>
      <c r="AJ3699" s="46"/>
      <c r="AK3699" s="46"/>
      <c r="AL3699" s="74"/>
    </row>
    <row r="3700" spans="34:38">
      <c r="AH3700" s="46"/>
      <c r="AI3700" s="46"/>
      <c r="AJ3700" s="46"/>
      <c r="AK3700" s="46"/>
      <c r="AL3700" s="74"/>
    </row>
    <row r="3701" spans="34:38">
      <c r="AH3701" s="46"/>
      <c r="AI3701" s="46"/>
      <c r="AJ3701" s="46"/>
      <c r="AK3701" s="46"/>
      <c r="AL3701" s="74"/>
    </row>
    <row r="3702" spans="34:38">
      <c r="AH3702" s="46"/>
      <c r="AI3702" s="46"/>
      <c r="AJ3702" s="46"/>
      <c r="AK3702" s="46"/>
      <c r="AL3702" s="74"/>
    </row>
    <row r="3703" spans="34:38">
      <c r="AH3703" s="46"/>
      <c r="AI3703" s="46"/>
      <c r="AJ3703" s="46"/>
      <c r="AK3703" s="46"/>
      <c r="AL3703" s="74"/>
    </row>
    <row r="3704" spans="34:38">
      <c r="AH3704" s="46"/>
      <c r="AI3704" s="46"/>
      <c r="AJ3704" s="46"/>
      <c r="AK3704" s="46"/>
      <c r="AL3704" s="74"/>
    </row>
    <row r="3705" spans="34:38">
      <c r="AH3705" s="46"/>
      <c r="AI3705" s="46"/>
      <c r="AJ3705" s="46"/>
      <c r="AK3705" s="46"/>
      <c r="AL3705" s="74"/>
    </row>
    <row r="3706" spans="34:38">
      <c r="AH3706" s="46"/>
      <c r="AI3706" s="46"/>
      <c r="AJ3706" s="46"/>
      <c r="AK3706" s="46"/>
      <c r="AL3706" s="74"/>
    </row>
    <row r="3707" spans="34:38">
      <c r="AH3707" s="46"/>
      <c r="AI3707" s="46"/>
      <c r="AJ3707" s="46"/>
      <c r="AK3707" s="46"/>
      <c r="AL3707" s="74"/>
    </row>
    <row r="3708" spans="34:38">
      <c r="AH3708" s="46"/>
      <c r="AI3708" s="46"/>
      <c r="AJ3708" s="46"/>
      <c r="AK3708" s="46"/>
      <c r="AL3708" s="74"/>
    </row>
    <row r="3709" spans="34:38">
      <c r="AH3709" s="46"/>
      <c r="AI3709" s="46"/>
      <c r="AJ3709" s="46"/>
      <c r="AK3709" s="46"/>
      <c r="AL3709" s="74"/>
    </row>
    <row r="3710" spans="34:38">
      <c r="AH3710" s="46"/>
      <c r="AI3710" s="46"/>
      <c r="AJ3710" s="46"/>
      <c r="AK3710" s="46"/>
      <c r="AL3710" s="74"/>
    </row>
    <row r="3711" spans="34:38">
      <c r="AH3711" s="46"/>
      <c r="AI3711" s="46"/>
      <c r="AJ3711" s="46"/>
      <c r="AK3711" s="46"/>
      <c r="AL3711" s="74"/>
    </row>
    <row r="3712" spans="34:38">
      <c r="AH3712" s="46"/>
      <c r="AI3712" s="46"/>
      <c r="AJ3712" s="46"/>
      <c r="AK3712" s="46"/>
      <c r="AL3712" s="74"/>
    </row>
    <row r="3713" spans="34:38">
      <c r="AH3713" s="46"/>
      <c r="AI3713" s="46"/>
      <c r="AJ3713" s="46"/>
      <c r="AK3713" s="46"/>
      <c r="AL3713" s="74"/>
    </row>
    <row r="3714" spans="34:38">
      <c r="AH3714" s="46"/>
      <c r="AI3714" s="46"/>
      <c r="AJ3714" s="46"/>
      <c r="AK3714" s="46"/>
      <c r="AL3714" s="74"/>
    </row>
    <row r="3715" spans="34:38">
      <c r="AH3715" s="46"/>
      <c r="AI3715" s="46"/>
      <c r="AJ3715" s="46"/>
      <c r="AK3715" s="46"/>
      <c r="AL3715" s="74"/>
    </row>
    <row r="3716" spans="34:38">
      <c r="AH3716" s="46"/>
      <c r="AI3716" s="46"/>
      <c r="AJ3716" s="46"/>
      <c r="AK3716" s="46"/>
      <c r="AL3716" s="74"/>
    </row>
    <row r="3717" spans="34:38">
      <c r="AH3717" s="46"/>
      <c r="AI3717" s="46"/>
      <c r="AJ3717" s="46"/>
      <c r="AK3717" s="46"/>
      <c r="AL3717" s="74"/>
    </row>
    <row r="3718" spans="34:38">
      <c r="AH3718" s="46"/>
      <c r="AI3718" s="46"/>
      <c r="AJ3718" s="46"/>
      <c r="AK3718" s="46"/>
      <c r="AL3718" s="74"/>
    </row>
    <row r="3719" spans="34:38">
      <c r="AH3719" s="46"/>
      <c r="AI3719" s="46"/>
      <c r="AJ3719" s="46"/>
      <c r="AK3719" s="46"/>
      <c r="AL3719" s="74"/>
    </row>
    <row r="3720" spans="34:38">
      <c r="AH3720" s="46"/>
      <c r="AI3720" s="46"/>
      <c r="AJ3720" s="46"/>
      <c r="AK3720" s="46"/>
      <c r="AL3720" s="74"/>
    </row>
    <row r="3721" spans="34:38">
      <c r="AH3721" s="46"/>
      <c r="AI3721" s="46"/>
      <c r="AJ3721" s="46"/>
      <c r="AK3721" s="46"/>
      <c r="AL3721" s="74"/>
    </row>
    <row r="3722" spans="34:38">
      <c r="AH3722" s="46"/>
      <c r="AI3722" s="46"/>
      <c r="AJ3722" s="46"/>
      <c r="AK3722" s="46"/>
      <c r="AL3722" s="74"/>
    </row>
    <row r="3723" spans="34:38">
      <c r="AH3723" s="46"/>
      <c r="AI3723" s="46"/>
      <c r="AJ3723" s="46"/>
      <c r="AK3723" s="46"/>
      <c r="AL3723" s="74"/>
    </row>
    <row r="3724" spans="34:38">
      <c r="AH3724" s="46"/>
      <c r="AI3724" s="46"/>
      <c r="AJ3724" s="46"/>
      <c r="AK3724" s="46"/>
      <c r="AL3724" s="74"/>
    </row>
    <row r="3725" spans="34:38">
      <c r="AH3725" s="46"/>
      <c r="AI3725" s="46"/>
      <c r="AJ3725" s="46"/>
      <c r="AK3725" s="46"/>
      <c r="AL3725" s="74"/>
    </row>
    <row r="3726" spans="34:38">
      <c r="AH3726" s="46"/>
      <c r="AI3726" s="46"/>
      <c r="AJ3726" s="46"/>
      <c r="AK3726" s="46"/>
      <c r="AL3726" s="74"/>
    </row>
    <row r="3727" spans="34:38">
      <c r="AH3727" s="46"/>
      <c r="AI3727" s="46"/>
      <c r="AJ3727" s="46"/>
      <c r="AK3727" s="46"/>
      <c r="AL3727" s="74"/>
    </row>
    <row r="3728" spans="34:38">
      <c r="AH3728" s="46"/>
      <c r="AI3728" s="46"/>
      <c r="AJ3728" s="46"/>
      <c r="AK3728" s="46"/>
      <c r="AL3728" s="74"/>
    </row>
    <row r="3729" spans="34:38">
      <c r="AH3729" s="46"/>
      <c r="AI3729" s="46"/>
      <c r="AJ3729" s="46"/>
      <c r="AK3729" s="46"/>
      <c r="AL3729" s="74"/>
    </row>
    <row r="3730" spans="34:38">
      <c r="AH3730" s="46"/>
      <c r="AI3730" s="46"/>
      <c r="AJ3730" s="46"/>
      <c r="AK3730" s="46"/>
      <c r="AL3730" s="74"/>
    </row>
    <row r="3731" spans="34:38">
      <c r="AH3731" s="46"/>
      <c r="AI3731" s="46"/>
      <c r="AJ3731" s="46"/>
      <c r="AK3731" s="46"/>
      <c r="AL3731" s="74"/>
    </row>
    <row r="3732" spans="34:38">
      <c r="AH3732" s="46"/>
      <c r="AI3732" s="46"/>
      <c r="AJ3732" s="46"/>
      <c r="AK3732" s="46"/>
      <c r="AL3732" s="74"/>
    </row>
    <row r="3733" spans="34:38">
      <c r="AH3733" s="46"/>
      <c r="AI3733" s="46"/>
      <c r="AJ3733" s="46"/>
      <c r="AK3733" s="46"/>
      <c r="AL3733" s="74"/>
    </row>
    <row r="3734" spans="34:38">
      <c r="AH3734" s="46"/>
      <c r="AI3734" s="46"/>
      <c r="AJ3734" s="46"/>
      <c r="AK3734" s="46"/>
      <c r="AL3734" s="74"/>
    </row>
    <row r="3735" spans="34:38">
      <c r="AH3735" s="46"/>
      <c r="AI3735" s="46"/>
      <c r="AJ3735" s="46"/>
      <c r="AK3735" s="46"/>
      <c r="AL3735" s="74"/>
    </row>
    <row r="3736" spans="34:38">
      <c r="AH3736" s="46"/>
      <c r="AI3736" s="46"/>
      <c r="AJ3736" s="46"/>
      <c r="AK3736" s="46"/>
      <c r="AL3736" s="74"/>
    </row>
    <row r="3737" spans="34:38">
      <c r="AH3737" s="46"/>
      <c r="AI3737" s="46"/>
      <c r="AJ3737" s="46"/>
      <c r="AK3737" s="46"/>
      <c r="AL3737" s="74"/>
    </row>
    <row r="3738" spans="34:38">
      <c r="AH3738" s="46"/>
      <c r="AI3738" s="46"/>
      <c r="AJ3738" s="46"/>
      <c r="AK3738" s="46"/>
      <c r="AL3738" s="74"/>
    </row>
    <row r="3739" spans="34:38">
      <c r="AH3739" s="46"/>
      <c r="AI3739" s="46"/>
      <c r="AJ3739" s="46"/>
      <c r="AK3739" s="46"/>
      <c r="AL3739" s="74"/>
    </row>
    <row r="3740" spans="34:38">
      <c r="AH3740" s="46"/>
      <c r="AI3740" s="46"/>
      <c r="AJ3740" s="46"/>
      <c r="AK3740" s="46"/>
      <c r="AL3740" s="74"/>
    </row>
    <row r="3741" spans="34:38">
      <c r="AH3741" s="46"/>
      <c r="AI3741" s="46"/>
      <c r="AJ3741" s="46"/>
      <c r="AK3741" s="46"/>
      <c r="AL3741" s="74"/>
    </row>
    <row r="3742" spans="34:38">
      <c r="AH3742" s="46"/>
      <c r="AI3742" s="46"/>
      <c r="AJ3742" s="46"/>
      <c r="AK3742" s="46"/>
      <c r="AL3742" s="74"/>
    </row>
    <row r="3743" spans="34:38">
      <c r="AH3743" s="46"/>
      <c r="AI3743" s="46"/>
      <c r="AJ3743" s="46"/>
      <c r="AK3743" s="46"/>
      <c r="AL3743" s="74"/>
    </row>
    <row r="3744" spans="34:38">
      <c r="AH3744" s="46"/>
      <c r="AI3744" s="46"/>
      <c r="AJ3744" s="46"/>
      <c r="AK3744" s="46"/>
      <c r="AL3744" s="74"/>
    </row>
    <row r="3745" spans="34:38">
      <c r="AH3745" s="46"/>
      <c r="AI3745" s="46"/>
      <c r="AJ3745" s="46"/>
      <c r="AK3745" s="46"/>
      <c r="AL3745" s="74"/>
    </row>
    <row r="3746" spans="34:38">
      <c r="AH3746" s="46"/>
      <c r="AI3746" s="46"/>
      <c r="AJ3746" s="46"/>
      <c r="AK3746" s="46"/>
      <c r="AL3746" s="74"/>
    </row>
    <row r="3747" spans="34:38">
      <c r="AH3747" s="46"/>
      <c r="AI3747" s="46"/>
      <c r="AJ3747" s="46"/>
      <c r="AK3747" s="46"/>
      <c r="AL3747" s="74"/>
    </row>
    <row r="3748" spans="34:38">
      <c r="AH3748" s="46"/>
      <c r="AI3748" s="46"/>
      <c r="AJ3748" s="46"/>
      <c r="AK3748" s="46"/>
      <c r="AL3748" s="74"/>
    </row>
    <row r="3749" spans="34:38">
      <c r="AH3749" s="46"/>
      <c r="AI3749" s="46"/>
      <c r="AJ3749" s="46"/>
      <c r="AK3749" s="46"/>
      <c r="AL3749" s="74"/>
    </row>
    <row r="3750" spans="34:38">
      <c r="AH3750" s="46"/>
      <c r="AI3750" s="46"/>
      <c r="AJ3750" s="46"/>
      <c r="AK3750" s="46"/>
      <c r="AL3750" s="74"/>
    </row>
    <row r="3751" spans="34:38">
      <c r="AH3751" s="46"/>
      <c r="AI3751" s="46"/>
      <c r="AJ3751" s="46"/>
      <c r="AK3751" s="46"/>
      <c r="AL3751" s="74"/>
    </row>
    <row r="3752" spans="34:38">
      <c r="AH3752" s="46"/>
      <c r="AI3752" s="46"/>
      <c r="AJ3752" s="46"/>
      <c r="AK3752" s="46"/>
      <c r="AL3752" s="74"/>
    </row>
    <row r="3753" spans="34:38">
      <c r="AH3753" s="46"/>
      <c r="AI3753" s="46"/>
      <c r="AJ3753" s="46"/>
      <c r="AK3753" s="46"/>
      <c r="AL3753" s="74"/>
    </row>
    <row r="3754" spans="34:38">
      <c r="AH3754" s="46"/>
      <c r="AI3754" s="46"/>
      <c r="AJ3754" s="46"/>
      <c r="AK3754" s="46"/>
      <c r="AL3754" s="74"/>
    </row>
    <row r="3755" spans="34:38">
      <c r="AH3755" s="46"/>
      <c r="AI3755" s="46"/>
      <c r="AJ3755" s="46"/>
      <c r="AK3755" s="46"/>
      <c r="AL3755" s="74"/>
    </row>
    <row r="3756" spans="34:38">
      <c r="AH3756" s="46"/>
      <c r="AI3756" s="46"/>
      <c r="AJ3756" s="46"/>
      <c r="AK3756" s="46"/>
      <c r="AL3756" s="74"/>
    </row>
    <row r="3757" spans="34:38">
      <c r="AH3757" s="46"/>
      <c r="AI3757" s="46"/>
      <c r="AJ3757" s="46"/>
      <c r="AK3757" s="46"/>
      <c r="AL3757" s="74"/>
    </row>
    <row r="3758" spans="34:38">
      <c r="AH3758" s="46"/>
      <c r="AI3758" s="46"/>
      <c r="AJ3758" s="46"/>
      <c r="AK3758" s="46"/>
      <c r="AL3758" s="74"/>
    </row>
    <row r="3759" spans="34:38">
      <c r="AH3759" s="46"/>
      <c r="AI3759" s="46"/>
      <c r="AJ3759" s="46"/>
      <c r="AK3759" s="46"/>
      <c r="AL3759" s="74"/>
    </row>
    <row r="3760" spans="34:38">
      <c r="AH3760" s="46"/>
      <c r="AI3760" s="46"/>
      <c r="AJ3760" s="46"/>
      <c r="AK3760" s="46"/>
      <c r="AL3760" s="74"/>
    </row>
    <row r="3761" spans="34:38">
      <c r="AH3761" s="46"/>
      <c r="AI3761" s="46"/>
      <c r="AJ3761" s="46"/>
      <c r="AK3761" s="46"/>
      <c r="AL3761" s="74"/>
    </row>
    <row r="3762" spans="34:38">
      <c r="AH3762" s="46"/>
      <c r="AI3762" s="46"/>
      <c r="AJ3762" s="46"/>
      <c r="AK3762" s="46"/>
      <c r="AL3762" s="74"/>
    </row>
    <row r="3763" spans="34:38">
      <c r="AH3763" s="46"/>
      <c r="AI3763" s="46"/>
      <c r="AJ3763" s="46"/>
      <c r="AK3763" s="46"/>
      <c r="AL3763" s="74"/>
    </row>
    <row r="3764" spans="34:38">
      <c r="AH3764" s="46"/>
      <c r="AI3764" s="46"/>
      <c r="AJ3764" s="46"/>
      <c r="AK3764" s="46"/>
      <c r="AL3764" s="74"/>
    </row>
    <row r="3765" spans="34:38">
      <c r="AH3765" s="46"/>
      <c r="AI3765" s="46"/>
      <c r="AJ3765" s="46"/>
      <c r="AK3765" s="46"/>
      <c r="AL3765" s="74"/>
    </row>
    <row r="3766" spans="34:38">
      <c r="AH3766" s="46"/>
      <c r="AI3766" s="46"/>
      <c r="AJ3766" s="46"/>
      <c r="AK3766" s="46"/>
      <c r="AL3766" s="74"/>
    </row>
    <row r="3767" spans="34:38">
      <c r="AH3767" s="46"/>
      <c r="AI3767" s="46"/>
      <c r="AJ3767" s="46"/>
      <c r="AK3767" s="46"/>
      <c r="AL3767" s="74"/>
    </row>
    <row r="3768" spans="34:38">
      <c r="AH3768" s="46"/>
      <c r="AI3768" s="46"/>
      <c r="AJ3768" s="46"/>
      <c r="AK3768" s="46"/>
      <c r="AL3768" s="74"/>
    </row>
    <row r="3769" spans="34:38">
      <c r="AH3769" s="46"/>
      <c r="AI3769" s="46"/>
      <c r="AJ3769" s="46"/>
      <c r="AK3769" s="46"/>
      <c r="AL3769" s="74"/>
    </row>
    <row r="3770" spans="34:38">
      <c r="AH3770" s="46"/>
      <c r="AI3770" s="46"/>
      <c r="AJ3770" s="46"/>
      <c r="AK3770" s="46"/>
      <c r="AL3770" s="74"/>
    </row>
    <row r="3771" spans="34:38">
      <c r="AH3771" s="46"/>
      <c r="AI3771" s="46"/>
      <c r="AJ3771" s="46"/>
      <c r="AK3771" s="46"/>
      <c r="AL3771" s="74"/>
    </row>
    <row r="3772" spans="34:38">
      <c r="AH3772" s="46"/>
      <c r="AI3772" s="46"/>
      <c r="AJ3772" s="46"/>
      <c r="AK3772" s="46"/>
      <c r="AL3772" s="74"/>
    </row>
    <row r="3773" spans="34:38">
      <c r="AH3773" s="46"/>
      <c r="AI3773" s="46"/>
      <c r="AJ3773" s="46"/>
      <c r="AK3773" s="46"/>
      <c r="AL3773" s="74"/>
    </row>
    <row r="3774" spans="34:38">
      <c r="AH3774" s="46"/>
      <c r="AI3774" s="46"/>
      <c r="AJ3774" s="46"/>
      <c r="AK3774" s="46"/>
      <c r="AL3774" s="74"/>
    </row>
    <row r="3775" spans="34:38">
      <c r="AH3775" s="46"/>
      <c r="AI3775" s="46"/>
      <c r="AJ3775" s="46"/>
      <c r="AK3775" s="46"/>
      <c r="AL3775" s="74"/>
    </row>
    <row r="3776" spans="34:38">
      <c r="AH3776" s="46"/>
      <c r="AI3776" s="46"/>
      <c r="AJ3776" s="46"/>
      <c r="AK3776" s="46"/>
      <c r="AL3776" s="74"/>
    </row>
    <row r="3777" spans="34:38">
      <c r="AH3777" s="46"/>
      <c r="AI3777" s="46"/>
      <c r="AJ3777" s="46"/>
      <c r="AK3777" s="46"/>
      <c r="AL3777" s="74"/>
    </row>
    <row r="3778" spans="34:38">
      <c r="AH3778" s="46"/>
      <c r="AI3778" s="46"/>
      <c r="AJ3778" s="46"/>
      <c r="AK3778" s="46"/>
      <c r="AL3778" s="74"/>
    </row>
    <row r="3779" spans="34:38">
      <c r="AH3779" s="46"/>
      <c r="AI3779" s="46"/>
      <c r="AJ3779" s="46"/>
      <c r="AK3779" s="46"/>
      <c r="AL3779" s="74"/>
    </row>
    <row r="3780" spans="34:38">
      <c r="AH3780" s="46"/>
      <c r="AI3780" s="46"/>
      <c r="AJ3780" s="46"/>
      <c r="AK3780" s="46"/>
      <c r="AL3780" s="74"/>
    </row>
    <row r="3781" spans="34:38">
      <c r="AH3781" s="46"/>
      <c r="AI3781" s="46"/>
      <c r="AJ3781" s="46"/>
      <c r="AK3781" s="46"/>
      <c r="AL3781" s="74"/>
    </row>
    <row r="3782" spans="34:38">
      <c r="AH3782" s="46"/>
      <c r="AI3782" s="46"/>
      <c r="AJ3782" s="46"/>
      <c r="AK3782" s="46"/>
      <c r="AL3782" s="74"/>
    </row>
    <row r="3783" spans="34:38">
      <c r="AH3783" s="46"/>
      <c r="AI3783" s="46"/>
      <c r="AJ3783" s="46"/>
      <c r="AK3783" s="46"/>
      <c r="AL3783" s="74"/>
    </row>
    <row r="3784" spans="34:38">
      <c r="AH3784" s="46"/>
      <c r="AI3784" s="46"/>
      <c r="AJ3784" s="46"/>
      <c r="AK3784" s="46"/>
      <c r="AL3784" s="74"/>
    </row>
    <row r="3785" spans="34:38">
      <c r="AH3785" s="46"/>
      <c r="AI3785" s="46"/>
      <c r="AJ3785" s="46"/>
      <c r="AK3785" s="46"/>
      <c r="AL3785" s="74"/>
    </row>
    <row r="3786" spans="34:38">
      <c r="AH3786" s="46"/>
      <c r="AI3786" s="46"/>
      <c r="AJ3786" s="46"/>
      <c r="AK3786" s="46"/>
      <c r="AL3786" s="74"/>
    </row>
    <row r="3787" spans="34:38">
      <c r="AH3787" s="46"/>
      <c r="AI3787" s="46"/>
      <c r="AJ3787" s="46"/>
      <c r="AK3787" s="46"/>
      <c r="AL3787" s="74"/>
    </row>
    <row r="3788" spans="34:38">
      <c r="AH3788" s="46"/>
      <c r="AI3788" s="46"/>
      <c r="AJ3788" s="46"/>
      <c r="AK3788" s="46"/>
      <c r="AL3788" s="74"/>
    </row>
    <row r="3789" spans="34:38">
      <c r="AH3789" s="46"/>
      <c r="AI3789" s="46"/>
      <c r="AJ3789" s="46"/>
      <c r="AK3789" s="46"/>
      <c r="AL3789" s="74"/>
    </row>
    <row r="3790" spans="34:38">
      <c r="AH3790" s="46"/>
      <c r="AI3790" s="46"/>
      <c r="AJ3790" s="46"/>
      <c r="AK3790" s="46"/>
      <c r="AL3790" s="74"/>
    </row>
    <row r="3791" spans="34:38">
      <c r="AH3791" s="46"/>
      <c r="AI3791" s="46"/>
      <c r="AJ3791" s="46"/>
      <c r="AK3791" s="46"/>
      <c r="AL3791" s="74"/>
    </row>
    <row r="3792" spans="34:38">
      <c r="AH3792" s="46"/>
      <c r="AI3792" s="46"/>
      <c r="AJ3792" s="46"/>
      <c r="AK3792" s="46"/>
      <c r="AL3792" s="74"/>
    </row>
    <row r="3793" spans="34:38">
      <c r="AH3793" s="46"/>
      <c r="AI3793" s="46"/>
      <c r="AJ3793" s="46"/>
      <c r="AK3793" s="46"/>
      <c r="AL3793" s="74"/>
    </row>
    <row r="3794" spans="34:38">
      <c r="AH3794" s="46"/>
      <c r="AI3794" s="46"/>
      <c r="AJ3794" s="46"/>
      <c r="AK3794" s="46"/>
      <c r="AL3794" s="74"/>
    </row>
    <row r="3795" spans="34:38">
      <c r="AH3795" s="46"/>
      <c r="AI3795" s="46"/>
      <c r="AJ3795" s="46"/>
      <c r="AK3795" s="46"/>
      <c r="AL3795" s="74"/>
    </row>
    <row r="3796" spans="34:38">
      <c r="AH3796" s="46"/>
      <c r="AI3796" s="46"/>
      <c r="AJ3796" s="46"/>
      <c r="AK3796" s="46"/>
      <c r="AL3796" s="74"/>
    </row>
    <row r="3797" spans="34:38">
      <c r="AH3797" s="46"/>
      <c r="AI3797" s="46"/>
      <c r="AJ3797" s="46"/>
      <c r="AK3797" s="46"/>
      <c r="AL3797" s="74"/>
    </row>
    <row r="3798" spans="34:38">
      <c r="AH3798" s="46"/>
      <c r="AI3798" s="46"/>
      <c r="AJ3798" s="46"/>
      <c r="AK3798" s="46"/>
      <c r="AL3798" s="74"/>
    </row>
    <row r="3799" spans="34:38">
      <c r="AH3799" s="46"/>
      <c r="AI3799" s="46"/>
      <c r="AJ3799" s="46"/>
      <c r="AK3799" s="46"/>
      <c r="AL3799" s="74"/>
    </row>
    <row r="3800" spans="34:38">
      <c r="AH3800" s="46"/>
      <c r="AI3800" s="46"/>
      <c r="AJ3800" s="46"/>
      <c r="AK3800" s="46"/>
      <c r="AL3800" s="74"/>
    </row>
    <row r="3801" spans="34:38">
      <c r="AH3801" s="46"/>
      <c r="AI3801" s="46"/>
      <c r="AJ3801" s="46"/>
      <c r="AK3801" s="46"/>
      <c r="AL3801" s="74"/>
    </row>
    <row r="3802" spans="34:38">
      <c r="AH3802" s="46"/>
      <c r="AI3802" s="46"/>
      <c r="AJ3802" s="46"/>
      <c r="AK3802" s="46"/>
      <c r="AL3802" s="74"/>
    </row>
    <row r="3803" spans="34:38">
      <c r="AH3803" s="46"/>
      <c r="AI3803" s="46"/>
      <c r="AJ3803" s="46"/>
      <c r="AK3803" s="46"/>
      <c r="AL3803" s="74"/>
    </row>
    <row r="3804" spans="34:38">
      <c r="AH3804" s="46"/>
      <c r="AI3804" s="46"/>
      <c r="AJ3804" s="46"/>
      <c r="AK3804" s="46"/>
      <c r="AL3804" s="74"/>
    </row>
    <row r="3805" spans="34:38">
      <c r="AH3805" s="46"/>
      <c r="AI3805" s="46"/>
      <c r="AJ3805" s="46"/>
      <c r="AK3805" s="46"/>
      <c r="AL3805" s="74"/>
    </row>
    <row r="3806" spans="34:38">
      <c r="AH3806" s="46"/>
      <c r="AI3806" s="46"/>
      <c r="AJ3806" s="46"/>
      <c r="AK3806" s="46"/>
      <c r="AL3806" s="74"/>
    </row>
    <row r="3807" spans="34:38">
      <c r="AH3807" s="46"/>
      <c r="AI3807" s="46"/>
      <c r="AJ3807" s="46"/>
      <c r="AK3807" s="46"/>
      <c r="AL3807" s="74"/>
    </row>
    <row r="3808" spans="34:38">
      <c r="AH3808" s="46"/>
      <c r="AI3808" s="46"/>
      <c r="AJ3808" s="46"/>
      <c r="AK3808" s="46"/>
      <c r="AL3808" s="74"/>
    </row>
    <row r="3809" spans="34:38">
      <c r="AH3809" s="46"/>
      <c r="AI3809" s="46"/>
      <c r="AJ3809" s="46"/>
      <c r="AK3809" s="46"/>
      <c r="AL3809" s="74"/>
    </row>
    <row r="3810" spans="34:38">
      <c r="AH3810" s="46"/>
      <c r="AI3810" s="46"/>
      <c r="AJ3810" s="46"/>
      <c r="AK3810" s="46"/>
      <c r="AL3810" s="74"/>
    </row>
    <row r="3811" spans="34:38">
      <c r="AH3811" s="46"/>
      <c r="AI3811" s="46"/>
      <c r="AJ3811" s="46"/>
      <c r="AK3811" s="46"/>
      <c r="AL3811" s="74"/>
    </row>
    <row r="3812" spans="34:38">
      <c r="AH3812" s="46"/>
      <c r="AI3812" s="46"/>
      <c r="AJ3812" s="46"/>
      <c r="AK3812" s="46"/>
      <c r="AL3812" s="74"/>
    </row>
    <row r="3813" spans="34:38">
      <c r="AH3813" s="46"/>
      <c r="AI3813" s="46"/>
      <c r="AJ3813" s="46"/>
      <c r="AK3813" s="46"/>
      <c r="AL3813" s="74"/>
    </row>
    <row r="3814" spans="34:38">
      <c r="AH3814" s="46"/>
      <c r="AI3814" s="46"/>
      <c r="AJ3814" s="46"/>
      <c r="AK3814" s="46"/>
      <c r="AL3814" s="74"/>
    </row>
    <row r="3815" spans="34:38">
      <c r="AH3815" s="46"/>
      <c r="AI3815" s="46"/>
      <c r="AJ3815" s="46"/>
      <c r="AK3815" s="46"/>
      <c r="AL3815" s="74"/>
    </row>
    <row r="3816" spans="34:38">
      <c r="AH3816" s="46"/>
      <c r="AI3816" s="46"/>
      <c r="AJ3816" s="46"/>
      <c r="AK3816" s="46"/>
      <c r="AL3816" s="74"/>
    </row>
    <row r="3817" spans="34:38">
      <c r="AH3817" s="46"/>
      <c r="AI3817" s="46"/>
      <c r="AJ3817" s="46"/>
      <c r="AK3817" s="46"/>
      <c r="AL3817" s="74"/>
    </row>
    <row r="3818" spans="34:38">
      <c r="AH3818" s="46"/>
      <c r="AI3818" s="46"/>
      <c r="AJ3818" s="46"/>
      <c r="AK3818" s="46"/>
      <c r="AL3818" s="74"/>
    </row>
    <row r="3819" spans="34:38">
      <c r="AH3819" s="46"/>
      <c r="AI3819" s="46"/>
      <c r="AJ3819" s="46"/>
      <c r="AK3819" s="46"/>
      <c r="AL3819" s="74"/>
    </row>
    <row r="3820" spans="34:38">
      <c r="AH3820" s="46"/>
      <c r="AI3820" s="46"/>
      <c r="AJ3820" s="46"/>
      <c r="AK3820" s="46"/>
      <c r="AL3820" s="74"/>
    </row>
    <row r="3821" spans="34:38">
      <c r="AH3821" s="46"/>
      <c r="AI3821" s="46"/>
      <c r="AJ3821" s="46"/>
      <c r="AK3821" s="46"/>
      <c r="AL3821" s="74"/>
    </row>
    <row r="3822" spans="34:38">
      <c r="AH3822" s="46"/>
      <c r="AI3822" s="46"/>
      <c r="AJ3822" s="46"/>
      <c r="AK3822" s="46"/>
      <c r="AL3822" s="74"/>
    </row>
    <row r="3823" spans="34:38">
      <c r="AH3823" s="46"/>
      <c r="AI3823" s="46"/>
      <c r="AJ3823" s="46"/>
      <c r="AK3823" s="46"/>
      <c r="AL3823" s="74"/>
    </row>
    <row r="3824" spans="34:38">
      <c r="AH3824" s="46"/>
      <c r="AI3824" s="46"/>
      <c r="AJ3824" s="46"/>
      <c r="AK3824" s="46"/>
      <c r="AL3824" s="74"/>
    </row>
    <row r="3825" spans="34:38">
      <c r="AH3825" s="46"/>
      <c r="AI3825" s="46"/>
      <c r="AJ3825" s="46"/>
      <c r="AK3825" s="46"/>
      <c r="AL3825" s="74"/>
    </row>
    <row r="3826" spans="34:38">
      <c r="AH3826" s="46"/>
      <c r="AI3826" s="46"/>
      <c r="AJ3826" s="46"/>
      <c r="AK3826" s="46"/>
      <c r="AL3826" s="74"/>
    </row>
    <row r="3827" spans="34:38">
      <c r="AH3827" s="46"/>
      <c r="AI3827" s="46"/>
      <c r="AJ3827" s="46"/>
      <c r="AK3827" s="46"/>
      <c r="AL3827" s="74"/>
    </row>
    <row r="3828" spans="34:38">
      <c r="AH3828" s="46"/>
      <c r="AI3828" s="46"/>
      <c r="AJ3828" s="46"/>
      <c r="AK3828" s="46"/>
      <c r="AL3828" s="74"/>
    </row>
    <row r="3829" spans="34:38">
      <c r="AH3829" s="46"/>
      <c r="AI3829" s="46"/>
      <c r="AJ3829" s="46"/>
      <c r="AK3829" s="46"/>
      <c r="AL3829" s="74"/>
    </row>
    <row r="3830" spans="34:38">
      <c r="AH3830" s="46"/>
      <c r="AI3830" s="46"/>
      <c r="AJ3830" s="46"/>
      <c r="AK3830" s="46"/>
      <c r="AL3830" s="74"/>
    </row>
    <row r="3831" spans="34:38">
      <c r="AH3831" s="46"/>
      <c r="AI3831" s="46"/>
      <c r="AJ3831" s="46"/>
      <c r="AK3831" s="46"/>
      <c r="AL3831" s="74"/>
    </row>
    <row r="3832" spans="34:38">
      <c r="AH3832" s="46"/>
      <c r="AI3832" s="46"/>
      <c r="AJ3832" s="46"/>
      <c r="AK3832" s="46"/>
      <c r="AL3832" s="74"/>
    </row>
    <row r="3833" spans="34:38">
      <c r="AH3833" s="46"/>
      <c r="AI3833" s="46"/>
      <c r="AJ3833" s="46"/>
      <c r="AK3833" s="46"/>
      <c r="AL3833" s="74"/>
    </row>
    <row r="3834" spans="34:38">
      <c r="AH3834" s="46"/>
      <c r="AI3834" s="46"/>
      <c r="AJ3834" s="46"/>
      <c r="AK3834" s="46"/>
      <c r="AL3834" s="74"/>
    </row>
    <row r="3835" spans="34:38">
      <c r="AH3835" s="46"/>
      <c r="AI3835" s="46"/>
      <c r="AJ3835" s="46"/>
      <c r="AK3835" s="46"/>
      <c r="AL3835" s="74"/>
    </row>
    <row r="3836" spans="34:38">
      <c r="AH3836" s="46"/>
      <c r="AI3836" s="46"/>
      <c r="AJ3836" s="46"/>
      <c r="AK3836" s="46"/>
      <c r="AL3836" s="74"/>
    </row>
    <row r="3837" spans="34:38">
      <c r="AH3837" s="46"/>
      <c r="AI3837" s="46"/>
      <c r="AJ3837" s="46"/>
      <c r="AK3837" s="46"/>
      <c r="AL3837" s="74"/>
    </row>
    <row r="3838" spans="34:38">
      <c r="AH3838" s="46"/>
      <c r="AI3838" s="46"/>
      <c r="AJ3838" s="46"/>
      <c r="AK3838" s="46"/>
      <c r="AL3838" s="74"/>
    </row>
    <row r="3839" spans="34:38">
      <c r="AH3839" s="46"/>
      <c r="AI3839" s="46"/>
      <c r="AJ3839" s="46"/>
      <c r="AK3839" s="46"/>
      <c r="AL3839" s="74"/>
    </row>
    <row r="3840" spans="34:38">
      <c r="AH3840" s="46"/>
      <c r="AI3840" s="46"/>
      <c r="AJ3840" s="46"/>
      <c r="AK3840" s="46"/>
      <c r="AL3840" s="74"/>
    </row>
    <row r="3841" spans="34:38">
      <c r="AH3841" s="46"/>
      <c r="AI3841" s="46"/>
      <c r="AJ3841" s="46"/>
      <c r="AK3841" s="46"/>
      <c r="AL3841" s="74"/>
    </row>
    <row r="3842" spans="34:38">
      <c r="AH3842" s="46"/>
      <c r="AI3842" s="46"/>
      <c r="AJ3842" s="46"/>
      <c r="AK3842" s="46"/>
      <c r="AL3842" s="74"/>
    </row>
    <row r="3843" spans="34:38">
      <c r="AH3843" s="46"/>
      <c r="AI3843" s="46"/>
      <c r="AJ3843" s="46"/>
      <c r="AK3843" s="46"/>
      <c r="AL3843" s="74"/>
    </row>
    <row r="3844" spans="34:38">
      <c r="AH3844" s="46"/>
      <c r="AI3844" s="46"/>
      <c r="AJ3844" s="46"/>
      <c r="AK3844" s="46"/>
      <c r="AL3844" s="74"/>
    </row>
    <row r="3845" spans="34:38">
      <c r="AH3845" s="46"/>
      <c r="AI3845" s="46"/>
      <c r="AJ3845" s="46"/>
      <c r="AK3845" s="46"/>
      <c r="AL3845" s="74"/>
    </row>
    <row r="3846" spans="34:38">
      <c r="AH3846" s="46"/>
      <c r="AI3846" s="46"/>
      <c r="AJ3846" s="46"/>
      <c r="AK3846" s="46"/>
      <c r="AL3846" s="74"/>
    </row>
    <row r="3847" spans="34:38">
      <c r="AH3847" s="46"/>
      <c r="AI3847" s="46"/>
      <c r="AJ3847" s="46"/>
      <c r="AK3847" s="46"/>
      <c r="AL3847" s="74"/>
    </row>
    <row r="3848" spans="34:38">
      <c r="AH3848" s="46"/>
      <c r="AI3848" s="46"/>
      <c r="AJ3848" s="46"/>
      <c r="AK3848" s="46"/>
      <c r="AL3848" s="74"/>
    </row>
    <row r="3849" spans="34:38">
      <c r="AH3849" s="46"/>
      <c r="AI3849" s="46"/>
      <c r="AJ3849" s="46"/>
      <c r="AK3849" s="46"/>
      <c r="AL3849" s="74"/>
    </row>
    <row r="3850" spans="34:38">
      <c r="AH3850" s="46"/>
      <c r="AI3850" s="46"/>
      <c r="AJ3850" s="46"/>
      <c r="AK3850" s="46"/>
      <c r="AL3850" s="74"/>
    </row>
    <row r="3851" spans="34:38">
      <c r="AH3851" s="46"/>
      <c r="AI3851" s="46"/>
      <c r="AJ3851" s="46"/>
      <c r="AK3851" s="46"/>
      <c r="AL3851" s="74"/>
    </row>
    <row r="3852" spans="34:38">
      <c r="AH3852" s="46"/>
      <c r="AI3852" s="46"/>
      <c r="AJ3852" s="46"/>
      <c r="AK3852" s="46"/>
      <c r="AL3852" s="74"/>
    </row>
    <row r="3853" spans="34:38">
      <c r="AH3853" s="46"/>
      <c r="AI3853" s="46"/>
      <c r="AJ3853" s="46"/>
      <c r="AK3853" s="46"/>
      <c r="AL3853" s="74"/>
    </row>
    <row r="3854" spans="34:38">
      <c r="AH3854" s="46"/>
      <c r="AI3854" s="46"/>
      <c r="AJ3854" s="46"/>
      <c r="AK3854" s="46"/>
      <c r="AL3854" s="74"/>
    </row>
    <row r="3855" spans="34:38">
      <c r="AH3855" s="46"/>
      <c r="AI3855" s="46"/>
      <c r="AJ3855" s="46"/>
      <c r="AK3855" s="46"/>
      <c r="AL3855" s="74"/>
    </row>
    <row r="3856" spans="34:38">
      <c r="AH3856" s="46"/>
      <c r="AI3856" s="46"/>
      <c r="AJ3856" s="46"/>
      <c r="AK3856" s="46"/>
      <c r="AL3856" s="74"/>
    </row>
    <row r="3857" spans="34:38">
      <c r="AH3857" s="46"/>
      <c r="AI3857" s="46"/>
      <c r="AJ3857" s="46"/>
      <c r="AK3857" s="46"/>
      <c r="AL3857" s="74"/>
    </row>
    <row r="3858" spans="34:38">
      <c r="AH3858" s="46"/>
      <c r="AI3858" s="46"/>
      <c r="AJ3858" s="46"/>
      <c r="AK3858" s="46"/>
      <c r="AL3858" s="74"/>
    </row>
    <row r="3859" spans="34:38">
      <c r="AH3859" s="46"/>
      <c r="AI3859" s="46"/>
      <c r="AJ3859" s="46"/>
      <c r="AK3859" s="46"/>
      <c r="AL3859" s="74"/>
    </row>
    <row r="3860" spans="34:38">
      <c r="AH3860" s="46"/>
      <c r="AI3860" s="46"/>
      <c r="AJ3860" s="46"/>
      <c r="AK3860" s="46"/>
      <c r="AL3860" s="74"/>
    </row>
    <row r="3861" spans="34:38">
      <c r="AH3861" s="46"/>
      <c r="AI3861" s="46"/>
      <c r="AJ3861" s="46"/>
      <c r="AK3861" s="46"/>
      <c r="AL3861" s="74"/>
    </row>
    <row r="3862" spans="34:38">
      <c r="AH3862" s="46"/>
      <c r="AI3862" s="46"/>
      <c r="AJ3862" s="46"/>
      <c r="AK3862" s="46"/>
      <c r="AL3862" s="74"/>
    </row>
    <row r="3863" spans="34:38">
      <c r="AH3863" s="46"/>
      <c r="AI3863" s="46"/>
      <c r="AJ3863" s="46"/>
      <c r="AK3863" s="46"/>
      <c r="AL3863" s="74"/>
    </row>
    <row r="3864" spans="34:38">
      <c r="AH3864" s="46"/>
      <c r="AI3864" s="46"/>
      <c r="AJ3864" s="46"/>
      <c r="AK3864" s="46"/>
      <c r="AL3864" s="74"/>
    </row>
    <row r="3865" spans="34:38">
      <c r="AH3865" s="46"/>
      <c r="AI3865" s="46"/>
      <c r="AJ3865" s="46"/>
      <c r="AK3865" s="46"/>
      <c r="AL3865" s="74"/>
    </row>
    <row r="3866" spans="34:38">
      <c r="AH3866" s="46"/>
      <c r="AI3866" s="46"/>
      <c r="AJ3866" s="46"/>
      <c r="AK3866" s="46"/>
      <c r="AL3866" s="74"/>
    </row>
    <row r="3867" spans="34:38">
      <c r="AH3867" s="46"/>
      <c r="AI3867" s="46"/>
      <c r="AJ3867" s="46"/>
      <c r="AK3867" s="46"/>
      <c r="AL3867" s="74"/>
    </row>
    <row r="3868" spans="34:38">
      <c r="AH3868" s="46"/>
      <c r="AI3868" s="46"/>
      <c r="AJ3868" s="46"/>
      <c r="AK3868" s="46"/>
      <c r="AL3868" s="74"/>
    </row>
    <row r="3869" spans="34:38">
      <c r="AH3869" s="46"/>
      <c r="AI3869" s="46"/>
      <c r="AJ3869" s="46"/>
      <c r="AK3869" s="46"/>
      <c r="AL3869" s="74"/>
    </row>
    <row r="3870" spans="34:38">
      <c r="AH3870" s="46"/>
      <c r="AI3870" s="46"/>
      <c r="AJ3870" s="46"/>
      <c r="AK3870" s="46"/>
      <c r="AL3870" s="74"/>
    </row>
    <row r="3871" spans="34:38">
      <c r="AH3871" s="46"/>
      <c r="AI3871" s="46"/>
      <c r="AJ3871" s="46"/>
      <c r="AK3871" s="46"/>
      <c r="AL3871" s="74"/>
    </row>
    <row r="3872" spans="34:38">
      <c r="AH3872" s="46"/>
      <c r="AI3872" s="46"/>
      <c r="AJ3872" s="46"/>
      <c r="AK3872" s="46"/>
      <c r="AL3872" s="74"/>
    </row>
    <row r="3873" spans="34:38">
      <c r="AH3873" s="46"/>
      <c r="AI3873" s="46"/>
      <c r="AJ3873" s="46"/>
      <c r="AK3873" s="46"/>
      <c r="AL3873" s="74"/>
    </row>
    <row r="3874" spans="34:38">
      <c r="AH3874" s="46"/>
      <c r="AI3874" s="46"/>
      <c r="AJ3874" s="46"/>
      <c r="AK3874" s="46"/>
      <c r="AL3874" s="74"/>
    </row>
    <row r="3875" spans="34:38">
      <c r="AH3875" s="46"/>
      <c r="AI3875" s="46"/>
      <c r="AJ3875" s="46"/>
      <c r="AK3875" s="46"/>
      <c r="AL3875" s="74"/>
    </row>
    <row r="3876" spans="34:38">
      <c r="AH3876" s="46"/>
      <c r="AI3876" s="46"/>
      <c r="AJ3876" s="46"/>
      <c r="AK3876" s="46"/>
      <c r="AL3876" s="74"/>
    </row>
    <row r="3877" spans="34:38">
      <c r="AH3877" s="46"/>
      <c r="AI3877" s="46"/>
      <c r="AJ3877" s="46"/>
      <c r="AK3877" s="46"/>
      <c r="AL3877" s="74"/>
    </row>
    <row r="3878" spans="34:38">
      <c r="AH3878" s="46"/>
      <c r="AI3878" s="46"/>
      <c r="AJ3878" s="46"/>
      <c r="AK3878" s="46"/>
      <c r="AL3878" s="74"/>
    </row>
    <row r="3879" spans="34:38">
      <c r="AH3879" s="46"/>
      <c r="AI3879" s="46"/>
      <c r="AJ3879" s="46"/>
      <c r="AK3879" s="46"/>
      <c r="AL3879" s="74"/>
    </row>
    <row r="3880" spans="34:38">
      <c r="AH3880" s="46"/>
      <c r="AI3880" s="46"/>
      <c r="AJ3880" s="46"/>
      <c r="AK3880" s="46"/>
      <c r="AL3880" s="74"/>
    </row>
    <row r="3881" spans="34:38">
      <c r="AH3881" s="46"/>
      <c r="AI3881" s="46"/>
      <c r="AJ3881" s="46"/>
      <c r="AK3881" s="46"/>
      <c r="AL3881" s="74"/>
    </row>
    <row r="3882" spans="34:38">
      <c r="AH3882" s="46"/>
      <c r="AI3882" s="46"/>
      <c r="AJ3882" s="46"/>
      <c r="AK3882" s="46"/>
      <c r="AL3882" s="74"/>
    </row>
    <row r="3883" spans="34:38">
      <c r="AH3883" s="46"/>
      <c r="AI3883" s="46"/>
      <c r="AJ3883" s="46"/>
      <c r="AK3883" s="46"/>
      <c r="AL3883" s="74"/>
    </row>
    <row r="3884" spans="34:38">
      <c r="AH3884" s="46"/>
      <c r="AI3884" s="46"/>
      <c r="AJ3884" s="46"/>
      <c r="AK3884" s="46"/>
      <c r="AL3884" s="74"/>
    </row>
    <row r="3885" spans="34:38">
      <c r="AH3885" s="46"/>
      <c r="AI3885" s="46"/>
      <c r="AJ3885" s="46"/>
      <c r="AK3885" s="46"/>
      <c r="AL3885" s="74"/>
    </row>
    <row r="3886" spans="34:38">
      <c r="AH3886" s="46"/>
      <c r="AI3886" s="46"/>
      <c r="AJ3886" s="46"/>
      <c r="AK3886" s="46"/>
      <c r="AL3886" s="74"/>
    </row>
    <row r="3887" spans="34:38">
      <c r="AH3887" s="46"/>
      <c r="AI3887" s="46"/>
      <c r="AJ3887" s="46"/>
      <c r="AK3887" s="46"/>
      <c r="AL3887" s="74"/>
    </row>
    <row r="3888" spans="34:38">
      <c r="AH3888" s="46"/>
      <c r="AI3888" s="46"/>
      <c r="AJ3888" s="46"/>
      <c r="AK3888" s="46"/>
      <c r="AL3888" s="74"/>
    </row>
    <row r="3889" spans="34:38">
      <c r="AH3889" s="46"/>
      <c r="AI3889" s="46"/>
      <c r="AJ3889" s="46"/>
      <c r="AK3889" s="46"/>
      <c r="AL3889" s="74"/>
    </row>
    <row r="3890" spans="34:38">
      <c r="AH3890" s="46"/>
      <c r="AI3890" s="46"/>
      <c r="AJ3890" s="46"/>
      <c r="AK3890" s="46"/>
      <c r="AL3890" s="74"/>
    </row>
    <row r="3891" spans="34:38">
      <c r="AH3891" s="46"/>
      <c r="AI3891" s="46"/>
      <c r="AJ3891" s="46"/>
      <c r="AK3891" s="46"/>
      <c r="AL3891" s="74"/>
    </row>
    <row r="3892" spans="34:38">
      <c r="AH3892" s="46"/>
      <c r="AI3892" s="46"/>
      <c r="AJ3892" s="46"/>
      <c r="AK3892" s="46"/>
      <c r="AL3892" s="74"/>
    </row>
    <row r="3893" spans="34:38">
      <c r="AH3893" s="46"/>
      <c r="AI3893" s="46"/>
      <c r="AJ3893" s="46"/>
      <c r="AK3893" s="46"/>
      <c r="AL3893" s="74"/>
    </row>
    <row r="3894" spans="34:38">
      <c r="AH3894" s="46"/>
      <c r="AI3894" s="46"/>
      <c r="AJ3894" s="46"/>
      <c r="AK3894" s="46"/>
      <c r="AL3894" s="74"/>
    </row>
    <row r="3895" spans="34:38">
      <c r="AH3895" s="46"/>
      <c r="AI3895" s="46"/>
      <c r="AJ3895" s="46"/>
      <c r="AK3895" s="46"/>
      <c r="AL3895" s="74"/>
    </row>
    <row r="3896" spans="34:38">
      <c r="AH3896" s="46"/>
      <c r="AI3896" s="46"/>
      <c r="AJ3896" s="46"/>
      <c r="AK3896" s="46"/>
      <c r="AL3896" s="74"/>
    </row>
    <row r="3897" spans="34:38">
      <c r="AH3897" s="46"/>
      <c r="AI3897" s="46"/>
      <c r="AJ3897" s="46"/>
      <c r="AK3897" s="46"/>
      <c r="AL3897" s="74"/>
    </row>
    <row r="3898" spans="34:38">
      <c r="AH3898" s="46"/>
      <c r="AI3898" s="46"/>
      <c r="AJ3898" s="46"/>
      <c r="AK3898" s="46"/>
      <c r="AL3898" s="74"/>
    </row>
    <row r="3899" spans="34:38">
      <c r="AH3899" s="46"/>
      <c r="AI3899" s="46"/>
      <c r="AJ3899" s="46"/>
      <c r="AK3899" s="46"/>
      <c r="AL3899" s="74"/>
    </row>
    <row r="3900" spans="34:38">
      <c r="AH3900" s="46"/>
      <c r="AI3900" s="46"/>
      <c r="AJ3900" s="46"/>
      <c r="AK3900" s="46"/>
      <c r="AL3900" s="74"/>
    </row>
    <row r="3901" spans="34:38">
      <c r="AH3901" s="46"/>
      <c r="AI3901" s="46"/>
      <c r="AJ3901" s="46"/>
      <c r="AK3901" s="46"/>
      <c r="AL3901" s="74"/>
    </row>
    <row r="3902" spans="34:38">
      <c r="AH3902" s="46"/>
      <c r="AI3902" s="46"/>
      <c r="AJ3902" s="46"/>
      <c r="AK3902" s="46"/>
      <c r="AL3902" s="74"/>
    </row>
    <row r="3903" spans="34:38">
      <c r="AH3903" s="46"/>
      <c r="AI3903" s="46"/>
      <c r="AJ3903" s="46"/>
      <c r="AK3903" s="46"/>
      <c r="AL3903" s="74"/>
    </row>
    <row r="3904" spans="34:38">
      <c r="AH3904" s="46"/>
      <c r="AI3904" s="46"/>
      <c r="AJ3904" s="46"/>
      <c r="AK3904" s="46"/>
      <c r="AL3904" s="74"/>
    </row>
    <row r="3905" spans="34:38">
      <c r="AH3905" s="46"/>
      <c r="AI3905" s="46"/>
      <c r="AJ3905" s="46"/>
      <c r="AK3905" s="46"/>
      <c r="AL3905" s="74"/>
    </row>
    <row r="3906" spans="34:38">
      <c r="AH3906" s="46"/>
      <c r="AI3906" s="46"/>
      <c r="AJ3906" s="46"/>
      <c r="AK3906" s="46"/>
      <c r="AL3906" s="74"/>
    </row>
    <row r="3907" spans="34:38">
      <c r="AH3907" s="46"/>
      <c r="AI3907" s="46"/>
      <c r="AJ3907" s="46"/>
      <c r="AK3907" s="46"/>
      <c r="AL3907" s="74"/>
    </row>
    <row r="3908" spans="34:38">
      <c r="AH3908" s="46"/>
      <c r="AI3908" s="46"/>
      <c r="AJ3908" s="46"/>
      <c r="AK3908" s="46"/>
      <c r="AL3908" s="74"/>
    </row>
    <row r="3909" spans="34:38">
      <c r="AH3909" s="46"/>
      <c r="AI3909" s="46"/>
      <c r="AJ3909" s="46"/>
      <c r="AK3909" s="46"/>
      <c r="AL3909" s="74"/>
    </row>
    <row r="3910" spans="34:38">
      <c r="AH3910" s="46"/>
      <c r="AI3910" s="46"/>
      <c r="AJ3910" s="46"/>
      <c r="AK3910" s="46"/>
      <c r="AL3910" s="74"/>
    </row>
    <row r="3911" spans="34:38">
      <c r="AH3911" s="46"/>
      <c r="AI3911" s="46"/>
      <c r="AJ3911" s="46"/>
      <c r="AK3911" s="46"/>
      <c r="AL3911" s="74"/>
    </row>
    <row r="3912" spans="34:38">
      <c r="AH3912" s="46"/>
      <c r="AI3912" s="46"/>
      <c r="AJ3912" s="46"/>
      <c r="AK3912" s="46"/>
      <c r="AL3912" s="74"/>
    </row>
    <row r="3913" spans="34:38">
      <c r="AH3913" s="46"/>
      <c r="AI3913" s="46"/>
      <c r="AJ3913" s="46"/>
      <c r="AK3913" s="46"/>
      <c r="AL3913" s="74"/>
    </row>
    <row r="3914" spans="34:38">
      <c r="AH3914" s="46"/>
      <c r="AI3914" s="46"/>
      <c r="AJ3914" s="46"/>
      <c r="AK3914" s="46"/>
      <c r="AL3914" s="74"/>
    </row>
    <row r="3915" spans="34:38">
      <c r="AH3915" s="46"/>
      <c r="AI3915" s="46"/>
      <c r="AJ3915" s="46"/>
      <c r="AK3915" s="46"/>
      <c r="AL3915" s="74"/>
    </row>
    <row r="3916" spans="34:38">
      <c r="AH3916" s="46"/>
      <c r="AI3916" s="46"/>
      <c r="AJ3916" s="46"/>
      <c r="AK3916" s="46"/>
      <c r="AL3916" s="74"/>
    </row>
    <row r="3917" spans="34:38">
      <c r="AH3917" s="46"/>
      <c r="AI3917" s="46"/>
      <c r="AJ3917" s="46"/>
      <c r="AK3917" s="46"/>
      <c r="AL3917" s="74"/>
    </row>
    <row r="3918" spans="34:38">
      <c r="AH3918" s="46"/>
      <c r="AI3918" s="46"/>
      <c r="AJ3918" s="46"/>
      <c r="AK3918" s="46"/>
      <c r="AL3918" s="74"/>
    </row>
    <row r="3919" spans="34:38">
      <c r="AH3919" s="46"/>
      <c r="AI3919" s="46"/>
      <c r="AJ3919" s="46"/>
      <c r="AK3919" s="46"/>
      <c r="AL3919" s="74"/>
    </row>
    <row r="3920" spans="34:38">
      <c r="AH3920" s="46"/>
      <c r="AI3920" s="46"/>
      <c r="AJ3920" s="46"/>
      <c r="AK3920" s="46"/>
      <c r="AL3920" s="74"/>
    </row>
    <row r="3921" spans="34:38">
      <c r="AH3921" s="46"/>
      <c r="AI3921" s="46"/>
      <c r="AJ3921" s="46"/>
      <c r="AK3921" s="46"/>
      <c r="AL3921" s="74"/>
    </row>
    <row r="3922" spans="34:38">
      <c r="AH3922" s="46"/>
      <c r="AI3922" s="46"/>
      <c r="AJ3922" s="46"/>
      <c r="AK3922" s="46"/>
      <c r="AL3922" s="74"/>
    </row>
    <row r="3923" spans="34:38">
      <c r="AH3923" s="46"/>
      <c r="AI3923" s="46"/>
      <c r="AJ3923" s="46"/>
      <c r="AK3923" s="46"/>
      <c r="AL3923" s="74"/>
    </row>
    <row r="3924" spans="34:38">
      <c r="AH3924" s="46"/>
      <c r="AI3924" s="46"/>
      <c r="AJ3924" s="46"/>
      <c r="AK3924" s="46"/>
      <c r="AL3924" s="74"/>
    </row>
    <row r="3925" spans="34:38">
      <c r="AH3925" s="46"/>
      <c r="AI3925" s="46"/>
      <c r="AJ3925" s="46"/>
      <c r="AK3925" s="46"/>
      <c r="AL3925" s="74"/>
    </row>
    <row r="3926" spans="34:38">
      <c r="AH3926" s="46"/>
      <c r="AI3926" s="46"/>
      <c r="AJ3926" s="46"/>
      <c r="AK3926" s="46"/>
      <c r="AL3926" s="74"/>
    </row>
    <row r="3927" spans="34:38">
      <c r="AH3927" s="46"/>
      <c r="AI3927" s="46"/>
      <c r="AJ3927" s="46"/>
      <c r="AK3927" s="46"/>
      <c r="AL3927" s="74"/>
    </row>
    <row r="3928" spans="34:38">
      <c r="AH3928" s="46"/>
      <c r="AI3928" s="46"/>
      <c r="AJ3928" s="46"/>
      <c r="AK3928" s="46"/>
      <c r="AL3928" s="74"/>
    </row>
    <row r="3929" spans="34:38">
      <c r="AH3929" s="46"/>
      <c r="AI3929" s="46"/>
      <c r="AJ3929" s="46"/>
      <c r="AK3929" s="46"/>
      <c r="AL3929" s="74"/>
    </row>
    <row r="3930" spans="34:38">
      <c r="AH3930" s="46"/>
      <c r="AI3930" s="46"/>
      <c r="AJ3930" s="46"/>
      <c r="AK3930" s="46"/>
      <c r="AL3930" s="74"/>
    </row>
    <row r="3931" spans="34:38">
      <c r="AH3931" s="46"/>
      <c r="AI3931" s="46"/>
      <c r="AJ3931" s="46"/>
      <c r="AK3931" s="46"/>
      <c r="AL3931" s="74"/>
    </row>
    <row r="3932" spans="34:38">
      <c r="AH3932" s="46"/>
      <c r="AI3932" s="46"/>
      <c r="AJ3932" s="46"/>
      <c r="AK3932" s="46"/>
      <c r="AL3932" s="74"/>
    </row>
    <row r="3933" spans="34:38">
      <c r="AH3933" s="46"/>
      <c r="AI3933" s="46"/>
      <c r="AJ3933" s="46"/>
      <c r="AK3933" s="46"/>
      <c r="AL3933" s="74"/>
    </row>
    <row r="3934" spans="34:38">
      <c r="AH3934" s="46"/>
      <c r="AI3934" s="46"/>
      <c r="AJ3934" s="46"/>
      <c r="AK3934" s="46"/>
      <c r="AL3934" s="74"/>
    </row>
    <row r="3935" spans="34:38">
      <c r="AH3935" s="46"/>
      <c r="AI3935" s="46"/>
      <c r="AJ3935" s="46"/>
      <c r="AK3935" s="46"/>
      <c r="AL3935" s="74"/>
    </row>
    <row r="3936" spans="34:38">
      <c r="AH3936" s="46"/>
      <c r="AI3936" s="46"/>
      <c r="AJ3936" s="46"/>
      <c r="AK3936" s="46"/>
      <c r="AL3936" s="74"/>
    </row>
    <row r="3937" spans="34:38">
      <c r="AH3937" s="46"/>
      <c r="AI3937" s="46"/>
      <c r="AJ3937" s="46"/>
      <c r="AK3937" s="46"/>
      <c r="AL3937" s="74"/>
    </row>
    <row r="3938" spans="34:38">
      <c r="AH3938" s="46"/>
      <c r="AI3938" s="46"/>
      <c r="AJ3938" s="46"/>
      <c r="AK3938" s="46"/>
      <c r="AL3938" s="74"/>
    </row>
    <row r="3939" spans="34:38">
      <c r="AH3939" s="46"/>
      <c r="AI3939" s="46"/>
      <c r="AJ3939" s="46"/>
      <c r="AK3939" s="46"/>
      <c r="AL3939" s="74"/>
    </row>
    <row r="3940" spans="34:38">
      <c r="AH3940" s="46"/>
      <c r="AI3940" s="46"/>
      <c r="AJ3940" s="46"/>
      <c r="AK3940" s="46"/>
      <c r="AL3940" s="74"/>
    </row>
    <row r="3941" spans="34:38">
      <c r="AH3941" s="46"/>
      <c r="AI3941" s="46"/>
      <c r="AJ3941" s="46"/>
      <c r="AK3941" s="46"/>
      <c r="AL3941" s="74"/>
    </row>
    <row r="3942" spans="34:38">
      <c r="AH3942" s="46"/>
      <c r="AI3942" s="46"/>
      <c r="AJ3942" s="46"/>
      <c r="AK3942" s="46"/>
      <c r="AL3942" s="74"/>
    </row>
    <row r="3943" spans="34:38">
      <c r="AH3943" s="46"/>
      <c r="AI3943" s="46"/>
      <c r="AJ3943" s="46"/>
      <c r="AK3943" s="46"/>
      <c r="AL3943" s="74"/>
    </row>
    <row r="3944" spans="34:38">
      <c r="AH3944" s="46"/>
      <c r="AI3944" s="46"/>
      <c r="AJ3944" s="46"/>
      <c r="AK3944" s="46"/>
      <c r="AL3944" s="74"/>
    </row>
    <row r="3945" spans="34:38">
      <c r="AH3945" s="46"/>
      <c r="AI3945" s="46"/>
      <c r="AJ3945" s="46"/>
      <c r="AK3945" s="46"/>
      <c r="AL3945" s="74"/>
    </row>
    <row r="3946" spans="34:38">
      <c r="AH3946" s="46"/>
      <c r="AI3946" s="46"/>
      <c r="AJ3946" s="46"/>
      <c r="AK3946" s="46"/>
      <c r="AL3946" s="74"/>
    </row>
    <row r="3947" spans="34:38">
      <c r="AH3947" s="46"/>
      <c r="AI3947" s="46"/>
      <c r="AJ3947" s="46"/>
      <c r="AK3947" s="46"/>
      <c r="AL3947" s="74"/>
    </row>
    <row r="3948" spans="34:38">
      <c r="AH3948" s="46"/>
      <c r="AI3948" s="46"/>
      <c r="AJ3948" s="46"/>
      <c r="AK3948" s="46"/>
      <c r="AL3948" s="74"/>
    </row>
    <row r="3949" spans="34:38">
      <c r="AH3949" s="46"/>
      <c r="AI3949" s="46"/>
      <c r="AJ3949" s="46"/>
      <c r="AK3949" s="46"/>
      <c r="AL3949" s="74"/>
    </row>
    <row r="3950" spans="34:38">
      <c r="AH3950" s="46"/>
      <c r="AI3950" s="46"/>
      <c r="AJ3950" s="46"/>
      <c r="AK3950" s="46"/>
      <c r="AL3950" s="74"/>
    </row>
    <row r="3951" spans="34:38">
      <c r="AH3951" s="46"/>
      <c r="AI3951" s="46"/>
      <c r="AJ3951" s="46"/>
      <c r="AK3951" s="46"/>
      <c r="AL3951" s="74"/>
    </row>
    <row r="3952" spans="34:38">
      <c r="AH3952" s="46"/>
      <c r="AI3952" s="46"/>
      <c r="AJ3952" s="46"/>
      <c r="AK3952" s="46"/>
      <c r="AL3952" s="74"/>
    </row>
    <row r="3953" spans="34:38">
      <c r="AH3953" s="46"/>
      <c r="AI3953" s="46"/>
      <c r="AJ3953" s="46"/>
      <c r="AK3953" s="46"/>
      <c r="AL3953" s="74"/>
    </row>
    <row r="3954" spans="34:38">
      <c r="AH3954" s="46"/>
      <c r="AI3954" s="46"/>
      <c r="AJ3954" s="46"/>
      <c r="AK3954" s="46"/>
      <c r="AL3954" s="74"/>
    </row>
    <row r="3955" spans="34:38">
      <c r="AH3955" s="46"/>
      <c r="AI3955" s="46"/>
      <c r="AJ3955" s="46"/>
      <c r="AK3955" s="46"/>
      <c r="AL3955" s="74"/>
    </row>
    <row r="3956" spans="34:38">
      <c r="AH3956" s="46"/>
      <c r="AI3956" s="46"/>
      <c r="AJ3956" s="46"/>
      <c r="AK3956" s="46"/>
      <c r="AL3956" s="74"/>
    </row>
    <row r="3957" spans="34:38">
      <c r="AH3957" s="46"/>
      <c r="AI3957" s="46"/>
      <c r="AJ3957" s="46"/>
      <c r="AK3957" s="46"/>
      <c r="AL3957" s="74"/>
    </row>
    <row r="3958" spans="34:38">
      <c r="AH3958" s="46"/>
      <c r="AI3958" s="46"/>
      <c r="AJ3958" s="46"/>
      <c r="AK3958" s="46"/>
      <c r="AL3958" s="74"/>
    </row>
    <row r="3959" spans="34:38">
      <c r="AH3959" s="46"/>
      <c r="AI3959" s="46"/>
      <c r="AJ3959" s="46"/>
      <c r="AK3959" s="46"/>
      <c r="AL3959" s="74"/>
    </row>
    <row r="3960" spans="34:38">
      <c r="AH3960" s="46"/>
      <c r="AI3960" s="46"/>
      <c r="AJ3960" s="46"/>
      <c r="AK3960" s="46"/>
      <c r="AL3960" s="74"/>
    </row>
    <row r="3961" spans="34:38">
      <c r="AH3961" s="46"/>
      <c r="AI3961" s="46"/>
      <c r="AJ3961" s="46"/>
      <c r="AK3961" s="46"/>
      <c r="AL3961" s="74"/>
    </row>
    <row r="3962" spans="34:38">
      <c r="AH3962" s="46"/>
      <c r="AI3962" s="46"/>
      <c r="AJ3962" s="46"/>
      <c r="AK3962" s="46"/>
      <c r="AL3962" s="74"/>
    </row>
    <row r="3963" spans="34:38">
      <c r="AH3963" s="46"/>
      <c r="AI3963" s="46"/>
      <c r="AJ3963" s="46"/>
      <c r="AK3963" s="46"/>
      <c r="AL3963" s="74"/>
    </row>
    <row r="3964" spans="34:38">
      <c r="AH3964" s="46"/>
      <c r="AI3964" s="46"/>
      <c r="AJ3964" s="46"/>
      <c r="AK3964" s="46"/>
      <c r="AL3964" s="74"/>
    </row>
    <row r="3965" spans="34:38">
      <c r="AH3965" s="46"/>
      <c r="AI3965" s="46"/>
      <c r="AJ3965" s="46"/>
      <c r="AK3965" s="46"/>
      <c r="AL3965" s="74"/>
    </row>
    <row r="3966" spans="34:38">
      <c r="AH3966" s="46"/>
      <c r="AI3966" s="46"/>
      <c r="AJ3966" s="46"/>
      <c r="AK3966" s="46"/>
      <c r="AL3966" s="74"/>
    </row>
    <row r="3967" spans="34:38">
      <c r="AH3967" s="46"/>
      <c r="AI3967" s="46"/>
      <c r="AJ3967" s="46"/>
      <c r="AK3967" s="46"/>
      <c r="AL3967" s="74"/>
    </row>
    <row r="3968" spans="34:38">
      <c r="AH3968" s="46"/>
      <c r="AI3968" s="46"/>
      <c r="AJ3968" s="46"/>
      <c r="AK3968" s="46"/>
      <c r="AL3968" s="74"/>
    </row>
    <row r="3969" spans="34:38">
      <c r="AH3969" s="46"/>
      <c r="AI3969" s="46"/>
      <c r="AJ3969" s="46"/>
      <c r="AK3969" s="46"/>
      <c r="AL3969" s="74"/>
    </row>
    <row r="3970" spans="34:38">
      <c r="AH3970" s="46"/>
      <c r="AI3970" s="46"/>
      <c r="AJ3970" s="46"/>
      <c r="AK3970" s="46"/>
      <c r="AL3970" s="74"/>
    </row>
    <row r="3971" spans="34:38">
      <c r="AH3971" s="46"/>
      <c r="AI3971" s="46"/>
      <c r="AJ3971" s="46"/>
      <c r="AK3971" s="46"/>
      <c r="AL3971" s="74"/>
    </row>
    <row r="3972" spans="34:38">
      <c r="AH3972" s="46"/>
      <c r="AI3972" s="46"/>
      <c r="AJ3972" s="46"/>
      <c r="AK3972" s="46"/>
      <c r="AL3972" s="74"/>
    </row>
    <row r="3973" spans="34:38">
      <c r="AH3973" s="46"/>
      <c r="AI3973" s="46"/>
      <c r="AJ3973" s="46"/>
      <c r="AK3973" s="46"/>
      <c r="AL3973" s="74"/>
    </row>
    <row r="3974" spans="34:38">
      <c r="AH3974" s="46"/>
      <c r="AI3974" s="46"/>
      <c r="AJ3974" s="46"/>
      <c r="AK3974" s="46"/>
      <c r="AL3974" s="74"/>
    </row>
    <row r="3975" spans="34:38">
      <c r="AH3975" s="46"/>
      <c r="AI3975" s="46"/>
      <c r="AJ3975" s="46"/>
      <c r="AK3975" s="46"/>
      <c r="AL3975" s="74"/>
    </row>
    <row r="3976" spans="34:38">
      <c r="AH3976" s="46"/>
      <c r="AI3976" s="46"/>
      <c r="AJ3976" s="46"/>
      <c r="AK3976" s="46"/>
      <c r="AL3976" s="74"/>
    </row>
    <row r="3977" spans="34:38">
      <c r="AH3977" s="46"/>
      <c r="AI3977" s="46"/>
      <c r="AJ3977" s="46"/>
      <c r="AK3977" s="46"/>
      <c r="AL3977" s="74"/>
    </row>
    <row r="3978" spans="34:38">
      <c r="AH3978" s="46"/>
      <c r="AI3978" s="46"/>
      <c r="AJ3978" s="46"/>
      <c r="AK3978" s="46"/>
      <c r="AL3978" s="74"/>
    </row>
    <row r="3979" spans="34:38">
      <c r="AH3979" s="46"/>
      <c r="AI3979" s="46"/>
      <c r="AJ3979" s="46"/>
      <c r="AK3979" s="46"/>
      <c r="AL3979" s="74"/>
    </row>
    <row r="3980" spans="34:38">
      <c r="AH3980" s="46"/>
      <c r="AI3980" s="46"/>
      <c r="AJ3980" s="46"/>
      <c r="AK3980" s="46"/>
      <c r="AL3980" s="74"/>
    </row>
    <row r="3981" spans="34:38">
      <c r="AH3981" s="46"/>
      <c r="AI3981" s="46"/>
      <c r="AJ3981" s="46"/>
      <c r="AK3981" s="46"/>
      <c r="AL3981" s="74"/>
    </row>
    <row r="3982" spans="34:38">
      <c r="AH3982" s="46"/>
      <c r="AI3982" s="46"/>
      <c r="AJ3982" s="46"/>
      <c r="AK3982" s="46"/>
      <c r="AL3982" s="74"/>
    </row>
    <row r="3983" spans="34:38">
      <c r="AH3983" s="46"/>
      <c r="AI3983" s="46"/>
      <c r="AJ3983" s="46"/>
      <c r="AK3983" s="46"/>
      <c r="AL3983" s="74"/>
    </row>
    <row r="3984" spans="34:38">
      <c r="AH3984" s="46"/>
      <c r="AI3984" s="46"/>
      <c r="AJ3984" s="46"/>
      <c r="AK3984" s="46"/>
      <c r="AL3984" s="74"/>
    </row>
    <row r="3985" spans="34:38">
      <c r="AH3985" s="46"/>
      <c r="AI3985" s="46"/>
      <c r="AJ3985" s="46"/>
      <c r="AK3985" s="46"/>
      <c r="AL3985" s="74"/>
    </row>
    <row r="3986" spans="34:38">
      <c r="AH3986" s="46"/>
      <c r="AI3986" s="46"/>
      <c r="AJ3986" s="46"/>
      <c r="AK3986" s="46"/>
      <c r="AL3986" s="74"/>
    </row>
    <row r="3987" spans="34:38">
      <c r="AH3987" s="46"/>
      <c r="AI3987" s="46"/>
      <c r="AJ3987" s="46"/>
      <c r="AK3987" s="46"/>
      <c r="AL3987" s="74"/>
    </row>
    <row r="3988" spans="34:38">
      <c r="AH3988" s="46"/>
      <c r="AI3988" s="46"/>
      <c r="AJ3988" s="46"/>
      <c r="AK3988" s="46"/>
      <c r="AL3988" s="74"/>
    </row>
    <row r="3989" spans="34:38">
      <c r="AH3989" s="46"/>
      <c r="AI3989" s="46"/>
      <c r="AJ3989" s="46"/>
      <c r="AK3989" s="46"/>
      <c r="AL3989" s="74"/>
    </row>
    <row r="3990" spans="34:38">
      <c r="AH3990" s="46"/>
      <c r="AI3990" s="46"/>
      <c r="AJ3990" s="46"/>
      <c r="AK3990" s="46"/>
      <c r="AL3990" s="74"/>
    </row>
    <row r="3991" spans="34:38">
      <c r="AH3991" s="46"/>
      <c r="AI3991" s="46"/>
      <c r="AJ3991" s="46"/>
      <c r="AK3991" s="46"/>
      <c r="AL3991" s="74"/>
    </row>
    <row r="3992" spans="34:38">
      <c r="AH3992" s="46"/>
      <c r="AI3992" s="46"/>
      <c r="AJ3992" s="46"/>
      <c r="AK3992" s="46"/>
      <c r="AL3992" s="74"/>
    </row>
    <row r="3993" spans="34:38">
      <c r="AH3993" s="46"/>
      <c r="AI3993" s="46"/>
      <c r="AJ3993" s="46"/>
      <c r="AK3993" s="46"/>
      <c r="AL3993" s="74"/>
    </row>
    <row r="3994" spans="34:38">
      <c r="AH3994" s="46"/>
      <c r="AI3994" s="46"/>
      <c r="AJ3994" s="46"/>
      <c r="AK3994" s="46"/>
      <c r="AL3994" s="74"/>
    </row>
    <row r="3995" spans="34:38">
      <c r="AH3995" s="46"/>
      <c r="AI3995" s="46"/>
      <c r="AJ3995" s="46"/>
      <c r="AK3995" s="46"/>
      <c r="AL3995" s="74"/>
    </row>
    <row r="3996" spans="34:38">
      <c r="AH3996" s="46"/>
      <c r="AI3996" s="46"/>
      <c r="AJ3996" s="46"/>
      <c r="AK3996" s="46"/>
      <c r="AL3996" s="74"/>
    </row>
    <row r="3997" spans="34:38">
      <c r="AH3997" s="46"/>
      <c r="AI3997" s="46"/>
      <c r="AJ3997" s="46"/>
      <c r="AK3997" s="46"/>
      <c r="AL3997" s="74"/>
    </row>
    <row r="3998" spans="34:38">
      <c r="AH3998" s="46"/>
      <c r="AI3998" s="46"/>
      <c r="AJ3998" s="46"/>
      <c r="AK3998" s="46"/>
      <c r="AL3998" s="74"/>
    </row>
    <row r="3999" spans="34:38">
      <c r="AH3999" s="46"/>
      <c r="AI3999" s="46"/>
      <c r="AJ3999" s="46"/>
      <c r="AK3999" s="46"/>
      <c r="AL3999" s="74"/>
    </row>
    <row r="4000" spans="34:38">
      <c r="AH4000" s="46"/>
      <c r="AI4000" s="46"/>
      <c r="AJ4000" s="46"/>
      <c r="AK4000" s="46"/>
      <c r="AL4000" s="74"/>
    </row>
    <row r="4001" spans="34:38">
      <c r="AH4001" s="46"/>
      <c r="AI4001" s="46"/>
      <c r="AJ4001" s="46"/>
      <c r="AK4001" s="46"/>
      <c r="AL4001" s="74"/>
    </row>
    <row r="4002" spans="34:38">
      <c r="AH4002" s="46"/>
      <c r="AI4002" s="46"/>
      <c r="AJ4002" s="46"/>
      <c r="AK4002" s="46"/>
      <c r="AL4002" s="74"/>
    </row>
    <row r="4003" spans="34:38">
      <c r="AH4003" s="46"/>
      <c r="AI4003" s="46"/>
      <c r="AJ4003" s="46"/>
      <c r="AK4003" s="46"/>
      <c r="AL4003" s="74"/>
    </row>
    <row r="4004" spans="34:38">
      <c r="AH4004" s="46"/>
      <c r="AI4004" s="46"/>
      <c r="AJ4004" s="46"/>
      <c r="AK4004" s="46"/>
      <c r="AL4004" s="74"/>
    </row>
    <row r="4005" spans="34:38">
      <c r="AH4005" s="46"/>
      <c r="AI4005" s="46"/>
      <c r="AJ4005" s="46"/>
      <c r="AK4005" s="46"/>
      <c r="AL4005" s="74"/>
    </row>
    <row r="4006" spans="34:38">
      <c r="AH4006" s="46"/>
      <c r="AI4006" s="46"/>
      <c r="AJ4006" s="46"/>
      <c r="AK4006" s="46"/>
      <c r="AL4006" s="74"/>
    </row>
    <row r="4007" spans="34:38">
      <c r="AH4007" s="46"/>
      <c r="AI4007" s="46"/>
      <c r="AJ4007" s="46"/>
      <c r="AK4007" s="46"/>
      <c r="AL4007" s="74"/>
    </row>
    <row r="4008" spans="34:38">
      <c r="AH4008" s="46"/>
      <c r="AI4008" s="46"/>
      <c r="AJ4008" s="46"/>
      <c r="AK4008" s="46"/>
      <c r="AL4008" s="74"/>
    </row>
    <row r="4009" spans="34:38">
      <c r="AH4009" s="46"/>
      <c r="AI4009" s="46"/>
      <c r="AJ4009" s="46"/>
      <c r="AK4009" s="46"/>
      <c r="AL4009" s="74"/>
    </row>
    <row r="4010" spans="34:38">
      <c r="AH4010" s="46"/>
      <c r="AI4010" s="46"/>
      <c r="AJ4010" s="46"/>
      <c r="AK4010" s="46"/>
      <c r="AL4010" s="74"/>
    </row>
    <row r="4011" spans="34:38">
      <c r="AH4011" s="46"/>
      <c r="AI4011" s="46"/>
      <c r="AJ4011" s="46"/>
      <c r="AK4011" s="46"/>
      <c r="AL4011" s="74"/>
    </row>
    <row r="4012" spans="34:38">
      <c r="AH4012" s="46"/>
      <c r="AI4012" s="46"/>
      <c r="AJ4012" s="46"/>
      <c r="AK4012" s="46"/>
      <c r="AL4012" s="74"/>
    </row>
    <row r="4013" spans="34:38">
      <c r="AH4013" s="46"/>
      <c r="AI4013" s="46"/>
      <c r="AJ4013" s="46"/>
      <c r="AK4013" s="46"/>
      <c r="AL4013" s="74"/>
    </row>
    <row r="4014" spans="34:38">
      <c r="AH4014" s="46"/>
      <c r="AI4014" s="46"/>
      <c r="AJ4014" s="46"/>
      <c r="AK4014" s="46"/>
      <c r="AL4014" s="74"/>
    </row>
    <row r="4015" spans="34:38">
      <c r="AH4015" s="46"/>
      <c r="AI4015" s="46"/>
      <c r="AJ4015" s="46"/>
      <c r="AK4015" s="46"/>
      <c r="AL4015" s="74"/>
    </row>
    <row r="4016" spans="34:38">
      <c r="AH4016" s="46"/>
      <c r="AI4016" s="46"/>
      <c r="AJ4016" s="46"/>
      <c r="AK4016" s="46"/>
      <c r="AL4016" s="74"/>
    </row>
    <row r="4017" spans="34:38">
      <c r="AH4017" s="46"/>
      <c r="AI4017" s="46"/>
      <c r="AJ4017" s="46"/>
      <c r="AK4017" s="46"/>
      <c r="AL4017" s="74"/>
    </row>
    <row r="4018" spans="34:38">
      <c r="AH4018" s="46"/>
      <c r="AI4018" s="46"/>
      <c r="AJ4018" s="46"/>
      <c r="AK4018" s="46"/>
      <c r="AL4018" s="74"/>
    </row>
    <row r="4019" spans="34:38">
      <c r="AH4019" s="46"/>
      <c r="AI4019" s="46"/>
      <c r="AJ4019" s="46"/>
      <c r="AK4019" s="46"/>
      <c r="AL4019" s="74"/>
    </row>
    <row r="4020" spans="34:38">
      <c r="AH4020" s="46"/>
      <c r="AI4020" s="46"/>
      <c r="AJ4020" s="46"/>
      <c r="AK4020" s="46"/>
      <c r="AL4020" s="74"/>
    </row>
    <row r="4021" spans="34:38">
      <c r="AH4021" s="46"/>
      <c r="AI4021" s="46"/>
      <c r="AJ4021" s="46"/>
      <c r="AK4021" s="46"/>
      <c r="AL4021" s="74"/>
    </row>
    <row r="4022" spans="34:38">
      <c r="AH4022" s="46"/>
      <c r="AI4022" s="46"/>
      <c r="AJ4022" s="46"/>
      <c r="AK4022" s="46"/>
      <c r="AL4022" s="74"/>
    </row>
    <row r="4023" spans="34:38">
      <c r="AH4023" s="46"/>
      <c r="AI4023" s="46"/>
      <c r="AJ4023" s="46"/>
      <c r="AK4023" s="46"/>
      <c r="AL4023" s="74"/>
    </row>
    <row r="4024" spans="34:38">
      <c r="AH4024" s="46"/>
      <c r="AI4024" s="46"/>
      <c r="AJ4024" s="46"/>
      <c r="AK4024" s="46"/>
      <c r="AL4024" s="74"/>
    </row>
    <row r="4025" spans="34:38">
      <c r="AH4025" s="46"/>
      <c r="AI4025" s="46"/>
      <c r="AJ4025" s="46"/>
      <c r="AK4025" s="46"/>
      <c r="AL4025" s="74"/>
    </row>
    <row r="4026" spans="34:38">
      <c r="AH4026" s="46"/>
      <c r="AI4026" s="46"/>
      <c r="AJ4026" s="46"/>
      <c r="AK4026" s="46"/>
      <c r="AL4026" s="74"/>
    </row>
    <row r="4027" spans="34:38">
      <c r="AH4027" s="46"/>
      <c r="AI4027" s="46"/>
      <c r="AJ4027" s="46"/>
      <c r="AK4027" s="46"/>
      <c r="AL4027" s="74"/>
    </row>
    <row r="4028" spans="34:38">
      <c r="AH4028" s="46"/>
      <c r="AI4028" s="46"/>
      <c r="AJ4028" s="46"/>
      <c r="AK4028" s="46"/>
      <c r="AL4028" s="74"/>
    </row>
    <row r="4029" spans="34:38">
      <c r="AH4029" s="46"/>
      <c r="AI4029" s="46"/>
      <c r="AJ4029" s="46"/>
      <c r="AK4029" s="46"/>
      <c r="AL4029" s="74"/>
    </row>
    <row r="4030" spans="34:38">
      <c r="AH4030" s="46"/>
      <c r="AI4030" s="46"/>
      <c r="AJ4030" s="46"/>
      <c r="AK4030" s="46"/>
      <c r="AL4030" s="74"/>
    </row>
    <row r="4031" spans="34:38">
      <c r="AH4031" s="46"/>
      <c r="AI4031" s="46"/>
      <c r="AJ4031" s="46"/>
      <c r="AK4031" s="46"/>
      <c r="AL4031" s="74"/>
    </row>
    <row r="4032" spans="34:38">
      <c r="AH4032" s="46"/>
      <c r="AI4032" s="46"/>
      <c r="AJ4032" s="46"/>
      <c r="AK4032" s="46"/>
      <c r="AL4032" s="74"/>
    </row>
    <row r="4033" spans="34:38">
      <c r="AH4033" s="46"/>
      <c r="AI4033" s="46"/>
      <c r="AJ4033" s="46"/>
      <c r="AK4033" s="46"/>
      <c r="AL4033" s="74"/>
    </row>
    <row r="4034" spans="34:38">
      <c r="AH4034" s="46"/>
      <c r="AI4034" s="46"/>
      <c r="AJ4034" s="46"/>
      <c r="AK4034" s="46"/>
      <c r="AL4034" s="74"/>
    </row>
    <row r="4035" spans="34:38">
      <c r="AH4035" s="46"/>
      <c r="AI4035" s="46"/>
      <c r="AJ4035" s="46"/>
      <c r="AK4035" s="46"/>
      <c r="AL4035" s="74"/>
    </row>
    <row r="4036" spans="34:38">
      <c r="AH4036" s="46"/>
      <c r="AI4036" s="46"/>
      <c r="AJ4036" s="46"/>
      <c r="AK4036" s="46"/>
      <c r="AL4036" s="74"/>
    </row>
    <row r="4037" spans="34:38">
      <c r="AH4037" s="46"/>
      <c r="AI4037" s="46"/>
      <c r="AJ4037" s="46"/>
      <c r="AK4037" s="46"/>
      <c r="AL4037" s="74"/>
    </row>
    <row r="4038" spans="34:38">
      <c r="AH4038" s="46"/>
      <c r="AI4038" s="46"/>
      <c r="AJ4038" s="46"/>
      <c r="AK4038" s="46"/>
      <c r="AL4038" s="74"/>
    </row>
    <row r="4039" spans="34:38">
      <c r="AH4039" s="46"/>
      <c r="AI4039" s="46"/>
      <c r="AJ4039" s="46"/>
      <c r="AK4039" s="46"/>
      <c r="AL4039" s="74"/>
    </row>
    <row r="4040" spans="34:38">
      <c r="AH4040" s="46"/>
      <c r="AI4040" s="46"/>
      <c r="AJ4040" s="46"/>
      <c r="AK4040" s="46"/>
      <c r="AL4040" s="74"/>
    </row>
    <row r="4041" spans="34:38">
      <c r="AH4041" s="46"/>
      <c r="AI4041" s="46"/>
      <c r="AJ4041" s="46"/>
      <c r="AK4041" s="46"/>
      <c r="AL4041" s="74"/>
    </row>
    <row r="4042" spans="34:38">
      <c r="AH4042" s="46"/>
      <c r="AI4042" s="46"/>
      <c r="AJ4042" s="46"/>
      <c r="AK4042" s="46"/>
      <c r="AL4042" s="74"/>
    </row>
    <row r="4043" spans="34:38">
      <c r="AH4043" s="46"/>
      <c r="AI4043" s="46"/>
      <c r="AJ4043" s="46"/>
      <c r="AK4043" s="46"/>
      <c r="AL4043" s="74"/>
    </row>
    <row r="4044" spans="34:38">
      <c r="AH4044" s="46"/>
      <c r="AI4044" s="46"/>
      <c r="AJ4044" s="46"/>
      <c r="AK4044" s="46"/>
      <c r="AL4044" s="74"/>
    </row>
    <row r="4045" spans="34:38">
      <c r="AH4045" s="46"/>
      <c r="AI4045" s="46"/>
      <c r="AJ4045" s="46"/>
      <c r="AK4045" s="46"/>
      <c r="AL4045" s="74"/>
    </row>
    <row r="4046" spans="34:38">
      <c r="AH4046" s="46"/>
      <c r="AI4046" s="46"/>
      <c r="AJ4046" s="46"/>
      <c r="AK4046" s="46"/>
      <c r="AL4046" s="74"/>
    </row>
    <row r="4047" spans="34:38">
      <c r="AH4047" s="46"/>
      <c r="AI4047" s="46"/>
      <c r="AJ4047" s="46"/>
      <c r="AK4047" s="46"/>
      <c r="AL4047" s="74"/>
    </row>
    <row r="4048" spans="34:38">
      <c r="AH4048" s="46"/>
      <c r="AI4048" s="46"/>
      <c r="AJ4048" s="46"/>
      <c r="AK4048" s="46"/>
      <c r="AL4048" s="74"/>
    </row>
    <row r="4049" spans="34:38">
      <c r="AH4049" s="46"/>
      <c r="AI4049" s="46"/>
      <c r="AJ4049" s="46"/>
      <c r="AK4049" s="46"/>
      <c r="AL4049" s="74"/>
    </row>
    <row r="4050" spans="34:38">
      <c r="AH4050" s="46"/>
      <c r="AI4050" s="46"/>
      <c r="AJ4050" s="46"/>
      <c r="AK4050" s="46"/>
      <c r="AL4050" s="74"/>
    </row>
    <row r="4051" spans="34:38">
      <c r="AH4051" s="46"/>
      <c r="AI4051" s="46"/>
      <c r="AJ4051" s="46"/>
      <c r="AK4051" s="46"/>
      <c r="AL4051" s="74"/>
    </row>
    <row r="4052" spans="34:38">
      <c r="AH4052" s="46"/>
      <c r="AI4052" s="46"/>
      <c r="AJ4052" s="46"/>
      <c r="AK4052" s="46"/>
      <c r="AL4052" s="74"/>
    </row>
    <row r="4053" spans="34:38">
      <c r="AH4053" s="46"/>
      <c r="AI4053" s="46"/>
      <c r="AJ4053" s="46"/>
      <c r="AK4053" s="46"/>
      <c r="AL4053" s="74"/>
    </row>
    <row r="4054" spans="34:38">
      <c r="AH4054" s="46"/>
      <c r="AI4054" s="46"/>
      <c r="AJ4054" s="46"/>
      <c r="AK4054" s="46"/>
      <c r="AL4054" s="74"/>
    </row>
    <row r="4055" spans="34:38">
      <c r="AH4055" s="46"/>
      <c r="AI4055" s="46"/>
      <c r="AJ4055" s="46"/>
      <c r="AK4055" s="46"/>
      <c r="AL4055" s="74"/>
    </row>
    <row r="4056" spans="34:38">
      <c r="AH4056" s="46"/>
      <c r="AI4056" s="46"/>
      <c r="AJ4056" s="46"/>
      <c r="AK4056" s="46"/>
      <c r="AL4056" s="74"/>
    </row>
    <row r="4057" spans="34:38">
      <c r="AH4057" s="46"/>
      <c r="AI4057" s="46"/>
      <c r="AJ4057" s="46"/>
      <c r="AK4057" s="46"/>
      <c r="AL4057" s="74"/>
    </row>
    <row r="4058" spans="34:38">
      <c r="AH4058" s="46"/>
      <c r="AI4058" s="46"/>
      <c r="AJ4058" s="46"/>
      <c r="AK4058" s="46"/>
      <c r="AL4058" s="74"/>
    </row>
    <row r="4059" spans="34:38">
      <c r="AH4059" s="46"/>
      <c r="AI4059" s="46"/>
      <c r="AJ4059" s="46"/>
      <c r="AK4059" s="46"/>
      <c r="AL4059" s="74"/>
    </row>
    <row r="4060" spans="34:38">
      <c r="AH4060" s="46"/>
      <c r="AI4060" s="46"/>
      <c r="AJ4060" s="46"/>
      <c r="AK4060" s="46"/>
      <c r="AL4060" s="74"/>
    </row>
    <row r="4061" spans="34:38">
      <c r="AH4061" s="46"/>
      <c r="AI4061" s="46"/>
      <c r="AJ4061" s="46"/>
      <c r="AK4061" s="46"/>
      <c r="AL4061" s="74"/>
    </row>
    <row r="4062" spans="34:38">
      <c r="AH4062" s="46"/>
      <c r="AI4062" s="46"/>
      <c r="AJ4062" s="46"/>
      <c r="AK4062" s="46"/>
      <c r="AL4062" s="74"/>
    </row>
    <row r="4063" spans="34:38">
      <c r="AH4063" s="46"/>
      <c r="AI4063" s="46"/>
      <c r="AJ4063" s="46"/>
      <c r="AK4063" s="46"/>
      <c r="AL4063" s="74"/>
    </row>
    <row r="4064" spans="34:38">
      <c r="AH4064" s="46"/>
      <c r="AI4064" s="46"/>
      <c r="AJ4064" s="46"/>
      <c r="AK4064" s="46"/>
      <c r="AL4064" s="74"/>
    </row>
    <row r="4065" spans="34:38">
      <c r="AH4065" s="46"/>
      <c r="AI4065" s="46"/>
      <c r="AJ4065" s="46"/>
      <c r="AK4065" s="46"/>
      <c r="AL4065" s="74"/>
    </row>
    <row r="4066" spans="34:38">
      <c r="AH4066" s="46"/>
      <c r="AI4066" s="46"/>
      <c r="AJ4066" s="46"/>
      <c r="AK4066" s="46"/>
      <c r="AL4066" s="74"/>
    </row>
    <row r="4067" spans="34:38">
      <c r="AH4067" s="46"/>
      <c r="AI4067" s="46"/>
      <c r="AJ4067" s="46"/>
      <c r="AK4067" s="46"/>
      <c r="AL4067" s="74"/>
    </row>
    <row r="4068" spans="34:38">
      <c r="AH4068" s="46"/>
      <c r="AI4068" s="46"/>
      <c r="AJ4068" s="46"/>
      <c r="AK4068" s="46"/>
      <c r="AL4068" s="74"/>
    </row>
    <row r="4069" spans="34:38">
      <c r="AH4069" s="46"/>
      <c r="AI4069" s="46"/>
      <c r="AJ4069" s="46"/>
      <c r="AK4069" s="46"/>
      <c r="AL4069" s="74"/>
    </row>
    <row r="4070" spans="34:38">
      <c r="AH4070" s="46"/>
      <c r="AI4070" s="46"/>
      <c r="AJ4070" s="46"/>
      <c r="AK4070" s="46"/>
      <c r="AL4070" s="74"/>
    </row>
    <row r="4071" spans="34:38">
      <c r="AH4071" s="46"/>
      <c r="AI4071" s="46"/>
      <c r="AJ4071" s="46"/>
      <c r="AK4071" s="46"/>
      <c r="AL4071" s="74"/>
    </row>
    <row r="4072" spans="34:38">
      <c r="AH4072" s="46"/>
      <c r="AI4072" s="46"/>
      <c r="AJ4072" s="46"/>
      <c r="AK4072" s="46"/>
      <c r="AL4072" s="74"/>
    </row>
    <row r="4073" spans="34:38">
      <c r="AH4073" s="46"/>
      <c r="AI4073" s="46"/>
      <c r="AJ4073" s="46"/>
      <c r="AK4073" s="46"/>
      <c r="AL4073" s="74"/>
    </row>
    <row r="4074" spans="34:38">
      <c r="AH4074" s="46"/>
      <c r="AI4074" s="46"/>
      <c r="AJ4074" s="46"/>
      <c r="AK4074" s="46"/>
      <c r="AL4074" s="74"/>
    </row>
    <row r="4075" spans="34:38">
      <c r="AH4075" s="46"/>
      <c r="AI4075" s="46"/>
      <c r="AJ4075" s="46"/>
      <c r="AK4075" s="46"/>
      <c r="AL4075" s="74"/>
    </row>
    <row r="4076" spans="34:38">
      <c r="AH4076" s="46"/>
      <c r="AI4076" s="46"/>
      <c r="AJ4076" s="46"/>
      <c r="AK4076" s="46"/>
      <c r="AL4076" s="74"/>
    </row>
    <row r="4077" spans="34:38">
      <c r="AH4077" s="46"/>
      <c r="AI4077" s="46"/>
      <c r="AJ4077" s="46"/>
      <c r="AK4077" s="46"/>
      <c r="AL4077" s="74"/>
    </row>
    <row r="4078" spans="34:38">
      <c r="AH4078" s="46"/>
      <c r="AI4078" s="46"/>
      <c r="AJ4078" s="46"/>
      <c r="AK4078" s="46"/>
      <c r="AL4078" s="74"/>
    </row>
    <row r="4079" spans="34:38">
      <c r="AH4079" s="46"/>
      <c r="AI4079" s="46"/>
      <c r="AJ4079" s="46"/>
      <c r="AK4079" s="46"/>
      <c r="AL4079" s="74"/>
    </row>
    <row r="4080" spans="34:38">
      <c r="AH4080" s="46"/>
      <c r="AI4080" s="46"/>
      <c r="AJ4080" s="46"/>
      <c r="AK4080" s="46"/>
      <c r="AL4080" s="74"/>
    </row>
    <row r="4081" spans="34:38">
      <c r="AH4081" s="46"/>
      <c r="AI4081" s="46"/>
      <c r="AJ4081" s="46"/>
      <c r="AK4081" s="46"/>
      <c r="AL4081" s="74"/>
    </row>
    <row r="4082" spans="34:38">
      <c r="AH4082" s="46"/>
      <c r="AI4082" s="46"/>
      <c r="AJ4082" s="46"/>
      <c r="AK4082" s="46"/>
      <c r="AL4082" s="74"/>
    </row>
    <row r="4083" spans="34:38">
      <c r="AH4083" s="46"/>
      <c r="AI4083" s="46"/>
      <c r="AJ4083" s="46"/>
      <c r="AK4083" s="46"/>
      <c r="AL4083" s="74"/>
    </row>
    <row r="4084" spans="34:38">
      <c r="AH4084" s="46"/>
      <c r="AI4084" s="46"/>
      <c r="AJ4084" s="46"/>
      <c r="AK4084" s="46"/>
      <c r="AL4084" s="74"/>
    </row>
    <row r="4085" spans="34:38">
      <c r="AH4085" s="46"/>
      <c r="AI4085" s="46"/>
      <c r="AJ4085" s="46"/>
      <c r="AK4085" s="46"/>
      <c r="AL4085" s="74"/>
    </row>
    <row r="4086" spans="34:38">
      <c r="AH4086" s="46"/>
      <c r="AI4086" s="46"/>
      <c r="AJ4086" s="46"/>
      <c r="AK4086" s="46"/>
      <c r="AL4086" s="74"/>
    </row>
    <row r="4087" spans="34:38">
      <c r="AH4087" s="46"/>
      <c r="AI4087" s="46"/>
      <c r="AJ4087" s="46"/>
      <c r="AK4087" s="46"/>
      <c r="AL4087" s="74"/>
    </row>
    <row r="4088" spans="34:38">
      <c r="AH4088" s="46"/>
      <c r="AI4088" s="46"/>
      <c r="AJ4088" s="46"/>
      <c r="AK4088" s="46"/>
      <c r="AL4088" s="74"/>
    </row>
    <row r="4089" spans="34:38">
      <c r="AH4089" s="46"/>
      <c r="AI4089" s="46"/>
      <c r="AJ4089" s="46"/>
      <c r="AK4089" s="46"/>
      <c r="AL4089" s="74"/>
    </row>
    <row r="4090" spans="34:38">
      <c r="AH4090" s="46"/>
      <c r="AI4090" s="46"/>
      <c r="AJ4090" s="46"/>
      <c r="AK4090" s="46"/>
      <c r="AL4090" s="74"/>
    </row>
    <row r="4091" spans="34:38">
      <c r="AH4091" s="46"/>
      <c r="AI4091" s="46"/>
      <c r="AJ4091" s="46"/>
      <c r="AK4091" s="46"/>
      <c r="AL4091" s="74"/>
    </row>
    <row r="4092" spans="34:38">
      <c r="AH4092" s="46"/>
      <c r="AI4092" s="46"/>
      <c r="AJ4092" s="46"/>
      <c r="AK4092" s="46"/>
      <c r="AL4092" s="74"/>
    </row>
    <row r="4093" spans="34:38">
      <c r="AH4093" s="46"/>
      <c r="AI4093" s="46"/>
      <c r="AJ4093" s="46"/>
      <c r="AK4093" s="46"/>
      <c r="AL4093" s="74"/>
    </row>
    <row r="4094" spans="34:38">
      <c r="AH4094" s="46"/>
      <c r="AI4094" s="46"/>
      <c r="AJ4094" s="46"/>
      <c r="AK4094" s="46"/>
      <c r="AL4094" s="74"/>
    </row>
    <row r="4095" spans="34:38">
      <c r="AH4095" s="46"/>
      <c r="AI4095" s="46"/>
      <c r="AJ4095" s="46"/>
      <c r="AK4095" s="46"/>
      <c r="AL4095" s="74"/>
    </row>
    <row r="4096" spans="34:38">
      <c r="AH4096" s="46"/>
      <c r="AI4096" s="46"/>
      <c r="AJ4096" s="46"/>
      <c r="AK4096" s="46"/>
      <c r="AL4096" s="74"/>
    </row>
    <row r="4097" spans="34:38">
      <c r="AH4097" s="46"/>
      <c r="AI4097" s="46"/>
      <c r="AJ4097" s="46"/>
      <c r="AK4097" s="46"/>
      <c r="AL4097" s="74"/>
    </row>
    <row r="4098" spans="34:38">
      <c r="AH4098" s="46"/>
      <c r="AI4098" s="46"/>
      <c r="AJ4098" s="46"/>
      <c r="AK4098" s="46"/>
      <c r="AL4098" s="74"/>
    </row>
    <row r="4099" spans="34:38">
      <c r="AH4099" s="46"/>
      <c r="AI4099" s="46"/>
      <c r="AJ4099" s="46"/>
      <c r="AK4099" s="46"/>
      <c r="AL4099" s="74"/>
    </row>
    <row r="4100" spans="34:38">
      <c r="AH4100" s="46"/>
      <c r="AI4100" s="46"/>
      <c r="AJ4100" s="46"/>
      <c r="AK4100" s="46"/>
      <c r="AL4100" s="74"/>
    </row>
    <row r="4101" spans="34:38">
      <c r="AH4101" s="46"/>
      <c r="AI4101" s="46"/>
      <c r="AJ4101" s="46"/>
      <c r="AK4101" s="46"/>
      <c r="AL4101" s="74"/>
    </row>
    <row r="4102" spans="34:38">
      <c r="AH4102" s="46"/>
      <c r="AI4102" s="46"/>
      <c r="AJ4102" s="46"/>
      <c r="AK4102" s="46"/>
      <c r="AL4102" s="74"/>
    </row>
    <row r="4103" spans="34:38">
      <c r="AH4103" s="46"/>
      <c r="AI4103" s="46"/>
      <c r="AJ4103" s="46"/>
      <c r="AK4103" s="46"/>
      <c r="AL4103" s="74"/>
    </row>
    <row r="4104" spans="34:38">
      <c r="AH4104" s="46"/>
      <c r="AI4104" s="46"/>
      <c r="AJ4104" s="46"/>
      <c r="AK4104" s="46"/>
      <c r="AL4104" s="74"/>
    </row>
    <row r="4105" spans="34:38">
      <c r="AH4105" s="46"/>
      <c r="AI4105" s="46"/>
      <c r="AJ4105" s="46"/>
      <c r="AK4105" s="46"/>
      <c r="AL4105" s="74"/>
    </row>
    <row r="4106" spans="34:38">
      <c r="AH4106" s="46"/>
      <c r="AI4106" s="46"/>
      <c r="AJ4106" s="46"/>
      <c r="AK4106" s="46"/>
      <c r="AL4106" s="74"/>
    </row>
    <row r="4107" spans="34:38">
      <c r="AH4107" s="46"/>
      <c r="AI4107" s="46"/>
      <c r="AJ4107" s="46"/>
      <c r="AK4107" s="46"/>
      <c r="AL4107" s="74"/>
    </row>
    <row r="4108" spans="34:38">
      <c r="AH4108" s="46"/>
      <c r="AI4108" s="46"/>
      <c r="AJ4108" s="46"/>
      <c r="AK4108" s="46"/>
      <c r="AL4108" s="74"/>
    </row>
    <row r="4109" spans="34:38">
      <c r="AH4109" s="46"/>
      <c r="AI4109" s="46"/>
      <c r="AJ4109" s="46"/>
      <c r="AK4109" s="46"/>
      <c r="AL4109" s="74"/>
    </row>
    <row r="4110" spans="34:38">
      <c r="AH4110" s="46"/>
      <c r="AI4110" s="46"/>
      <c r="AJ4110" s="46"/>
      <c r="AK4110" s="46"/>
      <c r="AL4110" s="74"/>
    </row>
    <row r="4111" spans="34:38">
      <c r="AH4111" s="46"/>
      <c r="AI4111" s="46"/>
      <c r="AJ4111" s="46"/>
      <c r="AK4111" s="46"/>
      <c r="AL4111" s="74"/>
    </row>
    <row r="4112" spans="34:38">
      <c r="AH4112" s="46"/>
      <c r="AI4112" s="46"/>
      <c r="AJ4112" s="46"/>
      <c r="AK4112" s="46"/>
      <c r="AL4112" s="74"/>
    </row>
    <row r="4113" spans="34:38">
      <c r="AH4113" s="46"/>
      <c r="AI4113" s="46"/>
      <c r="AJ4113" s="46"/>
      <c r="AK4113" s="46"/>
      <c r="AL4113" s="74"/>
    </row>
    <row r="4114" spans="34:38">
      <c r="AH4114" s="46"/>
      <c r="AI4114" s="46"/>
      <c r="AJ4114" s="46"/>
      <c r="AK4114" s="46"/>
      <c r="AL4114" s="74"/>
    </row>
    <row r="4115" spans="34:38">
      <c r="AH4115" s="46"/>
      <c r="AI4115" s="46"/>
      <c r="AJ4115" s="46"/>
      <c r="AK4115" s="46"/>
      <c r="AL4115" s="74"/>
    </row>
    <row r="4116" spans="34:38">
      <c r="AH4116" s="46"/>
      <c r="AI4116" s="46"/>
      <c r="AJ4116" s="46"/>
      <c r="AK4116" s="46"/>
      <c r="AL4116" s="74"/>
    </row>
    <row r="4117" spans="34:38">
      <c r="AH4117" s="46"/>
      <c r="AI4117" s="46"/>
      <c r="AJ4117" s="46"/>
      <c r="AK4117" s="46"/>
      <c r="AL4117" s="74"/>
    </row>
    <row r="4118" spans="34:38">
      <c r="AH4118" s="46"/>
      <c r="AI4118" s="46"/>
      <c r="AJ4118" s="46"/>
      <c r="AK4118" s="46"/>
      <c r="AL4118" s="74"/>
    </row>
    <row r="4119" spans="34:38">
      <c r="AH4119" s="46"/>
      <c r="AI4119" s="46"/>
      <c r="AJ4119" s="46"/>
      <c r="AK4119" s="46"/>
      <c r="AL4119" s="74"/>
    </row>
    <row r="4120" spans="34:38">
      <c r="AH4120" s="46"/>
      <c r="AI4120" s="46"/>
      <c r="AJ4120" s="46"/>
      <c r="AK4120" s="46"/>
      <c r="AL4120" s="74"/>
    </row>
    <row r="4121" spans="34:38">
      <c r="AH4121" s="46"/>
      <c r="AI4121" s="46"/>
      <c r="AJ4121" s="46"/>
      <c r="AK4121" s="46"/>
      <c r="AL4121" s="74"/>
    </row>
    <row r="4122" spans="34:38">
      <c r="AH4122" s="46"/>
      <c r="AI4122" s="46"/>
      <c r="AJ4122" s="46"/>
      <c r="AK4122" s="46"/>
      <c r="AL4122" s="74"/>
    </row>
    <row r="4123" spans="34:38">
      <c r="AH4123" s="46"/>
      <c r="AI4123" s="46"/>
      <c r="AJ4123" s="46"/>
      <c r="AK4123" s="46"/>
      <c r="AL4123" s="74"/>
    </row>
    <row r="4124" spans="34:38">
      <c r="AH4124" s="46"/>
      <c r="AI4124" s="46"/>
      <c r="AJ4124" s="46"/>
      <c r="AK4124" s="46"/>
      <c r="AL4124" s="74"/>
    </row>
    <row r="4125" spans="34:38">
      <c r="AH4125" s="46"/>
      <c r="AI4125" s="46"/>
      <c r="AJ4125" s="46"/>
      <c r="AK4125" s="46"/>
      <c r="AL4125" s="74"/>
    </row>
    <row r="4126" spans="34:38">
      <c r="AH4126" s="46"/>
      <c r="AI4126" s="46"/>
      <c r="AJ4126" s="46"/>
      <c r="AK4126" s="46"/>
      <c r="AL4126" s="74"/>
    </row>
    <row r="4127" spans="34:38">
      <c r="AH4127" s="46"/>
      <c r="AI4127" s="46"/>
      <c r="AJ4127" s="46"/>
      <c r="AK4127" s="46"/>
      <c r="AL4127" s="74"/>
    </row>
    <row r="4128" spans="34:38">
      <c r="AH4128" s="46"/>
      <c r="AI4128" s="46"/>
      <c r="AJ4128" s="46"/>
      <c r="AK4128" s="46"/>
      <c r="AL4128" s="74"/>
    </row>
    <row r="4129" spans="34:38">
      <c r="AH4129" s="46"/>
      <c r="AI4129" s="46"/>
      <c r="AJ4129" s="46"/>
      <c r="AK4129" s="46"/>
      <c r="AL4129" s="74"/>
    </row>
    <row r="4130" spans="34:38">
      <c r="AH4130" s="46"/>
      <c r="AI4130" s="46"/>
      <c r="AJ4130" s="46"/>
      <c r="AK4130" s="46"/>
      <c r="AL4130" s="74"/>
    </row>
    <row r="4131" spans="34:38">
      <c r="AH4131" s="46"/>
      <c r="AI4131" s="46"/>
      <c r="AJ4131" s="46"/>
      <c r="AK4131" s="46"/>
      <c r="AL4131" s="74"/>
    </row>
    <row r="4132" spans="34:38">
      <c r="AH4132" s="46"/>
      <c r="AI4132" s="46"/>
      <c r="AJ4132" s="46"/>
      <c r="AK4132" s="46"/>
      <c r="AL4132" s="74"/>
    </row>
    <row r="4133" spans="34:38">
      <c r="AH4133" s="46"/>
      <c r="AI4133" s="46"/>
      <c r="AJ4133" s="46"/>
      <c r="AK4133" s="46"/>
      <c r="AL4133" s="74"/>
    </row>
    <row r="4134" spans="34:38">
      <c r="AH4134" s="46"/>
      <c r="AI4134" s="46"/>
      <c r="AJ4134" s="46"/>
      <c r="AK4134" s="46"/>
      <c r="AL4134" s="74"/>
    </row>
    <row r="4135" spans="34:38">
      <c r="AH4135" s="46"/>
      <c r="AI4135" s="46"/>
      <c r="AJ4135" s="46"/>
      <c r="AK4135" s="46"/>
      <c r="AL4135" s="74"/>
    </row>
    <row r="4136" spans="34:38">
      <c r="AH4136" s="46"/>
      <c r="AI4136" s="46"/>
      <c r="AJ4136" s="46"/>
      <c r="AK4136" s="46"/>
      <c r="AL4136" s="74"/>
    </row>
    <row r="4137" spans="34:38">
      <c r="AH4137" s="46"/>
      <c r="AI4137" s="46"/>
      <c r="AJ4137" s="46"/>
      <c r="AK4137" s="46"/>
      <c r="AL4137" s="74"/>
    </row>
    <row r="4138" spans="34:38">
      <c r="AH4138" s="46"/>
      <c r="AI4138" s="46"/>
      <c r="AJ4138" s="46"/>
      <c r="AK4138" s="46"/>
      <c r="AL4138" s="74"/>
    </row>
    <row r="4139" spans="34:38">
      <c r="AH4139" s="46"/>
      <c r="AI4139" s="46"/>
      <c r="AJ4139" s="46"/>
      <c r="AK4139" s="46"/>
      <c r="AL4139" s="74"/>
    </row>
    <row r="4140" spans="34:38">
      <c r="AH4140" s="46"/>
      <c r="AI4140" s="46"/>
      <c r="AJ4140" s="46"/>
      <c r="AK4140" s="46"/>
      <c r="AL4140" s="74"/>
    </row>
    <row r="4141" spans="34:38">
      <c r="AH4141" s="46"/>
      <c r="AI4141" s="46"/>
      <c r="AJ4141" s="46"/>
      <c r="AK4141" s="46"/>
      <c r="AL4141" s="74"/>
    </row>
    <row r="4142" spans="34:38">
      <c r="AH4142" s="46"/>
      <c r="AI4142" s="46"/>
      <c r="AJ4142" s="46"/>
      <c r="AK4142" s="46"/>
      <c r="AL4142" s="74"/>
    </row>
    <row r="4143" spans="34:38">
      <c r="AH4143" s="46"/>
      <c r="AI4143" s="46"/>
      <c r="AJ4143" s="46"/>
      <c r="AK4143" s="46"/>
      <c r="AL4143" s="74"/>
    </row>
    <row r="4144" spans="34:38">
      <c r="AH4144" s="46"/>
      <c r="AI4144" s="46"/>
      <c r="AJ4144" s="46"/>
      <c r="AK4144" s="46"/>
      <c r="AL4144" s="74"/>
    </row>
    <row r="4145" spans="34:38">
      <c r="AH4145" s="46"/>
      <c r="AI4145" s="46"/>
      <c r="AJ4145" s="46"/>
      <c r="AK4145" s="46"/>
      <c r="AL4145" s="74"/>
    </row>
    <row r="4146" spans="34:38">
      <c r="AH4146" s="46"/>
      <c r="AI4146" s="46"/>
      <c r="AJ4146" s="46"/>
      <c r="AK4146" s="46"/>
      <c r="AL4146" s="74"/>
    </row>
    <row r="4147" spans="34:38">
      <c r="AH4147" s="46"/>
      <c r="AI4147" s="46"/>
      <c r="AJ4147" s="46"/>
      <c r="AK4147" s="46"/>
      <c r="AL4147" s="74"/>
    </row>
    <row r="4148" spans="34:38">
      <c r="AH4148" s="46"/>
      <c r="AI4148" s="46"/>
      <c r="AJ4148" s="46"/>
      <c r="AK4148" s="46"/>
      <c r="AL4148" s="74"/>
    </row>
    <row r="4149" spans="34:38">
      <c r="AH4149" s="46"/>
      <c r="AI4149" s="46"/>
      <c r="AJ4149" s="46"/>
      <c r="AK4149" s="46"/>
      <c r="AL4149" s="74"/>
    </row>
    <row r="4150" spans="34:38">
      <c r="AH4150" s="46"/>
      <c r="AI4150" s="46"/>
      <c r="AJ4150" s="46"/>
      <c r="AK4150" s="46"/>
      <c r="AL4150" s="74"/>
    </row>
    <row r="4151" spans="34:38">
      <c r="AH4151" s="46"/>
      <c r="AI4151" s="46"/>
      <c r="AJ4151" s="46"/>
      <c r="AK4151" s="46"/>
      <c r="AL4151" s="74"/>
    </row>
    <row r="4152" spans="34:38">
      <c r="AH4152" s="46"/>
      <c r="AI4152" s="46"/>
      <c r="AJ4152" s="46"/>
      <c r="AK4152" s="46"/>
      <c r="AL4152" s="74"/>
    </row>
    <row r="4153" spans="34:38">
      <c r="AH4153" s="46"/>
      <c r="AI4153" s="46"/>
      <c r="AJ4153" s="46"/>
      <c r="AK4153" s="46"/>
      <c r="AL4153" s="74"/>
    </row>
    <row r="4154" spans="34:38">
      <c r="AH4154" s="46"/>
      <c r="AI4154" s="46"/>
      <c r="AJ4154" s="46"/>
      <c r="AK4154" s="46"/>
      <c r="AL4154" s="74"/>
    </row>
    <row r="4155" spans="34:38">
      <c r="AH4155" s="46"/>
      <c r="AI4155" s="46"/>
      <c r="AJ4155" s="46"/>
      <c r="AK4155" s="46"/>
      <c r="AL4155" s="74"/>
    </row>
    <row r="4156" spans="34:38">
      <c r="AH4156" s="46"/>
      <c r="AI4156" s="46"/>
      <c r="AJ4156" s="46"/>
      <c r="AK4156" s="46"/>
      <c r="AL4156" s="74"/>
    </row>
    <row r="4157" spans="34:38">
      <c r="AH4157" s="46"/>
      <c r="AI4157" s="46"/>
      <c r="AJ4157" s="46"/>
      <c r="AK4157" s="46"/>
      <c r="AL4157" s="74"/>
    </row>
    <row r="4158" spans="34:38">
      <c r="AH4158" s="46"/>
      <c r="AI4158" s="46"/>
      <c r="AJ4158" s="46"/>
      <c r="AK4158" s="46"/>
      <c r="AL4158" s="74"/>
    </row>
    <row r="4159" spans="34:38">
      <c r="AH4159" s="46"/>
      <c r="AI4159" s="46"/>
      <c r="AJ4159" s="46"/>
      <c r="AK4159" s="46"/>
      <c r="AL4159" s="74"/>
    </row>
    <row r="4160" spans="34:38">
      <c r="AH4160" s="46"/>
      <c r="AI4160" s="46"/>
      <c r="AJ4160" s="46"/>
      <c r="AK4160" s="46"/>
      <c r="AL4160" s="74"/>
    </row>
    <row r="4161" spans="34:38">
      <c r="AH4161" s="46"/>
      <c r="AI4161" s="46"/>
      <c r="AJ4161" s="46"/>
      <c r="AK4161" s="46"/>
      <c r="AL4161" s="74"/>
    </row>
    <row r="4162" spans="34:38">
      <c r="AH4162" s="46"/>
      <c r="AI4162" s="46"/>
      <c r="AJ4162" s="46"/>
      <c r="AK4162" s="46"/>
      <c r="AL4162" s="74"/>
    </row>
    <row r="4163" spans="34:38">
      <c r="AH4163" s="46"/>
      <c r="AI4163" s="46"/>
      <c r="AJ4163" s="46"/>
      <c r="AK4163" s="46"/>
      <c r="AL4163" s="74"/>
    </row>
    <row r="4164" spans="34:38">
      <c r="AH4164" s="46"/>
      <c r="AI4164" s="46"/>
      <c r="AJ4164" s="46"/>
      <c r="AK4164" s="46"/>
      <c r="AL4164" s="74"/>
    </row>
    <row r="4165" spans="34:38">
      <c r="AH4165" s="46"/>
      <c r="AI4165" s="46"/>
      <c r="AJ4165" s="46"/>
      <c r="AK4165" s="46"/>
      <c r="AL4165" s="74"/>
    </row>
    <row r="4166" spans="34:38">
      <c r="AH4166" s="46"/>
      <c r="AI4166" s="46"/>
      <c r="AJ4166" s="46"/>
      <c r="AK4166" s="46"/>
      <c r="AL4166" s="74"/>
    </row>
    <row r="4167" spans="34:38">
      <c r="AH4167" s="46"/>
      <c r="AI4167" s="46"/>
      <c r="AJ4167" s="46"/>
      <c r="AK4167" s="46"/>
      <c r="AL4167" s="74"/>
    </row>
    <row r="4168" spans="34:38">
      <c r="AH4168" s="46"/>
      <c r="AI4168" s="46"/>
      <c r="AJ4168" s="46"/>
      <c r="AK4168" s="46"/>
      <c r="AL4168" s="74"/>
    </row>
    <row r="4169" spans="34:38">
      <c r="AH4169" s="46"/>
      <c r="AI4169" s="46"/>
      <c r="AJ4169" s="46"/>
      <c r="AK4169" s="46"/>
      <c r="AL4169" s="74"/>
    </row>
    <row r="4170" spans="34:38">
      <c r="AH4170" s="46"/>
      <c r="AI4170" s="46"/>
      <c r="AJ4170" s="46"/>
      <c r="AK4170" s="46"/>
      <c r="AL4170" s="74"/>
    </row>
    <row r="4171" spans="34:38">
      <c r="AH4171" s="46"/>
      <c r="AI4171" s="46"/>
      <c r="AJ4171" s="46"/>
      <c r="AK4171" s="46"/>
      <c r="AL4171" s="74"/>
    </row>
    <row r="4172" spans="34:38">
      <c r="AH4172" s="46"/>
      <c r="AI4172" s="46"/>
      <c r="AJ4172" s="46"/>
      <c r="AK4172" s="46"/>
      <c r="AL4172" s="74"/>
    </row>
    <row r="4173" spans="34:38">
      <c r="AH4173" s="46"/>
      <c r="AI4173" s="46"/>
      <c r="AJ4173" s="46"/>
      <c r="AK4173" s="46"/>
      <c r="AL4173" s="74"/>
    </row>
    <row r="4174" spans="34:38">
      <c r="AH4174" s="46"/>
      <c r="AI4174" s="46"/>
      <c r="AJ4174" s="46"/>
      <c r="AK4174" s="46"/>
      <c r="AL4174" s="74"/>
    </row>
    <row r="4175" spans="34:38">
      <c r="AH4175" s="46"/>
      <c r="AI4175" s="46"/>
      <c r="AJ4175" s="46"/>
      <c r="AK4175" s="46"/>
      <c r="AL4175" s="74"/>
    </row>
    <row r="4176" spans="34:38">
      <c r="AH4176" s="46"/>
      <c r="AI4176" s="46"/>
      <c r="AJ4176" s="46"/>
      <c r="AK4176" s="46"/>
      <c r="AL4176" s="74"/>
    </row>
    <row r="4177" spans="34:38">
      <c r="AH4177" s="46"/>
      <c r="AI4177" s="46"/>
      <c r="AJ4177" s="46"/>
      <c r="AK4177" s="46"/>
      <c r="AL4177" s="74"/>
    </row>
    <row r="4178" spans="34:38">
      <c r="AH4178" s="46"/>
      <c r="AI4178" s="46"/>
      <c r="AJ4178" s="46"/>
      <c r="AK4178" s="46"/>
      <c r="AL4178" s="74"/>
    </row>
    <row r="4179" spans="34:38">
      <c r="AH4179" s="46"/>
      <c r="AI4179" s="46"/>
      <c r="AJ4179" s="46"/>
      <c r="AK4179" s="46"/>
      <c r="AL4179" s="74"/>
    </row>
    <row r="4180" spans="34:38">
      <c r="AH4180" s="46"/>
      <c r="AI4180" s="46"/>
      <c r="AJ4180" s="46"/>
      <c r="AK4180" s="46"/>
      <c r="AL4180" s="74"/>
    </row>
    <row r="4181" spans="34:38">
      <c r="AH4181" s="46"/>
      <c r="AI4181" s="46"/>
      <c r="AJ4181" s="46"/>
      <c r="AK4181" s="46"/>
      <c r="AL4181" s="74"/>
    </row>
    <row r="4182" spans="34:38">
      <c r="AH4182" s="46"/>
      <c r="AI4182" s="46"/>
      <c r="AJ4182" s="46"/>
      <c r="AK4182" s="46"/>
      <c r="AL4182" s="74"/>
    </row>
    <row r="4183" spans="34:38">
      <c r="AH4183" s="46"/>
      <c r="AI4183" s="46"/>
      <c r="AJ4183" s="46"/>
      <c r="AK4183" s="46"/>
      <c r="AL4183" s="74"/>
    </row>
    <row r="4184" spans="34:38">
      <c r="AH4184" s="46"/>
      <c r="AI4184" s="46"/>
      <c r="AJ4184" s="46"/>
      <c r="AK4184" s="46"/>
      <c r="AL4184" s="74"/>
    </row>
    <row r="4185" spans="34:38">
      <c r="AH4185" s="46"/>
      <c r="AI4185" s="46"/>
      <c r="AJ4185" s="46"/>
      <c r="AK4185" s="46"/>
      <c r="AL4185" s="74"/>
    </row>
    <row r="4186" spans="34:38">
      <c r="AH4186" s="46"/>
      <c r="AI4186" s="46"/>
      <c r="AJ4186" s="46"/>
      <c r="AK4186" s="46"/>
      <c r="AL4186" s="74"/>
    </row>
    <row r="4187" spans="34:38">
      <c r="AH4187" s="46"/>
      <c r="AI4187" s="46"/>
      <c r="AJ4187" s="46"/>
      <c r="AK4187" s="46"/>
      <c r="AL4187" s="74"/>
    </row>
    <row r="4188" spans="34:38">
      <c r="AH4188" s="46"/>
      <c r="AI4188" s="46"/>
      <c r="AJ4188" s="46"/>
      <c r="AK4188" s="46"/>
      <c r="AL4188" s="74"/>
    </row>
    <row r="4189" spans="34:38">
      <c r="AH4189" s="46"/>
      <c r="AI4189" s="46"/>
      <c r="AJ4189" s="46"/>
      <c r="AK4189" s="46"/>
      <c r="AL4189" s="74"/>
    </row>
    <row r="4190" spans="34:38">
      <c r="AH4190" s="46"/>
      <c r="AI4190" s="46"/>
      <c r="AJ4190" s="46"/>
      <c r="AK4190" s="46"/>
      <c r="AL4190" s="74"/>
    </row>
    <row r="4191" spans="34:38">
      <c r="AH4191" s="46"/>
      <c r="AI4191" s="46"/>
      <c r="AJ4191" s="46"/>
      <c r="AK4191" s="46"/>
      <c r="AL4191" s="74"/>
    </row>
    <row r="4192" spans="34:38">
      <c r="AH4192" s="46"/>
      <c r="AI4192" s="46"/>
      <c r="AJ4192" s="46"/>
      <c r="AK4192" s="46"/>
      <c r="AL4192" s="74"/>
    </row>
    <row r="4193" spans="34:38">
      <c r="AH4193" s="46"/>
      <c r="AI4193" s="46"/>
      <c r="AJ4193" s="46"/>
      <c r="AK4193" s="46"/>
      <c r="AL4193" s="74"/>
    </row>
    <row r="4194" spans="34:38">
      <c r="AH4194" s="46"/>
      <c r="AI4194" s="46"/>
      <c r="AJ4194" s="46"/>
      <c r="AK4194" s="46"/>
      <c r="AL4194" s="74"/>
    </row>
    <row r="4195" spans="34:38">
      <c r="AH4195" s="46"/>
      <c r="AI4195" s="46"/>
      <c r="AJ4195" s="46"/>
      <c r="AK4195" s="46"/>
      <c r="AL4195" s="74"/>
    </row>
    <row r="4196" spans="34:38">
      <c r="AH4196" s="46"/>
      <c r="AI4196" s="46"/>
      <c r="AJ4196" s="46"/>
      <c r="AK4196" s="46"/>
      <c r="AL4196" s="74"/>
    </row>
    <row r="4197" spans="34:38">
      <c r="AH4197" s="46"/>
      <c r="AI4197" s="46"/>
      <c r="AJ4197" s="46"/>
      <c r="AK4197" s="46"/>
      <c r="AL4197" s="74"/>
    </row>
    <row r="4198" spans="34:38">
      <c r="AH4198" s="46"/>
      <c r="AI4198" s="46"/>
      <c r="AJ4198" s="46"/>
      <c r="AK4198" s="46"/>
      <c r="AL4198" s="74"/>
    </row>
    <row r="4199" spans="34:38">
      <c r="AH4199" s="46"/>
      <c r="AI4199" s="46"/>
      <c r="AJ4199" s="46"/>
      <c r="AK4199" s="46"/>
      <c r="AL4199" s="74"/>
    </row>
    <row r="4200" spans="34:38">
      <c r="AH4200" s="46"/>
      <c r="AI4200" s="46"/>
      <c r="AJ4200" s="46"/>
      <c r="AK4200" s="46"/>
      <c r="AL4200" s="74"/>
    </row>
    <row r="4201" spans="34:38">
      <c r="AH4201" s="46"/>
      <c r="AI4201" s="46"/>
      <c r="AJ4201" s="46"/>
      <c r="AK4201" s="46"/>
      <c r="AL4201" s="74"/>
    </row>
    <row r="4202" spans="34:38">
      <c r="AH4202" s="46"/>
      <c r="AI4202" s="46"/>
      <c r="AJ4202" s="46"/>
      <c r="AK4202" s="46"/>
      <c r="AL4202" s="74"/>
    </row>
    <row r="4203" spans="34:38">
      <c r="AH4203" s="46"/>
      <c r="AI4203" s="46"/>
      <c r="AJ4203" s="46"/>
      <c r="AK4203" s="46"/>
      <c r="AL4203" s="74"/>
    </row>
    <row r="4204" spans="34:38">
      <c r="AH4204" s="46"/>
      <c r="AI4204" s="46"/>
      <c r="AJ4204" s="46"/>
      <c r="AK4204" s="46"/>
      <c r="AL4204" s="74"/>
    </row>
    <row r="4205" spans="34:38">
      <c r="AH4205" s="46"/>
      <c r="AI4205" s="46"/>
      <c r="AJ4205" s="46"/>
      <c r="AK4205" s="46"/>
      <c r="AL4205" s="74"/>
    </row>
    <row r="4206" spans="34:38">
      <c r="AH4206" s="46"/>
      <c r="AI4206" s="46"/>
      <c r="AJ4206" s="46"/>
      <c r="AK4206" s="46"/>
      <c r="AL4206" s="74"/>
    </row>
    <row r="4207" spans="34:38">
      <c r="AH4207" s="46"/>
      <c r="AI4207" s="46"/>
      <c r="AJ4207" s="46"/>
      <c r="AK4207" s="46"/>
      <c r="AL4207" s="74"/>
    </row>
    <row r="4208" spans="34:38">
      <c r="AH4208" s="46"/>
      <c r="AI4208" s="46"/>
      <c r="AJ4208" s="46"/>
      <c r="AK4208" s="46"/>
      <c r="AL4208" s="74"/>
    </row>
    <row r="4209" spans="34:38">
      <c r="AH4209" s="46"/>
      <c r="AI4209" s="46"/>
      <c r="AJ4209" s="46"/>
      <c r="AK4209" s="46"/>
      <c r="AL4209" s="74"/>
    </row>
    <row r="4210" spans="34:38">
      <c r="AH4210" s="46"/>
      <c r="AI4210" s="46"/>
      <c r="AJ4210" s="46"/>
      <c r="AK4210" s="46"/>
      <c r="AL4210" s="74"/>
    </row>
    <row r="4211" spans="34:38">
      <c r="AH4211" s="46"/>
      <c r="AI4211" s="46"/>
      <c r="AJ4211" s="46"/>
      <c r="AK4211" s="46"/>
      <c r="AL4211" s="74"/>
    </row>
    <row r="4212" spans="34:38">
      <c r="AH4212" s="46"/>
      <c r="AI4212" s="46"/>
      <c r="AJ4212" s="46"/>
      <c r="AK4212" s="46"/>
      <c r="AL4212" s="74"/>
    </row>
    <row r="4213" spans="34:38">
      <c r="AH4213" s="46"/>
      <c r="AI4213" s="46"/>
      <c r="AJ4213" s="46"/>
      <c r="AK4213" s="46"/>
      <c r="AL4213" s="74"/>
    </row>
    <row r="4214" spans="34:38">
      <c r="AH4214" s="46"/>
      <c r="AI4214" s="46"/>
      <c r="AJ4214" s="46"/>
      <c r="AK4214" s="46"/>
      <c r="AL4214" s="74"/>
    </row>
    <row r="4215" spans="34:38">
      <c r="AH4215" s="46"/>
      <c r="AI4215" s="46"/>
      <c r="AJ4215" s="46"/>
      <c r="AK4215" s="46"/>
      <c r="AL4215" s="74"/>
    </row>
    <row r="4216" spans="34:38">
      <c r="AH4216" s="46"/>
      <c r="AI4216" s="46"/>
      <c r="AJ4216" s="46"/>
      <c r="AK4216" s="46"/>
      <c r="AL4216" s="74"/>
    </row>
    <row r="4217" spans="34:38">
      <c r="AH4217" s="46"/>
      <c r="AI4217" s="46"/>
      <c r="AJ4217" s="46"/>
      <c r="AK4217" s="46"/>
      <c r="AL4217" s="74"/>
    </row>
    <row r="4218" spans="34:38">
      <c r="AH4218" s="46"/>
      <c r="AI4218" s="46"/>
      <c r="AJ4218" s="46"/>
      <c r="AK4218" s="46"/>
      <c r="AL4218" s="74"/>
    </row>
    <row r="4219" spans="34:38">
      <c r="AH4219" s="46"/>
      <c r="AI4219" s="46"/>
      <c r="AJ4219" s="46"/>
      <c r="AK4219" s="46"/>
      <c r="AL4219" s="74"/>
    </row>
    <row r="4220" spans="34:38">
      <c r="AH4220" s="46"/>
      <c r="AI4220" s="46"/>
      <c r="AJ4220" s="46"/>
      <c r="AK4220" s="46"/>
      <c r="AL4220" s="74"/>
    </row>
    <row r="4221" spans="34:38">
      <c r="AH4221" s="46"/>
      <c r="AI4221" s="46"/>
      <c r="AJ4221" s="46"/>
      <c r="AK4221" s="46"/>
      <c r="AL4221" s="74"/>
    </row>
    <row r="4222" spans="34:38">
      <c r="AH4222" s="46"/>
      <c r="AI4222" s="46"/>
      <c r="AJ4222" s="46"/>
      <c r="AK4222" s="46"/>
      <c r="AL4222" s="74"/>
    </row>
    <row r="4223" spans="34:38">
      <c r="AH4223" s="46"/>
      <c r="AI4223" s="46"/>
      <c r="AJ4223" s="46"/>
      <c r="AK4223" s="46"/>
      <c r="AL4223" s="74"/>
    </row>
    <row r="4224" spans="34:38">
      <c r="AH4224" s="46"/>
      <c r="AI4224" s="46"/>
      <c r="AJ4224" s="46"/>
      <c r="AK4224" s="46"/>
      <c r="AL4224" s="74"/>
    </row>
    <row r="4225" spans="34:38">
      <c r="AH4225" s="46"/>
      <c r="AI4225" s="46"/>
      <c r="AJ4225" s="46"/>
      <c r="AK4225" s="46"/>
      <c r="AL4225" s="74"/>
    </row>
    <row r="4226" spans="34:38">
      <c r="AH4226" s="46"/>
      <c r="AI4226" s="46"/>
      <c r="AJ4226" s="46"/>
      <c r="AK4226" s="46"/>
      <c r="AL4226" s="74"/>
    </row>
    <row r="4227" spans="34:38">
      <c r="AH4227" s="46"/>
      <c r="AI4227" s="46"/>
      <c r="AJ4227" s="46"/>
      <c r="AK4227" s="46"/>
      <c r="AL4227" s="74"/>
    </row>
    <row r="4228" spans="34:38">
      <c r="AH4228" s="46"/>
      <c r="AI4228" s="46"/>
      <c r="AJ4228" s="46"/>
      <c r="AK4228" s="46"/>
      <c r="AL4228" s="74"/>
    </row>
    <row r="4229" spans="34:38">
      <c r="AH4229" s="46"/>
      <c r="AI4229" s="46"/>
      <c r="AJ4229" s="46"/>
      <c r="AK4229" s="46"/>
      <c r="AL4229" s="74"/>
    </row>
    <row r="4230" spans="34:38">
      <c r="AH4230" s="46"/>
      <c r="AI4230" s="46"/>
      <c r="AJ4230" s="46"/>
      <c r="AK4230" s="46"/>
      <c r="AL4230" s="74"/>
    </row>
    <row r="4231" spans="34:38">
      <c r="AH4231" s="46"/>
      <c r="AI4231" s="46"/>
      <c r="AJ4231" s="46"/>
      <c r="AK4231" s="46"/>
      <c r="AL4231" s="74"/>
    </row>
    <row r="4232" spans="34:38">
      <c r="AH4232" s="46"/>
      <c r="AI4232" s="46"/>
      <c r="AJ4232" s="46"/>
      <c r="AK4232" s="46"/>
      <c r="AL4232" s="74"/>
    </row>
    <row r="4233" spans="34:38">
      <c r="AH4233" s="46"/>
      <c r="AI4233" s="46"/>
      <c r="AJ4233" s="46"/>
      <c r="AK4233" s="46"/>
      <c r="AL4233" s="74"/>
    </row>
    <row r="4234" spans="34:38">
      <c r="AH4234" s="46"/>
      <c r="AI4234" s="46"/>
      <c r="AJ4234" s="46"/>
      <c r="AK4234" s="46"/>
      <c r="AL4234" s="74"/>
    </row>
    <row r="4235" spans="34:38">
      <c r="AH4235" s="46"/>
      <c r="AI4235" s="46"/>
      <c r="AJ4235" s="46"/>
      <c r="AK4235" s="46"/>
      <c r="AL4235" s="74"/>
    </row>
    <row r="4236" spans="34:38">
      <c r="AH4236" s="46"/>
      <c r="AI4236" s="46"/>
      <c r="AJ4236" s="46"/>
      <c r="AK4236" s="46"/>
      <c r="AL4236" s="74"/>
    </row>
    <row r="4237" spans="34:38">
      <c r="AH4237" s="46"/>
      <c r="AI4237" s="46"/>
      <c r="AJ4237" s="46"/>
      <c r="AK4237" s="46"/>
      <c r="AL4237" s="74"/>
    </row>
    <row r="4238" spans="34:38">
      <c r="AH4238" s="46"/>
      <c r="AI4238" s="46"/>
      <c r="AJ4238" s="46"/>
      <c r="AK4238" s="46"/>
      <c r="AL4238" s="74"/>
    </row>
    <row r="4239" spans="34:38">
      <c r="AH4239" s="46"/>
      <c r="AI4239" s="46"/>
      <c r="AJ4239" s="46"/>
      <c r="AK4239" s="46"/>
      <c r="AL4239" s="74"/>
    </row>
    <row r="4240" spans="34:38">
      <c r="AH4240" s="46"/>
      <c r="AI4240" s="46"/>
      <c r="AJ4240" s="46"/>
      <c r="AK4240" s="46"/>
      <c r="AL4240" s="74"/>
    </row>
    <row r="4241" spans="34:38">
      <c r="AH4241" s="46"/>
      <c r="AI4241" s="46"/>
      <c r="AJ4241" s="46"/>
      <c r="AK4241" s="46"/>
      <c r="AL4241" s="74"/>
    </row>
    <row r="4242" spans="34:38">
      <c r="AH4242" s="46"/>
      <c r="AI4242" s="46"/>
      <c r="AJ4242" s="46"/>
      <c r="AK4242" s="46"/>
      <c r="AL4242" s="74"/>
    </row>
    <row r="4243" spans="34:38">
      <c r="AH4243" s="46"/>
      <c r="AI4243" s="46"/>
      <c r="AJ4243" s="46"/>
      <c r="AK4243" s="46"/>
      <c r="AL4243" s="74"/>
    </row>
    <row r="4244" spans="34:38">
      <c r="AH4244" s="46"/>
      <c r="AI4244" s="46"/>
      <c r="AJ4244" s="46"/>
      <c r="AK4244" s="46"/>
      <c r="AL4244" s="74"/>
    </row>
    <row r="4245" spans="34:38">
      <c r="AH4245" s="46"/>
      <c r="AI4245" s="46"/>
      <c r="AJ4245" s="46"/>
      <c r="AK4245" s="46"/>
      <c r="AL4245" s="74"/>
    </row>
    <row r="4246" spans="34:38">
      <c r="AH4246" s="46"/>
      <c r="AI4246" s="46"/>
      <c r="AJ4246" s="46"/>
      <c r="AK4246" s="46"/>
      <c r="AL4246" s="74"/>
    </row>
    <row r="4247" spans="34:38">
      <c r="AH4247" s="46"/>
      <c r="AI4247" s="46"/>
      <c r="AJ4247" s="46"/>
      <c r="AK4247" s="46"/>
      <c r="AL4247" s="74"/>
    </row>
    <row r="4248" spans="34:38">
      <c r="AH4248" s="46"/>
      <c r="AI4248" s="46"/>
      <c r="AJ4248" s="46"/>
      <c r="AK4248" s="46"/>
      <c r="AL4248" s="74"/>
    </row>
    <row r="4249" spans="34:38">
      <c r="AH4249" s="46"/>
      <c r="AI4249" s="46"/>
      <c r="AJ4249" s="46"/>
      <c r="AK4249" s="46"/>
      <c r="AL4249" s="74"/>
    </row>
    <row r="4250" spans="34:38">
      <c r="AH4250" s="46"/>
      <c r="AI4250" s="46"/>
      <c r="AJ4250" s="46"/>
      <c r="AK4250" s="46"/>
      <c r="AL4250" s="74"/>
    </row>
    <row r="4251" spans="34:38">
      <c r="AH4251" s="46"/>
      <c r="AI4251" s="46"/>
      <c r="AJ4251" s="46"/>
      <c r="AK4251" s="46"/>
      <c r="AL4251" s="74"/>
    </row>
    <row r="4252" spans="34:38">
      <c r="AH4252" s="46"/>
      <c r="AI4252" s="46"/>
      <c r="AJ4252" s="46"/>
      <c r="AK4252" s="46"/>
      <c r="AL4252" s="74"/>
    </row>
    <row r="4253" spans="34:38">
      <c r="AH4253" s="46"/>
      <c r="AI4253" s="46"/>
      <c r="AJ4253" s="46"/>
      <c r="AK4253" s="46"/>
      <c r="AL4253" s="74"/>
    </row>
    <row r="4254" spans="34:38">
      <c r="AH4254" s="46"/>
      <c r="AI4254" s="46"/>
      <c r="AJ4254" s="46"/>
      <c r="AK4254" s="46"/>
      <c r="AL4254" s="74"/>
    </row>
    <row r="4255" spans="34:38">
      <c r="AH4255" s="46"/>
      <c r="AI4255" s="46"/>
      <c r="AJ4255" s="46"/>
      <c r="AK4255" s="46"/>
      <c r="AL4255" s="74"/>
    </row>
    <row r="4256" spans="34:38">
      <c r="AH4256" s="46"/>
      <c r="AI4256" s="46"/>
      <c r="AJ4256" s="46"/>
      <c r="AK4256" s="46"/>
      <c r="AL4256" s="74"/>
    </row>
    <row r="4257" spans="34:38">
      <c r="AH4257" s="46"/>
      <c r="AI4257" s="46"/>
      <c r="AJ4257" s="46"/>
      <c r="AK4257" s="46"/>
      <c r="AL4257" s="74"/>
    </row>
    <row r="4258" spans="34:38">
      <c r="AH4258" s="46"/>
      <c r="AI4258" s="46"/>
      <c r="AJ4258" s="46"/>
      <c r="AK4258" s="46"/>
      <c r="AL4258" s="74"/>
    </row>
    <row r="4259" spans="34:38">
      <c r="AH4259" s="46"/>
      <c r="AI4259" s="46"/>
      <c r="AJ4259" s="46"/>
      <c r="AK4259" s="46"/>
      <c r="AL4259" s="74"/>
    </row>
    <row r="4260" spans="34:38">
      <c r="AH4260" s="46"/>
      <c r="AI4260" s="46"/>
      <c r="AJ4260" s="46"/>
      <c r="AK4260" s="46"/>
      <c r="AL4260" s="74"/>
    </row>
    <row r="4261" spans="34:38">
      <c r="AH4261" s="46"/>
      <c r="AI4261" s="46"/>
      <c r="AJ4261" s="46"/>
      <c r="AK4261" s="46"/>
      <c r="AL4261" s="74"/>
    </row>
    <row r="4262" spans="34:38">
      <c r="AH4262" s="46"/>
      <c r="AI4262" s="46"/>
      <c r="AJ4262" s="46"/>
      <c r="AK4262" s="46"/>
      <c r="AL4262" s="74"/>
    </row>
    <row r="4263" spans="34:38">
      <c r="AH4263" s="46"/>
      <c r="AI4263" s="46"/>
      <c r="AJ4263" s="46"/>
      <c r="AK4263" s="46"/>
      <c r="AL4263" s="74"/>
    </row>
    <row r="4264" spans="34:38">
      <c r="AH4264" s="46"/>
      <c r="AI4264" s="46"/>
      <c r="AJ4264" s="46"/>
      <c r="AK4264" s="46"/>
      <c r="AL4264" s="74"/>
    </row>
    <row r="4265" spans="34:38">
      <c r="AH4265" s="46"/>
      <c r="AI4265" s="46"/>
      <c r="AJ4265" s="46"/>
      <c r="AK4265" s="46"/>
      <c r="AL4265" s="74"/>
    </row>
    <row r="4266" spans="34:38">
      <c r="AH4266" s="46"/>
      <c r="AI4266" s="46"/>
      <c r="AJ4266" s="46"/>
      <c r="AK4266" s="46"/>
      <c r="AL4266" s="74"/>
    </row>
    <row r="4267" spans="34:38">
      <c r="AH4267" s="46"/>
      <c r="AI4267" s="46"/>
      <c r="AJ4267" s="46"/>
      <c r="AK4267" s="46"/>
      <c r="AL4267" s="74"/>
    </row>
    <row r="4268" spans="34:38">
      <c r="AH4268" s="46"/>
      <c r="AI4268" s="46"/>
      <c r="AJ4268" s="46"/>
      <c r="AK4268" s="46"/>
      <c r="AL4268" s="74"/>
    </row>
    <row r="4269" spans="34:38">
      <c r="AH4269" s="46"/>
      <c r="AI4269" s="46"/>
      <c r="AJ4269" s="46"/>
      <c r="AK4269" s="46"/>
      <c r="AL4269" s="74"/>
    </row>
    <row r="4270" spans="34:38">
      <c r="AH4270" s="46"/>
      <c r="AI4270" s="46"/>
      <c r="AJ4270" s="46"/>
      <c r="AK4270" s="46"/>
      <c r="AL4270" s="74"/>
    </row>
    <row r="4271" spans="34:38">
      <c r="AH4271" s="46"/>
      <c r="AI4271" s="46"/>
      <c r="AJ4271" s="46"/>
      <c r="AK4271" s="46"/>
      <c r="AL4271" s="74"/>
    </row>
    <row r="4272" spans="34:38">
      <c r="AH4272" s="46"/>
      <c r="AI4272" s="46"/>
      <c r="AJ4272" s="46"/>
      <c r="AK4272" s="46"/>
      <c r="AL4272" s="74"/>
    </row>
    <row r="4273" spans="34:38">
      <c r="AH4273" s="46"/>
      <c r="AI4273" s="46"/>
      <c r="AJ4273" s="46"/>
      <c r="AK4273" s="46"/>
      <c r="AL4273" s="74"/>
    </row>
    <row r="4274" spans="34:38">
      <c r="AH4274" s="46"/>
      <c r="AI4274" s="46"/>
      <c r="AJ4274" s="46"/>
      <c r="AK4274" s="46"/>
      <c r="AL4274" s="74"/>
    </row>
    <row r="4275" spans="34:38">
      <c r="AH4275" s="46"/>
      <c r="AI4275" s="46"/>
      <c r="AJ4275" s="46"/>
      <c r="AK4275" s="46"/>
      <c r="AL4275" s="74"/>
    </row>
    <row r="4276" spans="34:38">
      <c r="AH4276" s="46"/>
      <c r="AI4276" s="46"/>
      <c r="AJ4276" s="46"/>
      <c r="AK4276" s="46"/>
      <c r="AL4276" s="74"/>
    </row>
    <row r="4277" spans="34:38">
      <c r="AH4277" s="46"/>
      <c r="AI4277" s="46"/>
      <c r="AJ4277" s="46"/>
      <c r="AK4277" s="46"/>
      <c r="AL4277" s="74"/>
    </row>
    <row r="4278" spans="34:38">
      <c r="AH4278" s="46"/>
      <c r="AI4278" s="46"/>
      <c r="AJ4278" s="46"/>
      <c r="AK4278" s="46"/>
      <c r="AL4278" s="74"/>
    </row>
    <row r="4279" spans="34:38">
      <c r="AH4279" s="46"/>
      <c r="AI4279" s="46"/>
      <c r="AJ4279" s="46"/>
      <c r="AK4279" s="46"/>
      <c r="AL4279" s="74"/>
    </row>
    <row r="4280" spans="34:38">
      <c r="AH4280" s="46"/>
      <c r="AI4280" s="46"/>
      <c r="AJ4280" s="46"/>
      <c r="AK4280" s="46"/>
      <c r="AL4280" s="74"/>
    </row>
    <row r="4281" spans="34:38">
      <c r="AH4281" s="46"/>
      <c r="AI4281" s="46"/>
      <c r="AJ4281" s="46"/>
      <c r="AK4281" s="46"/>
      <c r="AL4281" s="74"/>
    </row>
    <row r="4282" spans="34:38">
      <c r="AH4282" s="46"/>
      <c r="AI4282" s="46"/>
      <c r="AJ4282" s="46"/>
      <c r="AK4282" s="46"/>
      <c r="AL4282" s="74"/>
    </row>
    <row r="4283" spans="34:38">
      <c r="AH4283" s="46"/>
      <c r="AI4283" s="46"/>
      <c r="AJ4283" s="46"/>
      <c r="AK4283" s="46"/>
      <c r="AL4283" s="74"/>
    </row>
    <row r="4284" spans="34:38">
      <c r="AH4284" s="46"/>
      <c r="AI4284" s="46"/>
      <c r="AJ4284" s="46"/>
      <c r="AK4284" s="46"/>
      <c r="AL4284" s="74"/>
    </row>
    <row r="4285" spans="34:38">
      <c r="AH4285" s="46"/>
      <c r="AI4285" s="46"/>
      <c r="AJ4285" s="46"/>
      <c r="AK4285" s="46"/>
      <c r="AL4285" s="74"/>
    </row>
    <row r="4286" spans="34:38">
      <c r="AH4286" s="46"/>
      <c r="AI4286" s="46"/>
      <c r="AJ4286" s="46"/>
      <c r="AK4286" s="46"/>
      <c r="AL4286" s="74"/>
    </row>
    <row r="4287" spans="34:38">
      <c r="AH4287" s="46"/>
      <c r="AI4287" s="46"/>
      <c r="AJ4287" s="46"/>
      <c r="AK4287" s="46"/>
      <c r="AL4287" s="74"/>
    </row>
    <row r="4288" spans="34:38">
      <c r="AH4288" s="46"/>
      <c r="AI4288" s="46"/>
      <c r="AJ4288" s="46"/>
      <c r="AK4288" s="46"/>
      <c r="AL4288" s="74"/>
    </row>
    <row r="4289" spans="34:38">
      <c r="AH4289" s="46"/>
      <c r="AI4289" s="46"/>
      <c r="AJ4289" s="46"/>
      <c r="AK4289" s="46"/>
      <c r="AL4289" s="74"/>
    </row>
    <row r="4290" spans="34:38">
      <c r="AH4290" s="46"/>
      <c r="AI4290" s="46"/>
      <c r="AJ4290" s="46"/>
      <c r="AK4290" s="46"/>
      <c r="AL4290" s="74"/>
    </row>
    <row r="4291" spans="34:38">
      <c r="AH4291" s="46"/>
      <c r="AI4291" s="46"/>
      <c r="AJ4291" s="46"/>
      <c r="AK4291" s="46"/>
      <c r="AL4291" s="74"/>
    </row>
    <row r="4292" spans="34:38">
      <c r="AH4292" s="46"/>
      <c r="AI4292" s="46"/>
      <c r="AJ4292" s="46"/>
      <c r="AK4292" s="46"/>
      <c r="AL4292" s="74"/>
    </row>
    <row r="4293" spans="34:38">
      <c r="AH4293" s="46"/>
      <c r="AI4293" s="46"/>
      <c r="AJ4293" s="46"/>
      <c r="AK4293" s="46"/>
      <c r="AL4293" s="74"/>
    </row>
    <row r="4294" spans="34:38">
      <c r="AH4294" s="46"/>
      <c r="AI4294" s="46"/>
      <c r="AJ4294" s="46"/>
      <c r="AK4294" s="46"/>
      <c r="AL4294" s="74"/>
    </row>
    <row r="4295" spans="34:38">
      <c r="AH4295" s="46"/>
      <c r="AI4295" s="46"/>
      <c r="AJ4295" s="46"/>
      <c r="AK4295" s="46"/>
      <c r="AL4295" s="74"/>
    </row>
    <row r="4296" spans="34:38">
      <c r="AH4296" s="46"/>
      <c r="AI4296" s="46"/>
      <c r="AJ4296" s="46"/>
      <c r="AK4296" s="46"/>
      <c r="AL4296" s="74"/>
    </row>
    <row r="4297" spans="34:38">
      <c r="AH4297" s="46"/>
      <c r="AI4297" s="46"/>
      <c r="AJ4297" s="46"/>
      <c r="AK4297" s="46"/>
      <c r="AL4297" s="74"/>
    </row>
    <row r="4298" spans="34:38">
      <c r="AH4298" s="46"/>
      <c r="AI4298" s="46"/>
      <c r="AJ4298" s="46"/>
      <c r="AK4298" s="46"/>
      <c r="AL4298" s="74"/>
    </row>
    <row r="4299" spans="34:38">
      <c r="AH4299" s="46"/>
      <c r="AI4299" s="46"/>
      <c r="AJ4299" s="46"/>
      <c r="AK4299" s="46"/>
      <c r="AL4299" s="74"/>
    </row>
    <row r="4300" spans="34:38">
      <c r="AH4300" s="46"/>
      <c r="AI4300" s="46"/>
      <c r="AJ4300" s="46"/>
      <c r="AK4300" s="46"/>
      <c r="AL4300" s="74"/>
    </row>
    <row r="4301" spans="34:38">
      <c r="AH4301" s="46"/>
      <c r="AI4301" s="46"/>
      <c r="AJ4301" s="46"/>
      <c r="AK4301" s="46"/>
      <c r="AL4301" s="74"/>
    </row>
    <row r="4302" spans="34:38">
      <c r="AH4302" s="46"/>
      <c r="AI4302" s="46"/>
      <c r="AJ4302" s="46"/>
      <c r="AK4302" s="46"/>
      <c r="AL4302" s="74"/>
    </row>
    <row r="4303" spans="34:38">
      <c r="AH4303" s="46"/>
      <c r="AI4303" s="46"/>
      <c r="AJ4303" s="46"/>
      <c r="AK4303" s="46"/>
      <c r="AL4303" s="74"/>
    </row>
    <row r="4304" spans="34:38">
      <c r="AH4304" s="46"/>
      <c r="AI4304" s="46"/>
      <c r="AJ4304" s="46"/>
      <c r="AK4304" s="46"/>
      <c r="AL4304" s="74"/>
    </row>
    <row r="4305" spans="34:38">
      <c r="AH4305" s="46"/>
      <c r="AI4305" s="46"/>
      <c r="AJ4305" s="46"/>
      <c r="AK4305" s="46"/>
      <c r="AL4305" s="74"/>
    </row>
    <row r="4306" spans="34:38">
      <c r="AH4306" s="46"/>
      <c r="AI4306" s="46"/>
      <c r="AJ4306" s="46"/>
      <c r="AK4306" s="46"/>
      <c r="AL4306" s="74"/>
    </row>
    <row r="4307" spans="34:38">
      <c r="AH4307" s="46"/>
      <c r="AI4307" s="46"/>
      <c r="AJ4307" s="46"/>
      <c r="AK4307" s="46"/>
      <c r="AL4307" s="74"/>
    </row>
    <row r="4308" spans="34:38">
      <c r="AH4308" s="46"/>
      <c r="AI4308" s="46"/>
      <c r="AJ4308" s="46"/>
      <c r="AK4308" s="46"/>
      <c r="AL4308" s="74"/>
    </row>
    <row r="4309" spans="34:38">
      <c r="AH4309" s="46"/>
      <c r="AI4309" s="46"/>
      <c r="AJ4309" s="46"/>
      <c r="AK4309" s="46"/>
      <c r="AL4309" s="74"/>
    </row>
    <row r="4310" spans="34:38">
      <c r="AH4310" s="46"/>
      <c r="AI4310" s="46"/>
      <c r="AJ4310" s="46"/>
      <c r="AK4310" s="46"/>
      <c r="AL4310" s="74"/>
    </row>
    <row r="4311" spans="34:38">
      <c r="AH4311" s="46"/>
      <c r="AI4311" s="46"/>
      <c r="AJ4311" s="46"/>
      <c r="AK4311" s="46"/>
      <c r="AL4311" s="74"/>
    </row>
    <row r="4312" spans="34:38">
      <c r="AH4312" s="46"/>
      <c r="AI4312" s="46"/>
      <c r="AJ4312" s="46"/>
      <c r="AK4312" s="46"/>
      <c r="AL4312" s="74"/>
    </row>
    <row r="4313" spans="34:38">
      <c r="AH4313" s="46"/>
      <c r="AI4313" s="46"/>
      <c r="AJ4313" s="46"/>
      <c r="AK4313" s="46"/>
      <c r="AL4313" s="74"/>
    </row>
    <row r="4314" spans="34:38">
      <c r="AH4314" s="46"/>
      <c r="AI4314" s="46"/>
      <c r="AJ4314" s="46"/>
      <c r="AK4314" s="46"/>
      <c r="AL4314" s="74"/>
    </row>
    <row r="4315" spans="34:38">
      <c r="AH4315" s="46"/>
      <c r="AI4315" s="46"/>
      <c r="AJ4315" s="46"/>
      <c r="AK4315" s="46"/>
      <c r="AL4315" s="74"/>
    </row>
    <row r="4316" spans="34:38">
      <c r="AH4316" s="46"/>
      <c r="AI4316" s="46"/>
      <c r="AJ4316" s="46"/>
      <c r="AK4316" s="46"/>
      <c r="AL4316" s="74"/>
    </row>
    <row r="4317" spans="34:38">
      <c r="AH4317" s="46"/>
      <c r="AI4317" s="46"/>
      <c r="AJ4317" s="46"/>
      <c r="AK4317" s="46"/>
      <c r="AL4317" s="74"/>
    </row>
    <row r="4318" spans="34:38">
      <c r="AH4318" s="46"/>
      <c r="AI4318" s="46"/>
      <c r="AJ4318" s="46"/>
      <c r="AK4318" s="46"/>
      <c r="AL4318" s="74"/>
    </row>
    <row r="4319" spans="34:38">
      <c r="AH4319" s="46"/>
      <c r="AI4319" s="46"/>
      <c r="AJ4319" s="46"/>
      <c r="AK4319" s="46"/>
      <c r="AL4319" s="74"/>
    </row>
    <row r="4320" spans="34:38">
      <c r="AH4320" s="46"/>
      <c r="AI4320" s="46"/>
      <c r="AJ4320" s="46"/>
      <c r="AK4320" s="46"/>
      <c r="AL4320" s="74"/>
    </row>
    <row r="4321" spans="34:38">
      <c r="AH4321" s="46"/>
      <c r="AI4321" s="46"/>
      <c r="AJ4321" s="46"/>
      <c r="AK4321" s="46"/>
      <c r="AL4321" s="74"/>
    </row>
    <row r="4322" spans="34:38">
      <c r="AH4322" s="46"/>
      <c r="AI4322" s="46"/>
      <c r="AJ4322" s="46"/>
      <c r="AK4322" s="46"/>
      <c r="AL4322" s="74"/>
    </row>
    <row r="4323" spans="34:38">
      <c r="AH4323" s="46"/>
      <c r="AI4323" s="46"/>
      <c r="AJ4323" s="46"/>
      <c r="AK4323" s="46"/>
      <c r="AL4323" s="74"/>
    </row>
    <row r="4324" spans="34:38">
      <c r="AH4324" s="46"/>
      <c r="AI4324" s="46"/>
      <c r="AJ4324" s="46"/>
      <c r="AK4324" s="46"/>
      <c r="AL4324" s="74"/>
    </row>
    <row r="4325" spans="34:38">
      <c r="AH4325" s="46"/>
      <c r="AI4325" s="46"/>
      <c r="AJ4325" s="46"/>
      <c r="AK4325" s="46"/>
      <c r="AL4325" s="74"/>
    </row>
    <row r="4326" spans="34:38">
      <c r="AH4326" s="46"/>
      <c r="AI4326" s="46"/>
      <c r="AJ4326" s="46"/>
      <c r="AK4326" s="46"/>
      <c r="AL4326" s="74"/>
    </row>
    <row r="4327" spans="34:38">
      <c r="AH4327" s="46"/>
      <c r="AI4327" s="46"/>
      <c r="AJ4327" s="46"/>
      <c r="AK4327" s="46"/>
      <c r="AL4327" s="74"/>
    </row>
    <row r="4328" spans="34:38">
      <c r="AH4328" s="46"/>
      <c r="AI4328" s="46"/>
      <c r="AJ4328" s="46"/>
      <c r="AK4328" s="46"/>
      <c r="AL4328" s="74"/>
    </row>
    <row r="4329" spans="34:38">
      <c r="AH4329" s="46"/>
      <c r="AI4329" s="46"/>
      <c r="AJ4329" s="46"/>
      <c r="AK4329" s="46"/>
      <c r="AL4329" s="74"/>
    </row>
    <row r="4330" spans="34:38">
      <c r="AH4330" s="46"/>
      <c r="AI4330" s="46"/>
      <c r="AJ4330" s="46"/>
      <c r="AK4330" s="46"/>
      <c r="AL4330" s="74"/>
    </row>
    <row r="4331" spans="34:38">
      <c r="AH4331" s="46"/>
      <c r="AI4331" s="46"/>
      <c r="AJ4331" s="46"/>
      <c r="AK4331" s="46"/>
      <c r="AL4331" s="74"/>
    </row>
    <row r="4332" spans="34:38">
      <c r="AH4332" s="46"/>
      <c r="AI4332" s="46"/>
      <c r="AJ4332" s="46"/>
      <c r="AK4332" s="46"/>
      <c r="AL4332" s="74"/>
    </row>
    <row r="4333" spans="34:38">
      <c r="AH4333" s="46"/>
      <c r="AI4333" s="46"/>
      <c r="AJ4333" s="46"/>
      <c r="AK4333" s="46"/>
      <c r="AL4333" s="74"/>
    </row>
    <row r="4334" spans="34:38">
      <c r="AH4334" s="46"/>
      <c r="AI4334" s="46"/>
      <c r="AJ4334" s="46"/>
      <c r="AK4334" s="46"/>
      <c r="AL4334" s="74"/>
    </row>
    <row r="4335" spans="34:38">
      <c r="AH4335" s="46"/>
      <c r="AI4335" s="46"/>
      <c r="AJ4335" s="46"/>
      <c r="AK4335" s="46"/>
      <c r="AL4335" s="74"/>
    </row>
    <row r="4336" spans="34:38">
      <c r="AH4336" s="46"/>
      <c r="AI4336" s="46"/>
      <c r="AJ4336" s="46"/>
      <c r="AK4336" s="46"/>
      <c r="AL4336" s="74"/>
    </row>
    <row r="4337" spans="34:38">
      <c r="AH4337" s="46"/>
      <c r="AI4337" s="46"/>
      <c r="AJ4337" s="46"/>
      <c r="AK4337" s="46"/>
      <c r="AL4337" s="74"/>
    </row>
    <row r="4338" spans="34:38">
      <c r="AH4338" s="46"/>
      <c r="AI4338" s="46"/>
      <c r="AJ4338" s="46"/>
      <c r="AK4338" s="46"/>
      <c r="AL4338" s="74"/>
    </row>
    <row r="4339" spans="34:38">
      <c r="AH4339" s="46"/>
      <c r="AI4339" s="46"/>
      <c r="AJ4339" s="46"/>
      <c r="AK4339" s="46"/>
      <c r="AL4339" s="74"/>
    </row>
    <row r="4340" spans="34:38">
      <c r="AH4340" s="46"/>
      <c r="AI4340" s="46"/>
      <c r="AJ4340" s="46"/>
      <c r="AK4340" s="46"/>
      <c r="AL4340" s="74"/>
    </row>
    <row r="4341" spans="34:38">
      <c r="AH4341" s="46"/>
      <c r="AI4341" s="46"/>
      <c r="AJ4341" s="46"/>
      <c r="AK4341" s="46"/>
      <c r="AL4341" s="74"/>
    </row>
    <row r="4342" spans="34:38">
      <c r="AH4342" s="46"/>
      <c r="AI4342" s="46"/>
      <c r="AJ4342" s="46"/>
      <c r="AK4342" s="46"/>
      <c r="AL4342" s="74"/>
    </row>
    <row r="4343" spans="34:38">
      <c r="AH4343" s="46"/>
      <c r="AI4343" s="46"/>
      <c r="AJ4343" s="46"/>
      <c r="AK4343" s="46"/>
      <c r="AL4343" s="74"/>
    </row>
    <row r="4344" spans="34:38">
      <c r="AH4344" s="46"/>
      <c r="AI4344" s="46"/>
      <c r="AJ4344" s="46"/>
      <c r="AK4344" s="46"/>
      <c r="AL4344" s="74"/>
    </row>
    <row r="4345" spans="34:38">
      <c r="AH4345" s="46"/>
      <c r="AI4345" s="46"/>
      <c r="AJ4345" s="46"/>
      <c r="AK4345" s="46"/>
      <c r="AL4345" s="74"/>
    </row>
    <row r="4346" spans="34:38">
      <c r="AH4346" s="46"/>
      <c r="AI4346" s="46"/>
      <c r="AJ4346" s="46"/>
      <c r="AK4346" s="46"/>
      <c r="AL4346" s="74"/>
    </row>
    <row r="4347" spans="34:38">
      <c r="AH4347" s="46"/>
      <c r="AI4347" s="46"/>
      <c r="AJ4347" s="46"/>
      <c r="AK4347" s="46"/>
      <c r="AL4347" s="74"/>
    </row>
    <row r="4348" spans="34:38">
      <c r="AH4348" s="46"/>
      <c r="AI4348" s="46"/>
      <c r="AJ4348" s="46"/>
      <c r="AK4348" s="46"/>
      <c r="AL4348" s="74"/>
    </row>
    <row r="4349" spans="34:38">
      <c r="AH4349" s="46"/>
      <c r="AI4349" s="46"/>
      <c r="AJ4349" s="46"/>
      <c r="AK4349" s="46"/>
      <c r="AL4349" s="74"/>
    </row>
    <row r="4350" spans="34:38">
      <c r="AH4350" s="46"/>
      <c r="AI4350" s="46"/>
      <c r="AJ4350" s="46"/>
      <c r="AK4350" s="46"/>
      <c r="AL4350" s="74"/>
    </row>
    <row r="4351" spans="34:38">
      <c r="AH4351" s="46"/>
      <c r="AI4351" s="46"/>
      <c r="AJ4351" s="46"/>
      <c r="AK4351" s="46"/>
      <c r="AL4351" s="74"/>
    </row>
    <row r="4352" spans="34:38">
      <c r="AH4352" s="46"/>
      <c r="AI4352" s="46"/>
      <c r="AJ4352" s="46"/>
      <c r="AK4352" s="46"/>
      <c r="AL4352" s="74"/>
    </row>
    <row r="4353" spans="34:38">
      <c r="AH4353" s="46"/>
      <c r="AI4353" s="46"/>
      <c r="AJ4353" s="46"/>
      <c r="AK4353" s="46"/>
      <c r="AL4353" s="74"/>
    </row>
    <row r="4354" spans="34:38">
      <c r="AH4354" s="46"/>
      <c r="AI4354" s="46"/>
      <c r="AJ4354" s="46"/>
      <c r="AK4354" s="46"/>
      <c r="AL4354" s="74"/>
    </row>
    <row r="4355" spans="34:38">
      <c r="AH4355" s="46"/>
      <c r="AI4355" s="46"/>
      <c r="AJ4355" s="46"/>
      <c r="AK4355" s="46"/>
      <c r="AL4355" s="74"/>
    </row>
    <row r="4356" spans="34:38">
      <c r="AH4356" s="46"/>
      <c r="AI4356" s="46"/>
      <c r="AJ4356" s="46"/>
      <c r="AK4356" s="46"/>
      <c r="AL4356" s="74"/>
    </row>
    <row r="4357" spans="34:38">
      <c r="AH4357" s="46"/>
      <c r="AI4357" s="46"/>
      <c r="AJ4357" s="46"/>
      <c r="AK4357" s="46"/>
      <c r="AL4357" s="74"/>
    </row>
    <row r="4358" spans="34:38">
      <c r="AH4358" s="46"/>
      <c r="AI4358" s="46"/>
      <c r="AJ4358" s="46"/>
      <c r="AK4358" s="46"/>
      <c r="AL4358" s="74"/>
    </row>
    <row r="4359" spans="34:38">
      <c r="AH4359" s="46"/>
      <c r="AI4359" s="46"/>
      <c r="AJ4359" s="46"/>
      <c r="AK4359" s="46"/>
      <c r="AL4359" s="74"/>
    </row>
    <row r="4360" spans="34:38">
      <c r="AH4360" s="46"/>
      <c r="AI4360" s="46"/>
      <c r="AJ4360" s="46"/>
      <c r="AK4360" s="46"/>
      <c r="AL4360" s="74"/>
    </row>
    <row r="4361" spans="34:38">
      <c r="AH4361" s="46"/>
      <c r="AI4361" s="46"/>
      <c r="AJ4361" s="46"/>
      <c r="AK4361" s="46"/>
      <c r="AL4361" s="74"/>
    </row>
    <row r="4362" spans="34:38">
      <c r="AH4362" s="46"/>
      <c r="AI4362" s="46"/>
      <c r="AJ4362" s="46"/>
      <c r="AK4362" s="46"/>
      <c r="AL4362" s="74"/>
    </row>
    <row r="4363" spans="34:38">
      <c r="AH4363" s="46"/>
      <c r="AI4363" s="46"/>
      <c r="AJ4363" s="46"/>
      <c r="AK4363" s="46"/>
      <c r="AL4363" s="74"/>
    </row>
    <row r="4364" spans="34:38">
      <c r="AH4364" s="46"/>
      <c r="AI4364" s="46"/>
      <c r="AJ4364" s="46"/>
      <c r="AK4364" s="46"/>
      <c r="AL4364" s="74"/>
    </row>
    <row r="4365" spans="34:38">
      <c r="AH4365" s="46"/>
      <c r="AI4365" s="46"/>
      <c r="AJ4365" s="46"/>
      <c r="AK4365" s="46"/>
      <c r="AL4365" s="74"/>
    </row>
    <row r="4366" spans="34:38">
      <c r="AH4366" s="46"/>
      <c r="AI4366" s="46"/>
      <c r="AJ4366" s="46"/>
      <c r="AK4366" s="46"/>
      <c r="AL4366" s="74"/>
    </row>
    <row r="4367" spans="34:38">
      <c r="AH4367" s="46"/>
      <c r="AI4367" s="46"/>
      <c r="AJ4367" s="46"/>
      <c r="AK4367" s="46"/>
      <c r="AL4367" s="74"/>
    </row>
    <row r="4368" spans="34:38">
      <c r="AH4368" s="46"/>
      <c r="AI4368" s="46"/>
      <c r="AJ4368" s="46"/>
      <c r="AK4368" s="46"/>
      <c r="AL4368" s="74"/>
    </row>
    <row r="4369" spans="34:38">
      <c r="AH4369" s="46"/>
      <c r="AI4369" s="46"/>
      <c r="AJ4369" s="46"/>
      <c r="AK4369" s="46"/>
      <c r="AL4369" s="74"/>
    </row>
    <row r="4370" spans="34:38">
      <c r="AH4370" s="46"/>
      <c r="AI4370" s="46"/>
      <c r="AJ4370" s="46"/>
      <c r="AK4370" s="46"/>
      <c r="AL4370" s="74"/>
    </row>
    <row r="4371" spans="34:38">
      <c r="AH4371" s="46"/>
      <c r="AI4371" s="46"/>
      <c r="AJ4371" s="46"/>
      <c r="AK4371" s="46"/>
      <c r="AL4371" s="74"/>
    </row>
    <row r="4372" spans="34:38">
      <c r="AH4372" s="46"/>
      <c r="AI4372" s="46"/>
      <c r="AJ4372" s="46"/>
      <c r="AK4372" s="46"/>
      <c r="AL4372" s="74"/>
    </row>
    <row r="4373" spans="34:38">
      <c r="AH4373" s="46"/>
      <c r="AI4373" s="46"/>
      <c r="AJ4373" s="46"/>
      <c r="AK4373" s="46"/>
      <c r="AL4373" s="74"/>
    </row>
    <row r="4374" spans="34:38">
      <c r="AH4374" s="46"/>
      <c r="AI4374" s="46"/>
      <c r="AJ4374" s="46"/>
      <c r="AK4374" s="46"/>
      <c r="AL4374" s="74"/>
    </row>
    <row r="4375" spans="34:38">
      <c r="AH4375" s="46"/>
      <c r="AI4375" s="46"/>
      <c r="AJ4375" s="46"/>
      <c r="AK4375" s="46"/>
      <c r="AL4375" s="74"/>
    </row>
    <row r="4376" spans="34:38">
      <c r="AH4376" s="46"/>
      <c r="AI4376" s="46"/>
      <c r="AJ4376" s="46"/>
      <c r="AK4376" s="46"/>
      <c r="AL4376" s="74"/>
    </row>
    <row r="4377" spans="34:38">
      <c r="AH4377" s="46"/>
      <c r="AI4377" s="46"/>
      <c r="AJ4377" s="46"/>
      <c r="AK4377" s="46"/>
      <c r="AL4377" s="74"/>
    </row>
    <row r="4378" spans="34:38">
      <c r="AH4378" s="46"/>
      <c r="AI4378" s="46"/>
      <c r="AJ4378" s="46"/>
      <c r="AK4378" s="46"/>
      <c r="AL4378" s="74"/>
    </row>
    <row r="4379" spans="34:38">
      <c r="AH4379" s="46"/>
      <c r="AI4379" s="46"/>
      <c r="AJ4379" s="46"/>
      <c r="AK4379" s="46"/>
      <c r="AL4379" s="74"/>
    </row>
    <row r="4380" spans="34:38">
      <c r="AH4380" s="46"/>
      <c r="AI4380" s="46"/>
      <c r="AJ4380" s="46"/>
      <c r="AK4380" s="46"/>
      <c r="AL4380" s="74"/>
    </row>
    <row r="4381" spans="34:38">
      <c r="AH4381" s="46"/>
      <c r="AI4381" s="46"/>
      <c r="AJ4381" s="46"/>
      <c r="AK4381" s="46"/>
      <c r="AL4381" s="74"/>
    </row>
    <row r="4382" spans="34:38">
      <c r="AH4382" s="46"/>
      <c r="AI4382" s="46"/>
      <c r="AJ4382" s="46"/>
      <c r="AK4382" s="46"/>
      <c r="AL4382" s="74"/>
    </row>
    <row r="4383" spans="34:38">
      <c r="AH4383" s="46"/>
      <c r="AI4383" s="46"/>
      <c r="AJ4383" s="46"/>
      <c r="AK4383" s="46"/>
      <c r="AL4383" s="74"/>
    </row>
    <row r="4384" spans="34:38">
      <c r="AH4384" s="46"/>
      <c r="AI4384" s="46"/>
      <c r="AJ4384" s="46"/>
      <c r="AK4384" s="46"/>
      <c r="AL4384" s="74"/>
    </row>
    <row r="4385" spans="34:38">
      <c r="AH4385" s="46"/>
      <c r="AI4385" s="46"/>
      <c r="AJ4385" s="46"/>
      <c r="AK4385" s="46"/>
      <c r="AL4385" s="74"/>
    </row>
    <row r="4386" spans="34:38">
      <c r="AH4386" s="46"/>
      <c r="AI4386" s="46"/>
      <c r="AJ4386" s="46"/>
      <c r="AK4386" s="46"/>
      <c r="AL4386" s="74"/>
    </row>
    <row r="4387" spans="34:38">
      <c r="AH4387" s="46"/>
      <c r="AI4387" s="46"/>
      <c r="AJ4387" s="46"/>
      <c r="AK4387" s="46"/>
      <c r="AL4387" s="74"/>
    </row>
    <row r="4388" spans="34:38">
      <c r="AH4388" s="46"/>
      <c r="AI4388" s="46"/>
      <c r="AJ4388" s="46"/>
      <c r="AK4388" s="46"/>
      <c r="AL4388" s="74"/>
    </row>
    <row r="4389" spans="34:38">
      <c r="AH4389" s="46"/>
      <c r="AI4389" s="46"/>
      <c r="AJ4389" s="46"/>
      <c r="AK4389" s="46"/>
      <c r="AL4389" s="74"/>
    </row>
    <row r="4390" spans="34:38">
      <c r="AH4390" s="46"/>
      <c r="AI4390" s="46"/>
      <c r="AJ4390" s="46"/>
      <c r="AK4390" s="46"/>
      <c r="AL4390" s="74"/>
    </row>
    <row r="4391" spans="34:38">
      <c r="AH4391" s="46"/>
      <c r="AI4391" s="46"/>
      <c r="AJ4391" s="46"/>
      <c r="AK4391" s="46"/>
      <c r="AL4391" s="74"/>
    </row>
    <row r="4392" spans="34:38">
      <c r="AH4392" s="46"/>
      <c r="AI4392" s="46"/>
      <c r="AJ4392" s="46"/>
      <c r="AK4392" s="46"/>
      <c r="AL4392" s="74"/>
    </row>
    <row r="4393" spans="34:38">
      <c r="AH4393" s="46"/>
      <c r="AI4393" s="46"/>
      <c r="AJ4393" s="46"/>
      <c r="AK4393" s="46"/>
      <c r="AL4393" s="74"/>
    </row>
    <row r="4394" spans="34:38">
      <c r="AH4394" s="46"/>
      <c r="AI4394" s="46"/>
      <c r="AJ4394" s="46"/>
      <c r="AK4394" s="46"/>
      <c r="AL4394" s="74"/>
    </row>
    <row r="4395" spans="34:38">
      <c r="AH4395" s="46"/>
      <c r="AI4395" s="46"/>
      <c r="AJ4395" s="46"/>
      <c r="AK4395" s="46"/>
      <c r="AL4395" s="74"/>
    </row>
    <row r="4396" spans="34:38">
      <c r="AH4396" s="46"/>
      <c r="AI4396" s="46"/>
      <c r="AJ4396" s="46"/>
      <c r="AK4396" s="46"/>
      <c r="AL4396" s="74"/>
    </row>
    <row r="4397" spans="34:38">
      <c r="AH4397" s="46"/>
      <c r="AI4397" s="46"/>
      <c r="AJ4397" s="46"/>
      <c r="AK4397" s="46"/>
      <c r="AL4397" s="74"/>
    </row>
    <row r="4398" spans="34:38">
      <c r="AH4398" s="46"/>
      <c r="AI4398" s="46"/>
      <c r="AJ4398" s="46"/>
      <c r="AK4398" s="46"/>
      <c r="AL4398" s="74"/>
    </row>
    <row r="4399" spans="34:38">
      <c r="AH4399" s="46"/>
      <c r="AI4399" s="46"/>
      <c r="AJ4399" s="46"/>
      <c r="AK4399" s="46"/>
      <c r="AL4399" s="74"/>
    </row>
    <row r="4400" spans="34:38">
      <c r="AH4400" s="46"/>
      <c r="AI4400" s="46"/>
      <c r="AJ4400" s="46"/>
      <c r="AK4400" s="46"/>
      <c r="AL4400" s="74"/>
    </row>
    <row r="4401" spans="34:38">
      <c r="AH4401" s="46"/>
      <c r="AI4401" s="46"/>
      <c r="AJ4401" s="46"/>
      <c r="AK4401" s="46"/>
      <c r="AL4401" s="74"/>
    </row>
    <row r="4402" spans="34:38">
      <c r="AH4402" s="46"/>
      <c r="AI4402" s="46"/>
      <c r="AJ4402" s="46"/>
      <c r="AK4402" s="46"/>
      <c r="AL4402" s="74"/>
    </row>
    <row r="4403" spans="34:38">
      <c r="AH4403" s="46"/>
      <c r="AI4403" s="46"/>
      <c r="AJ4403" s="46"/>
      <c r="AK4403" s="46"/>
      <c r="AL4403" s="74"/>
    </row>
    <row r="4404" spans="34:38">
      <c r="AH4404" s="46"/>
      <c r="AI4404" s="46"/>
      <c r="AJ4404" s="46"/>
      <c r="AK4404" s="46"/>
      <c r="AL4404" s="74"/>
    </row>
    <row r="4405" spans="34:38">
      <c r="AH4405" s="46"/>
      <c r="AI4405" s="46"/>
      <c r="AJ4405" s="46"/>
      <c r="AK4405" s="46"/>
      <c r="AL4405" s="74"/>
    </row>
    <row r="4406" spans="34:38">
      <c r="AH4406" s="46"/>
      <c r="AI4406" s="46"/>
      <c r="AJ4406" s="46"/>
      <c r="AK4406" s="46"/>
      <c r="AL4406" s="74"/>
    </row>
    <row r="4407" spans="34:38">
      <c r="AH4407" s="46"/>
      <c r="AI4407" s="46"/>
      <c r="AJ4407" s="46"/>
      <c r="AK4407" s="46"/>
      <c r="AL4407" s="74"/>
    </row>
    <row r="4408" spans="34:38">
      <c r="AH4408" s="46"/>
      <c r="AI4408" s="46"/>
      <c r="AJ4408" s="46"/>
      <c r="AK4408" s="46"/>
      <c r="AL4408" s="74"/>
    </row>
    <row r="4409" spans="34:38">
      <c r="AH4409" s="46"/>
      <c r="AI4409" s="46"/>
      <c r="AJ4409" s="46"/>
      <c r="AK4409" s="46"/>
      <c r="AL4409" s="74"/>
    </row>
    <row r="4410" spans="34:38">
      <c r="AH4410" s="46"/>
      <c r="AI4410" s="46"/>
      <c r="AJ4410" s="46"/>
      <c r="AK4410" s="46"/>
      <c r="AL4410" s="74"/>
    </row>
    <row r="4411" spans="34:38">
      <c r="AH4411" s="46"/>
      <c r="AI4411" s="46"/>
      <c r="AJ4411" s="46"/>
      <c r="AK4411" s="46"/>
      <c r="AL4411" s="74"/>
    </row>
    <row r="4412" spans="34:38">
      <c r="AH4412" s="46"/>
      <c r="AI4412" s="46"/>
      <c r="AJ4412" s="46"/>
      <c r="AK4412" s="46"/>
      <c r="AL4412" s="74"/>
    </row>
    <row r="4413" spans="34:38">
      <c r="AH4413" s="46"/>
      <c r="AI4413" s="46"/>
      <c r="AJ4413" s="46"/>
      <c r="AK4413" s="46"/>
      <c r="AL4413" s="74"/>
    </row>
    <row r="4414" spans="34:38">
      <c r="AH4414" s="46"/>
      <c r="AI4414" s="46"/>
      <c r="AJ4414" s="46"/>
      <c r="AK4414" s="46"/>
      <c r="AL4414" s="74"/>
    </row>
    <row r="4415" spans="34:38">
      <c r="AH4415" s="46"/>
      <c r="AI4415" s="46"/>
      <c r="AJ4415" s="46"/>
      <c r="AK4415" s="46"/>
      <c r="AL4415" s="74"/>
    </row>
    <row r="4416" spans="34:38">
      <c r="AH4416" s="46"/>
      <c r="AI4416" s="46"/>
      <c r="AJ4416" s="46"/>
      <c r="AK4416" s="46"/>
      <c r="AL4416" s="74"/>
    </row>
    <row r="4417" spans="34:38">
      <c r="AH4417" s="46"/>
      <c r="AI4417" s="46"/>
      <c r="AJ4417" s="46"/>
      <c r="AK4417" s="46"/>
      <c r="AL4417" s="74"/>
    </row>
    <row r="4418" spans="34:38">
      <c r="AH4418" s="46"/>
      <c r="AI4418" s="46"/>
      <c r="AJ4418" s="46"/>
      <c r="AK4418" s="46"/>
      <c r="AL4418" s="74"/>
    </row>
    <row r="4419" spans="34:38">
      <c r="AH4419" s="46"/>
      <c r="AI4419" s="46"/>
      <c r="AJ4419" s="46"/>
      <c r="AK4419" s="46"/>
      <c r="AL4419" s="74"/>
    </row>
    <row r="4420" spans="34:38">
      <c r="AH4420" s="46"/>
      <c r="AI4420" s="46"/>
      <c r="AJ4420" s="46"/>
      <c r="AK4420" s="46"/>
      <c r="AL4420" s="74"/>
    </row>
    <row r="4421" spans="34:38">
      <c r="AH4421" s="46"/>
      <c r="AI4421" s="46"/>
      <c r="AJ4421" s="46"/>
      <c r="AK4421" s="46"/>
      <c r="AL4421" s="74"/>
    </row>
    <row r="4422" spans="34:38">
      <c r="AH4422" s="46"/>
      <c r="AI4422" s="46"/>
      <c r="AJ4422" s="46"/>
      <c r="AK4422" s="46"/>
      <c r="AL4422" s="74"/>
    </row>
    <row r="4423" spans="34:38">
      <c r="AH4423" s="46"/>
      <c r="AI4423" s="46"/>
      <c r="AJ4423" s="46"/>
      <c r="AK4423" s="46"/>
      <c r="AL4423" s="74"/>
    </row>
    <row r="4424" spans="34:38">
      <c r="AH4424" s="46"/>
      <c r="AI4424" s="46"/>
      <c r="AJ4424" s="46"/>
      <c r="AK4424" s="46"/>
      <c r="AL4424" s="74"/>
    </row>
    <row r="4425" spans="34:38">
      <c r="AH4425" s="46"/>
      <c r="AI4425" s="46"/>
      <c r="AJ4425" s="46"/>
      <c r="AK4425" s="46"/>
      <c r="AL4425" s="74"/>
    </row>
    <row r="4426" spans="34:38">
      <c r="AH4426" s="46"/>
      <c r="AI4426" s="46"/>
      <c r="AJ4426" s="46"/>
      <c r="AK4426" s="46"/>
      <c r="AL4426" s="74"/>
    </row>
    <row r="4427" spans="34:38">
      <c r="AH4427" s="46"/>
      <c r="AI4427" s="46"/>
      <c r="AJ4427" s="46"/>
      <c r="AK4427" s="46"/>
      <c r="AL4427" s="74"/>
    </row>
    <row r="4428" spans="34:38">
      <c r="AH4428" s="46"/>
      <c r="AI4428" s="46"/>
      <c r="AJ4428" s="46"/>
      <c r="AK4428" s="46"/>
      <c r="AL4428" s="74"/>
    </row>
    <row r="4429" spans="34:38">
      <c r="AH4429" s="46"/>
      <c r="AI4429" s="46"/>
      <c r="AJ4429" s="46"/>
      <c r="AK4429" s="46"/>
      <c r="AL4429" s="74"/>
    </row>
    <row r="4430" spans="34:38">
      <c r="AH4430" s="46"/>
      <c r="AI4430" s="46"/>
      <c r="AJ4430" s="46"/>
      <c r="AK4430" s="46"/>
      <c r="AL4430" s="74"/>
    </row>
    <row r="4431" spans="34:38">
      <c r="AH4431" s="46"/>
      <c r="AI4431" s="46"/>
      <c r="AJ4431" s="46"/>
      <c r="AK4431" s="46"/>
      <c r="AL4431" s="74"/>
    </row>
    <row r="4432" spans="34:38">
      <c r="AH4432" s="46"/>
      <c r="AI4432" s="46"/>
      <c r="AJ4432" s="46"/>
      <c r="AK4432" s="46"/>
      <c r="AL4432" s="74"/>
    </row>
    <row r="4433" spans="34:38">
      <c r="AH4433" s="46"/>
      <c r="AI4433" s="46"/>
      <c r="AJ4433" s="46"/>
      <c r="AK4433" s="46"/>
      <c r="AL4433" s="74"/>
    </row>
    <row r="4434" spans="34:38">
      <c r="AH4434" s="46"/>
      <c r="AI4434" s="46"/>
      <c r="AJ4434" s="46"/>
      <c r="AK4434" s="46"/>
      <c r="AL4434" s="74"/>
    </row>
    <row r="4435" spans="34:38">
      <c r="AH4435" s="46"/>
      <c r="AI4435" s="46"/>
      <c r="AJ4435" s="46"/>
      <c r="AK4435" s="46"/>
      <c r="AL4435" s="74"/>
    </row>
    <row r="4436" spans="34:38">
      <c r="AH4436" s="46"/>
      <c r="AI4436" s="46"/>
      <c r="AJ4436" s="46"/>
      <c r="AK4436" s="46"/>
      <c r="AL4436" s="74"/>
    </row>
    <row r="4437" spans="34:38">
      <c r="AH4437" s="46"/>
      <c r="AI4437" s="46"/>
      <c r="AJ4437" s="46"/>
      <c r="AK4437" s="46"/>
      <c r="AL4437" s="74"/>
    </row>
    <row r="4438" spans="34:38">
      <c r="AH4438" s="46"/>
      <c r="AI4438" s="46"/>
      <c r="AJ4438" s="46"/>
      <c r="AK4438" s="46"/>
      <c r="AL4438" s="74"/>
    </row>
    <row r="4439" spans="34:38">
      <c r="AH4439" s="46"/>
      <c r="AI4439" s="46"/>
      <c r="AJ4439" s="46"/>
      <c r="AK4439" s="46"/>
      <c r="AL4439" s="74"/>
    </row>
    <row r="4440" spans="34:38">
      <c r="AH4440" s="46"/>
      <c r="AI4440" s="46"/>
      <c r="AJ4440" s="46"/>
      <c r="AK4440" s="46"/>
      <c r="AL4440" s="74"/>
    </row>
    <row r="4441" spans="34:38">
      <c r="AH4441" s="46"/>
      <c r="AI4441" s="46"/>
      <c r="AJ4441" s="46"/>
      <c r="AK4441" s="46"/>
      <c r="AL4441" s="74"/>
    </row>
    <row r="4442" spans="34:38">
      <c r="AH4442" s="46"/>
      <c r="AI4442" s="46"/>
      <c r="AJ4442" s="46"/>
      <c r="AK4442" s="46"/>
      <c r="AL4442" s="74"/>
    </row>
    <row r="4443" spans="34:38">
      <c r="AH4443" s="46"/>
      <c r="AI4443" s="46"/>
      <c r="AJ4443" s="46"/>
      <c r="AK4443" s="46"/>
      <c r="AL4443" s="74"/>
    </row>
    <row r="4444" spans="34:38">
      <c r="AH4444" s="46"/>
      <c r="AI4444" s="46"/>
      <c r="AJ4444" s="46"/>
      <c r="AK4444" s="46"/>
      <c r="AL4444" s="74"/>
    </row>
    <row r="4445" spans="34:38">
      <c r="AH4445" s="46"/>
      <c r="AI4445" s="46"/>
      <c r="AJ4445" s="46"/>
      <c r="AK4445" s="46"/>
      <c r="AL4445" s="74"/>
    </row>
    <row r="4446" spans="34:38">
      <c r="AH4446" s="46"/>
      <c r="AI4446" s="46"/>
      <c r="AJ4446" s="46"/>
      <c r="AK4446" s="46"/>
      <c r="AL4446" s="74"/>
    </row>
    <row r="4447" spans="34:38">
      <c r="AH4447" s="46"/>
      <c r="AI4447" s="46"/>
      <c r="AJ4447" s="46"/>
      <c r="AK4447" s="46"/>
      <c r="AL4447" s="74"/>
    </row>
    <row r="4448" spans="34:38">
      <c r="AH4448" s="46"/>
      <c r="AI4448" s="46"/>
      <c r="AJ4448" s="46"/>
      <c r="AK4448" s="46"/>
      <c r="AL4448" s="74"/>
    </row>
    <row r="4449" spans="34:38">
      <c r="AH4449" s="46"/>
      <c r="AI4449" s="46"/>
      <c r="AJ4449" s="46"/>
      <c r="AK4449" s="46"/>
      <c r="AL4449" s="74"/>
    </row>
    <row r="4450" spans="34:38">
      <c r="AH4450" s="46"/>
      <c r="AI4450" s="46"/>
      <c r="AJ4450" s="46"/>
      <c r="AK4450" s="46"/>
      <c r="AL4450" s="74"/>
    </row>
    <row r="4451" spans="34:38">
      <c r="AH4451" s="46"/>
      <c r="AI4451" s="46"/>
      <c r="AJ4451" s="46"/>
      <c r="AK4451" s="46"/>
      <c r="AL4451" s="74"/>
    </row>
    <row r="4452" spans="34:38">
      <c r="AH4452" s="46"/>
      <c r="AI4452" s="46"/>
      <c r="AJ4452" s="46"/>
      <c r="AK4452" s="46"/>
      <c r="AL4452" s="74"/>
    </row>
    <row r="4453" spans="34:38">
      <c r="AH4453" s="46"/>
      <c r="AI4453" s="46"/>
      <c r="AJ4453" s="46"/>
      <c r="AK4453" s="46"/>
      <c r="AL4453" s="74"/>
    </row>
    <row r="4454" spans="34:38">
      <c r="AH4454" s="46"/>
      <c r="AI4454" s="46"/>
      <c r="AJ4454" s="46"/>
      <c r="AK4454" s="46"/>
      <c r="AL4454" s="74"/>
    </row>
    <row r="4455" spans="34:38">
      <c r="AH4455" s="46"/>
      <c r="AI4455" s="46"/>
      <c r="AJ4455" s="46"/>
      <c r="AK4455" s="46"/>
      <c r="AL4455" s="74"/>
    </row>
    <row r="4456" spans="34:38">
      <c r="AH4456" s="46"/>
      <c r="AI4456" s="46"/>
      <c r="AJ4456" s="46"/>
      <c r="AK4456" s="46"/>
      <c r="AL4456" s="74"/>
    </row>
    <row r="4457" spans="34:38">
      <c r="AH4457" s="46"/>
      <c r="AI4457" s="46"/>
      <c r="AJ4457" s="46"/>
      <c r="AK4457" s="46"/>
      <c r="AL4457" s="74"/>
    </row>
    <row r="4458" spans="34:38">
      <c r="AH4458" s="46"/>
      <c r="AI4458" s="46"/>
      <c r="AJ4458" s="46"/>
      <c r="AK4458" s="46"/>
      <c r="AL4458" s="74"/>
    </row>
    <row r="4459" spans="34:38">
      <c r="AH4459" s="46"/>
      <c r="AI4459" s="46"/>
      <c r="AJ4459" s="46"/>
      <c r="AK4459" s="46"/>
      <c r="AL4459" s="74"/>
    </row>
    <row r="4460" spans="34:38">
      <c r="AH4460" s="46"/>
      <c r="AI4460" s="46"/>
      <c r="AJ4460" s="46"/>
      <c r="AK4460" s="46"/>
      <c r="AL4460" s="74"/>
    </row>
    <row r="4461" spans="34:38">
      <c r="AH4461" s="46"/>
      <c r="AI4461" s="46"/>
      <c r="AJ4461" s="46"/>
      <c r="AK4461" s="46"/>
      <c r="AL4461" s="74"/>
    </row>
    <row r="4462" spans="34:38">
      <c r="AH4462" s="46"/>
      <c r="AI4462" s="46"/>
      <c r="AJ4462" s="46"/>
      <c r="AK4462" s="46"/>
      <c r="AL4462" s="74"/>
    </row>
    <row r="4463" spans="34:38">
      <c r="AH4463" s="46"/>
      <c r="AI4463" s="46"/>
      <c r="AJ4463" s="46"/>
      <c r="AK4463" s="46"/>
      <c r="AL4463" s="74"/>
    </row>
    <row r="4464" spans="34:38">
      <c r="AH4464" s="46"/>
      <c r="AI4464" s="46"/>
      <c r="AJ4464" s="46"/>
      <c r="AK4464" s="46"/>
      <c r="AL4464" s="74"/>
    </row>
    <row r="4465" spans="34:38">
      <c r="AH4465" s="46"/>
      <c r="AI4465" s="46"/>
      <c r="AJ4465" s="46"/>
      <c r="AK4465" s="46"/>
      <c r="AL4465" s="74"/>
    </row>
    <row r="4466" spans="34:38">
      <c r="AH4466" s="46"/>
      <c r="AI4466" s="46"/>
      <c r="AJ4466" s="46"/>
      <c r="AK4466" s="46"/>
      <c r="AL4466" s="74"/>
    </row>
    <row r="4467" spans="34:38">
      <c r="AH4467" s="46"/>
      <c r="AI4467" s="46"/>
      <c r="AJ4467" s="46"/>
      <c r="AK4467" s="46"/>
      <c r="AL4467" s="74"/>
    </row>
    <row r="4468" spans="34:38">
      <c r="AH4468" s="46"/>
      <c r="AI4468" s="46"/>
      <c r="AJ4468" s="46"/>
      <c r="AK4468" s="46"/>
      <c r="AL4468" s="74"/>
    </row>
    <row r="4469" spans="34:38">
      <c r="AH4469" s="46"/>
      <c r="AI4469" s="46"/>
      <c r="AJ4469" s="46"/>
      <c r="AK4469" s="46"/>
      <c r="AL4469" s="74"/>
    </row>
    <row r="4470" spans="34:38">
      <c r="AH4470" s="46"/>
      <c r="AI4470" s="46"/>
      <c r="AJ4470" s="46"/>
      <c r="AK4470" s="46"/>
      <c r="AL4470" s="74"/>
    </row>
    <row r="4471" spans="34:38">
      <c r="AH4471" s="46"/>
      <c r="AI4471" s="46"/>
      <c r="AJ4471" s="46"/>
      <c r="AK4471" s="46"/>
      <c r="AL4471" s="74"/>
    </row>
    <row r="4472" spans="34:38">
      <c r="AH4472" s="46"/>
      <c r="AI4472" s="46"/>
      <c r="AJ4472" s="46"/>
      <c r="AK4472" s="46"/>
      <c r="AL4472" s="74"/>
    </row>
    <row r="4473" spans="34:38">
      <c r="AH4473" s="46"/>
      <c r="AI4473" s="46"/>
      <c r="AJ4473" s="46"/>
      <c r="AK4473" s="46"/>
      <c r="AL4473" s="74"/>
    </row>
    <row r="4474" spans="34:38">
      <c r="AH4474" s="46"/>
      <c r="AI4474" s="46"/>
      <c r="AJ4474" s="46"/>
      <c r="AK4474" s="46"/>
      <c r="AL4474" s="74"/>
    </row>
    <row r="4475" spans="34:38">
      <c r="AH4475" s="46"/>
      <c r="AI4475" s="46"/>
      <c r="AJ4475" s="46"/>
      <c r="AK4475" s="46"/>
      <c r="AL4475" s="74"/>
    </row>
    <row r="4476" spans="34:38">
      <c r="AH4476" s="46"/>
      <c r="AI4476" s="46"/>
      <c r="AJ4476" s="46"/>
      <c r="AK4476" s="46"/>
      <c r="AL4476" s="74"/>
    </row>
    <row r="4477" spans="34:38">
      <c r="AH4477" s="46"/>
      <c r="AI4477" s="46"/>
      <c r="AJ4477" s="46"/>
      <c r="AK4477" s="46"/>
      <c r="AL4477" s="74"/>
    </row>
    <row r="4478" spans="34:38">
      <c r="AH4478" s="46"/>
      <c r="AI4478" s="46"/>
      <c r="AJ4478" s="46"/>
      <c r="AK4478" s="46"/>
      <c r="AL4478" s="74"/>
    </row>
    <row r="4479" spans="34:38">
      <c r="AH4479" s="46"/>
      <c r="AI4479" s="46"/>
      <c r="AJ4479" s="46"/>
      <c r="AK4479" s="46"/>
      <c r="AL4479" s="74"/>
    </row>
    <row r="4480" spans="34:38">
      <c r="AH4480" s="46"/>
      <c r="AI4480" s="46"/>
      <c r="AJ4480" s="46"/>
      <c r="AK4480" s="46"/>
      <c r="AL4480" s="74"/>
    </row>
    <row r="4481" spans="34:38">
      <c r="AH4481" s="46"/>
      <c r="AI4481" s="46"/>
      <c r="AJ4481" s="46"/>
      <c r="AK4481" s="46"/>
      <c r="AL4481" s="74"/>
    </row>
    <row r="4482" spans="34:38">
      <c r="AH4482" s="46"/>
      <c r="AI4482" s="46"/>
      <c r="AJ4482" s="46"/>
      <c r="AK4482" s="46"/>
      <c r="AL4482" s="74"/>
    </row>
    <row r="4483" spans="34:38">
      <c r="AH4483" s="46"/>
      <c r="AI4483" s="46"/>
      <c r="AJ4483" s="46"/>
      <c r="AK4483" s="46"/>
      <c r="AL4483" s="74"/>
    </row>
    <row r="4484" spans="34:38">
      <c r="AH4484" s="46"/>
      <c r="AI4484" s="46"/>
      <c r="AJ4484" s="46"/>
      <c r="AK4484" s="46"/>
      <c r="AL4484" s="74"/>
    </row>
    <row r="4485" spans="34:38">
      <c r="AH4485" s="46"/>
      <c r="AI4485" s="46"/>
      <c r="AJ4485" s="46"/>
      <c r="AK4485" s="46"/>
      <c r="AL4485" s="74"/>
    </row>
    <row r="4486" spans="34:38">
      <c r="AH4486" s="46"/>
      <c r="AI4486" s="46"/>
      <c r="AJ4486" s="46"/>
      <c r="AK4486" s="46"/>
      <c r="AL4486" s="74"/>
    </row>
    <row r="4487" spans="34:38">
      <c r="AH4487" s="46"/>
      <c r="AI4487" s="46"/>
      <c r="AJ4487" s="46"/>
      <c r="AK4487" s="46"/>
      <c r="AL4487" s="74"/>
    </row>
    <row r="4488" spans="34:38">
      <c r="AH4488" s="46"/>
      <c r="AI4488" s="46"/>
      <c r="AJ4488" s="46"/>
      <c r="AK4488" s="46"/>
      <c r="AL4488" s="74"/>
    </row>
    <row r="4489" spans="34:38">
      <c r="AH4489" s="46"/>
      <c r="AI4489" s="46"/>
      <c r="AJ4489" s="46"/>
      <c r="AK4489" s="46"/>
      <c r="AL4489" s="74"/>
    </row>
    <row r="4490" spans="34:38">
      <c r="AH4490" s="46"/>
      <c r="AI4490" s="46"/>
      <c r="AJ4490" s="46"/>
      <c r="AK4490" s="46"/>
      <c r="AL4490" s="74"/>
    </row>
    <row r="4491" spans="34:38">
      <c r="AH4491" s="46"/>
      <c r="AI4491" s="46"/>
      <c r="AJ4491" s="46"/>
      <c r="AK4491" s="46"/>
      <c r="AL4491" s="74"/>
    </row>
    <row r="4492" spans="34:38">
      <c r="AH4492" s="46"/>
      <c r="AI4492" s="46"/>
      <c r="AJ4492" s="46"/>
      <c r="AK4492" s="46"/>
      <c r="AL4492" s="74"/>
    </row>
    <row r="4493" spans="34:38">
      <c r="AH4493" s="46"/>
      <c r="AI4493" s="46"/>
      <c r="AJ4493" s="46"/>
      <c r="AK4493" s="46"/>
      <c r="AL4493" s="74"/>
    </row>
    <row r="4494" spans="34:38">
      <c r="AH4494" s="46"/>
      <c r="AI4494" s="46"/>
      <c r="AJ4494" s="46"/>
      <c r="AK4494" s="46"/>
      <c r="AL4494" s="74"/>
    </row>
    <row r="4495" spans="34:38">
      <c r="AH4495" s="46"/>
      <c r="AI4495" s="46"/>
      <c r="AJ4495" s="46"/>
      <c r="AK4495" s="46"/>
      <c r="AL4495" s="74"/>
    </row>
    <row r="4496" spans="34:38">
      <c r="AH4496" s="46"/>
      <c r="AI4496" s="46"/>
      <c r="AJ4496" s="46"/>
      <c r="AK4496" s="46"/>
      <c r="AL4496" s="74"/>
    </row>
    <row r="4497" spans="34:38">
      <c r="AH4497" s="46"/>
      <c r="AI4497" s="46"/>
      <c r="AJ4497" s="46"/>
      <c r="AK4497" s="46"/>
      <c r="AL4497" s="74"/>
    </row>
    <row r="4498" spans="34:38">
      <c r="AH4498" s="46"/>
      <c r="AI4498" s="46"/>
      <c r="AJ4498" s="46"/>
      <c r="AK4498" s="46"/>
      <c r="AL4498" s="74"/>
    </row>
    <row r="4499" spans="34:38">
      <c r="AH4499" s="46"/>
      <c r="AI4499" s="46"/>
      <c r="AJ4499" s="46"/>
      <c r="AK4499" s="46"/>
      <c r="AL4499" s="74"/>
    </row>
    <row r="4500" spans="34:38">
      <c r="AH4500" s="46"/>
      <c r="AI4500" s="46"/>
      <c r="AJ4500" s="46"/>
      <c r="AK4500" s="46"/>
      <c r="AL4500" s="74"/>
    </row>
    <row r="4501" spans="34:38">
      <c r="AH4501" s="46"/>
      <c r="AI4501" s="46"/>
      <c r="AJ4501" s="46"/>
      <c r="AK4501" s="46"/>
      <c r="AL4501" s="74"/>
    </row>
    <row r="4502" spans="34:38">
      <c r="AH4502" s="46"/>
      <c r="AI4502" s="46"/>
      <c r="AJ4502" s="46"/>
      <c r="AK4502" s="46"/>
      <c r="AL4502" s="74"/>
    </row>
    <row r="4503" spans="34:38">
      <c r="AH4503" s="46"/>
      <c r="AI4503" s="46"/>
      <c r="AJ4503" s="46"/>
      <c r="AK4503" s="46"/>
      <c r="AL4503" s="74"/>
    </row>
    <row r="4504" spans="34:38">
      <c r="AH4504" s="46"/>
      <c r="AI4504" s="46"/>
      <c r="AJ4504" s="46"/>
      <c r="AK4504" s="46"/>
      <c r="AL4504" s="74"/>
    </row>
    <row r="4505" spans="34:38">
      <c r="AH4505" s="46"/>
      <c r="AI4505" s="46"/>
      <c r="AJ4505" s="46"/>
      <c r="AK4505" s="46"/>
      <c r="AL4505" s="74"/>
    </row>
    <row r="4506" spans="34:38">
      <c r="AH4506" s="46"/>
      <c r="AI4506" s="46"/>
      <c r="AJ4506" s="46"/>
      <c r="AK4506" s="46"/>
      <c r="AL4506" s="74"/>
    </row>
    <row r="4507" spans="34:38">
      <c r="AH4507" s="46"/>
      <c r="AI4507" s="46"/>
      <c r="AJ4507" s="46"/>
      <c r="AK4507" s="46"/>
      <c r="AL4507" s="74"/>
    </row>
    <row r="4508" spans="34:38">
      <c r="AH4508" s="46"/>
      <c r="AI4508" s="46"/>
      <c r="AJ4508" s="46"/>
      <c r="AK4508" s="46"/>
      <c r="AL4508" s="74"/>
    </row>
    <row r="4509" spans="34:38">
      <c r="AH4509" s="46"/>
      <c r="AI4509" s="46"/>
      <c r="AJ4509" s="46"/>
      <c r="AK4509" s="46"/>
      <c r="AL4509" s="74"/>
    </row>
    <row r="4510" spans="34:38">
      <c r="AH4510" s="46"/>
      <c r="AI4510" s="46"/>
      <c r="AJ4510" s="46"/>
      <c r="AK4510" s="46"/>
      <c r="AL4510" s="74"/>
    </row>
    <row r="4511" spans="34:38">
      <c r="AH4511" s="46"/>
      <c r="AI4511" s="46"/>
      <c r="AJ4511" s="46"/>
      <c r="AK4511" s="46"/>
      <c r="AL4511" s="74"/>
    </row>
    <row r="4512" spans="34:38">
      <c r="AH4512" s="46"/>
      <c r="AI4512" s="46"/>
      <c r="AJ4512" s="46"/>
      <c r="AK4512" s="46"/>
      <c r="AL4512" s="74"/>
    </row>
    <row r="4513" spans="34:38">
      <c r="AH4513" s="46"/>
      <c r="AI4513" s="46"/>
      <c r="AJ4513" s="46"/>
      <c r="AK4513" s="46"/>
      <c r="AL4513" s="74"/>
    </row>
    <row r="4514" spans="34:38">
      <c r="AH4514" s="46"/>
      <c r="AI4514" s="46"/>
      <c r="AJ4514" s="46"/>
      <c r="AK4514" s="46"/>
      <c r="AL4514" s="74"/>
    </row>
    <row r="4515" spans="34:38">
      <c r="AH4515" s="46"/>
      <c r="AI4515" s="46"/>
      <c r="AJ4515" s="46"/>
      <c r="AK4515" s="46"/>
      <c r="AL4515" s="74"/>
    </row>
    <row r="4516" spans="34:38">
      <c r="AH4516" s="46"/>
      <c r="AI4516" s="46"/>
      <c r="AJ4516" s="46"/>
      <c r="AK4516" s="46"/>
      <c r="AL4516" s="74"/>
    </row>
    <row r="4517" spans="34:38">
      <c r="AH4517" s="46"/>
      <c r="AI4517" s="46"/>
      <c r="AJ4517" s="46"/>
      <c r="AK4517" s="46"/>
      <c r="AL4517" s="74"/>
    </row>
    <row r="4518" spans="34:38">
      <c r="AH4518" s="46"/>
      <c r="AI4518" s="46"/>
      <c r="AJ4518" s="46"/>
      <c r="AK4518" s="46"/>
      <c r="AL4518" s="74"/>
    </row>
    <row r="4519" spans="34:38">
      <c r="AH4519" s="46"/>
      <c r="AI4519" s="46"/>
      <c r="AJ4519" s="46"/>
      <c r="AK4519" s="46"/>
      <c r="AL4519" s="74"/>
    </row>
    <row r="4520" spans="34:38">
      <c r="AH4520" s="46"/>
      <c r="AI4520" s="46"/>
      <c r="AJ4520" s="46"/>
      <c r="AK4520" s="46"/>
      <c r="AL4520" s="74"/>
    </row>
    <row r="4521" spans="34:38">
      <c r="AH4521" s="46"/>
      <c r="AI4521" s="46"/>
      <c r="AJ4521" s="46"/>
      <c r="AK4521" s="46"/>
      <c r="AL4521" s="74"/>
    </row>
    <row r="4522" spans="34:38">
      <c r="AH4522" s="46"/>
      <c r="AI4522" s="46"/>
      <c r="AJ4522" s="46"/>
      <c r="AK4522" s="46"/>
      <c r="AL4522" s="74"/>
    </row>
    <row r="4523" spans="34:38">
      <c r="AH4523" s="46"/>
      <c r="AI4523" s="46"/>
      <c r="AJ4523" s="46"/>
      <c r="AK4523" s="46"/>
      <c r="AL4523" s="74"/>
    </row>
    <row r="4524" spans="34:38">
      <c r="AH4524" s="46"/>
      <c r="AI4524" s="46"/>
      <c r="AJ4524" s="46"/>
      <c r="AK4524" s="46"/>
      <c r="AL4524" s="74"/>
    </row>
    <row r="4525" spans="34:38">
      <c r="AH4525" s="46"/>
      <c r="AI4525" s="46"/>
      <c r="AJ4525" s="46"/>
      <c r="AK4525" s="46"/>
      <c r="AL4525" s="74"/>
    </row>
    <row r="4526" spans="34:38">
      <c r="AH4526" s="46"/>
      <c r="AI4526" s="46"/>
      <c r="AJ4526" s="46"/>
      <c r="AK4526" s="46"/>
      <c r="AL4526" s="74"/>
    </row>
    <row r="4527" spans="34:38">
      <c r="AH4527" s="46"/>
      <c r="AI4527" s="46"/>
      <c r="AJ4527" s="46"/>
      <c r="AK4527" s="46"/>
      <c r="AL4527" s="74"/>
    </row>
    <row r="4528" spans="34:38">
      <c r="AH4528" s="46"/>
      <c r="AI4528" s="46"/>
      <c r="AJ4528" s="46"/>
      <c r="AK4528" s="46"/>
      <c r="AL4528" s="74"/>
    </row>
    <row r="4529" spans="34:38">
      <c r="AH4529" s="46"/>
      <c r="AI4529" s="46"/>
      <c r="AJ4529" s="46"/>
      <c r="AK4529" s="46"/>
      <c r="AL4529" s="74"/>
    </row>
    <row r="4530" spans="34:38">
      <c r="AH4530" s="46"/>
      <c r="AI4530" s="46"/>
      <c r="AJ4530" s="46"/>
      <c r="AK4530" s="46"/>
      <c r="AL4530" s="74"/>
    </row>
    <row r="4531" spans="34:38">
      <c r="AH4531" s="46"/>
      <c r="AI4531" s="46"/>
      <c r="AJ4531" s="46"/>
      <c r="AK4531" s="46"/>
      <c r="AL4531" s="74"/>
    </row>
    <row r="4532" spans="34:38">
      <c r="AH4532" s="46"/>
      <c r="AI4532" s="46"/>
      <c r="AJ4532" s="46"/>
      <c r="AK4532" s="46"/>
      <c r="AL4532" s="74"/>
    </row>
    <row r="4533" spans="34:38">
      <c r="AH4533" s="46"/>
      <c r="AI4533" s="46"/>
      <c r="AJ4533" s="46"/>
      <c r="AK4533" s="46"/>
      <c r="AL4533" s="74"/>
    </row>
    <row r="4534" spans="34:38">
      <c r="AH4534" s="46"/>
      <c r="AI4534" s="46"/>
      <c r="AJ4534" s="46"/>
      <c r="AK4534" s="46"/>
      <c r="AL4534" s="74"/>
    </row>
    <row r="4535" spans="34:38">
      <c r="AH4535" s="46"/>
      <c r="AI4535" s="46"/>
      <c r="AJ4535" s="46"/>
      <c r="AK4535" s="46"/>
      <c r="AL4535" s="74"/>
    </row>
    <row r="4536" spans="34:38">
      <c r="AH4536" s="46"/>
      <c r="AI4536" s="46"/>
      <c r="AJ4536" s="46"/>
      <c r="AK4536" s="46"/>
      <c r="AL4536" s="74"/>
    </row>
    <row r="4537" spans="34:38">
      <c r="AH4537" s="46"/>
      <c r="AI4537" s="46"/>
      <c r="AJ4537" s="46"/>
      <c r="AK4537" s="46"/>
      <c r="AL4537" s="74"/>
    </row>
    <row r="4538" spans="34:38">
      <c r="AH4538" s="46"/>
      <c r="AI4538" s="46"/>
      <c r="AJ4538" s="46"/>
      <c r="AK4538" s="46"/>
      <c r="AL4538" s="74"/>
    </row>
    <row r="4539" spans="34:38">
      <c r="AH4539" s="46"/>
      <c r="AI4539" s="46"/>
      <c r="AJ4539" s="46"/>
      <c r="AK4539" s="46"/>
      <c r="AL4539" s="74"/>
    </row>
    <row r="4540" spans="34:38">
      <c r="AH4540" s="46"/>
      <c r="AI4540" s="46"/>
      <c r="AJ4540" s="46"/>
      <c r="AK4540" s="46"/>
      <c r="AL4540" s="74"/>
    </row>
    <row r="4541" spans="34:38">
      <c r="AH4541" s="46"/>
      <c r="AI4541" s="46"/>
      <c r="AJ4541" s="46"/>
      <c r="AK4541" s="46"/>
      <c r="AL4541" s="74"/>
    </row>
    <row r="4542" spans="34:38">
      <c r="AH4542" s="46"/>
      <c r="AI4542" s="46"/>
      <c r="AJ4542" s="46"/>
      <c r="AK4542" s="46"/>
      <c r="AL4542" s="74"/>
    </row>
    <row r="4543" spans="34:38">
      <c r="AH4543" s="46"/>
      <c r="AI4543" s="46"/>
      <c r="AJ4543" s="46"/>
      <c r="AK4543" s="46"/>
      <c r="AL4543" s="74"/>
    </row>
    <row r="4544" spans="34:38">
      <c r="AH4544" s="46"/>
      <c r="AI4544" s="46"/>
      <c r="AJ4544" s="46"/>
      <c r="AK4544" s="46"/>
      <c r="AL4544" s="74"/>
    </row>
    <row r="4545" spans="34:38">
      <c r="AH4545" s="46"/>
      <c r="AI4545" s="46"/>
      <c r="AJ4545" s="46"/>
      <c r="AK4545" s="46"/>
      <c r="AL4545" s="74"/>
    </row>
    <row r="4546" spans="34:38">
      <c r="AH4546" s="46"/>
      <c r="AI4546" s="46"/>
      <c r="AJ4546" s="46"/>
      <c r="AK4546" s="46"/>
      <c r="AL4546" s="74"/>
    </row>
    <row r="4547" spans="34:38">
      <c r="AH4547" s="46"/>
      <c r="AI4547" s="46"/>
      <c r="AJ4547" s="46"/>
      <c r="AK4547" s="46"/>
      <c r="AL4547" s="74"/>
    </row>
    <row r="4548" spans="34:38">
      <c r="AH4548" s="46"/>
      <c r="AI4548" s="46"/>
      <c r="AJ4548" s="46"/>
      <c r="AK4548" s="46"/>
      <c r="AL4548" s="74"/>
    </row>
    <row r="4549" spans="34:38">
      <c r="AH4549" s="46"/>
      <c r="AI4549" s="46"/>
      <c r="AJ4549" s="46"/>
      <c r="AK4549" s="46"/>
      <c r="AL4549" s="74"/>
    </row>
    <row r="4550" spans="34:38">
      <c r="AH4550" s="46"/>
      <c r="AI4550" s="46"/>
      <c r="AJ4550" s="46"/>
      <c r="AK4550" s="46"/>
      <c r="AL4550" s="74"/>
    </row>
    <row r="4551" spans="34:38">
      <c r="AH4551" s="46"/>
      <c r="AI4551" s="46"/>
      <c r="AJ4551" s="46"/>
      <c r="AK4551" s="46"/>
      <c r="AL4551" s="74"/>
    </row>
    <row r="4552" spans="34:38">
      <c r="AH4552" s="46"/>
      <c r="AI4552" s="46"/>
      <c r="AJ4552" s="46"/>
      <c r="AK4552" s="46"/>
      <c r="AL4552" s="74"/>
    </row>
    <row r="4553" spans="34:38">
      <c r="AH4553" s="46"/>
      <c r="AI4553" s="46"/>
      <c r="AJ4553" s="46"/>
      <c r="AK4553" s="46"/>
      <c r="AL4553" s="74"/>
    </row>
    <row r="4554" spans="34:38">
      <c r="AH4554" s="46"/>
      <c r="AI4554" s="46"/>
      <c r="AJ4554" s="46"/>
      <c r="AK4554" s="46"/>
      <c r="AL4554" s="74"/>
    </row>
    <row r="4555" spans="34:38">
      <c r="AH4555" s="46"/>
      <c r="AI4555" s="46"/>
      <c r="AJ4555" s="46"/>
      <c r="AK4555" s="46"/>
      <c r="AL4555" s="74"/>
    </row>
    <row r="4556" spans="34:38">
      <c r="AH4556" s="46"/>
      <c r="AI4556" s="46"/>
      <c r="AJ4556" s="46"/>
      <c r="AK4556" s="46"/>
      <c r="AL4556" s="74"/>
    </row>
    <row r="4557" spans="34:38">
      <c r="AH4557" s="46"/>
      <c r="AI4557" s="46"/>
      <c r="AJ4557" s="46"/>
      <c r="AK4557" s="46"/>
      <c r="AL4557" s="74"/>
    </row>
    <row r="4558" spans="34:38">
      <c r="AH4558" s="46"/>
      <c r="AI4558" s="46"/>
      <c r="AJ4558" s="46"/>
      <c r="AK4558" s="46"/>
      <c r="AL4558" s="74"/>
    </row>
    <row r="4559" spans="34:38">
      <c r="AH4559" s="46"/>
      <c r="AI4559" s="46"/>
      <c r="AJ4559" s="46"/>
      <c r="AK4559" s="46"/>
      <c r="AL4559" s="74"/>
    </row>
    <row r="4560" spans="34:38">
      <c r="AH4560" s="46"/>
      <c r="AI4560" s="46"/>
      <c r="AJ4560" s="46"/>
      <c r="AK4560" s="46"/>
      <c r="AL4560" s="74"/>
    </row>
    <row r="4561" spans="34:38">
      <c r="AH4561" s="46"/>
      <c r="AI4561" s="46"/>
      <c r="AJ4561" s="46"/>
      <c r="AK4561" s="46"/>
      <c r="AL4561" s="74"/>
    </row>
    <row r="4562" spans="34:38">
      <c r="AH4562" s="46"/>
      <c r="AI4562" s="46"/>
      <c r="AJ4562" s="46"/>
      <c r="AK4562" s="46"/>
      <c r="AL4562" s="74"/>
    </row>
    <row r="4563" spans="34:38">
      <c r="AH4563" s="46"/>
      <c r="AI4563" s="46"/>
      <c r="AJ4563" s="46"/>
      <c r="AK4563" s="46"/>
      <c r="AL4563" s="74"/>
    </row>
    <row r="4564" spans="34:38">
      <c r="AH4564" s="46"/>
      <c r="AI4564" s="46"/>
      <c r="AJ4564" s="46"/>
      <c r="AK4564" s="46"/>
      <c r="AL4564" s="74"/>
    </row>
    <row r="4565" spans="34:38">
      <c r="AH4565" s="46"/>
      <c r="AI4565" s="46"/>
      <c r="AJ4565" s="46"/>
      <c r="AK4565" s="46"/>
      <c r="AL4565" s="74"/>
    </row>
    <row r="4566" spans="34:38">
      <c r="AH4566" s="46"/>
      <c r="AI4566" s="46"/>
      <c r="AJ4566" s="46"/>
      <c r="AK4566" s="46"/>
      <c r="AL4566" s="74"/>
    </row>
    <row r="4567" spans="34:38">
      <c r="AH4567" s="46"/>
      <c r="AI4567" s="46"/>
      <c r="AJ4567" s="46"/>
      <c r="AK4567" s="46"/>
      <c r="AL4567" s="74"/>
    </row>
    <row r="4568" spans="34:38">
      <c r="AH4568" s="46"/>
      <c r="AI4568" s="46"/>
      <c r="AJ4568" s="46"/>
      <c r="AK4568" s="46"/>
      <c r="AL4568" s="74"/>
    </row>
    <row r="4569" spans="34:38">
      <c r="AH4569" s="46"/>
      <c r="AI4569" s="46"/>
      <c r="AJ4569" s="46"/>
      <c r="AK4569" s="46"/>
      <c r="AL4569" s="74"/>
    </row>
    <row r="4570" spans="34:38">
      <c r="AH4570" s="46"/>
      <c r="AI4570" s="46"/>
      <c r="AJ4570" s="46"/>
      <c r="AK4570" s="46"/>
      <c r="AL4570" s="74"/>
    </row>
    <row r="4571" spans="34:38">
      <c r="AH4571" s="46"/>
      <c r="AI4571" s="46"/>
      <c r="AJ4571" s="46"/>
      <c r="AK4571" s="46"/>
      <c r="AL4571" s="74"/>
    </row>
    <row r="4572" spans="34:38">
      <c r="AH4572" s="46"/>
      <c r="AI4572" s="46"/>
      <c r="AJ4572" s="46"/>
      <c r="AK4572" s="46"/>
      <c r="AL4572" s="74"/>
    </row>
    <row r="4573" spans="34:38">
      <c r="AH4573" s="46"/>
      <c r="AI4573" s="46"/>
      <c r="AJ4573" s="46"/>
      <c r="AK4573" s="46"/>
      <c r="AL4573" s="74"/>
    </row>
    <row r="4574" spans="34:38">
      <c r="AH4574" s="46"/>
      <c r="AI4574" s="46"/>
      <c r="AJ4574" s="46"/>
      <c r="AK4574" s="46"/>
      <c r="AL4574" s="74"/>
    </row>
    <row r="4575" spans="34:38">
      <c r="AH4575" s="46"/>
      <c r="AI4575" s="46"/>
      <c r="AJ4575" s="46"/>
      <c r="AK4575" s="46"/>
      <c r="AL4575" s="74"/>
    </row>
    <row r="4576" spans="34:38">
      <c r="AH4576" s="46"/>
      <c r="AI4576" s="46"/>
      <c r="AJ4576" s="46"/>
      <c r="AK4576" s="46"/>
      <c r="AL4576" s="74"/>
    </row>
    <row r="4577" spans="34:38">
      <c r="AH4577" s="46"/>
      <c r="AI4577" s="46"/>
      <c r="AJ4577" s="46"/>
      <c r="AK4577" s="46"/>
      <c r="AL4577" s="74"/>
    </row>
    <row r="4578" spans="34:38">
      <c r="AH4578" s="46"/>
      <c r="AI4578" s="46"/>
      <c r="AJ4578" s="46"/>
      <c r="AK4578" s="46"/>
      <c r="AL4578" s="74"/>
    </row>
    <row r="4579" spans="34:38">
      <c r="AH4579" s="46"/>
      <c r="AI4579" s="46"/>
      <c r="AJ4579" s="46"/>
      <c r="AK4579" s="46"/>
      <c r="AL4579" s="74"/>
    </row>
    <row r="4580" spans="34:38">
      <c r="AH4580" s="46"/>
      <c r="AI4580" s="46"/>
      <c r="AJ4580" s="46"/>
      <c r="AK4580" s="46"/>
      <c r="AL4580" s="74"/>
    </row>
    <row r="4581" spans="34:38">
      <c r="AH4581" s="46"/>
      <c r="AI4581" s="46"/>
      <c r="AJ4581" s="46"/>
      <c r="AK4581" s="46"/>
      <c r="AL4581" s="74"/>
    </row>
    <row r="4582" spans="34:38">
      <c r="AH4582" s="46"/>
      <c r="AI4582" s="46"/>
      <c r="AJ4582" s="46"/>
      <c r="AK4582" s="46"/>
      <c r="AL4582" s="74"/>
    </row>
    <row r="4583" spans="34:38">
      <c r="AH4583" s="46"/>
      <c r="AI4583" s="46"/>
      <c r="AJ4583" s="46"/>
      <c r="AK4583" s="46"/>
      <c r="AL4583" s="74"/>
    </row>
    <row r="4584" spans="34:38">
      <c r="AH4584" s="46"/>
      <c r="AI4584" s="46"/>
      <c r="AJ4584" s="46"/>
      <c r="AK4584" s="46"/>
      <c r="AL4584" s="74"/>
    </row>
    <row r="4585" spans="34:38">
      <c r="AH4585" s="46"/>
      <c r="AI4585" s="46"/>
      <c r="AJ4585" s="46"/>
      <c r="AK4585" s="46"/>
      <c r="AL4585" s="74"/>
    </row>
    <row r="4586" spans="34:38">
      <c r="AH4586" s="46"/>
      <c r="AI4586" s="46"/>
      <c r="AJ4586" s="46"/>
      <c r="AK4586" s="46"/>
      <c r="AL4586" s="74"/>
    </row>
    <row r="4587" spans="34:38">
      <c r="AH4587" s="46"/>
      <c r="AI4587" s="46"/>
      <c r="AJ4587" s="46"/>
      <c r="AK4587" s="46"/>
      <c r="AL4587" s="74"/>
    </row>
    <row r="4588" spans="34:38">
      <c r="AH4588" s="46"/>
      <c r="AI4588" s="46"/>
      <c r="AJ4588" s="46"/>
      <c r="AK4588" s="46"/>
      <c r="AL4588" s="74"/>
    </row>
    <row r="4589" spans="34:38">
      <c r="AH4589" s="46"/>
      <c r="AI4589" s="46"/>
      <c r="AJ4589" s="46"/>
      <c r="AK4589" s="46"/>
      <c r="AL4589" s="74"/>
    </row>
    <row r="4590" spans="34:38">
      <c r="AH4590" s="46"/>
      <c r="AI4590" s="46"/>
      <c r="AJ4590" s="46"/>
      <c r="AK4590" s="46"/>
      <c r="AL4590" s="74"/>
    </row>
    <row r="4591" spans="34:38">
      <c r="AH4591" s="46"/>
      <c r="AI4591" s="46"/>
      <c r="AJ4591" s="46"/>
      <c r="AK4591" s="46"/>
      <c r="AL4591" s="74"/>
    </row>
    <row r="4592" spans="34:38">
      <c r="AH4592" s="46"/>
      <c r="AI4592" s="46"/>
      <c r="AJ4592" s="46"/>
      <c r="AK4592" s="46"/>
      <c r="AL4592" s="74"/>
    </row>
    <row r="4593" spans="34:38">
      <c r="AH4593" s="46"/>
      <c r="AI4593" s="46"/>
      <c r="AJ4593" s="46"/>
      <c r="AK4593" s="46"/>
      <c r="AL4593" s="74"/>
    </row>
    <row r="4594" spans="34:38">
      <c r="AH4594" s="46"/>
      <c r="AI4594" s="46"/>
      <c r="AJ4594" s="46"/>
      <c r="AK4594" s="46"/>
      <c r="AL4594" s="74"/>
    </row>
    <row r="4595" spans="34:38">
      <c r="AH4595" s="46"/>
      <c r="AI4595" s="46"/>
      <c r="AJ4595" s="46"/>
      <c r="AK4595" s="46"/>
      <c r="AL4595" s="74"/>
    </row>
    <row r="4596" spans="34:38">
      <c r="AH4596" s="46"/>
      <c r="AI4596" s="46"/>
      <c r="AJ4596" s="46"/>
      <c r="AK4596" s="46"/>
      <c r="AL4596" s="74"/>
    </row>
    <row r="4597" spans="34:38">
      <c r="AH4597" s="46"/>
      <c r="AI4597" s="46"/>
      <c r="AJ4597" s="46"/>
      <c r="AK4597" s="46"/>
      <c r="AL4597" s="74"/>
    </row>
    <row r="4598" spans="34:38">
      <c r="AH4598" s="46"/>
      <c r="AI4598" s="46"/>
      <c r="AJ4598" s="46"/>
      <c r="AK4598" s="46"/>
      <c r="AL4598" s="74"/>
    </row>
    <row r="4599" spans="34:38">
      <c r="AH4599" s="46"/>
      <c r="AI4599" s="46"/>
      <c r="AJ4599" s="46"/>
      <c r="AK4599" s="46"/>
      <c r="AL4599" s="74"/>
    </row>
    <row r="4600" spans="34:38">
      <c r="AH4600" s="46"/>
      <c r="AI4600" s="46"/>
      <c r="AJ4600" s="46"/>
      <c r="AK4600" s="46"/>
      <c r="AL4600" s="74"/>
    </row>
    <row r="4601" spans="34:38">
      <c r="AH4601" s="46"/>
      <c r="AI4601" s="46"/>
      <c r="AJ4601" s="46"/>
      <c r="AK4601" s="46"/>
      <c r="AL4601" s="74"/>
    </row>
    <row r="4602" spans="34:38">
      <c r="AH4602" s="46"/>
      <c r="AI4602" s="46"/>
      <c r="AJ4602" s="46"/>
      <c r="AK4602" s="46"/>
      <c r="AL4602" s="74"/>
    </row>
    <row r="4603" spans="34:38">
      <c r="AH4603" s="46"/>
      <c r="AI4603" s="46"/>
      <c r="AJ4603" s="46"/>
      <c r="AK4603" s="46"/>
      <c r="AL4603" s="74"/>
    </row>
    <row r="4604" spans="34:38">
      <c r="AH4604" s="46"/>
      <c r="AI4604" s="46"/>
      <c r="AJ4604" s="46"/>
      <c r="AK4604" s="46"/>
      <c r="AL4604" s="74"/>
    </row>
    <row r="4605" spans="34:38">
      <c r="AH4605" s="46"/>
      <c r="AI4605" s="46"/>
      <c r="AJ4605" s="46"/>
      <c r="AK4605" s="46"/>
      <c r="AL4605" s="74"/>
    </row>
    <row r="4606" spans="34:38">
      <c r="AH4606" s="46"/>
      <c r="AI4606" s="46"/>
      <c r="AJ4606" s="46"/>
      <c r="AK4606" s="46"/>
      <c r="AL4606" s="74"/>
    </row>
    <row r="4607" spans="34:38">
      <c r="AH4607" s="46"/>
      <c r="AI4607" s="46"/>
      <c r="AJ4607" s="46"/>
      <c r="AK4607" s="46"/>
      <c r="AL4607" s="74"/>
    </row>
    <row r="4608" spans="34:38">
      <c r="AH4608" s="46"/>
      <c r="AI4608" s="46"/>
      <c r="AJ4608" s="46"/>
      <c r="AK4608" s="46"/>
      <c r="AL4608" s="74"/>
    </row>
    <row r="4609" spans="34:38">
      <c r="AH4609" s="46"/>
      <c r="AI4609" s="46"/>
      <c r="AJ4609" s="46"/>
      <c r="AK4609" s="46"/>
      <c r="AL4609" s="74"/>
    </row>
    <row r="4610" spans="34:38">
      <c r="AH4610" s="46"/>
      <c r="AI4610" s="46"/>
      <c r="AJ4610" s="46"/>
      <c r="AK4610" s="46"/>
      <c r="AL4610" s="74"/>
    </row>
    <row r="4611" spans="34:38">
      <c r="AH4611" s="46"/>
      <c r="AI4611" s="46"/>
      <c r="AJ4611" s="46"/>
      <c r="AK4611" s="46"/>
      <c r="AL4611" s="74"/>
    </row>
    <row r="4612" spans="34:38">
      <c r="AH4612" s="46"/>
      <c r="AI4612" s="46"/>
      <c r="AJ4612" s="46"/>
      <c r="AK4612" s="46"/>
      <c r="AL4612" s="74"/>
    </row>
    <row r="4613" spans="34:38">
      <c r="AH4613" s="46"/>
      <c r="AI4613" s="46"/>
      <c r="AJ4613" s="46"/>
      <c r="AK4613" s="46"/>
      <c r="AL4613" s="74"/>
    </row>
    <row r="4614" spans="34:38">
      <c r="AH4614" s="46"/>
      <c r="AI4614" s="46"/>
      <c r="AJ4614" s="46"/>
      <c r="AK4614" s="46"/>
      <c r="AL4614" s="74"/>
    </row>
    <row r="4615" spans="34:38">
      <c r="AH4615" s="46"/>
      <c r="AI4615" s="46"/>
      <c r="AJ4615" s="46"/>
      <c r="AK4615" s="46"/>
      <c r="AL4615" s="74"/>
    </row>
    <row r="4616" spans="34:38">
      <c r="AH4616" s="46"/>
      <c r="AI4616" s="46"/>
      <c r="AJ4616" s="46"/>
      <c r="AK4616" s="46"/>
      <c r="AL4616" s="74"/>
    </row>
    <row r="4617" spans="34:38">
      <c r="AH4617" s="46"/>
      <c r="AI4617" s="46"/>
      <c r="AJ4617" s="46"/>
      <c r="AK4617" s="46"/>
      <c r="AL4617" s="74"/>
    </row>
    <row r="4618" spans="34:38">
      <c r="AH4618" s="46"/>
      <c r="AI4618" s="46"/>
      <c r="AJ4618" s="46"/>
      <c r="AK4618" s="46"/>
      <c r="AL4618" s="74"/>
    </row>
    <row r="4619" spans="34:38">
      <c r="AH4619" s="46"/>
      <c r="AI4619" s="46"/>
      <c r="AJ4619" s="46"/>
      <c r="AK4619" s="46"/>
      <c r="AL4619" s="74"/>
    </row>
    <row r="4620" spans="34:38">
      <c r="AH4620" s="46"/>
      <c r="AI4620" s="46"/>
      <c r="AJ4620" s="46"/>
      <c r="AK4620" s="46"/>
      <c r="AL4620" s="74"/>
    </row>
    <row r="4621" spans="34:38">
      <c r="AH4621" s="46"/>
      <c r="AI4621" s="46"/>
      <c r="AJ4621" s="46"/>
      <c r="AK4621" s="46"/>
      <c r="AL4621" s="74"/>
    </row>
    <row r="4622" spans="34:38">
      <c r="AH4622" s="46"/>
      <c r="AI4622" s="46"/>
      <c r="AJ4622" s="46"/>
      <c r="AK4622" s="46"/>
      <c r="AL4622" s="74"/>
    </row>
    <row r="4623" spans="34:38">
      <c r="AH4623" s="46"/>
      <c r="AI4623" s="46"/>
      <c r="AJ4623" s="46"/>
      <c r="AK4623" s="46"/>
      <c r="AL4623" s="74"/>
    </row>
    <row r="4624" spans="34:38">
      <c r="AH4624" s="46"/>
      <c r="AI4624" s="46"/>
      <c r="AJ4624" s="46"/>
      <c r="AK4624" s="46"/>
      <c r="AL4624" s="74"/>
    </row>
    <row r="4625" spans="34:38">
      <c r="AH4625" s="46"/>
      <c r="AI4625" s="46"/>
      <c r="AJ4625" s="46"/>
      <c r="AK4625" s="46"/>
      <c r="AL4625" s="74"/>
    </row>
    <row r="4626" spans="34:38">
      <c r="AH4626" s="46"/>
      <c r="AI4626" s="46"/>
      <c r="AJ4626" s="46"/>
      <c r="AK4626" s="46"/>
      <c r="AL4626" s="74"/>
    </row>
    <row r="4627" spans="34:38">
      <c r="AH4627" s="46"/>
      <c r="AI4627" s="46"/>
      <c r="AJ4627" s="46"/>
      <c r="AK4627" s="46"/>
      <c r="AL4627" s="74"/>
    </row>
    <row r="4628" spans="34:38">
      <c r="AH4628" s="46"/>
      <c r="AI4628" s="46"/>
      <c r="AJ4628" s="46"/>
      <c r="AK4628" s="46"/>
      <c r="AL4628" s="74"/>
    </row>
    <row r="4629" spans="34:38">
      <c r="AH4629" s="46"/>
      <c r="AI4629" s="46"/>
      <c r="AJ4629" s="46"/>
      <c r="AK4629" s="46"/>
      <c r="AL4629" s="74"/>
    </row>
    <row r="4630" spans="34:38">
      <c r="AH4630" s="46"/>
      <c r="AI4630" s="46"/>
      <c r="AJ4630" s="46"/>
      <c r="AK4630" s="46"/>
      <c r="AL4630" s="74"/>
    </row>
    <row r="4631" spans="34:38">
      <c r="AH4631" s="46"/>
      <c r="AI4631" s="46"/>
      <c r="AJ4631" s="46"/>
      <c r="AK4631" s="46"/>
      <c r="AL4631" s="74"/>
    </row>
    <row r="4632" spans="34:38">
      <c r="AH4632" s="46"/>
      <c r="AI4632" s="46"/>
      <c r="AJ4632" s="46"/>
      <c r="AK4632" s="46"/>
      <c r="AL4632" s="74"/>
    </row>
    <row r="4633" spans="34:38">
      <c r="AH4633" s="46"/>
      <c r="AI4633" s="46"/>
      <c r="AJ4633" s="46"/>
      <c r="AK4633" s="46"/>
      <c r="AL4633" s="74"/>
    </row>
    <row r="4634" spans="34:38">
      <c r="AH4634" s="46"/>
      <c r="AI4634" s="46"/>
      <c r="AJ4634" s="46"/>
      <c r="AK4634" s="46"/>
      <c r="AL4634" s="74"/>
    </row>
    <row r="4635" spans="34:38">
      <c r="AH4635" s="46"/>
      <c r="AI4635" s="46"/>
      <c r="AJ4635" s="46"/>
      <c r="AK4635" s="46"/>
      <c r="AL4635" s="74"/>
    </row>
    <row r="4636" spans="34:38">
      <c r="AH4636" s="46"/>
      <c r="AI4636" s="46"/>
      <c r="AJ4636" s="46"/>
      <c r="AK4636" s="46"/>
      <c r="AL4636" s="74"/>
    </row>
    <row r="4637" spans="34:38">
      <c r="AH4637" s="46"/>
      <c r="AI4637" s="46"/>
      <c r="AJ4637" s="46"/>
      <c r="AK4637" s="46"/>
      <c r="AL4637" s="74"/>
    </row>
    <row r="4638" spans="34:38">
      <c r="AH4638" s="46"/>
      <c r="AI4638" s="46"/>
      <c r="AJ4638" s="46"/>
      <c r="AK4638" s="46"/>
      <c r="AL4638" s="74"/>
    </row>
    <row r="4639" spans="34:38">
      <c r="AH4639" s="46"/>
      <c r="AI4639" s="46"/>
      <c r="AJ4639" s="46"/>
      <c r="AK4639" s="46"/>
      <c r="AL4639" s="74"/>
    </row>
    <row r="4640" spans="34:38">
      <c r="AH4640" s="46"/>
      <c r="AI4640" s="46"/>
      <c r="AJ4640" s="46"/>
      <c r="AK4640" s="46"/>
      <c r="AL4640" s="74"/>
    </row>
    <row r="4641" spans="34:38">
      <c r="AH4641" s="46"/>
      <c r="AI4641" s="46"/>
      <c r="AJ4641" s="46"/>
      <c r="AK4641" s="46"/>
      <c r="AL4641" s="74"/>
    </row>
    <row r="4642" spans="34:38">
      <c r="AH4642" s="46"/>
      <c r="AI4642" s="46"/>
      <c r="AJ4642" s="46"/>
      <c r="AK4642" s="46"/>
      <c r="AL4642" s="74"/>
    </row>
    <row r="4643" spans="34:38">
      <c r="AH4643" s="46"/>
      <c r="AI4643" s="46"/>
      <c r="AJ4643" s="46"/>
      <c r="AK4643" s="46"/>
      <c r="AL4643" s="74"/>
    </row>
    <row r="4644" spans="34:38">
      <c r="AH4644" s="46"/>
      <c r="AI4644" s="46"/>
      <c r="AJ4644" s="46"/>
      <c r="AK4644" s="46"/>
      <c r="AL4644" s="74"/>
    </row>
    <row r="4645" spans="34:38">
      <c r="AH4645" s="46"/>
      <c r="AI4645" s="46"/>
      <c r="AJ4645" s="46"/>
      <c r="AK4645" s="46"/>
      <c r="AL4645" s="74"/>
    </row>
    <row r="4646" spans="34:38">
      <c r="AH4646" s="46"/>
      <c r="AI4646" s="46"/>
      <c r="AJ4646" s="46"/>
      <c r="AK4646" s="46"/>
      <c r="AL4646" s="74"/>
    </row>
    <row r="4647" spans="34:38">
      <c r="AH4647" s="46"/>
      <c r="AI4647" s="46"/>
      <c r="AJ4647" s="46"/>
      <c r="AK4647" s="46"/>
      <c r="AL4647" s="74"/>
    </row>
    <row r="4648" spans="34:38">
      <c r="AH4648" s="46"/>
      <c r="AI4648" s="46"/>
      <c r="AJ4648" s="46"/>
      <c r="AK4648" s="46"/>
      <c r="AL4648" s="74"/>
    </row>
    <row r="4649" spans="34:38">
      <c r="AH4649" s="46"/>
      <c r="AI4649" s="46"/>
      <c r="AJ4649" s="46"/>
      <c r="AK4649" s="46"/>
      <c r="AL4649" s="74"/>
    </row>
    <row r="4650" spans="34:38">
      <c r="AH4650" s="46"/>
      <c r="AI4650" s="46"/>
      <c r="AJ4650" s="46"/>
      <c r="AK4650" s="46"/>
      <c r="AL4650" s="74"/>
    </row>
    <row r="4651" spans="34:38">
      <c r="AH4651" s="46"/>
      <c r="AI4651" s="46"/>
      <c r="AJ4651" s="46"/>
      <c r="AK4651" s="46"/>
      <c r="AL4651" s="74"/>
    </row>
    <row r="4652" spans="34:38">
      <c r="AH4652" s="46"/>
      <c r="AI4652" s="46"/>
      <c r="AJ4652" s="46"/>
      <c r="AK4652" s="46"/>
      <c r="AL4652" s="74"/>
    </row>
    <row r="4653" spans="34:38">
      <c r="AH4653" s="46"/>
      <c r="AI4653" s="46"/>
      <c r="AJ4653" s="46"/>
      <c r="AK4653" s="46"/>
      <c r="AL4653" s="74"/>
    </row>
    <row r="4654" spans="34:38">
      <c r="AH4654" s="46"/>
      <c r="AI4654" s="46"/>
      <c r="AJ4654" s="46"/>
      <c r="AK4654" s="46"/>
      <c r="AL4654" s="74"/>
    </row>
    <row r="4655" spans="34:38">
      <c r="AH4655" s="46"/>
      <c r="AI4655" s="46"/>
      <c r="AJ4655" s="46"/>
      <c r="AK4655" s="46"/>
      <c r="AL4655" s="74"/>
    </row>
    <row r="4656" spans="34:38">
      <c r="AH4656" s="46"/>
      <c r="AI4656" s="46"/>
      <c r="AJ4656" s="46"/>
      <c r="AK4656" s="46"/>
      <c r="AL4656" s="74"/>
    </row>
    <row r="4657" spans="34:38">
      <c r="AH4657" s="46"/>
      <c r="AI4657" s="46"/>
      <c r="AJ4657" s="46"/>
      <c r="AK4657" s="46"/>
      <c r="AL4657" s="74"/>
    </row>
    <row r="4658" spans="34:38">
      <c r="AH4658" s="46"/>
      <c r="AI4658" s="46"/>
      <c r="AJ4658" s="46"/>
      <c r="AK4658" s="46"/>
      <c r="AL4658" s="74"/>
    </row>
    <row r="4659" spans="34:38">
      <c r="AH4659" s="46"/>
      <c r="AI4659" s="46"/>
      <c r="AJ4659" s="46"/>
      <c r="AK4659" s="46"/>
      <c r="AL4659" s="74"/>
    </row>
    <row r="4660" spans="34:38">
      <c r="AH4660" s="46"/>
      <c r="AI4660" s="46"/>
      <c r="AJ4660" s="46"/>
      <c r="AK4660" s="46"/>
      <c r="AL4660" s="74"/>
    </row>
    <row r="4661" spans="34:38">
      <c r="AH4661" s="46"/>
      <c r="AI4661" s="46"/>
      <c r="AJ4661" s="46"/>
      <c r="AK4661" s="46"/>
      <c r="AL4661" s="74"/>
    </row>
    <row r="4662" spans="34:38">
      <c r="AH4662" s="46"/>
      <c r="AI4662" s="46"/>
      <c r="AJ4662" s="46"/>
      <c r="AK4662" s="46"/>
      <c r="AL4662" s="74"/>
    </row>
    <row r="4663" spans="34:38">
      <c r="AH4663" s="46"/>
      <c r="AI4663" s="46"/>
      <c r="AJ4663" s="46"/>
      <c r="AK4663" s="46"/>
      <c r="AL4663" s="74"/>
    </row>
    <row r="4664" spans="34:38">
      <c r="AH4664" s="46"/>
      <c r="AI4664" s="46"/>
      <c r="AJ4664" s="46"/>
      <c r="AK4664" s="46"/>
      <c r="AL4664" s="74"/>
    </row>
    <row r="4665" spans="34:38">
      <c r="AH4665" s="46"/>
      <c r="AI4665" s="46"/>
      <c r="AJ4665" s="46"/>
      <c r="AK4665" s="46"/>
      <c r="AL4665" s="74"/>
    </row>
    <row r="4666" spans="34:38">
      <c r="AH4666" s="46"/>
      <c r="AI4666" s="46"/>
      <c r="AJ4666" s="46"/>
      <c r="AK4666" s="46"/>
      <c r="AL4666" s="74"/>
    </row>
    <row r="4667" spans="34:38">
      <c r="AH4667" s="46"/>
      <c r="AI4667" s="46"/>
      <c r="AJ4667" s="46"/>
      <c r="AK4667" s="46"/>
      <c r="AL4667" s="74"/>
    </row>
    <row r="4668" spans="34:38">
      <c r="AH4668" s="46"/>
      <c r="AI4668" s="46"/>
      <c r="AJ4668" s="46"/>
      <c r="AK4668" s="46"/>
      <c r="AL4668" s="74"/>
    </row>
    <row r="4669" spans="34:38">
      <c r="AH4669" s="46"/>
      <c r="AI4669" s="46"/>
      <c r="AJ4669" s="46"/>
      <c r="AK4669" s="46"/>
      <c r="AL4669" s="74"/>
    </row>
    <row r="4670" spans="34:38">
      <c r="AH4670" s="46"/>
      <c r="AI4670" s="46"/>
      <c r="AJ4670" s="46"/>
      <c r="AK4670" s="46"/>
      <c r="AL4670" s="74"/>
    </row>
    <row r="4671" spans="34:38">
      <c r="AH4671" s="46"/>
      <c r="AI4671" s="46"/>
      <c r="AJ4671" s="46"/>
      <c r="AK4671" s="46"/>
      <c r="AL4671" s="74"/>
    </row>
    <row r="4672" spans="34:38">
      <c r="AH4672" s="46"/>
      <c r="AI4672" s="46"/>
      <c r="AJ4672" s="46"/>
      <c r="AK4672" s="46"/>
      <c r="AL4672" s="74"/>
    </row>
    <row r="4673" spans="34:38">
      <c r="AH4673" s="46"/>
      <c r="AI4673" s="46"/>
      <c r="AJ4673" s="46"/>
      <c r="AK4673" s="46"/>
      <c r="AL4673" s="74"/>
    </row>
    <row r="4674" spans="34:38">
      <c r="AH4674" s="46"/>
      <c r="AI4674" s="46"/>
      <c r="AJ4674" s="46"/>
      <c r="AK4674" s="46"/>
      <c r="AL4674" s="74"/>
    </row>
    <row r="4675" spans="34:38">
      <c r="AH4675" s="46"/>
      <c r="AI4675" s="46"/>
      <c r="AJ4675" s="46"/>
      <c r="AK4675" s="46"/>
      <c r="AL4675" s="74"/>
    </row>
    <row r="4676" spans="34:38">
      <c r="AH4676" s="46"/>
      <c r="AI4676" s="46"/>
      <c r="AJ4676" s="46"/>
      <c r="AK4676" s="46"/>
      <c r="AL4676" s="74"/>
    </row>
    <row r="4677" spans="34:38">
      <c r="AH4677" s="46"/>
      <c r="AI4677" s="46"/>
      <c r="AJ4677" s="46"/>
      <c r="AK4677" s="46"/>
      <c r="AL4677" s="74"/>
    </row>
    <row r="4678" spans="34:38">
      <c r="AH4678" s="46"/>
      <c r="AI4678" s="46"/>
      <c r="AJ4678" s="46"/>
      <c r="AK4678" s="46"/>
      <c r="AL4678" s="74"/>
    </row>
    <row r="4679" spans="34:38">
      <c r="AH4679" s="46"/>
      <c r="AI4679" s="46"/>
      <c r="AJ4679" s="46"/>
      <c r="AK4679" s="46"/>
      <c r="AL4679" s="74"/>
    </row>
    <row r="4680" spans="34:38">
      <c r="AH4680" s="46"/>
      <c r="AI4680" s="46"/>
      <c r="AJ4680" s="46"/>
      <c r="AK4680" s="46"/>
      <c r="AL4680" s="74"/>
    </row>
    <row r="4681" spans="34:38">
      <c r="AH4681" s="46"/>
      <c r="AI4681" s="46"/>
      <c r="AJ4681" s="46"/>
      <c r="AK4681" s="46"/>
      <c r="AL4681" s="74"/>
    </row>
    <row r="4682" spans="34:38">
      <c r="AH4682" s="46"/>
      <c r="AI4682" s="46"/>
      <c r="AJ4682" s="46"/>
      <c r="AK4682" s="46"/>
      <c r="AL4682" s="74"/>
    </row>
    <row r="4683" spans="34:38">
      <c r="AH4683" s="46"/>
      <c r="AI4683" s="46"/>
      <c r="AJ4683" s="46"/>
      <c r="AK4683" s="46"/>
      <c r="AL4683" s="74"/>
    </row>
    <row r="4684" spans="34:38">
      <c r="AH4684" s="46"/>
      <c r="AI4684" s="46"/>
      <c r="AJ4684" s="46"/>
      <c r="AK4684" s="46"/>
      <c r="AL4684" s="74"/>
    </row>
    <row r="4685" spans="34:38">
      <c r="AH4685" s="46"/>
      <c r="AI4685" s="46"/>
      <c r="AJ4685" s="46"/>
      <c r="AK4685" s="46"/>
      <c r="AL4685" s="74"/>
    </row>
    <row r="4686" spans="34:38">
      <c r="AH4686" s="46"/>
      <c r="AI4686" s="46"/>
      <c r="AJ4686" s="46"/>
      <c r="AK4686" s="46"/>
      <c r="AL4686" s="74"/>
    </row>
    <row r="4687" spans="34:38">
      <c r="AH4687" s="46"/>
      <c r="AI4687" s="46"/>
      <c r="AJ4687" s="46"/>
      <c r="AK4687" s="46"/>
      <c r="AL4687" s="74"/>
    </row>
    <row r="4688" spans="34:38">
      <c r="AH4688" s="46"/>
      <c r="AI4688" s="46"/>
      <c r="AJ4688" s="46"/>
      <c r="AK4688" s="46"/>
      <c r="AL4688" s="74"/>
    </row>
    <row r="4689" spans="34:38">
      <c r="AH4689" s="46"/>
      <c r="AI4689" s="46"/>
      <c r="AJ4689" s="46"/>
      <c r="AK4689" s="46"/>
      <c r="AL4689" s="74"/>
    </row>
    <row r="4690" spans="34:38">
      <c r="AH4690" s="46"/>
      <c r="AI4690" s="46"/>
      <c r="AJ4690" s="46"/>
      <c r="AK4690" s="46"/>
      <c r="AL4690" s="74"/>
    </row>
    <row r="4691" spans="34:38">
      <c r="AH4691" s="46"/>
      <c r="AI4691" s="46"/>
      <c r="AJ4691" s="46"/>
      <c r="AK4691" s="46"/>
      <c r="AL4691" s="74"/>
    </row>
    <row r="4692" spans="34:38">
      <c r="AH4692" s="46"/>
      <c r="AI4692" s="46"/>
      <c r="AJ4692" s="46"/>
      <c r="AK4692" s="46"/>
      <c r="AL4692" s="74"/>
    </row>
    <row r="4693" spans="34:38">
      <c r="AH4693" s="46"/>
      <c r="AI4693" s="46"/>
      <c r="AJ4693" s="46"/>
      <c r="AK4693" s="46"/>
      <c r="AL4693" s="74"/>
    </row>
    <row r="4694" spans="34:38">
      <c r="AH4694" s="46"/>
      <c r="AI4694" s="46"/>
      <c r="AJ4694" s="46"/>
      <c r="AK4694" s="46"/>
      <c r="AL4694" s="74"/>
    </row>
    <row r="4695" spans="34:38">
      <c r="AH4695" s="46"/>
      <c r="AI4695" s="46"/>
      <c r="AJ4695" s="46"/>
      <c r="AK4695" s="46"/>
      <c r="AL4695" s="74"/>
    </row>
    <row r="4696" spans="34:38">
      <c r="AH4696" s="46"/>
      <c r="AI4696" s="46"/>
      <c r="AJ4696" s="46"/>
      <c r="AK4696" s="46"/>
      <c r="AL4696" s="74"/>
    </row>
    <row r="4697" spans="34:38">
      <c r="AH4697" s="46"/>
      <c r="AI4697" s="46"/>
      <c r="AJ4697" s="46"/>
      <c r="AK4697" s="46"/>
      <c r="AL4697" s="74"/>
    </row>
    <row r="4698" spans="34:38">
      <c r="AH4698" s="46"/>
      <c r="AI4698" s="46"/>
      <c r="AJ4698" s="46"/>
      <c r="AK4698" s="46"/>
      <c r="AL4698" s="74"/>
    </row>
    <row r="4699" spans="34:38">
      <c r="AH4699" s="46"/>
      <c r="AI4699" s="46"/>
      <c r="AJ4699" s="46"/>
      <c r="AK4699" s="46"/>
      <c r="AL4699" s="74"/>
    </row>
    <row r="4700" spans="34:38">
      <c r="AH4700" s="46"/>
      <c r="AI4700" s="46"/>
      <c r="AJ4700" s="46"/>
      <c r="AK4700" s="46"/>
      <c r="AL4700" s="74"/>
    </row>
    <row r="4701" spans="34:38">
      <c r="AH4701" s="46"/>
      <c r="AI4701" s="46"/>
      <c r="AJ4701" s="46"/>
      <c r="AK4701" s="46"/>
      <c r="AL4701" s="74"/>
    </row>
    <row r="4702" spans="34:38">
      <c r="AH4702" s="46"/>
      <c r="AI4702" s="46"/>
      <c r="AJ4702" s="46"/>
      <c r="AK4702" s="46"/>
      <c r="AL4702" s="74"/>
    </row>
    <row r="4703" spans="34:38">
      <c r="AH4703" s="46"/>
      <c r="AI4703" s="46"/>
      <c r="AJ4703" s="46"/>
      <c r="AK4703" s="46"/>
      <c r="AL4703" s="74"/>
    </row>
    <row r="4704" spans="34:38">
      <c r="AH4704" s="46"/>
      <c r="AI4704" s="46"/>
      <c r="AJ4704" s="46"/>
      <c r="AK4704" s="46"/>
      <c r="AL4704" s="74"/>
    </row>
    <row r="4705" spans="34:38">
      <c r="AH4705" s="46"/>
      <c r="AI4705" s="46"/>
      <c r="AJ4705" s="46"/>
      <c r="AK4705" s="46"/>
      <c r="AL4705" s="74"/>
    </row>
    <row r="4706" spans="34:38">
      <c r="AH4706" s="46"/>
      <c r="AI4706" s="46"/>
      <c r="AJ4706" s="46"/>
      <c r="AK4706" s="46"/>
      <c r="AL4706" s="74"/>
    </row>
    <row r="4707" spans="34:38">
      <c r="AH4707" s="46"/>
      <c r="AI4707" s="46"/>
      <c r="AJ4707" s="46"/>
      <c r="AK4707" s="46"/>
      <c r="AL4707" s="74"/>
    </row>
    <row r="4708" spans="34:38">
      <c r="AH4708" s="46"/>
      <c r="AI4708" s="46"/>
      <c r="AJ4708" s="46"/>
      <c r="AK4708" s="46"/>
      <c r="AL4708" s="74"/>
    </row>
    <row r="4709" spans="34:38">
      <c r="AH4709" s="46"/>
      <c r="AI4709" s="46"/>
      <c r="AJ4709" s="46"/>
      <c r="AK4709" s="46"/>
      <c r="AL4709" s="74"/>
    </row>
    <row r="4710" spans="34:38">
      <c r="AH4710" s="46"/>
      <c r="AI4710" s="46"/>
      <c r="AJ4710" s="46"/>
      <c r="AK4710" s="46"/>
      <c r="AL4710" s="74"/>
    </row>
    <row r="4711" spans="34:38">
      <c r="AH4711" s="46"/>
      <c r="AI4711" s="46"/>
      <c r="AJ4711" s="46"/>
      <c r="AK4711" s="46"/>
      <c r="AL4711" s="74"/>
    </row>
    <row r="4712" spans="34:38">
      <c r="AH4712" s="46"/>
      <c r="AI4712" s="46"/>
      <c r="AJ4712" s="46"/>
      <c r="AK4712" s="46"/>
      <c r="AL4712" s="74"/>
    </row>
    <row r="4713" spans="34:38">
      <c r="AH4713" s="46"/>
      <c r="AI4713" s="46"/>
      <c r="AJ4713" s="46"/>
      <c r="AK4713" s="46"/>
      <c r="AL4713" s="74"/>
    </row>
    <row r="4714" spans="34:38">
      <c r="AH4714" s="46"/>
      <c r="AI4714" s="46"/>
      <c r="AJ4714" s="46"/>
      <c r="AK4714" s="46"/>
      <c r="AL4714" s="74"/>
    </row>
    <row r="4715" spans="34:38">
      <c r="AH4715" s="46"/>
      <c r="AI4715" s="46"/>
      <c r="AJ4715" s="46"/>
      <c r="AK4715" s="46"/>
      <c r="AL4715" s="74"/>
    </row>
    <row r="4716" spans="34:38">
      <c r="AH4716" s="46"/>
      <c r="AI4716" s="46"/>
      <c r="AJ4716" s="46"/>
      <c r="AK4716" s="46"/>
      <c r="AL4716" s="74"/>
    </row>
    <row r="4717" spans="34:38">
      <c r="AH4717" s="46"/>
      <c r="AI4717" s="46"/>
      <c r="AJ4717" s="46"/>
      <c r="AK4717" s="46"/>
      <c r="AL4717" s="74"/>
    </row>
    <row r="4718" spans="34:38">
      <c r="AH4718" s="46"/>
      <c r="AI4718" s="46"/>
      <c r="AJ4718" s="46"/>
      <c r="AK4718" s="46"/>
      <c r="AL4718" s="74"/>
    </row>
    <row r="4719" spans="34:38">
      <c r="AH4719" s="46"/>
      <c r="AI4719" s="46"/>
      <c r="AJ4719" s="46"/>
      <c r="AK4719" s="46"/>
      <c r="AL4719" s="74"/>
    </row>
    <row r="4720" spans="34:38">
      <c r="AH4720" s="46"/>
      <c r="AI4720" s="46"/>
      <c r="AJ4720" s="46"/>
      <c r="AK4720" s="46"/>
      <c r="AL4720" s="74"/>
    </row>
    <row r="4721" spans="34:38">
      <c r="AH4721" s="46"/>
      <c r="AI4721" s="46"/>
      <c r="AJ4721" s="46"/>
      <c r="AK4721" s="46"/>
      <c r="AL4721" s="74"/>
    </row>
    <row r="4722" spans="34:38">
      <c r="AH4722" s="46"/>
      <c r="AI4722" s="46"/>
      <c r="AJ4722" s="46"/>
      <c r="AK4722" s="46"/>
      <c r="AL4722" s="74"/>
    </row>
    <row r="4723" spans="34:38">
      <c r="AH4723" s="46"/>
      <c r="AI4723" s="46"/>
      <c r="AJ4723" s="46"/>
      <c r="AK4723" s="46"/>
      <c r="AL4723" s="74"/>
    </row>
    <row r="4724" spans="34:38">
      <c r="AH4724" s="46"/>
      <c r="AI4724" s="46"/>
      <c r="AJ4724" s="46"/>
      <c r="AK4724" s="46"/>
      <c r="AL4724" s="74"/>
    </row>
    <row r="4725" spans="34:38">
      <c r="AH4725" s="46"/>
      <c r="AI4725" s="46"/>
      <c r="AJ4725" s="46"/>
      <c r="AK4725" s="46"/>
      <c r="AL4725" s="74"/>
    </row>
    <row r="4726" spans="34:38">
      <c r="AH4726" s="46"/>
      <c r="AI4726" s="46"/>
      <c r="AJ4726" s="46"/>
      <c r="AK4726" s="46"/>
      <c r="AL4726" s="74"/>
    </row>
    <row r="4727" spans="34:38">
      <c r="AH4727" s="46"/>
      <c r="AI4727" s="46"/>
      <c r="AJ4727" s="46"/>
      <c r="AK4727" s="46"/>
      <c r="AL4727" s="74"/>
    </row>
    <row r="4728" spans="34:38">
      <c r="AH4728" s="46"/>
      <c r="AI4728" s="46"/>
      <c r="AJ4728" s="46"/>
      <c r="AK4728" s="46"/>
      <c r="AL4728" s="74"/>
    </row>
    <row r="4729" spans="34:38">
      <c r="AH4729" s="46"/>
      <c r="AI4729" s="46"/>
      <c r="AJ4729" s="46"/>
      <c r="AK4729" s="46"/>
      <c r="AL4729" s="74"/>
    </row>
    <row r="4730" spans="34:38">
      <c r="AH4730" s="46"/>
      <c r="AI4730" s="46"/>
      <c r="AJ4730" s="46"/>
      <c r="AK4730" s="46"/>
      <c r="AL4730" s="74"/>
    </row>
    <row r="4731" spans="34:38">
      <c r="AH4731" s="46"/>
      <c r="AI4731" s="46"/>
      <c r="AJ4731" s="46"/>
      <c r="AK4731" s="46"/>
      <c r="AL4731" s="74"/>
    </row>
    <row r="4732" spans="34:38">
      <c r="AH4732" s="46"/>
      <c r="AI4732" s="46"/>
      <c r="AJ4732" s="46"/>
      <c r="AK4732" s="46"/>
      <c r="AL4732" s="74"/>
    </row>
    <row r="4733" spans="34:38">
      <c r="AH4733" s="46"/>
      <c r="AI4733" s="46"/>
      <c r="AJ4733" s="46"/>
      <c r="AK4733" s="46"/>
      <c r="AL4733" s="74"/>
    </row>
    <row r="4734" spans="34:38">
      <c r="AH4734" s="46"/>
      <c r="AI4734" s="46"/>
      <c r="AJ4734" s="46"/>
      <c r="AK4734" s="46"/>
      <c r="AL4734" s="74"/>
    </row>
    <row r="4735" spans="34:38">
      <c r="AH4735" s="46"/>
      <c r="AI4735" s="46"/>
      <c r="AJ4735" s="46"/>
      <c r="AK4735" s="46"/>
      <c r="AL4735" s="74"/>
    </row>
    <row r="4736" spans="34:38">
      <c r="AH4736" s="46"/>
      <c r="AI4736" s="46"/>
      <c r="AJ4736" s="46"/>
      <c r="AK4736" s="46"/>
      <c r="AL4736" s="74"/>
    </row>
    <row r="4737" spans="34:38">
      <c r="AH4737" s="46"/>
      <c r="AI4737" s="46"/>
      <c r="AJ4737" s="46"/>
      <c r="AK4737" s="46"/>
      <c r="AL4737" s="74"/>
    </row>
    <row r="4738" spans="34:38">
      <c r="AH4738" s="46"/>
      <c r="AI4738" s="46"/>
      <c r="AJ4738" s="46"/>
      <c r="AK4738" s="46"/>
      <c r="AL4738" s="74"/>
    </row>
    <row r="4739" spans="34:38">
      <c r="AH4739" s="46"/>
      <c r="AI4739" s="46"/>
      <c r="AJ4739" s="46"/>
      <c r="AK4739" s="46"/>
      <c r="AL4739" s="74"/>
    </row>
    <row r="4740" spans="34:38">
      <c r="AH4740" s="46"/>
      <c r="AI4740" s="46"/>
      <c r="AJ4740" s="46"/>
      <c r="AK4740" s="46"/>
      <c r="AL4740" s="74"/>
    </row>
    <row r="4741" spans="34:38">
      <c r="AH4741" s="46"/>
      <c r="AI4741" s="46"/>
      <c r="AJ4741" s="46"/>
      <c r="AK4741" s="46"/>
      <c r="AL4741" s="74"/>
    </row>
    <row r="4742" spans="34:38">
      <c r="AH4742" s="46"/>
      <c r="AI4742" s="46"/>
      <c r="AJ4742" s="46"/>
      <c r="AK4742" s="46"/>
      <c r="AL4742" s="74"/>
    </row>
    <row r="4743" spans="34:38">
      <c r="AH4743" s="46"/>
      <c r="AI4743" s="46"/>
      <c r="AJ4743" s="46"/>
      <c r="AK4743" s="46"/>
      <c r="AL4743" s="74"/>
    </row>
    <row r="4744" spans="34:38">
      <c r="AH4744" s="46"/>
      <c r="AI4744" s="46"/>
      <c r="AJ4744" s="46"/>
      <c r="AK4744" s="46"/>
      <c r="AL4744" s="74"/>
    </row>
    <row r="4745" spans="34:38">
      <c r="AH4745" s="46"/>
      <c r="AI4745" s="46"/>
      <c r="AJ4745" s="46"/>
      <c r="AK4745" s="46"/>
      <c r="AL4745" s="74"/>
    </row>
    <row r="4746" spans="34:38">
      <c r="AH4746" s="46"/>
      <c r="AI4746" s="46"/>
      <c r="AJ4746" s="46"/>
      <c r="AK4746" s="46"/>
      <c r="AL4746" s="74"/>
    </row>
    <row r="4747" spans="34:38">
      <c r="AH4747" s="46"/>
      <c r="AI4747" s="46"/>
      <c r="AJ4747" s="46"/>
      <c r="AK4747" s="46"/>
      <c r="AL4747" s="74"/>
    </row>
    <row r="4748" spans="34:38">
      <c r="AH4748" s="46"/>
      <c r="AI4748" s="46"/>
      <c r="AJ4748" s="46"/>
      <c r="AK4748" s="46"/>
      <c r="AL4748" s="74"/>
    </row>
    <row r="4749" spans="34:38">
      <c r="AH4749" s="46"/>
      <c r="AI4749" s="46"/>
      <c r="AJ4749" s="46"/>
      <c r="AK4749" s="46"/>
      <c r="AL4749" s="74"/>
    </row>
    <row r="4750" spans="34:38">
      <c r="AH4750" s="46"/>
      <c r="AI4750" s="46"/>
      <c r="AJ4750" s="46"/>
      <c r="AK4750" s="46"/>
      <c r="AL4750" s="74"/>
    </row>
    <row r="4751" spans="34:38">
      <c r="AH4751" s="46"/>
      <c r="AI4751" s="46"/>
      <c r="AJ4751" s="46"/>
      <c r="AK4751" s="46"/>
      <c r="AL4751" s="74"/>
    </row>
    <row r="4752" spans="34:38">
      <c r="AH4752" s="46"/>
      <c r="AI4752" s="46"/>
      <c r="AJ4752" s="46"/>
      <c r="AK4752" s="46"/>
      <c r="AL4752" s="74"/>
    </row>
    <row r="4753" spans="34:38">
      <c r="AH4753" s="46"/>
      <c r="AI4753" s="46"/>
      <c r="AJ4753" s="46"/>
      <c r="AK4753" s="46"/>
      <c r="AL4753" s="74"/>
    </row>
    <row r="4754" spans="34:38">
      <c r="AH4754" s="46"/>
      <c r="AI4754" s="46"/>
      <c r="AJ4754" s="46"/>
      <c r="AK4754" s="46"/>
      <c r="AL4754" s="74"/>
    </row>
    <row r="4755" spans="34:38">
      <c r="AH4755" s="46"/>
      <c r="AI4755" s="46"/>
      <c r="AJ4755" s="46"/>
      <c r="AK4755" s="46"/>
      <c r="AL4755" s="74"/>
    </row>
    <row r="4756" spans="34:38">
      <c r="AH4756" s="46"/>
      <c r="AI4756" s="46"/>
      <c r="AJ4756" s="46"/>
      <c r="AK4756" s="46"/>
      <c r="AL4756" s="74"/>
    </row>
    <row r="4757" spans="34:38">
      <c r="AH4757" s="46"/>
      <c r="AI4757" s="46"/>
      <c r="AJ4757" s="46"/>
      <c r="AK4757" s="46"/>
      <c r="AL4757" s="74"/>
    </row>
    <row r="4758" spans="34:38">
      <c r="AH4758" s="46"/>
      <c r="AI4758" s="46"/>
      <c r="AJ4758" s="46"/>
      <c r="AK4758" s="46"/>
      <c r="AL4758" s="74"/>
    </row>
    <row r="4759" spans="34:38">
      <c r="AH4759" s="46"/>
      <c r="AI4759" s="46"/>
      <c r="AJ4759" s="46"/>
      <c r="AK4759" s="46"/>
      <c r="AL4759" s="74"/>
    </row>
    <row r="4760" spans="34:38">
      <c r="AH4760" s="46"/>
      <c r="AI4760" s="46"/>
      <c r="AJ4760" s="46"/>
      <c r="AK4760" s="46"/>
      <c r="AL4760" s="74"/>
    </row>
    <row r="4761" spans="34:38">
      <c r="AH4761" s="46"/>
      <c r="AI4761" s="46"/>
      <c r="AJ4761" s="46"/>
      <c r="AK4761" s="46"/>
      <c r="AL4761" s="74"/>
    </row>
    <row r="4762" spans="34:38">
      <c r="AH4762" s="46"/>
      <c r="AI4762" s="46"/>
      <c r="AJ4762" s="46"/>
      <c r="AK4762" s="46"/>
      <c r="AL4762" s="74"/>
    </row>
    <row r="4763" spans="34:38">
      <c r="AH4763" s="46"/>
      <c r="AI4763" s="46"/>
      <c r="AJ4763" s="46"/>
      <c r="AK4763" s="46"/>
      <c r="AL4763" s="74"/>
    </row>
    <row r="4764" spans="34:38">
      <c r="AH4764" s="46"/>
      <c r="AI4764" s="46"/>
      <c r="AJ4764" s="46"/>
      <c r="AK4764" s="46"/>
      <c r="AL4764" s="74"/>
    </row>
    <row r="4765" spans="34:38">
      <c r="AH4765" s="46"/>
      <c r="AI4765" s="46"/>
      <c r="AJ4765" s="46"/>
      <c r="AK4765" s="46"/>
      <c r="AL4765" s="74"/>
    </row>
    <row r="4766" spans="34:38">
      <c r="AH4766" s="46"/>
      <c r="AI4766" s="46"/>
      <c r="AJ4766" s="46"/>
      <c r="AK4766" s="46"/>
      <c r="AL4766" s="74"/>
    </row>
    <row r="4767" spans="34:38">
      <c r="AH4767" s="46"/>
      <c r="AI4767" s="46"/>
      <c r="AJ4767" s="46"/>
      <c r="AK4767" s="46"/>
      <c r="AL4767" s="74"/>
    </row>
    <row r="4768" spans="34:38">
      <c r="AH4768" s="46"/>
      <c r="AI4768" s="46"/>
      <c r="AJ4768" s="46"/>
      <c r="AK4768" s="46"/>
      <c r="AL4768" s="74"/>
    </row>
    <row r="4769" spans="34:38">
      <c r="AH4769" s="46"/>
      <c r="AI4769" s="46"/>
      <c r="AJ4769" s="46"/>
      <c r="AK4769" s="46"/>
      <c r="AL4769" s="74"/>
    </row>
    <row r="4770" spans="34:38">
      <c r="AH4770" s="46"/>
      <c r="AI4770" s="46"/>
      <c r="AJ4770" s="46"/>
      <c r="AK4770" s="46"/>
      <c r="AL4770" s="74"/>
    </row>
    <row r="4771" spans="34:38">
      <c r="AH4771" s="46"/>
      <c r="AI4771" s="46"/>
      <c r="AJ4771" s="46"/>
      <c r="AK4771" s="46"/>
      <c r="AL4771" s="74"/>
    </row>
    <row r="4772" spans="34:38">
      <c r="AH4772" s="46"/>
      <c r="AI4772" s="46"/>
      <c r="AJ4772" s="46"/>
      <c r="AK4772" s="46"/>
      <c r="AL4772" s="74"/>
    </row>
    <row r="4773" spans="34:38">
      <c r="AH4773" s="46"/>
      <c r="AI4773" s="46"/>
      <c r="AJ4773" s="46"/>
      <c r="AK4773" s="46"/>
      <c r="AL4773" s="74"/>
    </row>
    <row r="4774" spans="34:38">
      <c r="AH4774" s="46"/>
      <c r="AI4774" s="46"/>
      <c r="AJ4774" s="46"/>
      <c r="AK4774" s="46"/>
      <c r="AL4774" s="74"/>
    </row>
    <row r="4775" spans="34:38">
      <c r="AH4775" s="46"/>
      <c r="AI4775" s="46"/>
      <c r="AJ4775" s="46"/>
      <c r="AK4775" s="46"/>
      <c r="AL4775" s="74"/>
    </row>
    <row r="4776" spans="34:38">
      <c r="AH4776" s="46"/>
      <c r="AI4776" s="46"/>
      <c r="AJ4776" s="46"/>
      <c r="AK4776" s="46"/>
      <c r="AL4776" s="74"/>
    </row>
    <row r="4777" spans="34:38">
      <c r="AH4777" s="46"/>
      <c r="AI4777" s="46"/>
      <c r="AJ4777" s="46"/>
      <c r="AK4777" s="46"/>
      <c r="AL4777" s="74"/>
    </row>
    <row r="4778" spans="34:38">
      <c r="AH4778" s="46"/>
      <c r="AI4778" s="46"/>
      <c r="AJ4778" s="46"/>
      <c r="AK4778" s="46"/>
      <c r="AL4778" s="74"/>
    </row>
    <row r="4779" spans="34:38">
      <c r="AH4779" s="46"/>
      <c r="AI4779" s="46"/>
      <c r="AJ4779" s="46"/>
      <c r="AK4779" s="46"/>
      <c r="AL4779" s="74"/>
    </row>
    <row r="4780" spans="34:38">
      <c r="AH4780" s="46"/>
      <c r="AI4780" s="46"/>
      <c r="AJ4780" s="46"/>
      <c r="AK4780" s="46"/>
      <c r="AL4780" s="74"/>
    </row>
    <row r="4781" spans="34:38">
      <c r="AH4781" s="46"/>
      <c r="AI4781" s="46"/>
      <c r="AJ4781" s="46"/>
      <c r="AK4781" s="46"/>
      <c r="AL4781" s="74"/>
    </row>
    <row r="4782" spans="34:38">
      <c r="AH4782" s="46"/>
      <c r="AI4782" s="46"/>
      <c r="AJ4782" s="46"/>
      <c r="AK4782" s="46"/>
      <c r="AL4782" s="74"/>
    </row>
    <row r="4783" spans="34:38">
      <c r="AH4783" s="46"/>
      <c r="AI4783" s="46"/>
      <c r="AJ4783" s="46"/>
      <c r="AK4783" s="46"/>
      <c r="AL4783" s="74"/>
    </row>
    <row r="4784" spans="34:38">
      <c r="AH4784" s="46"/>
      <c r="AI4784" s="46"/>
      <c r="AJ4784" s="46"/>
      <c r="AK4784" s="46"/>
      <c r="AL4784" s="74"/>
    </row>
    <row r="4785" spans="34:38">
      <c r="AH4785" s="46"/>
      <c r="AI4785" s="46"/>
      <c r="AJ4785" s="46"/>
      <c r="AK4785" s="46"/>
      <c r="AL4785" s="74"/>
    </row>
    <row r="4786" spans="34:38">
      <c r="AH4786" s="46"/>
      <c r="AI4786" s="46"/>
      <c r="AJ4786" s="46"/>
      <c r="AK4786" s="46"/>
      <c r="AL4786" s="74"/>
    </row>
    <row r="4787" spans="34:38">
      <c r="AH4787" s="46"/>
      <c r="AI4787" s="46"/>
      <c r="AJ4787" s="46"/>
      <c r="AK4787" s="46"/>
      <c r="AL4787" s="74"/>
    </row>
    <row r="4788" spans="34:38">
      <c r="AH4788" s="46"/>
      <c r="AI4788" s="46"/>
      <c r="AJ4788" s="46"/>
      <c r="AK4788" s="46"/>
      <c r="AL4788" s="74"/>
    </row>
    <row r="4789" spans="34:38">
      <c r="AH4789" s="46"/>
      <c r="AI4789" s="46"/>
      <c r="AJ4789" s="46"/>
      <c r="AK4789" s="46"/>
      <c r="AL4789" s="74"/>
    </row>
    <row r="4790" spans="34:38">
      <c r="AH4790" s="46"/>
      <c r="AI4790" s="46"/>
      <c r="AJ4790" s="46"/>
      <c r="AK4790" s="46"/>
      <c r="AL4790" s="74"/>
    </row>
    <row r="4791" spans="34:38">
      <c r="AH4791" s="46"/>
      <c r="AI4791" s="46"/>
      <c r="AJ4791" s="46"/>
      <c r="AK4791" s="46"/>
      <c r="AL4791" s="74"/>
    </row>
    <row r="4792" spans="34:38">
      <c r="AH4792" s="46"/>
      <c r="AI4792" s="46"/>
      <c r="AJ4792" s="46"/>
      <c r="AK4792" s="46"/>
      <c r="AL4792" s="74"/>
    </row>
    <row r="4793" spans="34:38">
      <c r="AH4793" s="46"/>
      <c r="AI4793" s="46"/>
      <c r="AJ4793" s="46"/>
      <c r="AK4793" s="46"/>
      <c r="AL4793" s="74"/>
    </row>
    <row r="4794" spans="34:38">
      <c r="AH4794" s="46"/>
      <c r="AI4794" s="46"/>
      <c r="AJ4794" s="46"/>
      <c r="AK4794" s="46"/>
      <c r="AL4794" s="74"/>
    </row>
    <row r="4795" spans="34:38">
      <c r="AH4795" s="46"/>
      <c r="AI4795" s="46"/>
      <c r="AJ4795" s="46"/>
      <c r="AK4795" s="46"/>
      <c r="AL4795" s="74"/>
    </row>
    <row r="4796" spans="34:38">
      <c r="AH4796" s="46"/>
      <c r="AI4796" s="46"/>
      <c r="AJ4796" s="46"/>
      <c r="AK4796" s="46"/>
      <c r="AL4796" s="74"/>
    </row>
    <row r="4797" spans="34:38">
      <c r="AH4797" s="46"/>
      <c r="AI4797" s="46"/>
      <c r="AJ4797" s="46"/>
      <c r="AK4797" s="46"/>
      <c r="AL4797" s="74"/>
    </row>
    <row r="4798" spans="34:38">
      <c r="AH4798" s="46"/>
      <c r="AI4798" s="46"/>
      <c r="AJ4798" s="46"/>
      <c r="AK4798" s="46"/>
      <c r="AL4798" s="74"/>
    </row>
    <row r="4799" spans="34:38">
      <c r="AH4799" s="46"/>
      <c r="AI4799" s="46"/>
      <c r="AJ4799" s="46"/>
      <c r="AK4799" s="46"/>
      <c r="AL4799" s="74"/>
    </row>
    <row r="4800" spans="34:38">
      <c r="AH4800" s="46"/>
      <c r="AI4800" s="46"/>
      <c r="AJ4800" s="46"/>
      <c r="AK4800" s="46"/>
      <c r="AL4800" s="74"/>
    </row>
    <row r="4801" spans="34:38">
      <c r="AH4801" s="46"/>
      <c r="AI4801" s="46"/>
      <c r="AJ4801" s="46"/>
      <c r="AK4801" s="46"/>
      <c r="AL4801" s="74"/>
    </row>
    <row r="4802" spans="34:38">
      <c r="AH4802" s="46"/>
      <c r="AI4802" s="46"/>
      <c r="AJ4802" s="46"/>
      <c r="AK4802" s="46"/>
      <c r="AL4802" s="74"/>
    </row>
    <row r="4803" spans="34:38">
      <c r="AH4803" s="46"/>
      <c r="AI4803" s="46"/>
      <c r="AJ4803" s="46"/>
      <c r="AK4803" s="46"/>
      <c r="AL4803" s="74"/>
    </row>
    <row r="4804" spans="34:38">
      <c r="AH4804" s="46"/>
      <c r="AI4804" s="46"/>
      <c r="AJ4804" s="46"/>
      <c r="AK4804" s="46"/>
      <c r="AL4804" s="74"/>
    </row>
    <row r="4805" spans="34:38">
      <c r="AH4805" s="46"/>
      <c r="AI4805" s="46"/>
      <c r="AJ4805" s="46"/>
      <c r="AK4805" s="46"/>
      <c r="AL4805" s="74"/>
    </row>
    <row r="4806" spans="34:38">
      <c r="AH4806" s="46"/>
      <c r="AI4806" s="46"/>
      <c r="AJ4806" s="46"/>
      <c r="AK4806" s="46"/>
      <c r="AL4806" s="74"/>
    </row>
    <row r="4807" spans="34:38">
      <c r="AH4807" s="46"/>
      <c r="AI4807" s="46"/>
      <c r="AJ4807" s="46"/>
      <c r="AK4807" s="46"/>
      <c r="AL4807" s="74"/>
    </row>
    <row r="4808" spans="34:38">
      <c r="AH4808" s="46"/>
      <c r="AI4808" s="46"/>
      <c r="AJ4808" s="46"/>
      <c r="AK4808" s="46"/>
      <c r="AL4808" s="74"/>
    </row>
    <row r="4809" spans="34:38">
      <c r="AH4809" s="46"/>
      <c r="AI4809" s="46"/>
      <c r="AJ4809" s="46"/>
      <c r="AK4809" s="46"/>
      <c r="AL4809" s="74"/>
    </row>
    <row r="4810" spans="34:38">
      <c r="AH4810" s="46"/>
      <c r="AI4810" s="46"/>
      <c r="AJ4810" s="46"/>
      <c r="AK4810" s="46"/>
      <c r="AL4810" s="74"/>
    </row>
    <row r="4811" spans="34:38">
      <c r="AH4811" s="46"/>
      <c r="AI4811" s="46"/>
      <c r="AJ4811" s="46"/>
      <c r="AK4811" s="46"/>
      <c r="AL4811" s="74"/>
    </row>
    <row r="4812" spans="34:38">
      <c r="AH4812" s="46"/>
      <c r="AI4812" s="46"/>
      <c r="AJ4812" s="46"/>
      <c r="AK4812" s="46"/>
      <c r="AL4812" s="74"/>
    </row>
    <row r="4813" spans="34:38">
      <c r="AH4813" s="46"/>
      <c r="AI4813" s="46"/>
      <c r="AJ4813" s="46"/>
      <c r="AK4813" s="46"/>
      <c r="AL4813" s="74"/>
    </row>
    <row r="4814" spans="34:38">
      <c r="AH4814" s="46"/>
      <c r="AI4814" s="46"/>
      <c r="AJ4814" s="46"/>
      <c r="AK4814" s="46"/>
      <c r="AL4814" s="74"/>
    </row>
    <row r="4815" spans="34:38">
      <c r="AH4815" s="46"/>
      <c r="AI4815" s="46"/>
      <c r="AJ4815" s="46"/>
      <c r="AK4815" s="46"/>
      <c r="AL4815" s="74"/>
    </row>
    <row r="4816" spans="34:38">
      <c r="AH4816" s="46"/>
      <c r="AI4816" s="46"/>
      <c r="AJ4816" s="46"/>
      <c r="AK4816" s="46"/>
      <c r="AL4816" s="74"/>
    </row>
    <row r="4817" spans="34:38">
      <c r="AH4817" s="46"/>
      <c r="AI4817" s="46"/>
      <c r="AJ4817" s="46"/>
      <c r="AK4817" s="46"/>
      <c r="AL4817" s="74"/>
    </row>
    <row r="4818" spans="34:38">
      <c r="AH4818" s="46"/>
      <c r="AI4818" s="46"/>
      <c r="AJ4818" s="46"/>
      <c r="AK4818" s="46"/>
      <c r="AL4818" s="74"/>
    </row>
    <row r="4819" spans="34:38">
      <c r="AH4819" s="46"/>
      <c r="AI4819" s="46"/>
      <c r="AJ4819" s="46"/>
      <c r="AK4819" s="46"/>
      <c r="AL4819" s="74"/>
    </row>
    <row r="4820" spans="34:38">
      <c r="AH4820" s="46"/>
      <c r="AI4820" s="46"/>
      <c r="AJ4820" s="46"/>
      <c r="AK4820" s="46"/>
      <c r="AL4820" s="74"/>
    </row>
    <row r="4821" spans="34:38">
      <c r="AH4821" s="46"/>
      <c r="AI4821" s="46"/>
      <c r="AJ4821" s="46"/>
      <c r="AK4821" s="46"/>
      <c r="AL4821" s="74"/>
    </row>
    <row r="4822" spans="34:38">
      <c r="AH4822" s="46"/>
      <c r="AI4822" s="46"/>
      <c r="AJ4822" s="46"/>
      <c r="AK4822" s="46"/>
      <c r="AL4822" s="74"/>
    </row>
    <row r="4823" spans="34:38">
      <c r="AH4823" s="46"/>
      <c r="AI4823" s="46"/>
      <c r="AJ4823" s="46"/>
      <c r="AK4823" s="46"/>
      <c r="AL4823" s="74"/>
    </row>
    <row r="4824" spans="34:38">
      <c r="AH4824" s="46"/>
      <c r="AI4824" s="46"/>
      <c r="AJ4824" s="46"/>
      <c r="AK4824" s="46"/>
      <c r="AL4824" s="74"/>
    </row>
    <row r="4825" spans="34:38">
      <c r="AH4825" s="46"/>
      <c r="AI4825" s="46"/>
      <c r="AJ4825" s="46"/>
      <c r="AK4825" s="46"/>
      <c r="AL4825" s="74"/>
    </row>
    <row r="4826" spans="34:38">
      <c r="AH4826" s="46"/>
      <c r="AI4826" s="46"/>
      <c r="AJ4826" s="46"/>
      <c r="AK4826" s="46"/>
      <c r="AL4826" s="74"/>
    </row>
    <row r="4827" spans="34:38">
      <c r="AH4827" s="46"/>
      <c r="AI4827" s="46"/>
      <c r="AJ4827" s="46"/>
      <c r="AK4827" s="46"/>
      <c r="AL4827" s="74"/>
    </row>
    <row r="4828" spans="34:38">
      <c r="AH4828" s="46"/>
      <c r="AI4828" s="46"/>
      <c r="AJ4828" s="46"/>
      <c r="AK4828" s="46"/>
      <c r="AL4828" s="74"/>
    </row>
    <row r="4829" spans="34:38">
      <c r="AH4829" s="46"/>
      <c r="AI4829" s="46"/>
      <c r="AJ4829" s="46"/>
      <c r="AK4829" s="46"/>
      <c r="AL4829" s="74"/>
    </row>
    <row r="4830" spans="34:38">
      <c r="AH4830" s="46"/>
      <c r="AI4830" s="46"/>
      <c r="AJ4830" s="46"/>
      <c r="AK4830" s="46"/>
      <c r="AL4830" s="74"/>
    </row>
    <row r="4831" spans="34:38">
      <c r="AH4831" s="46"/>
      <c r="AI4831" s="46"/>
      <c r="AJ4831" s="46"/>
      <c r="AK4831" s="46"/>
      <c r="AL4831" s="74"/>
    </row>
    <row r="4832" spans="34:38">
      <c r="AH4832" s="46"/>
      <c r="AI4832" s="46"/>
      <c r="AJ4832" s="46"/>
      <c r="AK4832" s="46"/>
      <c r="AL4832" s="74"/>
    </row>
    <row r="4833" spans="34:38">
      <c r="AH4833" s="46"/>
      <c r="AI4833" s="46"/>
      <c r="AJ4833" s="46"/>
      <c r="AK4833" s="46"/>
      <c r="AL4833" s="74"/>
    </row>
    <row r="4834" spans="34:38">
      <c r="AH4834" s="46"/>
      <c r="AI4834" s="46"/>
      <c r="AJ4834" s="46"/>
      <c r="AK4834" s="46"/>
      <c r="AL4834" s="74"/>
    </row>
    <row r="4835" spans="34:38">
      <c r="AH4835" s="46"/>
      <c r="AI4835" s="46"/>
      <c r="AJ4835" s="46"/>
      <c r="AK4835" s="46"/>
      <c r="AL4835" s="74"/>
    </row>
    <row r="4836" spans="34:38">
      <c r="AH4836" s="46"/>
      <c r="AI4836" s="46"/>
      <c r="AJ4836" s="46"/>
      <c r="AK4836" s="46"/>
      <c r="AL4836" s="74"/>
    </row>
    <row r="4837" spans="34:38">
      <c r="AH4837" s="46"/>
      <c r="AI4837" s="46"/>
      <c r="AJ4837" s="46"/>
      <c r="AK4837" s="46"/>
      <c r="AL4837" s="74"/>
    </row>
    <row r="4838" spans="34:38">
      <c r="AH4838" s="46"/>
      <c r="AI4838" s="46"/>
      <c r="AJ4838" s="46"/>
      <c r="AK4838" s="46"/>
      <c r="AL4838" s="74"/>
    </row>
    <row r="4839" spans="34:38">
      <c r="AH4839" s="46"/>
      <c r="AI4839" s="46"/>
      <c r="AJ4839" s="46"/>
      <c r="AK4839" s="46"/>
      <c r="AL4839" s="74"/>
    </row>
    <row r="4840" spans="34:38">
      <c r="AH4840" s="46"/>
      <c r="AI4840" s="46"/>
      <c r="AJ4840" s="46"/>
      <c r="AK4840" s="46"/>
      <c r="AL4840" s="74"/>
    </row>
    <row r="4841" spans="34:38">
      <c r="AH4841" s="46"/>
      <c r="AI4841" s="46"/>
      <c r="AJ4841" s="46"/>
      <c r="AK4841" s="46"/>
      <c r="AL4841" s="74"/>
    </row>
    <row r="4842" spans="34:38">
      <c r="AH4842" s="46"/>
      <c r="AI4842" s="46"/>
      <c r="AJ4842" s="46"/>
      <c r="AK4842" s="46"/>
      <c r="AL4842" s="74"/>
    </row>
    <row r="4843" spans="34:38">
      <c r="AH4843" s="46"/>
      <c r="AI4843" s="46"/>
      <c r="AJ4843" s="46"/>
      <c r="AK4843" s="46"/>
      <c r="AL4843" s="74"/>
    </row>
    <row r="4844" spans="34:38">
      <c r="AH4844" s="46"/>
      <c r="AI4844" s="46"/>
      <c r="AJ4844" s="46"/>
      <c r="AK4844" s="46"/>
      <c r="AL4844" s="74"/>
    </row>
    <row r="4845" spans="34:38">
      <c r="AH4845" s="46"/>
      <c r="AI4845" s="46"/>
      <c r="AJ4845" s="46"/>
      <c r="AK4845" s="46"/>
      <c r="AL4845" s="74"/>
    </row>
    <row r="4846" spans="34:38">
      <c r="AH4846" s="46"/>
      <c r="AI4846" s="46"/>
      <c r="AJ4846" s="46"/>
      <c r="AK4846" s="46"/>
      <c r="AL4846" s="74"/>
    </row>
    <row r="4847" spans="34:38">
      <c r="AH4847" s="46"/>
      <c r="AI4847" s="46"/>
      <c r="AJ4847" s="46"/>
      <c r="AK4847" s="46"/>
      <c r="AL4847" s="74"/>
    </row>
    <row r="4848" spans="34:38">
      <c r="AH4848" s="46"/>
      <c r="AI4848" s="46"/>
      <c r="AJ4848" s="46"/>
      <c r="AK4848" s="46"/>
      <c r="AL4848" s="74"/>
    </row>
    <row r="4849" spans="34:38">
      <c r="AH4849" s="46"/>
      <c r="AI4849" s="46"/>
      <c r="AJ4849" s="46"/>
      <c r="AK4849" s="46"/>
      <c r="AL4849" s="74"/>
    </row>
    <row r="4850" spans="34:38">
      <c r="AH4850" s="46"/>
      <c r="AI4850" s="46"/>
      <c r="AJ4850" s="46"/>
      <c r="AK4850" s="46"/>
      <c r="AL4850" s="74"/>
    </row>
    <row r="4851" spans="34:38">
      <c r="AH4851" s="46"/>
      <c r="AI4851" s="46"/>
      <c r="AJ4851" s="46"/>
      <c r="AK4851" s="46"/>
      <c r="AL4851" s="74"/>
    </row>
    <row r="4852" spans="34:38">
      <c r="AH4852" s="46"/>
      <c r="AI4852" s="46"/>
      <c r="AJ4852" s="46"/>
      <c r="AK4852" s="46"/>
      <c r="AL4852" s="74"/>
    </row>
    <row r="4853" spans="34:38">
      <c r="AH4853" s="46"/>
      <c r="AI4853" s="46"/>
      <c r="AJ4853" s="46"/>
      <c r="AK4853" s="46"/>
      <c r="AL4853" s="74"/>
    </row>
    <row r="4854" spans="34:38">
      <c r="AH4854" s="46"/>
      <c r="AI4854" s="46"/>
      <c r="AJ4854" s="46"/>
      <c r="AK4854" s="46"/>
      <c r="AL4854" s="74"/>
    </row>
    <row r="4855" spans="34:38">
      <c r="AH4855" s="46"/>
      <c r="AI4855" s="46"/>
      <c r="AJ4855" s="46"/>
      <c r="AK4855" s="46"/>
      <c r="AL4855" s="74"/>
    </row>
    <row r="4856" spans="34:38">
      <c r="AH4856" s="46"/>
      <c r="AI4856" s="46"/>
      <c r="AJ4856" s="46"/>
      <c r="AK4856" s="46"/>
      <c r="AL4856" s="74"/>
    </row>
    <row r="4857" spans="34:38">
      <c r="AH4857" s="46"/>
      <c r="AI4857" s="46"/>
      <c r="AJ4857" s="46"/>
      <c r="AK4857" s="46"/>
      <c r="AL4857" s="74"/>
    </row>
    <row r="4858" spans="34:38">
      <c r="AH4858" s="46"/>
      <c r="AI4858" s="46"/>
      <c r="AJ4858" s="46"/>
      <c r="AK4858" s="46"/>
      <c r="AL4858" s="74"/>
    </row>
    <row r="4859" spans="34:38">
      <c r="AH4859" s="46"/>
      <c r="AI4859" s="46"/>
      <c r="AJ4859" s="46"/>
      <c r="AK4859" s="46"/>
      <c r="AL4859" s="74"/>
    </row>
    <row r="4860" spans="34:38">
      <c r="AH4860" s="46"/>
      <c r="AI4860" s="46"/>
      <c r="AJ4860" s="46"/>
      <c r="AK4860" s="46"/>
      <c r="AL4860" s="74"/>
    </row>
    <row r="4861" spans="34:38">
      <c r="AH4861" s="46"/>
      <c r="AI4861" s="46"/>
      <c r="AJ4861" s="46"/>
      <c r="AK4861" s="46"/>
      <c r="AL4861" s="74"/>
    </row>
    <row r="4862" spans="34:38">
      <c r="AH4862" s="46"/>
      <c r="AI4862" s="46"/>
      <c r="AJ4862" s="46"/>
      <c r="AK4862" s="46"/>
      <c r="AL4862" s="74"/>
    </row>
    <row r="4863" spans="34:38">
      <c r="AH4863" s="46"/>
      <c r="AI4863" s="46"/>
      <c r="AJ4863" s="46"/>
      <c r="AK4863" s="46"/>
      <c r="AL4863" s="74"/>
    </row>
    <row r="4864" spans="34:38">
      <c r="AH4864" s="46"/>
      <c r="AI4864" s="46"/>
      <c r="AJ4864" s="46"/>
      <c r="AK4864" s="46"/>
      <c r="AL4864" s="74"/>
    </row>
    <row r="4865" spans="34:38">
      <c r="AH4865" s="46"/>
      <c r="AI4865" s="46"/>
      <c r="AJ4865" s="46"/>
      <c r="AK4865" s="46"/>
      <c r="AL4865" s="74"/>
    </row>
    <row r="4866" spans="34:38">
      <c r="AH4866" s="46"/>
      <c r="AI4866" s="46"/>
      <c r="AJ4866" s="46"/>
      <c r="AK4866" s="46"/>
      <c r="AL4866" s="74"/>
    </row>
    <row r="4867" spans="34:38">
      <c r="AH4867" s="46"/>
      <c r="AI4867" s="46"/>
      <c r="AJ4867" s="46"/>
      <c r="AK4867" s="46"/>
      <c r="AL4867" s="74"/>
    </row>
    <row r="4868" spans="34:38">
      <c r="AH4868" s="46"/>
      <c r="AI4868" s="46"/>
      <c r="AJ4868" s="46"/>
      <c r="AK4868" s="46"/>
      <c r="AL4868" s="74"/>
    </row>
    <row r="4869" spans="34:38">
      <c r="AH4869" s="46"/>
      <c r="AI4869" s="46"/>
      <c r="AJ4869" s="46"/>
      <c r="AK4869" s="46"/>
      <c r="AL4869" s="74"/>
    </row>
    <row r="4870" spans="34:38">
      <c r="AH4870" s="46"/>
      <c r="AI4870" s="46"/>
      <c r="AJ4870" s="46"/>
      <c r="AK4870" s="46"/>
      <c r="AL4870" s="74"/>
    </row>
    <row r="4871" spans="34:38">
      <c r="AH4871" s="46"/>
      <c r="AI4871" s="46"/>
      <c r="AJ4871" s="46"/>
      <c r="AK4871" s="46"/>
      <c r="AL4871" s="74"/>
    </row>
    <row r="4872" spans="34:38">
      <c r="AH4872" s="46"/>
      <c r="AI4872" s="46"/>
      <c r="AJ4872" s="46"/>
      <c r="AK4872" s="46"/>
      <c r="AL4872" s="74"/>
    </row>
    <row r="4873" spans="34:38">
      <c r="AH4873" s="46"/>
      <c r="AI4873" s="46"/>
      <c r="AJ4873" s="46"/>
      <c r="AK4873" s="46"/>
      <c r="AL4873" s="74"/>
    </row>
    <row r="4874" spans="34:38">
      <c r="AH4874" s="46"/>
      <c r="AI4874" s="46"/>
      <c r="AJ4874" s="46"/>
      <c r="AK4874" s="46"/>
      <c r="AL4874" s="74"/>
    </row>
    <row r="4875" spans="34:38">
      <c r="AH4875" s="46"/>
      <c r="AI4875" s="46"/>
      <c r="AJ4875" s="46"/>
      <c r="AK4875" s="46"/>
      <c r="AL4875" s="74"/>
    </row>
    <row r="4876" spans="34:38">
      <c r="AH4876" s="46"/>
      <c r="AI4876" s="46"/>
      <c r="AJ4876" s="46"/>
      <c r="AK4876" s="46"/>
      <c r="AL4876" s="74"/>
    </row>
    <row r="4877" spans="34:38">
      <c r="AH4877" s="46"/>
      <c r="AI4877" s="46"/>
      <c r="AJ4877" s="46"/>
      <c r="AK4877" s="46"/>
      <c r="AL4877" s="74"/>
    </row>
    <row r="4878" spans="34:38">
      <c r="AH4878" s="46"/>
      <c r="AI4878" s="46"/>
      <c r="AJ4878" s="46"/>
      <c r="AK4878" s="46"/>
      <c r="AL4878" s="74"/>
    </row>
    <row r="4879" spans="34:38">
      <c r="AH4879" s="46"/>
      <c r="AI4879" s="46"/>
      <c r="AJ4879" s="46"/>
      <c r="AK4879" s="46"/>
      <c r="AL4879" s="74"/>
    </row>
    <row r="4880" spans="34:38">
      <c r="AH4880" s="46"/>
      <c r="AI4880" s="46"/>
      <c r="AJ4880" s="46"/>
      <c r="AK4880" s="46"/>
      <c r="AL4880" s="74"/>
    </row>
    <row r="4881" spans="34:38">
      <c r="AH4881" s="46"/>
      <c r="AI4881" s="46"/>
      <c r="AJ4881" s="46"/>
      <c r="AK4881" s="46"/>
      <c r="AL4881" s="74"/>
    </row>
    <row r="4882" spans="34:38">
      <c r="AH4882" s="46"/>
      <c r="AI4882" s="46"/>
      <c r="AJ4882" s="46"/>
      <c r="AK4882" s="46"/>
      <c r="AL4882" s="74"/>
    </row>
    <row r="4883" spans="34:38">
      <c r="AH4883" s="46"/>
      <c r="AI4883" s="46"/>
      <c r="AJ4883" s="46"/>
      <c r="AK4883" s="46"/>
      <c r="AL4883" s="74"/>
    </row>
    <row r="4884" spans="34:38">
      <c r="AH4884" s="46"/>
      <c r="AI4884" s="46"/>
      <c r="AJ4884" s="46"/>
      <c r="AK4884" s="46"/>
      <c r="AL4884" s="74"/>
    </row>
    <row r="4885" spans="34:38">
      <c r="AH4885" s="46"/>
      <c r="AI4885" s="46"/>
      <c r="AJ4885" s="46"/>
      <c r="AK4885" s="46"/>
      <c r="AL4885" s="74"/>
    </row>
    <row r="4886" spans="34:38">
      <c r="AH4886" s="46"/>
      <c r="AI4886" s="46"/>
      <c r="AJ4886" s="46"/>
      <c r="AK4886" s="46"/>
      <c r="AL4886" s="74"/>
    </row>
    <row r="4887" spans="34:38">
      <c r="AH4887" s="46"/>
      <c r="AI4887" s="46"/>
      <c r="AJ4887" s="46"/>
      <c r="AK4887" s="46"/>
      <c r="AL4887" s="74"/>
    </row>
    <row r="4888" spans="34:38">
      <c r="AH4888" s="46"/>
      <c r="AI4888" s="46"/>
      <c r="AJ4888" s="46"/>
      <c r="AK4888" s="46"/>
      <c r="AL4888" s="74"/>
    </row>
    <row r="4889" spans="34:38">
      <c r="AH4889" s="46"/>
      <c r="AI4889" s="46"/>
      <c r="AJ4889" s="46"/>
      <c r="AK4889" s="46"/>
      <c r="AL4889" s="74"/>
    </row>
    <row r="4890" spans="34:38">
      <c r="AH4890" s="46"/>
      <c r="AI4890" s="46"/>
      <c r="AJ4890" s="46"/>
      <c r="AK4890" s="46"/>
      <c r="AL4890" s="74"/>
    </row>
    <row r="4891" spans="34:38">
      <c r="AH4891" s="46"/>
      <c r="AI4891" s="46"/>
      <c r="AJ4891" s="46"/>
      <c r="AK4891" s="46"/>
      <c r="AL4891" s="74"/>
    </row>
    <row r="4892" spans="34:38">
      <c r="AH4892" s="46"/>
      <c r="AI4892" s="46"/>
      <c r="AJ4892" s="46"/>
      <c r="AK4892" s="46"/>
      <c r="AL4892" s="74"/>
    </row>
    <row r="4893" spans="34:38">
      <c r="AH4893" s="46"/>
      <c r="AI4893" s="46"/>
      <c r="AJ4893" s="46"/>
      <c r="AK4893" s="46"/>
      <c r="AL4893" s="74"/>
    </row>
    <row r="4894" spans="34:38">
      <c r="AH4894" s="46"/>
      <c r="AI4894" s="46"/>
      <c r="AJ4894" s="46"/>
      <c r="AK4894" s="46"/>
      <c r="AL4894" s="74"/>
    </row>
    <row r="4895" spans="34:38">
      <c r="AH4895" s="46"/>
      <c r="AI4895" s="46"/>
      <c r="AJ4895" s="46"/>
      <c r="AK4895" s="46"/>
      <c r="AL4895" s="74"/>
    </row>
    <row r="4896" spans="34:38">
      <c r="AH4896" s="46"/>
      <c r="AI4896" s="46"/>
      <c r="AJ4896" s="46"/>
      <c r="AK4896" s="46"/>
      <c r="AL4896" s="74"/>
    </row>
    <row r="4897" spans="34:38">
      <c r="AH4897" s="46"/>
      <c r="AI4897" s="46"/>
      <c r="AJ4897" s="46"/>
      <c r="AK4897" s="46"/>
      <c r="AL4897" s="74"/>
    </row>
    <row r="4898" spans="34:38">
      <c r="AH4898" s="46"/>
      <c r="AI4898" s="46"/>
      <c r="AJ4898" s="46"/>
      <c r="AK4898" s="46"/>
      <c r="AL4898" s="74"/>
    </row>
    <row r="4899" spans="34:38">
      <c r="AH4899" s="46"/>
      <c r="AI4899" s="46"/>
      <c r="AJ4899" s="46"/>
      <c r="AK4899" s="46"/>
      <c r="AL4899" s="74"/>
    </row>
    <row r="4900" spans="34:38">
      <c r="AH4900" s="46"/>
      <c r="AI4900" s="46"/>
      <c r="AJ4900" s="46"/>
      <c r="AK4900" s="46"/>
      <c r="AL4900" s="74"/>
    </row>
    <row r="4901" spans="34:38">
      <c r="AH4901" s="46"/>
      <c r="AI4901" s="46"/>
      <c r="AJ4901" s="46"/>
      <c r="AK4901" s="46"/>
      <c r="AL4901" s="74"/>
    </row>
    <row r="4902" spans="34:38">
      <c r="AH4902" s="46"/>
      <c r="AI4902" s="46"/>
      <c r="AJ4902" s="46"/>
      <c r="AK4902" s="46"/>
      <c r="AL4902" s="74"/>
    </row>
    <row r="4903" spans="34:38">
      <c r="AH4903" s="46"/>
      <c r="AI4903" s="46"/>
      <c r="AJ4903" s="46"/>
      <c r="AK4903" s="46"/>
      <c r="AL4903" s="74"/>
    </row>
    <row r="4904" spans="34:38">
      <c r="AH4904" s="46"/>
      <c r="AI4904" s="46"/>
      <c r="AJ4904" s="46"/>
      <c r="AK4904" s="46"/>
      <c r="AL4904" s="74"/>
    </row>
    <row r="4905" spans="34:38">
      <c r="AH4905" s="46"/>
      <c r="AI4905" s="46"/>
      <c r="AJ4905" s="46"/>
      <c r="AK4905" s="46"/>
      <c r="AL4905" s="74"/>
    </row>
    <row r="4906" spans="34:38">
      <c r="AH4906" s="46"/>
      <c r="AI4906" s="46"/>
      <c r="AJ4906" s="46"/>
      <c r="AK4906" s="46"/>
      <c r="AL4906" s="74"/>
    </row>
    <row r="4907" spans="34:38">
      <c r="AH4907" s="46"/>
      <c r="AI4907" s="46"/>
      <c r="AJ4907" s="46"/>
      <c r="AK4907" s="46"/>
      <c r="AL4907" s="74"/>
    </row>
    <row r="4908" spans="34:38">
      <c r="AH4908" s="46"/>
      <c r="AI4908" s="46"/>
      <c r="AJ4908" s="46"/>
      <c r="AK4908" s="46"/>
      <c r="AL4908" s="74"/>
    </row>
    <row r="4909" spans="34:38">
      <c r="AH4909" s="46"/>
      <c r="AI4909" s="46"/>
      <c r="AJ4909" s="46"/>
      <c r="AK4909" s="46"/>
      <c r="AL4909" s="74"/>
    </row>
    <row r="4910" spans="34:38">
      <c r="AH4910" s="46"/>
      <c r="AI4910" s="46"/>
      <c r="AJ4910" s="46"/>
      <c r="AK4910" s="46"/>
      <c r="AL4910" s="74"/>
    </row>
    <row r="4911" spans="34:38">
      <c r="AH4911" s="46"/>
      <c r="AI4911" s="46"/>
      <c r="AJ4911" s="46"/>
      <c r="AK4911" s="46"/>
      <c r="AL4911" s="74"/>
    </row>
    <row r="4912" spans="34:38">
      <c r="AH4912" s="46"/>
      <c r="AI4912" s="46"/>
      <c r="AJ4912" s="46"/>
      <c r="AK4912" s="46"/>
      <c r="AL4912" s="74"/>
    </row>
    <row r="4913" spans="34:38">
      <c r="AH4913" s="46"/>
      <c r="AI4913" s="46"/>
      <c r="AJ4913" s="46"/>
      <c r="AK4913" s="46"/>
      <c r="AL4913" s="74"/>
    </row>
    <row r="4914" spans="34:38">
      <c r="AH4914" s="46"/>
      <c r="AI4914" s="46"/>
      <c r="AJ4914" s="46"/>
      <c r="AK4914" s="46"/>
      <c r="AL4914" s="74"/>
    </row>
    <row r="4915" spans="34:38">
      <c r="AH4915" s="46"/>
      <c r="AI4915" s="46"/>
      <c r="AJ4915" s="46"/>
      <c r="AK4915" s="46"/>
      <c r="AL4915" s="74"/>
    </row>
    <row r="4916" spans="34:38">
      <c r="AH4916" s="46"/>
      <c r="AI4916" s="46"/>
      <c r="AJ4916" s="46"/>
      <c r="AK4916" s="46"/>
      <c r="AL4916" s="74"/>
    </row>
    <row r="4917" spans="34:38">
      <c r="AH4917" s="46"/>
      <c r="AI4917" s="46"/>
      <c r="AJ4917" s="46"/>
      <c r="AK4917" s="46"/>
      <c r="AL4917" s="74"/>
    </row>
    <row r="4918" spans="34:38">
      <c r="AH4918" s="46"/>
      <c r="AI4918" s="46"/>
      <c r="AJ4918" s="46"/>
      <c r="AK4918" s="46"/>
      <c r="AL4918" s="74"/>
    </row>
    <row r="4919" spans="34:38">
      <c r="AH4919" s="46"/>
      <c r="AI4919" s="46"/>
      <c r="AJ4919" s="46"/>
      <c r="AK4919" s="46"/>
      <c r="AL4919" s="74"/>
    </row>
    <row r="4920" spans="34:38">
      <c r="AH4920" s="46"/>
      <c r="AI4920" s="46"/>
      <c r="AJ4920" s="46"/>
      <c r="AK4920" s="46"/>
      <c r="AL4920" s="74"/>
    </row>
    <row r="4921" spans="34:38">
      <c r="AH4921" s="46"/>
      <c r="AI4921" s="46"/>
      <c r="AJ4921" s="46"/>
      <c r="AK4921" s="46"/>
      <c r="AL4921" s="74"/>
    </row>
    <row r="4922" spans="34:38">
      <c r="AH4922" s="46"/>
      <c r="AI4922" s="46"/>
      <c r="AJ4922" s="46"/>
      <c r="AK4922" s="46"/>
      <c r="AL4922" s="74"/>
    </row>
    <row r="4923" spans="34:38">
      <c r="AH4923" s="46"/>
      <c r="AI4923" s="46"/>
      <c r="AJ4923" s="46"/>
      <c r="AK4923" s="46"/>
      <c r="AL4923" s="74"/>
    </row>
    <row r="4924" spans="34:38">
      <c r="AH4924" s="46"/>
      <c r="AI4924" s="46"/>
      <c r="AJ4924" s="46"/>
      <c r="AK4924" s="46"/>
      <c r="AL4924" s="74"/>
    </row>
    <row r="4925" spans="34:38">
      <c r="AH4925" s="46"/>
      <c r="AI4925" s="46"/>
      <c r="AJ4925" s="46"/>
      <c r="AK4925" s="46"/>
      <c r="AL4925" s="74"/>
    </row>
    <row r="4926" spans="34:38">
      <c r="AH4926" s="46"/>
      <c r="AI4926" s="46"/>
      <c r="AJ4926" s="46"/>
      <c r="AK4926" s="46"/>
      <c r="AL4926" s="74"/>
    </row>
    <row r="4927" spans="34:38">
      <c r="AH4927" s="46"/>
      <c r="AI4927" s="46"/>
      <c r="AJ4927" s="46"/>
      <c r="AK4927" s="46"/>
      <c r="AL4927" s="74"/>
    </row>
    <row r="4928" spans="34:38">
      <c r="AH4928" s="46"/>
      <c r="AI4928" s="46"/>
      <c r="AJ4928" s="46"/>
      <c r="AK4928" s="46"/>
      <c r="AL4928" s="74"/>
    </row>
    <row r="4929" spans="34:38">
      <c r="AH4929" s="46"/>
      <c r="AI4929" s="46"/>
      <c r="AJ4929" s="46"/>
      <c r="AK4929" s="46"/>
      <c r="AL4929" s="74"/>
    </row>
    <row r="4930" spans="34:38">
      <c r="AH4930" s="46"/>
      <c r="AI4930" s="46"/>
      <c r="AJ4930" s="46"/>
      <c r="AK4930" s="46"/>
      <c r="AL4930" s="74"/>
    </row>
    <row r="4931" spans="34:38">
      <c r="AH4931" s="46"/>
      <c r="AI4931" s="46"/>
      <c r="AJ4931" s="46"/>
      <c r="AK4931" s="46"/>
      <c r="AL4931" s="74"/>
    </row>
    <row r="4932" spans="34:38">
      <c r="AH4932" s="46"/>
      <c r="AI4932" s="46"/>
      <c r="AJ4932" s="46"/>
      <c r="AK4932" s="46"/>
      <c r="AL4932" s="74"/>
    </row>
    <row r="4933" spans="34:38">
      <c r="AH4933" s="46"/>
      <c r="AI4933" s="46"/>
      <c r="AJ4933" s="46"/>
      <c r="AK4933" s="46"/>
      <c r="AL4933" s="74"/>
    </row>
    <row r="4934" spans="34:38">
      <c r="AH4934" s="46"/>
      <c r="AI4934" s="46"/>
      <c r="AJ4934" s="46"/>
      <c r="AK4934" s="46"/>
      <c r="AL4934" s="74"/>
    </row>
    <row r="4935" spans="34:38">
      <c r="AH4935" s="46"/>
      <c r="AI4935" s="46"/>
      <c r="AJ4935" s="46"/>
      <c r="AK4935" s="46"/>
      <c r="AL4935" s="74"/>
    </row>
    <row r="4936" spans="34:38">
      <c r="AH4936" s="46"/>
      <c r="AI4936" s="46"/>
      <c r="AJ4936" s="46"/>
      <c r="AK4936" s="46"/>
      <c r="AL4936" s="74"/>
    </row>
    <row r="4937" spans="34:38">
      <c r="AH4937" s="46"/>
      <c r="AI4937" s="46"/>
      <c r="AJ4937" s="46"/>
      <c r="AK4937" s="46"/>
      <c r="AL4937" s="74"/>
    </row>
    <row r="4938" spans="34:38">
      <c r="AH4938" s="46"/>
      <c r="AI4938" s="46"/>
      <c r="AJ4938" s="46"/>
      <c r="AK4938" s="46"/>
      <c r="AL4938" s="74"/>
    </row>
    <row r="4939" spans="34:38">
      <c r="AH4939" s="46"/>
      <c r="AI4939" s="46"/>
      <c r="AJ4939" s="46"/>
      <c r="AK4939" s="46"/>
      <c r="AL4939" s="74"/>
    </row>
    <row r="4940" spans="34:38">
      <c r="AH4940" s="46"/>
      <c r="AI4940" s="46"/>
      <c r="AJ4940" s="46"/>
      <c r="AK4940" s="46"/>
      <c r="AL4940" s="74"/>
    </row>
    <row r="4941" spans="34:38">
      <c r="AH4941" s="46"/>
      <c r="AI4941" s="46"/>
      <c r="AJ4941" s="46"/>
      <c r="AK4941" s="46"/>
      <c r="AL4941" s="74"/>
    </row>
    <row r="4942" spans="34:38">
      <c r="AH4942" s="46"/>
      <c r="AI4942" s="46"/>
      <c r="AJ4942" s="46"/>
      <c r="AK4942" s="46"/>
      <c r="AL4942" s="74"/>
    </row>
    <row r="4943" spans="34:38">
      <c r="AH4943" s="46"/>
      <c r="AI4943" s="46"/>
      <c r="AJ4943" s="46"/>
      <c r="AK4943" s="46"/>
      <c r="AL4943" s="74"/>
    </row>
    <row r="4944" spans="34:38">
      <c r="AH4944" s="46"/>
      <c r="AI4944" s="46"/>
      <c r="AJ4944" s="46"/>
      <c r="AK4944" s="46"/>
      <c r="AL4944" s="74"/>
    </row>
    <row r="4945" spans="34:38">
      <c r="AH4945" s="46"/>
      <c r="AI4945" s="46"/>
      <c r="AJ4945" s="46"/>
      <c r="AK4945" s="46"/>
      <c r="AL4945" s="74"/>
    </row>
    <row r="4946" spans="34:38">
      <c r="AH4946" s="46"/>
      <c r="AI4946" s="46"/>
      <c r="AJ4946" s="46"/>
      <c r="AK4946" s="46"/>
      <c r="AL4946" s="74"/>
    </row>
    <row r="4947" spans="34:38">
      <c r="AH4947" s="46"/>
      <c r="AI4947" s="46"/>
      <c r="AJ4947" s="46"/>
      <c r="AK4947" s="46"/>
      <c r="AL4947" s="74"/>
    </row>
    <row r="4948" spans="34:38">
      <c r="AH4948" s="46"/>
      <c r="AI4948" s="46"/>
      <c r="AJ4948" s="46"/>
      <c r="AK4948" s="46"/>
      <c r="AL4948" s="74"/>
    </row>
    <row r="4949" spans="34:38">
      <c r="AH4949" s="46"/>
      <c r="AI4949" s="46"/>
      <c r="AJ4949" s="46"/>
      <c r="AK4949" s="46"/>
      <c r="AL4949" s="74"/>
    </row>
    <row r="4950" spans="34:38">
      <c r="AH4950" s="46"/>
      <c r="AI4950" s="46"/>
      <c r="AJ4950" s="46"/>
      <c r="AK4950" s="46"/>
      <c r="AL4950" s="74"/>
    </row>
    <row r="4951" spans="34:38">
      <c r="AH4951" s="46"/>
      <c r="AI4951" s="46"/>
      <c r="AJ4951" s="46"/>
      <c r="AK4951" s="46"/>
      <c r="AL4951" s="74"/>
    </row>
    <row r="4952" spans="34:38">
      <c r="AH4952" s="46"/>
      <c r="AI4952" s="46"/>
      <c r="AJ4952" s="46"/>
      <c r="AK4952" s="46"/>
      <c r="AL4952" s="74"/>
    </row>
    <row r="4953" spans="34:38">
      <c r="AH4953" s="46"/>
      <c r="AI4953" s="46"/>
      <c r="AJ4953" s="46"/>
      <c r="AK4953" s="46"/>
      <c r="AL4953" s="74"/>
    </row>
    <row r="4954" spans="34:38">
      <c r="AH4954" s="46"/>
      <c r="AI4954" s="46"/>
      <c r="AJ4954" s="46"/>
      <c r="AK4954" s="46"/>
      <c r="AL4954" s="74"/>
    </row>
    <row r="4955" spans="34:38">
      <c r="AH4955" s="46"/>
      <c r="AI4955" s="46"/>
      <c r="AJ4955" s="46"/>
      <c r="AK4955" s="46"/>
      <c r="AL4955" s="74"/>
    </row>
    <row r="4956" spans="34:38">
      <c r="AH4956" s="46"/>
      <c r="AI4956" s="46"/>
      <c r="AJ4956" s="46"/>
      <c r="AK4956" s="46"/>
      <c r="AL4956" s="74"/>
    </row>
    <row r="4957" spans="34:38">
      <c r="AH4957" s="46"/>
      <c r="AI4957" s="46"/>
      <c r="AJ4957" s="46"/>
      <c r="AK4957" s="46"/>
      <c r="AL4957" s="74"/>
    </row>
    <row r="4958" spans="34:38">
      <c r="AH4958" s="46"/>
      <c r="AI4958" s="46"/>
      <c r="AJ4958" s="46"/>
      <c r="AK4958" s="46"/>
      <c r="AL4958" s="74"/>
    </row>
    <row r="4959" spans="34:38">
      <c r="AH4959" s="46"/>
      <c r="AI4959" s="46"/>
      <c r="AJ4959" s="46"/>
      <c r="AK4959" s="46"/>
      <c r="AL4959" s="74"/>
    </row>
    <row r="4960" spans="34:38">
      <c r="AH4960" s="46"/>
      <c r="AI4960" s="46"/>
      <c r="AJ4960" s="46"/>
      <c r="AK4960" s="46"/>
      <c r="AL4960" s="74"/>
    </row>
    <row r="4961" spans="34:38">
      <c r="AH4961" s="46"/>
      <c r="AI4961" s="46"/>
      <c r="AJ4961" s="46"/>
      <c r="AK4961" s="46"/>
      <c r="AL4961" s="74"/>
    </row>
    <row r="4962" spans="34:38">
      <c r="AH4962" s="46"/>
      <c r="AI4962" s="46"/>
      <c r="AJ4962" s="46"/>
      <c r="AK4962" s="46"/>
      <c r="AL4962" s="74"/>
    </row>
    <row r="4963" spans="34:38">
      <c r="AH4963" s="46"/>
      <c r="AI4963" s="46"/>
      <c r="AJ4963" s="46"/>
      <c r="AK4963" s="46"/>
      <c r="AL4963" s="74"/>
    </row>
    <row r="4964" spans="34:38">
      <c r="AH4964" s="46"/>
      <c r="AI4964" s="46"/>
      <c r="AJ4964" s="46"/>
      <c r="AK4964" s="46"/>
      <c r="AL4964" s="74"/>
    </row>
    <row r="4965" spans="34:38">
      <c r="AH4965" s="46"/>
      <c r="AI4965" s="46"/>
      <c r="AJ4965" s="46"/>
      <c r="AK4965" s="46"/>
      <c r="AL4965" s="74"/>
    </row>
    <row r="4966" spans="34:38">
      <c r="AH4966" s="46"/>
      <c r="AI4966" s="46"/>
      <c r="AJ4966" s="46"/>
      <c r="AK4966" s="46"/>
      <c r="AL4966" s="74"/>
    </row>
    <row r="4967" spans="34:38">
      <c r="AH4967" s="46"/>
      <c r="AI4967" s="46"/>
      <c r="AJ4967" s="46"/>
      <c r="AK4967" s="46"/>
      <c r="AL4967" s="74"/>
    </row>
    <row r="4968" spans="34:38">
      <c r="AH4968" s="46"/>
      <c r="AI4968" s="46"/>
      <c r="AJ4968" s="46"/>
      <c r="AK4968" s="46"/>
      <c r="AL4968" s="74"/>
    </row>
    <row r="4969" spans="34:38">
      <c r="AH4969" s="46"/>
      <c r="AI4969" s="46"/>
      <c r="AJ4969" s="46"/>
      <c r="AK4969" s="46"/>
      <c r="AL4969" s="74"/>
    </row>
    <row r="4970" spans="34:38">
      <c r="AH4970" s="46"/>
      <c r="AI4970" s="46"/>
      <c r="AJ4970" s="46"/>
      <c r="AK4970" s="46"/>
      <c r="AL4970" s="74"/>
    </row>
    <row r="4971" spans="34:38">
      <c r="AH4971" s="46"/>
      <c r="AI4971" s="46"/>
      <c r="AJ4971" s="46"/>
      <c r="AK4971" s="46"/>
      <c r="AL4971" s="74"/>
    </row>
    <row r="4972" spans="34:38">
      <c r="AH4972" s="46"/>
      <c r="AI4972" s="46"/>
      <c r="AJ4972" s="46"/>
      <c r="AK4972" s="46"/>
      <c r="AL4972" s="74"/>
    </row>
    <row r="4973" spans="34:38">
      <c r="AH4973" s="46"/>
      <c r="AI4973" s="46"/>
      <c r="AJ4973" s="46"/>
      <c r="AK4973" s="46"/>
      <c r="AL4973" s="74"/>
    </row>
    <row r="4974" spans="34:38">
      <c r="AH4974" s="46"/>
      <c r="AI4974" s="46"/>
      <c r="AJ4974" s="46"/>
      <c r="AK4974" s="46"/>
      <c r="AL4974" s="74"/>
    </row>
    <row r="4975" spans="34:38">
      <c r="AH4975" s="46"/>
      <c r="AI4975" s="46"/>
      <c r="AJ4975" s="46"/>
      <c r="AK4975" s="46"/>
      <c r="AL4975" s="74"/>
    </row>
    <row r="4976" spans="34:38">
      <c r="AH4976" s="46"/>
      <c r="AI4976" s="46"/>
      <c r="AJ4976" s="46"/>
      <c r="AK4976" s="46"/>
      <c r="AL4976" s="74"/>
    </row>
    <row r="4977" spans="34:38">
      <c r="AH4977" s="46"/>
      <c r="AI4977" s="46"/>
      <c r="AJ4977" s="46"/>
      <c r="AK4977" s="46"/>
      <c r="AL4977" s="74"/>
    </row>
    <row r="4978" spans="34:38">
      <c r="AH4978" s="46"/>
      <c r="AI4978" s="46"/>
      <c r="AJ4978" s="46"/>
      <c r="AK4978" s="46"/>
      <c r="AL4978" s="74"/>
    </row>
    <row r="4979" spans="34:38">
      <c r="AH4979" s="46"/>
      <c r="AI4979" s="46"/>
      <c r="AJ4979" s="46"/>
      <c r="AK4979" s="46"/>
      <c r="AL4979" s="74"/>
    </row>
    <row r="4980" spans="34:38">
      <c r="AH4980" s="46"/>
      <c r="AI4980" s="46"/>
      <c r="AJ4980" s="46"/>
      <c r="AK4980" s="46"/>
      <c r="AL4980" s="74"/>
    </row>
    <row r="4981" spans="34:38">
      <c r="AH4981" s="46"/>
      <c r="AI4981" s="46"/>
      <c r="AJ4981" s="46"/>
      <c r="AK4981" s="46"/>
      <c r="AL4981" s="74"/>
    </row>
    <row r="4982" spans="34:38">
      <c r="AH4982" s="46"/>
      <c r="AI4982" s="46"/>
      <c r="AJ4982" s="46"/>
      <c r="AK4982" s="46"/>
      <c r="AL4982" s="74"/>
    </row>
    <row r="4983" spans="34:38">
      <c r="AH4983" s="46"/>
      <c r="AI4983" s="46"/>
      <c r="AJ4983" s="46"/>
      <c r="AK4983" s="46"/>
      <c r="AL4983" s="74"/>
    </row>
    <row r="4984" spans="34:38">
      <c r="AH4984" s="46"/>
      <c r="AI4984" s="46"/>
      <c r="AJ4984" s="46"/>
      <c r="AK4984" s="46"/>
      <c r="AL4984" s="74"/>
    </row>
    <row r="4985" spans="34:38">
      <c r="AH4985" s="46"/>
      <c r="AI4985" s="46"/>
      <c r="AJ4985" s="46"/>
      <c r="AK4985" s="46"/>
      <c r="AL4985" s="74"/>
    </row>
    <row r="4986" spans="34:38">
      <c r="AH4986" s="46"/>
      <c r="AI4986" s="46"/>
      <c r="AJ4986" s="46"/>
      <c r="AK4986" s="46"/>
      <c r="AL4986" s="74"/>
    </row>
    <row r="4987" spans="34:38">
      <c r="AH4987" s="46"/>
      <c r="AI4987" s="46"/>
      <c r="AJ4987" s="46"/>
      <c r="AK4987" s="46"/>
      <c r="AL4987" s="74"/>
    </row>
    <row r="4988" spans="34:38">
      <c r="AH4988" s="46"/>
      <c r="AI4988" s="46"/>
      <c r="AJ4988" s="46"/>
      <c r="AK4988" s="46"/>
      <c r="AL4988" s="74"/>
    </row>
    <row r="4989" spans="34:38">
      <c r="AH4989" s="46"/>
      <c r="AI4989" s="46"/>
      <c r="AJ4989" s="46"/>
      <c r="AK4989" s="46"/>
      <c r="AL4989" s="74"/>
    </row>
    <row r="4990" spans="34:38">
      <c r="AH4990" s="46"/>
      <c r="AI4990" s="46"/>
      <c r="AJ4990" s="46"/>
      <c r="AK4990" s="46"/>
      <c r="AL4990" s="74"/>
    </row>
    <row r="4991" spans="34:38">
      <c r="AH4991" s="46"/>
      <c r="AI4991" s="46"/>
      <c r="AJ4991" s="46"/>
      <c r="AK4991" s="46"/>
      <c r="AL4991" s="74"/>
    </row>
    <row r="4992" spans="34:38">
      <c r="AH4992" s="46"/>
      <c r="AI4992" s="46"/>
      <c r="AJ4992" s="46"/>
      <c r="AK4992" s="46"/>
      <c r="AL4992" s="74"/>
    </row>
    <row r="4993" spans="34:38">
      <c r="AH4993" s="46"/>
      <c r="AI4993" s="46"/>
      <c r="AJ4993" s="46"/>
      <c r="AK4993" s="46"/>
      <c r="AL4993" s="74"/>
    </row>
    <row r="4994" spans="34:38">
      <c r="AH4994" s="46"/>
      <c r="AI4994" s="46"/>
      <c r="AJ4994" s="46"/>
      <c r="AK4994" s="46"/>
      <c r="AL4994" s="74"/>
    </row>
    <row r="4995" spans="34:38">
      <c r="AH4995" s="46"/>
      <c r="AI4995" s="46"/>
      <c r="AJ4995" s="46"/>
      <c r="AK4995" s="46"/>
      <c r="AL4995" s="74"/>
    </row>
    <row r="4996" spans="34:38">
      <c r="AH4996" s="46"/>
      <c r="AI4996" s="46"/>
      <c r="AJ4996" s="46"/>
      <c r="AK4996" s="46"/>
      <c r="AL4996" s="74"/>
    </row>
    <row r="4997" spans="34:38">
      <c r="AH4997" s="46"/>
      <c r="AI4997" s="46"/>
      <c r="AJ4997" s="46"/>
      <c r="AK4997" s="46"/>
      <c r="AL4997" s="74"/>
    </row>
    <row r="4998" spans="34:38">
      <c r="AH4998" s="46"/>
      <c r="AI4998" s="46"/>
      <c r="AJ4998" s="46"/>
      <c r="AK4998" s="46"/>
      <c r="AL4998" s="74"/>
    </row>
    <row r="4999" spans="34:38">
      <c r="AH4999" s="46"/>
      <c r="AI4999" s="46"/>
      <c r="AJ4999" s="46"/>
      <c r="AK4999" s="46"/>
      <c r="AL4999" s="74"/>
    </row>
    <row r="5000" spans="34:38">
      <c r="AH5000" s="46"/>
      <c r="AI5000" s="46"/>
      <c r="AJ5000" s="46"/>
      <c r="AK5000" s="46"/>
      <c r="AL5000" s="74"/>
    </row>
    <row r="5001" spans="34:38">
      <c r="AH5001" s="46"/>
      <c r="AI5001" s="46"/>
      <c r="AJ5001" s="46"/>
      <c r="AK5001" s="46"/>
      <c r="AL5001" s="74"/>
    </row>
    <row r="5002" spans="34:38">
      <c r="AH5002" s="46"/>
      <c r="AI5002" s="46"/>
      <c r="AJ5002" s="46"/>
      <c r="AK5002" s="46"/>
      <c r="AL5002" s="74"/>
    </row>
    <row r="5003" spans="34:38">
      <c r="AH5003" s="46"/>
      <c r="AI5003" s="46"/>
      <c r="AJ5003" s="46"/>
      <c r="AK5003" s="46"/>
      <c r="AL5003" s="74"/>
    </row>
    <row r="5004" spans="34:38">
      <c r="AH5004" s="46"/>
      <c r="AI5004" s="46"/>
      <c r="AJ5004" s="46"/>
      <c r="AK5004" s="46"/>
      <c r="AL5004" s="74"/>
    </row>
    <row r="5005" spans="34:38">
      <c r="AH5005" s="46"/>
      <c r="AI5005" s="46"/>
      <c r="AJ5005" s="46"/>
      <c r="AK5005" s="46"/>
      <c r="AL5005" s="74"/>
    </row>
    <row r="5006" spans="34:38">
      <c r="AH5006" s="46"/>
      <c r="AI5006" s="46"/>
      <c r="AJ5006" s="46"/>
      <c r="AK5006" s="46"/>
      <c r="AL5006" s="74"/>
    </row>
    <row r="5007" spans="34:38">
      <c r="AH5007" s="46"/>
      <c r="AI5007" s="46"/>
      <c r="AJ5007" s="46"/>
      <c r="AK5007" s="46"/>
      <c r="AL5007" s="74"/>
    </row>
    <row r="5008" spans="34:38">
      <c r="AH5008" s="46"/>
      <c r="AI5008" s="46"/>
      <c r="AJ5008" s="46"/>
      <c r="AK5008" s="46"/>
      <c r="AL5008" s="74"/>
    </row>
    <row r="5009" spans="34:38">
      <c r="AH5009" s="46"/>
      <c r="AI5009" s="46"/>
      <c r="AJ5009" s="46"/>
      <c r="AK5009" s="46"/>
      <c r="AL5009" s="74"/>
    </row>
    <row r="5010" spans="34:38">
      <c r="AH5010" s="46"/>
      <c r="AI5010" s="46"/>
      <c r="AJ5010" s="46"/>
      <c r="AK5010" s="46"/>
      <c r="AL5010" s="74"/>
    </row>
    <row r="5011" spans="34:38">
      <c r="AH5011" s="46"/>
      <c r="AI5011" s="46"/>
      <c r="AJ5011" s="46"/>
      <c r="AK5011" s="46"/>
      <c r="AL5011" s="74"/>
    </row>
    <row r="5012" spans="34:38">
      <c r="AH5012" s="46"/>
      <c r="AI5012" s="46"/>
      <c r="AJ5012" s="46"/>
      <c r="AK5012" s="46"/>
      <c r="AL5012" s="74"/>
    </row>
    <row r="5013" spans="34:38">
      <c r="AH5013" s="46"/>
      <c r="AI5013" s="46"/>
      <c r="AJ5013" s="46"/>
      <c r="AK5013" s="46"/>
      <c r="AL5013" s="74"/>
    </row>
    <row r="5014" spans="34:38">
      <c r="AH5014" s="46"/>
      <c r="AI5014" s="46"/>
      <c r="AJ5014" s="46"/>
      <c r="AK5014" s="46"/>
      <c r="AL5014" s="74"/>
    </row>
    <row r="5015" spans="34:38">
      <c r="AH5015" s="46"/>
      <c r="AI5015" s="46"/>
      <c r="AJ5015" s="46"/>
      <c r="AK5015" s="46"/>
      <c r="AL5015" s="74"/>
    </row>
    <row r="5016" spans="34:38">
      <c r="AH5016" s="46"/>
      <c r="AI5016" s="46"/>
      <c r="AJ5016" s="46"/>
      <c r="AK5016" s="46"/>
      <c r="AL5016" s="74"/>
    </row>
    <row r="5017" spans="34:38">
      <c r="AH5017" s="46"/>
      <c r="AI5017" s="46"/>
      <c r="AJ5017" s="46"/>
      <c r="AK5017" s="46"/>
      <c r="AL5017" s="74"/>
    </row>
    <row r="5018" spans="34:38">
      <c r="AH5018" s="46"/>
      <c r="AI5018" s="46"/>
      <c r="AJ5018" s="46"/>
      <c r="AK5018" s="46"/>
      <c r="AL5018" s="74"/>
    </row>
    <row r="5019" spans="34:38">
      <c r="AH5019" s="46"/>
      <c r="AI5019" s="46"/>
      <c r="AJ5019" s="46"/>
      <c r="AK5019" s="46"/>
      <c r="AL5019" s="74"/>
    </row>
    <row r="5020" spans="34:38">
      <c r="AH5020" s="46"/>
      <c r="AI5020" s="46"/>
      <c r="AJ5020" s="46"/>
      <c r="AK5020" s="46"/>
      <c r="AL5020" s="74"/>
    </row>
    <row r="5021" spans="34:38">
      <c r="AH5021" s="46"/>
      <c r="AI5021" s="46"/>
      <c r="AJ5021" s="46"/>
      <c r="AK5021" s="46"/>
      <c r="AL5021" s="74"/>
    </row>
    <row r="5022" spans="34:38">
      <c r="AH5022" s="46"/>
      <c r="AI5022" s="46"/>
      <c r="AJ5022" s="46"/>
      <c r="AK5022" s="46"/>
      <c r="AL5022" s="74"/>
    </row>
    <row r="5023" spans="34:38">
      <c r="AH5023" s="46"/>
      <c r="AI5023" s="46"/>
      <c r="AJ5023" s="46"/>
      <c r="AK5023" s="46"/>
      <c r="AL5023" s="74"/>
    </row>
    <row r="5024" spans="34:38">
      <c r="AH5024" s="46"/>
      <c r="AI5024" s="46"/>
      <c r="AJ5024" s="46"/>
      <c r="AK5024" s="46"/>
      <c r="AL5024" s="74"/>
    </row>
    <row r="5025" spans="34:38">
      <c r="AH5025" s="46"/>
      <c r="AI5025" s="46"/>
      <c r="AJ5025" s="46"/>
      <c r="AK5025" s="46"/>
      <c r="AL5025" s="74"/>
    </row>
    <row r="5026" spans="34:38">
      <c r="AH5026" s="46"/>
      <c r="AI5026" s="46"/>
      <c r="AJ5026" s="46"/>
      <c r="AK5026" s="46"/>
      <c r="AL5026" s="74"/>
    </row>
    <row r="5027" spans="34:38">
      <c r="AH5027" s="46"/>
      <c r="AI5027" s="46"/>
      <c r="AJ5027" s="46"/>
      <c r="AK5027" s="46"/>
      <c r="AL5027" s="74"/>
    </row>
    <row r="5028" spans="34:38">
      <c r="AH5028" s="46"/>
      <c r="AI5028" s="46"/>
      <c r="AJ5028" s="46"/>
      <c r="AK5028" s="46"/>
      <c r="AL5028" s="74"/>
    </row>
    <row r="5029" spans="34:38">
      <c r="AH5029" s="46"/>
      <c r="AI5029" s="46"/>
      <c r="AJ5029" s="46"/>
      <c r="AK5029" s="46"/>
      <c r="AL5029" s="74"/>
    </row>
    <row r="5030" spans="34:38">
      <c r="AH5030" s="46"/>
      <c r="AI5030" s="46"/>
      <c r="AJ5030" s="46"/>
      <c r="AK5030" s="46"/>
      <c r="AL5030" s="74"/>
    </row>
    <row r="5031" spans="34:38">
      <c r="AH5031" s="46"/>
      <c r="AI5031" s="46"/>
      <c r="AJ5031" s="46"/>
      <c r="AK5031" s="46"/>
      <c r="AL5031" s="74"/>
    </row>
    <row r="5032" spans="34:38">
      <c r="AH5032" s="46"/>
      <c r="AI5032" s="46"/>
      <c r="AJ5032" s="46"/>
      <c r="AK5032" s="46"/>
      <c r="AL5032" s="74"/>
    </row>
    <row r="5033" spans="34:38">
      <c r="AH5033" s="46"/>
      <c r="AI5033" s="46"/>
      <c r="AJ5033" s="46"/>
      <c r="AK5033" s="46"/>
      <c r="AL5033" s="74"/>
    </row>
    <row r="5034" spans="34:38">
      <c r="AH5034" s="46"/>
      <c r="AI5034" s="46"/>
      <c r="AJ5034" s="46"/>
      <c r="AK5034" s="46"/>
      <c r="AL5034" s="74"/>
    </row>
    <row r="5035" spans="34:38">
      <c r="AH5035" s="46"/>
      <c r="AI5035" s="46"/>
      <c r="AJ5035" s="46"/>
      <c r="AK5035" s="46"/>
      <c r="AL5035" s="74"/>
    </row>
    <row r="5036" spans="34:38">
      <c r="AH5036" s="46"/>
      <c r="AI5036" s="46"/>
      <c r="AJ5036" s="46"/>
      <c r="AK5036" s="46"/>
      <c r="AL5036" s="74"/>
    </row>
    <row r="5037" spans="34:38">
      <c r="AH5037" s="46"/>
      <c r="AI5037" s="46"/>
      <c r="AJ5037" s="46"/>
      <c r="AK5037" s="46"/>
      <c r="AL5037" s="74"/>
    </row>
    <row r="5038" spans="34:38">
      <c r="AH5038" s="46"/>
      <c r="AI5038" s="46"/>
      <c r="AJ5038" s="46"/>
      <c r="AK5038" s="46"/>
      <c r="AL5038" s="74"/>
    </row>
    <row r="5039" spans="34:38">
      <c r="AH5039" s="46"/>
      <c r="AI5039" s="46"/>
      <c r="AJ5039" s="46"/>
      <c r="AK5039" s="46"/>
      <c r="AL5039" s="74"/>
    </row>
    <row r="5040" spans="34:38">
      <c r="AH5040" s="46"/>
      <c r="AI5040" s="46"/>
      <c r="AJ5040" s="46"/>
      <c r="AK5040" s="46"/>
      <c r="AL5040" s="74"/>
    </row>
    <row r="5041" spans="34:38">
      <c r="AH5041" s="46"/>
      <c r="AI5041" s="46"/>
      <c r="AJ5041" s="46"/>
      <c r="AK5041" s="46"/>
      <c r="AL5041" s="74"/>
    </row>
    <row r="5042" spans="34:38">
      <c r="AH5042" s="46"/>
      <c r="AI5042" s="46"/>
      <c r="AJ5042" s="46"/>
      <c r="AK5042" s="46"/>
      <c r="AL5042" s="74"/>
    </row>
    <row r="5043" spans="34:38">
      <c r="AH5043" s="46"/>
      <c r="AI5043" s="46"/>
      <c r="AJ5043" s="46"/>
      <c r="AK5043" s="46"/>
      <c r="AL5043" s="74"/>
    </row>
    <row r="5044" spans="34:38">
      <c r="AH5044" s="46"/>
      <c r="AI5044" s="46"/>
      <c r="AJ5044" s="46"/>
      <c r="AK5044" s="46"/>
      <c r="AL5044" s="74"/>
    </row>
    <row r="5045" spans="34:38">
      <c r="AH5045" s="46"/>
      <c r="AI5045" s="46"/>
      <c r="AJ5045" s="46"/>
      <c r="AK5045" s="46"/>
      <c r="AL5045" s="74"/>
    </row>
    <row r="5046" spans="34:38">
      <c r="AH5046" s="46"/>
      <c r="AI5046" s="46"/>
      <c r="AJ5046" s="46"/>
      <c r="AK5046" s="46"/>
      <c r="AL5046" s="74"/>
    </row>
    <row r="5047" spans="34:38">
      <c r="AH5047" s="46"/>
      <c r="AI5047" s="46"/>
      <c r="AJ5047" s="46"/>
      <c r="AK5047" s="46"/>
      <c r="AL5047" s="74"/>
    </row>
    <row r="5048" spans="34:38">
      <c r="AH5048" s="46"/>
      <c r="AI5048" s="46"/>
      <c r="AJ5048" s="46"/>
      <c r="AK5048" s="46"/>
      <c r="AL5048" s="74"/>
    </row>
    <row r="5049" spans="34:38">
      <c r="AH5049" s="46"/>
      <c r="AI5049" s="46"/>
      <c r="AJ5049" s="46"/>
      <c r="AK5049" s="46"/>
      <c r="AL5049" s="74"/>
    </row>
    <row r="5050" spans="34:38">
      <c r="AH5050" s="46"/>
      <c r="AI5050" s="46"/>
      <c r="AJ5050" s="46"/>
      <c r="AK5050" s="46"/>
      <c r="AL5050" s="74"/>
    </row>
    <row r="5051" spans="34:38">
      <c r="AH5051" s="46"/>
      <c r="AI5051" s="46"/>
      <c r="AJ5051" s="46"/>
      <c r="AK5051" s="46"/>
      <c r="AL5051" s="74"/>
    </row>
    <row r="5052" spans="34:38">
      <c r="AH5052" s="46"/>
      <c r="AI5052" s="46"/>
      <c r="AJ5052" s="46"/>
      <c r="AK5052" s="46"/>
      <c r="AL5052" s="74"/>
    </row>
    <row r="5053" spans="34:38">
      <c r="AH5053" s="46"/>
      <c r="AI5053" s="46"/>
      <c r="AJ5053" s="46"/>
      <c r="AK5053" s="46"/>
      <c r="AL5053" s="74"/>
    </row>
    <row r="5054" spans="34:38">
      <c r="AH5054" s="46"/>
      <c r="AI5054" s="46"/>
      <c r="AJ5054" s="46"/>
      <c r="AK5054" s="46"/>
      <c r="AL5054" s="74"/>
    </row>
    <row r="5055" spans="34:38">
      <c r="AH5055" s="46"/>
      <c r="AI5055" s="46"/>
      <c r="AJ5055" s="46"/>
      <c r="AK5055" s="46"/>
      <c r="AL5055" s="74"/>
    </row>
    <row r="5056" spans="34:38">
      <c r="AH5056" s="46"/>
      <c r="AI5056" s="46"/>
      <c r="AJ5056" s="46"/>
      <c r="AK5056" s="46"/>
      <c r="AL5056" s="74"/>
    </row>
    <row r="5057" spans="34:38">
      <c r="AH5057" s="46"/>
      <c r="AI5057" s="46"/>
      <c r="AJ5057" s="46"/>
      <c r="AK5057" s="46"/>
      <c r="AL5057" s="74"/>
    </row>
    <row r="5058" spans="34:38">
      <c r="AH5058" s="46"/>
      <c r="AI5058" s="46"/>
      <c r="AJ5058" s="46"/>
      <c r="AK5058" s="46"/>
      <c r="AL5058" s="74"/>
    </row>
    <row r="5059" spans="34:38">
      <c r="AH5059" s="46"/>
      <c r="AI5059" s="46"/>
      <c r="AJ5059" s="46"/>
      <c r="AK5059" s="46"/>
      <c r="AL5059" s="74"/>
    </row>
    <row r="5060" spans="34:38">
      <c r="AH5060" s="46"/>
      <c r="AI5060" s="46"/>
      <c r="AJ5060" s="46"/>
      <c r="AK5060" s="46"/>
      <c r="AL5060" s="74"/>
    </row>
    <row r="5061" spans="34:38">
      <c r="AH5061" s="46"/>
      <c r="AI5061" s="46"/>
      <c r="AJ5061" s="46"/>
      <c r="AK5061" s="46"/>
      <c r="AL5061" s="74"/>
    </row>
    <row r="5062" spans="34:38">
      <c r="AH5062" s="46"/>
      <c r="AI5062" s="46"/>
      <c r="AJ5062" s="46"/>
      <c r="AK5062" s="46"/>
      <c r="AL5062" s="74"/>
    </row>
    <row r="5063" spans="34:38">
      <c r="AH5063" s="46"/>
      <c r="AI5063" s="46"/>
      <c r="AJ5063" s="46"/>
      <c r="AK5063" s="46"/>
      <c r="AL5063" s="74"/>
    </row>
    <row r="5064" spans="34:38">
      <c r="AH5064" s="46"/>
      <c r="AI5064" s="46"/>
      <c r="AJ5064" s="46"/>
      <c r="AK5064" s="46"/>
      <c r="AL5064" s="74"/>
    </row>
    <row r="5065" spans="34:38">
      <c r="AH5065" s="46"/>
      <c r="AI5065" s="46"/>
      <c r="AJ5065" s="46"/>
      <c r="AK5065" s="46"/>
      <c r="AL5065" s="74"/>
    </row>
    <row r="5066" spans="34:38">
      <c r="AH5066" s="46"/>
      <c r="AI5066" s="46"/>
      <c r="AJ5066" s="46"/>
      <c r="AK5066" s="46"/>
      <c r="AL5066" s="74"/>
    </row>
    <row r="5067" spans="34:38">
      <c r="AH5067" s="46"/>
      <c r="AI5067" s="46"/>
      <c r="AJ5067" s="46"/>
      <c r="AK5067" s="46"/>
      <c r="AL5067" s="74"/>
    </row>
    <row r="5068" spans="34:38">
      <c r="AH5068" s="46"/>
      <c r="AI5068" s="46"/>
      <c r="AJ5068" s="46"/>
      <c r="AK5068" s="46"/>
      <c r="AL5068" s="74"/>
    </row>
    <row r="5069" spans="34:38">
      <c r="AH5069" s="46"/>
      <c r="AI5069" s="46"/>
      <c r="AJ5069" s="46"/>
      <c r="AK5069" s="46"/>
      <c r="AL5069" s="74"/>
    </row>
    <row r="5070" spans="34:38">
      <c r="AH5070" s="46"/>
      <c r="AI5070" s="46"/>
      <c r="AJ5070" s="46"/>
      <c r="AK5070" s="46"/>
      <c r="AL5070" s="74"/>
    </row>
    <row r="5071" spans="34:38">
      <c r="AH5071" s="46"/>
      <c r="AI5071" s="46"/>
      <c r="AJ5071" s="46"/>
      <c r="AK5071" s="46"/>
      <c r="AL5071" s="74"/>
    </row>
    <row r="5072" spans="34:38">
      <c r="AH5072" s="46"/>
      <c r="AI5072" s="46"/>
      <c r="AJ5072" s="46"/>
      <c r="AK5072" s="46"/>
      <c r="AL5072" s="74"/>
    </row>
    <row r="5073" spans="34:38">
      <c r="AH5073" s="46"/>
      <c r="AI5073" s="46"/>
      <c r="AJ5073" s="46"/>
      <c r="AK5073" s="46"/>
      <c r="AL5073" s="74"/>
    </row>
    <row r="5074" spans="34:38">
      <c r="AH5074" s="46"/>
      <c r="AI5074" s="46"/>
      <c r="AJ5074" s="46"/>
      <c r="AK5074" s="46"/>
      <c r="AL5074" s="74"/>
    </row>
    <row r="5075" spans="34:38">
      <c r="AH5075" s="46"/>
      <c r="AI5075" s="46"/>
      <c r="AJ5075" s="46"/>
      <c r="AK5075" s="46"/>
      <c r="AL5075" s="74"/>
    </row>
    <row r="5076" spans="34:38">
      <c r="AH5076" s="46"/>
      <c r="AI5076" s="46"/>
      <c r="AJ5076" s="46"/>
      <c r="AK5076" s="46"/>
      <c r="AL5076" s="74"/>
    </row>
    <row r="5077" spans="34:38">
      <c r="AH5077" s="46"/>
      <c r="AI5077" s="46"/>
      <c r="AJ5077" s="46"/>
      <c r="AK5077" s="46"/>
      <c r="AL5077" s="74"/>
    </row>
    <row r="5078" spans="34:38">
      <c r="AH5078" s="46"/>
      <c r="AI5078" s="46"/>
      <c r="AJ5078" s="46"/>
      <c r="AK5078" s="46"/>
      <c r="AL5078" s="74"/>
    </row>
    <row r="5079" spans="34:38">
      <c r="AH5079" s="46"/>
      <c r="AI5079" s="46"/>
      <c r="AJ5079" s="46"/>
      <c r="AK5079" s="46"/>
      <c r="AL5079" s="74"/>
    </row>
    <row r="5080" spans="34:38">
      <c r="AH5080" s="46"/>
      <c r="AI5080" s="46"/>
      <c r="AJ5080" s="46"/>
      <c r="AK5080" s="46"/>
      <c r="AL5080" s="74"/>
    </row>
    <row r="5081" spans="34:38">
      <c r="AH5081" s="46"/>
      <c r="AI5081" s="46"/>
      <c r="AJ5081" s="46"/>
      <c r="AK5081" s="46"/>
      <c r="AL5081" s="74"/>
    </row>
    <row r="5082" spans="34:38">
      <c r="AH5082" s="46"/>
      <c r="AI5082" s="46"/>
      <c r="AJ5082" s="46"/>
      <c r="AK5082" s="46"/>
      <c r="AL5082" s="74"/>
    </row>
    <row r="5083" spans="34:38">
      <c r="AH5083" s="46"/>
      <c r="AI5083" s="46"/>
      <c r="AJ5083" s="46"/>
      <c r="AK5083" s="46"/>
      <c r="AL5083" s="74"/>
    </row>
    <row r="5084" spans="34:38">
      <c r="AH5084" s="46"/>
      <c r="AI5084" s="46"/>
      <c r="AJ5084" s="46"/>
      <c r="AK5084" s="46"/>
      <c r="AL5084" s="74"/>
    </row>
    <row r="5085" spans="34:38">
      <c r="AH5085" s="46"/>
      <c r="AI5085" s="46"/>
      <c r="AJ5085" s="46"/>
      <c r="AK5085" s="46"/>
      <c r="AL5085" s="74"/>
    </row>
    <row r="5086" spans="34:38">
      <c r="AH5086" s="46"/>
      <c r="AI5086" s="46"/>
      <c r="AJ5086" s="46"/>
      <c r="AK5086" s="46"/>
      <c r="AL5086" s="74"/>
    </row>
    <row r="5087" spans="34:38">
      <c r="AH5087" s="46"/>
      <c r="AI5087" s="46"/>
      <c r="AJ5087" s="46"/>
      <c r="AK5087" s="46"/>
      <c r="AL5087" s="74"/>
    </row>
    <row r="5088" spans="34:38">
      <c r="AH5088" s="46"/>
      <c r="AI5088" s="46"/>
      <c r="AJ5088" s="46"/>
      <c r="AK5088" s="46"/>
      <c r="AL5088" s="74"/>
    </row>
    <row r="5089" spans="34:38">
      <c r="AH5089" s="46"/>
      <c r="AI5089" s="46"/>
      <c r="AJ5089" s="46"/>
      <c r="AK5089" s="46"/>
      <c r="AL5089" s="74"/>
    </row>
    <row r="5090" spans="34:38">
      <c r="AH5090" s="46"/>
      <c r="AI5090" s="46"/>
      <c r="AJ5090" s="46"/>
      <c r="AK5090" s="46"/>
      <c r="AL5090" s="74"/>
    </row>
    <row r="5091" spans="34:38">
      <c r="AH5091" s="46"/>
      <c r="AI5091" s="46"/>
      <c r="AJ5091" s="46"/>
      <c r="AK5091" s="46"/>
      <c r="AL5091" s="74"/>
    </row>
    <row r="5092" spans="34:38">
      <c r="AH5092" s="46"/>
      <c r="AI5092" s="46"/>
      <c r="AJ5092" s="46"/>
      <c r="AK5092" s="46"/>
      <c r="AL5092" s="74"/>
    </row>
    <row r="5093" spans="34:38">
      <c r="AH5093" s="46"/>
      <c r="AI5093" s="46"/>
      <c r="AJ5093" s="46"/>
      <c r="AK5093" s="46"/>
      <c r="AL5093" s="74"/>
    </row>
    <row r="5094" spans="34:38">
      <c r="AH5094" s="46"/>
      <c r="AI5094" s="46"/>
      <c r="AJ5094" s="46"/>
      <c r="AK5094" s="46"/>
      <c r="AL5094" s="74"/>
    </row>
    <row r="5095" spans="34:38">
      <c r="AH5095" s="46"/>
      <c r="AI5095" s="46"/>
      <c r="AJ5095" s="46"/>
      <c r="AK5095" s="46"/>
      <c r="AL5095" s="74"/>
    </row>
    <row r="5096" spans="34:38">
      <c r="AH5096" s="46"/>
      <c r="AI5096" s="46"/>
      <c r="AJ5096" s="46"/>
      <c r="AK5096" s="46"/>
      <c r="AL5096" s="74"/>
    </row>
    <row r="5097" spans="34:38">
      <c r="AH5097" s="46"/>
      <c r="AI5097" s="46"/>
      <c r="AJ5097" s="46"/>
      <c r="AK5097" s="46"/>
      <c r="AL5097" s="74"/>
    </row>
    <row r="5098" spans="34:38">
      <c r="AH5098" s="46"/>
      <c r="AI5098" s="46"/>
      <c r="AJ5098" s="46"/>
      <c r="AK5098" s="46"/>
      <c r="AL5098" s="74"/>
    </row>
    <row r="5099" spans="34:38">
      <c r="AH5099" s="46"/>
      <c r="AI5099" s="46"/>
      <c r="AJ5099" s="46"/>
      <c r="AK5099" s="46"/>
      <c r="AL5099" s="74"/>
    </row>
    <row r="5100" spans="34:38">
      <c r="AH5100" s="46"/>
      <c r="AI5100" s="46"/>
      <c r="AJ5100" s="46"/>
      <c r="AK5100" s="46"/>
      <c r="AL5100" s="74"/>
    </row>
    <row r="5101" spans="34:38">
      <c r="AH5101" s="46"/>
      <c r="AI5101" s="46"/>
      <c r="AJ5101" s="46"/>
      <c r="AK5101" s="46"/>
      <c r="AL5101" s="74"/>
    </row>
    <row r="5102" spans="34:38">
      <c r="AH5102" s="46"/>
      <c r="AI5102" s="46"/>
      <c r="AJ5102" s="46"/>
      <c r="AK5102" s="46"/>
      <c r="AL5102" s="74"/>
    </row>
    <row r="5103" spans="34:38">
      <c r="AH5103" s="46"/>
      <c r="AI5103" s="46"/>
      <c r="AJ5103" s="46"/>
      <c r="AK5103" s="46"/>
      <c r="AL5103" s="74"/>
    </row>
    <row r="5104" spans="34:38">
      <c r="AH5104" s="46"/>
      <c r="AI5104" s="46"/>
      <c r="AJ5104" s="46"/>
      <c r="AK5104" s="46"/>
      <c r="AL5104" s="74"/>
    </row>
    <row r="5105" spans="34:38">
      <c r="AH5105" s="46"/>
      <c r="AI5105" s="46"/>
      <c r="AJ5105" s="46"/>
      <c r="AK5105" s="46"/>
      <c r="AL5105" s="74"/>
    </row>
    <row r="5106" spans="34:38">
      <c r="AH5106" s="46"/>
      <c r="AI5106" s="46"/>
      <c r="AJ5106" s="46"/>
      <c r="AK5106" s="46"/>
      <c r="AL5106" s="74"/>
    </row>
    <row r="5107" spans="34:38">
      <c r="AH5107" s="46"/>
      <c r="AI5107" s="46"/>
      <c r="AJ5107" s="46"/>
      <c r="AK5107" s="46"/>
      <c r="AL5107" s="74"/>
    </row>
    <row r="5108" spans="34:38">
      <c r="AH5108" s="46"/>
      <c r="AI5108" s="46"/>
      <c r="AJ5108" s="46"/>
      <c r="AK5108" s="46"/>
      <c r="AL5108" s="74"/>
    </row>
    <row r="5109" spans="34:38">
      <c r="AH5109" s="46"/>
      <c r="AI5109" s="46"/>
      <c r="AJ5109" s="46"/>
      <c r="AK5109" s="46"/>
      <c r="AL5109" s="74"/>
    </row>
    <row r="5110" spans="34:38">
      <c r="AH5110" s="46"/>
      <c r="AI5110" s="46"/>
      <c r="AJ5110" s="46"/>
      <c r="AK5110" s="46"/>
      <c r="AL5110" s="74"/>
    </row>
    <row r="5111" spans="34:38">
      <c r="AH5111" s="46"/>
      <c r="AI5111" s="46"/>
      <c r="AJ5111" s="46"/>
      <c r="AK5111" s="46"/>
      <c r="AL5111" s="74"/>
    </row>
    <row r="5112" spans="34:38">
      <c r="AH5112" s="46"/>
      <c r="AI5112" s="46"/>
      <c r="AJ5112" s="46"/>
      <c r="AK5112" s="46"/>
      <c r="AL5112" s="74"/>
    </row>
    <row r="5113" spans="34:38">
      <c r="AH5113" s="46"/>
      <c r="AI5113" s="46"/>
      <c r="AJ5113" s="46"/>
      <c r="AK5113" s="46"/>
      <c r="AL5113" s="74"/>
    </row>
    <row r="5114" spans="34:38">
      <c r="AH5114" s="46"/>
      <c r="AI5114" s="46"/>
      <c r="AJ5114" s="46"/>
      <c r="AK5114" s="46"/>
      <c r="AL5114" s="74"/>
    </row>
    <row r="5115" spans="34:38">
      <c r="AH5115" s="46"/>
      <c r="AI5115" s="46"/>
      <c r="AJ5115" s="46"/>
      <c r="AK5115" s="46"/>
      <c r="AL5115" s="74"/>
    </row>
    <row r="5116" spans="34:38">
      <c r="AH5116" s="46"/>
      <c r="AI5116" s="46"/>
      <c r="AJ5116" s="46"/>
      <c r="AK5116" s="46"/>
      <c r="AL5116" s="74"/>
    </row>
    <row r="5117" spans="34:38">
      <c r="AH5117" s="46"/>
      <c r="AI5117" s="46"/>
      <c r="AJ5117" s="46"/>
      <c r="AK5117" s="46"/>
      <c r="AL5117" s="74"/>
    </row>
    <row r="5118" spans="34:38">
      <c r="AH5118" s="46"/>
      <c r="AI5118" s="46"/>
      <c r="AJ5118" s="46"/>
      <c r="AK5118" s="46"/>
      <c r="AL5118" s="74"/>
    </row>
    <row r="5119" spans="34:38">
      <c r="AH5119" s="46"/>
      <c r="AI5119" s="46"/>
      <c r="AJ5119" s="46"/>
      <c r="AK5119" s="46"/>
      <c r="AL5119" s="74"/>
    </row>
    <row r="5120" spans="34:38">
      <c r="AH5120" s="46"/>
      <c r="AI5120" s="46"/>
      <c r="AJ5120" s="46"/>
      <c r="AK5120" s="46"/>
      <c r="AL5120" s="74"/>
    </row>
    <row r="5121" spans="34:38">
      <c r="AH5121" s="46"/>
      <c r="AI5121" s="46"/>
      <c r="AJ5121" s="46"/>
      <c r="AK5121" s="46"/>
      <c r="AL5121" s="74"/>
    </row>
    <row r="5122" spans="34:38">
      <c r="AH5122" s="46"/>
      <c r="AI5122" s="46"/>
      <c r="AJ5122" s="46"/>
      <c r="AK5122" s="46"/>
      <c r="AL5122" s="74"/>
    </row>
    <row r="5123" spans="34:38">
      <c r="AH5123" s="46"/>
      <c r="AI5123" s="46"/>
      <c r="AJ5123" s="46"/>
      <c r="AK5123" s="46"/>
      <c r="AL5123" s="74"/>
    </row>
    <row r="5124" spans="34:38">
      <c r="AH5124" s="46"/>
      <c r="AI5124" s="46"/>
      <c r="AJ5124" s="46"/>
      <c r="AK5124" s="46"/>
      <c r="AL5124" s="74"/>
    </row>
    <row r="5125" spans="34:38">
      <c r="AH5125" s="46"/>
      <c r="AI5125" s="46"/>
      <c r="AJ5125" s="46"/>
      <c r="AK5125" s="46"/>
      <c r="AL5125" s="74"/>
    </row>
    <row r="5126" spans="34:38">
      <c r="AH5126" s="46"/>
      <c r="AI5126" s="46"/>
      <c r="AJ5126" s="46"/>
      <c r="AK5126" s="46"/>
      <c r="AL5126" s="74"/>
    </row>
    <row r="5127" spans="34:38">
      <c r="AH5127" s="46"/>
      <c r="AI5127" s="46"/>
      <c r="AJ5127" s="46"/>
      <c r="AK5127" s="46"/>
      <c r="AL5127" s="74"/>
    </row>
    <row r="5128" spans="34:38">
      <c r="AH5128" s="46"/>
      <c r="AI5128" s="46"/>
      <c r="AJ5128" s="46"/>
      <c r="AK5128" s="46"/>
      <c r="AL5128" s="74"/>
    </row>
    <row r="5129" spans="34:38">
      <c r="AH5129" s="46"/>
      <c r="AI5129" s="46"/>
      <c r="AJ5129" s="46"/>
      <c r="AK5129" s="46"/>
      <c r="AL5129" s="74"/>
    </row>
    <row r="5130" spans="34:38">
      <c r="AH5130" s="46"/>
      <c r="AI5130" s="46"/>
      <c r="AJ5130" s="46"/>
      <c r="AK5130" s="46"/>
      <c r="AL5130" s="74"/>
    </row>
    <row r="5131" spans="34:38">
      <c r="AH5131" s="46"/>
      <c r="AI5131" s="46"/>
      <c r="AJ5131" s="46"/>
      <c r="AK5131" s="46"/>
      <c r="AL5131" s="74"/>
    </row>
    <row r="5132" spans="34:38">
      <c r="AH5132" s="46"/>
      <c r="AI5132" s="46"/>
      <c r="AJ5132" s="46"/>
      <c r="AK5132" s="46"/>
      <c r="AL5132" s="74"/>
    </row>
    <row r="5133" spans="34:38">
      <c r="AH5133" s="46"/>
      <c r="AI5133" s="46"/>
      <c r="AJ5133" s="46"/>
      <c r="AK5133" s="46"/>
      <c r="AL5133" s="74"/>
    </row>
    <row r="5134" spans="34:38">
      <c r="AH5134" s="46"/>
      <c r="AI5134" s="46"/>
      <c r="AJ5134" s="46"/>
      <c r="AK5134" s="46"/>
      <c r="AL5134" s="74"/>
    </row>
    <row r="5135" spans="34:38">
      <c r="AH5135" s="46"/>
      <c r="AI5135" s="46"/>
      <c r="AJ5135" s="46"/>
      <c r="AK5135" s="46"/>
      <c r="AL5135" s="74"/>
    </row>
    <row r="5136" spans="34:38">
      <c r="AH5136" s="46"/>
      <c r="AI5136" s="46"/>
      <c r="AJ5136" s="46"/>
      <c r="AK5136" s="46"/>
      <c r="AL5136" s="74"/>
    </row>
    <row r="5137" spans="34:38">
      <c r="AH5137" s="46"/>
      <c r="AI5137" s="46"/>
      <c r="AJ5137" s="46"/>
      <c r="AK5137" s="46"/>
      <c r="AL5137" s="74"/>
    </row>
    <row r="5138" spans="34:38">
      <c r="AH5138" s="46"/>
      <c r="AI5138" s="46"/>
      <c r="AJ5138" s="46"/>
      <c r="AK5138" s="46"/>
      <c r="AL5138" s="74"/>
    </row>
    <row r="5139" spans="34:38">
      <c r="AH5139" s="46"/>
      <c r="AI5139" s="46"/>
      <c r="AJ5139" s="46"/>
      <c r="AK5139" s="46"/>
      <c r="AL5139" s="74"/>
    </row>
    <row r="5140" spans="34:38">
      <c r="AH5140" s="46"/>
      <c r="AI5140" s="46"/>
      <c r="AJ5140" s="46"/>
      <c r="AK5140" s="46"/>
      <c r="AL5140" s="74"/>
    </row>
    <row r="5141" spans="34:38">
      <c r="AH5141" s="46"/>
      <c r="AI5141" s="46"/>
      <c r="AJ5141" s="46"/>
      <c r="AK5141" s="46"/>
      <c r="AL5141" s="74"/>
    </row>
    <row r="5142" spans="34:38">
      <c r="AH5142" s="46"/>
      <c r="AI5142" s="46"/>
      <c r="AJ5142" s="46"/>
      <c r="AK5142" s="46"/>
      <c r="AL5142" s="74"/>
    </row>
    <row r="5143" spans="34:38">
      <c r="AH5143" s="46"/>
      <c r="AI5143" s="46"/>
      <c r="AJ5143" s="46"/>
      <c r="AK5143" s="46"/>
      <c r="AL5143" s="74"/>
    </row>
    <row r="5144" spans="34:38">
      <c r="AH5144" s="46"/>
      <c r="AI5144" s="46"/>
      <c r="AJ5144" s="46"/>
      <c r="AK5144" s="46"/>
      <c r="AL5144" s="74"/>
    </row>
    <row r="5145" spans="34:38">
      <c r="AH5145" s="46"/>
      <c r="AI5145" s="46"/>
      <c r="AJ5145" s="46"/>
      <c r="AK5145" s="46"/>
      <c r="AL5145" s="74"/>
    </row>
    <row r="5146" spans="34:38">
      <c r="AH5146" s="46"/>
      <c r="AI5146" s="46"/>
      <c r="AJ5146" s="46"/>
      <c r="AK5146" s="46"/>
      <c r="AL5146" s="74"/>
    </row>
    <row r="5147" spans="34:38">
      <c r="AH5147" s="46"/>
      <c r="AI5147" s="46"/>
      <c r="AJ5147" s="46"/>
      <c r="AK5147" s="46"/>
      <c r="AL5147" s="74"/>
    </row>
    <row r="5148" spans="34:38">
      <c r="AH5148" s="46"/>
      <c r="AI5148" s="46"/>
      <c r="AJ5148" s="46"/>
      <c r="AK5148" s="46"/>
      <c r="AL5148" s="74"/>
    </row>
    <row r="5149" spans="34:38">
      <c r="AH5149" s="46"/>
      <c r="AI5149" s="46"/>
      <c r="AJ5149" s="46"/>
      <c r="AK5149" s="46"/>
      <c r="AL5149" s="74"/>
    </row>
    <row r="5150" spans="34:38">
      <c r="AH5150" s="46"/>
      <c r="AI5150" s="46"/>
      <c r="AJ5150" s="46"/>
      <c r="AK5150" s="46"/>
      <c r="AL5150" s="74"/>
    </row>
    <row r="5151" spans="34:38">
      <c r="AH5151" s="46"/>
      <c r="AI5151" s="46"/>
      <c r="AJ5151" s="46"/>
      <c r="AK5151" s="46"/>
      <c r="AL5151" s="74"/>
    </row>
    <row r="5152" spans="34:38">
      <c r="AH5152" s="46"/>
      <c r="AI5152" s="46"/>
      <c r="AJ5152" s="46"/>
      <c r="AK5152" s="46"/>
      <c r="AL5152" s="74"/>
    </row>
    <row r="5153" spans="34:38">
      <c r="AH5153" s="46"/>
      <c r="AI5153" s="46"/>
      <c r="AJ5153" s="46"/>
      <c r="AK5153" s="46"/>
      <c r="AL5153" s="74"/>
    </row>
    <row r="5154" spans="34:38">
      <c r="AH5154" s="46"/>
      <c r="AI5154" s="46"/>
      <c r="AJ5154" s="46"/>
      <c r="AK5154" s="46"/>
      <c r="AL5154" s="74"/>
    </row>
    <row r="5155" spans="34:38">
      <c r="AH5155" s="46"/>
      <c r="AI5155" s="46"/>
      <c r="AJ5155" s="46"/>
      <c r="AK5155" s="46"/>
      <c r="AL5155" s="74"/>
    </row>
    <row r="5156" spans="34:38">
      <c r="AH5156" s="46"/>
      <c r="AI5156" s="46"/>
      <c r="AJ5156" s="46"/>
      <c r="AK5156" s="46"/>
      <c r="AL5156" s="74"/>
    </row>
    <row r="5157" spans="34:38">
      <c r="AH5157" s="46"/>
      <c r="AI5157" s="46"/>
      <c r="AJ5157" s="46"/>
      <c r="AK5157" s="46"/>
      <c r="AL5157" s="74"/>
    </row>
    <row r="5158" spans="34:38">
      <c r="AH5158" s="46"/>
      <c r="AI5158" s="46"/>
      <c r="AJ5158" s="46"/>
      <c r="AK5158" s="46"/>
      <c r="AL5158" s="74"/>
    </row>
    <row r="5159" spans="34:38">
      <c r="AH5159" s="46"/>
      <c r="AI5159" s="46"/>
      <c r="AJ5159" s="46"/>
      <c r="AK5159" s="46"/>
      <c r="AL5159" s="74"/>
    </row>
    <row r="5160" spans="34:38">
      <c r="AH5160" s="46"/>
      <c r="AI5160" s="46"/>
      <c r="AJ5160" s="46"/>
      <c r="AK5160" s="46"/>
      <c r="AL5160" s="74"/>
    </row>
    <row r="5161" spans="34:38">
      <c r="AH5161" s="46"/>
      <c r="AI5161" s="46"/>
      <c r="AJ5161" s="46"/>
      <c r="AK5161" s="46"/>
      <c r="AL5161" s="74"/>
    </row>
    <row r="5162" spans="34:38">
      <c r="AH5162" s="46"/>
      <c r="AI5162" s="46"/>
      <c r="AJ5162" s="46"/>
      <c r="AK5162" s="46"/>
      <c r="AL5162" s="74"/>
    </row>
    <row r="5163" spans="34:38">
      <c r="AH5163" s="46"/>
      <c r="AI5163" s="46"/>
      <c r="AJ5163" s="46"/>
      <c r="AK5163" s="46"/>
      <c r="AL5163" s="74"/>
    </row>
    <row r="5164" spans="34:38">
      <c r="AH5164" s="46"/>
      <c r="AI5164" s="46"/>
      <c r="AJ5164" s="46"/>
      <c r="AK5164" s="46"/>
      <c r="AL5164" s="74"/>
    </row>
    <row r="5165" spans="34:38">
      <c r="AH5165" s="46"/>
      <c r="AI5165" s="46"/>
      <c r="AJ5165" s="46"/>
      <c r="AK5165" s="46"/>
      <c r="AL5165" s="74"/>
    </row>
    <row r="5166" spans="34:38">
      <c r="AH5166" s="46"/>
      <c r="AI5166" s="46"/>
      <c r="AJ5166" s="46"/>
      <c r="AK5166" s="46"/>
      <c r="AL5166" s="74"/>
    </row>
    <row r="5167" spans="34:38">
      <c r="AH5167" s="46"/>
      <c r="AI5167" s="46"/>
      <c r="AJ5167" s="46"/>
      <c r="AK5167" s="46"/>
      <c r="AL5167" s="74"/>
    </row>
    <row r="5168" spans="34:38">
      <c r="AH5168" s="46"/>
      <c r="AI5168" s="46"/>
      <c r="AJ5168" s="46"/>
      <c r="AK5168" s="46"/>
      <c r="AL5168" s="74"/>
    </row>
    <row r="5169" spans="34:38">
      <c r="AH5169" s="46"/>
      <c r="AI5169" s="46"/>
      <c r="AJ5169" s="46"/>
      <c r="AK5169" s="46"/>
      <c r="AL5169" s="74"/>
    </row>
    <row r="5170" spans="34:38">
      <c r="AH5170" s="46"/>
      <c r="AI5170" s="46"/>
      <c r="AJ5170" s="46"/>
      <c r="AK5170" s="46"/>
      <c r="AL5170" s="74"/>
    </row>
    <row r="5171" spans="34:38">
      <c r="AH5171" s="46"/>
      <c r="AI5171" s="46"/>
      <c r="AJ5171" s="46"/>
      <c r="AK5171" s="46"/>
      <c r="AL5171" s="74"/>
    </row>
    <row r="5172" spans="34:38">
      <c r="AH5172" s="46"/>
      <c r="AI5172" s="46"/>
      <c r="AJ5172" s="46"/>
      <c r="AK5172" s="46"/>
      <c r="AL5172" s="74"/>
    </row>
    <row r="5173" spans="34:38">
      <c r="AH5173" s="46"/>
      <c r="AI5173" s="46"/>
      <c r="AJ5173" s="46"/>
      <c r="AK5173" s="46"/>
      <c r="AL5173" s="74"/>
    </row>
    <row r="5174" spans="34:38">
      <c r="AH5174" s="46"/>
      <c r="AI5174" s="46"/>
      <c r="AJ5174" s="46"/>
      <c r="AK5174" s="46"/>
      <c r="AL5174" s="74"/>
    </row>
    <row r="5175" spans="34:38">
      <c r="AH5175" s="46"/>
      <c r="AI5175" s="46"/>
      <c r="AJ5175" s="46"/>
      <c r="AK5175" s="46"/>
      <c r="AL5175" s="74"/>
    </row>
    <row r="5176" spans="34:38">
      <c r="AH5176" s="46"/>
      <c r="AI5176" s="46"/>
      <c r="AJ5176" s="46"/>
      <c r="AK5176" s="46"/>
      <c r="AL5176" s="74"/>
    </row>
    <row r="5177" spans="34:38">
      <c r="AH5177" s="46"/>
      <c r="AI5177" s="46"/>
      <c r="AJ5177" s="46"/>
      <c r="AK5177" s="46"/>
      <c r="AL5177" s="74"/>
    </row>
    <row r="5178" spans="34:38">
      <c r="AH5178" s="46"/>
      <c r="AI5178" s="46"/>
      <c r="AJ5178" s="46"/>
      <c r="AK5178" s="46"/>
      <c r="AL5178" s="74"/>
    </row>
    <row r="5179" spans="34:38">
      <c r="AH5179" s="46"/>
      <c r="AI5179" s="46"/>
      <c r="AJ5179" s="46"/>
      <c r="AK5179" s="46"/>
      <c r="AL5179" s="74"/>
    </row>
    <row r="5180" spans="34:38">
      <c r="AH5180" s="46"/>
      <c r="AI5180" s="46"/>
      <c r="AJ5180" s="46"/>
      <c r="AK5180" s="46"/>
      <c r="AL5180" s="74"/>
    </row>
    <row r="5181" spans="34:38">
      <c r="AH5181" s="46"/>
      <c r="AI5181" s="46"/>
      <c r="AJ5181" s="46"/>
      <c r="AK5181" s="46"/>
      <c r="AL5181" s="74"/>
    </row>
    <row r="5182" spans="34:38">
      <c r="AH5182" s="46"/>
      <c r="AI5182" s="46"/>
      <c r="AJ5182" s="46"/>
      <c r="AK5182" s="46"/>
      <c r="AL5182" s="74"/>
    </row>
    <row r="5183" spans="34:38">
      <c r="AH5183" s="46"/>
      <c r="AI5183" s="46"/>
      <c r="AJ5183" s="46"/>
      <c r="AK5183" s="46"/>
      <c r="AL5183" s="74"/>
    </row>
    <row r="5184" spans="34:38">
      <c r="AH5184" s="46"/>
      <c r="AI5184" s="46"/>
      <c r="AJ5184" s="46"/>
      <c r="AK5184" s="46"/>
      <c r="AL5184" s="74"/>
    </row>
    <row r="5185" spans="34:38">
      <c r="AH5185" s="46"/>
      <c r="AI5185" s="46"/>
      <c r="AJ5185" s="46"/>
      <c r="AK5185" s="46"/>
      <c r="AL5185" s="74"/>
    </row>
    <row r="5186" spans="34:38">
      <c r="AH5186" s="46"/>
      <c r="AI5186" s="46"/>
      <c r="AJ5186" s="46"/>
      <c r="AK5186" s="46"/>
      <c r="AL5186" s="74"/>
    </row>
    <row r="5187" spans="34:38">
      <c r="AH5187" s="46"/>
      <c r="AI5187" s="46"/>
      <c r="AJ5187" s="46"/>
      <c r="AK5187" s="46"/>
      <c r="AL5187" s="74"/>
    </row>
    <row r="5188" spans="34:38">
      <c r="AH5188" s="46"/>
      <c r="AI5188" s="46"/>
      <c r="AJ5188" s="46"/>
      <c r="AK5188" s="46"/>
      <c r="AL5188" s="74"/>
    </row>
    <row r="5189" spans="34:38">
      <c r="AH5189" s="46"/>
      <c r="AI5189" s="46"/>
      <c r="AJ5189" s="46"/>
      <c r="AK5189" s="46"/>
      <c r="AL5189" s="74"/>
    </row>
    <row r="5190" spans="34:38">
      <c r="AH5190" s="46"/>
      <c r="AI5190" s="46"/>
      <c r="AJ5190" s="46"/>
      <c r="AK5190" s="46"/>
      <c r="AL5190" s="74"/>
    </row>
    <row r="5191" spans="34:38">
      <c r="AH5191" s="46"/>
      <c r="AI5191" s="46"/>
      <c r="AJ5191" s="46"/>
      <c r="AK5191" s="46"/>
      <c r="AL5191" s="74"/>
    </row>
    <row r="5192" spans="34:38">
      <c r="AH5192" s="46"/>
      <c r="AI5192" s="46"/>
      <c r="AJ5192" s="46"/>
      <c r="AK5192" s="46"/>
      <c r="AL5192" s="74"/>
    </row>
    <row r="5193" spans="34:38">
      <c r="AH5193" s="46"/>
      <c r="AI5193" s="46"/>
      <c r="AJ5193" s="46"/>
      <c r="AK5193" s="46"/>
      <c r="AL5193" s="74"/>
    </row>
    <row r="5194" spans="34:38">
      <c r="AH5194" s="46"/>
      <c r="AI5194" s="46"/>
      <c r="AJ5194" s="46"/>
      <c r="AK5194" s="46"/>
      <c r="AL5194" s="74"/>
    </row>
    <row r="5195" spans="34:38">
      <c r="AH5195" s="46"/>
      <c r="AI5195" s="46"/>
      <c r="AJ5195" s="46"/>
      <c r="AK5195" s="46"/>
      <c r="AL5195" s="74"/>
    </row>
    <row r="5196" spans="34:38">
      <c r="AH5196" s="46"/>
      <c r="AI5196" s="46"/>
      <c r="AJ5196" s="46"/>
      <c r="AK5196" s="46"/>
      <c r="AL5196" s="74"/>
    </row>
    <row r="5197" spans="34:38">
      <c r="AH5197" s="46"/>
      <c r="AI5197" s="46"/>
      <c r="AJ5197" s="46"/>
      <c r="AK5197" s="46"/>
      <c r="AL5197" s="74"/>
    </row>
    <row r="5198" spans="34:38">
      <c r="AH5198" s="46"/>
      <c r="AI5198" s="46"/>
      <c r="AJ5198" s="46"/>
      <c r="AK5198" s="46"/>
      <c r="AL5198" s="74"/>
    </row>
    <row r="5199" spans="34:38">
      <c r="AH5199" s="46"/>
      <c r="AI5199" s="46"/>
      <c r="AJ5199" s="46"/>
      <c r="AK5199" s="46"/>
      <c r="AL5199" s="74"/>
    </row>
    <row r="5200" spans="34:38">
      <c r="AH5200" s="46"/>
      <c r="AI5200" s="46"/>
      <c r="AJ5200" s="46"/>
      <c r="AK5200" s="46"/>
      <c r="AL5200" s="74"/>
    </row>
    <row r="5201" spans="34:38">
      <c r="AH5201" s="46"/>
      <c r="AI5201" s="46"/>
      <c r="AJ5201" s="46"/>
      <c r="AK5201" s="46"/>
      <c r="AL5201" s="74"/>
    </row>
    <row r="5202" spans="34:38">
      <c r="AH5202" s="46"/>
      <c r="AI5202" s="46"/>
      <c r="AJ5202" s="46"/>
      <c r="AK5202" s="46"/>
      <c r="AL5202" s="74"/>
    </row>
    <row r="5203" spans="34:38">
      <c r="AH5203" s="46"/>
      <c r="AI5203" s="46"/>
      <c r="AJ5203" s="46"/>
      <c r="AK5203" s="46"/>
      <c r="AL5203" s="74"/>
    </row>
    <row r="5204" spans="34:38">
      <c r="AH5204" s="46"/>
      <c r="AI5204" s="46"/>
      <c r="AJ5204" s="46"/>
      <c r="AK5204" s="46"/>
      <c r="AL5204" s="74"/>
    </row>
    <row r="5205" spans="34:38">
      <c r="AH5205" s="46"/>
      <c r="AI5205" s="46"/>
      <c r="AJ5205" s="46"/>
      <c r="AK5205" s="46"/>
      <c r="AL5205" s="74"/>
    </row>
    <row r="5206" spans="34:38">
      <c r="AH5206" s="46"/>
      <c r="AI5206" s="46"/>
      <c r="AJ5206" s="46"/>
      <c r="AK5206" s="46"/>
      <c r="AL5206" s="74"/>
    </row>
    <row r="5207" spans="34:38">
      <c r="AH5207" s="46"/>
      <c r="AI5207" s="46"/>
      <c r="AJ5207" s="46"/>
      <c r="AK5207" s="46"/>
      <c r="AL5207" s="74"/>
    </row>
    <row r="5208" spans="34:38">
      <c r="AH5208" s="46"/>
      <c r="AI5208" s="46"/>
      <c r="AJ5208" s="46"/>
      <c r="AK5208" s="46"/>
      <c r="AL5208" s="74"/>
    </row>
    <row r="5209" spans="34:38">
      <c r="AH5209" s="46"/>
      <c r="AI5209" s="46"/>
      <c r="AJ5209" s="46"/>
      <c r="AK5209" s="46"/>
      <c r="AL5209" s="74"/>
    </row>
    <row r="5210" spans="34:38">
      <c r="AH5210" s="46"/>
      <c r="AI5210" s="46"/>
      <c r="AJ5210" s="46"/>
      <c r="AK5210" s="46"/>
      <c r="AL5210" s="74"/>
    </row>
    <row r="5211" spans="34:38">
      <c r="AH5211" s="46"/>
      <c r="AI5211" s="46"/>
      <c r="AJ5211" s="46"/>
      <c r="AK5211" s="46"/>
      <c r="AL5211" s="74"/>
    </row>
    <row r="5212" spans="34:38">
      <c r="AH5212" s="46"/>
      <c r="AI5212" s="46"/>
      <c r="AJ5212" s="46"/>
      <c r="AK5212" s="46"/>
      <c r="AL5212" s="74"/>
    </row>
    <row r="5213" spans="34:38">
      <c r="AH5213" s="46"/>
      <c r="AI5213" s="46"/>
      <c r="AJ5213" s="46"/>
      <c r="AK5213" s="46"/>
      <c r="AL5213" s="74"/>
    </row>
    <row r="5214" spans="34:38">
      <c r="AH5214" s="46"/>
      <c r="AI5214" s="46"/>
      <c r="AJ5214" s="46"/>
      <c r="AK5214" s="46"/>
      <c r="AL5214" s="74"/>
    </row>
    <row r="5215" spans="34:38">
      <c r="AH5215" s="46"/>
      <c r="AI5215" s="46"/>
      <c r="AJ5215" s="46"/>
      <c r="AK5215" s="46"/>
      <c r="AL5215" s="74"/>
    </row>
    <row r="5216" spans="34:38">
      <c r="AH5216" s="46"/>
      <c r="AI5216" s="46"/>
      <c r="AJ5216" s="46"/>
      <c r="AK5216" s="46"/>
      <c r="AL5216" s="74"/>
    </row>
    <row r="5217" spans="34:38">
      <c r="AH5217" s="46"/>
      <c r="AI5217" s="46"/>
      <c r="AJ5217" s="46"/>
      <c r="AK5217" s="46"/>
      <c r="AL5217" s="74"/>
    </row>
    <row r="5218" spans="34:38">
      <c r="AH5218" s="46"/>
      <c r="AI5218" s="46"/>
      <c r="AJ5218" s="46"/>
      <c r="AK5218" s="46"/>
      <c r="AL5218" s="74"/>
    </row>
    <row r="5219" spans="34:38">
      <c r="AH5219" s="46"/>
      <c r="AI5219" s="46"/>
      <c r="AJ5219" s="46"/>
      <c r="AK5219" s="46"/>
      <c r="AL5219" s="74"/>
    </row>
    <row r="5220" spans="34:38">
      <c r="AH5220" s="46"/>
      <c r="AI5220" s="46"/>
      <c r="AJ5220" s="46"/>
      <c r="AK5220" s="46"/>
      <c r="AL5220" s="74"/>
    </row>
    <row r="5221" spans="34:38">
      <c r="AH5221" s="46"/>
      <c r="AI5221" s="46"/>
      <c r="AJ5221" s="46"/>
      <c r="AK5221" s="46"/>
      <c r="AL5221" s="74"/>
    </row>
    <row r="5222" spans="34:38">
      <c r="AH5222" s="46"/>
      <c r="AI5222" s="46"/>
      <c r="AJ5222" s="46"/>
      <c r="AK5222" s="46"/>
      <c r="AL5222" s="74"/>
    </row>
    <row r="5223" spans="34:38">
      <c r="AH5223" s="46"/>
      <c r="AI5223" s="46"/>
      <c r="AJ5223" s="46"/>
      <c r="AK5223" s="46"/>
      <c r="AL5223" s="74"/>
    </row>
    <row r="5224" spans="34:38">
      <c r="AH5224" s="46"/>
      <c r="AI5224" s="46"/>
      <c r="AJ5224" s="46"/>
      <c r="AK5224" s="46"/>
      <c r="AL5224" s="74"/>
    </row>
    <row r="5225" spans="34:38">
      <c r="AH5225" s="46"/>
      <c r="AI5225" s="46"/>
      <c r="AJ5225" s="46"/>
      <c r="AK5225" s="46"/>
      <c r="AL5225" s="74"/>
    </row>
    <row r="5226" spans="34:38">
      <c r="AH5226" s="46"/>
      <c r="AI5226" s="46"/>
      <c r="AJ5226" s="46"/>
      <c r="AK5226" s="46"/>
      <c r="AL5226" s="74"/>
    </row>
    <row r="5227" spans="34:38">
      <c r="AH5227" s="46"/>
      <c r="AI5227" s="46"/>
      <c r="AJ5227" s="46"/>
      <c r="AK5227" s="46"/>
      <c r="AL5227" s="74"/>
    </row>
    <row r="5228" spans="34:38">
      <c r="AH5228" s="46"/>
      <c r="AI5228" s="46"/>
      <c r="AJ5228" s="46"/>
      <c r="AK5228" s="46"/>
      <c r="AL5228" s="74"/>
    </row>
    <row r="5229" spans="34:38">
      <c r="AH5229" s="46"/>
      <c r="AI5229" s="46"/>
      <c r="AJ5229" s="46"/>
      <c r="AK5229" s="46"/>
      <c r="AL5229" s="74"/>
    </row>
    <row r="5230" spans="34:38">
      <c r="AH5230" s="46"/>
      <c r="AI5230" s="46"/>
      <c r="AJ5230" s="46"/>
      <c r="AK5230" s="46"/>
      <c r="AL5230" s="74"/>
    </row>
    <row r="5231" spans="34:38">
      <c r="AH5231" s="46"/>
      <c r="AI5231" s="46"/>
      <c r="AJ5231" s="46"/>
      <c r="AK5231" s="46"/>
      <c r="AL5231" s="74"/>
    </row>
    <row r="5232" spans="34:38">
      <c r="AH5232" s="46"/>
      <c r="AI5232" s="46"/>
      <c r="AJ5232" s="46"/>
      <c r="AK5232" s="46"/>
      <c r="AL5232" s="74"/>
    </row>
    <row r="5233" spans="34:38">
      <c r="AH5233" s="46"/>
      <c r="AI5233" s="46"/>
      <c r="AJ5233" s="46"/>
      <c r="AK5233" s="46"/>
      <c r="AL5233" s="74"/>
    </row>
    <row r="5234" spans="34:38">
      <c r="AH5234" s="46"/>
      <c r="AI5234" s="46"/>
      <c r="AJ5234" s="46"/>
      <c r="AK5234" s="46"/>
      <c r="AL5234" s="74"/>
    </row>
    <row r="5235" spans="34:38">
      <c r="AH5235" s="46"/>
      <c r="AI5235" s="46"/>
      <c r="AJ5235" s="46"/>
      <c r="AK5235" s="46"/>
      <c r="AL5235" s="74"/>
    </row>
    <row r="5236" spans="34:38">
      <c r="AH5236" s="46"/>
      <c r="AI5236" s="46"/>
      <c r="AJ5236" s="46"/>
      <c r="AK5236" s="46"/>
      <c r="AL5236" s="74"/>
    </row>
    <row r="5237" spans="34:38">
      <c r="AH5237" s="46"/>
      <c r="AI5237" s="46"/>
      <c r="AJ5237" s="46"/>
      <c r="AK5237" s="46"/>
      <c r="AL5237" s="74"/>
    </row>
    <row r="5238" spans="34:38">
      <c r="AH5238" s="46"/>
      <c r="AI5238" s="46"/>
      <c r="AJ5238" s="46"/>
      <c r="AK5238" s="46"/>
      <c r="AL5238" s="74"/>
    </row>
    <row r="5239" spans="34:38">
      <c r="AH5239" s="46"/>
      <c r="AI5239" s="46"/>
      <c r="AJ5239" s="46"/>
      <c r="AK5239" s="46"/>
      <c r="AL5239" s="74"/>
    </row>
    <row r="5240" spans="34:38">
      <c r="AH5240" s="46"/>
      <c r="AI5240" s="46"/>
      <c r="AJ5240" s="46"/>
      <c r="AK5240" s="46"/>
      <c r="AL5240" s="74"/>
    </row>
    <row r="5241" spans="34:38">
      <c r="AH5241" s="46"/>
      <c r="AI5241" s="46"/>
      <c r="AJ5241" s="46"/>
      <c r="AK5241" s="46"/>
      <c r="AL5241" s="74"/>
    </row>
    <row r="5242" spans="34:38">
      <c r="AH5242" s="46"/>
      <c r="AI5242" s="46"/>
      <c r="AJ5242" s="46"/>
      <c r="AK5242" s="46"/>
      <c r="AL5242" s="74"/>
    </row>
    <row r="5243" spans="34:38">
      <c r="AH5243" s="46"/>
      <c r="AI5243" s="46"/>
      <c r="AJ5243" s="46"/>
      <c r="AK5243" s="46"/>
      <c r="AL5243" s="74"/>
    </row>
    <row r="5244" spans="34:38">
      <c r="AH5244" s="46"/>
      <c r="AI5244" s="46"/>
      <c r="AJ5244" s="46"/>
      <c r="AK5244" s="46"/>
      <c r="AL5244" s="74"/>
    </row>
    <row r="5245" spans="34:38">
      <c r="AH5245" s="46"/>
      <c r="AI5245" s="46"/>
      <c r="AJ5245" s="46"/>
      <c r="AK5245" s="46"/>
      <c r="AL5245" s="74"/>
    </row>
    <row r="5246" spans="34:38">
      <c r="AH5246" s="46"/>
      <c r="AI5246" s="46"/>
      <c r="AJ5246" s="46"/>
      <c r="AK5246" s="46"/>
      <c r="AL5246" s="74"/>
    </row>
    <row r="5247" spans="34:38">
      <c r="AH5247" s="46"/>
      <c r="AI5247" s="46"/>
      <c r="AJ5247" s="46"/>
      <c r="AK5247" s="46"/>
      <c r="AL5247" s="74"/>
    </row>
    <row r="5248" spans="34:38">
      <c r="AH5248" s="46"/>
      <c r="AI5248" s="46"/>
      <c r="AJ5248" s="46"/>
      <c r="AK5248" s="46"/>
      <c r="AL5248" s="74"/>
    </row>
    <row r="5249" spans="34:38">
      <c r="AH5249" s="46"/>
      <c r="AI5249" s="46"/>
      <c r="AJ5249" s="46"/>
      <c r="AK5249" s="46"/>
      <c r="AL5249" s="74"/>
    </row>
    <row r="5250" spans="34:38">
      <c r="AH5250" s="46"/>
      <c r="AI5250" s="46"/>
      <c r="AJ5250" s="46"/>
      <c r="AK5250" s="46"/>
      <c r="AL5250" s="74"/>
    </row>
    <row r="5251" spans="34:38">
      <c r="AH5251" s="46"/>
      <c r="AI5251" s="46"/>
      <c r="AJ5251" s="46"/>
      <c r="AK5251" s="46"/>
      <c r="AL5251" s="74"/>
    </row>
    <row r="5252" spans="34:38">
      <c r="AH5252" s="46"/>
      <c r="AI5252" s="46"/>
      <c r="AJ5252" s="46"/>
      <c r="AK5252" s="46"/>
      <c r="AL5252" s="74"/>
    </row>
    <row r="5253" spans="34:38">
      <c r="AH5253" s="46"/>
      <c r="AI5253" s="46"/>
      <c r="AJ5253" s="46"/>
      <c r="AK5253" s="46"/>
      <c r="AL5253" s="74"/>
    </row>
    <row r="5254" spans="34:38">
      <c r="AH5254" s="46"/>
      <c r="AI5254" s="46"/>
      <c r="AJ5254" s="46"/>
      <c r="AK5254" s="46"/>
      <c r="AL5254" s="74"/>
    </row>
    <row r="5255" spans="34:38">
      <c r="AH5255" s="46"/>
      <c r="AI5255" s="46"/>
      <c r="AJ5255" s="46"/>
      <c r="AK5255" s="46"/>
      <c r="AL5255" s="74"/>
    </row>
    <row r="5256" spans="34:38">
      <c r="AH5256" s="46"/>
      <c r="AI5256" s="46"/>
      <c r="AJ5256" s="46"/>
      <c r="AK5256" s="46"/>
      <c r="AL5256" s="74"/>
    </row>
    <row r="5257" spans="34:38">
      <c r="AH5257" s="46"/>
      <c r="AI5257" s="46"/>
      <c r="AJ5257" s="46"/>
      <c r="AK5257" s="46"/>
      <c r="AL5257" s="74"/>
    </row>
    <row r="5258" spans="34:38">
      <c r="AH5258" s="46"/>
      <c r="AI5258" s="46"/>
      <c r="AJ5258" s="46"/>
      <c r="AK5258" s="46"/>
      <c r="AL5258" s="74"/>
    </row>
    <row r="5259" spans="34:38">
      <c r="AH5259" s="46"/>
      <c r="AI5259" s="46"/>
      <c r="AJ5259" s="46"/>
      <c r="AK5259" s="46"/>
      <c r="AL5259" s="74"/>
    </row>
    <row r="5260" spans="34:38">
      <c r="AH5260" s="46"/>
      <c r="AI5260" s="46"/>
      <c r="AJ5260" s="46"/>
      <c r="AK5260" s="46"/>
      <c r="AL5260" s="74"/>
    </row>
    <row r="5261" spans="34:38">
      <c r="AH5261" s="46"/>
      <c r="AI5261" s="46"/>
      <c r="AJ5261" s="46"/>
      <c r="AK5261" s="46"/>
      <c r="AL5261" s="74"/>
    </row>
    <row r="5262" spans="34:38">
      <c r="AH5262" s="46"/>
      <c r="AI5262" s="46"/>
      <c r="AJ5262" s="46"/>
      <c r="AK5262" s="46"/>
      <c r="AL5262" s="74"/>
    </row>
    <row r="5263" spans="34:38">
      <c r="AH5263" s="46"/>
      <c r="AI5263" s="46"/>
      <c r="AJ5263" s="46"/>
      <c r="AK5263" s="46"/>
      <c r="AL5263" s="74"/>
    </row>
    <row r="5264" spans="34:38">
      <c r="AH5264" s="46"/>
      <c r="AI5264" s="46"/>
      <c r="AJ5264" s="46"/>
      <c r="AK5264" s="46"/>
      <c r="AL5264" s="74"/>
    </row>
    <row r="5265" spans="34:38">
      <c r="AH5265" s="46"/>
      <c r="AI5265" s="46"/>
      <c r="AJ5265" s="46"/>
      <c r="AK5265" s="46"/>
      <c r="AL5265" s="74"/>
    </row>
    <row r="5266" spans="34:38">
      <c r="AH5266" s="46"/>
      <c r="AI5266" s="46"/>
      <c r="AJ5266" s="46"/>
      <c r="AK5266" s="46"/>
      <c r="AL5266" s="74"/>
    </row>
    <row r="5267" spans="34:38">
      <c r="AH5267" s="46"/>
      <c r="AI5267" s="46"/>
      <c r="AJ5267" s="46"/>
      <c r="AK5267" s="46"/>
      <c r="AL5267" s="74"/>
    </row>
    <row r="5268" spans="34:38">
      <c r="AH5268" s="46"/>
      <c r="AI5268" s="46"/>
      <c r="AJ5268" s="46"/>
      <c r="AK5268" s="46"/>
      <c r="AL5268" s="74"/>
    </row>
    <row r="5269" spans="34:38">
      <c r="AH5269" s="46"/>
      <c r="AI5269" s="46"/>
      <c r="AJ5269" s="46"/>
      <c r="AK5269" s="46"/>
      <c r="AL5269" s="74"/>
    </row>
    <row r="5270" spans="34:38">
      <c r="AH5270" s="46"/>
      <c r="AI5270" s="46"/>
      <c r="AJ5270" s="46"/>
      <c r="AK5270" s="46"/>
      <c r="AL5270" s="74"/>
    </row>
    <row r="5271" spans="34:38">
      <c r="AH5271" s="46"/>
      <c r="AI5271" s="46"/>
      <c r="AJ5271" s="46"/>
      <c r="AK5271" s="46"/>
      <c r="AL5271" s="74"/>
    </row>
    <row r="5272" spans="34:38">
      <c r="AH5272" s="46"/>
      <c r="AI5272" s="46"/>
      <c r="AJ5272" s="46"/>
      <c r="AK5272" s="46"/>
      <c r="AL5272" s="74"/>
    </row>
    <row r="5273" spans="34:38">
      <c r="AH5273" s="46"/>
      <c r="AI5273" s="46"/>
      <c r="AJ5273" s="46"/>
      <c r="AK5273" s="46"/>
      <c r="AL5273" s="74"/>
    </row>
    <row r="5274" spans="34:38">
      <c r="AH5274" s="46"/>
      <c r="AI5274" s="46"/>
      <c r="AJ5274" s="46"/>
      <c r="AK5274" s="46"/>
      <c r="AL5274" s="74"/>
    </row>
    <row r="5275" spans="34:38">
      <c r="AH5275" s="46"/>
      <c r="AI5275" s="46"/>
      <c r="AJ5275" s="46"/>
      <c r="AK5275" s="46"/>
      <c r="AL5275" s="74"/>
    </row>
    <row r="5276" spans="34:38">
      <c r="AH5276" s="46"/>
      <c r="AI5276" s="46"/>
      <c r="AJ5276" s="46"/>
      <c r="AK5276" s="46"/>
      <c r="AL5276" s="74"/>
    </row>
    <row r="5277" spans="34:38">
      <c r="AH5277" s="46"/>
      <c r="AI5277" s="46"/>
      <c r="AJ5277" s="46"/>
      <c r="AK5277" s="46"/>
      <c r="AL5277" s="74"/>
    </row>
    <row r="5278" spans="34:38">
      <c r="AH5278" s="46"/>
      <c r="AI5278" s="46"/>
      <c r="AJ5278" s="46"/>
      <c r="AK5278" s="46"/>
      <c r="AL5278" s="74"/>
    </row>
    <row r="5279" spans="34:38">
      <c r="AH5279" s="46"/>
      <c r="AI5279" s="46"/>
      <c r="AJ5279" s="46"/>
      <c r="AK5279" s="46"/>
      <c r="AL5279" s="74"/>
    </row>
    <row r="5280" spans="34:38">
      <c r="AH5280" s="46"/>
      <c r="AI5280" s="46"/>
      <c r="AJ5280" s="46"/>
      <c r="AK5280" s="46"/>
      <c r="AL5280" s="74"/>
    </row>
    <row r="5281" spans="34:38">
      <c r="AH5281" s="46"/>
      <c r="AI5281" s="46"/>
      <c r="AJ5281" s="46"/>
      <c r="AK5281" s="46"/>
      <c r="AL5281" s="74"/>
    </row>
    <row r="5282" spans="34:38">
      <c r="AH5282" s="46"/>
      <c r="AI5282" s="46"/>
      <c r="AJ5282" s="46"/>
      <c r="AK5282" s="46"/>
      <c r="AL5282" s="74"/>
    </row>
    <row r="5283" spans="34:38">
      <c r="AH5283" s="46"/>
      <c r="AI5283" s="46"/>
      <c r="AJ5283" s="46"/>
      <c r="AK5283" s="46"/>
      <c r="AL5283" s="74"/>
    </row>
    <row r="5284" spans="34:38">
      <c r="AH5284" s="46"/>
      <c r="AI5284" s="46"/>
      <c r="AJ5284" s="46"/>
      <c r="AK5284" s="46"/>
      <c r="AL5284" s="74"/>
    </row>
    <row r="5285" spans="34:38">
      <c r="AH5285" s="46"/>
      <c r="AI5285" s="46"/>
      <c r="AJ5285" s="46"/>
      <c r="AK5285" s="46"/>
      <c r="AL5285" s="74"/>
    </row>
    <row r="5286" spans="34:38">
      <c r="AH5286" s="46"/>
      <c r="AI5286" s="46"/>
      <c r="AJ5286" s="46"/>
      <c r="AK5286" s="46"/>
      <c r="AL5286" s="74"/>
    </row>
    <row r="5287" spans="34:38">
      <c r="AH5287" s="46"/>
      <c r="AI5287" s="46"/>
      <c r="AJ5287" s="46"/>
      <c r="AK5287" s="46"/>
      <c r="AL5287" s="74"/>
    </row>
    <row r="5288" spans="34:38">
      <c r="AH5288" s="46"/>
      <c r="AI5288" s="46"/>
      <c r="AJ5288" s="46"/>
      <c r="AK5288" s="46"/>
      <c r="AL5288" s="74"/>
    </row>
    <row r="5289" spans="34:38">
      <c r="AH5289" s="46"/>
      <c r="AI5289" s="46"/>
      <c r="AJ5289" s="46"/>
      <c r="AK5289" s="46"/>
      <c r="AL5289" s="74"/>
    </row>
    <row r="5290" spans="34:38">
      <c r="AH5290" s="46"/>
      <c r="AI5290" s="46"/>
      <c r="AJ5290" s="46"/>
      <c r="AK5290" s="46"/>
      <c r="AL5290" s="74"/>
    </row>
    <row r="5291" spans="34:38">
      <c r="AH5291" s="46"/>
      <c r="AI5291" s="46"/>
      <c r="AJ5291" s="46"/>
      <c r="AK5291" s="46"/>
      <c r="AL5291" s="74"/>
    </row>
    <row r="5292" spans="34:38">
      <c r="AH5292" s="46"/>
      <c r="AI5292" s="46"/>
      <c r="AJ5292" s="46"/>
      <c r="AK5292" s="46"/>
      <c r="AL5292" s="74"/>
    </row>
    <row r="5293" spans="34:38">
      <c r="AH5293" s="46"/>
      <c r="AI5293" s="46"/>
      <c r="AJ5293" s="46"/>
      <c r="AK5293" s="46"/>
      <c r="AL5293" s="74"/>
    </row>
    <row r="5294" spans="34:38">
      <c r="AH5294" s="46"/>
      <c r="AI5294" s="46"/>
      <c r="AJ5294" s="46"/>
      <c r="AK5294" s="46"/>
      <c r="AL5294" s="74"/>
    </row>
    <row r="5295" spans="34:38">
      <c r="AH5295" s="46"/>
      <c r="AI5295" s="46"/>
      <c r="AJ5295" s="46"/>
      <c r="AK5295" s="46"/>
      <c r="AL5295" s="74"/>
    </row>
    <row r="5296" spans="34:38">
      <c r="AH5296" s="46"/>
      <c r="AI5296" s="46"/>
      <c r="AJ5296" s="46"/>
      <c r="AK5296" s="46"/>
      <c r="AL5296" s="74"/>
    </row>
    <row r="5297" spans="34:38">
      <c r="AH5297" s="46"/>
      <c r="AI5297" s="46"/>
      <c r="AJ5297" s="46"/>
      <c r="AK5297" s="46"/>
      <c r="AL5297" s="74"/>
    </row>
    <row r="5298" spans="34:38">
      <c r="AH5298" s="46"/>
      <c r="AI5298" s="46"/>
      <c r="AJ5298" s="46"/>
      <c r="AK5298" s="46"/>
      <c r="AL5298" s="74"/>
    </row>
    <row r="5299" spans="34:38">
      <c r="AH5299" s="46"/>
      <c r="AI5299" s="46"/>
      <c r="AJ5299" s="46"/>
      <c r="AK5299" s="46"/>
      <c r="AL5299" s="74"/>
    </row>
    <row r="5300" spans="34:38">
      <c r="AH5300" s="46"/>
      <c r="AI5300" s="46"/>
      <c r="AJ5300" s="46"/>
      <c r="AK5300" s="46"/>
      <c r="AL5300" s="74"/>
    </row>
    <row r="5301" spans="34:38">
      <c r="AH5301" s="46"/>
      <c r="AI5301" s="46"/>
      <c r="AJ5301" s="46"/>
      <c r="AK5301" s="46"/>
      <c r="AL5301" s="74"/>
    </row>
    <row r="5302" spans="34:38">
      <c r="AH5302" s="46"/>
      <c r="AI5302" s="46"/>
      <c r="AJ5302" s="46"/>
      <c r="AK5302" s="46"/>
      <c r="AL5302" s="74"/>
    </row>
    <row r="5303" spans="34:38">
      <c r="AH5303" s="46"/>
      <c r="AI5303" s="46"/>
      <c r="AJ5303" s="46"/>
      <c r="AK5303" s="46"/>
      <c r="AL5303" s="74"/>
    </row>
    <row r="5304" spans="34:38">
      <c r="AH5304" s="46"/>
      <c r="AI5304" s="46"/>
      <c r="AJ5304" s="46"/>
      <c r="AK5304" s="46"/>
      <c r="AL5304" s="74"/>
    </row>
    <row r="5305" spans="34:38">
      <c r="AH5305" s="46"/>
      <c r="AI5305" s="46"/>
      <c r="AJ5305" s="46"/>
      <c r="AK5305" s="46"/>
      <c r="AL5305" s="74"/>
    </row>
    <row r="5306" spans="34:38">
      <c r="AH5306" s="46"/>
      <c r="AI5306" s="46"/>
      <c r="AJ5306" s="46"/>
      <c r="AK5306" s="46"/>
      <c r="AL5306" s="74"/>
    </row>
    <row r="5307" spans="34:38">
      <c r="AH5307" s="46"/>
      <c r="AI5307" s="46"/>
      <c r="AJ5307" s="46"/>
      <c r="AK5307" s="46"/>
      <c r="AL5307" s="74"/>
    </row>
    <row r="5308" spans="34:38">
      <c r="AH5308" s="46"/>
      <c r="AI5308" s="46"/>
      <c r="AJ5308" s="46"/>
      <c r="AK5308" s="46"/>
      <c r="AL5308" s="74"/>
    </row>
    <row r="5309" spans="34:38">
      <c r="AH5309" s="46"/>
      <c r="AI5309" s="46"/>
      <c r="AJ5309" s="46"/>
      <c r="AK5309" s="46"/>
      <c r="AL5309" s="74"/>
    </row>
    <row r="5310" spans="34:38">
      <c r="AH5310" s="46"/>
      <c r="AI5310" s="46"/>
      <c r="AJ5310" s="46"/>
      <c r="AK5310" s="46"/>
      <c r="AL5310" s="74"/>
    </row>
    <row r="5311" spans="34:38">
      <c r="AH5311" s="46"/>
      <c r="AI5311" s="46"/>
      <c r="AJ5311" s="46"/>
      <c r="AK5311" s="46"/>
      <c r="AL5311" s="74"/>
    </row>
    <row r="5312" spans="34:38">
      <c r="AH5312" s="46"/>
      <c r="AI5312" s="46"/>
      <c r="AJ5312" s="46"/>
      <c r="AK5312" s="46"/>
      <c r="AL5312" s="74"/>
    </row>
    <row r="5313" spans="34:38">
      <c r="AH5313" s="46"/>
      <c r="AI5313" s="46"/>
      <c r="AJ5313" s="46"/>
      <c r="AK5313" s="46"/>
      <c r="AL5313" s="74"/>
    </row>
    <row r="5314" spans="34:38">
      <c r="AH5314" s="46"/>
      <c r="AI5314" s="46"/>
      <c r="AJ5314" s="46"/>
      <c r="AK5314" s="46"/>
      <c r="AL5314" s="74"/>
    </row>
    <row r="5315" spans="34:38">
      <c r="AH5315" s="46"/>
      <c r="AI5315" s="46"/>
      <c r="AJ5315" s="46"/>
      <c r="AK5315" s="46"/>
      <c r="AL5315" s="74"/>
    </row>
    <row r="5316" spans="34:38">
      <c r="AH5316" s="46"/>
      <c r="AI5316" s="46"/>
      <c r="AJ5316" s="46"/>
      <c r="AK5316" s="46"/>
      <c r="AL5316" s="74"/>
    </row>
    <row r="5317" spans="34:38">
      <c r="AH5317" s="46"/>
      <c r="AI5317" s="46"/>
      <c r="AJ5317" s="46"/>
      <c r="AK5317" s="46"/>
      <c r="AL5317" s="74"/>
    </row>
    <row r="5318" spans="34:38">
      <c r="AH5318" s="46"/>
      <c r="AI5318" s="46"/>
      <c r="AJ5318" s="46"/>
      <c r="AK5318" s="46"/>
      <c r="AL5318" s="74"/>
    </row>
    <row r="5319" spans="34:38">
      <c r="AH5319" s="46"/>
      <c r="AI5319" s="46"/>
      <c r="AJ5319" s="46"/>
      <c r="AK5319" s="46"/>
      <c r="AL5319" s="74"/>
    </row>
    <row r="5320" spans="34:38">
      <c r="AH5320" s="46"/>
      <c r="AI5320" s="46"/>
      <c r="AJ5320" s="46"/>
      <c r="AK5320" s="46"/>
      <c r="AL5320" s="74"/>
    </row>
    <row r="5321" spans="34:38">
      <c r="AH5321" s="46"/>
      <c r="AI5321" s="46"/>
      <c r="AJ5321" s="46"/>
      <c r="AK5321" s="46"/>
      <c r="AL5321" s="74"/>
    </row>
    <row r="5322" spans="34:38">
      <c r="AH5322" s="46"/>
      <c r="AI5322" s="46"/>
      <c r="AJ5322" s="46"/>
      <c r="AK5322" s="46"/>
      <c r="AL5322" s="74"/>
    </row>
    <row r="5323" spans="34:38">
      <c r="AH5323" s="46"/>
      <c r="AI5323" s="46"/>
      <c r="AJ5323" s="46"/>
      <c r="AK5323" s="46"/>
      <c r="AL5323" s="74"/>
    </row>
    <row r="5324" spans="34:38">
      <c r="AH5324" s="46"/>
      <c r="AI5324" s="46"/>
      <c r="AJ5324" s="46"/>
      <c r="AK5324" s="46"/>
      <c r="AL5324" s="74"/>
    </row>
    <row r="5325" spans="34:38">
      <c r="AH5325" s="46"/>
      <c r="AI5325" s="46"/>
      <c r="AJ5325" s="46"/>
      <c r="AK5325" s="46"/>
      <c r="AL5325" s="74"/>
    </row>
    <row r="5326" spans="34:38">
      <c r="AH5326" s="46"/>
      <c r="AI5326" s="46"/>
      <c r="AJ5326" s="46"/>
      <c r="AK5326" s="46"/>
      <c r="AL5326" s="74"/>
    </row>
    <row r="5327" spans="34:38">
      <c r="AH5327" s="46"/>
      <c r="AI5327" s="46"/>
      <c r="AJ5327" s="46"/>
      <c r="AK5327" s="46"/>
      <c r="AL5327" s="74"/>
    </row>
    <row r="5328" spans="34:38">
      <c r="AH5328" s="46"/>
      <c r="AI5328" s="46"/>
      <c r="AJ5328" s="46"/>
      <c r="AK5328" s="46"/>
      <c r="AL5328" s="74"/>
    </row>
    <row r="5329" spans="34:38">
      <c r="AH5329" s="46"/>
      <c r="AI5329" s="46"/>
      <c r="AJ5329" s="46"/>
      <c r="AK5329" s="46"/>
      <c r="AL5329" s="74"/>
    </row>
    <row r="5330" spans="34:38">
      <c r="AH5330" s="46"/>
      <c r="AI5330" s="46"/>
      <c r="AJ5330" s="46"/>
      <c r="AK5330" s="46"/>
      <c r="AL5330" s="74"/>
    </row>
    <row r="5331" spans="34:38">
      <c r="AH5331" s="46"/>
      <c r="AI5331" s="46"/>
      <c r="AJ5331" s="46"/>
      <c r="AK5331" s="46"/>
      <c r="AL5331" s="74"/>
    </row>
    <row r="5332" spans="34:38">
      <c r="AH5332" s="46"/>
      <c r="AI5332" s="46"/>
      <c r="AJ5332" s="46"/>
      <c r="AK5332" s="46"/>
      <c r="AL5332" s="74"/>
    </row>
    <row r="5333" spans="34:38">
      <c r="AH5333" s="46"/>
      <c r="AI5333" s="46"/>
      <c r="AJ5333" s="46"/>
      <c r="AK5333" s="46"/>
      <c r="AL5333" s="74"/>
    </row>
    <row r="5334" spans="34:38">
      <c r="AH5334" s="46"/>
      <c r="AI5334" s="46"/>
      <c r="AJ5334" s="46"/>
      <c r="AK5334" s="46"/>
      <c r="AL5334" s="74"/>
    </row>
    <row r="5335" spans="34:38">
      <c r="AH5335" s="46"/>
      <c r="AI5335" s="46"/>
      <c r="AJ5335" s="46"/>
      <c r="AK5335" s="46"/>
      <c r="AL5335" s="74"/>
    </row>
    <row r="5336" spans="34:38">
      <c r="AH5336" s="46"/>
      <c r="AI5336" s="46"/>
      <c r="AJ5336" s="46"/>
      <c r="AK5336" s="46"/>
      <c r="AL5336" s="74"/>
    </row>
    <row r="5337" spans="34:38">
      <c r="AH5337" s="46"/>
      <c r="AI5337" s="46"/>
      <c r="AJ5337" s="46"/>
      <c r="AK5337" s="46"/>
      <c r="AL5337" s="74"/>
    </row>
    <row r="5338" spans="34:38">
      <c r="AH5338" s="46"/>
      <c r="AI5338" s="46"/>
      <c r="AJ5338" s="46"/>
      <c r="AK5338" s="46"/>
      <c r="AL5338" s="74"/>
    </row>
    <row r="5339" spans="34:38">
      <c r="AH5339" s="46"/>
      <c r="AI5339" s="46"/>
      <c r="AJ5339" s="46"/>
      <c r="AK5339" s="46"/>
      <c r="AL5339" s="74"/>
    </row>
    <row r="5340" spans="34:38">
      <c r="AH5340" s="46"/>
      <c r="AI5340" s="46"/>
      <c r="AJ5340" s="46"/>
      <c r="AK5340" s="46"/>
      <c r="AL5340" s="74"/>
    </row>
    <row r="5341" spans="34:38">
      <c r="AH5341" s="46"/>
      <c r="AI5341" s="46"/>
      <c r="AJ5341" s="46"/>
      <c r="AK5341" s="46"/>
      <c r="AL5341" s="74"/>
    </row>
    <row r="5342" spans="34:38">
      <c r="AH5342" s="46"/>
      <c r="AI5342" s="46"/>
      <c r="AJ5342" s="46"/>
      <c r="AK5342" s="46"/>
      <c r="AL5342" s="74"/>
    </row>
    <row r="5343" spans="34:38">
      <c r="AH5343" s="46"/>
      <c r="AI5343" s="46"/>
      <c r="AJ5343" s="46"/>
      <c r="AK5343" s="46"/>
      <c r="AL5343" s="74"/>
    </row>
    <row r="5344" spans="34:38">
      <c r="AH5344" s="46"/>
      <c r="AI5344" s="46"/>
      <c r="AJ5344" s="46"/>
      <c r="AK5344" s="46"/>
      <c r="AL5344" s="74"/>
    </row>
    <row r="5345" spans="34:38">
      <c r="AH5345" s="46"/>
      <c r="AI5345" s="46"/>
      <c r="AJ5345" s="46"/>
      <c r="AK5345" s="46"/>
      <c r="AL5345" s="74"/>
    </row>
    <row r="5346" spans="34:38">
      <c r="AH5346" s="46"/>
      <c r="AI5346" s="46"/>
      <c r="AJ5346" s="46"/>
      <c r="AK5346" s="46"/>
      <c r="AL5346" s="74"/>
    </row>
    <row r="5347" spans="34:38">
      <c r="AH5347" s="46"/>
      <c r="AI5347" s="46"/>
      <c r="AJ5347" s="46"/>
      <c r="AK5347" s="46"/>
      <c r="AL5347" s="74"/>
    </row>
    <row r="5348" spans="34:38">
      <c r="AH5348" s="46"/>
      <c r="AI5348" s="46"/>
      <c r="AJ5348" s="46"/>
      <c r="AK5348" s="46"/>
      <c r="AL5348" s="74"/>
    </row>
    <row r="5349" spans="34:38">
      <c r="AH5349" s="46"/>
      <c r="AI5349" s="46"/>
      <c r="AJ5349" s="46"/>
      <c r="AK5349" s="46"/>
      <c r="AL5349" s="74"/>
    </row>
    <row r="5350" spans="34:38">
      <c r="AH5350" s="46"/>
      <c r="AI5350" s="46"/>
      <c r="AJ5350" s="46"/>
      <c r="AK5350" s="46"/>
      <c r="AL5350" s="74"/>
    </row>
    <row r="5351" spans="34:38">
      <c r="AH5351" s="46"/>
      <c r="AI5351" s="46"/>
      <c r="AJ5351" s="46"/>
      <c r="AK5351" s="46"/>
      <c r="AL5351" s="74"/>
    </row>
    <row r="5352" spans="34:38">
      <c r="AH5352" s="46"/>
      <c r="AI5352" s="46"/>
      <c r="AJ5352" s="46"/>
      <c r="AK5352" s="46"/>
      <c r="AL5352" s="74"/>
    </row>
    <row r="5353" spans="34:38">
      <c r="AH5353" s="46"/>
      <c r="AI5353" s="46"/>
      <c r="AJ5353" s="46"/>
      <c r="AK5353" s="46"/>
      <c r="AL5353" s="74"/>
    </row>
    <row r="5354" spans="34:38">
      <c r="AH5354" s="46"/>
      <c r="AI5354" s="46"/>
      <c r="AJ5354" s="46"/>
      <c r="AK5354" s="46"/>
      <c r="AL5354" s="74"/>
    </row>
    <row r="5355" spans="34:38">
      <c r="AH5355" s="46"/>
      <c r="AI5355" s="46"/>
      <c r="AJ5355" s="46"/>
      <c r="AK5355" s="46"/>
      <c r="AL5355" s="74"/>
    </row>
    <row r="5356" spans="34:38">
      <c r="AH5356" s="46"/>
      <c r="AI5356" s="46"/>
      <c r="AJ5356" s="46"/>
      <c r="AK5356" s="46"/>
      <c r="AL5356" s="74"/>
    </row>
    <row r="5357" spans="34:38">
      <c r="AH5357" s="46"/>
      <c r="AI5357" s="46"/>
      <c r="AJ5357" s="46"/>
      <c r="AK5357" s="46"/>
      <c r="AL5357" s="74"/>
    </row>
    <row r="5358" spans="34:38">
      <c r="AH5358" s="46"/>
      <c r="AI5358" s="46"/>
      <c r="AJ5358" s="46"/>
      <c r="AK5358" s="46"/>
      <c r="AL5358" s="74"/>
    </row>
    <row r="5359" spans="34:38">
      <c r="AH5359" s="46"/>
      <c r="AI5359" s="46"/>
      <c r="AJ5359" s="46"/>
      <c r="AK5359" s="46"/>
      <c r="AL5359" s="74"/>
    </row>
    <row r="5360" spans="34:38">
      <c r="AH5360" s="46"/>
      <c r="AI5360" s="46"/>
      <c r="AJ5360" s="46"/>
      <c r="AK5360" s="46"/>
      <c r="AL5360" s="74"/>
    </row>
    <row r="5361" spans="34:38">
      <c r="AH5361" s="46"/>
      <c r="AI5361" s="46"/>
      <c r="AJ5361" s="46"/>
      <c r="AK5361" s="46"/>
      <c r="AL5361" s="74"/>
    </row>
    <row r="5362" spans="34:38">
      <c r="AH5362" s="46"/>
      <c r="AI5362" s="46"/>
      <c r="AJ5362" s="46"/>
      <c r="AK5362" s="46"/>
      <c r="AL5362" s="74"/>
    </row>
    <row r="5363" spans="34:38">
      <c r="AH5363" s="46"/>
      <c r="AI5363" s="46"/>
      <c r="AJ5363" s="46"/>
      <c r="AK5363" s="46"/>
      <c r="AL5363" s="74"/>
    </row>
    <row r="5364" spans="34:38">
      <c r="AH5364" s="46"/>
      <c r="AI5364" s="46"/>
      <c r="AJ5364" s="46"/>
      <c r="AK5364" s="46"/>
      <c r="AL5364" s="74"/>
    </row>
    <row r="5365" spans="34:38">
      <c r="AH5365" s="46"/>
      <c r="AI5365" s="46"/>
      <c r="AJ5365" s="46"/>
      <c r="AK5365" s="46"/>
      <c r="AL5365" s="74"/>
    </row>
    <row r="5366" spans="34:38">
      <c r="AH5366" s="46"/>
      <c r="AI5366" s="46"/>
      <c r="AJ5366" s="46"/>
      <c r="AK5366" s="46"/>
      <c r="AL5366" s="74"/>
    </row>
    <row r="5367" spans="34:38">
      <c r="AH5367" s="46"/>
      <c r="AI5367" s="46"/>
      <c r="AJ5367" s="46"/>
      <c r="AK5367" s="46"/>
      <c r="AL5367" s="74"/>
    </row>
    <row r="5368" spans="34:38">
      <c r="AH5368" s="46"/>
      <c r="AI5368" s="46"/>
      <c r="AJ5368" s="46"/>
      <c r="AK5368" s="46"/>
      <c r="AL5368" s="74"/>
    </row>
    <row r="5369" spans="34:38">
      <c r="AH5369" s="46"/>
      <c r="AI5369" s="46"/>
      <c r="AJ5369" s="46"/>
      <c r="AK5369" s="46"/>
      <c r="AL5369" s="74"/>
    </row>
    <row r="5370" spans="34:38">
      <c r="AH5370" s="46"/>
      <c r="AI5370" s="46"/>
      <c r="AJ5370" s="46"/>
      <c r="AK5370" s="46"/>
      <c r="AL5370" s="74"/>
    </row>
    <row r="5371" spans="34:38">
      <c r="AH5371" s="46"/>
      <c r="AI5371" s="46"/>
      <c r="AJ5371" s="46"/>
      <c r="AK5371" s="46"/>
      <c r="AL5371" s="74"/>
    </row>
    <row r="5372" spans="34:38">
      <c r="AH5372" s="46"/>
      <c r="AI5372" s="46"/>
      <c r="AJ5372" s="46"/>
      <c r="AK5372" s="46"/>
      <c r="AL5372" s="74"/>
    </row>
    <row r="5373" spans="34:38">
      <c r="AH5373" s="46"/>
      <c r="AI5373" s="46"/>
      <c r="AJ5373" s="46"/>
      <c r="AK5373" s="46"/>
      <c r="AL5373" s="74"/>
    </row>
    <row r="5374" spans="34:38">
      <c r="AH5374" s="46"/>
      <c r="AI5374" s="46"/>
      <c r="AJ5374" s="46"/>
      <c r="AK5374" s="46"/>
      <c r="AL5374" s="74"/>
    </row>
    <row r="5375" spans="34:38">
      <c r="AH5375" s="46"/>
      <c r="AI5375" s="46"/>
      <c r="AJ5375" s="46"/>
      <c r="AK5375" s="46"/>
      <c r="AL5375" s="74"/>
    </row>
    <row r="5376" spans="34:38">
      <c r="AH5376" s="46"/>
      <c r="AI5376" s="46"/>
      <c r="AJ5376" s="46"/>
      <c r="AK5376" s="46"/>
      <c r="AL5376" s="74"/>
    </row>
    <row r="5377" spans="34:38">
      <c r="AH5377" s="46"/>
      <c r="AI5377" s="46"/>
      <c r="AJ5377" s="46"/>
      <c r="AK5377" s="46"/>
      <c r="AL5377" s="74"/>
    </row>
    <row r="5378" spans="34:38">
      <c r="AH5378" s="46"/>
      <c r="AI5378" s="46"/>
      <c r="AJ5378" s="46"/>
      <c r="AK5378" s="46"/>
      <c r="AL5378" s="74"/>
    </row>
    <row r="5379" spans="34:38">
      <c r="AH5379" s="46"/>
      <c r="AI5379" s="46"/>
      <c r="AJ5379" s="46"/>
      <c r="AK5379" s="46"/>
      <c r="AL5379" s="74"/>
    </row>
    <row r="5380" spans="34:38">
      <c r="AH5380" s="46"/>
      <c r="AI5380" s="46"/>
      <c r="AJ5380" s="46"/>
      <c r="AK5380" s="46"/>
      <c r="AL5380" s="74"/>
    </row>
    <row r="5381" spans="34:38">
      <c r="AH5381" s="46"/>
      <c r="AI5381" s="46"/>
      <c r="AJ5381" s="46"/>
      <c r="AK5381" s="46"/>
      <c r="AL5381" s="74"/>
    </row>
    <row r="5382" spans="34:38">
      <c r="AH5382" s="46"/>
      <c r="AI5382" s="46"/>
      <c r="AJ5382" s="46"/>
      <c r="AK5382" s="46"/>
      <c r="AL5382" s="74"/>
    </row>
    <row r="5383" spans="34:38">
      <c r="AH5383" s="46"/>
      <c r="AI5383" s="46"/>
      <c r="AJ5383" s="46"/>
      <c r="AK5383" s="46"/>
      <c r="AL5383" s="74"/>
    </row>
    <row r="5384" spans="34:38">
      <c r="AH5384" s="46"/>
      <c r="AI5384" s="46"/>
      <c r="AJ5384" s="46"/>
      <c r="AK5384" s="46"/>
      <c r="AL5384" s="74"/>
    </row>
    <row r="5385" spans="34:38">
      <c r="AH5385" s="46"/>
      <c r="AI5385" s="46"/>
      <c r="AJ5385" s="46"/>
      <c r="AK5385" s="46"/>
      <c r="AL5385" s="74"/>
    </row>
    <row r="5386" spans="34:38">
      <c r="AH5386" s="46"/>
      <c r="AI5386" s="46"/>
      <c r="AJ5386" s="46"/>
      <c r="AK5386" s="46"/>
      <c r="AL5386" s="74"/>
    </row>
    <row r="5387" spans="34:38">
      <c r="AH5387" s="46"/>
      <c r="AI5387" s="46"/>
      <c r="AJ5387" s="46"/>
      <c r="AK5387" s="46"/>
      <c r="AL5387" s="74"/>
    </row>
    <row r="5388" spans="34:38">
      <c r="AH5388" s="46"/>
      <c r="AI5388" s="46"/>
      <c r="AJ5388" s="46"/>
      <c r="AK5388" s="46"/>
      <c r="AL5388" s="74"/>
    </row>
    <row r="5389" spans="34:38">
      <c r="AH5389" s="46"/>
      <c r="AI5389" s="46"/>
      <c r="AJ5389" s="46"/>
      <c r="AK5389" s="46"/>
      <c r="AL5389" s="74"/>
    </row>
    <row r="5390" spans="34:38">
      <c r="AH5390" s="46"/>
      <c r="AI5390" s="46"/>
      <c r="AJ5390" s="46"/>
      <c r="AK5390" s="46"/>
      <c r="AL5390" s="74"/>
    </row>
    <row r="5391" spans="34:38">
      <c r="AH5391" s="46"/>
      <c r="AI5391" s="46"/>
      <c r="AJ5391" s="46"/>
      <c r="AK5391" s="46"/>
      <c r="AL5391" s="74"/>
    </row>
    <row r="5392" spans="34:38">
      <c r="AH5392" s="46"/>
      <c r="AI5392" s="46"/>
      <c r="AJ5392" s="46"/>
      <c r="AK5392" s="46"/>
      <c r="AL5392" s="74"/>
    </row>
    <row r="5393" spans="34:38">
      <c r="AH5393" s="46"/>
      <c r="AI5393" s="46"/>
      <c r="AJ5393" s="46"/>
      <c r="AK5393" s="46"/>
      <c r="AL5393" s="74"/>
    </row>
    <row r="5394" spans="34:38">
      <c r="AH5394" s="46"/>
      <c r="AI5394" s="46"/>
      <c r="AJ5394" s="46"/>
      <c r="AK5394" s="46"/>
      <c r="AL5394" s="74"/>
    </row>
    <row r="5395" spans="34:38">
      <c r="AH5395" s="46"/>
      <c r="AI5395" s="46"/>
      <c r="AJ5395" s="46"/>
      <c r="AK5395" s="46"/>
      <c r="AL5395" s="74"/>
    </row>
    <row r="5396" spans="34:38">
      <c r="AH5396" s="46"/>
      <c r="AI5396" s="46"/>
      <c r="AJ5396" s="46"/>
      <c r="AK5396" s="46"/>
      <c r="AL5396" s="74"/>
    </row>
    <row r="5397" spans="34:38">
      <c r="AH5397" s="46"/>
      <c r="AI5397" s="46"/>
      <c r="AJ5397" s="46"/>
      <c r="AK5397" s="46"/>
      <c r="AL5397" s="74"/>
    </row>
    <row r="5398" spans="34:38">
      <c r="AH5398" s="46"/>
      <c r="AI5398" s="46"/>
      <c r="AJ5398" s="46"/>
      <c r="AK5398" s="46"/>
      <c r="AL5398" s="74"/>
    </row>
    <row r="5399" spans="34:38">
      <c r="AH5399" s="46"/>
      <c r="AI5399" s="46"/>
      <c r="AJ5399" s="46"/>
      <c r="AK5399" s="46"/>
      <c r="AL5399" s="74"/>
    </row>
    <row r="5400" spans="34:38">
      <c r="AH5400" s="46"/>
      <c r="AI5400" s="46"/>
      <c r="AJ5400" s="46"/>
      <c r="AK5400" s="46"/>
      <c r="AL5400" s="74"/>
    </row>
    <row r="5401" spans="34:38">
      <c r="AH5401" s="46"/>
      <c r="AI5401" s="46"/>
      <c r="AJ5401" s="46"/>
      <c r="AK5401" s="46"/>
      <c r="AL5401" s="74"/>
    </row>
    <row r="5402" spans="34:38">
      <c r="AH5402" s="46"/>
      <c r="AI5402" s="46"/>
      <c r="AJ5402" s="46"/>
      <c r="AK5402" s="46"/>
      <c r="AL5402" s="74"/>
    </row>
    <row r="5403" spans="34:38">
      <c r="AH5403" s="46"/>
      <c r="AI5403" s="46"/>
      <c r="AJ5403" s="46"/>
      <c r="AK5403" s="46"/>
      <c r="AL5403" s="74"/>
    </row>
    <row r="5404" spans="34:38">
      <c r="AH5404" s="46"/>
      <c r="AI5404" s="46"/>
      <c r="AJ5404" s="46"/>
      <c r="AK5404" s="46"/>
      <c r="AL5404" s="74"/>
    </row>
    <row r="5405" spans="34:38">
      <c r="AH5405" s="46"/>
      <c r="AI5405" s="46"/>
      <c r="AJ5405" s="46"/>
      <c r="AK5405" s="46"/>
      <c r="AL5405" s="74"/>
    </row>
    <row r="5406" spans="34:38">
      <c r="AH5406" s="46"/>
      <c r="AI5406" s="46"/>
      <c r="AJ5406" s="46"/>
      <c r="AK5406" s="46"/>
      <c r="AL5406" s="74"/>
    </row>
    <row r="5407" spans="34:38">
      <c r="AH5407" s="46"/>
      <c r="AI5407" s="46"/>
      <c r="AJ5407" s="46"/>
      <c r="AK5407" s="46"/>
      <c r="AL5407" s="74"/>
    </row>
    <row r="5408" spans="34:38">
      <c r="AH5408" s="46"/>
      <c r="AI5408" s="46"/>
      <c r="AJ5408" s="46"/>
      <c r="AK5408" s="46"/>
      <c r="AL5408" s="74"/>
    </row>
    <row r="5409" spans="34:38">
      <c r="AH5409" s="46"/>
      <c r="AI5409" s="46"/>
      <c r="AJ5409" s="46"/>
      <c r="AK5409" s="46"/>
      <c r="AL5409" s="74"/>
    </row>
    <row r="5410" spans="34:38">
      <c r="AH5410" s="46"/>
      <c r="AI5410" s="46"/>
      <c r="AJ5410" s="46"/>
      <c r="AK5410" s="46"/>
      <c r="AL5410" s="74"/>
    </row>
    <row r="5411" spans="34:38">
      <c r="AH5411" s="46"/>
      <c r="AI5411" s="46"/>
      <c r="AJ5411" s="46"/>
      <c r="AK5411" s="46"/>
      <c r="AL5411" s="74"/>
    </row>
    <row r="5412" spans="34:38">
      <c r="AH5412" s="46"/>
      <c r="AI5412" s="46"/>
      <c r="AJ5412" s="46"/>
      <c r="AK5412" s="46"/>
      <c r="AL5412" s="74"/>
    </row>
    <row r="5413" spans="34:38">
      <c r="AH5413" s="46"/>
      <c r="AI5413" s="46"/>
      <c r="AJ5413" s="46"/>
      <c r="AK5413" s="46"/>
      <c r="AL5413" s="74"/>
    </row>
    <row r="5414" spans="34:38">
      <c r="AH5414" s="46"/>
      <c r="AI5414" s="46"/>
      <c r="AJ5414" s="46"/>
      <c r="AK5414" s="46"/>
      <c r="AL5414" s="74"/>
    </row>
    <row r="5415" spans="34:38">
      <c r="AH5415" s="46"/>
      <c r="AI5415" s="46"/>
      <c r="AJ5415" s="46"/>
      <c r="AK5415" s="46"/>
      <c r="AL5415" s="74"/>
    </row>
    <row r="5416" spans="34:38">
      <c r="AH5416" s="46"/>
      <c r="AI5416" s="46"/>
      <c r="AJ5416" s="46"/>
      <c r="AK5416" s="46"/>
      <c r="AL5416" s="74"/>
    </row>
    <row r="5417" spans="34:38">
      <c r="AH5417" s="46"/>
      <c r="AI5417" s="46"/>
      <c r="AJ5417" s="46"/>
      <c r="AK5417" s="46"/>
      <c r="AL5417" s="74"/>
    </row>
    <row r="5418" spans="34:38">
      <c r="AH5418" s="46"/>
      <c r="AI5418" s="46"/>
      <c r="AJ5418" s="46"/>
      <c r="AK5418" s="46"/>
      <c r="AL5418" s="74"/>
    </row>
    <row r="5419" spans="34:38">
      <c r="AH5419" s="46"/>
      <c r="AI5419" s="46"/>
      <c r="AJ5419" s="46"/>
      <c r="AK5419" s="46"/>
      <c r="AL5419" s="74"/>
    </row>
    <row r="5420" spans="34:38">
      <c r="AH5420" s="46"/>
      <c r="AI5420" s="46"/>
      <c r="AJ5420" s="46"/>
      <c r="AK5420" s="46"/>
      <c r="AL5420" s="74"/>
    </row>
    <row r="5421" spans="34:38">
      <c r="AH5421" s="46"/>
      <c r="AI5421" s="46"/>
      <c r="AJ5421" s="46"/>
      <c r="AK5421" s="46"/>
      <c r="AL5421" s="74"/>
    </row>
    <row r="5422" spans="34:38">
      <c r="AH5422" s="46"/>
      <c r="AI5422" s="46"/>
      <c r="AJ5422" s="46"/>
      <c r="AK5422" s="46"/>
      <c r="AL5422" s="74"/>
    </row>
    <row r="5423" spans="34:38">
      <c r="AH5423" s="46"/>
      <c r="AI5423" s="46"/>
      <c r="AJ5423" s="46"/>
      <c r="AK5423" s="46"/>
      <c r="AL5423" s="74"/>
    </row>
    <row r="5424" spans="34:38">
      <c r="AH5424" s="46"/>
      <c r="AI5424" s="46"/>
      <c r="AJ5424" s="46"/>
      <c r="AK5424" s="46"/>
      <c r="AL5424" s="74"/>
    </row>
    <row r="5425" spans="34:38">
      <c r="AH5425" s="46"/>
      <c r="AI5425" s="46"/>
      <c r="AJ5425" s="46"/>
      <c r="AK5425" s="46"/>
      <c r="AL5425" s="74"/>
    </row>
    <row r="5426" spans="34:38">
      <c r="AH5426" s="46"/>
      <c r="AI5426" s="46"/>
      <c r="AJ5426" s="46"/>
      <c r="AK5426" s="46"/>
      <c r="AL5426" s="74"/>
    </row>
    <row r="5427" spans="34:38">
      <c r="AH5427" s="46"/>
      <c r="AI5427" s="46"/>
      <c r="AJ5427" s="46"/>
      <c r="AK5427" s="46"/>
      <c r="AL5427" s="74"/>
    </row>
    <row r="5428" spans="34:38">
      <c r="AH5428" s="46"/>
      <c r="AI5428" s="46"/>
      <c r="AJ5428" s="46"/>
      <c r="AK5428" s="46"/>
      <c r="AL5428" s="74"/>
    </row>
    <row r="5429" spans="34:38">
      <c r="AH5429" s="46"/>
      <c r="AI5429" s="46"/>
      <c r="AJ5429" s="46"/>
      <c r="AK5429" s="46"/>
      <c r="AL5429" s="74"/>
    </row>
    <row r="5430" spans="34:38">
      <c r="AH5430" s="46"/>
      <c r="AI5430" s="46"/>
      <c r="AJ5430" s="46"/>
      <c r="AK5430" s="46"/>
      <c r="AL5430" s="74"/>
    </row>
    <row r="5431" spans="34:38">
      <c r="AH5431" s="46"/>
      <c r="AI5431" s="46"/>
      <c r="AJ5431" s="46"/>
      <c r="AK5431" s="46"/>
      <c r="AL5431" s="74"/>
    </row>
    <row r="5432" spans="34:38">
      <c r="AH5432" s="46"/>
      <c r="AI5432" s="46"/>
      <c r="AJ5432" s="46"/>
      <c r="AK5432" s="46"/>
      <c r="AL5432" s="74"/>
    </row>
    <row r="5433" spans="34:38">
      <c r="AH5433" s="46"/>
      <c r="AI5433" s="46"/>
      <c r="AJ5433" s="46"/>
      <c r="AK5433" s="46"/>
      <c r="AL5433" s="74"/>
    </row>
    <row r="5434" spans="34:38">
      <c r="AH5434" s="46"/>
      <c r="AI5434" s="46"/>
      <c r="AJ5434" s="46"/>
      <c r="AK5434" s="46"/>
      <c r="AL5434" s="74"/>
    </row>
    <row r="5435" spans="34:38">
      <c r="AH5435" s="46"/>
      <c r="AI5435" s="46"/>
      <c r="AJ5435" s="46"/>
      <c r="AK5435" s="46"/>
      <c r="AL5435" s="74"/>
    </row>
    <row r="5436" spans="34:38">
      <c r="AH5436" s="46"/>
      <c r="AI5436" s="46"/>
      <c r="AJ5436" s="46"/>
      <c r="AK5436" s="46"/>
      <c r="AL5436" s="74"/>
    </row>
    <row r="5437" spans="34:38">
      <c r="AH5437" s="46"/>
      <c r="AI5437" s="46"/>
      <c r="AJ5437" s="46"/>
      <c r="AK5437" s="46"/>
      <c r="AL5437" s="74"/>
    </row>
    <row r="5438" spans="34:38">
      <c r="AH5438" s="46"/>
      <c r="AI5438" s="46"/>
      <c r="AJ5438" s="46"/>
      <c r="AK5438" s="46"/>
      <c r="AL5438" s="74"/>
    </row>
    <row r="5439" spans="34:38">
      <c r="AH5439" s="46"/>
      <c r="AI5439" s="46"/>
      <c r="AJ5439" s="46"/>
      <c r="AK5439" s="46"/>
      <c r="AL5439" s="74"/>
    </row>
    <row r="5440" spans="34:38">
      <c r="AH5440" s="46"/>
      <c r="AI5440" s="46"/>
      <c r="AJ5440" s="46"/>
      <c r="AK5440" s="46"/>
      <c r="AL5440" s="74"/>
    </row>
    <row r="5441" spans="34:38">
      <c r="AH5441" s="46"/>
      <c r="AI5441" s="46"/>
      <c r="AJ5441" s="46"/>
      <c r="AK5441" s="46"/>
      <c r="AL5441" s="74"/>
    </row>
    <row r="5442" spans="34:38">
      <c r="AH5442" s="46"/>
      <c r="AI5442" s="46"/>
      <c r="AJ5442" s="46"/>
      <c r="AK5442" s="46"/>
      <c r="AL5442" s="74"/>
    </row>
    <row r="5443" spans="34:38">
      <c r="AH5443" s="46"/>
      <c r="AI5443" s="46"/>
      <c r="AJ5443" s="46"/>
      <c r="AK5443" s="46"/>
      <c r="AL5443" s="74"/>
    </row>
    <row r="5444" spans="34:38">
      <c r="AH5444" s="46"/>
      <c r="AI5444" s="46"/>
      <c r="AJ5444" s="46"/>
      <c r="AK5444" s="46"/>
      <c r="AL5444" s="74"/>
    </row>
    <row r="5445" spans="34:38">
      <c r="AH5445" s="46"/>
      <c r="AI5445" s="46"/>
      <c r="AJ5445" s="46"/>
      <c r="AK5445" s="46"/>
      <c r="AL5445" s="74"/>
    </row>
    <row r="5446" spans="34:38">
      <c r="AH5446" s="46"/>
      <c r="AI5446" s="46"/>
      <c r="AJ5446" s="46"/>
      <c r="AK5446" s="46"/>
      <c r="AL5446" s="74"/>
    </row>
    <row r="5447" spans="34:38">
      <c r="AH5447" s="46"/>
      <c r="AI5447" s="46"/>
      <c r="AJ5447" s="46"/>
      <c r="AK5447" s="46"/>
      <c r="AL5447" s="74"/>
    </row>
    <row r="5448" spans="34:38">
      <c r="AH5448" s="46"/>
      <c r="AI5448" s="46"/>
      <c r="AJ5448" s="46"/>
      <c r="AK5448" s="46"/>
      <c r="AL5448" s="74"/>
    </row>
    <row r="5449" spans="34:38">
      <c r="AH5449" s="46"/>
      <c r="AI5449" s="46"/>
      <c r="AJ5449" s="46"/>
      <c r="AK5449" s="46"/>
      <c r="AL5449" s="74"/>
    </row>
    <row r="5450" spans="34:38">
      <c r="AH5450" s="46"/>
      <c r="AI5450" s="46"/>
      <c r="AJ5450" s="46"/>
      <c r="AK5450" s="46"/>
      <c r="AL5450" s="74"/>
    </row>
    <row r="5451" spans="34:38">
      <c r="AH5451" s="46"/>
      <c r="AI5451" s="46"/>
      <c r="AJ5451" s="46"/>
      <c r="AK5451" s="46"/>
      <c r="AL5451" s="74"/>
    </row>
    <row r="5452" spans="34:38">
      <c r="AH5452" s="46"/>
      <c r="AI5452" s="46"/>
      <c r="AJ5452" s="46"/>
      <c r="AK5452" s="46"/>
      <c r="AL5452" s="74"/>
    </row>
    <row r="5453" spans="34:38">
      <c r="AH5453" s="46"/>
      <c r="AI5453" s="46"/>
      <c r="AJ5453" s="46"/>
      <c r="AK5453" s="46"/>
      <c r="AL5453" s="74"/>
    </row>
    <row r="5454" spans="34:38">
      <c r="AH5454" s="46"/>
      <c r="AI5454" s="46"/>
      <c r="AJ5454" s="46"/>
      <c r="AK5454" s="46"/>
      <c r="AL5454" s="74"/>
    </row>
    <row r="5455" spans="34:38">
      <c r="AH5455" s="46"/>
      <c r="AI5455" s="46"/>
      <c r="AJ5455" s="46"/>
      <c r="AK5455" s="46"/>
      <c r="AL5455" s="74"/>
    </row>
    <row r="5456" spans="34:38">
      <c r="AH5456" s="46"/>
      <c r="AI5456" s="46"/>
      <c r="AJ5456" s="46"/>
      <c r="AK5456" s="46"/>
      <c r="AL5456" s="74"/>
    </row>
    <row r="5457" spans="34:38">
      <c r="AH5457" s="46"/>
      <c r="AI5457" s="46"/>
      <c r="AJ5457" s="46"/>
      <c r="AK5457" s="46"/>
      <c r="AL5457" s="74"/>
    </row>
    <row r="5458" spans="34:38">
      <c r="AH5458" s="46"/>
      <c r="AI5458" s="46"/>
      <c r="AJ5458" s="46"/>
      <c r="AK5458" s="46"/>
      <c r="AL5458" s="74"/>
    </row>
    <row r="5459" spans="34:38">
      <c r="AH5459" s="46"/>
      <c r="AI5459" s="46"/>
      <c r="AJ5459" s="46"/>
      <c r="AK5459" s="46"/>
      <c r="AL5459" s="74"/>
    </row>
    <row r="5460" spans="34:38">
      <c r="AH5460" s="46"/>
      <c r="AI5460" s="46"/>
      <c r="AJ5460" s="46"/>
      <c r="AK5460" s="46"/>
      <c r="AL5460" s="74"/>
    </row>
    <row r="5461" spans="34:38">
      <c r="AH5461" s="46"/>
      <c r="AI5461" s="46"/>
      <c r="AJ5461" s="46"/>
      <c r="AK5461" s="46"/>
      <c r="AL5461" s="74"/>
    </row>
    <row r="5462" spans="34:38">
      <c r="AH5462" s="46"/>
      <c r="AI5462" s="46"/>
      <c r="AJ5462" s="46"/>
      <c r="AK5462" s="46"/>
      <c r="AL5462" s="74"/>
    </row>
    <row r="5463" spans="34:38">
      <c r="AH5463" s="46"/>
      <c r="AI5463" s="46"/>
      <c r="AJ5463" s="46"/>
      <c r="AK5463" s="46"/>
      <c r="AL5463" s="74"/>
    </row>
    <row r="5464" spans="34:38">
      <c r="AH5464" s="46"/>
      <c r="AI5464" s="46"/>
      <c r="AJ5464" s="46"/>
      <c r="AK5464" s="46"/>
      <c r="AL5464" s="74"/>
    </row>
    <row r="5465" spans="34:38">
      <c r="AH5465" s="46"/>
      <c r="AI5465" s="46"/>
      <c r="AJ5465" s="46"/>
      <c r="AK5465" s="46"/>
      <c r="AL5465" s="74"/>
    </row>
    <row r="5466" spans="34:38">
      <c r="AH5466" s="46"/>
      <c r="AI5466" s="46"/>
      <c r="AJ5466" s="46"/>
      <c r="AK5466" s="46"/>
      <c r="AL5466" s="74"/>
    </row>
    <row r="5467" spans="34:38">
      <c r="AH5467" s="46"/>
      <c r="AI5467" s="46"/>
      <c r="AJ5467" s="46"/>
      <c r="AK5467" s="46"/>
      <c r="AL5467" s="74"/>
    </row>
    <row r="5468" spans="34:38">
      <c r="AH5468" s="46"/>
      <c r="AI5468" s="46"/>
      <c r="AJ5468" s="46"/>
      <c r="AK5468" s="46"/>
      <c r="AL5468" s="74"/>
    </row>
    <row r="5469" spans="34:38">
      <c r="AH5469" s="46"/>
      <c r="AI5469" s="46"/>
      <c r="AJ5469" s="46"/>
      <c r="AK5469" s="46"/>
      <c r="AL5469" s="74"/>
    </row>
    <row r="5470" spans="34:38">
      <c r="AH5470" s="46"/>
      <c r="AI5470" s="46"/>
      <c r="AJ5470" s="46"/>
      <c r="AK5470" s="46"/>
      <c r="AL5470" s="74"/>
    </row>
    <row r="5471" spans="34:38">
      <c r="AH5471" s="46"/>
      <c r="AI5471" s="46"/>
      <c r="AJ5471" s="46"/>
      <c r="AK5471" s="46"/>
      <c r="AL5471" s="74"/>
    </row>
    <row r="5472" spans="34:38">
      <c r="AH5472" s="46"/>
      <c r="AI5472" s="46"/>
      <c r="AJ5472" s="46"/>
      <c r="AK5472" s="46"/>
      <c r="AL5472" s="74"/>
    </row>
    <row r="5473" spans="34:38">
      <c r="AH5473" s="46"/>
      <c r="AI5473" s="46"/>
      <c r="AJ5473" s="46"/>
      <c r="AK5473" s="46"/>
      <c r="AL5473" s="74"/>
    </row>
    <row r="5474" spans="34:38">
      <c r="AH5474" s="46"/>
      <c r="AI5474" s="46"/>
      <c r="AJ5474" s="46"/>
      <c r="AK5474" s="46"/>
      <c r="AL5474" s="74"/>
    </row>
    <row r="5475" spans="34:38">
      <c r="AH5475" s="46"/>
      <c r="AI5475" s="46"/>
      <c r="AJ5475" s="46"/>
      <c r="AK5475" s="46"/>
      <c r="AL5475" s="74"/>
    </row>
    <row r="5476" spans="34:38">
      <c r="AH5476" s="46"/>
      <c r="AI5476" s="46"/>
      <c r="AJ5476" s="46"/>
      <c r="AK5476" s="46"/>
      <c r="AL5476" s="74"/>
    </row>
    <row r="5477" spans="34:38">
      <c r="AH5477" s="46"/>
      <c r="AI5477" s="46"/>
      <c r="AJ5477" s="46"/>
      <c r="AK5477" s="46"/>
      <c r="AL5477" s="74"/>
    </row>
    <row r="5478" spans="34:38">
      <c r="AH5478" s="46"/>
      <c r="AI5478" s="46"/>
      <c r="AJ5478" s="46"/>
      <c r="AK5478" s="46"/>
      <c r="AL5478" s="74"/>
    </row>
    <row r="5479" spans="34:38">
      <c r="AH5479" s="46"/>
      <c r="AI5479" s="46"/>
      <c r="AJ5479" s="46"/>
      <c r="AK5479" s="46"/>
      <c r="AL5479" s="74"/>
    </row>
    <row r="5480" spans="34:38">
      <c r="AH5480" s="46"/>
      <c r="AI5480" s="46"/>
      <c r="AJ5480" s="46"/>
      <c r="AK5480" s="46"/>
      <c r="AL5480" s="74"/>
    </row>
    <row r="5481" spans="34:38">
      <c r="AH5481" s="46"/>
      <c r="AI5481" s="46"/>
      <c r="AJ5481" s="46"/>
      <c r="AK5481" s="46"/>
      <c r="AL5481" s="74"/>
    </row>
    <row r="5482" spans="34:38">
      <c r="AH5482" s="46"/>
      <c r="AI5482" s="46"/>
      <c r="AJ5482" s="46"/>
      <c r="AK5482" s="46"/>
      <c r="AL5482" s="74"/>
    </row>
    <row r="5483" spans="34:38">
      <c r="AH5483" s="46"/>
      <c r="AI5483" s="46"/>
      <c r="AJ5483" s="46"/>
      <c r="AK5483" s="46"/>
      <c r="AL5483" s="74"/>
    </row>
    <row r="5484" spans="34:38">
      <c r="AH5484" s="46"/>
      <c r="AI5484" s="46"/>
      <c r="AJ5484" s="46"/>
      <c r="AK5484" s="46"/>
      <c r="AL5484" s="74"/>
    </row>
    <row r="5485" spans="34:38">
      <c r="AH5485" s="46"/>
      <c r="AI5485" s="46"/>
      <c r="AJ5485" s="46"/>
      <c r="AK5485" s="46"/>
      <c r="AL5485" s="74"/>
    </row>
    <row r="5486" spans="34:38">
      <c r="AH5486" s="46"/>
      <c r="AI5486" s="46"/>
      <c r="AJ5486" s="46"/>
      <c r="AK5486" s="46"/>
      <c r="AL5486" s="74"/>
    </row>
    <row r="5487" spans="34:38">
      <c r="AH5487" s="46"/>
      <c r="AI5487" s="46"/>
      <c r="AJ5487" s="46"/>
      <c r="AK5487" s="46"/>
      <c r="AL5487" s="74"/>
    </row>
    <row r="5488" spans="34:38">
      <c r="AH5488" s="46"/>
      <c r="AI5488" s="46"/>
      <c r="AJ5488" s="46"/>
      <c r="AK5488" s="46"/>
      <c r="AL5488" s="74"/>
    </row>
    <row r="5489" spans="34:38">
      <c r="AH5489" s="46"/>
      <c r="AI5489" s="46"/>
      <c r="AJ5489" s="46"/>
      <c r="AK5489" s="46"/>
      <c r="AL5489" s="74"/>
    </row>
    <row r="5490" spans="34:38">
      <c r="AH5490" s="46"/>
      <c r="AI5490" s="46"/>
      <c r="AJ5490" s="46"/>
      <c r="AK5490" s="46"/>
      <c r="AL5490" s="74"/>
    </row>
    <row r="5491" spans="34:38">
      <c r="AH5491" s="46"/>
      <c r="AI5491" s="46"/>
      <c r="AJ5491" s="46"/>
      <c r="AK5491" s="46"/>
      <c r="AL5491" s="74"/>
    </row>
    <row r="5492" spans="34:38">
      <c r="AH5492" s="46"/>
      <c r="AI5492" s="46"/>
      <c r="AJ5492" s="46"/>
      <c r="AK5492" s="46"/>
      <c r="AL5492" s="74"/>
    </row>
    <row r="5493" spans="34:38">
      <c r="AH5493" s="46"/>
      <c r="AI5493" s="46"/>
      <c r="AJ5493" s="46"/>
      <c r="AK5493" s="46"/>
      <c r="AL5493" s="74"/>
    </row>
    <row r="5494" spans="34:38">
      <c r="AH5494" s="46"/>
      <c r="AI5494" s="46"/>
      <c r="AJ5494" s="46"/>
      <c r="AK5494" s="46"/>
      <c r="AL5494" s="74"/>
    </row>
    <row r="5495" spans="34:38">
      <c r="AH5495" s="46"/>
      <c r="AI5495" s="46"/>
      <c r="AJ5495" s="46"/>
      <c r="AK5495" s="46"/>
      <c r="AL5495" s="74"/>
    </row>
    <row r="5496" spans="34:38">
      <c r="AH5496" s="46"/>
      <c r="AI5496" s="46"/>
      <c r="AJ5496" s="46"/>
      <c r="AK5496" s="46"/>
      <c r="AL5496" s="74"/>
    </row>
    <row r="5497" spans="34:38">
      <c r="AH5497" s="46"/>
      <c r="AI5497" s="46"/>
      <c r="AJ5497" s="46"/>
      <c r="AK5497" s="46"/>
      <c r="AL5497" s="74"/>
    </row>
    <row r="5498" spans="34:38">
      <c r="AH5498" s="46"/>
      <c r="AI5498" s="46"/>
      <c r="AJ5498" s="46"/>
      <c r="AK5498" s="46"/>
      <c r="AL5498" s="74"/>
    </row>
    <row r="5499" spans="34:38">
      <c r="AH5499" s="46"/>
      <c r="AI5499" s="46"/>
      <c r="AJ5499" s="46"/>
      <c r="AK5499" s="46"/>
      <c r="AL5499" s="74"/>
    </row>
    <row r="5500" spans="34:38">
      <c r="AH5500" s="46"/>
      <c r="AI5500" s="46"/>
      <c r="AJ5500" s="46"/>
      <c r="AK5500" s="46"/>
      <c r="AL5500" s="74"/>
    </row>
    <row r="5501" spans="34:38">
      <c r="AH5501" s="46"/>
      <c r="AI5501" s="46"/>
      <c r="AJ5501" s="46"/>
      <c r="AK5501" s="46"/>
      <c r="AL5501" s="74"/>
    </row>
    <row r="5502" spans="34:38">
      <c r="AH5502" s="46"/>
      <c r="AI5502" s="46"/>
      <c r="AJ5502" s="46"/>
      <c r="AK5502" s="46"/>
      <c r="AL5502" s="74"/>
    </row>
    <row r="5503" spans="34:38">
      <c r="AH5503" s="46"/>
      <c r="AI5503" s="46"/>
      <c r="AJ5503" s="46"/>
      <c r="AK5503" s="46"/>
      <c r="AL5503" s="74"/>
    </row>
    <row r="5504" spans="34:38">
      <c r="AH5504" s="46"/>
      <c r="AI5504" s="46"/>
      <c r="AJ5504" s="46"/>
      <c r="AK5504" s="46"/>
      <c r="AL5504" s="74"/>
    </row>
    <row r="5505" spans="34:38">
      <c r="AH5505" s="46"/>
      <c r="AI5505" s="46"/>
      <c r="AJ5505" s="46"/>
      <c r="AK5505" s="46"/>
      <c r="AL5505" s="74"/>
    </row>
    <row r="5506" spans="34:38">
      <c r="AH5506" s="46"/>
      <c r="AI5506" s="46"/>
      <c r="AJ5506" s="46"/>
      <c r="AK5506" s="46"/>
      <c r="AL5506" s="74"/>
    </row>
    <row r="5507" spans="34:38">
      <c r="AH5507" s="46"/>
      <c r="AI5507" s="46"/>
      <c r="AJ5507" s="46"/>
      <c r="AK5507" s="46"/>
      <c r="AL5507" s="74"/>
    </row>
    <row r="5508" spans="34:38">
      <c r="AH5508" s="46"/>
      <c r="AI5508" s="46"/>
      <c r="AJ5508" s="46"/>
      <c r="AK5508" s="46"/>
      <c r="AL5508" s="74"/>
    </row>
    <row r="5509" spans="34:38">
      <c r="AH5509" s="46"/>
      <c r="AI5509" s="46"/>
      <c r="AJ5509" s="46"/>
      <c r="AK5509" s="46"/>
      <c r="AL5509" s="74"/>
    </row>
    <row r="5510" spans="34:38">
      <c r="AH5510" s="46"/>
      <c r="AI5510" s="46"/>
      <c r="AJ5510" s="46"/>
      <c r="AK5510" s="46"/>
      <c r="AL5510" s="74"/>
    </row>
    <row r="5511" spans="34:38">
      <c r="AH5511" s="46"/>
      <c r="AI5511" s="46"/>
      <c r="AJ5511" s="46"/>
      <c r="AK5511" s="46"/>
      <c r="AL5511" s="74"/>
    </row>
    <row r="5512" spans="34:38">
      <c r="AH5512" s="46"/>
      <c r="AI5512" s="46"/>
      <c r="AJ5512" s="46"/>
      <c r="AK5512" s="46"/>
      <c r="AL5512" s="74"/>
    </row>
    <row r="5513" spans="34:38">
      <c r="AH5513" s="46"/>
      <c r="AI5513" s="46"/>
      <c r="AJ5513" s="46"/>
      <c r="AK5513" s="46"/>
      <c r="AL5513" s="74"/>
    </row>
    <row r="5514" spans="34:38">
      <c r="AH5514" s="46"/>
      <c r="AI5514" s="46"/>
      <c r="AJ5514" s="46"/>
      <c r="AK5514" s="46"/>
      <c r="AL5514" s="74"/>
    </row>
    <row r="5515" spans="34:38">
      <c r="AH5515" s="46"/>
      <c r="AI5515" s="46"/>
      <c r="AJ5515" s="46"/>
      <c r="AK5515" s="46"/>
      <c r="AL5515" s="74"/>
    </row>
    <row r="5516" spans="34:38">
      <c r="AH5516" s="46"/>
      <c r="AI5516" s="46"/>
      <c r="AJ5516" s="46"/>
      <c r="AK5516" s="46"/>
      <c r="AL5516" s="74"/>
    </row>
    <row r="5517" spans="34:38">
      <c r="AH5517" s="46"/>
      <c r="AI5517" s="46"/>
      <c r="AJ5517" s="46"/>
      <c r="AK5517" s="46"/>
      <c r="AL5517" s="74"/>
    </row>
    <row r="5518" spans="34:38">
      <c r="AH5518" s="46"/>
      <c r="AI5518" s="46"/>
      <c r="AJ5518" s="46"/>
      <c r="AK5518" s="46"/>
      <c r="AL5518" s="74"/>
    </row>
    <row r="5519" spans="34:38">
      <c r="AH5519" s="46"/>
      <c r="AI5519" s="46"/>
      <c r="AJ5519" s="46"/>
      <c r="AK5519" s="46"/>
      <c r="AL5519" s="74"/>
    </row>
    <row r="5520" spans="34:38">
      <c r="AH5520" s="46"/>
      <c r="AI5520" s="46"/>
      <c r="AJ5520" s="46"/>
      <c r="AK5520" s="46"/>
      <c r="AL5520" s="74"/>
    </row>
    <row r="5521" spans="34:38">
      <c r="AH5521" s="46"/>
      <c r="AI5521" s="46"/>
      <c r="AJ5521" s="46"/>
      <c r="AK5521" s="46"/>
      <c r="AL5521" s="74"/>
    </row>
    <row r="5522" spans="34:38">
      <c r="AH5522" s="46"/>
      <c r="AI5522" s="46"/>
      <c r="AJ5522" s="46"/>
      <c r="AK5522" s="46"/>
      <c r="AL5522" s="74"/>
    </row>
    <row r="5523" spans="34:38">
      <c r="AH5523" s="46"/>
      <c r="AI5523" s="46"/>
      <c r="AJ5523" s="46"/>
      <c r="AK5523" s="46"/>
      <c r="AL5523" s="74"/>
    </row>
    <row r="5524" spans="34:38">
      <c r="AH5524" s="46"/>
      <c r="AI5524" s="46"/>
      <c r="AJ5524" s="46"/>
      <c r="AK5524" s="46"/>
      <c r="AL5524" s="74"/>
    </row>
    <row r="5525" spans="34:38">
      <c r="AH5525" s="46"/>
      <c r="AI5525" s="46"/>
      <c r="AJ5525" s="46"/>
      <c r="AK5525" s="46"/>
      <c r="AL5525" s="74"/>
    </row>
    <row r="5526" spans="34:38">
      <c r="AH5526" s="46"/>
      <c r="AI5526" s="46"/>
      <c r="AJ5526" s="46"/>
      <c r="AK5526" s="46"/>
      <c r="AL5526" s="74"/>
    </row>
    <row r="5527" spans="34:38">
      <c r="AH5527" s="46"/>
      <c r="AI5527" s="46"/>
      <c r="AJ5527" s="46"/>
      <c r="AK5527" s="46"/>
      <c r="AL5527" s="74"/>
    </row>
    <row r="5528" spans="34:38">
      <c r="AH5528" s="46"/>
      <c r="AI5528" s="46"/>
      <c r="AJ5528" s="46"/>
      <c r="AK5528" s="46"/>
      <c r="AL5528" s="74"/>
    </row>
    <row r="5529" spans="34:38">
      <c r="AH5529" s="46"/>
      <c r="AI5529" s="46"/>
      <c r="AJ5529" s="46"/>
      <c r="AK5529" s="46"/>
      <c r="AL5529" s="74"/>
    </row>
    <row r="5530" spans="34:38">
      <c r="AH5530" s="46"/>
      <c r="AI5530" s="46"/>
      <c r="AJ5530" s="46"/>
      <c r="AK5530" s="46"/>
      <c r="AL5530" s="74"/>
    </row>
    <row r="5531" spans="34:38">
      <c r="AH5531" s="46"/>
      <c r="AI5531" s="46"/>
      <c r="AJ5531" s="46"/>
      <c r="AK5531" s="46"/>
      <c r="AL5531" s="74"/>
    </row>
    <row r="5532" spans="34:38">
      <c r="AH5532" s="46"/>
      <c r="AI5532" s="46"/>
      <c r="AJ5532" s="46"/>
      <c r="AK5532" s="46"/>
      <c r="AL5532" s="74"/>
    </row>
    <row r="5533" spans="34:38">
      <c r="AH5533" s="46"/>
      <c r="AI5533" s="46"/>
      <c r="AJ5533" s="46"/>
      <c r="AK5533" s="46"/>
      <c r="AL5533" s="74"/>
    </row>
    <row r="5534" spans="34:38">
      <c r="AH5534" s="46"/>
      <c r="AI5534" s="46"/>
      <c r="AJ5534" s="46"/>
      <c r="AK5534" s="46"/>
      <c r="AL5534" s="74"/>
    </row>
    <row r="5535" spans="34:38">
      <c r="AH5535" s="46"/>
      <c r="AI5535" s="46"/>
      <c r="AJ5535" s="46"/>
      <c r="AK5535" s="46"/>
      <c r="AL5535" s="74"/>
    </row>
    <row r="5536" spans="34:38">
      <c r="AH5536" s="46"/>
      <c r="AI5536" s="46"/>
      <c r="AJ5536" s="46"/>
      <c r="AK5536" s="46"/>
      <c r="AL5536" s="74"/>
    </row>
    <row r="5537" spans="34:38">
      <c r="AH5537" s="46"/>
      <c r="AI5537" s="46"/>
      <c r="AJ5537" s="46"/>
      <c r="AK5537" s="46"/>
      <c r="AL5537" s="74"/>
    </row>
    <row r="5538" spans="34:38">
      <c r="AH5538" s="46"/>
      <c r="AI5538" s="46"/>
      <c r="AJ5538" s="46"/>
      <c r="AK5538" s="46"/>
      <c r="AL5538" s="74"/>
    </row>
    <row r="5539" spans="34:38">
      <c r="AH5539" s="46"/>
      <c r="AI5539" s="46"/>
      <c r="AJ5539" s="46"/>
      <c r="AK5539" s="46"/>
      <c r="AL5539" s="74"/>
    </row>
    <row r="5540" spans="34:38">
      <c r="AH5540" s="46"/>
      <c r="AI5540" s="46"/>
      <c r="AJ5540" s="46"/>
      <c r="AK5540" s="46"/>
      <c r="AL5540" s="74"/>
    </row>
    <row r="5541" spans="34:38">
      <c r="AH5541" s="46"/>
      <c r="AI5541" s="46"/>
      <c r="AJ5541" s="46"/>
      <c r="AK5541" s="46"/>
      <c r="AL5541" s="74"/>
    </row>
    <row r="5542" spans="34:38">
      <c r="AH5542" s="46"/>
      <c r="AI5542" s="46"/>
      <c r="AJ5542" s="46"/>
      <c r="AK5542" s="46"/>
      <c r="AL5542" s="74"/>
    </row>
    <row r="5543" spans="34:38">
      <c r="AH5543" s="46"/>
      <c r="AI5543" s="46"/>
      <c r="AJ5543" s="46"/>
      <c r="AK5543" s="46"/>
      <c r="AL5543" s="74"/>
    </row>
    <row r="5544" spans="34:38">
      <c r="AH5544" s="46"/>
      <c r="AI5544" s="46"/>
      <c r="AJ5544" s="46"/>
      <c r="AK5544" s="46"/>
      <c r="AL5544" s="74"/>
    </row>
    <row r="5545" spans="34:38">
      <c r="AH5545" s="46"/>
      <c r="AI5545" s="46"/>
      <c r="AJ5545" s="46"/>
      <c r="AK5545" s="46"/>
      <c r="AL5545" s="74"/>
    </row>
    <row r="5546" spans="34:38">
      <c r="AH5546" s="46"/>
      <c r="AI5546" s="46"/>
      <c r="AJ5546" s="46"/>
      <c r="AK5546" s="46"/>
      <c r="AL5546" s="74"/>
    </row>
    <row r="5547" spans="34:38">
      <c r="AH5547" s="46"/>
      <c r="AI5547" s="46"/>
      <c r="AJ5547" s="46"/>
      <c r="AK5547" s="46"/>
      <c r="AL5547" s="74"/>
    </row>
    <row r="5548" spans="34:38">
      <c r="AH5548" s="46"/>
      <c r="AI5548" s="46"/>
      <c r="AJ5548" s="46"/>
      <c r="AK5548" s="46"/>
      <c r="AL5548" s="74"/>
    </row>
    <row r="5549" spans="34:38">
      <c r="AH5549" s="46"/>
      <c r="AI5549" s="46"/>
      <c r="AJ5549" s="46"/>
      <c r="AK5549" s="46"/>
      <c r="AL5549" s="74"/>
    </row>
    <row r="5550" spans="34:38">
      <c r="AH5550" s="46"/>
      <c r="AI5550" s="46"/>
      <c r="AJ5550" s="46"/>
      <c r="AK5550" s="46"/>
      <c r="AL5550" s="74"/>
    </row>
    <row r="5551" spans="34:38">
      <c r="AH5551" s="46"/>
      <c r="AI5551" s="46"/>
      <c r="AJ5551" s="46"/>
      <c r="AK5551" s="46"/>
      <c r="AL5551" s="74"/>
    </row>
    <row r="5552" spans="34:38">
      <c r="AH5552" s="46"/>
      <c r="AI5552" s="46"/>
      <c r="AJ5552" s="46"/>
      <c r="AK5552" s="46"/>
      <c r="AL5552" s="74"/>
    </row>
  </sheetData>
  <autoFilter ref="A4:AL914" xr:uid="{00000000-0001-0000-0400-000000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7" tint="0.39997558519241921"/>
  </sheetPr>
  <dimension ref="A1:BK1541"/>
  <sheetViews>
    <sheetView showGridLines="0" topLeftCell="C1" workbookViewId="0">
      <selection activeCell="AE3" sqref="AE3"/>
    </sheetView>
  </sheetViews>
  <sheetFormatPr defaultRowHeight="14.4" outlineLevelCol="1"/>
  <cols>
    <col min="1" max="1" width="9.44140625" style="61" hidden="1" customWidth="1" outlineLevel="1"/>
    <col min="2" max="2" width="6.5546875" style="62" hidden="1" customWidth="1" outlineLevel="1"/>
    <col min="3" max="3" width="15" style="61" customWidth="1" collapsed="1"/>
    <col min="4" max="4" width="18.44140625" style="61" hidden="1" customWidth="1" outlineLevel="1"/>
    <col min="5" max="5" width="17.33203125" style="61" customWidth="1" collapsed="1"/>
    <col min="6" max="6" width="22.5546875" style="61" hidden="1" customWidth="1" outlineLevel="1"/>
    <col min="7" max="7" width="19.6640625" style="62" hidden="1" customWidth="1" outlineLevel="1"/>
    <col min="8" max="8" width="11.5546875" style="61" customWidth="1" collapsed="1"/>
    <col min="9" max="9" width="12.88671875" style="61" customWidth="1"/>
    <col min="10" max="10" width="14.5546875" style="61" hidden="1" customWidth="1" outlineLevel="1"/>
    <col min="11" max="11" width="21.44140625" style="61" hidden="1" customWidth="1" outlineLevel="1"/>
    <col min="12" max="14" width="10.6640625" style="61" hidden="1" customWidth="1" outlineLevel="1"/>
    <col min="15" max="15" width="21.33203125" style="61" customWidth="1" collapsed="1"/>
    <col min="16" max="16" width="6" style="61" customWidth="1"/>
    <col min="17" max="17" width="7.44140625" style="61" customWidth="1"/>
    <col min="18" max="18" width="6.109375" style="61" customWidth="1"/>
    <col min="19" max="19" width="16" style="61" hidden="1" customWidth="1" outlineLevel="1"/>
    <col min="20" max="20" width="19" style="61" hidden="1" customWidth="1" outlineLevel="1"/>
    <col min="21" max="21" width="17.33203125" style="61" hidden="1" customWidth="1" outlineLevel="1"/>
    <col min="22" max="22" width="13.33203125" style="61" hidden="1" customWidth="1" outlineLevel="1"/>
    <col min="23" max="23" width="19" style="61" customWidth="1" collapsed="1"/>
    <col min="24" max="24" width="18.5546875" style="61" customWidth="1"/>
    <col min="25" max="25" width="20.6640625" style="61" hidden="1" customWidth="1" outlineLevel="1"/>
    <col min="26" max="26" width="10.6640625" style="62" hidden="1" customWidth="1" outlineLevel="1"/>
    <col min="27" max="27" width="10.6640625" style="61" hidden="1" customWidth="1" outlineLevel="1"/>
    <col min="28" max="28" width="10.6640625" style="62" hidden="1" customWidth="1" outlineLevel="1"/>
    <col min="29" max="29" width="10.6640625" style="61" hidden="1" customWidth="1" outlineLevel="1"/>
    <col min="30" max="30" width="10.6640625" style="62" customWidth="1" collapsed="1"/>
    <col min="31" max="31" width="10.77734375" style="61" customWidth="1"/>
    <col min="32" max="32" width="10.6640625" style="61" customWidth="1"/>
    <col min="33" max="33" width="16.44140625" style="61" customWidth="1"/>
    <col min="34" max="34" width="19.5546875" style="61" hidden="1" customWidth="1" outlineLevel="1"/>
    <col min="35" max="35" width="12.44140625" style="61" hidden="1" customWidth="1" outlineLevel="1"/>
    <col min="36" max="36" width="10.6640625" style="61" hidden="1" customWidth="1" outlineLevel="1"/>
    <col min="37" max="38" width="10.6640625" style="62" hidden="1" customWidth="1" outlineLevel="1"/>
    <col min="39" max="40" width="9" style="62" hidden="1" customWidth="1" outlineLevel="1"/>
    <col min="41" max="41" width="8.44140625" style="62" hidden="1" customWidth="1" outlineLevel="1"/>
    <col min="42" max="44" width="10.6640625" style="61" hidden="1" customWidth="1" outlineLevel="1"/>
    <col min="45" max="45" width="18.44140625" style="61" hidden="1" customWidth="1" outlineLevel="1"/>
    <col min="46" max="46" width="16.6640625" style="61" hidden="1" customWidth="1" outlineLevel="1"/>
    <col min="47" max="47" width="30.44140625" style="61" hidden="1" customWidth="1" outlineLevel="1"/>
    <col min="48" max="48" width="10.6640625" style="61" hidden="1" customWidth="1" outlineLevel="1"/>
    <col min="49" max="49" width="34.33203125" style="61" hidden="1" customWidth="1" outlineLevel="1"/>
    <col min="50" max="50" width="22.33203125" style="61" hidden="1" customWidth="1" outlineLevel="1"/>
    <col min="51" max="51" width="22" style="61" hidden="1" customWidth="1" outlineLevel="1"/>
    <col min="52" max="52" width="15.88671875" style="61" hidden="1" customWidth="1" outlineLevel="1"/>
    <col min="53" max="53" width="16.109375" style="61" hidden="1" customWidth="1" outlineLevel="1"/>
    <col min="54" max="54" width="17.5546875" style="61" customWidth="1" collapsed="1"/>
    <col min="55" max="55" width="18.109375" style="61" hidden="1" customWidth="1" outlineLevel="1"/>
    <col min="56" max="58" width="10.6640625" style="61" hidden="1" customWidth="1" outlineLevel="1"/>
    <col min="59" max="59" width="4.109375" customWidth="1" collapsed="1"/>
    <col min="60" max="62" width="8.88671875" style="47"/>
    <col min="257" max="257" width="9.44140625" customWidth="1"/>
    <col min="258" max="258" width="6.5546875" customWidth="1"/>
    <col min="259" max="259" width="19.44140625" customWidth="1"/>
    <col min="260" max="260" width="18.44140625" customWidth="1"/>
    <col min="261" max="261" width="17.33203125" customWidth="1"/>
    <col min="262" max="262" width="22.5546875" customWidth="1"/>
    <col min="263" max="263" width="19.6640625" customWidth="1"/>
    <col min="264" max="264" width="17.88671875" customWidth="1"/>
    <col min="265" max="265" width="12.88671875" customWidth="1"/>
    <col min="266" max="266" width="14.5546875" customWidth="1"/>
    <col min="267" max="267" width="21.44140625" customWidth="1"/>
    <col min="268" max="270" width="10.6640625" customWidth="1"/>
    <col min="271" max="271" width="21.33203125" customWidth="1"/>
    <col min="272" max="272" width="6" customWidth="1"/>
    <col min="273" max="273" width="7.44140625" customWidth="1"/>
    <col min="274" max="274" width="6.109375" customWidth="1"/>
    <col min="275" max="275" width="16" customWidth="1"/>
    <col min="276" max="276" width="19" customWidth="1"/>
    <col min="277" max="277" width="17.33203125" customWidth="1"/>
    <col min="278" max="278" width="13.33203125" customWidth="1"/>
    <col min="279" max="279" width="19" customWidth="1"/>
    <col min="280" max="280" width="18.5546875" customWidth="1"/>
    <col min="281" max="281" width="20.6640625" customWidth="1"/>
    <col min="282" max="288" width="10.6640625" customWidth="1"/>
    <col min="289" max="289" width="16.44140625" customWidth="1"/>
    <col min="290" max="290" width="17.109375" customWidth="1"/>
    <col min="291" max="291" width="12.44140625" customWidth="1"/>
    <col min="292" max="294" width="10.6640625" customWidth="1"/>
    <col min="295" max="296" width="9" customWidth="1"/>
    <col min="297" max="297" width="8.44140625" customWidth="1"/>
    <col min="298" max="300" width="10.6640625" customWidth="1"/>
    <col min="301" max="301" width="18.44140625" customWidth="1"/>
    <col min="302" max="302" width="16.6640625" customWidth="1"/>
    <col min="303" max="303" width="30.44140625" customWidth="1"/>
    <col min="304" max="304" width="10.6640625" customWidth="1"/>
    <col min="305" max="305" width="34.33203125" customWidth="1"/>
    <col min="306" max="306" width="22.33203125" customWidth="1"/>
    <col min="307" max="307" width="22" customWidth="1"/>
    <col min="308" max="308" width="15.88671875" customWidth="1"/>
    <col min="309" max="309" width="16.109375" customWidth="1"/>
    <col min="310" max="310" width="17.5546875" customWidth="1"/>
    <col min="311" max="311" width="18.109375" customWidth="1"/>
    <col min="312" max="314" width="10.6640625" customWidth="1"/>
    <col min="513" max="513" width="9.44140625" customWidth="1"/>
    <col min="514" max="514" width="6.5546875" customWidth="1"/>
    <col min="515" max="515" width="19.44140625" customWidth="1"/>
    <col min="516" max="516" width="18.44140625" customWidth="1"/>
    <col min="517" max="517" width="17.33203125" customWidth="1"/>
    <col min="518" max="518" width="22.5546875" customWidth="1"/>
    <col min="519" max="519" width="19.6640625" customWidth="1"/>
    <col min="520" max="520" width="17.88671875" customWidth="1"/>
    <col min="521" max="521" width="12.88671875" customWidth="1"/>
    <col min="522" max="522" width="14.5546875" customWidth="1"/>
    <col min="523" max="523" width="21.44140625" customWidth="1"/>
    <col min="524" max="526" width="10.6640625" customWidth="1"/>
    <col min="527" max="527" width="21.33203125" customWidth="1"/>
    <col min="528" max="528" width="6" customWidth="1"/>
    <col min="529" max="529" width="7.44140625" customWidth="1"/>
    <col min="530" max="530" width="6.109375" customWidth="1"/>
    <col min="531" max="531" width="16" customWidth="1"/>
    <col min="532" max="532" width="19" customWidth="1"/>
    <col min="533" max="533" width="17.33203125" customWidth="1"/>
    <col min="534" max="534" width="13.33203125" customWidth="1"/>
    <col min="535" max="535" width="19" customWidth="1"/>
    <col min="536" max="536" width="18.5546875" customWidth="1"/>
    <col min="537" max="537" width="20.6640625" customWidth="1"/>
    <col min="538" max="544" width="10.6640625" customWidth="1"/>
    <col min="545" max="545" width="16.44140625" customWidth="1"/>
    <col min="546" max="546" width="17.109375" customWidth="1"/>
    <col min="547" max="547" width="12.44140625" customWidth="1"/>
    <col min="548" max="550" width="10.6640625" customWidth="1"/>
    <col min="551" max="552" width="9" customWidth="1"/>
    <col min="553" max="553" width="8.44140625" customWidth="1"/>
    <col min="554" max="556" width="10.6640625" customWidth="1"/>
    <col min="557" max="557" width="18.44140625" customWidth="1"/>
    <col min="558" max="558" width="16.6640625" customWidth="1"/>
    <col min="559" max="559" width="30.44140625" customWidth="1"/>
    <col min="560" max="560" width="10.6640625" customWidth="1"/>
    <col min="561" max="561" width="34.33203125" customWidth="1"/>
    <col min="562" max="562" width="22.33203125" customWidth="1"/>
    <col min="563" max="563" width="22" customWidth="1"/>
    <col min="564" max="564" width="15.88671875" customWidth="1"/>
    <col min="565" max="565" width="16.109375" customWidth="1"/>
    <col min="566" max="566" width="17.5546875" customWidth="1"/>
    <col min="567" max="567" width="18.109375" customWidth="1"/>
    <col min="568" max="570" width="10.6640625" customWidth="1"/>
    <col min="769" max="769" width="9.44140625" customWidth="1"/>
    <col min="770" max="770" width="6.5546875" customWidth="1"/>
    <col min="771" max="771" width="19.44140625" customWidth="1"/>
    <col min="772" max="772" width="18.44140625" customWidth="1"/>
    <col min="773" max="773" width="17.33203125" customWidth="1"/>
    <col min="774" max="774" width="22.5546875" customWidth="1"/>
    <col min="775" max="775" width="19.6640625" customWidth="1"/>
    <col min="776" max="776" width="17.88671875" customWidth="1"/>
    <col min="777" max="777" width="12.88671875" customWidth="1"/>
    <col min="778" max="778" width="14.5546875" customWidth="1"/>
    <col min="779" max="779" width="21.44140625" customWidth="1"/>
    <col min="780" max="782" width="10.6640625" customWidth="1"/>
    <col min="783" max="783" width="21.33203125" customWidth="1"/>
    <col min="784" max="784" width="6" customWidth="1"/>
    <col min="785" max="785" width="7.44140625" customWidth="1"/>
    <col min="786" max="786" width="6.109375" customWidth="1"/>
    <col min="787" max="787" width="16" customWidth="1"/>
    <col min="788" max="788" width="19" customWidth="1"/>
    <col min="789" max="789" width="17.33203125" customWidth="1"/>
    <col min="790" max="790" width="13.33203125" customWidth="1"/>
    <col min="791" max="791" width="19" customWidth="1"/>
    <col min="792" max="792" width="18.5546875" customWidth="1"/>
    <col min="793" max="793" width="20.6640625" customWidth="1"/>
    <col min="794" max="800" width="10.6640625" customWidth="1"/>
    <col min="801" max="801" width="16.44140625" customWidth="1"/>
    <col min="802" max="802" width="17.109375" customWidth="1"/>
    <col min="803" max="803" width="12.44140625" customWidth="1"/>
    <col min="804" max="806" width="10.6640625" customWidth="1"/>
    <col min="807" max="808" width="9" customWidth="1"/>
    <col min="809" max="809" width="8.44140625" customWidth="1"/>
    <col min="810" max="812" width="10.6640625" customWidth="1"/>
    <col min="813" max="813" width="18.44140625" customWidth="1"/>
    <col min="814" max="814" width="16.6640625" customWidth="1"/>
    <col min="815" max="815" width="30.44140625" customWidth="1"/>
    <col min="816" max="816" width="10.6640625" customWidth="1"/>
    <col min="817" max="817" width="34.33203125" customWidth="1"/>
    <col min="818" max="818" width="22.33203125" customWidth="1"/>
    <col min="819" max="819" width="22" customWidth="1"/>
    <col min="820" max="820" width="15.88671875" customWidth="1"/>
    <col min="821" max="821" width="16.109375" customWidth="1"/>
    <col min="822" max="822" width="17.5546875" customWidth="1"/>
    <col min="823" max="823" width="18.109375" customWidth="1"/>
    <col min="824" max="826" width="10.6640625" customWidth="1"/>
    <col min="1025" max="1025" width="9.44140625" customWidth="1"/>
    <col min="1026" max="1026" width="6.5546875" customWidth="1"/>
    <col min="1027" max="1027" width="19.44140625" customWidth="1"/>
    <col min="1028" max="1028" width="18.44140625" customWidth="1"/>
    <col min="1029" max="1029" width="17.33203125" customWidth="1"/>
    <col min="1030" max="1030" width="22.5546875" customWidth="1"/>
    <col min="1031" max="1031" width="19.6640625" customWidth="1"/>
    <col min="1032" max="1032" width="17.88671875" customWidth="1"/>
    <col min="1033" max="1033" width="12.88671875" customWidth="1"/>
    <col min="1034" max="1034" width="14.5546875" customWidth="1"/>
    <col min="1035" max="1035" width="21.44140625" customWidth="1"/>
    <col min="1036" max="1038" width="10.6640625" customWidth="1"/>
    <col min="1039" max="1039" width="21.33203125" customWidth="1"/>
    <col min="1040" max="1040" width="6" customWidth="1"/>
    <col min="1041" max="1041" width="7.44140625" customWidth="1"/>
    <col min="1042" max="1042" width="6.109375" customWidth="1"/>
    <col min="1043" max="1043" width="16" customWidth="1"/>
    <col min="1044" max="1044" width="19" customWidth="1"/>
    <col min="1045" max="1045" width="17.33203125" customWidth="1"/>
    <col min="1046" max="1046" width="13.33203125" customWidth="1"/>
    <col min="1047" max="1047" width="19" customWidth="1"/>
    <col min="1048" max="1048" width="18.5546875" customWidth="1"/>
    <col min="1049" max="1049" width="20.6640625" customWidth="1"/>
    <col min="1050" max="1056" width="10.6640625" customWidth="1"/>
    <col min="1057" max="1057" width="16.44140625" customWidth="1"/>
    <col min="1058" max="1058" width="17.109375" customWidth="1"/>
    <col min="1059" max="1059" width="12.44140625" customWidth="1"/>
    <col min="1060" max="1062" width="10.6640625" customWidth="1"/>
    <col min="1063" max="1064" width="9" customWidth="1"/>
    <col min="1065" max="1065" width="8.44140625" customWidth="1"/>
    <col min="1066" max="1068" width="10.6640625" customWidth="1"/>
    <col min="1069" max="1069" width="18.44140625" customWidth="1"/>
    <col min="1070" max="1070" width="16.6640625" customWidth="1"/>
    <col min="1071" max="1071" width="30.44140625" customWidth="1"/>
    <col min="1072" max="1072" width="10.6640625" customWidth="1"/>
    <col min="1073" max="1073" width="34.33203125" customWidth="1"/>
    <col min="1074" max="1074" width="22.33203125" customWidth="1"/>
    <col min="1075" max="1075" width="22" customWidth="1"/>
    <col min="1076" max="1076" width="15.88671875" customWidth="1"/>
    <col min="1077" max="1077" width="16.109375" customWidth="1"/>
    <col min="1078" max="1078" width="17.5546875" customWidth="1"/>
    <col min="1079" max="1079" width="18.109375" customWidth="1"/>
    <col min="1080" max="1082" width="10.6640625" customWidth="1"/>
    <col min="1281" max="1281" width="9.44140625" customWidth="1"/>
    <col min="1282" max="1282" width="6.5546875" customWidth="1"/>
    <col min="1283" max="1283" width="19.44140625" customWidth="1"/>
    <col min="1284" max="1284" width="18.44140625" customWidth="1"/>
    <col min="1285" max="1285" width="17.33203125" customWidth="1"/>
    <col min="1286" max="1286" width="22.5546875" customWidth="1"/>
    <col min="1287" max="1287" width="19.6640625" customWidth="1"/>
    <col min="1288" max="1288" width="17.88671875" customWidth="1"/>
    <col min="1289" max="1289" width="12.88671875" customWidth="1"/>
    <col min="1290" max="1290" width="14.5546875" customWidth="1"/>
    <col min="1291" max="1291" width="21.44140625" customWidth="1"/>
    <col min="1292" max="1294" width="10.6640625" customWidth="1"/>
    <col min="1295" max="1295" width="21.33203125" customWidth="1"/>
    <col min="1296" max="1296" width="6" customWidth="1"/>
    <col min="1297" max="1297" width="7.44140625" customWidth="1"/>
    <col min="1298" max="1298" width="6.109375" customWidth="1"/>
    <col min="1299" max="1299" width="16" customWidth="1"/>
    <col min="1300" max="1300" width="19" customWidth="1"/>
    <col min="1301" max="1301" width="17.33203125" customWidth="1"/>
    <col min="1302" max="1302" width="13.33203125" customWidth="1"/>
    <col min="1303" max="1303" width="19" customWidth="1"/>
    <col min="1304" max="1304" width="18.5546875" customWidth="1"/>
    <col min="1305" max="1305" width="20.6640625" customWidth="1"/>
    <col min="1306" max="1312" width="10.6640625" customWidth="1"/>
    <col min="1313" max="1313" width="16.44140625" customWidth="1"/>
    <col min="1314" max="1314" width="17.109375" customWidth="1"/>
    <col min="1315" max="1315" width="12.44140625" customWidth="1"/>
    <col min="1316" max="1318" width="10.6640625" customWidth="1"/>
    <col min="1319" max="1320" width="9" customWidth="1"/>
    <col min="1321" max="1321" width="8.44140625" customWidth="1"/>
    <col min="1322" max="1324" width="10.6640625" customWidth="1"/>
    <col min="1325" max="1325" width="18.44140625" customWidth="1"/>
    <col min="1326" max="1326" width="16.6640625" customWidth="1"/>
    <col min="1327" max="1327" width="30.44140625" customWidth="1"/>
    <col min="1328" max="1328" width="10.6640625" customWidth="1"/>
    <col min="1329" max="1329" width="34.33203125" customWidth="1"/>
    <col min="1330" max="1330" width="22.33203125" customWidth="1"/>
    <col min="1331" max="1331" width="22" customWidth="1"/>
    <col min="1332" max="1332" width="15.88671875" customWidth="1"/>
    <col min="1333" max="1333" width="16.109375" customWidth="1"/>
    <col min="1334" max="1334" width="17.5546875" customWidth="1"/>
    <col min="1335" max="1335" width="18.109375" customWidth="1"/>
    <col min="1336" max="1338" width="10.6640625" customWidth="1"/>
    <col min="1537" max="1537" width="9.44140625" customWidth="1"/>
    <col min="1538" max="1538" width="6.5546875" customWidth="1"/>
    <col min="1539" max="1539" width="19.44140625" customWidth="1"/>
    <col min="1540" max="1540" width="18.44140625" customWidth="1"/>
    <col min="1541" max="1541" width="17.33203125" customWidth="1"/>
    <col min="1542" max="1542" width="22.5546875" customWidth="1"/>
    <col min="1543" max="1543" width="19.6640625" customWidth="1"/>
    <col min="1544" max="1544" width="17.88671875" customWidth="1"/>
    <col min="1545" max="1545" width="12.88671875" customWidth="1"/>
    <col min="1546" max="1546" width="14.5546875" customWidth="1"/>
    <col min="1547" max="1547" width="21.44140625" customWidth="1"/>
    <col min="1548" max="1550" width="10.6640625" customWidth="1"/>
    <col min="1551" max="1551" width="21.33203125" customWidth="1"/>
    <col min="1552" max="1552" width="6" customWidth="1"/>
    <col min="1553" max="1553" width="7.44140625" customWidth="1"/>
    <col min="1554" max="1554" width="6.109375" customWidth="1"/>
    <col min="1555" max="1555" width="16" customWidth="1"/>
    <col min="1556" max="1556" width="19" customWidth="1"/>
    <col min="1557" max="1557" width="17.33203125" customWidth="1"/>
    <col min="1558" max="1558" width="13.33203125" customWidth="1"/>
    <col min="1559" max="1559" width="19" customWidth="1"/>
    <col min="1560" max="1560" width="18.5546875" customWidth="1"/>
    <col min="1561" max="1561" width="20.6640625" customWidth="1"/>
    <col min="1562" max="1568" width="10.6640625" customWidth="1"/>
    <col min="1569" max="1569" width="16.44140625" customWidth="1"/>
    <col min="1570" max="1570" width="17.109375" customWidth="1"/>
    <col min="1571" max="1571" width="12.44140625" customWidth="1"/>
    <col min="1572" max="1574" width="10.6640625" customWidth="1"/>
    <col min="1575" max="1576" width="9" customWidth="1"/>
    <col min="1577" max="1577" width="8.44140625" customWidth="1"/>
    <col min="1578" max="1580" width="10.6640625" customWidth="1"/>
    <col min="1581" max="1581" width="18.44140625" customWidth="1"/>
    <col min="1582" max="1582" width="16.6640625" customWidth="1"/>
    <col min="1583" max="1583" width="30.44140625" customWidth="1"/>
    <col min="1584" max="1584" width="10.6640625" customWidth="1"/>
    <col min="1585" max="1585" width="34.33203125" customWidth="1"/>
    <col min="1586" max="1586" width="22.33203125" customWidth="1"/>
    <col min="1587" max="1587" width="22" customWidth="1"/>
    <col min="1588" max="1588" width="15.88671875" customWidth="1"/>
    <col min="1589" max="1589" width="16.109375" customWidth="1"/>
    <col min="1590" max="1590" width="17.5546875" customWidth="1"/>
    <col min="1591" max="1591" width="18.109375" customWidth="1"/>
    <col min="1592" max="1594" width="10.6640625" customWidth="1"/>
    <col min="1793" max="1793" width="9.44140625" customWidth="1"/>
    <col min="1794" max="1794" width="6.5546875" customWidth="1"/>
    <col min="1795" max="1795" width="19.44140625" customWidth="1"/>
    <col min="1796" max="1796" width="18.44140625" customWidth="1"/>
    <col min="1797" max="1797" width="17.33203125" customWidth="1"/>
    <col min="1798" max="1798" width="22.5546875" customWidth="1"/>
    <col min="1799" max="1799" width="19.6640625" customWidth="1"/>
    <col min="1800" max="1800" width="17.88671875" customWidth="1"/>
    <col min="1801" max="1801" width="12.88671875" customWidth="1"/>
    <col min="1802" max="1802" width="14.5546875" customWidth="1"/>
    <col min="1803" max="1803" width="21.44140625" customWidth="1"/>
    <col min="1804" max="1806" width="10.6640625" customWidth="1"/>
    <col min="1807" max="1807" width="21.33203125" customWidth="1"/>
    <col min="1808" max="1808" width="6" customWidth="1"/>
    <col min="1809" max="1809" width="7.44140625" customWidth="1"/>
    <col min="1810" max="1810" width="6.109375" customWidth="1"/>
    <col min="1811" max="1811" width="16" customWidth="1"/>
    <col min="1812" max="1812" width="19" customWidth="1"/>
    <col min="1813" max="1813" width="17.33203125" customWidth="1"/>
    <col min="1814" max="1814" width="13.33203125" customWidth="1"/>
    <col min="1815" max="1815" width="19" customWidth="1"/>
    <col min="1816" max="1816" width="18.5546875" customWidth="1"/>
    <col min="1817" max="1817" width="20.6640625" customWidth="1"/>
    <col min="1818" max="1824" width="10.6640625" customWidth="1"/>
    <col min="1825" max="1825" width="16.44140625" customWidth="1"/>
    <col min="1826" max="1826" width="17.109375" customWidth="1"/>
    <col min="1827" max="1827" width="12.44140625" customWidth="1"/>
    <col min="1828" max="1830" width="10.6640625" customWidth="1"/>
    <col min="1831" max="1832" width="9" customWidth="1"/>
    <col min="1833" max="1833" width="8.44140625" customWidth="1"/>
    <col min="1834" max="1836" width="10.6640625" customWidth="1"/>
    <col min="1837" max="1837" width="18.44140625" customWidth="1"/>
    <col min="1838" max="1838" width="16.6640625" customWidth="1"/>
    <col min="1839" max="1839" width="30.44140625" customWidth="1"/>
    <col min="1840" max="1840" width="10.6640625" customWidth="1"/>
    <col min="1841" max="1841" width="34.33203125" customWidth="1"/>
    <col min="1842" max="1842" width="22.33203125" customWidth="1"/>
    <col min="1843" max="1843" width="22" customWidth="1"/>
    <col min="1844" max="1844" width="15.88671875" customWidth="1"/>
    <col min="1845" max="1845" width="16.109375" customWidth="1"/>
    <col min="1846" max="1846" width="17.5546875" customWidth="1"/>
    <col min="1847" max="1847" width="18.109375" customWidth="1"/>
    <col min="1848" max="1850" width="10.6640625" customWidth="1"/>
    <col min="2049" max="2049" width="9.44140625" customWidth="1"/>
    <col min="2050" max="2050" width="6.5546875" customWidth="1"/>
    <col min="2051" max="2051" width="19.44140625" customWidth="1"/>
    <col min="2052" max="2052" width="18.44140625" customWidth="1"/>
    <col min="2053" max="2053" width="17.33203125" customWidth="1"/>
    <col min="2054" max="2054" width="22.5546875" customWidth="1"/>
    <col min="2055" max="2055" width="19.6640625" customWidth="1"/>
    <col min="2056" max="2056" width="17.88671875" customWidth="1"/>
    <col min="2057" max="2057" width="12.88671875" customWidth="1"/>
    <col min="2058" max="2058" width="14.5546875" customWidth="1"/>
    <col min="2059" max="2059" width="21.44140625" customWidth="1"/>
    <col min="2060" max="2062" width="10.6640625" customWidth="1"/>
    <col min="2063" max="2063" width="21.33203125" customWidth="1"/>
    <col min="2064" max="2064" width="6" customWidth="1"/>
    <col min="2065" max="2065" width="7.44140625" customWidth="1"/>
    <col min="2066" max="2066" width="6.109375" customWidth="1"/>
    <col min="2067" max="2067" width="16" customWidth="1"/>
    <col min="2068" max="2068" width="19" customWidth="1"/>
    <col min="2069" max="2069" width="17.33203125" customWidth="1"/>
    <col min="2070" max="2070" width="13.33203125" customWidth="1"/>
    <col min="2071" max="2071" width="19" customWidth="1"/>
    <col min="2072" max="2072" width="18.5546875" customWidth="1"/>
    <col min="2073" max="2073" width="20.6640625" customWidth="1"/>
    <col min="2074" max="2080" width="10.6640625" customWidth="1"/>
    <col min="2081" max="2081" width="16.44140625" customWidth="1"/>
    <col min="2082" max="2082" width="17.109375" customWidth="1"/>
    <col min="2083" max="2083" width="12.44140625" customWidth="1"/>
    <col min="2084" max="2086" width="10.6640625" customWidth="1"/>
    <col min="2087" max="2088" width="9" customWidth="1"/>
    <col min="2089" max="2089" width="8.44140625" customWidth="1"/>
    <col min="2090" max="2092" width="10.6640625" customWidth="1"/>
    <col min="2093" max="2093" width="18.44140625" customWidth="1"/>
    <col min="2094" max="2094" width="16.6640625" customWidth="1"/>
    <col min="2095" max="2095" width="30.44140625" customWidth="1"/>
    <col min="2096" max="2096" width="10.6640625" customWidth="1"/>
    <col min="2097" max="2097" width="34.33203125" customWidth="1"/>
    <col min="2098" max="2098" width="22.33203125" customWidth="1"/>
    <col min="2099" max="2099" width="22" customWidth="1"/>
    <col min="2100" max="2100" width="15.88671875" customWidth="1"/>
    <col min="2101" max="2101" width="16.109375" customWidth="1"/>
    <col min="2102" max="2102" width="17.5546875" customWidth="1"/>
    <col min="2103" max="2103" width="18.109375" customWidth="1"/>
    <col min="2104" max="2106" width="10.6640625" customWidth="1"/>
    <col min="2305" max="2305" width="9.44140625" customWidth="1"/>
    <col min="2306" max="2306" width="6.5546875" customWidth="1"/>
    <col min="2307" max="2307" width="19.44140625" customWidth="1"/>
    <col min="2308" max="2308" width="18.44140625" customWidth="1"/>
    <col min="2309" max="2309" width="17.33203125" customWidth="1"/>
    <col min="2310" max="2310" width="22.5546875" customWidth="1"/>
    <col min="2311" max="2311" width="19.6640625" customWidth="1"/>
    <col min="2312" max="2312" width="17.88671875" customWidth="1"/>
    <col min="2313" max="2313" width="12.88671875" customWidth="1"/>
    <col min="2314" max="2314" width="14.5546875" customWidth="1"/>
    <col min="2315" max="2315" width="21.44140625" customWidth="1"/>
    <col min="2316" max="2318" width="10.6640625" customWidth="1"/>
    <col min="2319" max="2319" width="21.33203125" customWidth="1"/>
    <col min="2320" max="2320" width="6" customWidth="1"/>
    <col min="2321" max="2321" width="7.44140625" customWidth="1"/>
    <col min="2322" max="2322" width="6.109375" customWidth="1"/>
    <col min="2323" max="2323" width="16" customWidth="1"/>
    <col min="2324" max="2324" width="19" customWidth="1"/>
    <col min="2325" max="2325" width="17.33203125" customWidth="1"/>
    <col min="2326" max="2326" width="13.33203125" customWidth="1"/>
    <col min="2327" max="2327" width="19" customWidth="1"/>
    <col min="2328" max="2328" width="18.5546875" customWidth="1"/>
    <col min="2329" max="2329" width="20.6640625" customWidth="1"/>
    <col min="2330" max="2336" width="10.6640625" customWidth="1"/>
    <col min="2337" max="2337" width="16.44140625" customWidth="1"/>
    <col min="2338" max="2338" width="17.109375" customWidth="1"/>
    <col min="2339" max="2339" width="12.44140625" customWidth="1"/>
    <col min="2340" max="2342" width="10.6640625" customWidth="1"/>
    <col min="2343" max="2344" width="9" customWidth="1"/>
    <col min="2345" max="2345" width="8.44140625" customWidth="1"/>
    <col min="2346" max="2348" width="10.6640625" customWidth="1"/>
    <col min="2349" max="2349" width="18.44140625" customWidth="1"/>
    <col min="2350" max="2350" width="16.6640625" customWidth="1"/>
    <col min="2351" max="2351" width="30.44140625" customWidth="1"/>
    <col min="2352" max="2352" width="10.6640625" customWidth="1"/>
    <col min="2353" max="2353" width="34.33203125" customWidth="1"/>
    <col min="2354" max="2354" width="22.33203125" customWidth="1"/>
    <col min="2355" max="2355" width="22" customWidth="1"/>
    <col min="2356" max="2356" width="15.88671875" customWidth="1"/>
    <col min="2357" max="2357" width="16.109375" customWidth="1"/>
    <col min="2358" max="2358" width="17.5546875" customWidth="1"/>
    <col min="2359" max="2359" width="18.109375" customWidth="1"/>
    <col min="2360" max="2362" width="10.6640625" customWidth="1"/>
    <col min="2561" max="2561" width="9.44140625" customWidth="1"/>
    <col min="2562" max="2562" width="6.5546875" customWidth="1"/>
    <col min="2563" max="2563" width="19.44140625" customWidth="1"/>
    <col min="2564" max="2564" width="18.44140625" customWidth="1"/>
    <col min="2565" max="2565" width="17.33203125" customWidth="1"/>
    <col min="2566" max="2566" width="22.5546875" customWidth="1"/>
    <col min="2567" max="2567" width="19.6640625" customWidth="1"/>
    <col min="2568" max="2568" width="17.88671875" customWidth="1"/>
    <col min="2569" max="2569" width="12.88671875" customWidth="1"/>
    <col min="2570" max="2570" width="14.5546875" customWidth="1"/>
    <col min="2571" max="2571" width="21.44140625" customWidth="1"/>
    <col min="2572" max="2574" width="10.6640625" customWidth="1"/>
    <col min="2575" max="2575" width="21.33203125" customWidth="1"/>
    <col min="2576" max="2576" width="6" customWidth="1"/>
    <col min="2577" max="2577" width="7.44140625" customWidth="1"/>
    <col min="2578" max="2578" width="6.109375" customWidth="1"/>
    <col min="2579" max="2579" width="16" customWidth="1"/>
    <col min="2580" max="2580" width="19" customWidth="1"/>
    <col min="2581" max="2581" width="17.33203125" customWidth="1"/>
    <col min="2582" max="2582" width="13.33203125" customWidth="1"/>
    <col min="2583" max="2583" width="19" customWidth="1"/>
    <col min="2584" max="2584" width="18.5546875" customWidth="1"/>
    <col min="2585" max="2585" width="20.6640625" customWidth="1"/>
    <col min="2586" max="2592" width="10.6640625" customWidth="1"/>
    <col min="2593" max="2593" width="16.44140625" customWidth="1"/>
    <col min="2594" max="2594" width="17.109375" customWidth="1"/>
    <col min="2595" max="2595" width="12.44140625" customWidth="1"/>
    <col min="2596" max="2598" width="10.6640625" customWidth="1"/>
    <col min="2599" max="2600" width="9" customWidth="1"/>
    <col min="2601" max="2601" width="8.44140625" customWidth="1"/>
    <col min="2602" max="2604" width="10.6640625" customWidth="1"/>
    <col min="2605" max="2605" width="18.44140625" customWidth="1"/>
    <col min="2606" max="2606" width="16.6640625" customWidth="1"/>
    <col min="2607" max="2607" width="30.44140625" customWidth="1"/>
    <col min="2608" max="2608" width="10.6640625" customWidth="1"/>
    <col min="2609" max="2609" width="34.33203125" customWidth="1"/>
    <col min="2610" max="2610" width="22.33203125" customWidth="1"/>
    <col min="2611" max="2611" width="22" customWidth="1"/>
    <col min="2612" max="2612" width="15.88671875" customWidth="1"/>
    <col min="2613" max="2613" width="16.109375" customWidth="1"/>
    <col min="2614" max="2614" width="17.5546875" customWidth="1"/>
    <col min="2615" max="2615" width="18.109375" customWidth="1"/>
    <col min="2616" max="2618" width="10.6640625" customWidth="1"/>
    <col min="2817" max="2817" width="9.44140625" customWidth="1"/>
    <col min="2818" max="2818" width="6.5546875" customWidth="1"/>
    <col min="2819" max="2819" width="19.44140625" customWidth="1"/>
    <col min="2820" max="2820" width="18.44140625" customWidth="1"/>
    <col min="2821" max="2821" width="17.33203125" customWidth="1"/>
    <col min="2822" max="2822" width="22.5546875" customWidth="1"/>
    <col min="2823" max="2823" width="19.6640625" customWidth="1"/>
    <col min="2824" max="2824" width="17.88671875" customWidth="1"/>
    <col min="2825" max="2825" width="12.88671875" customWidth="1"/>
    <col min="2826" max="2826" width="14.5546875" customWidth="1"/>
    <col min="2827" max="2827" width="21.44140625" customWidth="1"/>
    <col min="2828" max="2830" width="10.6640625" customWidth="1"/>
    <col min="2831" max="2831" width="21.33203125" customWidth="1"/>
    <col min="2832" max="2832" width="6" customWidth="1"/>
    <col min="2833" max="2833" width="7.44140625" customWidth="1"/>
    <col min="2834" max="2834" width="6.109375" customWidth="1"/>
    <col min="2835" max="2835" width="16" customWidth="1"/>
    <col min="2836" max="2836" width="19" customWidth="1"/>
    <col min="2837" max="2837" width="17.33203125" customWidth="1"/>
    <col min="2838" max="2838" width="13.33203125" customWidth="1"/>
    <col min="2839" max="2839" width="19" customWidth="1"/>
    <col min="2840" max="2840" width="18.5546875" customWidth="1"/>
    <col min="2841" max="2841" width="20.6640625" customWidth="1"/>
    <col min="2842" max="2848" width="10.6640625" customWidth="1"/>
    <col min="2849" max="2849" width="16.44140625" customWidth="1"/>
    <col min="2850" max="2850" width="17.109375" customWidth="1"/>
    <col min="2851" max="2851" width="12.44140625" customWidth="1"/>
    <col min="2852" max="2854" width="10.6640625" customWidth="1"/>
    <col min="2855" max="2856" width="9" customWidth="1"/>
    <col min="2857" max="2857" width="8.44140625" customWidth="1"/>
    <col min="2858" max="2860" width="10.6640625" customWidth="1"/>
    <col min="2861" max="2861" width="18.44140625" customWidth="1"/>
    <col min="2862" max="2862" width="16.6640625" customWidth="1"/>
    <col min="2863" max="2863" width="30.44140625" customWidth="1"/>
    <col min="2864" max="2864" width="10.6640625" customWidth="1"/>
    <col min="2865" max="2865" width="34.33203125" customWidth="1"/>
    <col min="2866" max="2866" width="22.33203125" customWidth="1"/>
    <col min="2867" max="2867" width="22" customWidth="1"/>
    <col min="2868" max="2868" width="15.88671875" customWidth="1"/>
    <col min="2869" max="2869" width="16.109375" customWidth="1"/>
    <col min="2870" max="2870" width="17.5546875" customWidth="1"/>
    <col min="2871" max="2871" width="18.109375" customWidth="1"/>
    <col min="2872" max="2874" width="10.6640625" customWidth="1"/>
    <col min="3073" max="3073" width="9.44140625" customWidth="1"/>
    <col min="3074" max="3074" width="6.5546875" customWidth="1"/>
    <col min="3075" max="3075" width="19.44140625" customWidth="1"/>
    <col min="3076" max="3076" width="18.44140625" customWidth="1"/>
    <col min="3077" max="3077" width="17.33203125" customWidth="1"/>
    <col min="3078" max="3078" width="22.5546875" customWidth="1"/>
    <col min="3079" max="3079" width="19.6640625" customWidth="1"/>
    <col min="3080" max="3080" width="17.88671875" customWidth="1"/>
    <col min="3081" max="3081" width="12.88671875" customWidth="1"/>
    <col min="3082" max="3082" width="14.5546875" customWidth="1"/>
    <col min="3083" max="3083" width="21.44140625" customWidth="1"/>
    <col min="3084" max="3086" width="10.6640625" customWidth="1"/>
    <col min="3087" max="3087" width="21.33203125" customWidth="1"/>
    <col min="3088" max="3088" width="6" customWidth="1"/>
    <col min="3089" max="3089" width="7.44140625" customWidth="1"/>
    <col min="3090" max="3090" width="6.109375" customWidth="1"/>
    <col min="3091" max="3091" width="16" customWidth="1"/>
    <col min="3092" max="3092" width="19" customWidth="1"/>
    <col min="3093" max="3093" width="17.33203125" customWidth="1"/>
    <col min="3094" max="3094" width="13.33203125" customWidth="1"/>
    <col min="3095" max="3095" width="19" customWidth="1"/>
    <col min="3096" max="3096" width="18.5546875" customWidth="1"/>
    <col min="3097" max="3097" width="20.6640625" customWidth="1"/>
    <col min="3098" max="3104" width="10.6640625" customWidth="1"/>
    <col min="3105" max="3105" width="16.44140625" customWidth="1"/>
    <col min="3106" max="3106" width="17.109375" customWidth="1"/>
    <col min="3107" max="3107" width="12.44140625" customWidth="1"/>
    <col min="3108" max="3110" width="10.6640625" customWidth="1"/>
    <col min="3111" max="3112" width="9" customWidth="1"/>
    <col min="3113" max="3113" width="8.44140625" customWidth="1"/>
    <col min="3114" max="3116" width="10.6640625" customWidth="1"/>
    <col min="3117" max="3117" width="18.44140625" customWidth="1"/>
    <col min="3118" max="3118" width="16.6640625" customWidth="1"/>
    <col min="3119" max="3119" width="30.44140625" customWidth="1"/>
    <col min="3120" max="3120" width="10.6640625" customWidth="1"/>
    <col min="3121" max="3121" width="34.33203125" customWidth="1"/>
    <col min="3122" max="3122" width="22.33203125" customWidth="1"/>
    <col min="3123" max="3123" width="22" customWidth="1"/>
    <col min="3124" max="3124" width="15.88671875" customWidth="1"/>
    <col min="3125" max="3125" width="16.109375" customWidth="1"/>
    <col min="3126" max="3126" width="17.5546875" customWidth="1"/>
    <col min="3127" max="3127" width="18.109375" customWidth="1"/>
    <col min="3128" max="3130" width="10.6640625" customWidth="1"/>
    <col min="3329" max="3329" width="9.44140625" customWidth="1"/>
    <col min="3330" max="3330" width="6.5546875" customWidth="1"/>
    <col min="3331" max="3331" width="19.44140625" customWidth="1"/>
    <col min="3332" max="3332" width="18.44140625" customWidth="1"/>
    <col min="3333" max="3333" width="17.33203125" customWidth="1"/>
    <col min="3334" max="3334" width="22.5546875" customWidth="1"/>
    <col min="3335" max="3335" width="19.6640625" customWidth="1"/>
    <col min="3336" max="3336" width="17.88671875" customWidth="1"/>
    <col min="3337" max="3337" width="12.88671875" customWidth="1"/>
    <col min="3338" max="3338" width="14.5546875" customWidth="1"/>
    <col min="3339" max="3339" width="21.44140625" customWidth="1"/>
    <col min="3340" max="3342" width="10.6640625" customWidth="1"/>
    <col min="3343" max="3343" width="21.33203125" customWidth="1"/>
    <col min="3344" max="3344" width="6" customWidth="1"/>
    <col min="3345" max="3345" width="7.44140625" customWidth="1"/>
    <col min="3346" max="3346" width="6.109375" customWidth="1"/>
    <col min="3347" max="3347" width="16" customWidth="1"/>
    <col min="3348" max="3348" width="19" customWidth="1"/>
    <col min="3349" max="3349" width="17.33203125" customWidth="1"/>
    <col min="3350" max="3350" width="13.33203125" customWidth="1"/>
    <col min="3351" max="3351" width="19" customWidth="1"/>
    <col min="3352" max="3352" width="18.5546875" customWidth="1"/>
    <col min="3353" max="3353" width="20.6640625" customWidth="1"/>
    <col min="3354" max="3360" width="10.6640625" customWidth="1"/>
    <col min="3361" max="3361" width="16.44140625" customWidth="1"/>
    <col min="3362" max="3362" width="17.109375" customWidth="1"/>
    <col min="3363" max="3363" width="12.44140625" customWidth="1"/>
    <col min="3364" max="3366" width="10.6640625" customWidth="1"/>
    <col min="3367" max="3368" width="9" customWidth="1"/>
    <col min="3369" max="3369" width="8.44140625" customWidth="1"/>
    <col min="3370" max="3372" width="10.6640625" customWidth="1"/>
    <col min="3373" max="3373" width="18.44140625" customWidth="1"/>
    <col min="3374" max="3374" width="16.6640625" customWidth="1"/>
    <col min="3375" max="3375" width="30.44140625" customWidth="1"/>
    <col min="3376" max="3376" width="10.6640625" customWidth="1"/>
    <col min="3377" max="3377" width="34.33203125" customWidth="1"/>
    <col min="3378" max="3378" width="22.33203125" customWidth="1"/>
    <col min="3379" max="3379" width="22" customWidth="1"/>
    <col min="3380" max="3380" width="15.88671875" customWidth="1"/>
    <col min="3381" max="3381" width="16.109375" customWidth="1"/>
    <col min="3382" max="3382" width="17.5546875" customWidth="1"/>
    <col min="3383" max="3383" width="18.109375" customWidth="1"/>
    <col min="3384" max="3386" width="10.6640625" customWidth="1"/>
    <col min="3585" max="3585" width="9.44140625" customWidth="1"/>
    <col min="3586" max="3586" width="6.5546875" customWidth="1"/>
    <col min="3587" max="3587" width="19.44140625" customWidth="1"/>
    <col min="3588" max="3588" width="18.44140625" customWidth="1"/>
    <col min="3589" max="3589" width="17.33203125" customWidth="1"/>
    <col min="3590" max="3590" width="22.5546875" customWidth="1"/>
    <col min="3591" max="3591" width="19.6640625" customWidth="1"/>
    <col min="3592" max="3592" width="17.88671875" customWidth="1"/>
    <col min="3593" max="3593" width="12.88671875" customWidth="1"/>
    <col min="3594" max="3594" width="14.5546875" customWidth="1"/>
    <col min="3595" max="3595" width="21.44140625" customWidth="1"/>
    <col min="3596" max="3598" width="10.6640625" customWidth="1"/>
    <col min="3599" max="3599" width="21.33203125" customWidth="1"/>
    <col min="3600" max="3600" width="6" customWidth="1"/>
    <col min="3601" max="3601" width="7.44140625" customWidth="1"/>
    <col min="3602" max="3602" width="6.109375" customWidth="1"/>
    <col min="3603" max="3603" width="16" customWidth="1"/>
    <col min="3604" max="3604" width="19" customWidth="1"/>
    <col min="3605" max="3605" width="17.33203125" customWidth="1"/>
    <col min="3606" max="3606" width="13.33203125" customWidth="1"/>
    <col min="3607" max="3607" width="19" customWidth="1"/>
    <col min="3608" max="3608" width="18.5546875" customWidth="1"/>
    <col min="3609" max="3609" width="20.6640625" customWidth="1"/>
    <col min="3610" max="3616" width="10.6640625" customWidth="1"/>
    <col min="3617" max="3617" width="16.44140625" customWidth="1"/>
    <col min="3618" max="3618" width="17.109375" customWidth="1"/>
    <col min="3619" max="3619" width="12.44140625" customWidth="1"/>
    <col min="3620" max="3622" width="10.6640625" customWidth="1"/>
    <col min="3623" max="3624" width="9" customWidth="1"/>
    <col min="3625" max="3625" width="8.44140625" customWidth="1"/>
    <col min="3626" max="3628" width="10.6640625" customWidth="1"/>
    <col min="3629" max="3629" width="18.44140625" customWidth="1"/>
    <col min="3630" max="3630" width="16.6640625" customWidth="1"/>
    <col min="3631" max="3631" width="30.44140625" customWidth="1"/>
    <col min="3632" max="3632" width="10.6640625" customWidth="1"/>
    <col min="3633" max="3633" width="34.33203125" customWidth="1"/>
    <col min="3634" max="3634" width="22.33203125" customWidth="1"/>
    <col min="3635" max="3635" width="22" customWidth="1"/>
    <col min="3636" max="3636" width="15.88671875" customWidth="1"/>
    <col min="3637" max="3637" width="16.109375" customWidth="1"/>
    <col min="3638" max="3638" width="17.5546875" customWidth="1"/>
    <col min="3639" max="3639" width="18.109375" customWidth="1"/>
    <col min="3640" max="3642" width="10.6640625" customWidth="1"/>
    <col min="3841" max="3841" width="9.44140625" customWidth="1"/>
    <col min="3842" max="3842" width="6.5546875" customWidth="1"/>
    <col min="3843" max="3843" width="19.44140625" customWidth="1"/>
    <col min="3844" max="3844" width="18.44140625" customWidth="1"/>
    <col min="3845" max="3845" width="17.33203125" customWidth="1"/>
    <col min="3846" max="3846" width="22.5546875" customWidth="1"/>
    <col min="3847" max="3847" width="19.6640625" customWidth="1"/>
    <col min="3848" max="3848" width="17.88671875" customWidth="1"/>
    <col min="3849" max="3849" width="12.88671875" customWidth="1"/>
    <col min="3850" max="3850" width="14.5546875" customWidth="1"/>
    <col min="3851" max="3851" width="21.44140625" customWidth="1"/>
    <col min="3852" max="3854" width="10.6640625" customWidth="1"/>
    <col min="3855" max="3855" width="21.33203125" customWidth="1"/>
    <col min="3856" max="3856" width="6" customWidth="1"/>
    <col min="3857" max="3857" width="7.44140625" customWidth="1"/>
    <col min="3858" max="3858" width="6.109375" customWidth="1"/>
    <col min="3859" max="3859" width="16" customWidth="1"/>
    <col min="3860" max="3860" width="19" customWidth="1"/>
    <col min="3861" max="3861" width="17.33203125" customWidth="1"/>
    <col min="3862" max="3862" width="13.33203125" customWidth="1"/>
    <col min="3863" max="3863" width="19" customWidth="1"/>
    <col min="3864" max="3864" width="18.5546875" customWidth="1"/>
    <col min="3865" max="3865" width="20.6640625" customWidth="1"/>
    <col min="3866" max="3872" width="10.6640625" customWidth="1"/>
    <col min="3873" max="3873" width="16.44140625" customWidth="1"/>
    <col min="3874" max="3874" width="17.109375" customWidth="1"/>
    <col min="3875" max="3875" width="12.44140625" customWidth="1"/>
    <col min="3876" max="3878" width="10.6640625" customWidth="1"/>
    <col min="3879" max="3880" width="9" customWidth="1"/>
    <col min="3881" max="3881" width="8.44140625" customWidth="1"/>
    <col min="3882" max="3884" width="10.6640625" customWidth="1"/>
    <col min="3885" max="3885" width="18.44140625" customWidth="1"/>
    <col min="3886" max="3886" width="16.6640625" customWidth="1"/>
    <col min="3887" max="3887" width="30.44140625" customWidth="1"/>
    <col min="3888" max="3888" width="10.6640625" customWidth="1"/>
    <col min="3889" max="3889" width="34.33203125" customWidth="1"/>
    <col min="3890" max="3890" width="22.33203125" customWidth="1"/>
    <col min="3891" max="3891" width="22" customWidth="1"/>
    <col min="3892" max="3892" width="15.88671875" customWidth="1"/>
    <col min="3893" max="3893" width="16.109375" customWidth="1"/>
    <col min="3894" max="3894" width="17.5546875" customWidth="1"/>
    <col min="3895" max="3895" width="18.109375" customWidth="1"/>
    <col min="3896" max="3898" width="10.6640625" customWidth="1"/>
    <col min="4097" max="4097" width="9.44140625" customWidth="1"/>
    <col min="4098" max="4098" width="6.5546875" customWidth="1"/>
    <col min="4099" max="4099" width="19.44140625" customWidth="1"/>
    <col min="4100" max="4100" width="18.44140625" customWidth="1"/>
    <col min="4101" max="4101" width="17.33203125" customWidth="1"/>
    <col min="4102" max="4102" width="22.5546875" customWidth="1"/>
    <col min="4103" max="4103" width="19.6640625" customWidth="1"/>
    <col min="4104" max="4104" width="17.88671875" customWidth="1"/>
    <col min="4105" max="4105" width="12.88671875" customWidth="1"/>
    <col min="4106" max="4106" width="14.5546875" customWidth="1"/>
    <col min="4107" max="4107" width="21.44140625" customWidth="1"/>
    <col min="4108" max="4110" width="10.6640625" customWidth="1"/>
    <col min="4111" max="4111" width="21.33203125" customWidth="1"/>
    <col min="4112" max="4112" width="6" customWidth="1"/>
    <col min="4113" max="4113" width="7.44140625" customWidth="1"/>
    <col min="4114" max="4114" width="6.109375" customWidth="1"/>
    <col min="4115" max="4115" width="16" customWidth="1"/>
    <col min="4116" max="4116" width="19" customWidth="1"/>
    <col min="4117" max="4117" width="17.33203125" customWidth="1"/>
    <col min="4118" max="4118" width="13.33203125" customWidth="1"/>
    <col min="4119" max="4119" width="19" customWidth="1"/>
    <col min="4120" max="4120" width="18.5546875" customWidth="1"/>
    <col min="4121" max="4121" width="20.6640625" customWidth="1"/>
    <col min="4122" max="4128" width="10.6640625" customWidth="1"/>
    <col min="4129" max="4129" width="16.44140625" customWidth="1"/>
    <col min="4130" max="4130" width="17.109375" customWidth="1"/>
    <col min="4131" max="4131" width="12.44140625" customWidth="1"/>
    <col min="4132" max="4134" width="10.6640625" customWidth="1"/>
    <col min="4135" max="4136" width="9" customWidth="1"/>
    <col min="4137" max="4137" width="8.44140625" customWidth="1"/>
    <col min="4138" max="4140" width="10.6640625" customWidth="1"/>
    <col min="4141" max="4141" width="18.44140625" customWidth="1"/>
    <col min="4142" max="4142" width="16.6640625" customWidth="1"/>
    <col min="4143" max="4143" width="30.44140625" customWidth="1"/>
    <col min="4144" max="4144" width="10.6640625" customWidth="1"/>
    <col min="4145" max="4145" width="34.33203125" customWidth="1"/>
    <col min="4146" max="4146" width="22.33203125" customWidth="1"/>
    <col min="4147" max="4147" width="22" customWidth="1"/>
    <col min="4148" max="4148" width="15.88671875" customWidth="1"/>
    <col min="4149" max="4149" width="16.109375" customWidth="1"/>
    <col min="4150" max="4150" width="17.5546875" customWidth="1"/>
    <col min="4151" max="4151" width="18.109375" customWidth="1"/>
    <col min="4152" max="4154" width="10.6640625" customWidth="1"/>
    <col min="4353" max="4353" width="9.44140625" customWidth="1"/>
    <col min="4354" max="4354" width="6.5546875" customWidth="1"/>
    <col min="4355" max="4355" width="19.44140625" customWidth="1"/>
    <col min="4356" max="4356" width="18.44140625" customWidth="1"/>
    <col min="4357" max="4357" width="17.33203125" customWidth="1"/>
    <col min="4358" max="4358" width="22.5546875" customWidth="1"/>
    <col min="4359" max="4359" width="19.6640625" customWidth="1"/>
    <col min="4360" max="4360" width="17.88671875" customWidth="1"/>
    <col min="4361" max="4361" width="12.88671875" customWidth="1"/>
    <col min="4362" max="4362" width="14.5546875" customWidth="1"/>
    <col min="4363" max="4363" width="21.44140625" customWidth="1"/>
    <col min="4364" max="4366" width="10.6640625" customWidth="1"/>
    <col min="4367" max="4367" width="21.33203125" customWidth="1"/>
    <col min="4368" max="4368" width="6" customWidth="1"/>
    <col min="4369" max="4369" width="7.44140625" customWidth="1"/>
    <col min="4370" max="4370" width="6.109375" customWidth="1"/>
    <col min="4371" max="4371" width="16" customWidth="1"/>
    <col min="4372" max="4372" width="19" customWidth="1"/>
    <col min="4373" max="4373" width="17.33203125" customWidth="1"/>
    <col min="4374" max="4374" width="13.33203125" customWidth="1"/>
    <col min="4375" max="4375" width="19" customWidth="1"/>
    <col min="4376" max="4376" width="18.5546875" customWidth="1"/>
    <col min="4377" max="4377" width="20.6640625" customWidth="1"/>
    <col min="4378" max="4384" width="10.6640625" customWidth="1"/>
    <col min="4385" max="4385" width="16.44140625" customWidth="1"/>
    <col min="4386" max="4386" width="17.109375" customWidth="1"/>
    <col min="4387" max="4387" width="12.44140625" customWidth="1"/>
    <col min="4388" max="4390" width="10.6640625" customWidth="1"/>
    <col min="4391" max="4392" width="9" customWidth="1"/>
    <col min="4393" max="4393" width="8.44140625" customWidth="1"/>
    <col min="4394" max="4396" width="10.6640625" customWidth="1"/>
    <col min="4397" max="4397" width="18.44140625" customWidth="1"/>
    <col min="4398" max="4398" width="16.6640625" customWidth="1"/>
    <col min="4399" max="4399" width="30.44140625" customWidth="1"/>
    <col min="4400" max="4400" width="10.6640625" customWidth="1"/>
    <col min="4401" max="4401" width="34.33203125" customWidth="1"/>
    <col min="4402" max="4402" width="22.33203125" customWidth="1"/>
    <col min="4403" max="4403" width="22" customWidth="1"/>
    <col min="4404" max="4404" width="15.88671875" customWidth="1"/>
    <col min="4405" max="4405" width="16.109375" customWidth="1"/>
    <col min="4406" max="4406" width="17.5546875" customWidth="1"/>
    <col min="4407" max="4407" width="18.109375" customWidth="1"/>
    <col min="4408" max="4410" width="10.6640625" customWidth="1"/>
    <col min="4609" max="4609" width="9.44140625" customWidth="1"/>
    <col min="4610" max="4610" width="6.5546875" customWidth="1"/>
    <col min="4611" max="4611" width="19.44140625" customWidth="1"/>
    <col min="4612" max="4612" width="18.44140625" customWidth="1"/>
    <col min="4613" max="4613" width="17.33203125" customWidth="1"/>
    <col min="4614" max="4614" width="22.5546875" customWidth="1"/>
    <col min="4615" max="4615" width="19.6640625" customWidth="1"/>
    <col min="4616" max="4616" width="17.88671875" customWidth="1"/>
    <col min="4617" max="4617" width="12.88671875" customWidth="1"/>
    <col min="4618" max="4618" width="14.5546875" customWidth="1"/>
    <col min="4619" max="4619" width="21.44140625" customWidth="1"/>
    <col min="4620" max="4622" width="10.6640625" customWidth="1"/>
    <col min="4623" max="4623" width="21.33203125" customWidth="1"/>
    <col min="4624" max="4624" width="6" customWidth="1"/>
    <col min="4625" max="4625" width="7.44140625" customWidth="1"/>
    <col min="4626" max="4626" width="6.109375" customWidth="1"/>
    <col min="4627" max="4627" width="16" customWidth="1"/>
    <col min="4628" max="4628" width="19" customWidth="1"/>
    <col min="4629" max="4629" width="17.33203125" customWidth="1"/>
    <col min="4630" max="4630" width="13.33203125" customWidth="1"/>
    <col min="4631" max="4631" width="19" customWidth="1"/>
    <col min="4632" max="4632" width="18.5546875" customWidth="1"/>
    <col min="4633" max="4633" width="20.6640625" customWidth="1"/>
    <col min="4634" max="4640" width="10.6640625" customWidth="1"/>
    <col min="4641" max="4641" width="16.44140625" customWidth="1"/>
    <col min="4642" max="4642" width="17.109375" customWidth="1"/>
    <col min="4643" max="4643" width="12.44140625" customWidth="1"/>
    <col min="4644" max="4646" width="10.6640625" customWidth="1"/>
    <col min="4647" max="4648" width="9" customWidth="1"/>
    <col min="4649" max="4649" width="8.44140625" customWidth="1"/>
    <col min="4650" max="4652" width="10.6640625" customWidth="1"/>
    <col min="4653" max="4653" width="18.44140625" customWidth="1"/>
    <col min="4654" max="4654" width="16.6640625" customWidth="1"/>
    <col min="4655" max="4655" width="30.44140625" customWidth="1"/>
    <col min="4656" max="4656" width="10.6640625" customWidth="1"/>
    <col min="4657" max="4657" width="34.33203125" customWidth="1"/>
    <col min="4658" max="4658" width="22.33203125" customWidth="1"/>
    <col min="4659" max="4659" width="22" customWidth="1"/>
    <col min="4660" max="4660" width="15.88671875" customWidth="1"/>
    <col min="4661" max="4661" width="16.109375" customWidth="1"/>
    <col min="4662" max="4662" width="17.5546875" customWidth="1"/>
    <col min="4663" max="4663" width="18.109375" customWidth="1"/>
    <col min="4664" max="4666" width="10.6640625" customWidth="1"/>
    <col min="4865" max="4865" width="9.44140625" customWidth="1"/>
    <col min="4866" max="4866" width="6.5546875" customWidth="1"/>
    <col min="4867" max="4867" width="19.44140625" customWidth="1"/>
    <col min="4868" max="4868" width="18.44140625" customWidth="1"/>
    <col min="4869" max="4869" width="17.33203125" customWidth="1"/>
    <col min="4870" max="4870" width="22.5546875" customWidth="1"/>
    <col min="4871" max="4871" width="19.6640625" customWidth="1"/>
    <col min="4872" max="4872" width="17.88671875" customWidth="1"/>
    <col min="4873" max="4873" width="12.88671875" customWidth="1"/>
    <col min="4874" max="4874" width="14.5546875" customWidth="1"/>
    <col min="4875" max="4875" width="21.44140625" customWidth="1"/>
    <col min="4876" max="4878" width="10.6640625" customWidth="1"/>
    <col min="4879" max="4879" width="21.33203125" customWidth="1"/>
    <col min="4880" max="4880" width="6" customWidth="1"/>
    <col min="4881" max="4881" width="7.44140625" customWidth="1"/>
    <col min="4882" max="4882" width="6.109375" customWidth="1"/>
    <col min="4883" max="4883" width="16" customWidth="1"/>
    <col min="4884" max="4884" width="19" customWidth="1"/>
    <col min="4885" max="4885" width="17.33203125" customWidth="1"/>
    <col min="4886" max="4886" width="13.33203125" customWidth="1"/>
    <col min="4887" max="4887" width="19" customWidth="1"/>
    <col min="4888" max="4888" width="18.5546875" customWidth="1"/>
    <col min="4889" max="4889" width="20.6640625" customWidth="1"/>
    <col min="4890" max="4896" width="10.6640625" customWidth="1"/>
    <col min="4897" max="4897" width="16.44140625" customWidth="1"/>
    <col min="4898" max="4898" width="17.109375" customWidth="1"/>
    <col min="4899" max="4899" width="12.44140625" customWidth="1"/>
    <col min="4900" max="4902" width="10.6640625" customWidth="1"/>
    <col min="4903" max="4904" width="9" customWidth="1"/>
    <col min="4905" max="4905" width="8.44140625" customWidth="1"/>
    <col min="4906" max="4908" width="10.6640625" customWidth="1"/>
    <col min="4909" max="4909" width="18.44140625" customWidth="1"/>
    <col min="4910" max="4910" width="16.6640625" customWidth="1"/>
    <col min="4911" max="4911" width="30.44140625" customWidth="1"/>
    <col min="4912" max="4912" width="10.6640625" customWidth="1"/>
    <col min="4913" max="4913" width="34.33203125" customWidth="1"/>
    <col min="4914" max="4914" width="22.33203125" customWidth="1"/>
    <col min="4915" max="4915" width="22" customWidth="1"/>
    <col min="4916" max="4916" width="15.88671875" customWidth="1"/>
    <col min="4917" max="4917" width="16.109375" customWidth="1"/>
    <col min="4918" max="4918" width="17.5546875" customWidth="1"/>
    <col min="4919" max="4919" width="18.109375" customWidth="1"/>
    <col min="4920" max="4922" width="10.6640625" customWidth="1"/>
    <col min="5121" max="5121" width="9.44140625" customWidth="1"/>
    <col min="5122" max="5122" width="6.5546875" customWidth="1"/>
    <col min="5123" max="5123" width="19.44140625" customWidth="1"/>
    <col min="5124" max="5124" width="18.44140625" customWidth="1"/>
    <col min="5125" max="5125" width="17.33203125" customWidth="1"/>
    <col min="5126" max="5126" width="22.5546875" customWidth="1"/>
    <col min="5127" max="5127" width="19.6640625" customWidth="1"/>
    <col min="5128" max="5128" width="17.88671875" customWidth="1"/>
    <col min="5129" max="5129" width="12.88671875" customWidth="1"/>
    <col min="5130" max="5130" width="14.5546875" customWidth="1"/>
    <col min="5131" max="5131" width="21.44140625" customWidth="1"/>
    <col min="5132" max="5134" width="10.6640625" customWidth="1"/>
    <col min="5135" max="5135" width="21.33203125" customWidth="1"/>
    <col min="5136" max="5136" width="6" customWidth="1"/>
    <col min="5137" max="5137" width="7.44140625" customWidth="1"/>
    <col min="5138" max="5138" width="6.109375" customWidth="1"/>
    <col min="5139" max="5139" width="16" customWidth="1"/>
    <col min="5140" max="5140" width="19" customWidth="1"/>
    <col min="5141" max="5141" width="17.33203125" customWidth="1"/>
    <col min="5142" max="5142" width="13.33203125" customWidth="1"/>
    <col min="5143" max="5143" width="19" customWidth="1"/>
    <col min="5144" max="5144" width="18.5546875" customWidth="1"/>
    <col min="5145" max="5145" width="20.6640625" customWidth="1"/>
    <col min="5146" max="5152" width="10.6640625" customWidth="1"/>
    <col min="5153" max="5153" width="16.44140625" customWidth="1"/>
    <col min="5154" max="5154" width="17.109375" customWidth="1"/>
    <col min="5155" max="5155" width="12.44140625" customWidth="1"/>
    <col min="5156" max="5158" width="10.6640625" customWidth="1"/>
    <col min="5159" max="5160" width="9" customWidth="1"/>
    <col min="5161" max="5161" width="8.44140625" customWidth="1"/>
    <col min="5162" max="5164" width="10.6640625" customWidth="1"/>
    <col min="5165" max="5165" width="18.44140625" customWidth="1"/>
    <col min="5166" max="5166" width="16.6640625" customWidth="1"/>
    <col min="5167" max="5167" width="30.44140625" customWidth="1"/>
    <col min="5168" max="5168" width="10.6640625" customWidth="1"/>
    <col min="5169" max="5169" width="34.33203125" customWidth="1"/>
    <col min="5170" max="5170" width="22.33203125" customWidth="1"/>
    <col min="5171" max="5171" width="22" customWidth="1"/>
    <col min="5172" max="5172" width="15.88671875" customWidth="1"/>
    <col min="5173" max="5173" width="16.109375" customWidth="1"/>
    <col min="5174" max="5174" width="17.5546875" customWidth="1"/>
    <col min="5175" max="5175" width="18.109375" customWidth="1"/>
    <col min="5176" max="5178" width="10.6640625" customWidth="1"/>
    <col min="5377" max="5377" width="9.44140625" customWidth="1"/>
    <col min="5378" max="5378" width="6.5546875" customWidth="1"/>
    <col min="5379" max="5379" width="19.44140625" customWidth="1"/>
    <col min="5380" max="5380" width="18.44140625" customWidth="1"/>
    <col min="5381" max="5381" width="17.33203125" customWidth="1"/>
    <col min="5382" max="5382" width="22.5546875" customWidth="1"/>
    <col min="5383" max="5383" width="19.6640625" customWidth="1"/>
    <col min="5384" max="5384" width="17.88671875" customWidth="1"/>
    <col min="5385" max="5385" width="12.88671875" customWidth="1"/>
    <col min="5386" max="5386" width="14.5546875" customWidth="1"/>
    <col min="5387" max="5387" width="21.44140625" customWidth="1"/>
    <col min="5388" max="5390" width="10.6640625" customWidth="1"/>
    <col min="5391" max="5391" width="21.33203125" customWidth="1"/>
    <col min="5392" max="5392" width="6" customWidth="1"/>
    <col min="5393" max="5393" width="7.44140625" customWidth="1"/>
    <col min="5394" max="5394" width="6.109375" customWidth="1"/>
    <col min="5395" max="5395" width="16" customWidth="1"/>
    <col min="5396" max="5396" width="19" customWidth="1"/>
    <col min="5397" max="5397" width="17.33203125" customWidth="1"/>
    <col min="5398" max="5398" width="13.33203125" customWidth="1"/>
    <col min="5399" max="5399" width="19" customWidth="1"/>
    <col min="5400" max="5400" width="18.5546875" customWidth="1"/>
    <col min="5401" max="5401" width="20.6640625" customWidth="1"/>
    <col min="5402" max="5408" width="10.6640625" customWidth="1"/>
    <col min="5409" max="5409" width="16.44140625" customWidth="1"/>
    <col min="5410" max="5410" width="17.109375" customWidth="1"/>
    <col min="5411" max="5411" width="12.44140625" customWidth="1"/>
    <col min="5412" max="5414" width="10.6640625" customWidth="1"/>
    <col min="5415" max="5416" width="9" customWidth="1"/>
    <col min="5417" max="5417" width="8.44140625" customWidth="1"/>
    <col min="5418" max="5420" width="10.6640625" customWidth="1"/>
    <col min="5421" max="5421" width="18.44140625" customWidth="1"/>
    <col min="5422" max="5422" width="16.6640625" customWidth="1"/>
    <col min="5423" max="5423" width="30.44140625" customWidth="1"/>
    <col min="5424" max="5424" width="10.6640625" customWidth="1"/>
    <col min="5425" max="5425" width="34.33203125" customWidth="1"/>
    <col min="5426" max="5426" width="22.33203125" customWidth="1"/>
    <col min="5427" max="5427" width="22" customWidth="1"/>
    <col min="5428" max="5428" width="15.88671875" customWidth="1"/>
    <col min="5429" max="5429" width="16.109375" customWidth="1"/>
    <col min="5430" max="5430" width="17.5546875" customWidth="1"/>
    <col min="5431" max="5431" width="18.109375" customWidth="1"/>
    <col min="5432" max="5434" width="10.6640625" customWidth="1"/>
    <col min="5633" max="5633" width="9.44140625" customWidth="1"/>
    <col min="5634" max="5634" width="6.5546875" customWidth="1"/>
    <col min="5635" max="5635" width="19.44140625" customWidth="1"/>
    <col min="5636" max="5636" width="18.44140625" customWidth="1"/>
    <col min="5637" max="5637" width="17.33203125" customWidth="1"/>
    <col min="5638" max="5638" width="22.5546875" customWidth="1"/>
    <col min="5639" max="5639" width="19.6640625" customWidth="1"/>
    <col min="5640" max="5640" width="17.88671875" customWidth="1"/>
    <col min="5641" max="5641" width="12.88671875" customWidth="1"/>
    <col min="5642" max="5642" width="14.5546875" customWidth="1"/>
    <col min="5643" max="5643" width="21.44140625" customWidth="1"/>
    <col min="5644" max="5646" width="10.6640625" customWidth="1"/>
    <col min="5647" max="5647" width="21.33203125" customWidth="1"/>
    <col min="5648" max="5648" width="6" customWidth="1"/>
    <col min="5649" max="5649" width="7.44140625" customWidth="1"/>
    <col min="5650" max="5650" width="6.109375" customWidth="1"/>
    <col min="5651" max="5651" width="16" customWidth="1"/>
    <col min="5652" max="5652" width="19" customWidth="1"/>
    <col min="5653" max="5653" width="17.33203125" customWidth="1"/>
    <col min="5654" max="5654" width="13.33203125" customWidth="1"/>
    <col min="5655" max="5655" width="19" customWidth="1"/>
    <col min="5656" max="5656" width="18.5546875" customWidth="1"/>
    <col min="5657" max="5657" width="20.6640625" customWidth="1"/>
    <col min="5658" max="5664" width="10.6640625" customWidth="1"/>
    <col min="5665" max="5665" width="16.44140625" customWidth="1"/>
    <col min="5666" max="5666" width="17.109375" customWidth="1"/>
    <col min="5667" max="5667" width="12.44140625" customWidth="1"/>
    <col min="5668" max="5670" width="10.6640625" customWidth="1"/>
    <col min="5671" max="5672" width="9" customWidth="1"/>
    <col min="5673" max="5673" width="8.44140625" customWidth="1"/>
    <col min="5674" max="5676" width="10.6640625" customWidth="1"/>
    <col min="5677" max="5677" width="18.44140625" customWidth="1"/>
    <col min="5678" max="5678" width="16.6640625" customWidth="1"/>
    <col min="5679" max="5679" width="30.44140625" customWidth="1"/>
    <col min="5680" max="5680" width="10.6640625" customWidth="1"/>
    <col min="5681" max="5681" width="34.33203125" customWidth="1"/>
    <col min="5682" max="5682" width="22.33203125" customWidth="1"/>
    <col min="5683" max="5683" width="22" customWidth="1"/>
    <col min="5684" max="5684" width="15.88671875" customWidth="1"/>
    <col min="5685" max="5685" width="16.109375" customWidth="1"/>
    <col min="5686" max="5686" width="17.5546875" customWidth="1"/>
    <col min="5687" max="5687" width="18.109375" customWidth="1"/>
    <col min="5688" max="5690" width="10.6640625" customWidth="1"/>
    <col min="5889" max="5889" width="9.44140625" customWidth="1"/>
    <col min="5890" max="5890" width="6.5546875" customWidth="1"/>
    <col min="5891" max="5891" width="19.44140625" customWidth="1"/>
    <col min="5892" max="5892" width="18.44140625" customWidth="1"/>
    <col min="5893" max="5893" width="17.33203125" customWidth="1"/>
    <col min="5894" max="5894" width="22.5546875" customWidth="1"/>
    <col min="5895" max="5895" width="19.6640625" customWidth="1"/>
    <col min="5896" max="5896" width="17.88671875" customWidth="1"/>
    <col min="5897" max="5897" width="12.88671875" customWidth="1"/>
    <col min="5898" max="5898" width="14.5546875" customWidth="1"/>
    <col min="5899" max="5899" width="21.44140625" customWidth="1"/>
    <col min="5900" max="5902" width="10.6640625" customWidth="1"/>
    <col min="5903" max="5903" width="21.33203125" customWidth="1"/>
    <col min="5904" max="5904" width="6" customWidth="1"/>
    <col min="5905" max="5905" width="7.44140625" customWidth="1"/>
    <col min="5906" max="5906" width="6.109375" customWidth="1"/>
    <col min="5907" max="5907" width="16" customWidth="1"/>
    <col min="5908" max="5908" width="19" customWidth="1"/>
    <col min="5909" max="5909" width="17.33203125" customWidth="1"/>
    <col min="5910" max="5910" width="13.33203125" customWidth="1"/>
    <col min="5911" max="5911" width="19" customWidth="1"/>
    <col min="5912" max="5912" width="18.5546875" customWidth="1"/>
    <col min="5913" max="5913" width="20.6640625" customWidth="1"/>
    <col min="5914" max="5920" width="10.6640625" customWidth="1"/>
    <col min="5921" max="5921" width="16.44140625" customWidth="1"/>
    <col min="5922" max="5922" width="17.109375" customWidth="1"/>
    <col min="5923" max="5923" width="12.44140625" customWidth="1"/>
    <col min="5924" max="5926" width="10.6640625" customWidth="1"/>
    <col min="5927" max="5928" width="9" customWidth="1"/>
    <col min="5929" max="5929" width="8.44140625" customWidth="1"/>
    <col min="5930" max="5932" width="10.6640625" customWidth="1"/>
    <col min="5933" max="5933" width="18.44140625" customWidth="1"/>
    <col min="5934" max="5934" width="16.6640625" customWidth="1"/>
    <col min="5935" max="5935" width="30.44140625" customWidth="1"/>
    <col min="5936" max="5936" width="10.6640625" customWidth="1"/>
    <col min="5937" max="5937" width="34.33203125" customWidth="1"/>
    <col min="5938" max="5938" width="22.33203125" customWidth="1"/>
    <col min="5939" max="5939" width="22" customWidth="1"/>
    <col min="5940" max="5940" width="15.88671875" customWidth="1"/>
    <col min="5941" max="5941" width="16.109375" customWidth="1"/>
    <col min="5942" max="5942" width="17.5546875" customWidth="1"/>
    <col min="5943" max="5943" width="18.109375" customWidth="1"/>
    <col min="5944" max="5946" width="10.6640625" customWidth="1"/>
    <col min="6145" max="6145" width="9.44140625" customWidth="1"/>
    <col min="6146" max="6146" width="6.5546875" customWidth="1"/>
    <col min="6147" max="6147" width="19.44140625" customWidth="1"/>
    <col min="6148" max="6148" width="18.44140625" customWidth="1"/>
    <col min="6149" max="6149" width="17.33203125" customWidth="1"/>
    <col min="6150" max="6150" width="22.5546875" customWidth="1"/>
    <col min="6151" max="6151" width="19.6640625" customWidth="1"/>
    <col min="6152" max="6152" width="17.88671875" customWidth="1"/>
    <col min="6153" max="6153" width="12.88671875" customWidth="1"/>
    <col min="6154" max="6154" width="14.5546875" customWidth="1"/>
    <col min="6155" max="6155" width="21.44140625" customWidth="1"/>
    <col min="6156" max="6158" width="10.6640625" customWidth="1"/>
    <col min="6159" max="6159" width="21.33203125" customWidth="1"/>
    <col min="6160" max="6160" width="6" customWidth="1"/>
    <col min="6161" max="6161" width="7.44140625" customWidth="1"/>
    <col min="6162" max="6162" width="6.109375" customWidth="1"/>
    <col min="6163" max="6163" width="16" customWidth="1"/>
    <col min="6164" max="6164" width="19" customWidth="1"/>
    <col min="6165" max="6165" width="17.33203125" customWidth="1"/>
    <col min="6166" max="6166" width="13.33203125" customWidth="1"/>
    <col min="6167" max="6167" width="19" customWidth="1"/>
    <col min="6168" max="6168" width="18.5546875" customWidth="1"/>
    <col min="6169" max="6169" width="20.6640625" customWidth="1"/>
    <col min="6170" max="6176" width="10.6640625" customWidth="1"/>
    <col min="6177" max="6177" width="16.44140625" customWidth="1"/>
    <col min="6178" max="6178" width="17.109375" customWidth="1"/>
    <col min="6179" max="6179" width="12.44140625" customWidth="1"/>
    <col min="6180" max="6182" width="10.6640625" customWidth="1"/>
    <col min="6183" max="6184" width="9" customWidth="1"/>
    <col min="6185" max="6185" width="8.44140625" customWidth="1"/>
    <col min="6186" max="6188" width="10.6640625" customWidth="1"/>
    <col min="6189" max="6189" width="18.44140625" customWidth="1"/>
    <col min="6190" max="6190" width="16.6640625" customWidth="1"/>
    <col min="6191" max="6191" width="30.44140625" customWidth="1"/>
    <col min="6192" max="6192" width="10.6640625" customWidth="1"/>
    <col min="6193" max="6193" width="34.33203125" customWidth="1"/>
    <col min="6194" max="6194" width="22.33203125" customWidth="1"/>
    <col min="6195" max="6195" width="22" customWidth="1"/>
    <col min="6196" max="6196" width="15.88671875" customWidth="1"/>
    <col min="6197" max="6197" width="16.109375" customWidth="1"/>
    <col min="6198" max="6198" width="17.5546875" customWidth="1"/>
    <col min="6199" max="6199" width="18.109375" customWidth="1"/>
    <col min="6200" max="6202" width="10.6640625" customWidth="1"/>
    <col min="6401" max="6401" width="9.44140625" customWidth="1"/>
    <col min="6402" max="6402" width="6.5546875" customWidth="1"/>
    <col min="6403" max="6403" width="19.44140625" customWidth="1"/>
    <col min="6404" max="6404" width="18.44140625" customWidth="1"/>
    <col min="6405" max="6405" width="17.33203125" customWidth="1"/>
    <col min="6406" max="6406" width="22.5546875" customWidth="1"/>
    <col min="6407" max="6407" width="19.6640625" customWidth="1"/>
    <col min="6408" max="6408" width="17.88671875" customWidth="1"/>
    <col min="6409" max="6409" width="12.88671875" customWidth="1"/>
    <col min="6410" max="6410" width="14.5546875" customWidth="1"/>
    <col min="6411" max="6411" width="21.44140625" customWidth="1"/>
    <col min="6412" max="6414" width="10.6640625" customWidth="1"/>
    <col min="6415" max="6415" width="21.33203125" customWidth="1"/>
    <col min="6416" max="6416" width="6" customWidth="1"/>
    <col min="6417" max="6417" width="7.44140625" customWidth="1"/>
    <col min="6418" max="6418" width="6.109375" customWidth="1"/>
    <col min="6419" max="6419" width="16" customWidth="1"/>
    <col min="6420" max="6420" width="19" customWidth="1"/>
    <col min="6421" max="6421" width="17.33203125" customWidth="1"/>
    <col min="6422" max="6422" width="13.33203125" customWidth="1"/>
    <col min="6423" max="6423" width="19" customWidth="1"/>
    <col min="6424" max="6424" width="18.5546875" customWidth="1"/>
    <col min="6425" max="6425" width="20.6640625" customWidth="1"/>
    <col min="6426" max="6432" width="10.6640625" customWidth="1"/>
    <col min="6433" max="6433" width="16.44140625" customWidth="1"/>
    <col min="6434" max="6434" width="17.109375" customWidth="1"/>
    <col min="6435" max="6435" width="12.44140625" customWidth="1"/>
    <col min="6436" max="6438" width="10.6640625" customWidth="1"/>
    <col min="6439" max="6440" width="9" customWidth="1"/>
    <col min="6441" max="6441" width="8.44140625" customWidth="1"/>
    <col min="6442" max="6444" width="10.6640625" customWidth="1"/>
    <col min="6445" max="6445" width="18.44140625" customWidth="1"/>
    <col min="6446" max="6446" width="16.6640625" customWidth="1"/>
    <col min="6447" max="6447" width="30.44140625" customWidth="1"/>
    <col min="6448" max="6448" width="10.6640625" customWidth="1"/>
    <col min="6449" max="6449" width="34.33203125" customWidth="1"/>
    <col min="6450" max="6450" width="22.33203125" customWidth="1"/>
    <col min="6451" max="6451" width="22" customWidth="1"/>
    <col min="6452" max="6452" width="15.88671875" customWidth="1"/>
    <col min="6453" max="6453" width="16.109375" customWidth="1"/>
    <col min="6454" max="6454" width="17.5546875" customWidth="1"/>
    <col min="6455" max="6455" width="18.109375" customWidth="1"/>
    <col min="6456" max="6458" width="10.6640625" customWidth="1"/>
    <col min="6657" max="6657" width="9.44140625" customWidth="1"/>
    <col min="6658" max="6658" width="6.5546875" customWidth="1"/>
    <col min="6659" max="6659" width="19.44140625" customWidth="1"/>
    <col min="6660" max="6660" width="18.44140625" customWidth="1"/>
    <col min="6661" max="6661" width="17.33203125" customWidth="1"/>
    <col min="6662" max="6662" width="22.5546875" customWidth="1"/>
    <col min="6663" max="6663" width="19.6640625" customWidth="1"/>
    <col min="6664" max="6664" width="17.88671875" customWidth="1"/>
    <col min="6665" max="6665" width="12.88671875" customWidth="1"/>
    <col min="6666" max="6666" width="14.5546875" customWidth="1"/>
    <col min="6667" max="6667" width="21.44140625" customWidth="1"/>
    <col min="6668" max="6670" width="10.6640625" customWidth="1"/>
    <col min="6671" max="6671" width="21.33203125" customWidth="1"/>
    <col min="6672" max="6672" width="6" customWidth="1"/>
    <col min="6673" max="6673" width="7.44140625" customWidth="1"/>
    <col min="6674" max="6674" width="6.109375" customWidth="1"/>
    <col min="6675" max="6675" width="16" customWidth="1"/>
    <col min="6676" max="6676" width="19" customWidth="1"/>
    <col min="6677" max="6677" width="17.33203125" customWidth="1"/>
    <col min="6678" max="6678" width="13.33203125" customWidth="1"/>
    <col min="6679" max="6679" width="19" customWidth="1"/>
    <col min="6680" max="6680" width="18.5546875" customWidth="1"/>
    <col min="6681" max="6681" width="20.6640625" customWidth="1"/>
    <col min="6682" max="6688" width="10.6640625" customWidth="1"/>
    <col min="6689" max="6689" width="16.44140625" customWidth="1"/>
    <col min="6690" max="6690" width="17.109375" customWidth="1"/>
    <col min="6691" max="6691" width="12.44140625" customWidth="1"/>
    <col min="6692" max="6694" width="10.6640625" customWidth="1"/>
    <col min="6695" max="6696" width="9" customWidth="1"/>
    <col min="6697" max="6697" width="8.44140625" customWidth="1"/>
    <col min="6698" max="6700" width="10.6640625" customWidth="1"/>
    <col min="6701" max="6701" width="18.44140625" customWidth="1"/>
    <col min="6702" max="6702" width="16.6640625" customWidth="1"/>
    <col min="6703" max="6703" width="30.44140625" customWidth="1"/>
    <col min="6704" max="6704" width="10.6640625" customWidth="1"/>
    <col min="6705" max="6705" width="34.33203125" customWidth="1"/>
    <col min="6706" max="6706" width="22.33203125" customWidth="1"/>
    <col min="6707" max="6707" width="22" customWidth="1"/>
    <col min="6708" max="6708" width="15.88671875" customWidth="1"/>
    <col min="6709" max="6709" width="16.109375" customWidth="1"/>
    <col min="6710" max="6710" width="17.5546875" customWidth="1"/>
    <col min="6711" max="6711" width="18.109375" customWidth="1"/>
    <col min="6712" max="6714" width="10.6640625" customWidth="1"/>
    <col min="6913" max="6913" width="9.44140625" customWidth="1"/>
    <col min="6914" max="6914" width="6.5546875" customWidth="1"/>
    <col min="6915" max="6915" width="19.44140625" customWidth="1"/>
    <col min="6916" max="6916" width="18.44140625" customWidth="1"/>
    <col min="6917" max="6917" width="17.33203125" customWidth="1"/>
    <col min="6918" max="6918" width="22.5546875" customWidth="1"/>
    <col min="6919" max="6919" width="19.6640625" customWidth="1"/>
    <col min="6920" max="6920" width="17.88671875" customWidth="1"/>
    <col min="6921" max="6921" width="12.88671875" customWidth="1"/>
    <col min="6922" max="6922" width="14.5546875" customWidth="1"/>
    <col min="6923" max="6923" width="21.44140625" customWidth="1"/>
    <col min="6924" max="6926" width="10.6640625" customWidth="1"/>
    <col min="6927" max="6927" width="21.33203125" customWidth="1"/>
    <col min="6928" max="6928" width="6" customWidth="1"/>
    <col min="6929" max="6929" width="7.44140625" customWidth="1"/>
    <col min="6930" max="6930" width="6.109375" customWidth="1"/>
    <col min="6931" max="6931" width="16" customWidth="1"/>
    <col min="6932" max="6932" width="19" customWidth="1"/>
    <col min="6933" max="6933" width="17.33203125" customWidth="1"/>
    <col min="6934" max="6934" width="13.33203125" customWidth="1"/>
    <col min="6935" max="6935" width="19" customWidth="1"/>
    <col min="6936" max="6936" width="18.5546875" customWidth="1"/>
    <col min="6937" max="6937" width="20.6640625" customWidth="1"/>
    <col min="6938" max="6944" width="10.6640625" customWidth="1"/>
    <col min="6945" max="6945" width="16.44140625" customWidth="1"/>
    <col min="6946" max="6946" width="17.109375" customWidth="1"/>
    <col min="6947" max="6947" width="12.44140625" customWidth="1"/>
    <col min="6948" max="6950" width="10.6640625" customWidth="1"/>
    <col min="6951" max="6952" width="9" customWidth="1"/>
    <col min="6953" max="6953" width="8.44140625" customWidth="1"/>
    <col min="6954" max="6956" width="10.6640625" customWidth="1"/>
    <col min="6957" max="6957" width="18.44140625" customWidth="1"/>
    <col min="6958" max="6958" width="16.6640625" customWidth="1"/>
    <col min="6959" max="6959" width="30.44140625" customWidth="1"/>
    <col min="6960" max="6960" width="10.6640625" customWidth="1"/>
    <col min="6961" max="6961" width="34.33203125" customWidth="1"/>
    <col min="6962" max="6962" width="22.33203125" customWidth="1"/>
    <col min="6963" max="6963" width="22" customWidth="1"/>
    <col min="6964" max="6964" width="15.88671875" customWidth="1"/>
    <col min="6965" max="6965" width="16.109375" customWidth="1"/>
    <col min="6966" max="6966" width="17.5546875" customWidth="1"/>
    <col min="6967" max="6967" width="18.109375" customWidth="1"/>
    <col min="6968" max="6970" width="10.6640625" customWidth="1"/>
    <col min="7169" max="7169" width="9.44140625" customWidth="1"/>
    <col min="7170" max="7170" width="6.5546875" customWidth="1"/>
    <col min="7171" max="7171" width="19.44140625" customWidth="1"/>
    <col min="7172" max="7172" width="18.44140625" customWidth="1"/>
    <col min="7173" max="7173" width="17.33203125" customWidth="1"/>
    <col min="7174" max="7174" width="22.5546875" customWidth="1"/>
    <col min="7175" max="7175" width="19.6640625" customWidth="1"/>
    <col min="7176" max="7176" width="17.88671875" customWidth="1"/>
    <col min="7177" max="7177" width="12.88671875" customWidth="1"/>
    <col min="7178" max="7178" width="14.5546875" customWidth="1"/>
    <col min="7179" max="7179" width="21.44140625" customWidth="1"/>
    <col min="7180" max="7182" width="10.6640625" customWidth="1"/>
    <col min="7183" max="7183" width="21.33203125" customWidth="1"/>
    <col min="7184" max="7184" width="6" customWidth="1"/>
    <col min="7185" max="7185" width="7.44140625" customWidth="1"/>
    <col min="7186" max="7186" width="6.109375" customWidth="1"/>
    <col min="7187" max="7187" width="16" customWidth="1"/>
    <col min="7188" max="7188" width="19" customWidth="1"/>
    <col min="7189" max="7189" width="17.33203125" customWidth="1"/>
    <col min="7190" max="7190" width="13.33203125" customWidth="1"/>
    <col min="7191" max="7191" width="19" customWidth="1"/>
    <col min="7192" max="7192" width="18.5546875" customWidth="1"/>
    <col min="7193" max="7193" width="20.6640625" customWidth="1"/>
    <col min="7194" max="7200" width="10.6640625" customWidth="1"/>
    <col min="7201" max="7201" width="16.44140625" customWidth="1"/>
    <col min="7202" max="7202" width="17.109375" customWidth="1"/>
    <col min="7203" max="7203" width="12.44140625" customWidth="1"/>
    <col min="7204" max="7206" width="10.6640625" customWidth="1"/>
    <col min="7207" max="7208" width="9" customWidth="1"/>
    <col min="7209" max="7209" width="8.44140625" customWidth="1"/>
    <col min="7210" max="7212" width="10.6640625" customWidth="1"/>
    <col min="7213" max="7213" width="18.44140625" customWidth="1"/>
    <col min="7214" max="7214" width="16.6640625" customWidth="1"/>
    <col min="7215" max="7215" width="30.44140625" customWidth="1"/>
    <col min="7216" max="7216" width="10.6640625" customWidth="1"/>
    <col min="7217" max="7217" width="34.33203125" customWidth="1"/>
    <col min="7218" max="7218" width="22.33203125" customWidth="1"/>
    <col min="7219" max="7219" width="22" customWidth="1"/>
    <col min="7220" max="7220" width="15.88671875" customWidth="1"/>
    <col min="7221" max="7221" width="16.109375" customWidth="1"/>
    <col min="7222" max="7222" width="17.5546875" customWidth="1"/>
    <col min="7223" max="7223" width="18.109375" customWidth="1"/>
    <col min="7224" max="7226" width="10.6640625" customWidth="1"/>
    <col min="7425" max="7425" width="9.44140625" customWidth="1"/>
    <col min="7426" max="7426" width="6.5546875" customWidth="1"/>
    <col min="7427" max="7427" width="19.44140625" customWidth="1"/>
    <col min="7428" max="7428" width="18.44140625" customWidth="1"/>
    <col min="7429" max="7429" width="17.33203125" customWidth="1"/>
    <col min="7430" max="7430" width="22.5546875" customWidth="1"/>
    <col min="7431" max="7431" width="19.6640625" customWidth="1"/>
    <col min="7432" max="7432" width="17.88671875" customWidth="1"/>
    <col min="7433" max="7433" width="12.88671875" customWidth="1"/>
    <col min="7434" max="7434" width="14.5546875" customWidth="1"/>
    <col min="7435" max="7435" width="21.44140625" customWidth="1"/>
    <col min="7436" max="7438" width="10.6640625" customWidth="1"/>
    <col min="7439" max="7439" width="21.33203125" customWidth="1"/>
    <col min="7440" max="7440" width="6" customWidth="1"/>
    <col min="7441" max="7441" width="7.44140625" customWidth="1"/>
    <col min="7442" max="7442" width="6.109375" customWidth="1"/>
    <col min="7443" max="7443" width="16" customWidth="1"/>
    <col min="7444" max="7444" width="19" customWidth="1"/>
    <col min="7445" max="7445" width="17.33203125" customWidth="1"/>
    <col min="7446" max="7446" width="13.33203125" customWidth="1"/>
    <col min="7447" max="7447" width="19" customWidth="1"/>
    <col min="7448" max="7448" width="18.5546875" customWidth="1"/>
    <col min="7449" max="7449" width="20.6640625" customWidth="1"/>
    <col min="7450" max="7456" width="10.6640625" customWidth="1"/>
    <col min="7457" max="7457" width="16.44140625" customWidth="1"/>
    <col min="7458" max="7458" width="17.109375" customWidth="1"/>
    <col min="7459" max="7459" width="12.44140625" customWidth="1"/>
    <col min="7460" max="7462" width="10.6640625" customWidth="1"/>
    <col min="7463" max="7464" width="9" customWidth="1"/>
    <col min="7465" max="7465" width="8.44140625" customWidth="1"/>
    <col min="7466" max="7468" width="10.6640625" customWidth="1"/>
    <col min="7469" max="7469" width="18.44140625" customWidth="1"/>
    <col min="7470" max="7470" width="16.6640625" customWidth="1"/>
    <col min="7471" max="7471" width="30.44140625" customWidth="1"/>
    <col min="7472" max="7472" width="10.6640625" customWidth="1"/>
    <col min="7473" max="7473" width="34.33203125" customWidth="1"/>
    <col min="7474" max="7474" width="22.33203125" customWidth="1"/>
    <col min="7475" max="7475" width="22" customWidth="1"/>
    <col min="7476" max="7476" width="15.88671875" customWidth="1"/>
    <col min="7477" max="7477" width="16.109375" customWidth="1"/>
    <col min="7478" max="7478" width="17.5546875" customWidth="1"/>
    <col min="7479" max="7479" width="18.109375" customWidth="1"/>
    <col min="7480" max="7482" width="10.6640625" customWidth="1"/>
    <col min="7681" max="7681" width="9.44140625" customWidth="1"/>
    <col min="7682" max="7682" width="6.5546875" customWidth="1"/>
    <col min="7683" max="7683" width="19.44140625" customWidth="1"/>
    <col min="7684" max="7684" width="18.44140625" customWidth="1"/>
    <col min="7685" max="7685" width="17.33203125" customWidth="1"/>
    <col min="7686" max="7686" width="22.5546875" customWidth="1"/>
    <col min="7687" max="7687" width="19.6640625" customWidth="1"/>
    <col min="7688" max="7688" width="17.88671875" customWidth="1"/>
    <col min="7689" max="7689" width="12.88671875" customWidth="1"/>
    <col min="7690" max="7690" width="14.5546875" customWidth="1"/>
    <col min="7691" max="7691" width="21.44140625" customWidth="1"/>
    <col min="7692" max="7694" width="10.6640625" customWidth="1"/>
    <col min="7695" max="7695" width="21.33203125" customWidth="1"/>
    <col min="7696" max="7696" width="6" customWidth="1"/>
    <col min="7697" max="7697" width="7.44140625" customWidth="1"/>
    <col min="7698" max="7698" width="6.109375" customWidth="1"/>
    <col min="7699" max="7699" width="16" customWidth="1"/>
    <col min="7700" max="7700" width="19" customWidth="1"/>
    <col min="7701" max="7701" width="17.33203125" customWidth="1"/>
    <col min="7702" max="7702" width="13.33203125" customWidth="1"/>
    <col min="7703" max="7703" width="19" customWidth="1"/>
    <col min="7704" max="7704" width="18.5546875" customWidth="1"/>
    <col min="7705" max="7705" width="20.6640625" customWidth="1"/>
    <col min="7706" max="7712" width="10.6640625" customWidth="1"/>
    <col min="7713" max="7713" width="16.44140625" customWidth="1"/>
    <col min="7714" max="7714" width="17.109375" customWidth="1"/>
    <col min="7715" max="7715" width="12.44140625" customWidth="1"/>
    <col min="7716" max="7718" width="10.6640625" customWidth="1"/>
    <col min="7719" max="7720" width="9" customWidth="1"/>
    <col min="7721" max="7721" width="8.44140625" customWidth="1"/>
    <col min="7722" max="7724" width="10.6640625" customWidth="1"/>
    <col min="7725" max="7725" width="18.44140625" customWidth="1"/>
    <col min="7726" max="7726" width="16.6640625" customWidth="1"/>
    <col min="7727" max="7727" width="30.44140625" customWidth="1"/>
    <col min="7728" max="7728" width="10.6640625" customWidth="1"/>
    <col min="7729" max="7729" width="34.33203125" customWidth="1"/>
    <col min="7730" max="7730" width="22.33203125" customWidth="1"/>
    <col min="7731" max="7731" width="22" customWidth="1"/>
    <col min="7732" max="7732" width="15.88671875" customWidth="1"/>
    <col min="7733" max="7733" width="16.109375" customWidth="1"/>
    <col min="7734" max="7734" width="17.5546875" customWidth="1"/>
    <col min="7735" max="7735" width="18.109375" customWidth="1"/>
    <col min="7736" max="7738" width="10.6640625" customWidth="1"/>
    <col min="7937" max="7937" width="9.44140625" customWidth="1"/>
    <col min="7938" max="7938" width="6.5546875" customWidth="1"/>
    <col min="7939" max="7939" width="19.44140625" customWidth="1"/>
    <col min="7940" max="7940" width="18.44140625" customWidth="1"/>
    <col min="7941" max="7941" width="17.33203125" customWidth="1"/>
    <col min="7942" max="7942" width="22.5546875" customWidth="1"/>
    <col min="7943" max="7943" width="19.6640625" customWidth="1"/>
    <col min="7944" max="7944" width="17.88671875" customWidth="1"/>
    <col min="7945" max="7945" width="12.88671875" customWidth="1"/>
    <col min="7946" max="7946" width="14.5546875" customWidth="1"/>
    <col min="7947" max="7947" width="21.44140625" customWidth="1"/>
    <col min="7948" max="7950" width="10.6640625" customWidth="1"/>
    <col min="7951" max="7951" width="21.33203125" customWidth="1"/>
    <col min="7952" max="7952" width="6" customWidth="1"/>
    <col min="7953" max="7953" width="7.44140625" customWidth="1"/>
    <col min="7954" max="7954" width="6.109375" customWidth="1"/>
    <col min="7955" max="7955" width="16" customWidth="1"/>
    <col min="7956" max="7956" width="19" customWidth="1"/>
    <col min="7957" max="7957" width="17.33203125" customWidth="1"/>
    <col min="7958" max="7958" width="13.33203125" customWidth="1"/>
    <col min="7959" max="7959" width="19" customWidth="1"/>
    <col min="7960" max="7960" width="18.5546875" customWidth="1"/>
    <col min="7961" max="7961" width="20.6640625" customWidth="1"/>
    <col min="7962" max="7968" width="10.6640625" customWidth="1"/>
    <col min="7969" max="7969" width="16.44140625" customWidth="1"/>
    <col min="7970" max="7970" width="17.109375" customWidth="1"/>
    <col min="7971" max="7971" width="12.44140625" customWidth="1"/>
    <col min="7972" max="7974" width="10.6640625" customWidth="1"/>
    <col min="7975" max="7976" width="9" customWidth="1"/>
    <col min="7977" max="7977" width="8.44140625" customWidth="1"/>
    <col min="7978" max="7980" width="10.6640625" customWidth="1"/>
    <col min="7981" max="7981" width="18.44140625" customWidth="1"/>
    <col min="7982" max="7982" width="16.6640625" customWidth="1"/>
    <col min="7983" max="7983" width="30.44140625" customWidth="1"/>
    <col min="7984" max="7984" width="10.6640625" customWidth="1"/>
    <col min="7985" max="7985" width="34.33203125" customWidth="1"/>
    <col min="7986" max="7986" width="22.33203125" customWidth="1"/>
    <col min="7987" max="7987" width="22" customWidth="1"/>
    <col min="7988" max="7988" width="15.88671875" customWidth="1"/>
    <col min="7989" max="7989" width="16.109375" customWidth="1"/>
    <col min="7990" max="7990" width="17.5546875" customWidth="1"/>
    <col min="7991" max="7991" width="18.109375" customWidth="1"/>
    <col min="7992" max="7994" width="10.6640625" customWidth="1"/>
    <col min="8193" max="8193" width="9.44140625" customWidth="1"/>
    <col min="8194" max="8194" width="6.5546875" customWidth="1"/>
    <col min="8195" max="8195" width="19.44140625" customWidth="1"/>
    <col min="8196" max="8196" width="18.44140625" customWidth="1"/>
    <col min="8197" max="8197" width="17.33203125" customWidth="1"/>
    <col min="8198" max="8198" width="22.5546875" customWidth="1"/>
    <col min="8199" max="8199" width="19.6640625" customWidth="1"/>
    <col min="8200" max="8200" width="17.88671875" customWidth="1"/>
    <col min="8201" max="8201" width="12.88671875" customWidth="1"/>
    <col min="8202" max="8202" width="14.5546875" customWidth="1"/>
    <col min="8203" max="8203" width="21.44140625" customWidth="1"/>
    <col min="8204" max="8206" width="10.6640625" customWidth="1"/>
    <col min="8207" max="8207" width="21.33203125" customWidth="1"/>
    <col min="8208" max="8208" width="6" customWidth="1"/>
    <col min="8209" max="8209" width="7.44140625" customWidth="1"/>
    <col min="8210" max="8210" width="6.109375" customWidth="1"/>
    <col min="8211" max="8211" width="16" customWidth="1"/>
    <col min="8212" max="8212" width="19" customWidth="1"/>
    <col min="8213" max="8213" width="17.33203125" customWidth="1"/>
    <col min="8214" max="8214" width="13.33203125" customWidth="1"/>
    <col min="8215" max="8215" width="19" customWidth="1"/>
    <col min="8216" max="8216" width="18.5546875" customWidth="1"/>
    <col min="8217" max="8217" width="20.6640625" customWidth="1"/>
    <col min="8218" max="8224" width="10.6640625" customWidth="1"/>
    <col min="8225" max="8225" width="16.44140625" customWidth="1"/>
    <col min="8226" max="8226" width="17.109375" customWidth="1"/>
    <col min="8227" max="8227" width="12.44140625" customWidth="1"/>
    <col min="8228" max="8230" width="10.6640625" customWidth="1"/>
    <col min="8231" max="8232" width="9" customWidth="1"/>
    <col min="8233" max="8233" width="8.44140625" customWidth="1"/>
    <col min="8234" max="8236" width="10.6640625" customWidth="1"/>
    <col min="8237" max="8237" width="18.44140625" customWidth="1"/>
    <col min="8238" max="8238" width="16.6640625" customWidth="1"/>
    <col min="8239" max="8239" width="30.44140625" customWidth="1"/>
    <col min="8240" max="8240" width="10.6640625" customWidth="1"/>
    <col min="8241" max="8241" width="34.33203125" customWidth="1"/>
    <col min="8242" max="8242" width="22.33203125" customWidth="1"/>
    <col min="8243" max="8243" width="22" customWidth="1"/>
    <col min="8244" max="8244" width="15.88671875" customWidth="1"/>
    <col min="8245" max="8245" width="16.109375" customWidth="1"/>
    <col min="8246" max="8246" width="17.5546875" customWidth="1"/>
    <col min="8247" max="8247" width="18.109375" customWidth="1"/>
    <col min="8248" max="8250" width="10.6640625" customWidth="1"/>
    <col min="8449" max="8449" width="9.44140625" customWidth="1"/>
    <col min="8450" max="8450" width="6.5546875" customWidth="1"/>
    <col min="8451" max="8451" width="19.44140625" customWidth="1"/>
    <col min="8452" max="8452" width="18.44140625" customWidth="1"/>
    <col min="8453" max="8453" width="17.33203125" customWidth="1"/>
    <col min="8454" max="8454" width="22.5546875" customWidth="1"/>
    <col min="8455" max="8455" width="19.6640625" customWidth="1"/>
    <col min="8456" max="8456" width="17.88671875" customWidth="1"/>
    <col min="8457" max="8457" width="12.88671875" customWidth="1"/>
    <col min="8458" max="8458" width="14.5546875" customWidth="1"/>
    <col min="8459" max="8459" width="21.44140625" customWidth="1"/>
    <col min="8460" max="8462" width="10.6640625" customWidth="1"/>
    <col min="8463" max="8463" width="21.33203125" customWidth="1"/>
    <col min="8464" max="8464" width="6" customWidth="1"/>
    <col min="8465" max="8465" width="7.44140625" customWidth="1"/>
    <col min="8466" max="8466" width="6.109375" customWidth="1"/>
    <col min="8467" max="8467" width="16" customWidth="1"/>
    <col min="8468" max="8468" width="19" customWidth="1"/>
    <col min="8469" max="8469" width="17.33203125" customWidth="1"/>
    <col min="8470" max="8470" width="13.33203125" customWidth="1"/>
    <col min="8471" max="8471" width="19" customWidth="1"/>
    <col min="8472" max="8472" width="18.5546875" customWidth="1"/>
    <col min="8473" max="8473" width="20.6640625" customWidth="1"/>
    <col min="8474" max="8480" width="10.6640625" customWidth="1"/>
    <col min="8481" max="8481" width="16.44140625" customWidth="1"/>
    <col min="8482" max="8482" width="17.109375" customWidth="1"/>
    <col min="8483" max="8483" width="12.44140625" customWidth="1"/>
    <col min="8484" max="8486" width="10.6640625" customWidth="1"/>
    <col min="8487" max="8488" width="9" customWidth="1"/>
    <col min="8489" max="8489" width="8.44140625" customWidth="1"/>
    <col min="8490" max="8492" width="10.6640625" customWidth="1"/>
    <col min="8493" max="8493" width="18.44140625" customWidth="1"/>
    <col min="8494" max="8494" width="16.6640625" customWidth="1"/>
    <col min="8495" max="8495" width="30.44140625" customWidth="1"/>
    <col min="8496" max="8496" width="10.6640625" customWidth="1"/>
    <col min="8497" max="8497" width="34.33203125" customWidth="1"/>
    <col min="8498" max="8498" width="22.33203125" customWidth="1"/>
    <col min="8499" max="8499" width="22" customWidth="1"/>
    <col min="8500" max="8500" width="15.88671875" customWidth="1"/>
    <col min="8501" max="8501" width="16.109375" customWidth="1"/>
    <col min="8502" max="8502" width="17.5546875" customWidth="1"/>
    <col min="8503" max="8503" width="18.109375" customWidth="1"/>
    <col min="8504" max="8506" width="10.6640625" customWidth="1"/>
    <col min="8705" max="8705" width="9.44140625" customWidth="1"/>
    <col min="8706" max="8706" width="6.5546875" customWidth="1"/>
    <col min="8707" max="8707" width="19.44140625" customWidth="1"/>
    <col min="8708" max="8708" width="18.44140625" customWidth="1"/>
    <col min="8709" max="8709" width="17.33203125" customWidth="1"/>
    <col min="8710" max="8710" width="22.5546875" customWidth="1"/>
    <col min="8711" max="8711" width="19.6640625" customWidth="1"/>
    <col min="8712" max="8712" width="17.88671875" customWidth="1"/>
    <col min="8713" max="8713" width="12.88671875" customWidth="1"/>
    <col min="8714" max="8714" width="14.5546875" customWidth="1"/>
    <col min="8715" max="8715" width="21.44140625" customWidth="1"/>
    <col min="8716" max="8718" width="10.6640625" customWidth="1"/>
    <col min="8719" max="8719" width="21.33203125" customWidth="1"/>
    <col min="8720" max="8720" width="6" customWidth="1"/>
    <col min="8721" max="8721" width="7.44140625" customWidth="1"/>
    <col min="8722" max="8722" width="6.109375" customWidth="1"/>
    <col min="8723" max="8723" width="16" customWidth="1"/>
    <col min="8724" max="8724" width="19" customWidth="1"/>
    <col min="8725" max="8725" width="17.33203125" customWidth="1"/>
    <col min="8726" max="8726" width="13.33203125" customWidth="1"/>
    <col min="8727" max="8727" width="19" customWidth="1"/>
    <col min="8728" max="8728" width="18.5546875" customWidth="1"/>
    <col min="8729" max="8729" width="20.6640625" customWidth="1"/>
    <col min="8730" max="8736" width="10.6640625" customWidth="1"/>
    <col min="8737" max="8737" width="16.44140625" customWidth="1"/>
    <col min="8738" max="8738" width="17.109375" customWidth="1"/>
    <col min="8739" max="8739" width="12.44140625" customWidth="1"/>
    <col min="8740" max="8742" width="10.6640625" customWidth="1"/>
    <col min="8743" max="8744" width="9" customWidth="1"/>
    <col min="8745" max="8745" width="8.44140625" customWidth="1"/>
    <col min="8746" max="8748" width="10.6640625" customWidth="1"/>
    <col min="8749" max="8749" width="18.44140625" customWidth="1"/>
    <col min="8750" max="8750" width="16.6640625" customWidth="1"/>
    <col min="8751" max="8751" width="30.44140625" customWidth="1"/>
    <col min="8752" max="8752" width="10.6640625" customWidth="1"/>
    <col min="8753" max="8753" width="34.33203125" customWidth="1"/>
    <col min="8754" max="8754" width="22.33203125" customWidth="1"/>
    <col min="8755" max="8755" width="22" customWidth="1"/>
    <col min="8756" max="8756" width="15.88671875" customWidth="1"/>
    <col min="8757" max="8757" width="16.109375" customWidth="1"/>
    <col min="8758" max="8758" width="17.5546875" customWidth="1"/>
    <col min="8759" max="8759" width="18.109375" customWidth="1"/>
    <col min="8760" max="8762" width="10.6640625" customWidth="1"/>
    <col min="8961" max="8961" width="9.44140625" customWidth="1"/>
    <col min="8962" max="8962" width="6.5546875" customWidth="1"/>
    <col min="8963" max="8963" width="19.44140625" customWidth="1"/>
    <col min="8964" max="8964" width="18.44140625" customWidth="1"/>
    <col min="8965" max="8965" width="17.33203125" customWidth="1"/>
    <col min="8966" max="8966" width="22.5546875" customWidth="1"/>
    <col min="8967" max="8967" width="19.6640625" customWidth="1"/>
    <col min="8968" max="8968" width="17.88671875" customWidth="1"/>
    <col min="8969" max="8969" width="12.88671875" customWidth="1"/>
    <col min="8970" max="8970" width="14.5546875" customWidth="1"/>
    <col min="8971" max="8971" width="21.44140625" customWidth="1"/>
    <col min="8972" max="8974" width="10.6640625" customWidth="1"/>
    <col min="8975" max="8975" width="21.33203125" customWidth="1"/>
    <col min="8976" max="8976" width="6" customWidth="1"/>
    <col min="8977" max="8977" width="7.44140625" customWidth="1"/>
    <col min="8978" max="8978" width="6.109375" customWidth="1"/>
    <col min="8979" max="8979" width="16" customWidth="1"/>
    <col min="8980" max="8980" width="19" customWidth="1"/>
    <col min="8981" max="8981" width="17.33203125" customWidth="1"/>
    <col min="8982" max="8982" width="13.33203125" customWidth="1"/>
    <col min="8983" max="8983" width="19" customWidth="1"/>
    <col min="8984" max="8984" width="18.5546875" customWidth="1"/>
    <col min="8985" max="8985" width="20.6640625" customWidth="1"/>
    <col min="8986" max="8992" width="10.6640625" customWidth="1"/>
    <col min="8993" max="8993" width="16.44140625" customWidth="1"/>
    <col min="8994" max="8994" width="17.109375" customWidth="1"/>
    <col min="8995" max="8995" width="12.44140625" customWidth="1"/>
    <col min="8996" max="8998" width="10.6640625" customWidth="1"/>
    <col min="8999" max="9000" width="9" customWidth="1"/>
    <col min="9001" max="9001" width="8.44140625" customWidth="1"/>
    <col min="9002" max="9004" width="10.6640625" customWidth="1"/>
    <col min="9005" max="9005" width="18.44140625" customWidth="1"/>
    <col min="9006" max="9006" width="16.6640625" customWidth="1"/>
    <col min="9007" max="9007" width="30.44140625" customWidth="1"/>
    <col min="9008" max="9008" width="10.6640625" customWidth="1"/>
    <col min="9009" max="9009" width="34.33203125" customWidth="1"/>
    <col min="9010" max="9010" width="22.33203125" customWidth="1"/>
    <col min="9011" max="9011" width="22" customWidth="1"/>
    <col min="9012" max="9012" width="15.88671875" customWidth="1"/>
    <col min="9013" max="9013" width="16.109375" customWidth="1"/>
    <col min="9014" max="9014" width="17.5546875" customWidth="1"/>
    <col min="9015" max="9015" width="18.109375" customWidth="1"/>
    <col min="9016" max="9018" width="10.6640625" customWidth="1"/>
    <col min="9217" max="9217" width="9.44140625" customWidth="1"/>
    <col min="9218" max="9218" width="6.5546875" customWidth="1"/>
    <col min="9219" max="9219" width="19.44140625" customWidth="1"/>
    <col min="9220" max="9220" width="18.44140625" customWidth="1"/>
    <col min="9221" max="9221" width="17.33203125" customWidth="1"/>
    <col min="9222" max="9222" width="22.5546875" customWidth="1"/>
    <col min="9223" max="9223" width="19.6640625" customWidth="1"/>
    <col min="9224" max="9224" width="17.88671875" customWidth="1"/>
    <col min="9225" max="9225" width="12.88671875" customWidth="1"/>
    <col min="9226" max="9226" width="14.5546875" customWidth="1"/>
    <col min="9227" max="9227" width="21.44140625" customWidth="1"/>
    <col min="9228" max="9230" width="10.6640625" customWidth="1"/>
    <col min="9231" max="9231" width="21.33203125" customWidth="1"/>
    <col min="9232" max="9232" width="6" customWidth="1"/>
    <col min="9233" max="9233" width="7.44140625" customWidth="1"/>
    <col min="9234" max="9234" width="6.109375" customWidth="1"/>
    <col min="9235" max="9235" width="16" customWidth="1"/>
    <col min="9236" max="9236" width="19" customWidth="1"/>
    <col min="9237" max="9237" width="17.33203125" customWidth="1"/>
    <col min="9238" max="9238" width="13.33203125" customWidth="1"/>
    <col min="9239" max="9239" width="19" customWidth="1"/>
    <col min="9240" max="9240" width="18.5546875" customWidth="1"/>
    <col min="9241" max="9241" width="20.6640625" customWidth="1"/>
    <col min="9242" max="9248" width="10.6640625" customWidth="1"/>
    <col min="9249" max="9249" width="16.44140625" customWidth="1"/>
    <col min="9250" max="9250" width="17.109375" customWidth="1"/>
    <col min="9251" max="9251" width="12.44140625" customWidth="1"/>
    <col min="9252" max="9254" width="10.6640625" customWidth="1"/>
    <col min="9255" max="9256" width="9" customWidth="1"/>
    <col min="9257" max="9257" width="8.44140625" customWidth="1"/>
    <col min="9258" max="9260" width="10.6640625" customWidth="1"/>
    <col min="9261" max="9261" width="18.44140625" customWidth="1"/>
    <col min="9262" max="9262" width="16.6640625" customWidth="1"/>
    <col min="9263" max="9263" width="30.44140625" customWidth="1"/>
    <col min="9264" max="9264" width="10.6640625" customWidth="1"/>
    <col min="9265" max="9265" width="34.33203125" customWidth="1"/>
    <col min="9266" max="9266" width="22.33203125" customWidth="1"/>
    <col min="9267" max="9267" width="22" customWidth="1"/>
    <col min="9268" max="9268" width="15.88671875" customWidth="1"/>
    <col min="9269" max="9269" width="16.109375" customWidth="1"/>
    <col min="9270" max="9270" width="17.5546875" customWidth="1"/>
    <col min="9271" max="9271" width="18.109375" customWidth="1"/>
    <col min="9272" max="9274" width="10.6640625" customWidth="1"/>
    <col min="9473" max="9473" width="9.44140625" customWidth="1"/>
    <col min="9474" max="9474" width="6.5546875" customWidth="1"/>
    <col min="9475" max="9475" width="19.44140625" customWidth="1"/>
    <col min="9476" max="9476" width="18.44140625" customWidth="1"/>
    <col min="9477" max="9477" width="17.33203125" customWidth="1"/>
    <col min="9478" max="9478" width="22.5546875" customWidth="1"/>
    <col min="9479" max="9479" width="19.6640625" customWidth="1"/>
    <col min="9480" max="9480" width="17.88671875" customWidth="1"/>
    <col min="9481" max="9481" width="12.88671875" customWidth="1"/>
    <col min="9482" max="9482" width="14.5546875" customWidth="1"/>
    <col min="9483" max="9483" width="21.44140625" customWidth="1"/>
    <col min="9484" max="9486" width="10.6640625" customWidth="1"/>
    <col min="9487" max="9487" width="21.33203125" customWidth="1"/>
    <col min="9488" max="9488" width="6" customWidth="1"/>
    <col min="9489" max="9489" width="7.44140625" customWidth="1"/>
    <col min="9490" max="9490" width="6.109375" customWidth="1"/>
    <col min="9491" max="9491" width="16" customWidth="1"/>
    <col min="9492" max="9492" width="19" customWidth="1"/>
    <col min="9493" max="9493" width="17.33203125" customWidth="1"/>
    <col min="9494" max="9494" width="13.33203125" customWidth="1"/>
    <col min="9495" max="9495" width="19" customWidth="1"/>
    <col min="9496" max="9496" width="18.5546875" customWidth="1"/>
    <col min="9497" max="9497" width="20.6640625" customWidth="1"/>
    <col min="9498" max="9504" width="10.6640625" customWidth="1"/>
    <col min="9505" max="9505" width="16.44140625" customWidth="1"/>
    <col min="9506" max="9506" width="17.109375" customWidth="1"/>
    <col min="9507" max="9507" width="12.44140625" customWidth="1"/>
    <col min="9508" max="9510" width="10.6640625" customWidth="1"/>
    <col min="9511" max="9512" width="9" customWidth="1"/>
    <col min="9513" max="9513" width="8.44140625" customWidth="1"/>
    <col min="9514" max="9516" width="10.6640625" customWidth="1"/>
    <col min="9517" max="9517" width="18.44140625" customWidth="1"/>
    <col min="9518" max="9518" width="16.6640625" customWidth="1"/>
    <col min="9519" max="9519" width="30.44140625" customWidth="1"/>
    <col min="9520" max="9520" width="10.6640625" customWidth="1"/>
    <col min="9521" max="9521" width="34.33203125" customWidth="1"/>
    <col min="9522" max="9522" width="22.33203125" customWidth="1"/>
    <col min="9523" max="9523" width="22" customWidth="1"/>
    <col min="9524" max="9524" width="15.88671875" customWidth="1"/>
    <col min="9525" max="9525" width="16.109375" customWidth="1"/>
    <col min="9526" max="9526" width="17.5546875" customWidth="1"/>
    <col min="9527" max="9527" width="18.109375" customWidth="1"/>
    <col min="9528" max="9530" width="10.6640625" customWidth="1"/>
    <col min="9729" max="9729" width="9.44140625" customWidth="1"/>
    <col min="9730" max="9730" width="6.5546875" customWidth="1"/>
    <col min="9731" max="9731" width="19.44140625" customWidth="1"/>
    <col min="9732" max="9732" width="18.44140625" customWidth="1"/>
    <col min="9733" max="9733" width="17.33203125" customWidth="1"/>
    <col min="9734" max="9734" width="22.5546875" customWidth="1"/>
    <col min="9735" max="9735" width="19.6640625" customWidth="1"/>
    <col min="9736" max="9736" width="17.88671875" customWidth="1"/>
    <col min="9737" max="9737" width="12.88671875" customWidth="1"/>
    <col min="9738" max="9738" width="14.5546875" customWidth="1"/>
    <col min="9739" max="9739" width="21.44140625" customWidth="1"/>
    <col min="9740" max="9742" width="10.6640625" customWidth="1"/>
    <col min="9743" max="9743" width="21.33203125" customWidth="1"/>
    <col min="9744" max="9744" width="6" customWidth="1"/>
    <col min="9745" max="9745" width="7.44140625" customWidth="1"/>
    <col min="9746" max="9746" width="6.109375" customWidth="1"/>
    <col min="9747" max="9747" width="16" customWidth="1"/>
    <col min="9748" max="9748" width="19" customWidth="1"/>
    <col min="9749" max="9749" width="17.33203125" customWidth="1"/>
    <col min="9750" max="9750" width="13.33203125" customWidth="1"/>
    <col min="9751" max="9751" width="19" customWidth="1"/>
    <col min="9752" max="9752" width="18.5546875" customWidth="1"/>
    <col min="9753" max="9753" width="20.6640625" customWidth="1"/>
    <col min="9754" max="9760" width="10.6640625" customWidth="1"/>
    <col min="9761" max="9761" width="16.44140625" customWidth="1"/>
    <col min="9762" max="9762" width="17.109375" customWidth="1"/>
    <col min="9763" max="9763" width="12.44140625" customWidth="1"/>
    <col min="9764" max="9766" width="10.6640625" customWidth="1"/>
    <col min="9767" max="9768" width="9" customWidth="1"/>
    <col min="9769" max="9769" width="8.44140625" customWidth="1"/>
    <col min="9770" max="9772" width="10.6640625" customWidth="1"/>
    <col min="9773" max="9773" width="18.44140625" customWidth="1"/>
    <col min="9774" max="9774" width="16.6640625" customWidth="1"/>
    <col min="9775" max="9775" width="30.44140625" customWidth="1"/>
    <col min="9776" max="9776" width="10.6640625" customWidth="1"/>
    <col min="9777" max="9777" width="34.33203125" customWidth="1"/>
    <col min="9778" max="9778" width="22.33203125" customWidth="1"/>
    <col min="9779" max="9779" width="22" customWidth="1"/>
    <col min="9780" max="9780" width="15.88671875" customWidth="1"/>
    <col min="9781" max="9781" width="16.109375" customWidth="1"/>
    <col min="9782" max="9782" width="17.5546875" customWidth="1"/>
    <col min="9783" max="9783" width="18.109375" customWidth="1"/>
    <col min="9784" max="9786" width="10.6640625" customWidth="1"/>
    <col min="9985" max="9985" width="9.44140625" customWidth="1"/>
    <col min="9986" max="9986" width="6.5546875" customWidth="1"/>
    <col min="9987" max="9987" width="19.44140625" customWidth="1"/>
    <col min="9988" max="9988" width="18.44140625" customWidth="1"/>
    <col min="9989" max="9989" width="17.33203125" customWidth="1"/>
    <col min="9990" max="9990" width="22.5546875" customWidth="1"/>
    <col min="9991" max="9991" width="19.6640625" customWidth="1"/>
    <col min="9992" max="9992" width="17.88671875" customWidth="1"/>
    <col min="9993" max="9993" width="12.88671875" customWidth="1"/>
    <col min="9994" max="9994" width="14.5546875" customWidth="1"/>
    <col min="9995" max="9995" width="21.44140625" customWidth="1"/>
    <col min="9996" max="9998" width="10.6640625" customWidth="1"/>
    <col min="9999" max="9999" width="21.33203125" customWidth="1"/>
    <col min="10000" max="10000" width="6" customWidth="1"/>
    <col min="10001" max="10001" width="7.44140625" customWidth="1"/>
    <col min="10002" max="10002" width="6.109375" customWidth="1"/>
    <col min="10003" max="10003" width="16" customWidth="1"/>
    <col min="10004" max="10004" width="19" customWidth="1"/>
    <col min="10005" max="10005" width="17.33203125" customWidth="1"/>
    <col min="10006" max="10006" width="13.33203125" customWidth="1"/>
    <col min="10007" max="10007" width="19" customWidth="1"/>
    <col min="10008" max="10008" width="18.5546875" customWidth="1"/>
    <col min="10009" max="10009" width="20.6640625" customWidth="1"/>
    <col min="10010" max="10016" width="10.6640625" customWidth="1"/>
    <col min="10017" max="10017" width="16.44140625" customWidth="1"/>
    <col min="10018" max="10018" width="17.109375" customWidth="1"/>
    <col min="10019" max="10019" width="12.44140625" customWidth="1"/>
    <col min="10020" max="10022" width="10.6640625" customWidth="1"/>
    <col min="10023" max="10024" width="9" customWidth="1"/>
    <col min="10025" max="10025" width="8.44140625" customWidth="1"/>
    <col min="10026" max="10028" width="10.6640625" customWidth="1"/>
    <col min="10029" max="10029" width="18.44140625" customWidth="1"/>
    <col min="10030" max="10030" width="16.6640625" customWidth="1"/>
    <col min="10031" max="10031" width="30.44140625" customWidth="1"/>
    <col min="10032" max="10032" width="10.6640625" customWidth="1"/>
    <col min="10033" max="10033" width="34.33203125" customWidth="1"/>
    <col min="10034" max="10034" width="22.33203125" customWidth="1"/>
    <col min="10035" max="10035" width="22" customWidth="1"/>
    <col min="10036" max="10036" width="15.88671875" customWidth="1"/>
    <col min="10037" max="10037" width="16.109375" customWidth="1"/>
    <col min="10038" max="10038" width="17.5546875" customWidth="1"/>
    <col min="10039" max="10039" width="18.109375" customWidth="1"/>
    <col min="10040" max="10042" width="10.6640625" customWidth="1"/>
    <col min="10241" max="10241" width="9.44140625" customWidth="1"/>
    <col min="10242" max="10242" width="6.5546875" customWidth="1"/>
    <col min="10243" max="10243" width="19.44140625" customWidth="1"/>
    <col min="10244" max="10244" width="18.44140625" customWidth="1"/>
    <col min="10245" max="10245" width="17.33203125" customWidth="1"/>
    <col min="10246" max="10246" width="22.5546875" customWidth="1"/>
    <col min="10247" max="10247" width="19.6640625" customWidth="1"/>
    <col min="10248" max="10248" width="17.88671875" customWidth="1"/>
    <col min="10249" max="10249" width="12.88671875" customWidth="1"/>
    <col min="10250" max="10250" width="14.5546875" customWidth="1"/>
    <col min="10251" max="10251" width="21.44140625" customWidth="1"/>
    <col min="10252" max="10254" width="10.6640625" customWidth="1"/>
    <col min="10255" max="10255" width="21.33203125" customWidth="1"/>
    <col min="10256" max="10256" width="6" customWidth="1"/>
    <col min="10257" max="10257" width="7.44140625" customWidth="1"/>
    <col min="10258" max="10258" width="6.109375" customWidth="1"/>
    <col min="10259" max="10259" width="16" customWidth="1"/>
    <col min="10260" max="10260" width="19" customWidth="1"/>
    <col min="10261" max="10261" width="17.33203125" customWidth="1"/>
    <col min="10262" max="10262" width="13.33203125" customWidth="1"/>
    <col min="10263" max="10263" width="19" customWidth="1"/>
    <col min="10264" max="10264" width="18.5546875" customWidth="1"/>
    <col min="10265" max="10265" width="20.6640625" customWidth="1"/>
    <col min="10266" max="10272" width="10.6640625" customWidth="1"/>
    <col min="10273" max="10273" width="16.44140625" customWidth="1"/>
    <col min="10274" max="10274" width="17.109375" customWidth="1"/>
    <col min="10275" max="10275" width="12.44140625" customWidth="1"/>
    <col min="10276" max="10278" width="10.6640625" customWidth="1"/>
    <col min="10279" max="10280" width="9" customWidth="1"/>
    <col min="10281" max="10281" width="8.44140625" customWidth="1"/>
    <col min="10282" max="10284" width="10.6640625" customWidth="1"/>
    <col min="10285" max="10285" width="18.44140625" customWidth="1"/>
    <col min="10286" max="10286" width="16.6640625" customWidth="1"/>
    <col min="10287" max="10287" width="30.44140625" customWidth="1"/>
    <col min="10288" max="10288" width="10.6640625" customWidth="1"/>
    <col min="10289" max="10289" width="34.33203125" customWidth="1"/>
    <col min="10290" max="10290" width="22.33203125" customWidth="1"/>
    <col min="10291" max="10291" width="22" customWidth="1"/>
    <col min="10292" max="10292" width="15.88671875" customWidth="1"/>
    <col min="10293" max="10293" width="16.109375" customWidth="1"/>
    <col min="10294" max="10294" width="17.5546875" customWidth="1"/>
    <col min="10295" max="10295" width="18.109375" customWidth="1"/>
    <col min="10296" max="10298" width="10.6640625" customWidth="1"/>
    <col min="10497" max="10497" width="9.44140625" customWidth="1"/>
    <col min="10498" max="10498" width="6.5546875" customWidth="1"/>
    <col min="10499" max="10499" width="19.44140625" customWidth="1"/>
    <col min="10500" max="10500" width="18.44140625" customWidth="1"/>
    <col min="10501" max="10501" width="17.33203125" customWidth="1"/>
    <col min="10502" max="10502" width="22.5546875" customWidth="1"/>
    <col min="10503" max="10503" width="19.6640625" customWidth="1"/>
    <col min="10504" max="10504" width="17.88671875" customWidth="1"/>
    <col min="10505" max="10505" width="12.88671875" customWidth="1"/>
    <col min="10506" max="10506" width="14.5546875" customWidth="1"/>
    <col min="10507" max="10507" width="21.44140625" customWidth="1"/>
    <col min="10508" max="10510" width="10.6640625" customWidth="1"/>
    <col min="10511" max="10511" width="21.33203125" customWidth="1"/>
    <col min="10512" max="10512" width="6" customWidth="1"/>
    <col min="10513" max="10513" width="7.44140625" customWidth="1"/>
    <col min="10514" max="10514" width="6.109375" customWidth="1"/>
    <col min="10515" max="10515" width="16" customWidth="1"/>
    <col min="10516" max="10516" width="19" customWidth="1"/>
    <col min="10517" max="10517" width="17.33203125" customWidth="1"/>
    <col min="10518" max="10518" width="13.33203125" customWidth="1"/>
    <col min="10519" max="10519" width="19" customWidth="1"/>
    <col min="10520" max="10520" width="18.5546875" customWidth="1"/>
    <col min="10521" max="10521" width="20.6640625" customWidth="1"/>
    <col min="10522" max="10528" width="10.6640625" customWidth="1"/>
    <col min="10529" max="10529" width="16.44140625" customWidth="1"/>
    <col min="10530" max="10530" width="17.109375" customWidth="1"/>
    <col min="10531" max="10531" width="12.44140625" customWidth="1"/>
    <col min="10532" max="10534" width="10.6640625" customWidth="1"/>
    <col min="10535" max="10536" width="9" customWidth="1"/>
    <col min="10537" max="10537" width="8.44140625" customWidth="1"/>
    <col min="10538" max="10540" width="10.6640625" customWidth="1"/>
    <col min="10541" max="10541" width="18.44140625" customWidth="1"/>
    <col min="10542" max="10542" width="16.6640625" customWidth="1"/>
    <col min="10543" max="10543" width="30.44140625" customWidth="1"/>
    <col min="10544" max="10544" width="10.6640625" customWidth="1"/>
    <col min="10545" max="10545" width="34.33203125" customWidth="1"/>
    <col min="10546" max="10546" width="22.33203125" customWidth="1"/>
    <col min="10547" max="10547" width="22" customWidth="1"/>
    <col min="10548" max="10548" width="15.88671875" customWidth="1"/>
    <col min="10549" max="10549" width="16.109375" customWidth="1"/>
    <col min="10550" max="10550" width="17.5546875" customWidth="1"/>
    <col min="10551" max="10551" width="18.109375" customWidth="1"/>
    <col min="10552" max="10554" width="10.6640625" customWidth="1"/>
    <col min="10753" max="10753" width="9.44140625" customWidth="1"/>
    <col min="10754" max="10754" width="6.5546875" customWidth="1"/>
    <col min="10755" max="10755" width="19.44140625" customWidth="1"/>
    <col min="10756" max="10756" width="18.44140625" customWidth="1"/>
    <col min="10757" max="10757" width="17.33203125" customWidth="1"/>
    <col min="10758" max="10758" width="22.5546875" customWidth="1"/>
    <col min="10759" max="10759" width="19.6640625" customWidth="1"/>
    <col min="10760" max="10760" width="17.88671875" customWidth="1"/>
    <col min="10761" max="10761" width="12.88671875" customWidth="1"/>
    <col min="10762" max="10762" width="14.5546875" customWidth="1"/>
    <col min="10763" max="10763" width="21.44140625" customWidth="1"/>
    <col min="10764" max="10766" width="10.6640625" customWidth="1"/>
    <col min="10767" max="10767" width="21.33203125" customWidth="1"/>
    <col min="10768" max="10768" width="6" customWidth="1"/>
    <col min="10769" max="10769" width="7.44140625" customWidth="1"/>
    <col min="10770" max="10770" width="6.109375" customWidth="1"/>
    <col min="10771" max="10771" width="16" customWidth="1"/>
    <col min="10772" max="10772" width="19" customWidth="1"/>
    <col min="10773" max="10773" width="17.33203125" customWidth="1"/>
    <col min="10774" max="10774" width="13.33203125" customWidth="1"/>
    <col min="10775" max="10775" width="19" customWidth="1"/>
    <col min="10776" max="10776" width="18.5546875" customWidth="1"/>
    <col min="10777" max="10777" width="20.6640625" customWidth="1"/>
    <col min="10778" max="10784" width="10.6640625" customWidth="1"/>
    <col min="10785" max="10785" width="16.44140625" customWidth="1"/>
    <col min="10786" max="10786" width="17.109375" customWidth="1"/>
    <col min="10787" max="10787" width="12.44140625" customWidth="1"/>
    <col min="10788" max="10790" width="10.6640625" customWidth="1"/>
    <col min="10791" max="10792" width="9" customWidth="1"/>
    <col min="10793" max="10793" width="8.44140625" customWidth="1"/>
    <col min="10794" max="10796" width="10.6640625" customWidth="1"/>
    <col min="10797" max="10797" width="18.44140625" customWidth="1"/>
    <col min="10798" max="10798" width="16.6640625" customWidth="1"/>
    <col min="10799" max="10799" width="30.44140625" customWidth="1"/>
    <col min="10800" max="10800" width="10.6640625" customWidth="1"/>
    <col min="10801" max="10801" width="34.33203125" customWidth="1"/>
    <col min="10802" max="10802" width="22.33203125" customWidth="1"/>
    <col min="10803" max="10803" width="22" customWidth="1"/>
    <col min="10804" max="10804" width="15.88671875" customWidth="1"/>
    <col min="10805" max="10805" width="16.109375" customWidth="1"/>
    <col min="10806" max="10806" width="17.5546875" customWidth="1"/>
    <col min="10807" max="10807" width="18.109375" customWidth="1"/>
    <col min="10808" max="10810" width="10.6640625" customWidth="1"/>
    <col min="11009" max="11009" width="9.44140625" customWidth="1"/>
    <col min="11010" max="11010" width="6.5546875" customWidth="1"/>
    <col min="11011" max="11011" width="19.44140625" customWidth="1"/>
    <col min="11012" max="11012" width="18.44140625" customWidth="1"/>
    <col min="11013" max="11013" width="17.33203125" customWidth="1"/>
    <col min="11014" max="11014" width="22.5546875" customWidth="1"/>
    <col min="11015" max="11015" width="19.6640625" customWidth="1"/>
    <col min="11016" max="11016" width="17.88671875" customWidth="1"/>
    <col min="11017" max="11017" width="12.88671875" customWidth="1"/>
    <col min="11018" max="11018" width="14.5546875" customWidth="1"/>
    <col min="11019" max="11019" width="21.44140625" customWidth="1"/>
    <col min="11020" max="11022" width="10.6640625" customWidth="1"/>
    <col min="11023" max="11023" width="21.33203125" customWidth="1"/>
    <col min="11024" max="11024" width="6" customWidth="1"/>
    <col min="11025" max="11025" width="7.44140625" customWidth="1"/>
    <col min="11026" max="11026" width="6.109375" customWidth="1"/>
    <col min="11027" max="11027" width="16" customWidth="1"/>
    <col min="11028" max="11028" width="19" customWidth="1"/>
    <col min="11029" max="11029" width="17.33203125" customWidth="1"/>
    <col min="11030" max="11030" width="13.33203125" customWidth="1"/>
    <col min="11031" max="11031" width="19" customWidth="1"/>
    <col min="11032" max="11032" width="18.5546875" customWidth="1"/>
    <col min="11033" max="11033" width="20.6640625" customWidth="1"/>
    <col min="11034" max="11040" width="10.6640625" customWidth="1"/>
    <col min="11041" max="11041" width="16.44140625" customWidth="1"/>
    <col min="11042" max="11042" width="17.109375" customWidth="1"/>
    <col min="11043" max="11043" width="12.44140625" customWidth="1"/>
    <col min="11044" max="11046" width="10.6640625" customWidth="1"/>
    <col min="11047" max="11048" width="9" customWidth="1"/>
    <col min="11049" max="11049" width="8.44140625" customWidth="1"/>
    <col min="11050" max="11052" width="10.6640625" customWidth="1"/>
    <col min="11053" max="11053" width="18.44140625" customWidth="1"/>
    <col min="11054" max="11054" width="16.6640625" customWidth="1"/>
    <col min="11055" max="11055" width="30.44140625" customWidth="1"/>
    <col min="11056" max="11056" width="10.6640625" customWidth="1"/>
    <col min="11057" max="11057" width="34.33203125" customWidth="1"/>
    <col min="11058" max="11058" width="22.33203125" customWidth="1"/>
    <col min="11059" max="11059" width="22" customWidth="1"/>
    <col min="11060" max="11060" width="15.88671875" customWidth="1"/>
    <col min="11061" max="11061" width="16.109375" customWidth="1"/>
    <col min="11062" max="11062" width="17.5546875" customWidth="1"/>
    <col min="11063" max="11063" width="18.109375" customWidth="1"/>
    <col min="11064" max="11066" width="10.6640625" customWidth="1"/>
    <col min="11265" max="11265" width="9.44140625" customWidth="1"/>
    <col min="11266" max="11266" width="6.5546875" customWidth="1"/>
    <col min="11267" max="11267" width="19.44140625" customWidth="1"/>
    <col min="11268" max="11268" width="18.44140625" customWidth="1"/>
    <col min="11269" max="11269" width="17.33203125" customWidth="1"/>
    <col min="11270" max="11270" width="22.5546875" customWidth="1"/>
    <col min="11271" max="11271" width="19.6640625" customWidth="1"/>
    <col min="11272" max="11272" width="17.88671875" customWidth="1"/>
    <col min="11273" max="11273" width="12.88671875" customWidth="1"/>
    <col min="11274" max="11274" width="14.5546875" customWidth="1"/>
    <col min="11275" max="11275" width="21.44140625" customWidth="1"/>
    <col min="11276" max="11278" width="10.6640625" customWidth="1"/>
    <col min="11279" max="11279" width="21.33203125" customWidth="1"/>
    <col min="11280" max="11280" width="6" customWidth="1"/>
    <col min="11281" max="11281" width="7.44140625" customWidth="1"/>
    <col min="11282" max="11282" width="6.109375" customWidth="1"/>
    <col min="11283" max="11283" width="16" customWidth="1"/>
    <col min="11284" max="11284" width="19" customWidth="1"/>
    <col min="11285" max="11285" width="17.33203125" customWidth="1"/>
    <col min="11286" max="11286" width="13.33203125" customWidth="1"/>
    <col min="11287" max="11287" width="19" customWidth="1"/>
    <col min="11288" max="11288" width="18.5546875" customWidth="1"/>
    <col min="11289" max="11289" width="20.6640625" customWidth="1"/>
    <col min="11290" max="11296" width="10.6640625" customWidth="1"/>
    <col min="11297" max="11297" width="16.44140625" customWidth="1"/>
    <col min="11298" max="11298" width="17.109375" customWidth="1"/>
    <col min="11299" max="11299" width="12.44140625" customWidth="1"/>
    <col min="11300" max="11302" width="10.6640625" customWidth="1"/>
    <col min="11303" max="11304" width="9" customWidth="1"/>
    <col min="11305" max="11305" width="8.44140625" customWidth="1"/>
    <col min="11306" max="11308" width="10.6640625" customWidth="1"/>
    <col min="11309" max="11309" width="18.44140625" customWidth="1"/>
    <col min="11310" max="11310" width="16.6640625" customWidth="1"/>
    <col min="11311" max="11311" width="30.44140625" customWidth="1"/>
    <col min="11312" max="11312" width="10.6640625" customWidth="1"/>
    <col min="11313" max="11313" width="34.33203125" customWidth="1"/>
    <col min="11314" max="11314" width="22.33203125" customWidth="1"/>
    <col min="11315" max="11315" width="22" customWidth="1"/>
    <col min="11316" max="11316" width="15.88671875" customWidth="1"/>
    <col min="11317" max="11317" width="16.109375" customWidth="1"/>
    <col min="11318" max="11318" width="17.5546875" customWidth="1"/>
    <col min="11319" max="11319" width="18.109375" customWidth="1"/>
    <col min="11320" max="11322" width="10.6640625" customWidth="1"/>
    <col min="11521" max="11521" width="9.44140625" customWidth="1"/>
    <col min="11522" max="11522" width="6.5546875" customWidth="1"/>
    <col min="11523" max="11523" width="19.44140625" customWidth="1"/>
    <col min="11524" max="11524" width="18.44140625" customWidth="1"/>
    <col min="11525" max="11525" width="17.33203125" customWidth="1"/>
    <col min="11526" max="11526" width="22.5546875" customWidth="1"/>
    <col min="11527" max="11527" width="19.6640625" customWidth="1"/>
    <col min="11528" max="11528" width="17.88671875" customWidth="1"/>
    <col min="11529" max="11529" width="12.88671875" customWidth="1"/>
    <col min="11530" max="11530" width="14.5546875" customWidth="1"/>
    <col min="11531" max="11531" width="21.44140625" customWidth="1"/>
    <col min="11532" max="11534" width="10.6640625" customWidth="1"/>
    <col min="11535" max="11535" width="21.33203125" customWidth="1"/>
    <col min="11536" max="11536" width="6" customWidth="1"/>
    <col min="11537" max="11537" width="7.44140625" customWidth="1"/>
    <col min="11538" max="11538" width="6.109375" customWidth="1"/>
    <col min="11539" max="11539" width="16" customWidth="1"/>
    <col min="11540" max="11540" width="19" customWidth="1"/>
    <col min="11541" max="11541" width="17.33203125" customWidth="1"/>
    <col min="11542" max="11542" width="13.33203125" customWidth="1"/>
    <col min="11543" max="11543" width="19" customWidth="1"/>
    <col min="11544" max="11544" width="18.5546875" customWidth="1"/>
    <col min="11545" max="11545" width="20.6640625" customWidth="1"/>
    <col min="11546" max="11552" width="10.6640625" customWidth="1"/>
    <col min="11553" max="11553" width="16.44140625" customWidth="1"/>
    <col min="11554" max="11554" width="17.109375" customWidth="1"/>
    <col min="11555" max="11555" width="12.44140625" customWidth="1"/>
    <col min="11556" max="11558" width="10.6640625" customWidth="1"/>
    <col min="11559" max="11560" width="9" customWidth="1"/>
    <col min="11561" max="11561" width="8.44140625" customWidth="1"/>
    <col min="11562" max="11564" width="10.6640625" customWidth="1"/>
    <col min="11565" max="11565" width="18.44140625" customWidth="1"/>
    <col min="11566" max="11566" width="16.6640625" customWidth="1"/>
    <col min="11567" max="11567" width="30.44140625" customWidth="1"/>
    <col min="11568" max="11568" width="10.6640625" customWidth="1"/>
    <col min="11569" max="11569" width="34.33203125" customWidth="1"/>
    <col min="11570" max="11570" width="22.33203125" customWidth="1"/>
    <col min="11571" max="11571" width="22" customWidth="1"/>
    <col min="11572" max="11572" width="15.88671875" customWidth="1"/>
    <col min="11573" max="11573" width="16.109375" customWidth="1"/>
    <col min="11574" max="11574" width="17.5546875" customWidth="1"/>
    <col min="11575" max="11575" width="18.109375" customWidth="1"/>
    <col min="11576" max="11578" width="10.6640625" customWidth="1"/>
    <col min="11777" max="11777" width="9.44140625" customWidth="1"/>
    <col min="11778" max="11778" width="6.5546875" customWidth="1"/>
    <col min="11779" max="11779" width="19.44140625" customWidth="1"/>
    <col min="11780" max="11780" width="18.44140625" customWidth="1"/>
    <col min="11781" max="11781" width="17.33203125" customWidth="1"/>
    <col min="11782" max="11782" width="22.5546875" customWidth="1"/>
    <col min="11783" max="11783" width="19.6640625" customWidth="1"/>
    <col min="11784" max="11784" width="17.88671875" customWidth="1"/>
    <col min="11785" max="11785" width="12.88671875" customWidth="1"/>
    <col min="11786" max="11786" width="14.5546875" customWidth="1"/>
    <col min="11787" max="11787" width="21.44140625" customWidth="1"/>
    <col min="11788" max="11790" width="10.6640625" customWidth="1"/>
    <col min="11791" max="11791" width="21.33203125" customWidth="1"/>
    <col min="11792" max="11792" width="6" customWidth="1"/>
    <col min="11793" max="11793" width="7.44140625" customWidth="1"/>
    <col min="11794" max="11794" width="6.109375" customWidth="1"/>
    <col min="11795" max="11795" width="16" customWidth="1"/>
    <col min="11796" max="11796" width="19" customWidth="1"/>
    <col min="11797" max="11797" width="17.33203125" customWidth="1"/>
    <col min="11798" max="11798" width="13.33203125" customWidth="1"/>
    <col min="11799" max="11799" width="19" customWidth="1"/>
    <col min="11800" max="11800" width="18.5546875" customWidth="1"/>
    <col min="11801" max="11801" width="20.6640625" customWidth="1"/>
    <col min="11802" max="11808" width="10.6640625" customWidth="1"/>
    <col min="11809" max="11809" width="16.44140625" customWidth="1"/>
    <col min="11810" max="11810" width="17.109375" customWidth="1"/>
    <col min="11811" max="11811" width="12.44140625" customWidth="1"/>
    <col min="11812" max="11814" width="10.6640625" customWidth="1"/>
    <col min="11815" max="11816" width="9" customWidth="1"/>
    <col min="11817" max="11817" width="8.44140625" customWidth="1"/>
    <col min="11818" max="11820" width="10.6640625" customWidth="1"/>
    <col min="11821" max="11821" width="18.44140625" customWidth="1"/>
    <col min="11822" max="11822" width="16.6640625" customWidth="1"/>
    <col min="11823" max="11823" width="30.44140625" customWidth="1"/>
    <col min="11824" max="11824" width="10.6640625" customWidth="1"/>
    <col min="11825" max="11825" width="34.33203125" customWidth="1"/>
    <col min="11826" max="11826" width="22.33203125" customWidth="1"/>
    <col min="11827" max="11827" width="22" customWidth="1"/>
    <col min="11828" max="11828" width="15.88671875" customWidth="1"/>
    <col min="11829" max="11829" width="16.109375" customWidth="1"/>
    <col min="11830" max="11830" width="17.5546875" customWidth="1"/>
    <col min="11831" max="11831" width="18.109375" customWidth="1"/>
    <col min="11832" max="11834" width="10.6640625" customWidth="1"/>
    <col min="12033" max="12033" width="9.44140625" customWidth="1"/>
    <col min="12034" max="12034" width="6.5546875" customWidth="1"/>
    <col min="12035" max="12035" width="19.44140625" customWidth="1"/>
    <col min="12036" max="12036" width="18.44140625" customWidth="1"/>
    <col min="12037" max="12037" width="17.33203125" customWidth="1"/>
    <col min="12038" max="12038" width="22.5546875" customWidth="1"/>
    <col min="12039" max="12039" width="19.6640625" customWidth="1"/>
    <col min="12040" max="12040" width="17.88671875" customWidth="1"/>
    <col min="12041" max="12041" width="12.88671875" customWidth="1"/>
    <col min="12042" max="12042" width="14.5546875" customWidth="1"/>
    <col min="12043" max="12043" width="21.44140625" customWidth="1"/>
    <col min="12044" max="12046" width="10.6640625" customWidth="1"/>
    <col min="12047" max="12047" width="21.33203125" customWidth="1"/>
    <col min="12048" max="12048" width="6" customWidth="1"/>
    <col min="12049" max="12049" width="7.44140625" customWidth="1"/>
    <col min="12050" max="12050" width="6.109375" customWidth="1"/>
    <col min="12051" max="12051" width="16" customWidth="1"/>
    <col min="12052" max="12052" width="19" customWidth="1"/>
    <col min="12053" max="12053" width="17.33203125" customWidth="1"/>
    <col min="12054" max="12054" width="13.33203125" customWidth="1"/>
    <col min="12055" max="12055" width="19" customWidth="1"/>
    <col min="12056" max="12056" width="18.5546875" customWidth="1"/>
    <col min="12057" max="12057" width="20.6640625" customWidth="1"/>
    <col min="12058" max="12064" width="10.6640625" customWidth="1"/>
    <col min="12065" max="12065" width="16.44140625" customWidth="1"/>
    <col min="12066" max="12066" width="17.109375" customWidth="1"/>
    <col min="12067" max="12067" width="12.44140625" customWidth="1"/>
    <col min="12068" max="12070" width="10.6640625" customWidth="1"/>
    <col min="12071" max="12072" width="9" customWidth="1"/>
    <col min="12073" max="12073" width="8.44140625" customWidth="1"/>
    <col min="12074" max="12076" width="10.6640625" customWidth="1"/>
    <col min="12077" max="12077" width="18.44140625" customWidth="1"/>
    <col min="12078" max="12078" width="16.6640625" customWidth="1"/>
    <col min="12079" max="12079" width="30.44140625" customWidth="1"/>
    <col min="12080" max="12080" width="10.6640625" customWidth="1"/>
    <col min="12081" max="12081" width="34.33203125" customWidth="1"/>
    <col min="12082" max="12082" width="22.33203125" customWidth="1"/>
    <col min="12083" max="12083" width="22" customWidth="1"/>
    <col min="12084" max="12084" width="15.88671875" customWidth="1"/>
    <col min="12085" max="12085" width="16.109375" customWidth="1"/>
    <col min="12086" max="12086" width="17.5546875" customWidth="1"/>
    <col min="12087" max="12087" width="18.109375" customWidth="1"/>
    <col min="12088" max="12090" width="10.6640625" customWidth="1"/>
    <col min="12289" max="12289" width="9.44140625" customWidth="1"/>
    <col min="12290" max="12290" width="6.5546875" customWidth="1"/>
    <col min="12291" max="12291" width="19.44140625" customWidth="1"/>
    <col min="12292" max="12292" width="18.44140625" customWidth="1"/>
    <col min="12293" max="12293" width="17.33203125" customWidth="1"/>
    <col min="12294" max="12294" width="22.5546875" customWidth="1"/>
    <col min="12295" max="12295" width="19.6640625" customWidth="1"/>
    <col min="12296" max="12296" width="17.88671875" customWidth="1"/>
    <col min="12297" max="12297" width="12.88671875" customWidth="1"/>
    <col min="12298" max="12298" width="14.5546875" customWidth="1"/>
    <col min="12299" max="12299" width="21.44140625" customWidth="1"/>
    <col min="12300" max="12302" width="10.6640625" customWidth="1"/>
    <col min="12303" max="12303" width="21.33203125" customWidth="1"/>
    <col min="12304" max="12304" width="6" customWidth="1"/>
    <col min="12305" max="12305" width="7.44140625" customWidth="1"/>
    <col min="12306" max="12306" width="6.109375" customWidth="1"/>
    <col min="12307" max="12307" width="16" customWidth="1"/>
    <col min="12308" max="12308" width="19" customWidth="1"/>
    <col min="12309" max="12309" width="17.33203125" customWidth="1"/>
    <col min="12310" max="12310" width="13.33203125" customWidth="1"/>
    <col min="12311" max="12311" width="19" customWidth="1"/>
    <col min="12312" max="12312" width="18.5546875" customWidth="1"/>
    <col min="12313" max="12313" width="20.6640625" customWidth="1"/>
    <col min="12314" max="12320" width="10.6640625" customWidth="1"/>
    <col min="12321" max="12321" width="16.44140625" customWidth="1"/>
    <col min="12322" max="12322" width="17.109375" customWidth="1"/>
    <col min="12323" max="12323" width="12.44140625" customWidth="1"/>
    <col min="12324" max="12326" width="10.6640625" customWidth="1"/>
    <col min="12327" max="12328" width="9" customWidth="1"/>
    <col min="12329" max="12329" width="8.44140625" customWidth="1"/>
    <col min="12330" max="12332" width="10.6640625" customWidth="1"/>
    <col min="12333" max="12333" width="18.44140625" customWidth="1"/>
    <col min="12334" max="12334" width="16.6640625" customWidth="1"/>
    <col min="12335" max="12335" width="30.44140625" customWidth="1"/>
    <col min="12336" max="12336" width="10.6640625" customWidth="1"/>
    <col min="12337" max="12337" width="34.33203125" customWidth="1"/>
    <col min="12338" max="12338" width="22.33203125" customWidth="1"/>
    <col min="12339" max="12339" width="22" customWidth="1"/>
    <col min="12340" max="12340" width="15.88671875" customWidth="1"/>
    <col min="12341" max="12341" width="16.109375" customWidth="1"/>
    <col min="12342" max="12342" width="17.5546875" customWidth="1"/>
    <col min="12343" max="12343" width="18.109375" customWidth="1"/>
    <col min="12344" max="12346" width="10.6640625" customWidth="1"/>
    <col min="12545" max="12545" width="9.44140625" customWidth="1"/>
    <col min="12546" max="12546" width="6.5546875" customWidth="1"/>
    <col min="12547" max="12547" width="19.44140625" customWidth="1"/>
    <col min="12548" max="12548" width="18.44140625" customWidth="1"/>
    <col min="12549" max="12549" width="17.33203125" customWidth="1"/>
    <col min="12550" max="12550" width="22.5546875" customWidth="1"/>
    <col min="12551" max="12551" width="19.6640625" customWidth="1"/>
    <col min="12552" max="12552" width="17.88671875" customWidth="1"/>
    <col min="12553" max="12553" width="12.88671875" customWidth="1"/>
    <col min="12554" max="12554" width="14.5546875" customWidth="1"/>
    <col min="12555" max="12555" width="21.44140625" customWidth="1"/>
    <col min="12556" max="12558" width="10.6640625" customWidth="1"/>
    <col min="12559" max="12559" width="21.33203125" customWidth="1"/>
    <col min="12560" max="12560" width="6" customWidth="1"/>
    <col min="12561" max="12561" width="7.44140625" customWidth="1"/>
    <col min="12562" max="12562" width="6.109375" customWidth="1"/>
    <col min="12563" max="12563" width="16" customWidth="1"/>
    <col min="12564" max="12564" width="19" customWidth="1"/>
    <col min="12565" max="12565" width="17.33203125" customWidth="1"/>
    <col min="12566" max="12566" width="13.33203125" customWidth="1"/>
    <col min="12567" max="12567" width="19" customWidth="1"/>
    <col min="12568" max="12568" width="18.5546875" customWidth="1"/>
    <col min="12569" max="12569" width="20.6640625" customWidth="1"/>
    <col min="12570" max="12576" width="10.6640625" customWidth="1"/>
    <col min="12577" max="12577" width="16.44140625" customWidth="1"/>
    <col min="12578" max="12578" width="17.109375" customWidth="1"/>
    <col min="12579" max="12579" width="12.44140625" customWidth="1"/>
    <col min="12580" max="12582" width="10.6640625" customWidth="1"/>
    <col min="12583" max="12584" width="9" customWidth="1"/>
    <col min="12585" max="12585" width="8.44140625" customWidth="1"/>
    <col min="12586" max="12588" width="10.6640625" customWidth="1"/>
    <col min="12589" max="12589" width="18.44140625" customWidth="1"/>
    <col min="12590" max="12590" width="16.6640625" customWidth="1"/>
    <col min="12591" max="12591" width="30.44140625" customWidth="1"/>
    <col min="12592" max="12592" width="10.6640625" customWidth="1"/>
    <col min="12593" max="12593" width="34.33203125" customWidth="1"/>
    <col min="12594" max="12594" width="22.33203125" customWidth="1"/>
    <col min="12595" max="12595" width="22" customWidth="1"/>
    <col min="12596" max="12596" width="15.88671875" customWidth="1"/>
    <col min="12597" max="12597" width="16.109375" customWidth="1"/>
    <col min="12598" max="12598" width="17.5546875" customWidth="1"/>
    <col min="12599" max="12599" width="18.109375" customWidth="1"/>
    <col min="12600" max="12602" width="10.6640625" customWidth="1"/>
    <col min="12801" max="12801" width="9.44140625" customWidth="1"/>
    <col min="12802" max="12802" width="6.5546875" customWidth="1"/>
    <col min="12803" max="12803" width="19.44140625" customWidth="1"/>
    <col min="12804" max="12804" width="18.44140625" customWidth="1"/>
    <col min="12805" max="12805" width="17.33203125" customWidth="1"/>
    <col min="12806" max="12806" width="22.5546875" customWidth="1"/>
    <col min="12807" max="12807" width="19.6640625" customWidth="1"/>
    <col min="12808" max="12808" width="17.88671875" customWidth="1"/>
    <col min="12809" max="12809" width="12.88671875" customWidth="1"/>
    <col min="12810" max="12810" width="14.5546875" customWidth="1"/>
    <col min="12811" max="12811" width="21.44140625" customWidth="1"/>
    <col min="12812" max="12814" width="10.6640625" customWidth="1"/>
    <col min="12815" max="12815" width="21.33203125" customWidth="1"/>
    <col min="12816" max="12816" width="6" customWidth="1"/>
    <col min="12817" max="12817" width="7.44140625" customWidth="1"/>
    <col min="12818" max="12818" width="6.109375" customWidth="1"/>
    <col min="12819" max="12819" width="16" customWidth="1"/>
    <col min="12820" max="12820" width="19" customWidth="1"/>
    <col min="12821" max="12821" width="17.33203125" customWidth="1"/>
    <col min="12822" max="12822" width="13.33203125" customWidth="1"/>
    <col min="12823" max="12823" width="19" customWidth="1"/>
    <col min="12824" max="12824" width="18.5546875" customWidth="1"/>
    <col min="12825" max="12825" width="20.6640625" customWidth="1"/>
    <col min="12826" max="12832" width="10.6640625" customWidth="1"/>
    <col min="12833" max="12833" width="16.44140625" customWidth="1"/>
    <col min="12834" max="12834" width="17.109375" customWidth="1"/>
    <col min="12835" max="12835" width="12.44140625" customWidth="1"/>
    <col min="12836" max="12838" width="10.6640625" customWidth="1"/>
    <col min="12839" max="12840" width="9" customWidth="1"/>
    <col min="12841" max="12841" width="8.44140625" customWidth="1"/>
    <col min="12842" max="12844" width="10.6640625" customWidth="1"/>
    <col min="12845" max="12845" width="18.44140625" customWidth="1"/>
    <col min="12846" max="12846" width="16.6640625" customWidth="1"/>
    <col min="12847" max="12847" width="30.44140625" customWidth="1"/>
    <col min="12848" max="12848" width="10.6640625" customWidth="1"/>
    <col min="12849" max="12849" width="34.33203125" customWidth="1"/>
    <col min="12850" max="12850" width="22.33203125" customWidth="1"/>
    <col min="12851" max="12851" width="22" customWidth="1"/>
    <col min="12852" max="12852" width="15.88671875" customWidth="1"/>
    <col min="12853" max="12853" width="16.109375" customWidth="1"/>
    <col min="12854" max="12854" width="17.5546875" customWidth="1"/>
    <col min="12855" max="12855" width="18.109375" customWidth="1"/>
    <col min="12856" max="12858" width="10.6640625" customWidth="1"/>
    <col min="13057" max="13057" width="9.44140625" customWidth="1"/>
    <col min="13058" max="13058" width="6.5546875" customWidth="1"/>
    <col min="13059" max="13059" width="19.44140625" customWidth="1"/>
    <col min="13060" max="13060" width="18.44140625" customWidth="1"/>
    <col min="13061" max="13061" width="17.33203125" customWidth="1"/>
    <col min="13062" max="13062" width="22.5546875" customWidth="1"/>
    <col min="13063" max="13063" width="19.6640625" customWidth="1"/>
    <col min="13064" max="13064" width="17.88671875" customWidth="1"/>
    <col min="13065" max="13065" width="12.88671875" customWidth="1"/>
    <col min="13066" max="13066" width="14.5546875" customWidth="1"/>
    <col min="13067" max="13067" width="21.44140625" customWidth="1"/>
    <col min="13068" max="13070" width="10.6640625" customWidth="1"/>
    <col min="13071" max="13071" width="21.33203125" customWidth="1"/>
    <col min="13072" max="13072" width="6" customWidth="1"/>
    <col min="13073" max="13073" width="7.44140625" customWidth="1"/>
    <col min="13074" max="13074" width="6.109375" customWidth="1"/>
    <col min="13075" max="13075" width="16" customWidth="1"/>
    <col min="13076" max="13076" width="19" customWidth="1"/>
    <col min="13077" max="13077" width="17.33203125" customWidth="1"/>
    <col min="13078" max="13078" width="13.33203125" customWidth="1"/>
    <col min="13079" max="13079" width="19" customWidth="1"/>
    <col min="13080" max="13080" width="18.5546875" customWidth="1"/>
    <col min="13081" max="13081" width="20.6640625" customWidth="1"/>
    <col min="13082" max="13088" width="10.6640625" customWidth="1"/>
    <col min="13089" max="13089" width="16.44140625" customWidth="1"/>
    <col min="13090" max="13090" width="17.109375" customWidth="1"/>
    <col min="13091" max="13091" width="12.44140625" customWidth="1"/>
    <col min="13092" max="13094" width="10.6640625" customWidth="1"/>
    <col min="13095" max="13096" width="9" customWidth="1"/>
    <col min="13097" max="13097" width="8.44140625" customWidth="1"/>
    <col min="13098" max="13100" width="10.6640625" customWidth="1"/>
    <col min="13101" max="13101" width="18.44140625" customWidth="1"/>
    <col min="13102" max="13102" width="16.6640625" customWidth="1"/>
    <col min="13103" max="13103" width="30.44140625" customWidth="1"/>
    <col min="13104" max="13104" width="10.6640625" customWidth="1"/>
    <col min="13105" max="13105" width="34.33203125" customWidth="1"/>
    <col min="13106" max="13106" width="22.33203125" customWidth="1"/>
    <col min="13107" max="13107" width="22" customWidth="1"/>
    <col min="13108" max="13108" width="15.88671875" customWidth="1"/>
    <col min="13109" max="13109" width="16.109375" customWidth="1"/>
    <col min="13110" max="13110" width="17.5546875" customWidth="1"/>
    <col min="13111" max="13111" width="18.109375" customWidth="1"/>
    <col min="13112" max="13114" width="10.6640625" customWidth="1"/>
    <col min="13313" max="13313" width="9.44140625" customWidth="1"/>
    <col min="13314" max="13314" width="6.5546875" customWidth="1"/>
    <col min="13315" max="13315" width="19.44140625" customWidth="1"/>
    <col min="13316" max="13316" width="18.44140625" customWidth="1"/>
    <col min="13317" max="13317" width="17.33203125" customWidth="1"/>
    <col min="13318" max="13318" width="22.5546875" customWidth="1"/>
    <col min="13319" max="13319" width="19.6640625" customWidth="1"/>
    <col min="13320" max="13320" width="17.88671875" customWidth="1"/>
    <col min="13321" max="13321" width="12.88671875" customWidth="1"/>
    <col min="13322" max="13322" width="14.5546875" customWidth="1"/>
    <col min="13323" max="13323" width="21.44140625" customWidth="1"/>
    <col min="13324" max="13326" width="10.6640625" customWidth="1"/>
    <col min="13327" max="13327" width="21.33203125" customWidth="1"/>
    <col min="13328" max="13328" width="6" customWidth="1"/>
    <col min="13329" max="13329" width="7.44140625" customWidth="1"/>
    <col min="13330" max="13330" width="6.109375" customWidth="1"/>
    <col min="13331" max="13331" width="16" customWidth="1"/>
    <col min="13332" max="13332" width="19" customWidth="1"/>
    <col min="13333" max="13333" width="17.33203125" customWidth="1"/>
    <col min="13334" max="13334" width="13.33203125" customWidth="1"/>
    <col min="13335" max="13335" width="19" customWidth="1"/>
    <col min="13336" max="13336" width="18.5546875" customWidth="1"/>
    <col min="13337" max="13337" width="20.6640625" customWidth="1"/>
    <col min="13338" max="13344" width="10.6640625" customWidth="1"/>
    <col min="13345" max="13345" width="16.44140625" customWidth="1"/>
    <col min="13346" max="13346" width="17.109375" customWidth="1"/>
    <col min="13347" max="13347" width="12.44140625" customWidth="1"/>
    <col min="13348" max="13350" width="10.6640625" customWidth="1"/>
    <col min="13351" max="13352" width="9" customWidth="1"/>
    <col min="13353" max="13353" width="8.44140625" customWidth="1"/>
    <col min="13354" max="13356" width="10.6640625" customWidth="1"/>
    <col min="13357" max="13357" width="18.44140625" customWidth="1"/>
    <col min="13358" max="13358" width="16.6640625" customWidth="1"/>
    <col min="13359" max="13359" width="30.44140625" customWidth="1"/>
    <col min="13360" max="13360" width="10.6640625" customWidth="1"/>
    <col min="13361" max="13361" width="34.33203125" customWidth="1"/>
    <col min="13362" max="13362" width="22.33203125" customWidth="1"/>
    <col min="13363" max="13363" width="22" customWidth="1"/>
    <col min="13364" max="13364" width="15.88671875" customWidth="1"/>
    <col min="13365" max="13365" width="16.109375" customWidth="1"/>
    <col min="13366" max="13366" width="17.5546875" customWidth="1"/>
    <col min="13367" max="13367" width="18.109375" customWidth="1"/>
    <col min="13368" max="13370" width="10.6640625" customWidth="1"/>
    <col min="13569" max="13569" width="9.44140625" customWidth="1"/>
    <col min="13570" max="13570" width="6.5546875" customWidth="1"/>
    <col min="13571" max="13571" width="19.44140625" customWidth="1"/>
    <col min="13572" max="13572" width="18.44140625" customWidth="1"/>
    <col min="13573" max="13573" width="17.33203125" customWidth="1"/>
    <col min="13574" max="13574" width="22.5546875" customWidth="1"/>
    <col min="13575" max="13575" width="19.6640625" customWidth="1"/>
    <col min="13576" max="13576" width="17.88671875" customWidth="1"/>
    <col min="13577" max="13577" width="12.88671875" customWidth="1"/>
    <col min="13578" max="13578" width="14.5546875" customWidth="1"/>
    <col min="13579" max="13579" width="21.44140625" customWidth="1"/>
    <col min="13580" max="13582" width="10.6640625" customWidth="1"/>
    <col min="13583" max="13583" width="21.33203125" customWidth="1"/>
    <col min="13584" max="13584" width="6" customWidth="1"/>
    <col min="13585" max="13585" width="7.44140625" customWidth="1"/>
    <col min="13586" max="13586" width="6.109375" customWidth="1"/>
    <col min="13587" max="13587" width="16" customWidth="1"/>
    <col min="13588" max="13588" width="19" customWidth="1"/>
    <col min="13589" max="13589" width="17.33203125" customWidth="1"/>
    <col min="13590" max="13590" width="13.33203125" customWidth="1"/>
    <col min="13591" max="13591" width="19" customWidth="1"/>
    <col min="13592" max="13592" width="18.5546875" customWidth="1"/>
    <col min="13593" max="13593" width="20.6640625" customWidth="1"/>
    <col min="13594" max="13600" width="10.6640625" customWidth="1"/>
    <col min="13601" max="13601" width="16.44140625" customWidth="1"/>
    <col min="13602" max="13602" width="17.109375" customWidth="1"/>
    <col min="13603" max="13603" width="12.44140625" customWidth="1"/>
    <col min="13604" max="13606" width="10.6640625" customWidth="1"/>
    <col min="13607" max="13608" width="9" customWidth="1"/>
    <col min="13609" max="13609" width="8.44140625" customWidth="1"/>
    <col min="13610" max="13612" width="10.6640625" customWidth="1"/>
    <col min="13613" max="13613" width="18.44140625" customWidth="1"/>
    <col min="13614" max="13614" width="16.6640625" customWidth="1"/>
    <col min="13615" max="13615" width="30.44140625" customWidth="1"/>
    <col min="13616" max="13616" width="10.6640625" customWidth="1"/>
    <col min="13617" max="13617" width="34.33203125" customWidth="1"/>
    <col min="13618" max="13618" width="22.33203125" customWidth="1"/>
    <col min="13619" max="13619" width="22" customWidth="1"/>
    <col min="13620" max="13620" width="15.88671875" customWidth="1"/>
    <col min="13621" max="13621" width="16.109375" customWidth="1"/>
    <col min="13622" max="13622" width="17.5546875" customWidth="1"/>
    <col min="13623" max="13623" width="18.109375" customWidth="1"/>
    <col min="13624" max="13626" width="10.6640625" customWidth="1"/>
    <col min="13825" max="13825" width="9.44140625" customWidth="1"/>
    <col min="13826" max="13826" width="6.5546875" customWidth="1"/>
    <col min="13827" max="13827" width="19.44140625" customWidth="1"/>
    <col min="13828" max="13828" width="18.44140625" customWidth="1"/>
    <col min="13829" max="13829" width="17.33203125" customWidth="1"/>
    <col min="13830" max="13830" width="22.5546875" customWidth="1"/>
    <col min="13831" max="13831" width="19.6640625" customWidth="1"/>
    <col min="13832" max="13832" width="17.88671875" customWidth="1"/>
    <col min="13833" max="13833" width="12.88671875" customWidth="1"/>
    <col min="13834" max="13834" width="14.5546875" customWidth="1"/>
    <col min="13835" max="13835" width="21.44140625" customWidth="1"/>
    <col min="13836" max="13838" width="10.6640625" customWidth="1"/>
    <col min="13839" max="13839" width="21.33203125" customWidth="1"/>
    <col min="13840" max="13840" width="6" customWidth="1"/>
    <col min="13841" max="13841" width="7.44140625" customWidth="1"/>
    <col min="13842" max="13842" width="6.109375" customWidth="1"/>
    <col min="13843" max="13843" width="16" customWidth="1"/>
    <col min="13844" max="13844" width="19" customWidth="1"/>
    <col min="13845" max="13845" width="17.33203125" customWidth="1"/>
    <col min="13846" max="13846" width="13.33203125" customWidth="1"/>
    <col min="13847" max="13847" width="19" customWidth="1"/>
    <col min="13848" max="13848" width="18.5546875" customWidth="1"/>
    <col min="13849" max="13849" width="20.6640625" customWidth="1"/>
    <col min="13850" max="13856" width="10.6640625" customWidth="1"/>
    <col min="13857" max="13857" width="16.44140625" customWidth="1"/>
    <col min="13858" max="13858" width="17.109375" customWidth="1"/>
    <col min="13859" max="13859" width="12.44140625" customWidth="1"/>
    <col min="13860" max="13862" width="10.6640625" customWidth="1"/>
    <col min="13863" max="13864" width="9" customWidth="1"/>
    <col min="13865" max="13865" width="8.44140625" customWidth="1"/>
    <col min="13866" max="13868" width="10.6640625" customWidth="1"/>
    <col min="13869" max="13869" width="18.44140625" customWidth="1"/>
    <col min="13870" max="13870" width="16.6640625" customWidth="1"/>
    <col min="13871" max="13871" width="30.44140625" customWidth="1"/>
    <col min="13872" max="13872" width="10.6640625" customWidth="1"/>
    <col min="13873" max="13873" width="34.33203125" customWidth="1"/>
    <col min="13874" max="13874" width="22.33203125" customWidth="1"/>
    <col min="13875" max="13875" width="22" customWidth="1"/>
    <col min="13876" max="13876" width="15.88671875" customWidth="1"/>
    <col min="13877" max="13877" width="16.109375" customWidth="1"/>
    <col min="13878" max="13878" width="17.5546875" customWidth="1"/>
    <col min="13879" max="13879" width="18.109375" customWidth="1"/>
    <col min="13880" max="13882" width="10.6640625" customWidth="1"/>
    <col min="14081" max="14081" width="9.44140625" customWidth="1"/>
    <col min="14082" max="14082" width="6.5546875" customWidth="1"/>
    <col min="14083" max="14083" width="19.44140625" customWidth="1"/>
    <col min="14084" max="14084" width="18.44140625" customWidth="1"/>
    <col min="14085" max="14085" width="17.33203125" customWidth="1"/>
    <col min="14086" max="14086" width="22.5546875" customWidth="1"/>
    <col min="14087" max="14087" width="19.6640625" customWidth="1"/>
    <col min="14088" max="14088" width="17.88671875" customWidth="1"/>
    <col min="14089" max="14089" width="12.88671875" customWidth="1"/>
    <col min="14090" max="14090" width="14.5546875" customWidth="1"/>
    <col min="14091" max="14091" width="21.44140625" customWidth="1"/>
    <col min="14092" max="14094" width="10.6640625" customWidth="1"/>
    <col min="14095" max="14095" width="21.33203125" customWidth="1"/>
    <col min="14096" max="14096" width="6" customWidth="1"/>
    <col min="14097" max="14097" width="7.44140625" customWidth="1"/>
    <col min="14098" max="14098" width="6.109375" customWidth="1"/>
    <col min="14099" max="14099" width="16" customWidth="1"/>
    <col min="14100" max="14100" width="19" customWidth="1"/>
    <col min="14101" max="14101" width="17.33203125" customWidth="1"/>
    <col min="14102" max="14102" width="13.33203125" customWidth="1"/>
    <col min="14103" max="14103" width="19" customWidth="1"/>
    <col min="14104" max="14104" width="18.5546875" customWidth="1"/>
    <col min="14105" max="14105" width="20.6640625" customWidth="1"/>
    <col min="14106" max="14112" width="10.6640625" customWidth="1"/>
    <col min="14113" max="14113" width="16.44140625" customWidth="1"/>
    <col min="14114" max="14114" width="17.109375" customWidth="1"/>
    <col min="14115" max="14115" width="12.44140625" customWidth="1"/>
    <col min="14116" max="14118" width="10.6640625" customWidth="1"/>
    <col min="14119" max="14120" width="9" customWidth="1"/>
    <col min="14121" max="14121" width="8.44140625" customWidth="1"/>
    <col min="14122" max="14124" width="10.6640625" customWidth="1"/>
    <col min="14125" max="14125" width="18.44140625" customWidth="1"/>
    <col min="14126" max="14126" width="16.6640625" customWidth="1"/>
    <col min="14127" max="14127" width="30.44140625" customWidth="1"/>
    <col min="14128" max="14128" width="10.6640625" customWidth="1"/>
    <col min="14129" max="14129" width="34.33203125" customWidth="1"/>
    <col min="14130" max="14130" width="22.33203125" customWidth="1"/>
    <col min="14131" max="14131" width="22" customWidth="1"/>
    <col min="14132" max="14132" width="15.88671875" customWidth="1"/>
    <col min="14133" max="14133" width="16.109375" customWidth="1"/>
    <col min="14134" max="14134" width="17.5546875" customWidth="1"/>
    <col min="14135" max="14135" width="18.109375" customWidth="1"/>
    <col min="14136" max="14138" width="10.6640625" customWidth="1"/>
    <col min="14337" max="14337" width="9.44140625" customWidth="1"/>
    <col min="14338" max="14338" width="6.5546875" customWidth="1"/>
    <col min="14339" max="14339" width="19.44140625" customWidth="1"/>
    <col min="14340" max="14340" width="18.44140625" customWidth="1"/>
    <col min="14341" max="14341" width="17.33203125" customWidth="1"/>
    <col min="14342" max="14342" width="22.5546875" customWidth="1"/>
    <col min="14343" max="14343" width="19.6640625" customWidth="1"/>
    <col min="14344" max="14344" width="17.88671875" customWidth="1"/>
    <col min="14345" max="14345" width="12.88671875" customWidth="1"/>
    <col min="14346" max="14346" width="14.5546875" customWidth="1"/>
    <col min="14347" max="14347" width="21.44140625" customWidth="1"/>
    <col min="14348" max="14350" width="10.6640625" customWidth="1"/>
    <col min="14351" max="14351" width="21.33203125" customWidth="1"/>
    <col min="14352" max="14352" width="6" customWidth="1"/>
    <col min="14353" max="14353" width="7.44140625" customWidth="1"/>
    <col min="14354" max="14354" width="6.109375" customWidth="1"/>
    <col min="14355" max="14355" width="16" customWidth="1"/>
    <col min="14356" max="14356" width="19" customWidth="1"/>
    <col min="14357" max="14357" width="17.33203125" customWidth="1"/>
    <col min="14358" max="14358" width="13.33203125" customWidth="1"/>
    <col min="14359" max="14359" width="19" customWidth="1"/>
    <col min="14360" max="14360" width="18.5546875" customWidth="1"/>
    <col min="14361" max="14361" width="20.6640625" customWidth="1"/>
    <col min="14362" max="14368" width="10.6640625" customWidth="1"/>
    <col min="14369" max="14369" width="16.44140625" customWidth="1"/>
    <col min="14370" max="14370" width="17.109375" customWidth="1"/>
    <col min="14371" max="14371" width="12.44140625" customWidth="1"/>
    <col min="14372" max="14374" width="10.6640625" customWidth="1"/>
    <col min="14375" max="14376" width="9" customWidth="1"/>
    <col min="14377" max="14377" width="8.44140625" customWidth="1"/>
    <col min="14378" max="14380" width="10.6640625" customWidth="1"/>
    <col min="14381" max="14381" width="18.44140625" customWidth="1"/>
    <col min="14382" max="14382" width="16.6640625" customWidth="1"/>
    <col min="14383" max="14383" width="30.44140625" customWidth="1"/>
    <col min="14384" max="14384" width="10.6640625" customWidth="1"/>
    <col min="14385" max="14385" width="34.33203125" customWidth="1"/>
    <col min="14386" max="14386" width="22.33203125" customWidth="1"/>
    <col min="14387" max="14387" width="22" customWidth="1"/>
    <col min="14388" max="14388" width="15.88671875" customWidth="1"/>
    <col min="14389" max="14389" width="16.109375" customWidth="1"/>
    <col min="14390" max="14390" width="17.5546875" customWidth="1"/>
    <col min="14391" max="14391" width="18.109375" customWidth="1"/>
    <col min="14392" max="14394" width="10.6640625" customWidth="1"/>
    <col min="14593" max="14593" width="9.44140625" customWidth="1"/>
    <col min="14594" max="14594" width="6.5546875" customWidth="1"/>
    <col min="14595" max="14595" width="19.44140625" customWidth="1"/>
    <col min="14596" max="14596" width="18.44140625" customWidth="1"/>
    <col min="14597" max="14597" width="17.33203125" customWidth="1"/>
    <col min="14598" max="14598" width="22.5546875" customWidth="1"/>
    <col min="14599" max="14599" width="19.6640625" customWidth="1"/>
    <col min="14600" max="14600" width="17.88671875" customWidth="1"/>
    <col min="14601" max="14601" width="12.88671875" customWidth="1"/>
    <col min="14602" max="14602" width="14.5546875" customWidth="1"/>
    <col min="14603" max="14603" width="21.44140625" customWidth="1"/>
    <col min="14604" max="14606" width="10.6640625" customWidth="1"/>
    <col min="14607" max="14607" width="21.33203125" customWidth="1"/>
    <col min="14608" max="14608" width="6" customWidth="1"/>
    <col min="14609" max="14609" width="7.44140625" customWidth="1"/>
    <col min="14610" max="14610" width="6.109375" customWidth="1"/>
    <col min="14611" max="14611" width="16" customWidth="1"/>
    <col min="14612" max="14612" width="19" customWidth="1"/>
    <col min="14613" max="14613" width="17.33203125" customWidth="1"/>
    <col min="14614" max="14614" width="13.33203125" customWidth="1"/>
    <col min="14615" max="14615" width="19" customWidth="1"/>
    <col min="14616" max="14616" width="18.5546875" customWidth="1"/>
    <col min="14617" max="14617" width="20.6640625" customWidth="1"/>
    <col min="14618" max="14624" width="10.6640625" customWidth="1"/>
    <col min="14625" max="14625" width="16.44140625" customWidth="1"/>
    <col min="14626" max="14626" width="17.109375" customWidth="1"/>
    <col min="14627" max="14627" width="12.44140625" customWidth="1"/>
    <col min="14628" max="14630" width="10.6640625" customWidth="1"/>
    <col min="14631" max="14632" width="9" customWidth="1"/>
    <col min="14633" max="14633" width="8.44140625" customWidth="1"/>
    <col min="14634" max="14636" width="10.6640625" customWidth="1"/>
    <col min="14637" max="14637" width="18.44140625" customWidth="1"/>
    <col min="14638" max="14638" width="16.6640625" customWidth="1"/>
    <col min="14639" max="14639" width="30.44140625" customWidth="1"/>
    <col min="14640" max="14640" width="10.6640625" customWidth="1"/>
    <col min="14641" max="14641" width="34.33203125" customWidth="1"/>
    <col min="14642" max="14642" width="22.33203125" customWidth="1"/>
    <col min="14643" max="14643" width="22" customWidth="1"/>
    <col min="14644" max="14644" width="15.88671875" customWidth="1"/>
    <col min="14645" max="14645" width="16.109375" customWidth="1"/>
    <col min="14646" max="14646" width="17.5546875" customWidth="1"/>
    <col min="14647" max="14647" width="18.109375" customWidth="1"/>
    <col min="14648" max="14650" width="10.6640625" customWidth="1"/>
    <col min="14849" max="14849" width="9.44140625" customWidth="1"/>
    <col min="14850" max="14850" width="6.5546875" customWidth="1"/>
    <col min="14851" max="14851" width="19.44140625" customWidth="1"/>
    <col min="14852" max="14852" width="18.44140625" customWidth="1"/>
    <col min="14853" max="14853" width="17.33203125" customWidth="1"/>
    <col min="14854" max="14854" width="22.5546875" customWidth="1"/>
    <col min="14855" max="14855" width="19.6640625" customWidth="1"/>
    <col min="14856" max="14856" width="17.88671875" customWidth="1"/>
    <col min="14857" max="14857" width="12.88671875" customWidth="1"/>
    <col min="14858" max="14858" width="14.5546875" customWidth="1"/>
    <col min="14859" max="14859" width="21.44140625" customWidth="1"/>
    <col min="14860" max="14862" width="10.6640625" customWidth="1"/>
    <col min="14863" max="14863" width="21.33203125" customWidth="1"/>
    <col min="14864" max="14864" width="6" customWidth="1"/>
    <col min="14865" max="14865" width="7.44140625" customWidth="1"/>
    <col min="14866" max="14866" width="6.109375" customWidth="1"/>
    <col min="14867" max="14867" width="16" customWidth="1"/>
    <col min="14868" max="14868" width="19" customWidth="1"/>
    <col min="14869" max="14869" width="17.33203125" customWidth="1"/>
    <col min="14870" max="14870" width="13.33203125" customWidth="1"/>
    <col min="14871" max="14871" width="19" customWidth="1"/>
    <col min="14872" max="14872" width="18.5546875" customWidth="1"/>
    <col min="14873" max="14873" width="20.6640625" customWidth="1"/>
    <col min="14874" max="14880" width="10.6640625" customWidth="1"/>
    <col min="14881" max="14881" width="16.44140625" customWidth="1"/>
    <col min="14882" max="14882" width="17.109375" customWidth="1"/>
    <col min="14883" max="14883" width="12.44140625" customWidth="1"/>
    <col min="14884" max="14886" width="10.6640625" customWidth="1"/>
    <col min="14887" max="14888" width="9" customWidth="1"/>
    <col min="14889" max="14889" width="8.44140625" customWidth="1"/>
    <col min="14890" max="14892" width="10.6640625" customWidth="1"/>
    <col min="14893" max="14893" width="18.44140625" customWidth="1"/>
    <col min="14894" max="14894" width="16.6640625" customWidth="1"/>
    <col min="14895" max="14895" width="30.44140625" customWidth="1"/>
    <col min="14896" max="14896" width="10.6640625" customWidth="1"/>
    <col min="14897" max="14897" width="34.33203125" customWidth="1"/>
    <col min="14898" max="14898" width="22.33203125" customWidth="1"/>
    <col min="14899" max="14899" width="22" customWidth="1"/>
    <col min="14900" max="14900" width="15.88671875" customWidth="1"/>
    <col min="14901" max="14901" width="16.109375" customWidth="1"/>
    <col min="14902" max="14902" width="17.5546875" customWidth="1"/>
    <col min="14903" max="14903" width="18.109375" customWidth="1"/>
    <col min="14904" max="14906" width="10.6640625" customWidth="1"/>
    <col min="15105" max="15105" width="9.44140625" customWidth="1"/>
    <col min="15106" max="15106" width="6.5546875" customWidth="1"/>
    <col min="15107" max="15107" width="19.44140625" customWidth="1"/>
    <col min="15108" max="15108" width="18.44140625" customWidth="1"/>
    <col min="15109" max="15109" width="17.33203125" customWidth="1"/>
    <col min="15110" max="15110" width="22.5546875" customWidth="1"/>
    <col min="15111" max="15111" width="19.6640625" customWidth="1"/>
    <col min="15112" max="15112" width="17.88671875" customWidth="1"/>
    <col min="15113" max="15113" width="12.88671875" customWidth="1"/>
    <col min="15114" max="15114" width="14.5546875" customWidth="1"/>
    <col min="15115" max="15115" width="21.44140625" customWidth="1"/>
    <col min="15116" max="15118" width="10.6640625" customWidth="1"/>
    <col min="15119" max="15119" width="21.33203125" customWidth="1"/>
    <col min="15120" max="15120" width="6" customWidth="1"/>
    <col min="15121" max="15121" width="7.44140625" customWidth="1"/>
    <col min="15122" max="15122" width="6.109375" customWidth="1"/>
    <col min="15123" max="15123" width="16" customWidth="1"/>
    <col min="15124" max="15124" width="19" customWidth="1"/>
    <col min="15125" max="15125" width="17.33203125" customWidth="1"/>
    <col min="15126" max="15126" width="13.33203125" customWidth="1"/>
    <col min="15127" max="15127" width="19" customWidth="1"/>
    <col min="15128" max="15128" width="18.5546875" customWidth="1"/>
    <col min="15129" max="15129" width="20.6640625" customWidth="1"/>
    <col min="15130" max="15136" width="10.6640625" customWidth="1"/>
    <col min="15137" max="15137" width="16.44140625" customWidth="1"/>
    <col min="15138" max="15138" width="17.109375" customWidth="1"/>
    <col min="15139" max="15139" width="12.44140625" customWidth="1"/>
    <col min="15140" max="15142" width="10.6640625" customWidth="1"/>
    <col min="15143" max="15144" width="9" customWidth="1"/>
    <col min="15145" max="15145" width="8.44140625" customWidth="1"/>
    <col min="15146" max="15148" width="10.6640625" customWidth="1"/>
    <col min="15149" max="15149" width="18.44140625" customWidth="1"/>
    <col min="15150" max="15150" width="16.6640625" customWidth="1"/>
    <col min="15151" max="15151" width="30.44140625" customWidth="1"/>
    <col min="15152" max="15152" width="10.6640625" customWidth="1"/>
    <col min="15153" max="15153" width="34.33203125" customWidth="1"/>
    <col min="15154" max="15154" width="22.33203125" customWidth="1"/>
    <col min="15155" max="15155" width="22" customWidth="1"/>
    <col min="15156" max="15156" width="15.88671875" customWidth="1"/>
    <col min="15157" max="15157" width="16.109375" customWidth="1"/>
    <col min="15158" max="15158" width="17.5546875" customWidth="1"/>
    <col min="15159" max="15159" width="18.109375" customWidth="1"/>
    <col min="15160" max="15162" width="10.6640625" customWidth="1"/>
    <col min="15361" max="15361" width="9.44140625" customWidth="1"/>
    <col min="15362" max="15362" width="6.5546875" customWidth="1"/>
    <col min="15363" max="15363" width="19.44140625" customWidth="1"/>
    <col min="15364" max="15364" width="18.44140625" customWidth="1"/>
    <col min="15365" max="15365" width="17.33203125" customWidth="1"/>
    <col min="15366" max="15366" width="22.5546875" customWidth="1"/>
    <col min="15367" max="15367" width="19.6640625" customWidth="1"/>
    <col min="15368" max="15368" width="17.88671875" customWidth="1"/>
    <col min="15369" max="15369" width="12.88671875" customWidth="1"/>
    <col min="15370" max="15370" width="14.5546875" customWidth="1"/>
    <col min="15371" max="15371" width="21.44140625" customWidth="1"/>
    <col min="15372" max="15374" width="10.6640625" customWidth="1"/>
    <col min="15375" max="15375" width="21.33203125" customWidth="1"/>
    <col min="15376" max="15376" width="6" customWidth="1"/>
    <col min="15377" max="15377" width="7.44140625" customWidth="1"/>
    <col min="15378" max="15378" width="6.109375" customWidth="1"/>
    <col min="15379" max="15379" width="16" customWidth="1"/>
    <col min="15380" max="15380" width="19" customWidth="1"/>
    <col min="15381" max="15381" width="17.33203125" customWidth="1"/>
    <col min="15382" max="15382" width="13.33203125" customWidth="1"/>
    <col min="15383" max="15383" width="19" customWidth="1"/>
    <col min="15384" max="15384" width="18.5546875" customWidth="1"/>
    <col min="15385" max="15385" width="20.6640625" customWidth="1"/>
    <col min="15386" max="15392" width="10.6640625" customWidth="1"/>
    <col min="15393" max="15393" width="16.44140625" customWidth="1"/>
    <col min="15394" max="15394" width="17.109375" customWidth="1"/>
    <col min="15395" max="15395" width="12.44140625" customWidth="1"/>
    <col min="15396" max="15398" width="10.6640625" customWidth="1"/>
    <col min="15399" max="15400" width="9" customWidth="1"/>
    <col min="15401" max="15401" width="8.44140625" customWidth="1"/>
    <col min="15402" max="15404" width="10.6640625" customWidth="1"/>
    <col min="15405" max="15405" width="18.44140625" customWidth="1"/>
    <col min="15406" max="15406" width="16.6640625" customWidth="1"/>
    <col min="15407" max="15407" width="30.44140625" customWidth="1"/>
    <col min="15408" max="15408" width="10.6640625" customWidth="1"/>
    <col min="15409" max="15409" width="34.33203125" customWidth="1"/>
    <col min="15410" max="15410" width="22.33203125" customWidth="1"/>
    <col min="15411" max="15411" width="22" customWidth="1"/>
    <col min="15412" max="15412" width="15.88671875" customWidth="1"/>
    <col min="15413" max="15413" width="16.109375" customWidth="1"/>
    <col min="15414" max="15414" width="17.5546875" customWidth="1"/>
    <col min="15415" max="15415" width="18.109375" customWidth="1"/>
    <col min="15416" max="15418" width="10.6640625" customWidth="1"/>
    <col min="15617" max="15617" width="9.44140625" customWidth="1"/>
    <col min="15618" max="15618" width="6.5546875" customWidth="1"/>
    <col min="15619" max="15619" width="19.44140625" customWidth="1"/>
    <col min="15620" max="15620" width="18.44140625" customWidth="1"/>
    <col min="15621" max="15621" width="17.33203125" customWidth="1"/>
    <col min="15622" max="15622" width="22.5546875" customWidth="1"/>
    <col min="15623" max="15623" width="19.6640625" customWidth="1"/>
    <col min="15624" max="15624" width="17.88671875" customWidth="1"/>
    <col min="15625" max="15625" width="12.88671875" customWidth="1"/>
    <col min="15626" max="15626" width="14.5546875" customWidth="1"/>
    <col min="15627" max="15627" width="21.44140625" customWidth="1"/>
    <col min="15628" max="15630" width="10.6640625" customWidth="1"/>
    <col min="15631" max="15631" width="21.33203125" customWidth="1"/>
    <col min="15632" max="15632" width="6" customWidth="1"/>
    <col min="15633" max="15633" width="7.44140625" customWidth="1"/>
    <col min="15634" max="15634" width="6.109375" customWidth="1"/>
    <col min="15635" max="15635" width="16" customWidth="1"/>
    <col min="15636" max="15636" width="19" customWidth="1"/>
    <col min="15637" max="15637" width="17.33203125" customWidth="1"/>
    <col min="15638" max="15638" width="13.33203125" customWidth="1"/>
    <col min="15639" max="15639" width="19" customWidth="1"/>
    <col min="15640" max="15640" width="18.5546875" customWidth="1"/>
    <col min="15641" max="15641" width="20.6640625" customWidth="1"/>
    <col min="15642" max="15648" width="10.6640625" customWidth="1"/>
    <col min="15649" max="15649" width="16.44140625" customWidth="1"/>
    <col min="15650" max="15650" width="17.109375" customWidth="1"/>
    <col min="15651" max="15651" width="12.44140625" customWidth="1"/>
    <col min="15652" max="15654" width="10.6640625" customWidth="1"/>
    <col min="15655" max="15656" width="9" customWidth="1"/>
    <col min="15657" max="15657" width="8.44140625" customWidth="1"/>
    <col min="15658" max="15660" width="10.6640625" customWidth="1"/>
    <col min="15661" max="15661" width="18.44140625" customWidth="1"/>
    <col min="15662" max="15662" width="16.6640625" customWidth="1"/>
    <col min="15663" max="15663" width="30.44140625" customWidth="1"/>
    <col min="15664" max="15664" width="10.6640625" customWidth="1"/>
    <col min="15665" max="15665" width="34.33203125" customWidth="1"/>
    <col min="15666" max="15666" width="22.33203125" customWidth="1"/>
    <col min="15667" max="15667" width="22" customWidth="1"/>
    <col min="15668" max="15668" width="15.88671875" customWidth="1"/>
    <col min="15669" max="15669" width="16.109375" customWidth="1"/>
    <col min="15670" max="15670" width="17.5546875" customWidth="1"/>
    <col min="15671" max="15671" width="18.109375" customWidth="1"/>
    <col min="15672" max="15674" width="10.6640625" customWidth="1"/>
    <col min="15873" max="15873" width="9.44140625" customWidth="1"/>
    <col min="15874" max="15874" width="6.5546875" customWidth="1"/>
    <col min="15875" max="15875" width="19.44140625" customWidth="1"/>
    <col min="15876" max="15876" width="18.44140625" customWidth="1"/>
    <col min="15877" max="15877" width="17.33203125" customWidth="1"/>
    <col min="15878" max="15878" width="22.5546875" customWidth="1"/>
    <col min="15879" max="15879" width="19.6640625" customWidth="1"/>
    <col min="15880" max="15880" width="17.88671875" customWidth="1"/>
    <col min="15881" max="15881" width="12.88671875" customWidth="1"/>
    <col min="15882" max="15882" width="14.5546875" customWidth="1"/>
    <col min="15883" max="15883" width="21.44140625" customWidth="1"/>
    <col min="15884" max="15886" width="10.6640625" customWidth="1"/>
    <col min="15887" max="15887" width="21.33203125" customWidth="1"/>
    <col min="15888" max="15888" width="6" customWidth="1"/>
    <col min="15889" max="15889" width="7.44140625" customWidth="1"/>
    <col min="15890" max="15890" width="6.109375" customWidth="1"/>
    <col min="15891" max="15891" width="16" customWidth="1"/>
    <col min="15892" max="15892" width="19" customWidth="1"/>
    <col min="15893" max="15893" width="17.33203125" customWidth="1"/>
    <col min="15894" max="15894" width="13.33203125" customWidth="1"/>
    <col min="15895" max="15895" width="19" customWidth="1"/>
    <col min="15896" max="15896" width="18.5546875" customWidth="1"/>
    <col min="15897" max="15897" width="20.6640625" customWidth="1"/>
    <col min="15898" max="15904" width="10.6640625" customWidth="1"/>
    <col min="15905" max="15905" width="16.44140625" customWidth="1"/>
    <col min="15906" max="15906" width="17.109375" customWidth="1"/>
    <col min="15907" max="15907" width="12.44140625" customWidth="1"/>
    <col min="15908" max="15910" width="10.6640625" customWidth="1"/>
    <col min="15911" max="15912" width="9" customWidth="1"/>
    <col min="15913" max="15913" width="8.44140625" customWidth="1"/>
    <col min="15914" max="15916" width="10.6640625" customWidth="1"/>
    <col min="15917" max="15917" width="18.44140625" customWidth="1"/>
    <col min="15918" max="15918" width="16.6640625" customWidth="1"/>
    <col min="15919" max="15919" width="30.44140625" customWidth="1"/>
    <col min="15920" max="15920" width="10.6640625" customWidth="1"/>
    <col min="15921" max="15921" width="34.33203125" customWidth="1"/>
    <col min="15922" max="15922" width="22.33203125" customWidth="1"/>
    <col min="15923" max="15923" width="22" customWidth="1"/>
    <col min="15924" max="15924" width="15.88671875" customWidth="1"/>
    <col min="15925" max="15925" width="16.109375" customWidth="1"/>
    <col min="15926" max="15926" width="17.5546875" customWidth="1"/>
    <col min="15927" max="15927" width="18.109375" customWidth="1"/>
    <col min="15928" max="15930" width="10.6640625" customWidth="1"/>
    <col min="16129" max="16129" width="9.44140625" customWidth="1"/>
    <col min="16130" max="16130" width="6.5546875" customWidth="1"/>
    <col min="16131" max="16131" width="19.44140625" customWidth="1"/>
    <col min="16132" max="16132" width="18.44140625" customWidth="1"/>
    <col min="16133" max="16133" width="17.33203125" customWidth="1"/>
    <col min="16134" max="16134" width="22.5546875" customWidth="1"/>
    <col min="16135" max="16135" width="19.6640625" customWidth="1"/>
    <col min="16136" max="16136" width="17.88671875" customWidth="1"/>
    <col min="16137" max="16137" width="12.88671875" customWidth="1"/>
    <col min="16138" max="16138" width="14.5546875" customWidth="1"/>
    <col min="16139" max="16139" width="21.44140625" customWidth="1"/>
    <col min="16140" max="16142" width="10.6640625" customWidth="1"/>
    <col min="16143" max="16143" width="21.33203125" customWidth="1"/>
    <col min="16144" max="16144" width="6" customWidth="1"/>
    <col min="16145" max="16145" width="7.44140625" customWidth="1"/>
    <col min="16146" max="16146" width="6.109375" customWidth="1"/>
    <col min="16147" max="16147" width="16" customWidth="1"/>
    <col min="16148" max="16148" width="19" customWidth="1"/>
    <col min="16149" max="16149" width="17.33203125" customWidth="1"/>
    <col min="16150" max="16150" width="13.33203125" customWidth="1"/>
    <col min="16151" max="16151" width="19" customWidth="1"/>
    <col min="16152" max="16152" width="18.5546875" customWidth="1"/>
    <col min="16153" max="16153" width="20.6640625" customWidth="1"/>
    <col min="16154" max="16160" width="10.6640625" customWidth="1"/>
    <col min="16161" max="16161" width="16.44140625" customWidth="1"/>
    <col min="16162" max="16162" width="17.109375" customWidth="1"/>
    <col min="16163" max="16163" width="12.44140625" customWidth="1"/>
    <col min="16164" max="16166" width="10.6640625" customWidth="1"/>
    <col min="16167" max="16168" width="9" customWidth="1"/>
    <col min="16169" max="16169" width="8.44140625" customWidth="1"/>
    <col min="16170" max="16172" width="10.6640625" customWidth="1"/>
    <col min="16173" max="16173" width="18.44140625" customWidth="1"/>
    <col min="16174" max="16174" width="16.6640625" customWidth="1"/>
    <col min="16175" max="16175" width="30.44140625" customWidth="1"/>
    <col min="16176" max="16176" width="10.6640625" customWidth="1"/>
    <col min="16177" max="16177" width="34.33203125" customWidth="1"/>
    <col min="16178" max="16178" width="22.33203125" customWidth="1"/>
    <col min="16179" max="16179" width="22" customWidth="1"/>
    <col min="16180" max="16180" width="15.88671875" customWidth="1"/>
    <col min="16181" max="16181" width="16.109375" customWidth="1"/>
    <col min="16182" max="16182" width="17.5546875" customWidth="1"/>
    <col min="16183" max="16183" width="18.109375" customWidth="1"/>
    <col min="16184" max="16186" width="10.6640625" customWidth="1"/>
  </cols>
  <sheetData>
    <row r="1" spans="1:62">
      <c r="A1" s="63"/>
      <c r="B1" s="64"/>
      <c r="C1" s="63"/>
      <c r="D1" s="63"/>
      <c r="E1" s="63"/>
      <c r="F1" s="63"/>
      <c r="G1" s="64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4"/>
      <c r="AA1" s="63"/>
      <c r="AB1" s="64"/>
      <c r="AC1" s="63"/>
      <c r="AD1" s="64"/>
      <c r="AE1" s="63" t="s">
        <v>6588</v>
      </c>
      <c r="AF1" s="63"/>
      <c r="AG1" s="63"/>
      <c r="AH1" s="63"/>
      <c r="AI1" s="63"/>
      <c r="AJ1" s="63"/>
      <c r="AK1" s="64"/>
      <c r="AL1" s="64"/>
      <c r="AM1" s="64"/>
      <c r="AN1" s="64"/>
      <c r="AO1" s="64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</row>
    <row r="2" spans="1:62">
      <c r="A2" s="63"/>
      <c r="B2" s="64"/>
      <c r="C2" s="63"/>
      <c r="D2" s="63"/>
      <c r="E2" s="63"/>
      <c r="F2" s="63"/>
      <c r="G2" s="64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4"/>
      <c r="AA2" s="63"/>
      <c r="AB2" s="64"/>
      <c r="AC2" s="63"/>
      <c r="AD2" s="64"/>
      <c r="AE2" s="63"/>
      <c r="AF2" s="63"/>
      <c r="AG2" s="63"/>
      <c r="AH2" s="63"/>
      <c r="AI2" s="63"/>
      <c r="AJ2" s="63"/>
      <c r="AK2" s="64"/>
      <c r="AL2" s="64"/>
      <c r="AM2" s="64"/>
      <c r="AN2" s="64"/>
      <c r="AO2" s="64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</row>
    <row r="3" spans="1:62" ht="15.6">
      <c r="A3" s="63"/>
      <c r="B3" s="64"/>
      <c r="C3" s="63"/>
      <c r="D3" s="63"/>
      <c r="E3" s="63"/>
      <c r="F3" s="63"/>
      <c r="G3" s="64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4"/>
      <c r="AA3" s="63"/>
      <c r="AB3" s="64"/>
      <c r="AC3" s="63"/>
      <c r="AD3" s="64"/>
      <c r="AE3" s="87">
        <f>SUBTOTAL(9,AE6:AE1991)</f>
        <v>75496</v>
      </c>
      <c r="AF3" s="119"/>
      <c r="AG3" s="63"/>
      <c r="AH3" s="63"/>
      <c r="AI3" s="63"/>
      <c r="AJ3" s="63"/>
      <c r="AK3" s="64"/>
      <c r="AL3" s="64"/>
      <c r="AM3" s="64"/>
      <c r="AN3" s="64"/>
      <c r="AO3" s="64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H3" s="86" t="str">
        <f>LEFT(O3,4)</f>
        <v/>
      </c>
      <c r="BI3" s="86" t="str">
        <f>RIGHT(O3,3)</f>
        <v/>
      </c>
      <c r="BJ3" s="86">
        <v>1219</v>
      </c>
    </row>
    <row r="4" spans="1:62">
      <c r="A4" s="63"/>
      <c r="B4" s="64"/>
      <c r="C4" s="63"/>
      <c r="D4" s="63"/>
      <c r="E4" s="63"/>
      <c r="F4" s="63"/>
      <c r="G4" s="64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/>
      <c r="AA4" s="63"/>
      <c r="AB4" s="64"/>
      <c r="AC4" s="63"/>
      <c r="AD4" s="64"/>
      <c r="AE4" s="63"/>
      <c r="AF4" s="63"/>
      <c r="AG4" s="63"/>
      <c r="AH4" s="63"/>
      <c r="AI4" s="63"/>
      <c r="AJ4" s="63"/>
      <c r="AK4" s="64"/>
      <c r="AL4" s="64"/>
      <c r="AM4" s="64"/>
      <c r="AN4" s="64"/>
      <c r="AO4" s="64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</row>
    <row r="5" spans="1:62">
      <c r="A5" s="91" t="s">
        <v>1882</v>
      </c>
      <c r="B5" s="91" t="s">
        <v>1883</v>
      </c>
      <c r="C5" s="91" t="s">
        <v>1884</v>
      </c>
      <c r="D5" s="91" t="s">
        <v>1885</v>
      </c>
      <c r="E5" s="91" t="s">
        <v>1886</v>
      </c>
      <c r="F5" s="91" t="s">
        <v>1887</v>
      </c>
      <c r="G5" s="91" t="s">
        <v>1888</v>
      </c>
      <c r="H5" s="91" t="s">
        <v>1889</v>
      </c>
      <c r="I5" s="91" t="s">
        <v>1890</v>
      </c>
      <c r="J5" s="91" t="s">
        <v>1891</v>
      </c>
      <c r="K5" s="91" t="s">
        <v>1892</v>
      </c>
      <c r="L5" s="91" t="s">
        <v>1893</v>
      </c>
      <c r="M5" s="91" t="s">
        <v>1894</v>
      </c>
      <c r="N5" s="91" t="s">
        <v>1895</v>
      </c>
      <c r="O5" s="91" t="s">
        <v>1896</v>
      </c>
      <c r="P5" s="91" t="s">
        <v>1207</v>
      </c>
      <c r="Q5" s="91" t="s">
        <v>1206</v>
      </c>
      <c r="R5" s="91" t="s">
        <v>1205</v>
      </c>
      <c r="S5" s="91" t="s">
        <v>1897</v>
      </c>
      <c r="T5" s="91" t="s">
        <v>1898</v>
      </c>
      <c r="U5" s="91" t="s">
        <v>1899</v>
      </c>
      <c r="V5" s="91" t="s">
        <v>1900</v>
      </c>
      <c r="W5" s="91" t="s">
        <v>1901</v>
      </c>
      <c r="X5" s="91" t="s">
        <v>1902</v>
      </c>
      <c r="Y5" s="91" t="s">
        <v>1903</v>
      </c>
      <c r="Z5" s="91" t="s">
        <v>1904</v>
      </c>
      <c r="AA5" s="91" t="s">
        <v>1905</v>
      </c>
      <c r="AB5" s="91" t="s">
        <v>1906</v>
      </c>
      <c r="AC5" s="91" t="s">
        <v>1907</v>
      </c>
      <c r="AD5" s="91" t="s">
        <v>1908</v>
      </c>
      <c r="AE5" s="91" t="s">
        <v>1909</v>
      </c>
      <c r="AF5" s="91" t="s">
        <v>1910</v>
      </c>
      <c r="AG5" s="91" t="s">
        <v>1911</v>
      </c>
      <c r="AH5" s="91" t="s">
        <v>1912</v>
      </c>
      <c r="AI5" s="91" t="s">
        <v>1913</v>
      </c>
      <c r="AJ5" s="91" t="s">
        <v>1914</v>
      </c>
      <c r="AK5" s="91" t="s">
        <v>1915</v>
      </c>
      <c r="AL5" s="91" t="s">
        <v>1916</v>
      </c>
      <c r="AM5" s="91" t="s">
        <v>1917</v>
      </c>
      <c r="AN5" s="91" t="s">
        <v>1918</v>
      </c>
      <c r="AO5" s="91" t="s">
        <v>1919</v>
      </c>
      <c r="AP5" s="91" t="s">
        <v>1920</v>
      </c>
      <c r="AQ5" s="91" t="s">
        <v>1921</v>
      </c>
      <c r="AR5" s="91" t="s">
        <v>1922</v>
      </c>
      <c r="AS5" s="91" t="s">
        <v>1923</v>
      </c>
      <c r="AT5" s="91" t="s">
        <v>1924</v>
      </c>
      <c r="AU5" s="91" t="s">
        <v>1925</v>
      </c>
      <c r="AV5" s="91" t="s">
        <v>1926</v>
      </c>
      <c r="AW5" s="91" t="s">
        <v>1927</v>
      </c>
      <c r="AX5" s="91" t="s">
        <v>1928</v>
      </c>
      <c r="AY5" s="91" t="s">
        <v>1929</v>
      </c>
      <c r="AZ5" s="91" t="s">
        <v>1930</v>
      </c>
      <c r="BA5" s="91" t="s">
        <v>1931</v>
      </c>
      <c r="BB5" s="91" t="s">
        <v>1932</v>
      </c>
      <c r="BC5" s="91" t="s">
        <v>1933</v>
      </c>
      <c r="BD5" s="91" t="s">
        <v>1934</v>
      </c>
      <c r="BE5" s="91" t="s">
        <v>1935</v>
      </c>
      <c r="BF5" s="91" t="s">
        <v>1936</v>
      </c>
      <c r="BH5" s="71" t="s">
        <v>1672</v>
      </c>
      <c r="BI5" s="71" t="s">
        <v>1215</v>
      </c>
      <c r="BJ5" s="71" t="s">
        <v>1673</v>
      </c>
    </row>
    <row r="6" spans="1:62" hidden="1">
      <c r="A6" s="61" t="b">
        <v>0</v>
      </c>
      <c r="B6" s="62">
        <v>5195</v>
      </c>
      <c r="C6" s="61" t="s">
        <v>1702</v>
      </c>
      <c r="D6" s="61" t="s">
        <v>3281</v>
      </c>
      <c r="E6" s="61" t="s">
        <v>3281</v>
      </c>
      <c r="F6" s="61" t="s">
        <v>1702</v>
      </c>
      <c r="G6" s="62">
        <v>0</v>
      </c>
      <c r="H6" s="61" t="s">
        <v>1702</v>
      </c>
      <c r="I6" s="61" t="s">
        <v>1675</v>
      </c>
      <c r="J6" s="61" t="s">
        <v>3282</v>
      </c>
      <c r="K6" s="61" t="s">
        <v>3282</v>
      </c>
      <c r="L6" s="61" t="s">
        <v>2032</v>
      </c>
      <c r="M6" s="61" t="s">
        <v>1894</v>
      </c>
      <c r="N6" s="61" t="s">
        <v>1702</v>
      </c>
      <c r="O6" s="61" t="s">
        <v>1445</v>
      </c>
      <c r="P6" s="61">
        <v>0.8</v>
      </c>
      <c r="Q6" s="61">
        <v>1219</v>
      </c>
      <c r="R6" s="61">
        <v>0</v>
      </c>
      <c r="S6" s="61" t="s">
        <v>3283</v>
      </c>
      <c r="T6" s="61" t="s">
        <v>1702</v>
      </c>
      <c r="U6" s="61" t="s">
        <v>2041</v>
      </c>
      <c r="V6" s="61" t="s">
        <v>2677</v>
      </c>
      <c r="W6" s="61" t="s">
        <v>1938</v>
      </c>
      <c r="X6" s="61" t="s">
        <v>1447</v>
      </c>
      <c r="Y6" s="61" t="s">
        <v>2675</v>
      </c>
      <c r="Z6" s="62">
        <v>1</v>
      </c>
      <c r="AA6" s="61">
        <v>8875</v>
      </c>
      <c r="AB6" s="62">
        <v>1</v>
      </c>
      <c r="AC6" s="61">
        <v>8875</v>
      </c>
      <c r="AD6" s="62">
        <v>1</v>
      </c>
      <c r="AE6" s="61">
        <v>8875</v>
      </c>
      <c r="AF6" s="61" t="s">
        <v>3284</v>
      </c>
      <c r="AG6" s="61" t="s">
        <v>1944</v>
      </c>
      <c r="AH6" s="61" t="s">
        <v>1702</v>
      </c>
      <c r="AI6" s="61">
        <v>0</v>
      </c>
      <c r="AJ6" s="61" t="s">
        <v>1948</v>
      </c>
      <c r="AK6" s="62">
        <v>2025</v>
      </c>
      <c r="AL6" s="62">
        <v>6</v>
      </c>
      <c r="AM6" s="62">
        <v>0</v>
      </c>
      <c r="AN6" s="62">
        <v>10</v>
      </c>
      <c r="AO6" s="62">
        <v>22</v>
      </c>
      <c r="AP6" s="61" t="s">
        <v>1702</v>
      </c>
      <c r="AQ6" s="61" t="s">
        <v>1702</v>
      </c>
      <c r="AR6" s="61" t="s">
        <v>1702</v>
      </c>
      <c r="AS6" s="61" t="s">
        <v>2677</v>
      </c>
      <c r="AT6" s="61" t="s">
        <v>1702</v>
      </c>
      <c r="AU6" s="61" t="b">
        <v>1</v>
      </c>
      <c r="AV6" s="61" t="b">
        <v>0</v>
      </c>
      <c r="AW6" s="61" t="s">
        <v>1702</v>
      </c>
      <c r="AX6" s="61" t="s">
        <v>1702</v>
      </c>
      <c r="AY6" s="61">
        <v>0</v>
      </c>
      <c r="AZ6" s="61">
        <v>0</v>
      </c>
      <c r="BA6" s="61">
        <v>0</v>
      </c>
      <c r="BB6" s="61" t="s">
        <v>1943</v>
      </c>
      <c r="BC6" s="61">
        <v>23</v>
      </c>
      <c r="BD6" s="61" t="b">
        <v>0</v>
      </c>
      <c r="BH6" s="47" t="str">
        <f>LEFT(O6,4)</f>
        <v>SGCD</v>
      </c>
      <c r="BI6" s="47" t="str">
        <f>RIGHT(O6,3)</f>
        <v>Z22</v>
      </c>
      <c r="BJ6" s="47">
        <v>1219</v>
      </c>
    </row>
    <row r="7" spans="1:62" hidden="1">
      <c r="A7" s="61" t="b">
        <v>0</v>
      </c>
      <c r="B7" s="62">
        <v>5688</v>
      </c>
      <c r="C7" s="61" t="s">
        <v>6589</v>
      </c>
      <c r="D7" s="61" t="s">
        <v>4456</v>
      </c>
      <c r="E7" s="61" t="s">
        <v>4456</v>
      </c>
      <c r="F7" s="61" t="s">
        <v>1702</v>
      </c>
      <c r="G7" s="62">
        <v>0</v>
      </c>
      <c r="H7" s="61" t="s">
        <v>1702</v>
      </c>
      <c r="I7" s="61" t="s">
        <v>1675</v>
      </c>
      <c r="J7" s="61" t="s">
        <v>4457</v>
      </c>
      <c r="K7" s="61" t="s">
        <v>4457</v>
      </c>
      <c r="L7" s="61" t="s">
        <v>2032</v>
      </c>
      <c r="M7" s="61" t="s">
        <v>1894</v>
      </c>
      <c r="N7" s="61" t="s">
        <v>1702</v>
      </c>
      <c r="O7" s="61" t="s">
        <v>1954</v>
      </c>
      <c r="P7" s="61">
        <v>0.6</v>
      </c>
      <c r="Q7" s="61">
        <v>1219</v>
      </c>
      <c r="R7" s="61">
        <v>0</v>
      </c>
      <c r="S7" s="61" t="s">
        <v>3291</v>
      </c>
      <c r="T7" s="61" t="s">
        <v>1702</v>
      </c>
      <c r="U7" s="61" t="s">
        <v>2041</v>
      </c>
      <c r="V7" s="61" t="s">
        <v>4442</v>
      </c>
      <c r="W7" s="61" t="s">
        <v>1967</v>
      </c>
      <c r="X7" s="61" t="s">
        <v>1447</v>
      </c>
      <c r="Y7" s="61" t="s">
        <v>4443</v>
      </c>
      <c r="Z7" s="62">
        <v>1</v>
      </c>
      <c r="AA7" s="61">
        <v>6740</v>
      </c>
      <c r="AB7" s="62">
        <v>1</v>
      </c>
      <c r="AC7" s="61">
        <v>0</v>
      </c>
      <c r="AD7" s="62">
        <v>1</v>
      </c>
      <c r="AE7" s="61">
        <v>6740</v>
      </c>
      <c r="AF7" s="61" t="s">
        <v>3290</v>
      </c>
      <c r="AG7" s="61" t="s">
        <v>4886</v>
      </c>
      <c r="AH7" s="61" t="s">
        <v>4887</v>
      </c>
      <c r="AI7" s="61">
        <v>0</v>
      </c>
      <c r="AJ7" s="61" t="s">
        <v>4445</v>
      </c>
      <c r="AK7" s="62">
        <v>2026</v>
      </c>
      <c r="AL7" s="62">
        <v>1</v>
      </c>
      <c r="AM7" s="62">
        <v>0</v>
      </c>
      <c r="AN7" s="62">
        <v>3</v>
      </c>
      <c r="AO7" s="62">
        <v>28</v>
      </c>
      <c r="AP7" s="61" t="s">
        <v>1702</v>
      </c>
      <c r="AQ7" s="61" t="s">
        <v>1702</v>
      </c>
      <c r="AR7" s="61" t="s">
        <v>1702</v>
      </c>
      <c r="AS7" s="61" t="s">
        <v>4442</v>
      </c>
      <c r="AT7" s="61" t="s">
        <v>1702</v>
      </c>
      <c r="AU7" s="61" t="b">
        <v>1</v>
      </c>
      <c r="AV7" s="61" t="b">
        <v>0</v>
      </c>
      <c r="AW7" s="61" t="s">
        <v>1702</v>
      </c>
      <c r="AX7" s="61" t="s">
        <v>1702</v>
      </c>
      <c r="AY7" s="61">
        <v>0</v>
      </c>
      <c r="AZ7" s="61">
        <v>0</v>
      </c>
      <c r="BA7" s="61">
        <v>0</v>
      </c>
      <c r="BB7" s="61" t="s">
        <v>3636</v>
      </c>
      <c r="BC7" s="61">
        <v>1</v>
      </c>
      <c r="BD7" s="61" t="b">
        <v>0</v>
      </c>
      <c r="BH7" s="47" t="str">
        <f t="shared" ref="BH7:BH69" si="0">LEFT(O7,4)</f>
        <v>SGCD</v>
      </c>
      <c r="BI7" s="47" t="str">
        <f t="shared" ref="BI7:BI69" si="1">RIGHT(O7,3)</f>
        <v>Z08</v>
      </c>
      <c r="BJ7" s="47">
        <v>1219</v>
      </c>
    </row>
    <row r="8" spans="1:62" hidden="1">
      <c r="A8" s="61" t="b">
        <v>0</v>
      </c>
      <c r="B8" s="62">
        <v>5689</v>
      </c>
      <c r="C8" s="61" t="s">
        <v>1702</v>
      </c>
      <c r="D8" s="61" t="s">
        <v>4473</v>
      </c>
      <c r="E8" s="61" t="s">
        <v>4473</v>
      </c>
      <c r="F8" s="61" t="s">
        <v>1702</v>
      </c>
      <c r="G8" s="62">
        <v>0</v>
      </c>
      <c r="H8" s="61" t="s">
        <v>1702</v>
      </c>
      <c r="I8" s="61" t="s">
        <v>1675</v>
      </c>
      <c r="J8" s="61" t="s">
        <v>4474</v>
      </c>
      <c r="K8" s="61" t="s">
        <v>4474</v>
      </c>
      <c r="L8" s="61" t="s">
        <v>2032</v>
      </c>
      <c r="M8" s="61" t="s">
        <v>1894</v>
      </c>
      <c r="N8" s="61" t="s">
        <v>1702</v>
      </c>
      <c r="O8" s="61" t="s">
        <v>1954</v>
      </c>
      <c r="P8" s="61">
        <v>0.6</v>
      </c>
      <c r="Q8" s="61">
        <v>1219</v>
      </c>
      <c r="R8" s="61">
        <v>0</v>
      </c>
      <c r="S8" s="61" t="s">
        <v>3291</v>
      </c>
      <c r="T8" s="61" t="s">
        <v>1702</v>
      </c>
      <c r="U8" s="61" t="s">
        <v>2041</v>
      </c>
      <c r="V8" s="61" t="s">
        <v>4460</v>
      </c>
      <c r="W8" s="61" t="s">
        <v>1967</v>
      </c>
      <c r="X8" s="61" t="s">
        <v>1447</v>
      </c>
      <c r="Y8" s="61" t="s">
        <v>4443</v>
      </c>
      <c r="Z8" s="62">
        <v>1</v>
      </c>
      <c r="AA8" s="61">
        <v>8970</v>
      </c>
      <c r="AB8" s="62">
        <v>1</v>
      </c>
      <c r="AC8" s="61">
        <v>3260</v>
      </c>
      <c r="AD8" s="62">
        <v>1</v>
      </c>
      <c r="AE8" s="61">
        <v>3262</v>
      </c>
      <c r="AF8" s="61" t="s">
        <v>3285</v>
      </c>
      <c r="AG8" s="61" t="s">
        <v>1939</v>
      </c>
      <c r="AH8" s="61" t="s">
        <v>5386</v>
      </c>
      <c r="AI8" s="61">
        <v>0</v>
      </c>
      <c r="AJ8" s="61" t="s">
        <v>4389</v>
      </c>
      <c r="AK8" s="62">
        <v>2026</v>
      </c>
      <c r="AL8" s="62">
        <v>1</v>
      </c>
      <c r="AM8" s="62">
        <v>0</v>
      </c>
      <c r="AN8" s="62">
        <v>3</v>
      </c>
      <c r="AO8" s="62">
        <v>29</v>
      </c>
      <c r="AP8" s="61" t="s">
        <v>1702</v>
      </c>
      <c r="AQ8" s="61" t="s">
        <v>1702</v>
      </c>
      <c r="AR8" s="61" t="s">
        <v>1702</v>
      </c>
      <c r="AS8" s="61" t="s">
        <v>4460</v>
      </c>
      <c r="AT8" s="61" t="s">
        <v>1702</v>
      </c>
      <c r="AU8" s="61" t="b">
        <v>1</v>
      </c>
      <c r="AV8" s="61" t="b">
        <v>0</v>
      </c>
      <c r="AW8" s="61" t="s">
        <v>1702</v>
      </c>
      <c r="AX8" s="61" t="s">
        <v>1702</v>
      </c>
      <c r="AY8" s="61">
        <v>0</v>
      </c>
      <c r="AZ8" s="61">
        <v>0</v>
      </c>
      <c r="BA8" s="61">
        <v>0</v>
      </c>
      <c r="BB8" s="61" t="s">
        <v>3636</v>
      </c>
      <c r="BC8" s="61">
        <v>1</v>
      </c>
      <c r="BD8" s="61" t="b">
        <v>0</v>
      </c>
      <c r="BH8" s="47" t="str">
        <f t="shared" si="0"/>
        <v>SGCD</v>
      </c>
      <c r="BI8" s="47" t="str">
        <f t="shared" si="1"/>
        <v>Z08</v>
      </c>
      <c r="BJ8" s="47">
        <v>1219</v>
      </c>
    </row>
    <row r="9" spans="1:62" hidden="1">
      <c r="A9" s="61" t="b">
        <v>0</v>
      </c>
      <c r="B9" s="62">
        <v>5690</v>
      </c>
      <c r="C9" s="61" t="s">
        <v>6590</v>
      </c>
      <c r="D9" s="61" t="s">
        <v>4494</v>
      </c>
      <c r="E9" s="61" t="s">
        <v>4494</v>
      </c>
      <c r="F9" s="61" t="s">
        <v>1702</v>
      </c>
      <c r="G9" s="62">
        <v>0</v>
      </c>
      <c r="H9" s="61" t="s">
        <v>1702</v>
      </c>
      <c r="I9" s="61" t="s">
        <v>1675</v>
      </c>
      <c r="J9" s="61" t="s">
        <v>4495</v>
      </c>
      <c r="K9" s="61" t="s">
        <v>4495</v>
      </c>
      <c r="L9" s="61" t="s">
        <v>2032</v>
      </c>
      <c r="M9" s="61" t="s">
        <v>1894</v>
      </c>
      <c r="N9" s="61" t="s">
        <v>1702</v>
      </c>
      <c r="O9" s="61" t="s">
        <v>1954</v>
      </c>
      <c r="P9" s="61">
        <v>0.8</v>
      </c>
      <c r="Q9" s="61">
        <v>1219</v>
      </c>
      <c r="R9" s="61">
        <v>0</v>
      </c>
      <c r="S9" s="61" t="s">
        <v>3283</v>
      </c>
      <c r="T9" s="61" t="s">
        <v>1702</v>
      </c>
      <c r="U9" s="61" t="s">
        <v>2041</v>
      </c>
      <c r="V9" s="61" t="s">
        <v>4496</v>
      </c>
      <c r="W9" s="61" t="s">
        <v>1967</v>
      </c>
      <c r="X9" s="61" t="s">
        <v>1447</v>
      </c>
      <c r="Y9" s="61" t="s">
        <v>4443</v>
      </c>
      <c r="Z9" s="62">
        <v>1</v>
      </c>
      <c r="AA9" s="61">
        <v>6700</v>
      </c>
      <c r="AB9" s="62">
        <v>1</v>
      </c>
      <c r="AC9" s="61">
        <v>793.1</v>
      </c>
      <c r="AD9" s="62">
        <v>1</v>
      </c>
      <c r="AE9" s="61">
        <v>4850</v>
      </c>
      <c r="AF9" s="61" t="s">
        <v>3285</v>
      </c>
      <c r="AG9" s="61" t="s">
        <v>4886</v>
      </c>
      <c r="AH9" s="61" t="s">
        <v>4444</v>
      </c>
      <c r="AI9" s="61">
        <v>0</v>
      </c>
      <c r="AJ9" s="61" t="s">
        <v>4389</v>
      </c>
      <c r="AK9" s="62">
        <v>2026</v>
      </c>
      <c r="AL9" s="62">
        <v>1</v>
      </c>
      <c r="AM9" s="62">
        <v>0</v>
      </c>
      <c r="AN9" s="62">
        <v>3</v>
      </c>
      <c r="AO9" s="62">
        <v>29</v>
      </c>
      <c r="AP9" s="61" t="s">
        <v>1702</v>
      </c>
      <c r="AQ9" s="61" t="s">
        <v>1702</v>
      </c>
      <c r="AR9" s="61" t="s">
        <v>1702</v>
      </c>
      <c r="AS9" s="61" t="s">
        <v>4496</v>
      </c>
      <c r="AT9" s="61" t="s">
        <v>1702</v>
      </c>
      <c r="AU9" s="61" t="b">
        <v>1</v>
      </c>
      <c r="AV9" s="61" t="b">
        <v>0</v>
      </c>
      <c r="AW9" s="61" t="s">
        <v>1702</v>
      </c>
      <c r="AX9" s="61" t="s">
        <v>1702</v>
      </c>
      <c r="AY9" s="61">
        <v>0</v>
      </c>
      <c r="AZ9" s="61">
        <v>0</v>
      </c>
      <c r="BA9" s="61">
        <v>0</v>
      </c>
      <c r="BB9" s="61" t="s">
        <v>3636</v>
      </c>
      <c r="BC9" s="61">
        <v>3</v>
      </c>
      <c r="BD9" s="61" t="b">
        <v>0</v>
      </c>
      <c r="BH9" s="47" t="str">
        <f t="shared" si="0"/>
        <v>SGCD</v>
      </c>
      <c r="BI9" s="47" t="str">
        <f t="shared" si="1"/>
        <v>Z08</v>
      </c>
      <c r="BJ9" s="47">
        <v>1219</v>
      </c>
    </row>
    <row r="10" spans="1:62" hidden="1">
      <c r="A10" s="61" t="b">
        <v>0</v>
      </c>
      <c r="B10" s="62">
        <v>5691</v>
      </c>
      <c r="C10" s="61" t="s">
        <v>6591</v>
      </c>
      <c r="D10" s="61" t="s">
        <v>4499</v>
      </c>
      <c r="E10" s="61" t="s">
        <v>4499</v>
      </c>
      <c r="F10" s="61" t="s">
        <v>1702</v>
      </c>
      <c r="G10" s="62">
        <v>0</v>
      </c>
      <c r="H10" s="61" t="s">
        <v>1702</v>
      </c>
      <c r="I10" s="61" t="s">
        <v>1675</v>
      </c>
      <c r="J10" s="61" t="s">
        <v>4500</v>
      </c>
      <c r="K10" s="61" t="s">
        <v>4500</v>
      </c>
      <c r="L10" s="61" t="s">
        <v>2032</v>
      </c>
      <c r="M10" s="61" t="s">
        <v>1894</v>
      </c>
      <c r="N10" s="61" t="s">
        <v>1702</v>
      </c>
      <c r="O10" s="61" t="s">
        <v>1954</v>
      </c>
      <c r="P10" s="61">
        <v>0.8</v>
      </c>
      <c r="Q10" s="61">
        <v>1219</v>
      </c>
      <c r="R10" s="61">
        <v>0</v>
      </c>
      <c r="S10" s="61" t="s">
        <v>3283</v>
      </c>
      <c r="T10" s="61" t="s">
        <v>1702</v>
      </c>
      <c r="U10" s="61" t="s">
        <v>2041</v>
      </c>
      <c r="V10" s="61" t="s">
        <v>4501</v>
      </c>
      <c r="W10" s="61" t="s">
        <v>1967</v>
      </c>
      <c r="X10" s="61" t="s">
        <v>1447</v>
      </c>
      <c r="Y10" s="61" t="s">
        <v>4443</v>
      </c>
      <c r="Z10" s="62">
        <v>1</v>
      </c>
      <c r="AA10" s="61">
        <v>6670</v>
      </c>
      <c r="AB10" s="62">
        <v>1</v>
      </c>
      <c r="AC10" s="61">
        <v>0</v>
      </c>
      <c r="AD10" s="62">
        <v>1</v>
      </c>
      <c r="AE10" s="61">
        <v>1380</v>
      </c>
      <c r="AF10" s="61" t="s">
        <v>4888</v>
      </c>
      <c r="AG10" s="61" t="s">
        <v>1949</v>
      </c>
      <c r="AH10" s="61" t="s">
        <v>4452</v>
      </c>
      <c r="AI10" s="61">
        <v>0</v>
      </c>
      <c r="AJ10" s="61" t="s">
        <v>4445</v>
      </c>
      <c r="AK10" s="62">
        <v>2026</v>
      </c>
      <c r="AL10" s="62">
        <v>1</v>
      </c>
      <c r="AM10" s="62">
        <v>0</v>
      </c>
      <c r="AN10" s="62">
        <v>3</v>
      </c>
      <c r="AO10" s="62">
        <v>28</v>
      </c>
      <c r="AP10" s="61" t="s">
        <v>1702</v>
      </c>
      <c r="AQ10" s="61" t="s">
        <v>1702</v>
      </c>
      <c r="AR10" s="61" t="s">
        <v>1702</v>
      </c>
      <c r="AS10" s="61" t="s">
        <v>4501</v>
      </c>
      <c r="AT10" s="61" t="s">
        <v>1702</v>
      </c>
      <c r="AU10" s="61" t="b">
        <v>1</v>
      </c>
      <c r="AV10" s="61" t="b">
        <v>0</v>
      </c>
      <c r="AW10" s="61" t="s">
        <v>1702</v>
      </c>
      <c r="AX10" s="61" t="s">
        <v>1702</v>
      </c>
      <c r="AY10" s="61">
        <v>0</v>
      </c>
      <c r="AZ10" s="61">
        <v>0</v>
      </c>
      <c r="BA10" s="61">
        <v>0</v>
      </c>
      <c r="BB10" s="61" t="s">
        <v>3636</v>
      </c>
      <c r="BC10" s="61">
        <v>3</v>
      </c>
      <c r="BD10" s="61" t="b">
        <v>0</v>
      </c>
      <c r="BH10" s="47" t="str">
        <f t="shared" si="0"/>
        <v>SGCD</v>
      </c>
      <c r="BI10" s="47" t="str">
        <f t="shared" si="1"/>
        <v>Z08</v>
      </c>
      <c r="BJ10" s="47">
        <v>1219</v>
      </c>
    </row>
    <row r="11" spans="1:62" hidden="1">
      <c r="A11" s="61" t="b">
        <v>0</v>
      </c>
      <c r="B11" s="62">
        <v>5692</v>
      </c>
      <c r="C11" s="61" t="s">
        <v>1702</v>
      </c>
      <c r="D11" s="61" t="s">
        <v>4520</v>
      </c>
      <c r="E11" s="61" t="s">
        <v>4520</v>
      </c>
      <c r="F11" s="61" t="s">
        <v>1702</v>
      </c>
      <c r="G11" s="62">
        <v>0</v>
      </c>
      <c r="H11" s="61" t="s">
        <v>1702</v>
      </c>
      <c r="I11" s="61" t="s">
        <v>1675</v>
      </c>
      <c r="J11" s="61" t="s">
        <v>4521</v>
      </c>
      <c r="K11" s="61" t="s">
        <v>4521</v>
      </c>
      <c r="L11" s="61" t="s">
        <v>2032</v>
      </c>
      <c r="M11" s="61" t="s">
        <v>1894</v>
      </c>
      <c r="N11" s="61" t="s">
        <v>1702</v>
      </c>
      <c r="O11" s="61" t="s">
        <v>1963</v>
      </c>
      <c r="P11" s="61">
        <v>2</v>
      </c>
      <c r="Q11" s="61">
        <v>1219</v>
      </c>
      <c r="R11" s="61">
        <v>0</v>
      </c>
      <c r="S11" s="61" t="s">
        <v>4840</v>
      </c>
      <c r="T11" s="61" t="s">
        <v>1702</v>
      </c>
      <c r="U11" s="61" t="s">
        <v>2041</v>
      </c>
      <c r="V11" s="61" t="s">
        <v>4455</v>
      </c>
      <c r="W11" s="61" t="s">
        <v>1967</v>
      </c>
      <c r="X11" s="61" t="s">
        <v>1447</v>
      </c>
      <c r="Y11" s="61" t="s">
        <v>4443</v>
      </c>
      <c r="Z11" s="62">
        <v>1</v>
      </c>
      <c r="AA11" s="61">
        <v>7250</v>
      </c>
      <c r="AB11" s="62">
        <v>1</v>
      </c>
      <c r="AC11" s="61">
        <v>4145</v>
      </c>
      <c r="AD11" s="62">
        <v>1</v>
      </c>
      <c r="AE11" s="61">
        <v>4145</v>
      </c>
      <c r="AF11" s="61" t="s">
        <v>3290</v>
      </c>
      <c r="AG11" s="61" t="s">
        <v>4886</v>
      </c>
      <c r="AH11" s="61" t="s">
        <v>4889</v>
      </c>
      <c r="AI11" s="61">
        <v>0</v>
      </c>
      <c r="AJ11" s="61" t="s">
        <v>4389</v>
      </c>
      <c r="AK11" s="62">
        <v>2026</v>
      </c>
      <c r="AL11" s="62">
        <v>1</v>
      </c>
      <c r="AM11" s="62">
        <v>0</v>
      </c>
      <c r="AN11" s="62">
        <v>3</v>
      </c>
      <c r="AO11" s="62">
        <v>29</v>
      </c>
      <c r="AP11" s="61" t="s">
        <v>1702</v>
      </c>
      <c r="AQ11" s="61" t="s">
        <v>1702</v>
      </c>
      <c r="AR11" s="61" t="s">
        <v>1702</v>
      </c>
      <c r="AS11" s="61" t="s">
        <v>4455</v>
      </c>
      <c r="AT11" s="61" t="s">
        <v>1702</v>
      </c>
      <c r="AU11" s="61" t="b">
        <v>1</v>
      </c>
      <c r="AV11" s="61" t="b">
        <v>0</v>
      </c>
      <c r="AW11" s="61" t="s">
        <v>1702</v>
      </c>
      <c r="AX11" s="61" t="s">
        <v>1702</v>
      </c>
      <c r="AY11" s="61">
        <v>0</v>
      </c>
      <c r="AZ11" s="61">
        <v>0</v>
      </c>
      <c r="BA11" s="61">
        <v>0</v>
      </c>
      <c r="BB11" s="61" t="s">
        <v>3636</v>
      </c>
      <c r="BC11" s="61">
        <v>6</v>
      </c>
      <c r="BD11" s="61" t="b">
        <v>0</v>
      </c>
      <c r="BH11" s="47" t="s">
        <v>1197</v>
      </c>
      <c r="BI11" s="47" t="str">
        <f t="shared" si="1"/>
        <v>Z18</v>
      </c>
      <c r="BJ11" s="47">
        <v>1219</v>
      </c>
    </row>
    <row r="12" spans="1:62" hidden="1">
      <c r="A12" s="61" t="b">
        <v>0</v>
      </c>
      <c r="B12" s="62">
        <v>5857</v>
      </c>
      <c r="C12" s="61" t="s">
        <v>6592</v>
      </c>
      <c r="D12" s="61" t="s">
        <v>5402</v>
      </c>
      <c r="E12" s="61" t="s">
        <v>5402</v>
      </c>
      <c r="F12" s="61" t="s">
        <v>1702</v>
      </c>
      <c r="G12" s="62">
        <v>0</v>
      </c>
      <c r="H12" s="61" t="s">
        <v>1702</v>
      </c>
      <c r="I12" s="61" t="s">
        <v>1675</v>
      </c>
      <c r="J12" s="61" t="s">
        <v>5403</v>
      </c>
      <c r="K12" s="61" t="s">
        <v>5403</v>
      </c>
      <c r="L12" s="61" t="s">
        <v>2032</v>
      </c>
      <c r="M12" s="61" t="s">
        <v>1894</v>
      </c>
      <c r="N12" s="61" t="s">
        <v>1702</v>
      </c>
      <c r="O12" s="61" t="s">
        <v>1941</v>
      </c>
      <c r="P12" s="61">
        <v>1.6</v>
      </c>
      <c r="Q12" s="61">
        <v>1219</v>
      </c>
      <c r="R12" s="61">
        <v>0</v>
      </c>
      <c r="S12" s="61" t="s">
        <v>3357</v>
      </c>
      <c r="T12" s="61" t="s">
        <v>1702</v>
      </c>
      <c r="U12" s="61" t="s">
        <v>2041</v>
      </c>
      <c r="V12" s="61" t="s">
        <v>5395</v>
      </c>
      <c r="W12" s="61" t="s">
        <v>1938</v>
      </c>
      <c r="X12" s="61" t="s">
        <v>1447</v>
      </c>
      <c r="Y12" s="61" t="s">
        <v>5391</v>
      </c>
      <c r="Z12" s="62">
        <v>1</v>
      </c>
      <c r="AA12" s="61">
        <v>7750</v>
      </c>
      <c r="AB12" s="62">
        <v>1</v>
      </c>
      <c r="AC12" s="61">
        <v>5545</v>
      </c>
      <c r="AD12" s="62">
        <v>1</v>
      </c>
      <c r="AE12" s="61">
        <v>7682</v>
      </c>
      <c r="AF12" s="61" t="s">
        <v>3293</v>
      </c>
      <c r="AG12" s="61" t="s">
        <v>1939</v>
      </c>
      <c r="AH12" s="61" t="s">
        <v>1702</v>
      </c>
      <c r="AI12" s="61">
        <v>0</v>
      </c>
      <c r="AJ12" s="61" t="s">
        <v>5392</v>
      </c>
      <c r="AK12" s="62">
        <v>2026</v>
      </c>
      <c r="AL12" s="62">
        <v>3</v>
      </c>
      <c r="AM12" s="62">
        <v>0</v>
      </c>
      <c r="AN12" s="62">
        <v>1</v>
      </c>
      <c r="AO12" s="62">
        <v>29</v>
      </c>
      <c r="AP12" s="61" t="s">
        <v>1702</v>
      </c>
      <c r="AQ12" s="61" t="s">
        <v>1702</v>
      </c>
      <c r="AR12" s="61" t="s">
        <v>1702</v>
      </c>
      <c r="AS12" s="61" t="s">
        <v>5395</v>
      </c>
      <c r="AT12" s="61" t="s">
        <v>1702</v>
      </c>
      <c r="AU12" s="61" t="b">
        <v>1</v>
      </c>
      <c r="AV12" s="61" t="b">
        <v>0</v>
      </c>
      <c r="AW12" s="61" t="s">
        <v>1702</v>
      </c>
      <c r="AX12" s="61" t="s">
        <v>1702</v>
      </c>
      <c r="AY12" s="61">
        <v>0</v>
      </c>
      <c r="AZ12" s="61">
        <v>0</v>
      </c>
      <c r="BA12" s="61">
        <v>0</v>
      </c>
      <c r="BB12" s="61" t="s">
        <v>4941</v>
      </c>
      <c r="BC12" s="61">
        <v>17</v>
      </c>
      <c r="BD12" s="61" t="b">
        <v>0</v>
      </c>
      <c r="BH12" s="47" t="s">
        <v>1197</v>
      </c>
      <c r="BI12" s="47" t="str">
        <f t="shared" si="1"/>
        <v>Z18</v>
      </c>
      <c r="BJ12" s="47">
        <v>1219</v>
      </c>
    </row>
    <row r="13" spans="1:62" hidden="1">
      <c r="A13" s="61" t="b">
        <v>0</v>
      </c>
      <c r="B13" s="62">
        <v>5942</v>
      </c>
      <c r="C13" s="61" t="s">
        <v>6593</v>
      </c>
      <c r="D13" s="61" t="s">
        <v>5431</v>
      </c>
      <c r="E13" s="61" t="s">
        <v>5431</v>
      </c>
      <c r="F13" s="61" t="s">
        <v>1702</v>
      </c>
      <c r="G13" s="62">
        <v>0</v>
      </c>
      <c r="H13" s="61" t="s">
        <v>1702</v>
      </c>
      <c r="I13" s="61" t="s">
        <v>1675</v>
      </c>
      <c r="J13" s="61" t="s">
        <v>5432</v>
      </c>
      <c r="K13" s="61" t="s">
        <v>5432</v>
      </c>
      <c r="L13" s="61" t="s">
        <v>2032</v>
      </c>
      <c r="M13" s="61" t="s">
        <v>1894</v>
      </c>
      <c r="N13" s="61" t="s">
        <v>1702</v>
      </c>
      <c r="O13" s="61" t="s">
        <v>1947</v>
      </c>
      <c r="P13" s="61">
        <v>0.8</v>
      </c>
      <c r="Q13" s="61">
        <v>1219</v>
      </c>
      <c r="R13" s="61">
        <v>0</v>
      </c>
      <c r="S13" s="61" t="s">
        <v>3283</v>
      </c>
      <c r="T13" s="61" t="s">
        <v>1702</v>
      </c>
      <c r="U13" s="61" t="s">
        <v>2041</v>
      </c>
      <c r="V13" s="61" t="s">
        <v>5420</v>
      </c>
      <c r="W13" s="61" t="s">
        <v>1938</v>
      </c>
      <c r="X13" s="61" t="s">
        <v>1447</v>
      </c>
      <c r="Y13" s="61" t="s">
        <v>5407</v>
      </c>
      <c r="Z13" s="62">
        <v>1</v>
      </c>
      <c r="AA13" s="61">
        <v>7690</v>
      </c>
      <c r="AB13" s="62">
        <v>1</v>
      </c>
      <c r="AC13" s="61">
        <v>5765</v>
      </c>
      <c r="AD13" s="62">
        <v>1</v>
      </c>
      <c r="AE13" s="61">
        <v>7455</v>
      </c>
      <c r="AF13" s="61" t="s">
        <v>3285</v>
      </c>
      <c r="AG13" s="61" t="s">
        <v>1939</v>
      </c>
      <c r="AH13" s="61" t="s">
        <v>1702</v>
      </c>
      <c r="AI13" s="61">
        <v>0</v>
      </c>
      <c r="AJ13" s="61" t="s">
        <v>5408</v>
      </c>
      <c r="AK13" s="62">
        <v>2026</v>
      </c>
      <c r="AL13" s="62">
        <v>3</v>
      </c>
      <c r="AM13" s="62">
        <v>0</v>
      </c>
      <c r="AN13" s="62">
        <v>1</v>
      </c>
      <c r="AO13" s="62">
        <v>22</v>
      </c>
      <c r="AP13" s="61" t="s">
        <v>1702</v>
      </c>
      <c r="AQ13" s="61" t="s">
        <v>1702</v>
      </c>
      <c r="AR13" s="61" t="s">
        <v>1702</v>
      </c>
      <c r="AS13" s="61" t="s">
        <v>5420</v>
      </c>
      <c r="AT13" s="61" t="s">
        <v>1702</v>
      </c>
      <c r="AU13" s="61" t="b">
        <v>1</v>
      </c>
      <c r="AV13" s="61" t="b">
        <v>0</v>
      </c>
      <c r="AW13" s="61" t="s">
        <v>1702</v>
      </c>
      <c r="AX13" s="61" t="s">
        <v>1702</v>
      </c>
      <c r="AY13" s="61">
        <v>0</v>
      </c>
      <c r="AZ13" s="61">
        <v>0</v>
      </c>
      <c r="BA13" s="61">
        <v>0</v>
      </c>
      <c r="BB13" s="61" t="s">
        <v>4941</v>
      </c>
      <c r="BC13" s="61">
        <v>3</v>
      </c>
      <c r="BD13" s="61" t="b">
        <v>0</v>
      </c>
      <c r="BH13" s="47" t="str">
        <f t="shared" si="0"/>
        <v>SGCC</v>
      </c>
      <c r="BI13" s="47" t="str">
        <f t="shared" si="1"/>
        <v>Z08</v>
      </c>
      <c r="BJ13" s="47">
        <v>1219</v>
      </c>
    </row>
    <row r="14" spans="1:62" hidden="1">
      <c r="A14" s="61" t="b">
        <v>0</v>
      </c>
      <c r="B14" s="62">
        <v>5943</v>
      </c>
      <c r="C14" s="61" t="s">
        <v>1702</v>
      </c>
      <c r="D14" s="61" t="s">
        <v>5433</v>
      </c>
      <c r="E14" s="61" t="s">
        <v>5433</v>
      </c>
      <c r="F14" s="61" t="s">
        <v>1702</v>
      </c>
      <c r="G14" s="62">
        <v>0</v>
      </c>
      <c r="H14" s="61" t="s">
        <v>1702</v>
      </c>
      <c r="I14" s="61" t="s">
        <v>1675</v>
      </c>
      <c r="J14" s="61" t="s">
        <v>5434</v>
      </c>
      <c r="K14" s="61" t="s">
        <v>5434</v>
      </c>
      <c r="L14" s="61" t="s">
        <v>2032</v>
      </c>
      <c r="M14" s="61" t="s">
        <v>1894</v>
      </c>
      <c r="N14" s="61" t="s">
        <v>1702</v>
      </c>
      <c r="O14" s="61" t="s">
        <v>1947</v>
      </c>
      <c r="P14" s="61">
        <v>0.8</v>
      </c>
      <c r="Q14" s="61">
        <v>1219</v>
      </c>
      <c r="R14" s="61">
        <v>0</v>
      </c>
      <c r="S14" s="61" t="s">
        <v>3283</v>
      </c>
      <c r="T14" s="61" t="s">
        <v>1702</v>
      </c>
      <c r="U14" s="61" t="s">
        <v>2041</v>
      </c>
      <c r="V14" s="61" t="s">
        <v>5417</v>
      </c>
      <c r="W14" s="61" t="s">
        <v>1938</v>
      </c>
      <c r="X14" s="61" t="s">
        <v>1447</v>
      </c>
      <c r="Y14" s="61" t="s">
        <v>5407</v>
      </c>
      <c r="Z14" s="62">
        <v>1</v>
      </c>
      <c r="AA14" s="61">
        <v>7735</v>
      </c>
      <c r="AB14" s="62">
        <v>1</v>
      </c>
      <c r="AC14" s="61">
        <v>7735</v>
      </c>
      <c r="AD14" s="62">
        <v>1</v>
      </c>
      <c r="AE14" s="61">
        <v>7735</v>
      </c>
      <c r="AF14" s="61" t="s">
        <v>5428</v>
      </c>
      <c r="AG14" s="61" t="s">
        <v>1944</v>
      </c>
      <c r="AH14" s="61" t="s">
        <v>1702</v>
      </c>
      <c r="AI14" s="61">
        <v>0</v>
      </c>
      <c r="AJ14" s="61" t="s">
        <v>5408</v>
      </c>
      <c r="AK14" s="62">
        <v>2026</v>
      </c>
      <c r="AL14" s="62">
        <v>3</v>
      </c>
      <c r="AM14" s="62">
        <v>0</v>
      </c>
      <c r="AN14" s="62">
        <v>1</v>
      </c>
      <c r="AO14" s="62">
        <v>22</v>
      </c>
      <c r="AP14" s="61" t="s">
        <v>1702</v>
      </c>
      <c r="AQ14" s="61" t="s">
        <v>1702</v>
      </c>
      <c r="AR14" s="61" t="s">
        <v>1702</v>
      </c>
      <c r="AS14" s="61" t="s">
        <v>5417</v>
      </c>
      <c r="AT14" s="61" t="s">
        <v>1702</v>
      </c>
      <c r="AU14" s="61" t="b">
        <v>1</v>
      </c>
      <c r="AV14" s="61" t="b">
        <v>0</v>
      </c>
      <c r="AW14" s="61" t="s">
        <v>1702</v>
      </c>
      <c r="AX14" s="61" t="s">
        <v>1702</v>
      </c>
      <c r="AY14" s="61">
        <v>0</v>
      </c>
      <c r="AZ14" s="61">
        <v>0</v>
      </c>
      <c r="BA14" s="61">
        <v>0</v>
      </c>
      <c r="BB14" s="61" t="s">
        <v>4941</v>
      </c>
      <c r="BC14" s="61">
        <v>3</v>
      </c>
      <c r="BD14" s="61" t="b">
        <v>0</v>
      </c>
      <c r="BH14" s="47" t="str">
        <f t="shared" si="0"/>
        <v>SGCC</v>
      </c>
      <c r="BI14" s="47" t="str">
        <f t="shared" si="1"/>
        <v>Z08</v>
      </c>
      <c r="BJ14" s="47">
        <v>1219</v>
      </c>
    </row>
    <row r="15" spans="1:62" hidden="1">
      <c r="A15" s="61" t="b">
        <v>0</v>
      </c>
      <c r="B15" s="62">
        <v>5944</v>
      </c>
      <c r="C15" s="61" t="s">
        <v>1702</v>
      </c>
      <c r="D15" s="61" t="s">
        <v>5435</v>
      </c>
      <c r="E15" s="61" t="s">
        <v>5435</v>
      </c>
      <c r="F15" s="61" t="s">
        <v>1702</v>
      </c>
      <c r="G15" s="62">
        <v>0</v>
      </c>
      <c r="H15" s="61" t="s">
        <v>1702</v>
      </c>
      <c r="I15" s="61" t="s">
        <v>1675</v>
      </c>
      <c r="J15" s="61" t="s">
        <v>5436</v>
      </c>
      <c r="K15" s="61" t="s">
        <v>5436</v>
      </c>
      <c r="L15" s="61" t="s">
        <v>2032</v>
      </c>
      <c r="M15" s="61" t="s">
        <v>1894</v>
      </c>
      <c r="N15" s="61" t="s">
        <v>1702</v>
      </c>
      <c r="O15" s="61" t="s">
        <v>1947</v>
      </c>
      <c r="P15" s="61">
        <v>0.8</v>
      </c>
      <c r="Q15" s="61">
        <v>1219</v>
      </c>
      <c r="R15" s="61">
        <v>0</v>
      </c>
      <c r="S15" s="61" t="s">
        <v>3283</v>
      </c>
      <c r="T15" s="61" t="s">
        <v>1702</v>
      </c>
      <c r="U15" s="61" t="s">
        <v>2041</v>
      </c>
      <c r="V15" s="61" t="s">
        <v>5411</v>
      </c>
      <c r="W15" s="61" t="s">
        <v>1938</v>
      </c>
      <c r="X15" s="61" t="s">
        <v>1447</v>
      </c>
      <c r="Y15" s="61" t="s">
        <v>5407</v>
      </c>
      <c r="Z15" s="62">
        <v>1</v>
      </c>
      <c r="AA15" s="61">
        <v>7800</v>
      </c>
      <c r="AB15" s="62">
        <v>1</v>
      </c>
      <c r="AC15" s="61">
        <v>7800</v>
      </c>
      <c r="AD15" s="62">
        <v>1</v>
      </c>
      <c r="AE15" s="61">
        <v>7800</v>
      </c>
      <c r="AF15" s="61" t="s">
        <v>3292</v>
      </c>
      <c r="AG15" s="61" t="s">
        <v>1944</v>
      </c>
      <c r="AH15" s="61" t="s">
        <v>1702</v>
      </c>
      <c r="AI15" s="61">
        <v>0</v>
      </c>
      <c r="AJ15" s="61" t="s">
        <v>5408</v>
      </c>
      <c r="AK15" s="62">
        <v>2026</v>
      </c>
      <c r="AL15" s="62">
        <v>3</v>
      </c>
      <c r="AM15" s="62">
        <v>0</v>
      </c>
      <c r="AN15" s="62">
        <v>1</v>
      </c>
      <c r="AO15" s="62">
        <v>22</v>
      </c>
      <c r="AP15" s="61" t="s">
        <v>1702</v>
      </c>
      <c r="AQ15" s="61" t="s">
        <v>1702</v>
      </c>
      <c r="AR15" s="61" t="s">
        <v>1702</v>
      </c>
      <c r="AS15" s="61" t="s">
        <v>5411</v>
      </c>
      <c r="AT15" s="61" t="s">
        <v>1702</v>
      </c>
      <c r="AU15" s="61" t="b">
        <v>1</v>
      </c>
      <c r="AV15" s="61" t="b">
        <v>0</v>
      </c>
      <c r="AW15" s="61" t="s">
        <v>1702</v>
      </c>
      <c r="AX15" s="61" t="s">
        <v>1702</v>
      </c>
      <c r="AY15" s="61">
        <v>0</v>
      </c>
      <c r="AZ15" s="61">
        <v>0</v>
      </c>
      <c r="BA15" s="61">
        <v>0</v>
      </c>
      <c r="BB15" s="61" t="s">
        <v>4941</v>
      </c>
      <c r="BC15" s="61">
        <v>3</v>
      </c>
      <c r="BD15" s="61" t="b">
        <v>0</v>
      </c>
      <c r="BH15" s="47" t="str">
        <f t="shared" si="0"/>
        <v>SGCC</v>
      </c>
      <c r="BI15" s="47" t="str">
        <f t="shared" si="1"/>
        <v>Z08</v>
      </c>
      <c r="BJ15" s="47">
        <v>1219</v>
      </c>
    </row>
    <row r="16" spans="1:62" hidden="1">
      <c r="A16" s="61" t="b">
        <v>0</v>
      </c>
      <c r="B16" s="62">
        <v>5945</v>
      </c>
      <c r="C16" s="61" t="s">
        <v>6594</v>
      </c>
      <c r="D16" s="61" t="s">
        <v>5450</v>
      </c>
      <c r="E16" s="61" t="s">
        <v>5450</v>
      </c>
      <c r="F16" s="61" t="s">
        <v>1702</v>
      </c>
      <c r="G16" s="62">
        <v>0</v>
      </c>
      <c r="H16" s="61" t="s">
        <v>1702</v>
      </c>
      <c r="I16" s="61" t="s">
        <v>1675</v>
      </c>
      <c r="J16" s="61" t="s">
        <v>5451</v>
      </c>
      <c r="K16" s="61" t="s">
        <v>5451</v>
      </c>
      <c r="L16" s="61" t="s">
        <v>2032</v>
      </c>
      <c r="M16" s="61" t="s">
        <v>1894</v>
      </c>
      <c r="N16" s="61" t="s">
        <v>1702</v>
      </c>
      <c r="O16" s="61" t="s">
        <v>1947</v>
      </c>
      <c r="P16" s="61">
        <v>1.2</v>
      </c>
      <c r="Q16" s="61">
        <v>1219</v>
      </c>
      <c r="R16" s="61">
        <v>0</v>
      </c>
      <c r="S16" s="61" t="s">
        <v>4246</v>
      </c>
      <c r="T16" s="61" t="s">
        <v>1702</v>
      </c>
      <c r="U16" s="61" t="s">
        <v>2041</v>
      </c>
      <c r="V16" s="61" t="s">
        <v>5442</v>
      </c>
      <c r="W16" s="61" t="s">
        <v>1938</v>
      </c>
      <c r="X16" s="61" t="s">
        <v>1447</v>
      </c>
      <c r="Y16" s="61" t="s">
        <v>5407</v>
      </c>
      <c r="Z16" s="62">
        <v>1</v>
      </c>
      <c r="AA16" s="61">
        <v>6225</v>
      </c>
      <c r="AB16" s="62">
        <v>1</v>
      </c>
      <c r="AC16" s="61">
        <v>3450</v>
      </c>
      <c r="AD16" s="62">
        <v>1</v>
      </c>
      <c r="AE16" s="61">
        <v>5424</v>
      </c>
      <c r="AF16" s="61" t="s">
        <v>3290</v>
      </c>
      <c r="AG16" s="61" t="s">
        <v>1939</v>
      </c>
      <c r="AH16" s="61" t="s">
        <v>1702</v>
      </c>
      <c r="AI16" s="61">
        <v>0</v>
      </c>
      <c r="AJ16" s="61" t="s">
        <v>5408</v>
      </c>
      <c r="AK16" s="62">
        <v>2026</v>
      </c>
      <c r="AL16" s="62">
        <v>3</v>
      </c>
      <c r="AM16" s="62">
        <v>0</v>
      </c>
      <c r="AN16" s="62">
        <v>1</v>
      </c>
      <c r="AO16" s="62">
        <v>22</v>
      </c>
      <c r="AP16" s="61" t="s">
        <v>1702</v>
      </c>
      <c r="AQ16" s="61" t="s">
        <v>1702</v>
      </c>
      <c r="AR16" s="61" t="s">
        <v>1702</v>
      </c>
      <c r="AS16" s="61" t="s">
        <v>5442</v>
      </c>
      <c r="AT16" s="61" t="s">
        <v>1702</v>
      </c>
      <c r="AU16" s="61" t="b">
        <v>1</v>
      </c>
      <c r="AV16" s="61" t="b">
        <v>0</v>
      </c>
      <c r="AW16" s="61" t="s">
        <v>1702</v>
      </c>
      <c r="AX16" s="61" t="s">
        <v>1702</v>
      </c>
      <c r="AY16" s="61">
        <v>0</v>
      </c>
      <c r="AZ16" s="61">
        <v>0</v>
      </c>
      <c r="BA16" s="61">
        <v>0</v>
      </c>
      <c r="BB16" s="61" t="s">
        <v>4941</v>
      </c>
      <c r="BC16" s="61">
        <v>5</v>
      </c>
      <c r="BD16" s="61" t="b">
        <v>0</v>
      </c>
      <c r="BH16" s="47" t="s">
        <v>1197</v>
      </c>
      <c r="BI16" s="47" t="str">
        <f t="shared" si="1"/>
        <v>Z08</v>
      </c>
      <c r="BJ16" s="47">
        <v>1219</v>
      </c>
    </row>
    <row r="17" spans="1:63" hidden="1">
      <c r="A17" s="61" t="b">
        <v>0</v>
      </c>
      <c r="B17" s="62">
        <v>5956</v>
      </c>
      <c r="C17" s="61" t="s">
        <v>6595</v>
      </c>
      <c r="D17" s="61" t="s">
        <v>5468</v>
      </c>
      <c r="E17" s="61" t="s">
        <v>5468</v>
      </c>
      <c r="F17" s="61" t="s">
        <v>1702</v>
      </c>
      <c r="G17" s="62">
        <v>0</v>
      </c>
      <c r="H17" s="61" t="s">
        <v>1702</v>
      </c>
      <c r="I17" s="61" t="s">
        <v>1675</v>
      </c>
      <c r="J17" s="61" t="s">
        <v>5469</v>
      </c>
      <c r="K17" s="61" t="s">
        <v>5469</v>
      </c>
      <c r="L17" s="61" t="s">
        <v>2032</v>
      </c>
      <c r="M17" s="61" t="s">
        <v>1894</v>
      </c>
      <c r="N17" s="61" t="s">
        <v>1702</v>
      </c>
      <c r="O17" s="61" t="s">
        <v>1445</v>
      </c>
      <c r="P17" s="61">
        <v>0.8</v>
      </c>
      <c r="Q17" s="61">
        <v>935</v>
      </c>
      <c r="R17" s="61">
        <v>0</v>
      </c>
      <c r="S17" s="61" t="s">
        <v>3346</v>
      </c>
      <c r="T17" s="61" t="s">
        <v>1702</v>
      </c>
      <c r="U17" s="61" t="s">
        <v>2041</v>
      </c>
      <c r="V17" s="61" t="s">
        <v>5470</v>
      </c>
      <c r="W17" s="61" t="s">
        <v>1938</v>
      </c>
      <c r="X17" s="61" t="s">
        <v>1447</v>
      </c>
      <c r="Y17" s="61" t="s">
        <v>5407</v>
      </c>
      <c r="Z17" s="62">
        <v>1</v>
      </c>
      <c r="AA17" s="61">
        <v>6930</v>
      </c>
      <c r="AB17" s="62">
        <v>1</v>
      </c>
      <c r="AC17" s="61">
        <v>0</v>
      </c>
      <c r="AD17" s="62">
        <v>1</v>
      </c>
      <c r="AE17" s="61">
        <v>6930</v>
      </c>
      <c r="AF17" s="61" t="s">
        <v>5471</v>
      </c>
      <c r="AG17" s="61" t="s">
        <v>1944</v>
      </c>
      <c r="AH17" s="61" t="s">
        <v>1702</v>
      </c>
      <c r="AI17" s="61">
        <v>0</v>
      </c>
      <c r="AJ17" s="61" t="s">
        <v>5408</v>
      </c>
      <c r="AK17" s="62">
        <v>2026</v>
      </c>
      <c r="AL17" s="62">
        <v>3</v>
      </c>
      <c r="AM17" s="62">
        <v>0</v>
      </c>
      <c r="AN17" s="62">
        <v>1</v>
      </c>
      <c r="AO17" s="62">
        <v>22</v>
      </c>
      <c r="AP17" s="61" t="s">
        <v>1702</v>
      </c>
      <c r="AQ17" s="61" t="s">
        <v>1702</v>
      </c>
      <c r="AR17" s="61" t="s">
        <v>1702</v>
      </c>
      <c r="AS17" s="61" t="s">
        <v>5470</v>
      </c>
      <c r="AT17" s="61" t="s">
        <v>1702</v>
      </c>
      <c r="AU17" s="61" t="b">
        <v>1</v>
      </c>
      <c r="AV17" s="61" t="b">
        <v>0</v>
      </c>
      <c r="AW17" s="61" t="s">
        <v>1702</v>
      </c>
      <c r="AX17" s="61" t="s">
        <v>1702</v>
      </c>
      <c r="AY17" s="61">
        <v>0</v>
      </c>
      <c r="AZ17" s="61">
        <v>0</v>
      </c>
      <c r="BA17" s="61">
        <v>0</v>
      </c>
      <c r="BB17" s="61" t="s">
        <v>5457</v>
      </c>
      <c r="BC17" s="61">
        <v>13</v>
      </c>
      <c r="BD17" s="61" t="b">
        <v>0</v>
      </c>
      <c r="BH17" s="47" t="str">
        <f t="shared" si="0"/>
        <v>SGCD</v>
      </c>
      <c r="BI17" s="47" t="str">
        <f t="shared" si="1"/>
        <v>Z22</v>
      </c>
      <c r="BJ17" s="47">
        <v>935</v>
      </c>
    </row>
    <row r="18" spans="1:63" hidden="1">
      <c r="A18" s="61" t="b">
        <v>0</v>
      </c>
      <c r="B18" s="62">
        <v>6135</v>
      </c>
      <c r="C18" s="61" t="s">
        <v>6596</v>
      </c>
      <c r="D18" s="61" t="s">
        <v>6597</v>
      </c>
      <c r="E18" s="61" t="s">
        <v>6597</v>
      </c>
      <c r="F18" s="61" t="s">
        <v>1702</v>
      </c>
      <c r="G18" s="62">
        <v>0</v>
      </c>
      <c r="H18" s="61" t="s">
        <v>1702</v>
      </c>
      <c r="I18" s="61" t="s">
        <v>1675</v>
      </c>
      <c r="J18" s="61" t="s">
        <v>6598</v>
      </c>
      <c r="K18" s="61" t="s">
        <v>6598</v>
      </c>
      <c r="L18" s="61" t="s">
        <v>2032</v>
      </c>
      <c r="M18" s="61" t="s">
        <v>1702</v>
      </c>
      <c r="N18" s="61" t="s">
        <v>1702</v>
      </c>
      <c r="O18" s="61" t="s">
        <v>1947</v>
      </c>
      <c r="P18" s="61">
        <v>0.6</v>
      </c>
      <c r="Q18" s="61">
        <v>1219</v>
      </c>
      <c r="R18" s="61">
        <v>0</v>
      </c>
      <c r="S18" s="61" t="s">
        <v>4756</v>
      </c>
      <c r="T18" s="61" t="s">
        <v>1702</v>
      </c>
      <c r="U18" s="61" t="s">
        <v>2041</v>
      </c>
      <c r="V18" s="61" t="s">
        <v>6599</v>
      </c>
      <c r="W18" s="61" t="s">
        <v>1955</v>
      </c>
      <c r="X18" s="61" t="s">
        <v>1447</v>
      </c>
      <c r="Y18" s="61" t="s">
        <v>6314</v>
      </c>
      <c r="Z18" s="62">
        <v>1</v>
      </c>
      <c r="AA18" s="61">
        <v>8810</v>
      </c>
      <c r="AB18" s="62">
        <v>1</v>
      </c>
      <c r="AC18" s="61">
        <v>6420</v>
      </c>
      <c r="AD18" s="62">
        <v>1</v>
      </c>
      <c r="AE18" s="61">
        <v>7723</v>
      </c>
      <c r="AF18" s="61" t="s">
        <v>3293</v>
      </c>
      <c r="AG18" s="61" t="s">
        <v>1939</v>
      </c>
      <c r="AH18" s="61" t="s">
        <v>1702</v>
      </c>
      <c r="AI18" s="61">
        <v>0</v>
      </c>
      <c r="AJ18" s="61" t="s">
        <v>6600</v>
      </c>
      <c r="AK18" s="62">
        <v>2026</v>
      </c>
      <c r="AL18" s="62">
        <v>4</v>
      </c>
      <c r="AM18" s="62">
        <v>0</v>
      </c>
      <c r="AN18" s="62">
        <v>0</v>
      </c>
      <c r="AO18" s="62">
        <v>28</v>
      </c>
      <c r="AP18" s="61" t="s">
        <v>1702</v>
      </c>
      <c r="AQ18" s="61" t="s">
        <v>1702</v>
      </c>
      <c r="AR18" s="61" t="s">
        <v>1702</v>
      </c>
      <c r="AS18" s="61" t="s">
        <v>6599</v>
      </c>
      <c r="AT18" s="61" t="s">
        <v>1702</v>
      </c>
      <c r="AU18" s="61" t="b">
        <v>1</v>
      </c>
      <c r="AV18" s="61" t="b">
        <v>0</v>
      </c>
      <c r="AW18" s="61" t="s">
        <v>1702</v>
      </c>
      <c r="AX18" s="61" t="s">
        <v>1702</v>
      </c>
      <c r="AY18" s="61">
        <v>0</v>
      </c>
      <c r="AZ18" s="61">
        <v>0</v>
      </c>
      <c r="BA18" s="61">
        <v>0</v>
      </c>
      <c r="BB18" s="61" t="s">
        <v>6601</v>
      </c>
      <c r="BC18" s="61">
        <v>1</v>
      </c>
      <c r="BD18" s="61" t="b">
        <v>0</v>
      </c>
      <c r="BH18" s="47" t="str">
        <f t="shared" si="0"/>
        <v>SGCC</v>
      </c>
      <c r="BI18" s="47" t="str">
        <f t="shared" si="1"/>
        <v>Z08</v>
      </c>
      <c r="BJ18" s="47">
        <v>1219</v>
      </c>
    </row>
    <row r="19" spans="1:63" hidden="1">
      <c r="A19" s="61" t="b">
        <v>0</v>
      </c>
      <c r="B19" s="62">
        <v>6136</v>
      </c>
      <c r="C19" s="61" t="s">
        <v>1702</v>
      </c>
      <c r="D19" s="61" t="s">
        <v>6602</v>
      </c>
      <c r="E19" s="61" t="s">
        <v>6602</v>
      </c>
      <c r="F19" s="61" t="s">
        <v>1702</v>
      </c>
      <c r="G19" s="62">
        <v>0</v>
      </c>
      <c r="H19" s="61" t="s">
        <v>1702</v>
      </c>
      <c r="I19" s="61" t="s">
        <v>1675</v>
      </c>
      <c r="J19" s="61" t="s">
        <v>6603</v>
      </c>
      <c r="K19" s="61" t="s">
        <v>6603</v>
      </c>
      <c r="L19" s="61" t="s">
        <v>2032</v>
      </c>
      <c r="M19" s="61" t="s">
        <v>1702</v>
      </c>
      <c r="N19" s="61" t="s">
        <v>1702</v>
      </c>
      <c r="O19" s="61" t="s">
        <v>1947</v>
      </c>
      <c r="P19" s="61">
        <v>0.6</v>
      </c>
      <c r="Q19" s="61">
        <v>1219</v>
      </c>
      <c r="R19" s="61">
        <v>0</v>
      </c>
      <c r="S19" s="61" t="s">
        <v>4756</v>
      </c>
      <c r="T19" s="61" t="s">
        <v>1702</v>
      </c>
      <c r="U19" s="61" t="s">
        <v>2041</v>
      </c>
      <c r="V19" s="61" t="s">
        <v>6599</v>
      </c>
      <c r="W19" s="61" t="s">
        <v>1955</v>
      </c>
      <c r="X19" s="61" t="s">
        <v>1447</v>
      </c>
      <c r="Y19" s="61" t="s">
        <v>6314</v>
      </c>
      <c r="Z19" s="62">
        <v>1</v>
      </c>
      <c r="AA19" s="61">
        <v>8810</v>
      </c>
      <c r="AB19" s="62">
        <v>1</v>
      </c>
      <c r="AC19" s="61">
        <v>8810</v>
      </c>
      <c r="AD19" s="62">
        <v>1</v>
      </c>
      <c r="AE19" s="61">
        <v>8810</v>
      </c>
      <c r="AF19" s="61" t="s">
        <v>6604</v>
      </c>
      <c r="AG19" s="61" t="s">
        <v>1944</v>
      </c>
      <c r="AH19" s="61" t="s">
        <v>1702</v>
      </c>
      <c r="AI19" s="61">
        <v>0</v>
      </c>
      <c r="AJ19" s="61" t="s">
        <v>6600</v>
      </c>
      <c r="AK19" s="62">
        <v>2026</v>
      </c>
      <c r="AL19" s="62">
        <v>4</v>
      </c>
      <c r="AM19" s="62">
        <v>0</v>
      </c>
      <c r="AN19" s="62">
        <v>0</v>
      </c>
      <c r="AO19" s="62">
        <v>28</v>
      </c>
      <c r="AP19" s="61" t="s">
        <v>1702</v>
      </c>
      <c r="AQ19" s="61" t="s">
        <v>1702</v>
      </c>
      <c r="AR19" s="61" t="s">
        <v>1702</v>
      </c>
      <c r="AS19" s="61" t="s">
        <v>6599</v>
      </c>
      <c r="AT19" s="61" t="s">
        <v>1702</v>
      </c>
      <c r="AU19" s="61" t="b">
        <v>1</v>
      </c>
      <c r="AV19" s="61" t="b">
        <v>0</v>
      </c>
      <c r="AW19" s="61" t="s">
        <v>1702</v>
      </c>
      <c r="AX19" s="61" t="s">
        <v>1702</v>
      </c>
      <c r="AY19" s="61">
        <v>0</v>
      </c>
      <c r="AZ19" s="61">
        <v>0</v>
      </c>
      <c r="BA19" s="61">
        <v>0</v>
      </c>
      <c r="BB19" s="61" t="s">
        <v>6601</v>
      </c>
      <c r="BC19" s="61">
        <v>1</v>
      </c>
      <c r="BD19" s="61" t="b">
        <v>0</v>
      </c>
      <c r="BH19" s="47" t="str">
        <f t="shared" si="0"/>
        <v>SGCC</v>
      </c>
      <c r="BI19" s="47" t="str">
        <f t="shared" si="1"/>
        <v>Z08</v>
      </c>
      <c r="BJ19" s="47">
        <v>1219</v>
      </c>
    </row>
    <row r="20" spans="1:63" hidden="1">
      <c r="A20" s="61" t="b">
        <v>0</v>
      </c>
      <c r="B20" s="62">
        <v>6174</v>
      </c>
      <c r="C20" s="61" t="s">
        <v>6605</v>
      </c>
      <c r="D20" s="61" t="s">
        <v>6606</v>
      </c>
      <c r="E20" s="61" t="s">
        <v>6606</v>
      </c>
      <c r="F20" s="61" t="s">
        <v>1702</v>
      </c>
      <c r="G20" s="62">
        <v>0</v>
      </c>
      <c r="H20" s="61" t="s">
        <v>1702</v>
      </c>
      <c r="I20" s="61" t="s">
        <v>1675</v>
      </c>
      <c r="J20" s="61" t="s">
        <v>6447</v>
      </c>
      <c r="K20" s="61" t="s">
        <v>6447</v>
      </c>
      <c r="L20" s="61" t="s">
        <v>2032</v>
      </c>
      <c r="M20" s="61" t="s">
        <v>1894</v>
      </c>
      <c r="N20" s="61" t="s">
        <v>1702</v>
      </c>
      <c r="O20" s="61" t="s">
        <v>1947</v>
      </c>
      <c r="P20" s="61">
        <v>1</v>
      </c>
      <c r="Q20" s="61">
        <v>1219</v>
      </c>
      <c r="R20" s="61">
        <v>0</v>
      </c>
      <c r="S20" s="61" t="s">
        <v>3289</v>
      </c>
      <c r="T20" s="61" t="s">
        <v>1702</v>
      </c>
      <c r="U20" s="61" t="s">
        <v>2041</v>
      </c>
      <c r="V20" s="61" t="s">
        <v>6607</v>
      </c>
      <c r="W20" s="61" t="s">
        <v>1938</v>
      </c>
      <c r="X20" s="61" t="s">
        <v>1447</v>
      </c>
      <c r="Y20" s="61" t="s">
        <v>6394</v>
      </c>
      <c r="Z20" s="62">
        <v>1</v>
      </c>
      <c r="AA20" s="61">
        <v>6715</v>
      </c>
      <c r="AB20" s="62">
        <v>1</v>
      </c>
      <c r="AC20" s="61">
        <v>930</v>
      </c>
      <c r="AD20" s="62">
        <v>1</v>
      </c>
      <c r="AE20" s="61">
        <v>900</v>
      </c>
      <c r="AF20" s="61" t="s">
        <v>3285</v>
      </c>
      <c r="AG20" s="61" t="s">
        <v>1939</v>
      </c>
      <c r="AH20" s="61" t="s">
        <v>1702</v>
      </c>
      <c r="AI20" s="61">
        <v>0</v>
      </c>
      <c r="AJ20" s="61" t="s">
        <v>6600</v>
      </c>
      <c r="AK20" s="62">
        <v>2026</v>
      </c>
      <c r="AL20" s="62">
        <v>4</v>
      </c>
      <c r="AM20" s="62">
        <v>0</v>
      </c>
      <c r="AN20" s="62">
        <v>0</v>
      </c>
      <c r="AO20" s="62">
        <v>28</v>
      </c>
      <c r="AP20" s="61" t="s">
        <v>1702</v>
      </c>
      <c r="AQ20" s="61" t="s">
        <v>1702</v>
      </c>
      <c r="AR20" s="61" t="s">
        <v>1702</v>
      </c>
      <c r="AS20" s="61" t="s">
        <v>6607</v>
      </c>
      <c r="AT20" s="61" t="s">
        <v>1702</v>
      </c>
      <c r="AU20" s="61" t="b">
        <v>1</v>
      </c>
      <c r="AV20" s="61" t="b">
        <v>0</v>
      </c>
      <c r="AW20" s="61" t="s">
        <v>1702</v>
      </c>
      <c r="AX20" s="61" t="s">
        <v>1702</v>
      </c>
      <c r="AY20" s="61">
        <v>0</v>
      </c>
      <c r="AZ20" s="61">
        <v>0</v>
      </c>
      <c r="BA20" s="61">
        <v>0</v>
      </c>
      <c r="BB20" s="61" t="s">
        <v>4941</v>
      </c>
      <c r="BC20" s="61">
        <v>4</v>
      </c>
      <c r="BD20" s="61" t="b">
        <v>0</v>
      </c>
      <c r="BH20" s="47" t="s">
        <v>1197</v>
      </c>
      <c r="BI20" s="47" t="str">
        <f t="shared" si="1"/>
        <v>Z08</v>
      </c>
      <c r="BJ20" s="47">
        <v>1219</v>
      </c>
    </row>
    <row r="21" spans="1:63" hidden="1">
      <c r="A21" s="61" t="b">
        <v>0</v>
      </c>
      <c r="B21" s="62">
        <v>6175</v>
      </c>
      <c r="C21" s="61" t="s">
        <v>6608</v>
      </c>
      <c r="D21" s="61" t="s">
        <v>6609</v>
      </c>
      <c r="E21" s="61" t="s">
        <v>6609</v>
      </c>
      <c r="F21" s="61" t="s">
        <v>1702</v>
      </c>
      <c r="G21" s="62">
        <v>0</v>
      </c>
      <c r="H21" s="61" t="s">
        <v>1702</v>
      </c>
      <c r="I21" s="61" t="s">
        <v>1675</v>
      </c>
      <c r="J21" s="61" t="s">
        <v>6610</v>
      </c>
      <c r="K21" s="61" t="s">
        <v>6610</v>
      </c>
      <c r="L21" s="61" t="s">
        <v>2032</v>
      </c>
      <c r="M21" s="61" t="s">
        <v>1894</v>
      </c>
      <c r="N21" s="61" t="s">
        <v>1702</v>
      </c>
      <c r="O21" s="61" t="s">
        <v>1947</v>
      </c>
      <c r="P21" s="61">
        <v>1</v>
      </c>
      <c r="Q21" s="61">
        <v>1219</v>
      </c>
      <c r="R21" s="61">
        <v>0</v>
      </c>
      <c r="S21" s="61" t="s">
        <v>3289</v>
      </c>
      <c r="T21" s="61" t="s">
        <v>1702</v>
      </c>
      <c r="U21" s="61" t="s">
        <v>2041</v>
      </c>
      <c r="V21" s="61" t="s">
        <v>6611</v>
      </c>
      <c r="W21" s="61" t="s">
        <v>1938</v>
      </c>
      <c r="X21" s="61" t="s">
        <v>1447</v>
      </c>
      <c r="Y21" s="61" t="s">
        <v>6394</v>
      </c>
      <c r="Z21" s="62">
        <v>1</v>
      </c>
      <c r="AA21" s="61">
        <v>6750</v>
      </c>
      <c r="AB21" s="62">
        <v>1</v>
      </c>
      <c r="AC21" s="61">
        <v>6060</v>
      </c>
      <c r="AD21" s="62">
        <v>1</v>
      </c>
      <c r="AE21" s="61">
        <v>6705</v>
      </c>
      <c r="AF21" s="61" t="s">
        <v>3285</v>
      </c>
      <c r="AG21" s="61" t="s">
        <v>1939</v>
      </c>
      <c r="AH21" s="61" t="s">
        <v>1702</v>
      </c>
      <c r="AI21" s="61">
        <v>0</v>
      </c>
      <c r="AJ21" s="61" t="s">
        <v>6600</v>
      </c>
      <c r="AK21" s="62">
        <v>2026</v>
      </c>
      <c r="AL21" s="62">
        <v>4</v>
      </c>
      <c r="AM21" s="62">
        <v>0</v>
      </c>
      <c r="AN21" s="62">
        <v>0</v>
      </c>
      <c r="AO21" s="62">
        <v>28</v>
      </c>
      <c r="AP21" s="61" t="s">
        <v>1702</v>
      </c>
      <c r="AQ21" s="61" t="s">
        <v>1702</v>
      </c>
      <c r="AR21" s="61" t="s">
        <v>1702</v>
      </c>
      <c r="AS21" s="61" t="s">
        <v>6611</v>
      </c>
      <c r="AT21" s="61" t="s">
        <v>1702</v>
      </c>
      <c r="AU21" s="61" t="b">
        <v>1</v>
      </c>
      <c r="AV21" s="61" t="b">
        <v>0</v>
      </c>
      <c r="AW21" s="61" t="s">
        <v>1702</v>
      </c>
      <c r="AX21" s="61" t="s">
        <v>1702</v>
      </c>
      <c r="AY21" s="61">
        <v>0</v>
      </c>
      <c r="AZ21" s="61">
        <v>0</v>
      </c>
      <c r="BA21" s="61">
        <v>0</v>
      </c>
      <c r="BB21" s="61" t="s">
        <v>4941</v>
      </c>
      <c r="BC21" s="61">
        <v>4</v>
      </c>
      <c r="BD21" s="61" t="b">
        <v>0</v>
      </c>
      <c r="BH21" s="47" t="s">
        <v>1197</v>
      </c>
      <c r="BI21" s="47" t="str">
        <f t="shared" si="1"/>
        <v>Z08</v>
      </c>
      <c r="BJ21" s="47">
        <v>1219</v>
      </c>
    </row>
    <row r="22" spans="1:63" hidden="1">
      <c r="A22" s="61" t="b">
        <v>0</v>
      </c>
      <c r="B22" s="62">
        <v>6200</v>
      </c>
      <c r="C22" s="61" t="s">
        <v>6612</v>
      </c>
      <c r="D22" s="61" t="s">
        <v>6613</v>
      </c>
      <c r="E22" s="61" t="s">
        <v>6613</v>
      </c>
      <c r="F22" s="61" t="s">
        <v>1702</v>
      </c>
      <c r="G22" s="62">
        <v>0</v>
      </c>
      <c r="H22" s="61" t="s">
        <v>1702</v>
      </c>
      <c r="I22" s="61" t="s">
        <v>1675</v>
      </c>
      <c r="J22" s="61" t="s">
        <v>6614</v>
      </c>
      <c r="K22" s="61" t="s">
        <v>6614</v>
      </c>
      <c r="L22" s="61" t="s">
        <v>2032</v>
      </c>
      <c r="M22" s="61" t="s">
        <v>1894</v>
      </c>
      <c r="N22" s="61" t="s">
        <v>1702</v>
      </c>
      <c r="O22" s="61" t="s">
        <v>1945</v>
      </c>
      <c r="P22" s="61">
        <v>2</v>
      </c>
      <c r="Q22" s="61">
        <v>1219</v>
      </c>
      <c r="R22" s="61">
        <v>0</v>
      </c>
      <c r="S22" s="61" t="s">
        <v>3356</v>
      </c>
      <c r="T22" s="61" t="s">
        <v>1702</v>
      </c>
      <c r="U22" s="61" t="s">
        <v>2041</v>
      </c>
      <c r="V22" s="61" t="s">
        <v>6615</v>
      </c>
      <c r="W22" s="61" t="s">
        <v>1938</v>
      </c>
      <c r="X22" s="61" t="s">
        <v>1447</v>
      </c>
      <c r="Y22" s="61" t="s">
        <v>6394</v>
      </c>
      <c r="Z22" s="62">
        <v>1</v>
      </c>
      <c r="AA22" s="61">
        <v>6920</v>
      </c>
      <c r="AB22" s="62">
        <v>1</v>
      </c>
      <c r="AC22" s="61">
        <v>3855</v>
      </c>
      <c r="AD22" s="62">
        <v>1</v>
      </c>
      <c r="AE22" s="61">
        <v>3855</v>
      </c>
      <c r="AF22" s="61" t="s">
        <v>3285</v>
      </c>
      <c r="AG22" s="61" t="s">
        <v>1939</v>
      </c>
      <c r="AH22" s="61" t="s">
        <v>1702</v>
      </c>
      <c r="AI22" s="61">
        <v>0</v>
      </c>
      <c r="AJ22" s="61" t="s">
        <v>6600</v>
      </c>
      <c r="AK22" s="62">
        <v>2026</v>
      </c>
      <c r="AL22" s="62">
        <v>4</v>
      </c>
      <c r="AM22" s="62">
        <v>0</v>
      </c>
      <c r="AN22" s="62">
        <v>0</v>
      </c>
      <c r="AO22" s="62">
        <v>28</v>
      </c>
      <c r="AP22" s="61" t="s">
        <v>1702</v>
      </c>
      <c r="AQ22" s="61" t="s">
        <v>1702</v>
      </c>
      <c r="AR22" s="61" t="s">
        <v>1702</v>
      </c>
      <c r="AS22" s="61" t="s">
        <v>6615</v>
      </c>
      <c r="AT22" s="61" t="s">
        <v>1702</v>
      </c>
      <c r="AU22" s="61" t="b">
        <v>1</v>
      </c>
      <c r="AV22" s="61" t="b">
        <v>0</v>
      </c>
      <c r="AW22" s="61" t="s">
        <v>1702</v>
      </c>
      <c r="AX22" s="61" t="s">
        <v>1702</v>
      </c>
      <c r="AY22" s="61">
        <v>0</v>
      </c>
      <c r="AZ22" s="61">
        <v>0</v>
      </c>
      <c r="BA22" s="61">
        <v>0</v>
      </c>
      <c r="BB22" s="61" t="s">
        <v>5457</v>
      </c>
      <c r="BC22" s="61">
        <v>3</v>
      </c>
      <c r="BD22" s="61" t="b">
        <v>0</v>
      </c>
      <c r="BH22" s="47" t="s">
        <v>1197</v>
      </c>
      <c r="BI22" s="47" t="str">
        <f t="shared" si="1"/>
        <v>Z22</v>
      </c>
      <c r="BJ22" s="47">
        <v>1219</v>
      </c>
    </row>
    <row r="23" spans="1:63" hidden="1">
      <c r="A23" s="61" t="b">
        <v>0</v>
      </c>
      <c r="B23" s="62">
        <v>6201</v>
      </c>
      <c r="C23" s="61" t="s">
        <v>6616</v>
      </c>
      <c r="D23" s="61" t="s">
        <v>6617</v>
      </c>
      <c r="E23" s="61" t="s">
        <v>6617</v>
      </c>
      <c r="F23" s="61" t="s">
        <v>1702</v>
      </c>
      <c r="G23" s="62">
        <v>0</v>
      </c>
      <c r="H23" s="61" t="s">
        <v>1702</v>
      </c>
      <c r="I23" s="61" t="s">
        <v>1675</v>
      </c>
      <c r="J23" s="61" t="s">
        <v>6393</v>
      </c>
      <c r="K23" s="61" t="s">
        <v>6393</v>
      </c>
      <c r="L23" s="61" t="s">
        <v>2032</v>
      </c>
      <c r="M23" s="61" t="s">
        <v>1894</v>
      </c>
      <c r="N23" s="61" t="s">
        <v>1702</v>
      </c>
      <c r="O23" s="61" t="s">
        <v>1947</v>
      </c>
      <c r="P23" s="61">
        <v>0.5</v>
      </c>
      <c r="Q23" s="61">
        <v>1219</v>
      </c>
      <c r="R23" s="61">
        <v>0</v>
      </c>
      <c r="S23" s="61" t="s">
        <v>3312</v>
      </c>
      <c r="T23" s="61" t="s">
        <v>1702</v>
      </c>
      <c r="U23" s="61" t="s">
        <v>2041</v>
      </c>
      <c r="V23" s="61" t="s">
        <v>6618</v>
      </c>
      <c r="W23" s="61" t="s">
        <v>1938</v>
      </c>
      <c r="X23" s="61" t="s">
        <v>1447</v>
      </c>
      <c r="Y23" s="61" t="s">
        <v>6394</v>
      </c>
      <c r="Z23" s="62">
        <v>1</v>
      </c>
      <c r="AA23" s="61">
        <v>6660</v>
      </c>
      <c r="AB23" s="62">
        <v>1</v>
      </c>
      <c r="AC23" s="61">
        <v>12.013999999999999</v>
      </c>
      <c r="AD23" s="62">
        <v>1</v>
      </c>
      <c r="AE23" s="61">
        <v>1590</v>
      </c>
      <c r="AF23" s="61" t="s">
        <v>3290</v>
      </c>
      <c r="AG23" s="61" t="s">
        <v>1939</v>
      </c>
      <c r="AH23" s="61" t="s">
        <v>1702</v>
      </c>
      <c r="AI23" s="61">
        <v>0</v>
      </c>
      <c r="AJ23" s="61" t="s">
        <v>6225</v>
      </c>
      <c r="AK23" s="62">
        <v>2026</v>
      </c>
      <c r="AL23" s="62">
        <v>4</v>
      </c>
      <c r="AM23" s="62">
        <v>0</v>
      </c>
      <c r="AN23" s="62">
        <v>0</v>
      </c>
      <c r="AO23" s="62">
        <v>24</v>
      </c>
      <c r="AP23" s="61" t="s">
        <v>1702</v>
      </c>
      <c r="AQ23" s="61" t="s">
        <v>1702</v>
      </c>
      <c r="AR23" s="61" t="s">
        <v>1702</v>
      </c>
      <c r="AS23" s="61" t="s">
        <v>6618</v>
      </c>
      <c r="AT23" s="61" t="s">
        <v>1702</v>
      </c>
      <c r="AU23" s="61" t="b">
        <v>1</v>
      </c>
      <c r="AV23" s="61" t="b">
        <v>0</v>
      </c>
      <c r="AW23" s="61" t="s">
        <v>1702</v>
      </c>
      <c r="AX23" s="61" t="s">
        <v>1702</v>
      </c>
      <c r="AY23" s="61">
        <v>0</v>
      </c>
      <c r="AZ23" s="61">
        <v>0</v>
      </c>
      <c r="BA23" s="61">
        <v>0</v>
      </c>
      <c r="BB23" s="61" t="s">
        <v>6619</v>
      </c>
      <c r="BC23" s="61">
        <v>1</v>
      </c>
      <c r="BD23" s="61" t="b">
        <v>0</v>
      </c>
      <c r="BH23" s="47" t="s">
        <v>1197</v>
      </c>
      <c r="BI23" s="47" t="str">
        <f t="shared" si="1"/>
        <v>Z08</v>
      </c>
      <c r="BJ23" s="47">
        <v>1219</v>
      </c>
    </row>
    <row r="24" spans="1:63" hidden="1">
      <c r="A24" s="61" t="b">
        <v>0</v>
      </c>
      <c r="B24" s="62">
        <v>6202</v>
      </c>
      <c r="C24" s="61" t="s">
        <v>6620</v>
      </c>
      <c r="D24" s="61" t="s">
        <v>6621</v>
      </c>
      <c r="E24" s="61" t="s">
        <v>6621</v>
      </c>
      <c r="F24" s="61" t="s">
        <v>1702</v>
      </c>
      <c r="G24" s="62">
        <v>0</v>
      </c>
      <c r="H24" s="61" t="s">
        <v>1702</v>
      </c>
      <c r="I24" s="61" t="s">
        <v>1675</v>
      </c>
      <c r="J24" s="61" t="s">
        <v>6622</v>
      </c>
      <c r="K24" s="61" t="s">
        <v>6622</v>
      </c>
      <c r="L24" s="61" t="s">
        <v>2032</v>
      </c>
      <c r="M24" s="61" t="s">
        <v>1894</v>
      </c>
      <c r="N24" s="61" t="s">
        <v>1702</v>
      </c>
      <c r="O24" s="61" t="s">
        <v>1947</v>
      </c>
      <c r="P24" s="61">
        <v>0.5</v>
      </c>
      <c r="Q24" s="61">
        <v>1219</v>
      </c>
      <c r="R24" s="61">
        <v>0</v>
      </c>
      <c r="S24" s="61" t="s">
        <v>3312</v>
      </c>
      <c r="T24" s="61" t="s">
        <v>1702</v>
      </c>
      <c r="U24" s="61" t="s">
        <v>2041</v>
      </c>
      <c r="V24" s="61" t="s">
        <v>6623</v>
      </c>
      <c r="W24" s="61" t="s">
        <v>1938</v>
      </c>
      <c r="X24" s="61" t="s">
        <v>1447</v>
      </c>
      <c r="Y24" s="61" t="s">
        <v>6394</v>
      </c>
      <c r="Z24" s="62">
        <v>1</v>
      </c>
      <c r="AA24" s="61">
        <v>6655</v>
      </c>
      <c r="AB24" s="62">
        <v>1</v>
      </c>
      <c r="AC24" s="61">
        <v>952.13099999999997</v>
      </c>
      <c r="AD24" s="62">
        <v>1</v>
      </c>
      <c r="AE24" s="61">
        <v>1260</v>
      </c>
      <c r="AF24" s="61" t="s">
        <v>6624</v>
      </c>
      <c r="AG24" s="61" t="s">
        <v>6625</v>
      </c>
      <c r="AH24" s="61" t="s">
        <v>1702</v>
      </c>
      <c r="AI24" s="61">
        <v>0</v>
      </c>
      <c r="AJ24" s="61" t="s">
        <v>6600</v>
      </c>
      <c r="AK24" s="62">
        <v>2026</v>
      </c>
      <c r="AL24" s="62">
        <v>4</v>
      </c>
      <c r="AM24" s="62">
        <v>0</v>
      </c>
      <c r="AN24" s="62">
        <v>0</v>
      </c>
      <c r="AO24" s="62">
        <v>28</v>
      </c>
      <c r="AP24" s="61" t="s">
        <v>1702</v>
      </c>
      <c r="AQ24" s="61" t="s">
        <v>1702</v>
      </c>
      <c r="AR24" s="61" t="s">
        <v>1702</v>
      </c>
      <c r="AS24" s="61" t="s">
        <v>6623</v>
      </c>
      <c r="AT24" s="61" t="s">
        <v>1702</v>
      </c>
      <c r="AU24" s="61" t="b">
        <v>1</v>
      </c>
      <c r="AV24" s="61" t="b">
        <v>0</v>
      </c>
      <c r="AW24" s="61" t="s">
        <v>1702</v>
      </c>
      <c r="AX24" s="61" t="s">
        <v>1702</v>
      </c>
      <c r="AY24" s="61">
        <v>0</v>
      </c>
      <c r="AZ24" s="61">
        <v>0</v>
      </c>
      <c r="BA24" s="61">
        <v>0</v>
      </c>
      <c r="BB24" s="61" t="s">
        <v>6619</v>
      </c>
      <c r="BC24" s="61">
        <v>1</v>
      </c>
      <c r="BD24" s="61" t="b">
        <v>0</v>
      </c>
      <c r="BH24" s="47" t="s">
        <v>1197</v>
      </c>
      <c r="BI24" s="47" t="str">
        <f t="shared" si="1"/>
        <v>Z08</v>
      </c>
      <c r="BJ24" s="47">
        <v>1219</v>
      </c>
    </row>
    <row r="25" spans="1:63" hidden="1">
      <c r="A25" s="61" t="b">
        <v>0</v>
      </c>
      <c r="B25" s="62">
        <v>6203</v>
      </c>
      <c r="C25" s="61" t="s">
        <v>6626</v>
      </c>
      <c r="D25" s="61" t="s">
        <v>6627</v>
      </c>
      <c r="E25" s="61" t="s">
        <v>6627</v>
      </c>
      <c r="F25" s="61" t="s">
        <v>1702</v>
      </c>
      <c r="G25" s="62">
        <v>0</v>
      </c>
      <c r="H25" s="61" t="s">
        <v>1702</v>
      </c>
      <c r="I25" s="61" t="s">
        <v>1675</v>
      </c>
      <c r="J25" s="61" t="s">
        <v>6628</v>
      </c>
      <c r="K25" s="61" t="s">
        <v>6628</v>
      </c>
      <c r="L25" s="61" t="s">
        <v>2032</v>
      </c>
      <c r="M25" s="61" t="s">
        <v>1894</v>
      </c>
      <c r="N25" s="61" t="s">
        <v>1702</v>
      </c>
      <c r="O25" s="61" t="s">
        <v>1947</v>
      </c>
      <c r="P25" s="61">
        <v>0.5</v>
      </c>
      <c r="Q25" s="61">
        <v>1219</v>
      </c>
      <c r="R25" s="61">
        <v>0</v>
      </c>
      <c r="S25" s="61" t="s">
        <v>3312</v>
      </c>
      <c r="T25" s="61" t="s">
        <v>1702</v>
      </c>
      <c r="U25" s="61" t="s">
        <v>2041</v>
      </c>
      <c r="V25" s="61" t="s">
        <v>6623</v>
      </c>
      <c r="W25" s="61" t="s">
        <v>1938</v>
      </c>
      <c r="X25" s="61" t="s">
        <v>1447</v>
      </c>
      <c r="Y25" s="61" t="s">
        <v>6394</v>
      </c>
      <c r="Z25" s="62">
        <v>1</v>
      </c>
      <c r="AA25" s="61">
        <v>6945</v>
      </c>
      <c r="AB25" s="62">
        <v>1</v>
      </c>
      <c r="AC25" s="61">
        <v>5708</v>
      </c>
      <c r="AD25" s="62">
        <v>1</v>
      </c>
      <c r="AE25" s="61">
        <v>6945</v>
      </c>
      <c r="AF25" s="61" t="s">
        <v>6624</v>
      </c>
      <c r="AG25" s="61" t="s">
        <v>6625</v>
      </c>
      <c r="AH25" s="61" t="s">
        <v>1702</v>
      </c>
      <c r="AI25" s="61">
        <v>0</v>
      </c>
      <c r="AJ25" s="61" t="s">
        <v>6600</v>
      </c>
      <c r="AK25" s="62">
        <v>2026</v>
      </c>
      <c r="AL25" s="62">
        <v>4</v>
      </c>
      <c r="AM25" s="62">
        <v>0</v>
      </c>
      <c r="AN25" s="62">
        <v>0</v>
      </c>
      <c r="AO25" s="62">
        <v>28</v>
      </c>
      <c r="AP25" s="61" t="s">
        <v>1702</v>
      </c>
      <c r="AQ25" s="61" t="s">
        <v>1702</v>
      </c>
      <c r="AR25" s="61" t="s">
        <v>1702</v>
      </c>
      <c r="AS25" s="61" t="s">
        <v>6623</v>
      </c>
      <c r="AT25" s="61" t="s">
        <v>1702</v>
      </c>
      <c r="AU25" s="61" t="b">
        <v>1</v>
      </c>
      <c r="AV25" s="61" t="b">
        <v>0</v>
      </c>
      <c r="AW25" s="61" t="s">
        <v>1702</v>
      </c>
      <c r="AX25" s="61" t="s">
        <v>1702</v>
      </c>
      <c r="AY25" s="61">
        <v>0</v>
      </c>
      <c r="AZ25" s="61">
        <v>0</v>
      </c>
      <c r="BA25" s="61">
        <v>0</v>
      </c>
      <c r="BB25" s="61" t="s">
        <v>6619</v>
      </c>
      <c r="BC25" s="61">
        <v>1</v>
      </c>
      <c r="BD25" s="61" t="b">
        <v>0</v>
      </c>
      <c r="BH25" s="47" t="s">
        <v>1197</v>
      </c>
      <c r="BI25" s="47" t="str">
        <f t="shared" si="1"/>
        <v>Z08</v>
      </c>
      <c r="BJ25" s="47">
        <v>1219</v>
      </c>
    </row>
    <row r="26" spans="1:63" hidden="1">
      <c r="A26" s="61" t="b">
        <v>0</v>
      </c>
      <c r="B26" s="62">
        <v>6204</v>
      </c>
      <c r="C26" s="61" t="s">
        <v>1702</v>
      </c>
      <c r="D26" s="61" t="s">
        <v>6629</v>
      </c>
      <c r="E26" s="61" t="s">
        <v>6629</v>
      </c>
      <c r="F26" s="61" t="s">
        <v>1702</v>
      </c>
      <c r="G26" s="62">
        <v>0</v>
      </c>
      <c r="H26" s="61" t="s">
        <v>1702</v>
      </c>
      <c r="I26" s="61" t="s">
        <v>1675</v>
      </c>
      <c r="J26" s="61" t="s">
        <v>6630</v>
      </c>
      <c r="K26" s="61" t="s">
        <v>6630</v>
      </c>
      <c r="L26" s="61" t="s">
        <v>2032</v>
      </c>
      <c r="M26" s="61" t="s">
        <v>1894</v>
      </c>
      <c r="N26" s="61" t="s">
        <v>1702</v>
      </c>
      <c r="O26" s="61" t="s">
        <v>1947</v>
      </c>
      <c r="P26" s="61">
        <v>0.5</v>
      </c>
      <c r="Q26" s="61">
        <v>1219</v>
      </c>
      <c r="R26" s="61">
        <v>0</v>
      </c>
      <c r="S26" s="61" t="s">
        <v>3312</v>
      </c>
      <c r="T26" s="61" t="s">
        <v>1702</v>
      </c>
      <c r="U26" s="61" t="s">
        <v>2041</v>
      </c>
      <c r="V26" s="61" t="s">
        <v>6631</v>
      </c>
      <c r="W26" s="61" t="s">
        <v>1938</v>
      </c>
      <c r="X26" s="61" t="s">
        <v>1447</v>
      </c>
      <c r="Y26" s="61" t="s">
        <v>6394</v>
      </c>
      <c r="Z26" s="62">
        <v>1</v>
      </c>
      <c r="AA26" s="61">
        <v>6940</v>
      </c>
      <c r="AB26" s="62">
        <v>1</v>
      </c>
      <c r="AC26" s="61">
        <v>6940</v>
      </c>
      <c r="AD26" s="62">
        <v>1</v>
      </c>
      <c r="AE26" s="61">
        <v>6940</v>
      </c>
      <c r="AF26" s="61" t="s">
        <v>3284</v>
      </c>
      <c r="AG26" s="61" t="s">
        <v>1944</v>
      </c>
      <c r="AH26" s="61" t="s">
        <v>1702</v>
      </c>
      <c r="AI26" s="61">
        <v>0</v>
      </c>
      <c r="AJ26" s="61" t="s">
        <v>6600</v>
      </c>
      <c r="AK26" s="62">
        <v>2026</v>
      </c>
      <c r="AL26" s="62">
        <v>4</v>
      </c>
      <c r="AM26" s="62">
        <v>0</v>
      </c>
      <c r="AN26" s="62">
        <v>0</v>
      </c>
      <c r="AO26" s="62">
        <v>28</v>
      </c>
      <c r="AP26" s="61" t="s">
        <v>1702</v>
      </c>
      <c r="AQ26" s="61" t="s">
        <v>1702</v>
      </c>
      <c r="AR26" s="61" t="s">
        <v>1702</v>
      </c>
      <c r="AS26" s="61" t="s">
        <v>6631</v>
      </c>
      <c r="AT26" s="61" t="s">
        <v>1702</v>
      </c>
      <c r="AU26" s="61" t="b">
        <v>1</v>
      </c>
      <c r="AV26" s="61" t="b">
        <v>0</v>
      </c>
      <c r="AW26" s="61" t="s">
        <v>1702</v>
      </c>
      <c r="AX26" s="61" t="s">
        <v>1702</v>
      </c>
      <c r="AY26" s="61">
        <v>0</v>
      </c>
      <c r="AZ26" s="61">
        <v>0</v>
      </c>
      <c r="BA26" s="61">
        <v>0</v>
      </c>
      <c r="BB26" s="61" t="s">
        <v>6619</v>
      </c>
      <c r="BC26" s="61">
        <v>1</v>
      </c>
      <c r="BD26" s="61" t="b">
        <v>0</v>
      </c>
      <c r="BH26" s="47" t="s">
        <v>1197</v>
      </c>
      <c r="BI26" s="47" t="str">
        <f t="shared" si="1"/>
        <v>Z08</v>
      </c>
      <c r="BJ26" s="47">
        <v>1219</v>
      </c>
    </row>
    <row r="27" spans="1:63" hidden="1">
      <c r="A27" s="61" t="b">
        <v>0</v>
      </c>
      <c r="B27" s="62">
        <v>6205</v>
      </c>
      <c r="C27" s="61" t="s">
        <v>1702</v>
      </c>
      <c r="D27" s="61" t="s">
        <v>6632</v>
      </c>
      <c r="E27" s="61" t="s">
        <v>6632</v>
      </c>
      <c r="F27" s="61" t="s">
        <v>1702</v>
      </c>
      <c r="G27" s="62">
        <v>0</v>
      </c>
      <c r="H27" s="61" t="s">
        <v>1702</v>
      </c>
      <c r="I27" s="61" t="s">
        <v>1675</v>
      </c>
      <c r="J27" s="61" t="s">
        <v>6633</v>
      </c>
      <c r="K27" s="61" t="s">
        <v>6633</v>
      </c>
      <c r="L27" s="61" t="s">
        <v>2032</v>
      </c>
      <c r="M27" s="61" t="s">
        <v>1894</v>
      </c>
      <c r="N27" s="61" t="s">
        <v>1702</v>
      </c>
      <c r="O27" s="61" t="s">
        <v>1947</v>
      </c>
      <c r="P27" s="61">
        <v>0.5</v>
      </c>
      <c r="Q27" s="61">
        <v>1219</v>
      </c>
      <c r="R27" s="61">
        <v>0</v>
      </c>
      <c r="S27" s="61" t="s">
        <v>3312</v>
      </c>
      <c r="T27" s="61" t="s">
        <v>1702</v>
      </c>
      <c r="U27" s="61" t="s">
        <v>2041</v>
      </c>
      <c r="V27" s="61" t="s">
        <v>6631</v>
      </c>
      <c r="W27" s="61" t="s">
        <v>1938</v>
      </c>
      <c r="X27" s="61" t="s">
        <v>1447</v>
      </c>
      <c r="Y27" s="61" t="s">
        <v>6394</v>
      </c>
      <c r="Z27" s="62">
        <v>1</v>
      </c>
      <c r="AA27" s="61">
        <v>7085</v>
      </c>
      <c r="AB27" s="62">
        <v>1</v>
      </c>
      <c r="AC27" s="61">
        <v>7085</v>
      </c>
      <c r="AD27" s="62">
        <v>1</v>
      </c>
      <c r="AE27" s="61">
        <v>7085</v>
      </c>
      <c r="AF27" s="61" t="s">
        <v>3284</v>
      </c>
      <c r="AG27" s="61" t="s">
        <v>1949</v>
      </c>
      <c r="AH27" s="61" t="s">
        <v>6634</v>
      </c>
      <c r="AI27" s="61">
        <v>0</v>
      </c>
      <c r="AJ27" s="61" t="s">
        <v>6600</v>
      </c>
      <c r="AK27" s="62">
        <v>2026</v>
      </c>
      <c r="AL27" s="62">
        <v>4</v>
      </c>
      <c r="AM27" s="62">
        <v>0</v>
      </c>
      <c r="AN27" s="62">
        <v>0</v>
      </c>
      <c r="AO27" s="62">
        <v>28</v>
      </c>
      <c r="AP27" s="61" t="s">
        <v>1702</v>
      </c>
      <c r="AQ27" s="61" t="s">
        <v>1702</v>
      </c>
      <c r="AR27" s="61" t="s">
        <v>1702</v>
      </c>
      <c r="AS27" s="61" t="s">
        <v>6631</v>
      </c>
      <c r="AT27" s="61" t="s">
        <v>1702</v>
      </c>
      <c r="AU27" s="61" t="b">
        <v>1</v>
      </c>
      <c r="AV27" s="61" t="b">
        <v>0</v>
      </c>
      <c r="AW27" s="61" t="s">
        <v>1702</v>
      </c>
      <c r="AX27" s="61" t="s">
        <v>1702</v>
      </c>
      <c r="AY27" s="61">
        <v>0</v>
      </c>
      <c r="AZ27" s="61">
        <v>0</v>
      </c>
      <c r="BA27" s="61">
        <v>0</v>
      </c>
      <c r="BB27" s="61" t="s">
        <v>6619</v>
      </c>
      <c r="BC27" s="61">
        <v>1</v>
      </c>
      <c r="BD27" s="61" t="b">
        <v>0</v>
      </c>
      <c r="BH27" s="47" t="s">
        <v>1197</v>
      </c>
      <c r="BI27" s="47" t="str">
        <f t="shared" si="1"/>
        <v>Z08</v>
      </c>
      <c r="BJ27" s="47">
        <v>1219</v>
      </c>
    </row>
    <row r="28" spans="1:63" hidden="1">
      <c r="A28" s="61" t="b">
        <v>0</v>
      </c>
      <c r="B28" s="62">
        <v>6206</v>
      </c>
      <c r="C28" s="61" t="s">
        <v>6635</v>
      </c>
      <c r="D28" s="61" t="s">
        <v>6636</v>
      </c>
      <c r="E28" s="61" t="s">
        <v>6636</v>
      </c>
      <c r="F28" s="61" t="s">
        <v>1702</v>
      </c>
      <c r="G28" s="62">
        <v>0</v>
      </c>
      <c r="H28" s="61" t="s">
        <v>1702</v>
      </c>
      <c r="I28" s="61" t="s">
        <v>1675</v>
      </c>
      <c r="J28" s="61" t="s">
        <v>6637</v>
      </c>
      <c r="K28" s="61" t="s">
        <v>6637</v>
      </c>
      <c r="L28" s="61" t="s">
        <v>2032</v>
      </c>
      <c r="M28" s="61" t="s">
        <v>1894</v>
      </c>
      <c r="N28" s="61" t="s">
        <v>1702</v>
      </c>
      <c r="O28" s="61" t="s">
        <v>1947</v>
      </c>
      <c r="P28" s="61">
        <v>0.6</v>
      </c>
      <c r="Q28" s="61">
        <v>1219</v>
      </c>
      <c r="R28" s="61">
        <v>0</v>
      </c>
      <c r="S28" s="61" t="s">
        <v>3291</v>
      </c>
      <c r="T28" s="61" t="s">
        <v>1702</v>
      </c>
      <c r="U28" s="61" t="s">
        <v>2041</v>
      </c>
      <c r="V28" s="61" t="s">
        <v>6623</v>
      </c>
      <c r="W28" s="61" t="s">
        <v>1938</v>
      </c>
      <c r="X28" s="61" t="s">
        <v>1447</v>
      </c>
      <c r="Y28" s="61" t="s">
        <v>6394</v>
      </c>
      <c r="Z28" s="62">
        <v>1</v>
      </c>
      <c r="AA28" s="61">
        <v>7275</v>
      </c>
      <c r="AB28" s="62">
        <v>1</v>
      </c>
      <c r="AC28" s="61">
        <v>5430</v>
      </c>
      <c r="AD28" s="62">
        <v>1</v>
      </c>
      <c r="AE28" s="61">
        <v>1839</v>
      </c>
      <c r="AF28" s="61" t="s">
        <v>3285</v>
      </c>
      <c r="AG28" s="61" t="s">
        <v>1939</v>
      </c>
      <c r="AH28" s="61" t="s">
        <v>1702</v>
      </c>
      <c r="AI28" s="61">
        <v>0</v>
      </c>
      <c r="AJ28" s="61" t="s">
        <v>6600</v>
      </c>
      <c r="AK28" s="62">
        <v>2026</v>
      </c>
      <c r="AL28" s="62">
        <v>4</v>
      </c>
      <c r="AM28" s="62">
        <v>0</v>
      </c>
      <c r="AN28" s="62">
        <v>0</v>
      </c>
      <c r="AO28" s="62">
        <v>28</v>
      </c>
      <c r="AP28" s="61" t="s">
        <v>1702</v>
      </c>
      <c r="AQ28" s="61" t="s">
        <v>1702</v>
      </c>
      <c r="AR28" s="61" t="s">
        <v>1702</v>
      </c>
      <c r="AS28" s="61" t="s">
        <v>6623</v>
      </c>
      <c r="AT28" s="61" t="s">
        <v>1702</v>
      </c>
      <c r="AU28" s="61" t="b">
        <v>1</v>
      </c>
      <c r="AV28" s="61" t="b">
        <v>0</v>
      </c>
      <c r="AW28" s="61" t="s">
        <v>1702</v>
      </c>
      <c r="AX28" s="61" t="s">
        <v>1702</v>
      </c>
      <c r="AY28" s="61">
        <v>0</v>
      </c>
      <c r="AZ28" s="61">
        <v>0</v>
      </c>
      <c r="BA28" s="61">
        <v>0</v>
      </c>
      <c r="BB28" s="61" t="s">
        <v>6619</v>
      </c>
      <c r="BC28" s="61">
        <v>2</v>
      </c>
      <c r="BD28" s="61" t="b">
        <v>0</v>
      </c>
      <c r="BH28" s="47" t="str">
        <f t="shared" si="0"/>
        <v>SGCC</v>
      </c>
      <c r="BI28" s="47" t="str">
        <f t="shared" si="1"/>
        <v>Z08</v>
      </c>
      <c r="BJ28" s="47">
        <v>1219</v>
      </c>
    </row>
    <row r="29" spans="1:63" hidden="1">
      <c r="A29" s="61" t="b">
        <v>0</v>
      </c>
      <c r="B29" s="62">
        <v>6207</v>
      </c>
      <c r="C29" s="61" t="s">
        <v>6638</v>
      </c>
      <c r="D29" s="61" t="s">
        <v>6639</v>
      </c>
      <c r="E29" s="61" t="s">
        <v>6639</v>
      </c>
      <c r="F29" s="61" t="s">
        <v>1702</v>
      </c>
      <c r="G29" s="62">
        <v>0</v>
      </c>
      <c r="H29" s="61" t="s">
        <v>1702</v>
      </c>
      <c r="I29" s="61" t="s">
        <v>1675</v>
      </c>
      <c r="J29" s="61" t="s">
        <v>6640</v>
      </c>
      <c r="K29" s="61" t="s">
        <v>6640</v>
      </c>
      <c r="L29" s="61" t="s">
        <v>2032</v>
      </c>
      <c r="M29" s="61" t="s">
        <v>1894</v>
      </c>
      <c r="N29" s="61" t="s">
        <v>1702</v>
      </c>
      <c r="O29" s="61" t="s">
        <v>1947</v>
      </c>
      <c r="P29" s="61">
        <v>0.6</v>
      </c>
      <c r="Q29" s="61">
        <v>1219</v>
      </c>
      <c r="R29" s="61">
        <v>0</v>
      </c>
      <c r="S29" s="61" t="s">
        <v>3291</v>
      </c>
      <c r="T29" s="61" t="s">
        <v>1702</v>
      </c>
      <c r="U29" s="61" t="s">
        <v>2041</v>
      </c>
      <c r="V29" s="61" t="s">
        <v>6641</v>
      </c>
      <c r="W29" s="61" t="s">
        <v>1938</v>
      </c>
      <c r="X29" s="61" t="s">
        <v>1447</v>
      </c>
      <c r="Y29" s="61" t="s">
        <v>6394</v>
      </c>
      <c r="Z29" s="62">
        <v>1</v>
      </c>
      <c r="AA29" s="61">
        <v>7315</v>
      </c>
      <c r="AB29" s="62">
        <v>1</v>
      </c>
      <c r="AC29" s="61">
        <v>0</v>
      </c>
      <c r="AD29" s="62">
        <v>1</v>
      </c>
      <c r="AE29" s="61">
        <v>5655</v>
      </c>
      <c r="AF29" s="61" t="s">
        <v>3285</v>
      </c>
      <c r="AG29" s="61" t="s">
        <v>1939</v>
      </c>
      <c r="AH29" s="61" t="s">
        <v>1702</v>
      </c>
      <c r="AI29" s="61">
        <v>0</v>
      </c>
      <c r="AJ29" s="61" t="s">
        <v>6600</v>
      </c>
      <c r="AK29" s="62">
        <v>2026</v>
      </c>
      <c r="AL29" s="62">
        <v>4</v>
      </c>
      <c r="AM29" s="62">
        <v>0</v>
      </c>
      <c r="AN29" s="62">
        <v>0</v>
      </c>
      <c r="AO29" s="62">
        <v>28</v>
      </c>
      <c r="AP29" s="61" t="s">
        <v>1702</v>
      </c>
      <c r="AQ29" s="61" t="s">
        <v>1702</v>
      </c>
      <c r="AR29" s="61" t="s">
        <v>1702</v>
      </c>
      <c r="AS29" s="61" t="s">
        <v>6641</v>
      </c>
      <c r="AT29" s="61" t="s">
        <v>1702</v>
      </c>
      <c r="AU29" s="61" t="b">
        <v>1</v>
      </c>
      <c r="AV29" s="61" t="b">
        <v>0</v>
      </c>
      <c r="AW29" s="61" t="s">
        <v>1702</v>
      </c>
      <c r="AX29" s="61" t="s">
        <v>1702</v>
      </c>
      <c r="AY29" s="61">
        <v>0</v>
      </c>
      <c r="AZ29" s="61">
        <v>0</v>
      </c>
      <c r="BA29" s="61">
        <v>0</v>
      </c>
      <c r="BB29" s="61" t="s">
        <v>6619</v>
      </c>
      <c r="BC29" s="61">
        <v>2</v>
      </c>
      <c r="BD29" s="61" t="b">
        <v>0</v>
      </c>
      <c r="BH29" s="47" t="str">
        <f t="shared" si="0"/>
        <v>SGCC</v>
      </c>
      <c r="BI29" s="47" t="str">
        <f t="shared" si="1"/>
        <v>Z08</v>
      </c>
      <c r="BJ29" s="47">
        <v>1219</v>
      </c>
    </row>
    <row r="30" spans="1:63" hidden="1">
      <c r="A30" s="61" t="b">
        <v>0</v>
      </c>
      <c r="B30" s="62">
        <v>6208</v>
      </c>
      <c r="C30" s="61" t="s">
        <v>1702</v>
      </c>
      <c r="D30" s="61" t="s">
        <v>6642</v>
      </c>
      <c r="E30" s="61" t="s">
        <v>6642</v>
      </c>
      <c r="F30" s="61" t="s">
        <v>1702</v>
      </c>
      <c r="G30" s="62">
        <v>0</v>
      </c>
      <c r="H30" s="61" t="s">
        <v>1702</v>
      </c>
      <c r="I30" s="61" t="s">
        <v>1675</v>
      </c>
      <c r="J30" s="61" t="s">
        <v>6643</v>
      </c>
      <c r="K30" s="61" t="s">
        <v>6643</v>
      </c>
      <c r="L30" s="61" t="s">
        <v>2032</v>
      </c>
      <c r="M30" s="61" t="s">
        <v>1894</v>
      </c>
      <c r="N30" s="61" t="s">
        <v>1702</v>
      </c>
      <c r="O30" s="61" t="s">
        <v>1947</v>
      </c>
      <c r="P30" s="61">
        <v>0.6</v>
      </c>
      <c r="Q30" s="61">
        <v>1219</v>
      </c>
      <c r="R30" s="61">
        <v>0</v>
      </c>
      <c r="S30" s="61" t="s">
        <v>3291</v>
      </c>
      <c r="T30" s="61" t="s">
        <v>1702</v>
      </c>
      <c r="U30" s="61" t="s">
        <v>2041</v>
      </c>
      <c r="V30" s="61" t="s">
        <v>6615</v>
      </c>
      <c r="W30" s="61" t="s">
        <v>1938</v>
      </c>
      <c r="X30" s="61" t="s">
        <v>1447</v>
      </c>
      <c r="Y30" s="61" t="s">
        <v>6394</v>
      </c>
      <c r="Z30" s="62">
        <v>1</v>
      </c>
      <c r="AA30" s="61">
        <v>7380</v>
      </c>
      <c r="AB30" s="62">
        <v>1</v>
      </c>
      <c r="AC30" s="61">
        <v>7380</v>
      </c>
      <c r="AD30" s="62">
        <v>1</v>
      </c>
      <c r="AE30" s="61">
        <v>7380</v>
      </c>
      <c r="AF30" s="61" t="s">
        <v>6644</v>
      </c>
      <c r="AG30" s="61" t="s">
        <v>1944</v>
      </c>
      <c r="AH30" s="61" t="s">
        <v>1702</v>
      </c>
      <c r="AI30" s="61">
        <v>0</v>
      </c>
      <c r="AJ30" s="61" t="s">
        <v>6600</v>
      </c>
      <c r="AK30" s="62">
        <v>2026</v>
      </c>
      <c r="AL30" s="62">
        <v>4</v>
      </c>
      <c r="AM30" s="62">
        <v>0</v>
      </c>
      <c r="AN30" s="62">
        <v>0</v>
      </c>
      <c r="AO30" s="62">
        <v>28</v>
      </c>
      <c r="AP30" s="61" t="s">
        <v>1702</v>
      </c>
      <c r="AQ30" s="61" t="s">
        <v>1702</v>
      </c>
      <c r="AR30" s="61" t="s">
        <v>1702</v>
      </c>
      <c r="AS30" s="61" t="s">
        <v>6615</v>
      </c>
      <c r="AT30" s="61" t="s">
        <v>1702</v>
      </c>
      <c r="AU30" s="61" t="b">
        <v>1</v>
      </c>
      <c r="AV30" s="61" t="b">
        <v>0</v>
      </c>
      <c r="AW30" s="61" t="s">
        <v>1702</v>
      </c>
      <c r="AX30" s="61" t="s">
        <v>1702</v>
      </c>
      <c r="AY30" s="61">
        <v>0</v>
      </c>
      <c r="AZ30" s="61">
        <v>0</v>
      </c>
      <c r="BA30" s="61">
        <v>0</v>
      </c>
      <c r="BB30" s="61" t="s">
        <v>6619</v>
      </c>
      <c r="BC30" s="61">
        <v>2</v>
      </c>
      <c r="BD30" s="61" t="b">
        <v>0</v>
      </c>
      <c r="BH30" s="47" t="str">
        <f t="shared" si="0"/>
        <v>SGCC</v>
      </c>
      <c r="BI30" s="47" t="str">
        <f t="shared" si="1"/>
        <v>Z08</v>
      </c>
      <c r="BJ30" s="47">
        <v>1219</v>
      </c>
    </row>
    <row r="31" spans="1:63" hidden="1">
      <c r="A31" s="61" t="b">
        <v>0</v>
      </c>
      <c r="B31" s="62">
        <v>6209</v>
      </c>
      <c r="C31" s="61" t="s">
        <v>1702</v>
      </c>
      <c r="D31" s="61" t="s">
        <v>6645</v>
      </c>
      <c r="E31" s="61" t="s">
        <v>6645</v>
      </c>
      <c r="F31" s="61" t="s">
        <v>1702</v>
      </c>
      <c r="G31" s="62">
        <v>0</v>
      </c>
      <c r="H31" s="61" t="s">
        <v>1702</v>
      </c>
      <c r="I31" s="61" t="s">
        <v>1675</v>
      </c>
      <c r="J31" s="61" t="s">
        <v>6646</v>
      </c>
      <c r="K31" s="61" t="s">
        <v>6646</v>
      </c>
      <c r="L31" s="61" t="s">
        <v>2032</v>
      </c>
      <c r="M31" s="61" t="s">
        <v>1894</v>
      </c>
      <c r="N31" s="61" t="s">
        <v>1702</v>
      </c>
      <c r="O31" s="61" t="s">
        <v>1947</v>
      </c>
      <c r="P31" s="61">
        <v>0.6</v>
      </c>
      <c r="Q31" s="61">
        <v>1219</v>
      </c>
      <c r="R31" s="61">
        <v>0</v>
      </c>
      <c r="S31" s="61" t="s">
        <v>3291</v>
      </c>
      <c r="T31" s="61" t="s">
        <v>1702</v>
      </c>
      <c r="U31" s="61" t="s">
        <v>2041</v>
      </c>
      <c r="V31" s="61" t="s">
        <v>6615</v>
      </c>
      <c r="W31" s="61" t="s">
        <v>1938</v>
      </c>
      <c r="X31" s="61" t="s">
        <v>1447</v>
      </c>
      <c r="Y31" s="61" t="s">
        <v>6394</v>
      </c>
      <c r="Z31" s="62">
        <v>1</v>
      </c>
      <c r="AA31" s="61">
        <v>7185</v>
      </c>
      <c r="AB31" s="62">
        <v>1</v>
      </c>
      <c r="AC31" s="61">
        <v>7185</v>
      </c>
      <c r="AD31" s="62">
        <v>1</v>
      </c>
      <c r="AE31" s="61">
        <v>7185</v>
      </c>
      <c r="AF31" s="61" t="s">
        <v>6647</v>
      </c>
      <c r="AG31" s="61" t="s">
        <v>1944</v>
      </c>
      <c r="AH31" s="61" t="s">
        <v>1702</v>
      </c>
      <c r="AI31" s="61">
        <v>0</v>
      </c>
      <c r="AJ31" s="61" t="s">
        <v>6600</v>
      </c>
      <c r="AK31" s="62">
        <v>2026</v>
      </c>
      <c r="AL31" s="62">
        <v>4</v>
      </c>
      <c r="AM31" s="62">
        <v>0</v>
      </c>
      <c r="AN31" s="62">
        <v>0</v>
      </c>
      <c r="AO31" s="62">
        <v>28</v>
      </c>
      <c r="AP31" s="61" t="s">
        <v>1702</v>
      </c>
      <c r="AQ31" s="61" t="s">
        <v>1702</v>
      </c>
      <c r="AR31" s="61" t="s">
        <v>1702</v>
      </c>
      <c r="AS31" s="61" t="s">
        <v>6615</v>
      </c>
      <c r="AT31" s="61" t="s">
        <v>1702</v>
      </c>
      <c r="AU31" s="61" t="b">
        <v>1</v>
      </c>
      <c r="AV31" s="61" t="b">
        <v>0</v>
      </c>
      <c r="AW31" s="61" t="s">
        <v>1702</v>
      </c>
      <c r="AX31" s="61" t="s">
        <v>1702</v>
      </c>
      <c r="AY31" s="61">
        <v>0</v>
      </c>
      <c r="AZ31" s="61">
        <v>0</v>
      </c>
      <c r="BA31" s="61">
        <v>0</v>
      </c>
      <c r="BB31" s="61" t="s">
        <v>6619</v>
      </c>
      <c r="BC31" s="61">
        <v>2</v>
      </c>
      <c r="BD31" s="61" t="b">
        <v>0</v>
      </c>
      <c r="BH31" s="47" t="str">
        <f t="shared" si="0"/>
        <v>SGCC</v>
      </c>
      <c r="BI31" s="47" t="str">
        <f t="shared" si="1"/>
        <v>Z08</v>
      </c>
      <c r="BJ31" s="47">
        <v>1219</v>
      </c>
      <c r="BK31">
        <v>6730</v>
      </c>
    </row>
    <row r="32" spans="1:63" hidden="1">
      <c r="A32" s="61" t="b">
        <v>0</v>
      </c>
      <c r="B32" s="62">
        <v>6210</v>
      </c>
      <c r="C32" s="61" t="s">
        <v>1702</v>
      </c>
      <c r="D32" s="61" t="s">
        <v>6648</v>
      </c>
      <c r="E32" s="61" t="s">
        <v>6648</v>
      </c>
      <c r="F32" s="61" t="s">
        <v>1702</v>
      </c>
      <c r="G32" s="62">
        <v>0</v>
      </c>
      <c r="H32" s="61" t="s">
        <v>1702</v>
      </c>
      <c r="I32" s="61" t="s">
        <v>1675</v>
      </c>
      <c r="J32" s="61" t="s">
        <v>6649</v>
      </c>
      <c r="K32" s="61" t="s">
        <v>6649</v>
      </c>
      <c r="L32" s="61" t="s">
        <v>2032</v>
      </c>
      <c r="M32" s="61" t="s">
        <v>1894</v>
      </c>
      <c r="N32" s="61" t="s">
        <v>1702</v>
      </c>
      <c r="O32" s="61" t="s">
        <v>1947</v>
      </c>
      <c r="P32" s="61">
        <v>0.6</v>
      </c>
      <c r="Q32" s="61">
        <v>1219</v>
      </c>
      <c r="R32" s="61">
        <v>0</v>
      </c>
      <c r="S32" s="61" t="s">
        <v>3291</v>
      </c>
      <c r="T32" s="61" t="s">
        <v>1702</v>
      </c>
      <c r="U32" s="61" t="s">
        <v>2041</v>
      </c>
      <c r="V32" s="61" t="s">
        <v>6650</v>
      </c>
      <c r="W32" s="61" t="s">
        <v>1938</v>
      </c>
      <c r="X32" s="61" t="s">
        <v>1447</v>
      </c>
      <c r="Y32" s="61" t="s">
        <v>6394</v>
      </c>
      <c r="Z32" s="62">
        <v>1</v>
      </c>
      <c r="AA32" s="61">
        <v>7210</v>
      </c>
      <c r="AB32" s="62">
        <v>1</v>
      </c>
      <c r="AC32" s="61">
        <v>7210</v>
      </c>
      <c r="AD32" s="62">
        <v>1</v>
      </c>
      <c r="AE32" s="61">
        <v>7210</v>
      </c>
      <c r="AF32" s="61" t="s">
        <v>6647</v>
      </c>
      <c r="AG32" s="61" t="s">
        <v>6625</v>
      </c>
      <c r="AH32" s="61" t="s">
        <v>1702</v>
      </c>
      <c r="AI32" s="61">
        <v>0</v>
      </c>
      <c r="AJ32" s="61" t="s">
        <v>6600</v>
      </c>
      <c r="AK32" s="62">
        <v>2026</v>
      </c>
      <c r="AL32" s="62">
        <v>4</v>
      </c>
      <c r="AM32" s="62">
        <v>0</v>
      </c>
      <c r="AN32" s="62">
        <v>0</v>
      </c>
      <c r="AO32" s="62">
        <v>28</v>
      </c>
      <c r="AP32" s="61" t="s">
        <v>1702</v>
      </c>
      <c r="AQ32" s="61" t="s">
        <v>1702</v>
      </c>
      <c r="AR32" s="61" t="s">
        <v>1702</v>
      </c>
      <c r="AS32" s="61" t="s">
        <v>6650</v>
      </c>
      <c r="AT32" s="61" t="s">
        <v>1702</v>
      </c>
      <c r="AU32" s="61" t="b">
        <v>1</v>
      </c>
      <c r="AV32" s="61" t="b">
        <v>0</v>
      </c>
      <c r="AW32" s="61" t="s">
        <v>1702</v>
      </c>
      <c r="AX32" s="61" t="s">
        <v>1702</v>
      </c>
      <c r="AY32" s="61">
        <v>0</v>
      </c>
      <c r="AZ32" s="61">
        <v>0</v>
      </c>
      <c r="BA32" s="61">
        <v>0</v>
      </c>
      <c r="BB32" s="61" t="s">
        <v>6619</v>
      </c>
      <c r="BC32" s="61">
        <v>2</v>
      </c>
      <c r="BD32" s="61" t="b">
        <v>0</v>
      </c>
      <c r="BH32" s="47" t="str">
        <f t="shared" si="0"/>
        <v>SGCC</v>
      </c>
      <c r="BI32" s="47" t="str">
        <f t="shared" si="1"/>
        <v>Z08</v>
      </c>
      <c r="BJ32" s="47">
        <v>1219</v>
      </c>
      <c r="BK32">
        <v>7290</v>
      </c>
    </row>
    <row r="33" spans="1:63" hidden="1">
      <c r="A33" s="61" t="b">
        <v>0</v>
      </c>
      <c r="B33" s="62">
        <v>6211</v>
      </c>
      <c r="C33" s="61" t="s">
        <v>1702</v>
      </c>
      <c r="D33" s="61" t="s">
        <v>6651</v>
      </c>
      <c r="E33" s="61" t="s">
        <v>6651</v>
      </c>
      <c r="F33" s="61" t="s">
        <v>1702</v>
      </c>
      <c r="G33" s="62">
        <v>0</v>
      </c>
      <c r="H33" s="61" t="s">
        <v>1702</v>
      </c>
      <c r="I33" s="61" t="s">
        <v>1675</v>
      </c>
      <c r="J33" s="61" t="s">
        <v>6652</v>
      </c>
      <c r="K33" s="61" t="s">
        <v>6652</v>
      </c>
      <c r="L33" s="61" t="s">
        <v>2032</v>
      </c>
      <c r="M33" s="61" t="s">
        <v>1894</v>
      </c>
      <c r="N33" s="61" t="s">
        <v>1702</v>
      </c>
      <c r="O33" s="61" t="s">
        <v>1947</v>
      </c>
      <c r="P33" s="61">
        <v>0.6</v>
      </c>
      <c r="Q33" s="61">
        <v>1219</v>
      </c>
      <c r="R33" s="61">
        <v>0</v>
      </c>
      <c r="S33" s="61" t="s">
        <v>3291</v>
      </c>
      <c r="T33" s="61" t="s">
        <v>1702</v>
      </c>
      <c r="U33" s="61" t="s">
        <v>2041</v>
      </c>
      <c r="V33" s="61" t="s">
        <v>6611</v>
      </c>
      <c r="W33" s="61" t="s">
        <v>1938</v>
      </c>
      <c r="X33" s="61" t="s">
        <v>1447</v>
      </c>
      <c r="Y33" s="61" t="s">
        <v>6394</v>
      </c>
      <c r="Z33" s="62">
        <v>1</v>
      </c>
      <c r="AA33" s="61">
        <v>7315</v>
      </c>
      <c r="AB33" s="62">
        <v>1</v>
      </c>
      <c r="AC33" s="61">
        <v>7315</v>
      </c>
      <c r="AD33" s="62">
        <v>1</v>
      </c>
      <c r="AE33" s="61">
        <v>7315</v>
      </c>
      <c r="AF33" s="61" t="s">
        <v>5428</v>
      </c>
      <c r="AG33" s="61" t="s">
        <v>6625</v>
      </c>
      <c r="AH33" s="61" t="s">
        <v>1702</v>
      </c>
      <c r="AI33" s="61">
        <v>0</v>
      </c>
      <c r="AJ33" s="61" t="s">
        <v>6600</v>
      </c>
      <c r="AK33" s="62">
        <v>2026</v>
      </c>
      <c r="AL33" s="62">
        <v>4</v>
      </c>
      <c r="AM33" s="62">
        <v>0</v>
      </c>
      <c r="AN33" s="62">
        <v>0</v>
      </c>
      <c r="AO33" s="62">
        <v>28</v>
      </c>
      <c r="AP33" s="61" t="s">
        <v>1702</v>
      </c>
      <c r="AQ33" s="61" t="s">
        <v>1702</v>
      </c>
      <c r="AR33" s="61" t="s">
        <v>1702</v>
      </c>
      <c r="AS33" s="61" t="s">
        <v>6611</v>
      </c>
      <c r="AT33" s="61" t="s">
        <v>1702</v>
      </c>
      <c r="AU33" s="61" t="b">
        <v>1</v>
      </c>
      <c r="AV33" s="61" t="b">
        <v>0</v>
      </c>
      <c r="AW33" s="61" t="s">
        <v>1702</v>
      </c>
      <c r="AX33" s="61" t="s">
        <v>1702</v>
      </c>
      <c r="AY33" s="61">
        <v>0</v>
      </c>
      <c r="AZ33" s="61">
        <v>0</v>
      </c>
      <c r="BA33" s="61">
        <v>0</v>
      </c>
      <c r="BB33" s="61" t="s">
        <v>6619</v>
      </c>
      <c r="BC33" s="61">
        <v>2</v>
      </c>
      <c r="BD33" s="61" t="b">
        <v>0</v>
      </c>
      <c r="BH33" s="47" t="str">
        <f t="shared" si="0"/>
        <v>SGCC</v>
      </c>
      <c r="BI33" s="47" t="str">
        <f t="shared" si="1"/>
        <v>Z08</v>
      </c>
      <c r="BJ33" s="47">
        <v>1219</v>
      </c>
      <c r="BK33">
        <v>8640</v>
      </c>
    </row>
    <row r="34" spans="1:63" hidden="1">
      <c r="A34" s="61" t="b">
        <v>0</v>
      </c>
      <c r="B34" s="62">
        <v>6219</v>
      </c>
      <c r="C34" s="61" t="s">
        <v>6653</v>
      </c>
      <c r="D34" s="61" t="s">
        <v>6654</v>
      </c>
      <c r="E34" s="61" t="s">
        <v>6654</v>
      </c>
      <c r="F34" s="61" t="s">
        <v>1702</v>
      </c>
      <c r="G34" s="62">
        <v>0</v>
      </c>
      <c r="H34" s="61" t="s">
        <v>1702</v>
      </c>
      <c r="I34" s="61" t="s">
        <v>1675</v>
      </c>
      <c r="J34" s="61" t="s">
        <v>6407</v>
      </c>
      <c r="K34" s="61" t="s">
        <v>6407</v>
      </c>
      <c r="L34" s="61" t="s">
        <v>2032</v>
      </c>
      <c r="M34" s="61" t="s">
        <v>1702</v>
      </c>
      <c r="N34" s="61" t="s">
        <v>1702</v>
      </c>
      <c r="O34" s="61" t="s">
        <v>1947</v>
      </c>
      <c r="P34" s="61">
        <v>0.7</v>
      </c>
      <c r="Q34" s="61">
        <v>1219</v>
      </c>
      <c r="R34" s="61">
        <v>0</v>
      </c>
      <c r="S34" s="61" t="s">
        <v>3288</v>
      </c>
      <c r="T34" s="61" t="s">
        <v>1702</v>
      </c>
      <c r="U34" s="61" t="s">
        <v>2041</v>
      </c>
      <c r="V34" s="61" t="s">
        <v>6655</v>
      </c>
      <c r="W34" s="61" t="s">
        <v>1955</v>
      </c>
      <c r="X34" s="61" t="s">
        <v>1447</v>
      </c>
      <c r="Y34" s="61" t="s">
        <v>6408</v>
      </c>
      <c r="Z34" s="62">
        <v>1</v>
      </c>
      <c r="AA34" s="61">
        <v>8330</v>
      </c>
      <c r="AB34" s="62">
        <v>1</v>
      </c>
      <c r="AC34" s="61">
        <v>0</v>
      </c>
      <c r="AD34" s="62">
        <v>1</v>
      </c>
      <c r="AE34" s="61">
        <v>3740</v>
      </c>
      <c r="AF34" s="61" t="s">
        <v>3290</v>
      </c>
      <c r="AG34" s="61" t="s">
        <v>1939</v>
      </c>
      <c r="AH34" s="61" t="s">
        <v>1702</v>
      </c>
      <c r="AI34" s="61">
        <v>0</v>
      </c>
      <c r="AJ34" s="61" t="s">
        <v>6656</v>
      </c>
      <c r="AK34" s="62">
        <v>2026</v>
      </c>
      <c r="AL34" s="62">
        <v>4</v>
      </c>
      <c r="AM34" s="62">
        <v>0</v>
      </c>
      <c r="AN34" s="62">
        <v>0</v>
      </c>
      <c r="AO34" s="62">
        <v>25</v>
      </c>
      <c r="AP34" s="61" t="s">
        <v>1702</v>
      </c>
      <c r="AQ34" s="61" t="s">
        <v>1702</v>
      </c>
      <c r="AR34" s="61" t="s">
        <v>1702</v>
      </c>
      <c r="AS34" s="61" t="s">
        <v>6655</v>
      </c>
      <c r="AT34" s="61" t="s">
        <v>1702</v>
      </c>
      <c r="AU34" s="61" t="b">
        <v>1</v>
      </c>
      <c r="AV34" s="61" t="b">
        <v>0</v>
      </c>
      <c r="AW34" s="61" t="s">
        <v>1702</v>
      </c>
      <c r="AX34" s="61" t="s">
        <v>1702</v>
      </c>
      <c r="AY34" s="61">
        <v>0</v>
      </c>
      <c r="AZ34" s="61">
        <v>0</v>
      </c>
      <c r="BA34" s="61">
        <v>0</v>
      </c>
      <c r="BB34" s="61" t="s">
        <v>6601</v>
      </c>
      <c r="BC34" s="61">
        <v>2</v>
      </c>
      <c r="BD34" s="61" t="b">
        <v>0</v>
      </c>
      <c r="BH34" s="47" t="s">
        <v>1197</v>
      </c>
      <c r="BI34" s="47" t="str">
        <f t="shared" si="1"/>
        <v>Z08</v>
      </c>
      <c r="BJ34" s="47">
        <v>1219</v>
      </c>
      <c r="BK34">
        <v>8590</v>
      </c>
    </row>
    <row r="35" spans="1:63" hidden="1">
      <c r="A35" s="61" t="b">
        <v>0</v>
      </c>
      <c r="B35" s="62">
        <v>6220</v>
      </c>
      <c r="C35" s="61" t="s">
        <v>6657</v>
      </c>
      <c r="D35" s="61" t="s">
        <v>6658</v>
      </c>
      <c r="E35" s="61" t="s">
        <v>6658</v>
      </c>
      <c r="F35" s="61" t="s">
        <v>1702</v>
      </c>
      <c r="G35" s="62">
        <v>0</v>
      </c>
      <c r="H35" s="61" t="s">
        <v>1702</v>
      </c>
      <c r="I35" s="61" t="s">
        <v>1675</v>
      </c>
      <c r="J35" s="61" t="s">
        <v>6659</v>
      </c>
      <c r="K35" s="61" t="s">
        <v>6659</v>
      </c>
      <c r="L35" s="61" t="s">
        <v>2032</v>
      </c>
      <c r="M35" s="61" t="s">
        <v>1702</v>
      </c>
      <c r="N35" s="61" t="s">
        <v>1702</v>
      </c>
      <c r="O35" s="61" t="s">
        <v>1947</v>
      </c>
      <c r="P35" s="61">
        <v>0.7</v>
      </c>
      <c r="Q35" s="61">
        <v>1219</v>
      </c>
      <c r="R35" s="61">
        <v>0</v>
      </c>
      <c r="S35" s="61" t="s">
        <v>3288</v>
      </c>
      <c r="T35" s="61" t="s">
        <v>1702</v>
      </c>
      <c r="U35" s="61" t="s">
        <v>2041</v>
      </c>
      <c r="V35" s="61" t="s">
        <v>6655</v>
      </c>
      <c r="W35" s="61" t="s">
        <v>1955</v>
      </c>
      <c r="X35" s="61" t="s">
        <v>1447</v>
      </c>
      <c r="Y35" s="61" t="s">
        <v>6408</v>
      </c>
      <c r="Z35" s="62">
        <v>1</v>
      </c>
      <c r="AA35" s="61">
        <v>7790</v>
      </c>
      <c r="AB35" s="62">
        <v>1</v>
      </c>
      <c r="AC35" s="61">
        <v>3520</v>
      </c>
      <c r="AD35" s="62">
        <v>1</v>
      </c>
      <c r="AE35" s="61">
        <v>7224</v>
      </c>
      <c r="AF35" s="61" t="s">
        <v>3293</v>
      </c>
      <c r="AG35" s="61" t="s">
        <v>1939</v>
      </c>
      <c r="AH35" s="61" t="s">
        <v>1702</v>
      </c>
      <c r="AI35" s="61">
        <v>0</v>
      </c>
      <c r="AJ35" s="61" t="s">
        <v>6656</v>
      </c>
      <c r="AK35" s="62">
        <v>2026</v>
      </c>
      <c r="AL35" s="62">
        <v>4</v>
      </c>
      <c r="AM35" s="62">
        <v>0</v>
      </c>
      <c r="AN35" s="62">
        <v>0</v>
      </c>
      <c r="AO35" s="62">
        <v>25</v>
      </c>
      <c r="AP35" s="61" t="s">
        <v>1702</v>
      </c>
      <c r="AQ35" s="61" t="s">
        <v>1702</v>
      </c>
      <c r="AR35" s="61" t="s">
        <v>1702</v>
      </c>
      <c r="AS35" s="61" t="s">
        <v>6655</v>
      </c>
      <c r="AT35" s="61" t="s">
        <v>1702</v>
      </c>
      <c r="AU35" s="61" t="b">
        <v>1</v>
      </c>
      <c r="AV35" s="61" t="b">
        <v>0</v>
      </c>
      <c r="AW35" s="61" t="s">
        <v>1702</v>
      </c>
      <c r="AX35" s="61" t="s">
        <v>1702</v>
      </c>
      <c r="AY35" s="61">
        <v>0</v>
      </c>
      <c r="AZ35" s="61">
        <v>0</v>
      </c>
      <c r="BA35" s="61">
        <v>0</v>
      </c>
      <c r="BB35" s="61" t="s">
        <v>6601</v>
      </c>
      <c r="BC35" s="61">
        <v>2</v>
      </c>
      <c r="BD35" s="61" t="b">
        <v>0</v>
      </c>
      <c r="BH35" s="47" t="s">
        <v>1197</v>
      </c>
      <c r="BI35" s="47" t="str">
        <f t="shared" si="1"/>
        <v>Z08</v>
      </c>
      <c r="BJ35" s="47">
        <v>1219</v>
      </c>
      <c r="BK35">
        <v>8970</v>
      </c>
    </row>
    <row r="36" spans="1:63" hidden="1">
      <c r="A36" s="61" t="b">
        <v>0</v>
      </c>
      <c r="B36" s="62">
        <v>6221</v>
      </c>
      <c r="C36" s="61" t="s">
        <v>1702</v>
      </c>
      <c r="D36" s="61" t="s">
        <v>6660</v>
      </c>
      <c r="E36" s="61" t="s">
        <v>6660</v>
      </c>
      <c r="F36" s="61" t="s">
        <v>1702</v>
      </c>
      <c r="G36" s="62">
        <v>0</v>
      </c>
      <c r="H36" s="61" t="s">
        <v>1702</v>
      </c>
      <c r="I36" s="61" t="s">
        <v>1675</v>
      </c>
      <c r="J36" s="61" t="s">
        <v>6661</v>
      </c>
      <c r="K36" s="61" t="s">
        <v>6661</v>
      </c>
      <c r="L36" s="61" t="s">
        <v>2032</v>
      </c>
      <c r="M36" s="61" t="s">
        <v>1702</v>
      </c>
      <c r="N36" s="61" t="s">
        <v>1702</v>
      </c>
      <c r="O36" s="61" t="s">
        <v>1947</v>
      </c>
      <c r="P36" s="61">
        <v>0.7</v>
      </c>
      <c r="Q36" s="61">
        <v>1219</v>
      </c>
      <c r="R36" s="61">
        <v>0</v>
      </c>
      <c r="S36" s="61" t="s">
        <v>3288</v>
      </c>
      <c r="T36" s="61" t="s">
        <v>1702</v>
      </c>
      <c r="U36" s="61" t="s">
        <v>2041</v>
      </c>
      <c r="V36" s="61" t="s">
        <v>6655</v>
      </c>
      <c r="W36" s="61" t="s">
        <v>1955</v>
      </c>
      <c r="X36" s="61" t="s">
        <v>1447</v>
      </c>
      <c r="Y36" s="61" t="s">
        <v>6408</v>
      </c>
      <c r="Z36" s="62">
        <v>1</v>
      </c>
      <c r="AA36" s="61">
        <v>7800</v>
      </c>
      <c r="AB36" s="62">
        <v>1</v>
      </c>
      <c r="AC36" s="61">
        <v>7800</v>
      </c>
      <c r="AD36" s="62">
        <v>1</v>
      </c>
      <c r="AE36" s="61">
        <v>7800</v>
      </c>
      <c r="AF36" s="61" t="s">
        <v>6662</v>
      </c>
      <c r="AG36" s="61" t="s">
        <v>1944</v>
      </c>
      <c r="AH36" s="61" t="s">
        <v>1702</v>
      </c>
      <c r="AI36" s="61">
        <v>0</v>
      </c>
      <c r="AJ36" s="61" t="s">
        <v>6656</v>
      </c>
      <c r="AK36" s="62">
        <v>2026</v>
      </c>
      <c r="AL36" s="62">
        <v>4</v>
      </c>
      <c r="AM36" s="62">
        <v>0</v>
      </c>
      <c r="AN36" s="62">
        <v>0</v>
      </c>
      <c r="AO36" s="62">
        <v>25</v>
      </c>
      <c r="AP36" s="61" t="s">
        <v>1702</v>
      </c>
      <c r="AQ36" s="61" t="s">
        <v>1702</v>
      </c>
      <c r="AR36" s="61" t="s">
        <v>1702</v>
      </c>
      <c r="AS36" s="61" t="s">
        <v>6655</v>
      </c>
      <c r="AT36" s="61" t="s">
        <v>1702</v>
      </c>
      <c r="AU36" s="61" t="b">
        <v>1</v>
      </c>
      <c r="AV36" s="61" t="b">
        <v>0</v>
      </c>
      <c r="AW36" s="61" t="s">
        <v>1702</v>
      </c>
      <c r="AX36" s="61" t="s">
        <v>1702</v>
      </c>
      <c r="AY36" s="61">
        <v>0</v>
      </c>
      <c r="AZ36" s="61">
        <v>0</v>
      </c>
      <c r="BA36" s="61">
        <v>0</v>
      </c>
      <c r="BB36" s="61" t="s">
        <v>6601</v>
      </c>
      <c r="BC36" s="61">
        <v>2</v>
      </c>
      <c r="BD36" s="61" t="b">
        <v>0</v>
      </c>
      <c r="BH36" s="47" t="s">
        <v>1197</v>
      </c>
      <c r="BI36" s="47" t="str">
        <f t="shared" si="1"/>
        <v>Z08</v>
      </c>
      <c r="BJ36" s="47">
        <v>1219</v>
      </c>
      <c r="BK36">
        <v>6490</v>
      </c>
    </row>
    <row r="37" spans="1:63" hidden="1">
      <c r="A37" s="61" t="b">
        <v>0</v>
      </c>
      <c r="B37" s="62">
        <v>6222</v>
      </c>
      <c r="C37" s="61" t="s">
        <v>6663</v>
      </c>
      <c r="D37" s="61" t="s">
        <v>6664</v>
      </c>
      <c r="E37" s="61" t="s">
        <v>6664</v>
      </c>
      <c r="F37" s="61" t="s">
        <v>1702</v>
      </c>
      <c r="G37" s="62">
        <v>0</v>
      </c>
      <c r="H37" s="61" t="s">
        <v>1702</v>
      </c>
      <c r="I37" s="61" t="s">
        <v>1675</v>
      </c>
      <c r="J37" s="61" t="s">
        <v>6665</v>
      </c>
      <c r="K37" s="61" t="s">
        <v>6665</v>
      </c>
      <c r="L37" s="61" t="s">
        <v>2032</v>
      </c>
      <c r="M37" s="61" t="s">
        <v>1702</v>
      </c>
      <c r="N37" s="61" t="s">
        <v>1702</v>
      </c>
      <c r="O37" s="61" t="s">
        <v>1947</v>
      </c>
      <c r="P37" s="61">
        <v>0.8</v>
      </c>
      <c r="Q37" s="61">
        <v>1219</v>
      </c>
      <c r="R37" s="61">
        <v>0</v>
      </c>
      <c r="S37" s="61" t="s">
        <v>3283</v>
      </c>
      <c r="T37" s="61" t="s">
        <v>1702</v>
      </c>
      <c r="U37" s="61" t="s">
        <v>2041</v>
      </c>
      <c r="V37" s="61" t="s">
        <v>6666</v>
      </c>
      <c r="W37" s="61" t="s">
        <v>1955</v>
      </c>
      <c r="X37" s="61" t="s">
        <v>1447</v>
      </c>
      <c r="Y37" s="61" t="s">
        <v>6408</v>
      </c>
      <c r="Z37" s="62">
        <v>1</v>
      </c>
      <c r="AA37" s="61">
        <v>8040</v>
      </c>
      <c r="AB37" s="62">
        <v>1</v>
      </c>
      <c r="AC37" s="61">
        <v>0</v>
      </c>
      <c r="AD37" s="62">
        <v>1</v>
      </c>
      <c r="AE37" s="61">
        <v>8040</v>
      </c>
      <c r="AF37" s="61" t="s">
        <v>3292</v>
      </c>
      <c r="AG37" s="61" t="s">
        <v>1944</v>
      </c>
      <c r="AH37" s="61" t="s">
        <v>1702</v>
      </c>
      <c r="AI37" s="61">
        <v>0</v>
      </c>
      <c r="AJ37" s="61" t="s">
        <v>6656</v>
      </c>
      <c r="AK37" s="62">
        <v>2026</v>
      </c>
      <c r="AL37" s="62">
        <v>4</v>
      </c>
      <c r="AM37" s="62">
        <v>0</v>
      </c>
      <c r="AN37" s="62">
        <v>0</v>
      </c>
      <c r="AO37" s="62">
        <v>25</v>
      </c>
      <c r="AP37" s="61" t="s">
        <v>1702</v>
      </c>
      <c r="AQ37" s="61" t="s">
        <v>1702</v>
      </c>
      <c r="AR37" s="61" t="s">
        <v>1702</v>
      </c>
      <c r="AS37" s="61" t="s">
        <v>6666</v>
      </c>
      <c r="AT37" s="61" t="s">
        <v>1702</v>
      </c>
      <c r="AU37" s="61" t="b">
        <v>1</v>
      </c>
      <c r="AV37" s="61" t="b">
        <v>0</v>
      </c>
      <c r="AW37" s="61" t="s">
        <v>1702</v>
      </c>
      <c r="AX37" s="61" t="s">
        <v>1702</v>
      </c>
      <c r="AY37" s="61">
        <v>0</v>
      </c>
      <c r="AZ37" s="61">
        <v>0</v>
      </c>
      <c r="BA37" s="61">
        <v>0</v>
      </c>
      <c r="BB37" s="61" t="s">
        <v>6601</v>
      </c>
      <c r="BC37" s="61">
        <v>3</v>
      </c>
      <c r="BD37" s="61" t="b">
        <v>0</v>
      </c>
      <c r="BH37" s="47" t="str">
        <f t="shared" si="0"/>
        <v>SGCC</v>
      </c>
      <c r="BI37" s="47" t="str">
        <f t="shared" si="1"/>
        <v>Z08</v>
      </c>
      <c r="BJ37" s="47">
        <v>1219</v>
      </c>
    </row>
    <row r="38" spans="1:63" hidden="1">
      <c r="A38" s="61" t="b">
        <v>0</v>
      </c>
      <c r="B38" s="62">
        <v>6223</v>
      </c>
      <c r="C38" s="61" t="s">
        <v>1702</v>
      </c>
      <c r="D38" s="61" t="s">
        <v>6667</v>
      </c>
      <c r="E38" s="61" t="s">
        <v>6667</v>
      </c>
      <c r="F38" s="61" t="s">
        <v>1702</v>
      </c>
      <c r="G38" s="62">
        <v>0</v>
      </c>
      <c r="H38" s="61" t="s">
        <v>1702</v>
      </c>
      <c r="I38" s="61" t="s">
        <v>1675</v>
      </c>
      <c r="J38" s="61" t="s">
        <v>6668</v>
      </c>
      <c r="K38" s="61" t="s">
        <v>6668</v>
      </c>
      <c r="L38" s="61" t="s">
        <v>2032</v>
      </c>
      <c r="M38" s="61" t="s">
        <v>1702</v>
      </c>
      <c r="N38" s="61" t="s">
        <v>1702</v>
      </c>
      <c r="O38" s="61" t="s">
        <v>1947</v>
      </c>
      <c r="P38" s="61">
        <v>0.8</v>
      </c>
      <c r="Q38" s="61">
        <v>1219</v>
      </c>
      <c r="R38" s="61">
        <v>0</v>
      </c>
      <c r="S38" s="61" t="s">
        <v>3283</v>
      </c>
      <c r="T38" s="61" t="s">
        <v>1702</v>
      </c>
      <c r="U38" s="61" t="s">
        <v>2041</v>
      </c>
      <c r="V38" s="61" t="s">
        <v>6669</v>
      </c>
      <c r="W38" s="61" t="s">
        <v>1955</v>
      </c>
      <c r="X38" s="61" t="s">
        <v>1447</v>
      </c>
      <c r="Y38" s="61" t="s">
        <v>6408</v>
      </c>
      <c r="Z38" s="62">
        <v>1</v>
      </c>
      <c r="AA38" s="61">
        <v>7910</v>
      </c>
      <c r="AB38" s="62">
        <v>1</v>
      </c>
      <c r="AC38" s="61">
        <v>7910</v>
      </c>
      <c r="AD38" s="62">
        <v>1</v>
      </c>
      <c r="AE38" s="61">
        <v>7910</v>
      </c>
      <c r="AF38" s="61" t="s">
        <v>6670</v>
      </c>
      <c r="AG38" s="61" t="s">
        <v>1944</v>
      </c>
      <c r="AH38" s="61" t="s">
        <v>1702</v>
      </c>
      <c r="AI38" s="61">
        <v>0</v>
      </c>
      <c r="AJ38" s="61" t="s">
        <v>6656</v>
      </c>
      <c r="AK38" s="62">
        <v>2026</v>
      </c>
      <c r="AL38" s="62">
        <v>4</v>
      </c>
      <c r="AM38" s="62">
        <v>0</v>
      </c>
      <c r="AN38" s="62">
        <v>0</v>
      </c>
      <c r="AO38" s="62">
        <v>25</v>
      </c>
      <c r="AP38" s="61" t="s">
        <v>1702</v>
      </c>
      <c r="AQ38" s="61" t="s">
        <v>1702</v>
      </c>
      <c r="AR38" s="61" t="s">
        <v>1702</v>
      </c>
      <c r="AS38" s="61" t="s">
        <v>6669</v>
      </c>
      <c r="AT38" s="61" t="s">
        <v>1702</v>
      </c>
      <c r="AU38" s="61" t="b">
        <v>1</v>
      </c>
      <c r="AV38" s="61" t="b">
        <v>0</v>
      </c>
      <c r="AW38" s="61" t="s">
        <v>1702</v>
      </c>
      <c r="AX38" s="61" t="s">
        <v>1702</v>
      </c>
      <c r="AY38" s="61">
        <v>0</v>
      </c>
      <c r="AZ38" s="61">
        <v>0</v>
      </c>
      <c r="BA38" s="61">
        <v>0</v>
      </c>
      <c r="BB38" s="61" t="s">
        <v>6601</v>
      </c>
      <c r="BC38" s="61">
        <v>3</v>
      </c>
      <c r="BD38" s="61" t="b">
        <v>0</v>
      </c>
      <c r="BH38" s="47" t="str">
        <f t="shared" si="0"/>
        <v>SGCC</v>
      </c>
      <c r="BI38" s="47" t="str">
        <f t="shared" si="1"/>
        <v>Z08</v>
      </c>
      <c r="BJ38" s="47">
        <v>1219</v>
      </c>
    </row>
    <row r="39" spans="1:63" hidden="1">
      <c r="A39" s="61" t="b">
        <v>0</v>
      </c>
      <c r="B39" s="62">
        <v>6224</v>
      </c>
      <c r="C39" s="61" t="s">
        <v>1702</v>
      </c>
      <c r="D39" s="61" t="s">
        <v>6671</v>
      </c>
      <c r="E39" s="61" t="s">
        <v>6671</v>
      </c>
      <c r="F39" s="61" t="s">
        <v>1702</v>
      </c>
      <c r="G39" s="62">
        <v>0</v>
      </c>
      <c r="H39" s="61" t="s">
        <v>1702</v>
      </c>
      <c r="I39" s="61" t="s">
        <v>1675</v>
      </c>
      <c r="J39" s="61" t="s">
        <v>6672</v>
      </c>
      <c r="K39" s="61" t="s">
        <v>6672</v>
      </c>
      <c r="L39" s="61" t="s">
        <v>2032</v>
      </c>
      <c r="M39" s="61" t="s">
        <v>1702</v>
      </c>
      <c r="N39" s="61" t="s">
        <v>1702</v>
      </c>
      <c r="O39" s="61" t="s">
        <v>1947</v>
      </c>
      <c r="P39" s="61">
        <v>0.8</v>
      </c>
      <c r="Q39" s="61">
        <v>1219</v>
      </c>
      <c r="R39" s="61">
        <v>0</v>
      </c>
      <c r="S39" s="61" t="s">
        <v>3283</v>
      </c>
      <c r="T39" s="61" t="s">
        <v>1702</v>
      </c>
      <c r="U39" s="61" t="s">
        <v>2041</v>
      </c>
      <c r="V39" s="61" t="s">
        <v>6669</v>
      </c>
      <c r="W39" s="61" t="s">
        <v>1955</v>
      </c>
      <c r="X39" s="61" t="s">
        <v>1447</v>
      </c>
      <c r="Y39" s="61" t="s">
        <v>6408</v>
      </c>
      <c r="Z39" s="62">
        <v>1</v>
      </c>
      <c r="AA39" s="61">
        <v>7910</v>
      </c>
      <c r="AB39" s="62">
        <v>1</v>
      </c>
      <c r="AC39" s="61">
        <v>7910</v>
      </c>
      <c r="AD39" s="62">
        <v>1</v>
      </c>
      <c r="AE39" s="61">
        <v>7910</v>
      </c>
      <c r="AF39" s="61" t="s">
        <v>5401</v>
      </c>
      <c r="AG39" s="61" t="s">
        <v>1944</v>
      </c>
      <c r="AH39" s="61" t="s">
        <v>1702</v>
      </c>
      <c r="AI39" s="61">
        <v>0</v>
      </c>
      <c r="AJ39" s="61" t="s">
        <v>6656</v>
      </c>
      <c r="AK39" s="62">
        <v>2026</v>
      </c>
      <c r="AL39" s="62">
        <v>4</v>
      </c>
      <c r="AM39" s="62">
        <v>0</v>
      </c>
      <c r="AN39" s="62">
        <v>0</v>
      </c>
      <c r="AO39" s="62">
        <v>25</v>
      </c>
      <c r="AP39" s="61" t="s">
        <v>1702</v>
      </c>
      <c r="AQ39" s="61" t="s">
        <v>1702</v>
      </c>
      <c r="AR39" s="61" t="s">
        <v>1702</v>
      </c>
      <c r="AS39" s="61" t="s">
        <v>6669</v>
      </c>
      <c r="AT39" s="61" t="s">
        <v>1702</v>
      </c>
      <c r="AU39" s="61" t="b">
        <v>1</v>
      </c>
      <c r="AV39" s="61" t="b">
        <v>0</v>
      </c>
      <c r="AW39" s="61" t="s">
        <v>1702</v>
      </c>
      <c r="AX39" s="61" t="s">
        <v>1702</v>
      </c>
      <c r="AY39" s="61">
        <v>0</v>
      </c>
      <c r="AZ39" s="61">
        <v>0</v>
      </c>
      <c r="BA39" s="61">
        <v>0</v>
      </c>
      <c r="BB39" s="61" t="s">
        <v>6601</v>
      </c>
      <c r="BC39" s="61">
        <v>3</v>
      </c>
      <c r="BD39" s="61" t="b">
        <v>0</v>
      </c>
      <c r="BH39" s="47" t="str">
        <f t="shared" si="0"/>
        <v>SGCC</v>
      </c>
      <c r="BI39" s="47" t="str">
        <f t="shared" si="1"/>
        <v>Z08</v>
      </c>
      <c r="BJ39" s="47">
        <v>1219</v>
      </c>
    </row>
    <row r="40" spans="1:63" hidden="1">
      <c r="A40" s="61" t="b">
        <v>0</v>
      </c>
      <c r="B40" s="62">
        <v>6225</v>
      </c>
      <c r="C40" s="61" t="s">
        <v>1702</v>
      </c>
      <c r="D40" s="61" t="s">
        <v>6673</v>
      </c>
      <c r="E40" s="61" t="s">
        <v>6673</v>
      </c>
      <c r="F40" s="61" t="s">
        <v>1702</v>
      </c>
      <c r="G40" s="62">
        <v>0</v>
      </c>
      <c r="H40" s="61" t="s">
        <v>1702</v>
      </c>
      <c r="I40" s="61" t="s">
        <v>1675</v>
      </c>
      <c r="J40" s="61" t="s">
        <v>6674</v>
      </c>
      <c r="K40" s="61" t="s">
        <v>6674</v>
      </c>
      <c r="L40" s="61" t="s">
        <v>2032</v>
      </c>
      <c r="M40" s="61" t="s">
        <v>1702</v>
      </c>
      <c r="N40" s="61" t="s">
        <v>1702</v>
      </c>
      <c r="O40" s="61" t="s">
        <v>1947</v>
      </c>
      <c r="P40" s="61">
        <v>0.8</v>
      </c>
      <c r="Q40" s="61">
        <v>1219</v>
      </c>
      <c r="R40" s="61">
        <v>0</v>
      </c>
      <c r="S40" s="61" t="s">
        <v>3283</v>
      </c>
      <c r="T40" s="61" t="s">
        <v>1702</v>
      </c>
      <c r="U40" s="61" t="s">
        <v>2041</v>
      </c>
      <c r="V40" s="61" t="s">
        <v>6669</v>
      </c>
      <c r="W40" s="61" t="s">
        <v>1955</v>
      </c>
      <c r="X40" s="61" t="s">
        <v>1447</v>
      </c>
      <c r="Y40" s="61" t="s">
        <v>6408</v>
      </c>
      <c r="Z40" s="62">
        <v>1</v>
      </c>
      <c r="AA40" s="61">
        <v>8440</v>
      </c>
      <c r="AB40" s="62">
        <v>1</v>
      </c>
      <c r="AC40" s="61">
        <v>8440</v>
      </c>
      <c r="AD40" s="62">
        <v>1</v>
      </c>
      <c r="AE40" s="61">
        <v>8440</v>
      </c>
      <c r="AF40" s="61" t="s">
        <v>5401</v>
      </c>
      <c r="AG40" s="61" t="s">
        <v>1944</v>
      </c>
      <c r="AH40" s="61" t="s">
        <v>1702</v>
      </c>
      <c r="AI40" s="61">
        <v>0</v>
      </c>
      <c r="AJ40" s="61" t="s">
        <v>6656</v>
      </c>
      <c r="AK40" s="62">
        <v>2026</v>
      </c>
      <c r="AL40" s="62">
        <v>4</v>
      </c>
      <c r="AM40" s="62">
        <v>0</v>
      </c>
      <c r="AN40" s="62">
        <v>0</v>
      </c>
      <c r="AO40" s="62">
        <v>25</v>
      </c>
      <c r="AP40" s="61" t="s">
        <v>1702</v>
      </c>
      <c r="AQ40" s="61" t="s">
        <v>1702</v>
      </c>
      <c r="AR40" s="61" t="s">
        <v>1702</v>
      </c>
      <c r="AS40" s="61" t="s">
        <v>6669</v>
      </c>
      <c r="AT40" s="61" t="s">
        <v>1702</v>
      </c>
      <c r="AU40" s="61" t="b">
        <v>1</v>
      </c>
      <c r="AV40" s="61" t="b">
        <v>0</v>
      </c>
      <c r="AW40" s="61" t="s">
        <v>1702</v>
      </c>
      <c r="AX40" s="61" t="s">
        <v>1702</v>
      </c>
      <c r="AY40" s="61">
        <v>0</v>
      </c>
      <c r="AZ40" s="61">
        <v>0</v>
      </c>
      <c r="BA40" s="61">
        <v>0</v>
      </c>
      <c r="BB40" s="61" t="s">
        <v>6601</v>
      </c>
      <c r="BC40" s="61">
        <v>3</v>
      </c>
      <c r="BD40" s="61" t="b">
        <v>0</v>
      </c>
      <c r="BH40" s="47" t="str">
        <f t="shared" si="0"/>
        <v>SGCC</v>
      </c>
      <c r="BI40" s="47" t="str">
        <f t="shared" si="1"/>
        <v>Z08</v>
      </c>
      <c r="BJ40" s="47">
        <v>1219</v>
      </c>
    </row>
    <row r="41" spans="1:63" hidden="1">
      <c r="A41" s="61" t="b">
        <v>0</v>
      </c>
      <c r="B41" s="62">
        <v>6226</v>
      </c>
      <c r="C41" s="61" t="s">
        <v>1702</v>
      </c>
      <c r="D41" s="61" t="s">
        <v>6675</v>
      </c>
      <c r="E41" s="61" t="s">
        <v>6675</v>
      </c>
      <c r="F41" s="61" t="s">
        <v>1702</v>
      </c>
      <c r="G41" s="62">
        <v>0</v>
      </c>
      <c r="H41" s="61" t="s">
        <v>1702</v>
      </c>
      <c r="I41" s="61" t="s">
        <v>1675</v>
      </c>
      <c r="J41" s="61" t="s">
        <v>6676</v>
      </c>
      <c r="K41" s="61" t="s">
        <v>6676</v>
      </c>
      <c r="L41" s="61" t="s">
        <v>2032</v>
      </c>
      <c r="M41" s="61" t="s">
        <v>1702</v>
      </c>
      <c r="N41" s="61" t="s">
        <v>1702</v>
      </c>
      <c r="O41" s="61" t="s">
        <v>1947</v>
      </c>
      <c r="P41" s="61">
        <v>0.8</v>
      </c>
      <c r="Q41" s="61">
        <v>1219</v>
      </c>
      <c r="R41" s="61">
        <v>0</v>
      </c>
      <c r="S41" s="61" t="s">
        <v>3283</v>
      </c>
      <c r="T41" s="61" t="s">
        <v>1702</v>
      </c>
      <c r="U41" s="61" t="s">
        <v>2041</v>
      </c>
      <c r="V41" s="61" t="s">
        <v>6655</v>
      </c>
      <c r="W41" s="61" t="s">
        <v>1955</v>
      </c>
      <c r="X41" s="61" t="s">
        <v>1447</v>
      </c>
      <c r="Y41" s="61" t="s">
        <v>6408</v>
      </c>
      <c r="Z41" s="62">
        <v>1</v>
      </c>
      <c r="AA41" s="61">
        <v>7690</v>
      </c>
      <c r="AB41" s="62">
        <v>1</v>
      </c>
      <c r="AC41" s="61">
        <v>7690</v>
      </c>
      <c r="AD41" s="62">
        <v>1</v>
      </c>
      <c r="AE41" s="61">
        <v>7690</v>
      </c>
      <c r="AF41" s="61" t="s">
        <v>6662</v>
      </c>
      <c r="AG41" s="61" t="s">
        <v>1944</v>
      </c>
      <c r="AH41" s="61" t="s">
        <v>1702</v>
      </c>
      <c r="AI41" s="61">
        <v>0</v>
      </c>
      <c r="AJ41" s="61" t="s">
        <v>6656</v>
      </c>
      <c r="AK41" s="62">
        <v>2026</v>
      </c>
      <c r="AL41" s="62">
        <v>4</v>
      </c>
      <c r="AM41" s="62">
        <v>0</v>
      </c>
      <c r="AN41" s="62">
        <v>0</v>
      </c>
      <c r="AO41" s="62">
        <v>25</v>
      </c>
      <c r="AP41" s="61" t="s">
        <v>1702</v>
      </c>
      <c r="AQ41" s="61" t="s">
        <v>1702</v>
      </c>
      <c r="AR41" s="61" t="s">
        <v>1702</v>
      </c>
      <c r="AS41" s="61" t="s">
        <v>6655</v>
      </c>
      <c r="AT41" s="61" t="s">
        <v>1702</v>
      </c>
      <c r="AU41" s="61" t="b">
        <v>1</v>
      </c>
      <c r="AV41" s="61" t="b">
        <v>0</v>
      </c>
      <c r="AW41" s="61" t="s">
        <v>1702</v>
      </c>
      <c r="AX41" s="61" t="s">
        <v>1702</v>
      </c>
      <c r="AY41" s="61">
        <v>0</v>
      </c>
      <c r="AZ41" s="61">
        <v>0</v>
      </c>
      <c r="BA41" s="61">
        <v>0</v>
      </c>
      <c r="BB41" s="61" t="s">
        <v>6601</v>
      </c>
      <c r="BC41" s="61">
        <v>3</v>
      </c>
      <c r="BD41" s="61" t="b">
        <v>0</v>
      </c>
      <c r="BH41" s="47" t="str">
        <f t="shared" si="0"/>
        <v>SGCC</v>
      </c>
      <c r="BI41" s="47" t="str">
        <f t="shared" si="1"/>
        <v>Z08</v>
      </c>
      <c r="BJ41" s="47">
        <v>1219</v>
      </c>
    </row>
    <row r="42" spans="1:63" hidden="1">
      <c r="A42" s="61" t="b">
        <v>0</v>
      </c>
      <c r="B42" s="62">
        <v>6227</v>
      </c>
      <c r="C42" s="61" t="s">
        <v>1702</v>
      </c>
      <c r="D42" s="61" t="s">
        <v>6677</v>
      </c>
      <c r="E42" s="61" t="s">
        <v>6677</v>
      </c>
      <c r="F42" s="61" t="s">
        <v>1702</v>
      </c>
      <c r="G42" s="62">
        <v>0</v>
      </c>
      <c r="H42" s="61" t="s">
        <v>1702</v>
      </c>
      <c r="I42" s="61" t="s">
        <v>1675</v>
      </c>
      <c r="J42" s="61" t="s">
        <v>6678</v>
      </c>
      <c r="K42" s="61" t="s">
        <v>6678</v>
      </c>
      <c r="L42" s="61" t="s">
        <v>2032</v>
      </c>
      <c r="M42" s="61" t="s">
        <v>1702</v>
      </c>
      <c r="N42" s="61" t="s">
        <v>1702</v>
      </c>
      <c r="O42" s="61" t="s">
        <v>1947</v>
      </c>
      <c r="P42" s="61">
        <v>0.8</v>
      </c>
      <c r="Q42" s="61">
        <v>1219</v>
      </c>
      <c r="R42" s="61">
        <v>0</v>
      </c>
      <c r="S42" s="61" t="s">
        <v>3283</v>
      </c>
      <c r="T42" s="61" t="s">
        <v>1702</v>
      </c>
      <c r="U42" s="61" t="s">
        <v>2041</v>
      </c>
      <c r="V42" s="61" t="s">
        <v>6669</v>
      </c>
      <c r="W42" s="61" t="s">
        <v>1955</v>
      </c>
      <c r="X42" s="61" t="s">
        <v>1447</v>
      </c>
      <c r="Y42" s="61" t="s">
        <v>6408</v>
      </c>
      <c r="Z42" s="62">
        <v>1</v>
      </c>
      <c r="AA42" s="61">
        <v>7680</v>
      </c>
      <c r="AB42" s="62">
        <v>1</v>
      </c>
      <c r="AC42" s="61">
        <v>7680</v>
      </c>
      <c r="AD42" s="62">
        <v>1</v>
      </c>
      <c r="AE42" s="61">
        <v>7680</v>
      </c>
      <c r="AF42" s="61" t="s">
        <v>6670</v>
      </c>
      <c r="AG42" s="61" t="s">
        <v>1944</v>
      </c>
      <c r="AH42" s="61" t="s">
        <v>1702</v>
      </c>
      <c r="AI42" s="61">
        <v>0</v>
      </c>
      <c r="AJ42" s="61" t="s">
        <v>6656</v>
      </c>
      <c r="AK42" s="62">
        <v>2026</v>
      </c>
      <c r="AL42" s="62">
        <v>4</v>
      </c>
      <c r="AM42" s="62">
        <v>0</v>
      </c>
      <c r="AN42" s="62">
        <v>0</v>
      </c>
      <c r="AO42" s="62">
        <v>25</v>
      </c>
      <c r="AP42" s="61" t="s">
        <v>1702</v>
      </c>
      <c r="AQ42" s="61" t="s">
        <v>1702</v>
      </c>
      <c r="AR42" s="61" t="s">
        <v>1702</v>
      </c>
      <c r="AS42" s="61" t="s">
        <v>6669</v>
      </c>
      <c r="AT42" s="61" t="s">
        <v>1702</v>
      </c>
      <c r="AU42" s="61" t="b">
        <v>1</v>
      </c>
      <c r="AV42" s="61" t="b">
        <v>0</v>
      </c>
      <c r="AW42" s="61" t="s">
        <v>1702</v>
      </c>
      <c r="AX42" s="61" t="s">
        <v>1702</v>
      </c>
      <c r="AY42" s="61">
        <v>0</v>
      </c>
      <c r="AZ42" s="61">
        <v>0</v>
      </c>
      <c r="BA42" s="61">
        <v>0</v>
      </c>
      <c r="BB42" s="61" t="s">
        <v>6601</v>
      </c>
      <c r="BC42" s="61">
        <v>3</v>
      </c>
      <c r="BD42" s="61" t="b">
        <v>0</v>
      </c>
      <c r="BH42" s="47" t="str">
        <f t="shared" si="0"/>
        <v>SGCC</v>
      </c>
      <c r="BI42" s="47" t="str">
        <f t="shared" si="1"/>
        <v>Z08</v>
      </c>
      <c r="BJ42" s="47">
        <v>1219</v>
      </c>
    </row>
    <row r="43" spans="1:63">
      <c r="A43" s="61" t="b">
        <v>0</v>
      </c>
      <c r="B43" s="62">
        <v>6228</v>
      </c>
      <c r="C43" s="61" t="s">
        <v>6679</v>
      </c>
      <c r="D43" s="61" t="s">
        <v>6680</v>
      </c>
      <c r="E43" s="61" t="s">
        <v>6680</v>
      </c>
      <c r="F43" s="61" t="s">
        <v>1702</v>
      </c>
      <c r="G43" s="62">
        <v>0</v>
      </c>
      <c r="H43" s="61" t="s">
        <v>1702</v>
      </c>
      <c r="I43" s="61" t="s">
        <v>1675</v>
      </c>
      <c r="J43" s="61" t="s">
        <v>6681</v>
      </c>
      <c r="K43" s="61" t="s">
        <v>6681</v>
      </c>
      <c r="L43" s="61" t="s">
        <v>2032</v>
      </c>
      <c r="M43" s="61" t="s">
        <v>1702</v>
      </c>
      <c r="N43" s="61" t="s">
        <v>1702</v>
      </c>
      <c r="O43" s="61" t="s">
        <v>1941</v>
      </c>
      <c r="P43" s="61">
        <v>2</v>
      </c>
      <c r="Q43" s="61">
        <v>1219</v>
      </c>
      <c r="R43" s="61">
        <v>0</v>
      </c>
      <c r="S43" s="61" t="s">
        <v>3356</v>
      </c>
      <c r="T43" s="61" t="s">
        <v>1702</v>
      </c>
      <c r="U43" s="61" t="s">
        <v>2041</v>
      </c>
      <c r="V43" s="61" t="s">
        <v>6682</v>
      </c>
      <c r="W43" s="61" t="s">
        <v>1955</v>
      </c>
      <c r="X43" s="61" t="s">
        <v>1447</v>
      </c>
      <c r="Y43" s="61" t="s">
        <v>6488</v>
      </c>
      <c r="Z43" s="62">
        <v>1</v>
      </c>
      <c r="AA43" s="61">
        <v>9370</v>
      </c>
      <c r="AB43" s="62">
        <v>1</v>
      </c>
      <c r="AC43" s="61">
        <v>3473.346</v>
      </c>
      <c r="AD43" s="62">
        <v>1</v>
      </c>
      <c r="AE43" s="61">
        <v>8879</v>
      </c>
      <c r="AF43" s="61" t="s">
        <v>3293</v>
      </c>
      <c r="AG43" s="61" t="s">
        <v>1944</v>
      </c>
      <c r="AH43" s="61" t="s">
        <v>1702</v>
      </c>
      <c r="AI43" s="61">
        <v>0</v>
      </c>
      <c r="AJ43" s="61" t="s">
        <v>6683</v>
      </c>
      <c r="AK43" s="62">
        <v>2026</v>
      </c>
      <c r="AL43" s="62">
        <v>4</v>
      </c>
      <c r="AM43" s="62">
        <v>0</v>
      </c>
      <c r="AN43" s="62">
        <v>0</v>
      </c>
      <c r="AO43" s="62">
        <v>21</v>
      </c>
      <c r="AP43" s="61" t="s">
        <v>1702</v>
      </c>
      <c r="AQ43" s="61" t="s">
        <v>1702</v>
      </c>
      <c r="AR43" s="61" t="s">
        <v>1702</v>
      </c>
      <c r="AS43" s="61" t="s">
        <v>6682</v>
      </c>
      <c r="AT43" s="61" t="s">
        <v>1702</v>
      </c>
      <c r="AU43" s="61" t="b">
        <v>1</v>
      </c>
      <c r="AV43" s="61" t="b">
        <v>0</v>
      </c>
      <c r="AW43" s="61" t="s">
        <v>1702</v>
      </c>
      <c r="AX43" s="61" t="s">
        <v>1702</v>
      </c>
      <c r="AY43" s="61">
        <v>0</v>
      </c>
      <c r="AZ43" s="61">
        <v>0</v>
      </c>
      <c r="BA43" s="61">
        <v>0</v>
      </c>
      <c r="BB43" s="61" t="s">
        <v>6601</v>
      </c>
      <c r="BC43" s="61">
        <v>6</v>
      </c>
      <c r="BD43" s="61" t="b">
        <v>0</v>
      </c>
      <c r="BH43" s="47" t="s">
        <v>1197</v>
      </c>
      <c r="BI43" s="47" t="str">
        <f t="shared" si="1"/>
        <v>Z18</v>
      </c>
      <c r="BJ43" s="47">
        <v>1219</v>
      </c>
    </row>
    <row r="44" spans="1:63">
      <c r="A44" s="61" t="b">
        <v>0</v>
      </c>
      <c r="B44" s="62">
        <v>6229</v>
      </c>
      <c r="C44" s="61" t="s">
        <v>6684</v>
      </c>
      <c r="D44" s="61" t="s">
        <v>6685</v>
      </c>
      <c r="E44" s="61" t="s">
        <v>6685</v>
      </c>
      <c r="F44" s="61" t="s">
        <v>1702</v>
      </c>
      <c r="G44" s="62">
        <v>0</v>
      </c>
      <c r="H44" s="61" t="s">
        <v>1702</v>
      </c>
      <c r="I44" s="61" t="s">
        <v>1675</v>
      </c>
      <c r="J44" s="61" t="s">
        <v>6686</v>
      </c>
      <c r="K44" s="61" t="s">
        <v>6686</v>
      </c>
      <c r="L44" s="61" t="s">
        <v>2032</v>
      </c>
      <c r="M44" s="61" t="s">
        <v>1702</v>
      </c>
      <c r="N44" s="61" t="s">
        <v>1702</v>
      </c>
      <c r="O44" s="61" t="s">
        <v>1941</v>
      </c>
      <c r="P44" s="61">
        <v>2</v>
      </c>
      <c r="Q44" s="61">
        <v>1219</v>
      </c>
      <c r="R44" s="61">
        <v>0</v>
      </c>
      <c r="S44" s="61" t="s">
        <v>3356</v>
      </c>
      <c r="T44" s="61" t="s">
        <v>1702</v>
      </c>
      <c r="U44" s="61" t="s">
        <v>2041</v>
      </c>
      <c r="V44" s="61" t="s">
        <v>6682</v>
      </c>
      <c r="W44" s="61" t="s">
        <v>1955</v>
      </c>
      <c r="X44" s="61" t="s">
        <v>1447</v>
      </c>
      <c r="Y44" s="61" t="s">
        <v>6488</v>
      </c>
      <c r="Z44" s="62">
        <v>1</v>
      </c>
      <c r="AA44" s="61">
        <v>9350</v>
      </c>
      <c r="AB44" s="62">
        <v>1</v>
      </c>
      <c r="AC44" s="61">
        <v>0</v>
      </c>
      <c r="AD44" s="62">
        <v>1</v>
      </c>
      <c r="AE44" s="61">
        <v>9350</v>
      </c>
      <c r="AF44" s="61" t="s">
        <v>4902</v>
      </c>
      <c r="AG44" s="61" t="s">
        <v>1944</v>
      </c>
      <c r="AH44" s="61" t="s">
        <v>1702</v>
      </c>
      <c r="AI44" s="61">
        <v>0</v>
      </c>
      <c r="AJ44" s="61" t="s">
        <v>6683</v>
      </c>
      <c r="AK44" s="62">
        <v>2026</v>
      </c>
      <c r="AL44" s="62">
        <v>4</v>
      </c>
      <c r="AM44" s="62">
        <v>0</v>
      </c>
      <c r="AN44" s="62">
        <v>0</v>
      </c>
      <c r="AO44" s="62">
        <v>21</v>
      </c>
      <c r="AP44" s="61" t="s">
        <v>1702</v>
      </c>
      <c r="AQ44" s="61" t="s">
        <v>1702</v>
      </c>
      <c r="AR44" s="61" t="s">
        <v>1702</v>
      </c>
      <c r="AS44" s="61" t="s">
        <v>6682</v>
      </c>
      <c r="AT44" s="61" t="s">
        <v>1702</v>
      </c>
      <c r="AU44" s="61" t="b">
        <v>1</v>
      </c>
      <c r="AV44" s="61" t="b">
        <v>0</v>
      </c>
      <c r="AW44" s="61" t="s">
        <v>1702</v>
      </c>
      <c r="AX44" s="61" t="s">
        <v>1702</v>
      </c>
      <c r="AY44" s="61">
        <v>0</v>
      </c>
      <c r="AZ44" s="61">
        <v>0</v>
      </c>
      <c r="BA44" s="61">
        <v>0</v>
      </c>
      <c r="BB44" s="61" t="s">
        <v>6601</v>
      </c>
      <c r="BC44" s="61">
        <v>6</v>
      </c>
      <c r="BD44" s="61" t="b">
        <v>0</v>
      </c>
      <c r="BH44" s="47" t="s">
        <v>1197</v>
      </c>
      <c r="BI44" s="47" t="str">
        <f t="shared" si="1"/>
        <v>Z18</v>
      </c>
      <c r="BJ44" s="47">
        <v>1219</v>
      </c>
    </row>
    <row r="45" spans="1:63">
      <c r="A45" s="61" t="b">
        <v>0</v>
      </c>
      <c r="B45" s="62">
        <v>6230</v>
      </c>
      <c r="C45" s="61" t="s">
        <v>6687</v>
      </c>
      <c r="D45" s="61" t="s">
        <v>6688</v>
      </c>
      <c r="E45" s="61" t="s">
        <v>6688</v>
      </c>
      <c r="F45" s="61" t="s">
        <v>1702</v>
      </c>
      <c r="G45" s="62">
        <v>0</v>
      </c>
      <c r="H45" s="61" t="s">
        <v>1702</v>
      </c>
      <c r="I45" s="61" t="s">
        <v>1675</v>
      </c>
      <c r="J45" s="61" t="s">
        <v>6689</v>
      </c>
      <c r="K45" s="61" t="s">
        <v>6689</v>
      </c>
      <c r="L45" s="61" t="s">
        <v>2032</v>
      </c>
      <c r="M45" s="61" t="s">
        <v>1702</v>
      </c>
      <c r="N45" s="61" t="s">
        <v>1702</v>
      </c>
      <c r="O45" s="61" t="s">
        <v>1941</v>
      </c>
      <c r="P45" s="61">
        <v>2</v>
      </c>
      <c r="Q45" s="61">
        <v>1219</v>
      </c>
      <c r="R45" s="61">
        <v>0</v>
      </c>
      <c r="S45" s="61" t="s">
        <v>3356</v>
      </c>
      <c r="T45" s="61" t="s">
        <v>1702</v>
      </c>
      <c r="U45" s="61" t="s">
        <v>2041</v>
      </c>
      <c r="V45" s="61" t="s">
        <v>6682</v>
      </c>
      <c r="W45" s="61" t="s">
        <v>1955</v>
      </c>
      <c r="X45" s="61" t="s">
        <v>1447</v>
      </c>
      <c r="Y45" s="61" t="s">
        <v>6488</v>
      </c>
      <c r="Z45" s="62">
        <v>1</v>
      </c>
      <c r="AA45" s="61">
        <v>9720</v>
      </c>
      <c r="AB45" s="62">
        <v>1</v>
      </c>
      <c r="AC45" s="61">
        <v>0</v>
      </c>
      <c r="AD45" s="62">
        <v>1</v>
      </c>
      <c r="AE45" s="61">
        <v>9720</v>
      </c>
      <c r="AF45" s="61" t="s">
        <v>6690</v>
      </c>
      <c r="AG45" s="61" t="s">
        <v>1944</v>
      </c>
      <c r="AH45" s="61" t="s">
        <v>1702</v>
      </c>
      <c r="AI45" s="61">
        <v>0</v>
      </c>
      <c r="AJ45" s="61" t="s">
        <v>6683</v>
      </c>
      <c r="AK45" s="62">
        <v>2026</v>
      </c>
      <c r="AL45" s="62">
        <v>4</v>
      </c>
      <c r="AM45" s="62">
        <v>0</v>
      </c>
      <c r="AN45" s="62">
        <v>0</v>
      </c>
      <c r="AO45" s="62">
        <v>21</v>
      </c>
      <c r="AP45" s="61" t="s">
        <v>1702</v>
      </c>
      <c r="AQ45" s="61" t="s">
        <v>1702</v>
      </c>
      <c r="AR45" s="61" t="s">
        <v>1702</v>
      </c>
      <c r="AS45" s="61" t="s">
        <v>6682</v>
      </c>
      <c r="AT45" s="61" t="s">
        <v>1702</v>
      </c>
      <c r="AU45" s="61" t="b">
        <v>1</v>
      </c>
      <c r="AV45" s="61" t="b">
        <v>0</v>
      </c>
      <c r="AW45" s="61" t="s">
        <v>1702</v>
      </c>
      <c r="AX45" s="61" t="s">
        <v>1702</v>
      </c>
      <c r="AY45" s="61">
        <v>0</v>
      </c>
      <c r="AZ45" s="61">
        <v>0</v>
      </c>
      <c r="BA45" s="61">
        <v>0</v>
      </c>
      <c r="BB45" s="61" t="s">
        <v>6601</v>
      </c>
      <c r="BC45" s="61">
        <v>6</v>
      </c>
      <c r="BD45" s="61" t="b">
        <v>0</v>
      </c>
      <c r="BH45" s="47" t="s">
        <v>1197</v>
      </c>
      <c r="BI45" s="47" t="str">
        <f t="shared" si="1"/>
        <v>Z18</v>
      </c>
      <c r="BJ45" s="47">
        <v>1219</v>
      </c>
    </row>
    <row r="46" spans="1:63">
      <c r="A46" s="61" t="b">
        <v>0</v>
      </c>
      <c r="B46" s="62">
        <v>6231</v>
      </c>
      <c r="C46" s="61" t="s">
        <v>6691</v>
      </c>
      <c r="D46" s="61" t="s">
        <v>6692</v>
      </c>
      <c r="E46" s="61" t="s">
        <v>6692</v>
      </c>
      <c r="F46" s="61" t="s">
        <v>1702</v>
      </c>
      <c r="G46" s="62">
        <v>0</v>
      </c>
      <c r="H46" s="61" t="s">
        <v>1702</v>
      </c>
      <c r="I46" s="61" t="s">
        <v>1675</v>
      </c>
      <c r="J46" s="61" t="s">
        <v>6693</v>
      </c>
      <c r="K46" s="61" t="s">
        <v>6693</v>
      </c>
      <c r="L46" s="61" t="s">
        <v>2032</v>
      </c>
      <c r="M46" s="61" t="s">
        <v>1702</v>
      </c>
      <c r="N46" s="61" t="s">
        <v>1702</v>
      </c>
      <c r="O46" s="61" t="s">
        <v>1941</v>
      </c>
      <c r="P46" s="61">
        <v>2</v>
      </c>
      <c r="Q46" s="61">
        <v>1219</v>
      </c>
      <c r="R46" s="61">
        <v>0</v>
      </c>
      <c r="S46" s="61" t="s">
        <v>3356</v>
      </c>
      <c r="T46" s="61" t="s">
        <v>1702</v>
      </c>
      <c r="U46" s="61" t="s">
        <v>2041</v>
      </c>
      <c r="V46" s="61" t="s">
        <v>6682</v>
      </c>
      <c r="W46" s="61" t="s">
        <v>1955</v>
      </c>
      <c r="X46" s="61" t="s">
        <v>1447</v>
      </c>
      <c r="Y46" s="61" t="s">
        <v>6488</v>
      </c>
      <c r="Z46" s="62">
        <v>1</v>
      </c>
      <c r="AA46" s="61">
        <v>9370</v>
      </c>
      <c r="AB46" s="62">
        <v>1</v>
      </c>
      <c r="AC46" s="61">
        <v>5266.9639999999999</v>
      </c>
      <c r="AD46" s="62">
        <v>1</v>
      </c>
      <c r="AE46" s="61">
        <v>9214</v>
      </c>
      <c r="AF46" s="61" t="s">
        <v>3293</v>
      </c>
      <c r="AG46" s="61" t="s">
        <v>1944</v>
      </c>
      <c r="AH46" s="61" t="s">
        <v>1702</v>
      </c>
      <c r="AI46" s="61">
        <v>0</v>
      </c>
      <c r="AJ46" s="61" t="s">
        <v>6683</v>
      </c>
      <c r="AK46" s="62">
        <v>2026</v>
      </c>
      <c r="AL46" s="62">
        <v>4</v>
      </c>
      <c r="AM46" s="62">
        <v>0</v>
      </c>
      <c r="AN46" s="62">
        <v>0</v>
      </c>
      <c r="AO46" s="62">
        <v>21</v>
      </c>
      <c r="AP46" s="61" t="s">
        <v>1702</v>
      </c>
      <c r="AQ46" s="61" t="s">
        <v>1702</v>
      </c>
      <c r="AR46" s="61" t="s">
        <v>1702</v>
      </c>
      <c r="AS46" s="61" t="s">
        <v>6682</v>
      </c>
      <c r="AT46" s="61" t="s">
        <v>1702</v>
      </c>
      <c r="AU46" s="61" t="b">
        <v>1</v>
      </c>
      <c r="AV46" s="61" t="b">
        <v>0</v>
      </c>
      <c r="AW46" s="61" t="s">
        <v>1702</v>
      </c>
      <c r="AX46" s="61" t="s">
        <v>1702</v>
      </c>
      <c r="AY46" s="61">
        <v>0</v>
      </c>
      <c r="AZ46" s="61">
        <v>0</v>
      </c>
      <c r="BA46" s="61">
        <v>0</v>
      </c>
      <c r="BB46" s="61" t="s">
        <v>6601</v>
      </c>
      <c r="BC46" s="61">
        <v>6</v>
      </c>
      <c r="BD46" s="61" t="b">
        <v>0</v>
      </c>
      <c r="BH46" s="47" t="s">
        <v>1197</v>
      </c>
      <c r="BI46" s="47" t="str">
        <f t="shared" si="1"/>
        <v>Z18</v>
      </c>
      <c r="BJ46" s="47">
        <v>1219</v>
      </c>
    </row>
    <row r="47" spans="1:63">
      <c r="A47" s="61" t="b">
        <v>0</v>
      </c>
      <c r="B47" s="62">
        <v>6232</v>
      </c>
      <c r="C47" s="61" t="s">
        <v>1702</v>
      </c>
      <c r="D47" s="61" t="s">
        <v>6694</v>
      </c>
      <c r="E47" s="61" t="s">
        <v>6694</v>
      </c>
      <c r="F47" s="61" t="s">
        <v>1702</v>
      </c>
      <c r="G47" s="62">
        <v>0</v>
      </c>
      <c r="H47" s="61" t="s">
        <v>1702</v>
      </c>
      <c r="I47" s="61" t="s">
        <v>1675</v>
      </c>
      <c r="J47" s="61" t="s">
        <v>6695</v>
      </c>
      <c r="K47" s="61" t="s">
        <v>6695</v>
      </c>
      <c r="L47" s="61" t="s">
        <v>2032</v>
      </c>
      <c r="M47" s="61" t="s">
        <v>1702</v>
      </c>
      <c r="N47" s="61" t="s">
        <v>1702</v>
      </c>
      <c r="O47" s="61" t="s">
        <v>1941</v>
      </c>
      <c r="P47" s="61">
        <v>2</v>
      </c>
      <c r="Q47" s="61">
        <v>1219</v>
      </c>
      <c r="R47" s="61">
        <v>0</v>
      </c>
      <c r="S47" s="61" t="s">
        <v>3356</v>
      </c>
      <c r="T47" s="61" t="s">
        <v>1702</v>
      </c>
      <c r="U47" s="61" t="s">
        <v>2041</v>
      </c>
      <c r="V47" s="61" t="s">
        <v>6682</v>
      </c>
      <c r="W47" s="61" t="s">
        <v>1955</v>
      </c>
      <c r="X47" s="61" t="s">
        <v>1447</v>
      </c>
      <c r="Y47" s="61" t="s">
        <v>6488</v>
      </c>
      <c r="Z47" s="62">
        <v>1</v>
      </c>
      <c r="AA47" s="61">
        <v>9350</v>
      </c>
      <c r="AB47" s="62">
        <v>1</v>
      </c>
      <c r="AC47" s="61">
        <v>9350</v>
      </c>
      <c r="AD47" s="62">
        <v>1</v>
      </c>
      <c r="AE47" s="61">
        <v>9350</v>
      </c>
      <c r="AF47" s="61" t="s">
        <v>6696</v>
      </c>
      <c r="AG47" s="61" t="s">
        <v>1944</v>
      </c>
      <c r="AH47" s="61" t="s">
        <v>1702</v>
      </c>
      <c r="AI47" s="61">
        <v>0</v>
      </c>
      <c r="AJ47" s="61" t="s">
        <v>6683</v>
      </c>
      <c r="AK47" s="62">
        <v>2026</v>
      </c>
      <c r="AL47" s="62">
        <v>4</v>
      </c>
      <c r="AM47" s="62">
        <v>0</v>
      </c>
      <c r="AN47" s="62">
        <v>0</v>
      </c>
      <c r="AO47" s="62">
        <v>21</v>
      </c>
      <c r="AP47" s="61" t="s">
        <v>1702</v>
      </c>
      <c r="AQ47" s="61" t="s">
        <v>1702</v>
      </c>
      <c r="AR47" s="61" t="s">
        <v>1702</v>
      </c>
      <c r="AS47" s="61" t="s">
        <v>6682</v>
      </c>
      <c r="AT47" s="61" t="s">
        <v>1702</v>
      </c>
      <c r="AU47" s="61" t="b">
        <v>1</v>
      </c>
      <c r="AV47" s="61" t="b">
        <v>0</v>
      </c>
      <c r="AW47" s="61" t="s">
        <v>1702</v>
      </c>
      <c r="AX47" s="61" t="s">
        <v>1702</v>
      </c>
      <c r="AY47" s="61">
        <v>0</v>
      </c>
      <c r="AZ47" s="61">
        <v>0</v>
      </c>
      <c r="BA47" s="61">
        <v>0</v>
      </c>
      <c r="BB47" s="61" t="s">
        <v>6601</v>
      </c>
      <c r="BC47" s="61">
        <v>6</v>
      </c>
      <c r="BD47" s="61" t="b">
        <v>0</v>
      </c>
      <c r="BH47" s="47" t="s">
        <v>1197</v>
      </c>
      <c r="BI47" s="47" t="str">
        <f t="shared" si="1"/>
        <v>Z18</v>
      </c>
      <c r="BJ47" s="47">
        <v>1219</v>
      </c>
    </row>
    <row r="48" spans="1:63">
      <c r="A48" s="61" t="b">
        <v>0</v>
      </c>
      <c r="B48" s="62">
        <v>6233</v>
      </c>
      <c r="C48" s="61" t="s">
        <v>1702</v>
      </c>
      <c r="D48" s="61" t="s">
        <v>6697</v>
      </c>
      <c r="E48" s="61" t="s">
        <v>6697</v>
      </c>
      <c r="F48" s="61" t="s">
        <v>1702</v>
      </c>
      <c r="G48" s="62">
        <v>0</v>
      </c>
      <c r="H48" s="61" t="s">
        <v>1702</v>
      </c>
      <c r="I48" s="61" t="s">
        <v>1675</v>
      </c>
      <c r="J48" s="61" t="s">
        <v>6698</v>
      </c>
      <c r="K48" s="61" t="s">
        <v>6698</v>
      </c>
      <c r="L48" s="61" t="s">
        <v>2032</v>
      </c>
      <c r="M48" s="61" t="s">
        <v>1702</v>
      </c>
      <c r="N48" s="61" t="s">
        <v>1702</v>
      </c>
      <c r="O48" s="61" t="s">
        <v>1941</v>
      </c>
      <c r="P48" s="61">
        <v>2</v>
      </c>
      <c r="Q48" s="61">
        <v>1219</v>
      </c>
      <c r="R48" s="61">
        <v>0</v>
      </c>
      <c r="S48" s="61" t="s">
        <v>3356</v>
      </c>
      <c r="T48" s="61" t="s">
        <v>1702</v>
      </c>
      <c r="U48" s="61" t="s">
        <v>2041</v>
      </c>
      <c r="V48" s="61" t="s">
        <v>6682</v>
      </c>
      <c r="W48" s="61" t="s">
        <v>1955</v>
      </c>
      <c r="X48" s="61" t="s">
        <v>1447</v>
      </c>
      <c r="Y48" s="61" t="s">
        <v>6488</v>
      </c>
      <c r="Z48" s="62">
        <v>1</v>
      </c>
      <c r="AA48" s="61">
        <v>9700</v>
      </c>
      <c r="AB48" s="62">
        <v>1</v>
      </c>
      <c r="AC48" s="61">
        <v>9700</v>
      </c>
      <c r="AD48" s="62">
        <v>1</v>
      </c>
      <c r="AE48" s="61">
        <v>9700</v>
      </c>
      <c r="AF48" s="61" t="s">
        <v>6699</v>
      </c>
      <c r="AG48" s="61" t="s">
        <v>1944</v>
      </c>
      <c r="AH48" s="61" t="s">
        <v>1702</v>
      </c>
      <c r="AI48" s="61">
        <v>0</v>
      </c>
      <c r="AJ48" s="61" t="s">
        <v>6683</v>
      </c>
      <c r="AK48" s="62">
        <v>2026</v>
      </c>
      <c r="AL48" s="62">
        <v>4</v>
      </c>
      <c r="AM48" s="62">
        <v>0</v>
      </c>
      <c r="AN48" s="62">
        <v>0</v>
      </c>
      <c r="AO48" s="62">
        <v>21</v>
      </c>
      <c r="AP48" s="61" t="s">
        <v>1702</v>
      </c>
      <c r="AQ48" s="61" t="s">
        <v>1702</v>
      </c>
      <c r="AR48" s="61" t="s">
        <v>1702</v>
      </c>
      <c r="AS48" s="61" t="s">
        <v>6682</v>
      </c>
      <c r="AT48" s="61" t="s">
        <v>1702</v>
      </c>
      <c r="AU48" s="61" t="b">
        <v>1</v>
      </c>
      <c r="AV48" s="61" t="b">
        <v>0</v>
      </c>
      <c r="AW48" s="61" t="s">
        <v>1702</v>
      </c>
      <c r="AX48" s="61" t="s">
        <v>1702</v>
      </c>
      <c r="AY48" s="61">
        <v>0</v>
      </c>
      <c r="AZ48" s="61">
        <v>0</v>
      </c>
      <c r="BA48" s="61">
        <v>0</v>
      </c>
      <c r="BB48" s="61" t="s">
        <v>6601</v>
      </c>
      <c r="BC48" s="61">
        <v>6</v>
      </c>
      <c r="BD48" s="61" t="b">
        <v>0</v>
      </c>
      <c r="BH48" s="47" t="s">
        <v>1197</v>
      </c>
      <c r="BI48" s="47" t="str">
        <f t="shared" si="1"/>
        <v>Z18</v>
      </c>
      <c r="BJ48" s="47">
        <v>1219</v>
      </c>
    </row>
    <row r="49" spans="1:62">
      <c r="A49" s="61" t="b">
        <v>0</v>
      </c>
      <c r="B49" s="62">
        <v>6234</v>
      </c>
      <c r="C49" s="61" t="s">
        <v>1702</v>
      </c>
      <c r="D49" s="61" t="s">
        <v>6700</v>
      </c>
      <c r="E49" s="61" t="s">
        <v>6700</v>
      </c>
      <c r="F49" s="61" t="s">
        <v>1702</v>
      </c>
      <c r="G49" s="62">
        <v>0</v>
      </c>
      <c r="H49" s="61" t="s">
        <v>1702</v>
      </c>
      <c r="I49" s="61" t="s">
        <v>1675</v>
      </c>
      <c r="J49" s="61" t="s">
        <v>6701</v>
      </c>
      <c r="K49" s="61" t="s">
        <v>6701</v>
      </c>
      <c r="L49" s="61" t="s">
        <v>2032</v>
      </c>
      <c r="M49" s="61" t="s">
        <v>1702</v>
      </c>
      <c r="N49" s="61" t="s">
        <v>1702</v>
      </c>
      <c r="O49" s="61" t="s">
        <v>1941</v>
      </c>
      <c r="P49" s="61">
        <v>2</v>
      </c>
      <c r="Q49" s="61">
        <v>1219</v>
      </c>
      <c r="R49" s="61">
        <v>0</v>
      </c>
      <c r="S49" s="61" t="s">
        <v>3356</v>
      </c>
      <c r="T49" s="61" t="s">
        <v>1702</v>
      </c>
      <c r="U49" s="61" t="s">
        <v>2041</v>
      </c>
      <c r="V49" s="61" t="s">
        <v>6682</v>
      </c>
      <c r="W49" s="61" t="s">
        <v>1955</v>
      </c>
      <c r="X49" s="61" t="s">
        <v>1447</v>
      </c>
      <c r="Y49" s="61" t="s">
        <v>6488</v>
      </c>
      <c r="Z49" s="62">
        <v>1</v>
      </c>
      <c r="AA49" s="61">
        <v>9330</v>
      </c>
      <c r="AB49" s="62">
        <v>1</v>
      </c>
      <c r="AC49" s="61">
        <v>9330</v>
      </c>
      <c r="AD49" s="62">
        <v>1</v>
      </c>
      <c r="AE49" s="61">
        <v>9330</v>
      </c>
      <c r="AF49" s="61" t="s">
        <v>6702</v>
      </c>
      <c r="AG49" s="61" t="s">
        <v>1944</v>
      </c>
      <c r="AH49" s="61" t="s">
        <v>1702</v>
      </c>
      <c r="AI49" s="61">
        <v>0</v>
      </c>
      <c r="AJ49" s="61" t="s">
        <v>6683</v>
      </c>
      <c r="AK49" s="62">
        <v>2026</v>
      </c>
      <c r="AL49" s="62">
        <v>4</v>
      </c>
      <c r="AM49" s="62">
        <v>0</v>
      </c>
      <c r="AN49" s="62">
        <v>0</v>
      </c>
      <c r="AO49" s="62">
        <v>21</v>
      </c>
      <c r="AP49" s="61" t="s">
        <v>1702</v>
      </c>
      <c r="AQ49" s="61" t="s">
        <v>1702</v>
      </c>
      <c r="AR49" s="61" t="s">
        <v>1702</v>
      </c>
      <c r="AS49" s="61" t="s">
        <v>6682</v>
      </c>
      <c r="AT49" s="61" t="s">
        <v>1702</v>
      </c>
      <c r="AU49" s="61" t="b">
        <v>1</v>
      </c>
      <c r="AV49" s="61" t="b">
        <v>0</v>
      </c>
      <c r="AW49" s="61" t="s">
        <v>1702</v>
      </c>
      <c r="AX49" s="61" t="s">
        <v>1702</v>
      </c>
      <c r="AY49" s="61">
        <v>0</v>
      </c>
      <c r="AZ49" s="61">
        <v>0</v>
      </c>
      <c r="BA49" s="61">
        <v>0</v>
      </c>
      <c r="BB49" s="61" t="s">
        <v>6601</v>
      </c>
      <c r="BC49" s="61">
        <v>6</v>
      </c>
      <c r="BD49" s="61" t="b">
        <v>0</v>
      </c>
      <c r="BH49" s="47" t="s">
        <v>1197</v>
      </c>
      <c r="BI49" s="47" t="str">
        <f t="shared" si="1"/>
        <v>Z18</v>
      </c>
      <c r="BJ49" s="47">
        <v>1219</v>
      </c>
    </row>
    <row r="50" spans="1:62">
      <c r="A50" s="61" t="b">
        <v>0</v>
      </c>
      <c r="B50" s="62">
        <v>6235</v>
      </c>
      <c r="C50" s="61" t="s">
        <v>1702</v>
      </c>
      <c r="D50" s="61" t="s">
        <v>6703</v>
      </c>
      <c r="E50" s="61" t="s">
        <v>6703</v>
      </c>
      <c r="F50" s="61" t="s">
        <v>1702</v>
      </c>
      <c r="G50" s="62">
        <v>0</v>
      </c>
      <c r="H50" s="61" t="s">
        <v>1702</v>
      </c>
      <c r="I50" s="61" t="s">
        <v>1675</v>
      </c>
      <c r="J50" s="61" t="s">
        <v>6704</v>
      </c>
      <c r="K50" s="61" t="s">
        <v>6704</v>
      </c>
      <c r="L50" s="61" t="s">
        <v>2032</v>
      </c>
      <c r="M50" s="61" t="s">
        <v>1702</v>
      </c>
      <c r="N50" s="61" t="s">
        <v>1702</v>
      </c>
      <c r="O50" s="61" t="s">
        <v>1941</v>
      </c>
      <c r="P50" s="61">
        <v>2</v>
      </c>
      <c r="Q50" s="61">
        <v>1219</v>
      </c>
      <c r="R50" s="61">
        <v>0</v>
      </c>
      <c r="S50" s="61" t="s">
        <v>3356</v>
      </c>
      <c r="T50" s="61" t="s">
        <v>1702</v>
      </c>
      <c r="U50" s="61" t="s">
        <v>2041</v>
      </c>
      <c r="V50" s="61" t="s">
        <v>6682</v>
      </c>
      <c r="W50" s="61" t="s">
        <v>1955</v>
      </c>
      <c r="X50" s="61" t="s">
        <v>1447</v>
      </c>
      <c r="Y50" s="61" t="s">
        <v>6488</v>
      </c>
      <c r="Z50" s="62">
        <v>1</v>
      </c>
      <c r="AA50" s="61">
        <v>9340</v>
      </c>
      <c r="AB50" s="62">
        <v>1</v>
      </c>
      <c r="AC50" s="61">
        <v>9340</v>
      </c>
      <c r="AD50" s="62">
        <v>1</v>
      </c>
      <c r="AE50" s="61">
        <v>9340</v>
      </c>
      <c r="AF50" s="61" t="s">
        <v>6702</v>
      </c>
      <c r="AG50" s="61" t="s">
        <v>1944</v>
      </c>
      <c r="AH50" s="61" t="s">
        <v>1702</v>
      </c>
      <c r="AI50" s="61">
        <v>0</v>
      </c>
      <c r="AJ50" s="61" t="s">
        <v>6683</v>
      </c>
      <c r="AK50" s="62">
        <v>2026</v>
      </c>
      <c r="AL50" s="62">
        <v>4</v>
      </c>
      <c r="AM50" s="62">
        <v>0</v>
      </c>
      <c r="AN50" s="62">
        <v>0</v>
      </c>
      <c r="AO50" s="62">
        <v>21</v>
      </c>
      <c r="AP50" s="61" t="s">
        <v>1702</v>
      </c>
      <c r="AQ50" s="61" t="s">
        <v>1702</v>
      </c>
      <c r="AR50" s="61" t="s">
        <v>1702</v>
      </c>
      <c r="AS50" s="61" t="s">
        <v>6682</v>
      </c>
      <c r="AT50" s="61" t="s">
        <v>1702</v>
      </c>
      <c r="AU50" s="61" t="b">
        <v>1</v>
      </c>
      <c r="AV50" s="61" t="b">
        <v>0</v>
      </c>
      <c r="AW50" s="61" t="s">
        <v>1702</v>
      </c>
      <c r="AX50" s="61" t="s">
        <v>1702</v>
      </c>
      <c r="AY50" s="61">
        <v>0</v>
      </c>
      <c r="AZ50" s="61">
        <v>0</v>
      </c>
      <c r="BA50" s="61">
        <v>0</v>
      </c>
      <c r="BB50" s="61" t="s">
        <v>6601</v>
      </c>
      <c r="BC50" s="61">
        <v>6</v>
      </c>
      <c r="BD50" s="61" t="b">
        <v>0</v>
      </c>
      <c r="BH50" s="47" t="s">
        <v>1197</v>
      </c>
      <c r="BI50" s="47" t="str">
        <f t="shared" si="1"/>
        <v>Z18</v>
      </c>
      <c r="BJ50" s="47">
        <v>1219</v>
      </c>
    </row>
    <row r="51" spans="1:62" hidden="1">
      <c r="A51" s="61" t="b">
        <v>0</v>
      </c>
      <c r="B51" s="62">
        <v>6236</v>
      </c>
      <c r="C51" s="61" t="s">
        <v>6705</v>
      </c>
      <c r="D51" s="61" t="s">
        <v>6706</v>
      </c>
      <c r="E51" s="61" t="s">
        <v>6706</v>
      </c>
      <c r="F51" s="61" t="s">
        <v>1702</v>
      </c>
      <c r="G51" s="62">
        <v>0</v>
      </c>
      <c r="H51" s="61" t="s">
        <v>1702</v>
      </c>
      <c r="I51" s="61" t="s">
        <v>1675</v>
      </c>
      <c r="J51" s="61" t="s">
        <v>6707</v>
      </c>
      <c r="K51" s="61" t="s">
        <v>6707</v>
      </c>
      <c r="L51" s="61" t="s">
        <v>2032</v>
      </c>
      <c r="M51" s="61" t="s">
        <v>1702</v>
      </c>
      <c r="N51" s="61" t="s">
        <v>1702</v>
      </c>
      <c r="O51" s="61" t="s">
        <v>1947</v>
      </c>
      <c r="P51" s="61">
        <v>1.2</v>
      </c>
      <c r="Q51" s="61">
        <v>1219</v>
      </c>
      <c r="R51" s="61">
        <v>0</v>
      </c>
      <c r="S51" s="61" t="s">
        <v>4246</v>
      </c>
      <c r="T51" s="61" t="s">
        <v>1702</v>
      </c>
      <c r="U51" s="61" t="s">
        <v>2041</v>
      </c>
      <c r="V51" s="61" t="s">
        <v>6682</v>
      </c>
      <c r="W51" s="61" t="s">
        <v>1955</v>
      </c>
      <c r="X51" s="61" t="s">
        <v>1447</v>
      </c>
      <c r="Y51" s="61" t="s">
        <v>6488</v>
      </c>
      <c r="Z51" s="62">
        <v>1</v>
      </c>
      <c r="AA51" s="61">
        <v>7930</v>
      </c>
      <c r="AB51" s="62">
        <v>1</v>
      </c>
      <c r="AC51" s="61">
        <v>7030</v>
      </c>
      <c r="AD51" s="62">
        <v>1</v>
      </c>
      <c r="AE51" s="61">
        <v>7930</v>
      </c>
      <c r="AF51" s="61" t="s">
        <v>3285</v>
      </c>
      <c r="AG51" s="61" t="s">
        <v>1939</v>
      </c>
      <c r="AH51" s="61" t="s">
        <v>1702</v>
      </c>
      <c r="AI51" s="61">
        <v>0</v>
      </c>
      <c r="AJ51" s="61" t="s">
        <v>6683</v>
      </c>
      <c r="AK51" s="62">
        <v>2026</v>
      </c>
      <c r="AL51" s="62">
        <v>4</v>
      </c>
      <c r="AM51" s="62">
        <v>0</v>
      </c>
      <c r="AN51" s="62">
        <v>0</v>
      </c>
      <c r="AO51" s="62">
        <v>21</v>
      </c>
      <c r="AP51" s="61" t="s">
        <v>1702</v>
      </c>
      <c r="AQ51" s="61" t="s">
        <v>1702</v>
      </c>
      <c r="AR51" s="61" t="s">
        <v>1702</v>
      </c>
      <c r="AS51" s="61" t="s">
        <v>6682</v>
      </c>
      <c r="AT51" s="61" t="s">
        <v>1702</v>
      </c>
      <c r="AU51" s="61" t="b">
        <v>1</v>
      </c>
      <c r="AV51" s="61" t="b">
        <v>0</v>
      </c>
      <c r="AW51" s="61" t="s">
        <v>1702</v>
      </c>
      <c r="AX51" s="61" t="s">
        <v>1702</v>
      </c>
      <c r="AY51" s="61">
        <v>0</v>
      </c>
      <c r="AZ51" s="61">
        <v>0</v>
      </c>
      <c r="BA51" s="61">
        <v>0</v>
      </c>
      <c r="BB51" s="61" t="s">
        <v>6601</v>
      </c>
      <c r="BC51" s="61">
        <v>5</v>
      </c>
      <c r="BD51" s="61" t="b">
        <v>0</v>
      </c>
      <c r="BH51" s="47" t="s">
        <v>1197</v>
      </c>
      <c r="BI51" s="47" t="str">
        <f t="shared" si="1"/>
        <v>Z08</v>
      </c>
      <c r="BJ51" s="47">
        <v>1219</v>
      </c>
    </row>
    <row r="52" spans="1:62" hidden="1">
      <c r="A52" s="61" t="b">
        <v>0</v>
      </c>
      <c r="B52" s="62">
        <v>6237</v>
      </c>
      <c r="C52" s="61" t="s">
        <v>1702</v>
      </c>
      <c r="D52" s="61" t="s">
        <v>6708</v>
      </c>
      <c r="E52" s="61" t="s">
        <v>6708</v>
      </c>
      <c r="F52" s="61" t="s">
        <v>1702</v>
      </c>
      <c r="G52" s="62">
        <v>0</v>
      </c>
      <c r="H52" s="61" t="s">
        <v>1702</v>
      </c>
      <c r="I52" s="61" t="s">
        <v>1675</v>
      </c>
      <c r="J52" s="61" t="s">
        <v>6709</v>
      </c>
      <c r="K52" s="61" t="s">
        <v>6709</v>
      </c>
      <c r="L52" s="61" t="s">
        <v>2032</v>
      </c>
      <c r="M52" s="61" t="s">
        <v>1702</v>
      </c>
      <c r="N52" s="61" t="s">
        <v>1702</v>
      </c>
      <c r="O52" s="61" t="s">
        <v>1947</v>
      </c>
      <c r="P52" s="61">
        <v>1.2</v>
      </c>
      <c r="Q52" s="61">
        <v>1219</v>
      </c>
      <c r="R52" s="61">
        <v>0</v>
      </c>
      <c r="S52" s="61" t="s">
        <v>4246</v>
      </c>
      <c r="T52" s="61" t="s">
        <v>1702</v>
      </c>
      <c r="U52" s="61" t="s">
        <v>2041</v>
      </c>
      <c r="V52" s="61" t="s">
        <v>6682</v>
      </c>
      <c r="W52" s="61" t="s">
        <v>1955</v>
      </c>
      <c r="X52" s="61" t="s">
        <v>1447</v>
      </c>
      <c r="Y52" s="61" t="s">
        <v>6488</v>
      </c>
      <c r="Z52" s="62">
        <v>1</v>
      </c>
      <c r="AA52" s="61">
        <v>7880</v>
      </c>
      <c r="AB52" s="62">
        <v>1</v>
      </c>
      <c r="AC52" s="61">
        <v>7880</v>
      </c>
      <c r="AD52" s="62">
        <v>1</v>
      </c>
      <c r="AE52" s="61">
        <v>7880</v>
      </c>
      <c r="AF52" s="61" t="s">
        <v>3284</v>
      </c>
      <c r="AG52" s="61" t="s">
        <v>1944</v>
      </c>
      <c r="AH52" s="61" t="s">
        <v>1702</v>
      </c>
      <c r="AI52" s="61">
        <v>0</v>
      </c>
      <c r="AJ52" s="61" t="s">
        <v>6683</v>
      </c>
      <c r="AK52" s="62">
        <v>2026</v>
      </c>
      <c r="AL52" s="62">
        <v>4</v>
      </c>
      <c r="AM52" s="62">
        <v>0</v>
      </c>
      <c r="AN52" s="62">
        <v>0</v>
      </c>
      <c r="AO52" s="62">
        <v>21</v>
      </c>
      <c r="AP52" s="61" t="s">
        <v>1702</v>
      </c>
      <c r="AQ52" s="61" t="s">
        <v>1702</v>
      </c>
      <c r="AR52" s="61" t="s">
        <v>1702</v>
      </c>
      <c r="AS52" s="61" t="s">
        <v>6682</v>
      </c>
      <c r="AT52" s="61" t="s">
        <v>1702</v>
      </c>
      <c r="AU52" s="61" t="b">
        <v>1</v>
      </c>
      <c r="AV52" s="61" t="b">
        <v>0</v>
      </c>
      <c r="AW52" s="61" t="s">
        <v>1702</v>
      </c>
      <c r="AX52" s="61" t="s">
        <v>1702</v>
      </c>
      <c r="AY52" s="61">
        <v>0</v>
      </c>
      <c r="AZ52" s="61">
        <v>0</v>
      </c>
      <c r="BA52" s="61">
        <v>0</v>
      </c>
      <c r="BB52" s="61" t="s">
        <v>6601</v>
      </c>
      <c r="BC52" s="61">
        <v>5</v>
      </c>
      <c r="BD52" s="61" t="b">
        <v>0</v>
      </c>
      <c r="BH52" s="47" t="s">
        <v>1197</v>
      </c>
      <c r="BI52" s="47" t="str">
        <f t="shared" si="1"/>
        <v>Z08</v>
      </c>
      <c r="BJ52" s="47">
        <v>1219</v>
      </c>
    </row>
    <row r="53" spans="1:62" hidden="1">
      <c r="A53" s="61" t="b">
        <v>0</v>
      </c>
      <c r="B53" s="62">
        <v>6238</v>
      </c>
      <c r="C53" s="61" t="s">
        <v>1702</v>
      </c>
      <c r="D53" s="61" t="s">
        <v>6710</v>
      </c>
      <c r="E53" s="61" t="s">
        <v>6710</v>
      </c>
      <c r="F53" s="61" t="s">
        <v>1702</v>
      </c>
      <c r="G53" s="62">
        <v>0</v>
      </c>
      <c r="H53" s="61" t="s">
        <v>1702</v>
      </c>
      <c r="I53" s="61" t="s">
        <v>1675</v>
      </c>
      <c r="J53" s="61" t="s">
        <v>6711</v>
      </c>
      <c r="K53" s="61" t="s">
        <v>6711</v>
      </c>
      <c r="L53" s="61" t="s">
        <v>2032</v>
      </c>
      <c r="M53" s="61" t="s">
        <v>1702</v>
      </c>
      <c r="N53" s="61" t="s">
        <v>1702</v>
      </c>
      <c r="O53" s="61" t="s">
        <v>1947</v>
      </c>
      <c r="P53" s="61">
        <v>1.2</v>
      </c>
      <c r="Q53" s="61">
        <v>1219</v>
      </c>
      <c r="R53" s="61">
        <v>0</v>
      </c>
      <c r="S53" s="61" t="s">
        <v>4246</v>
      </c>
      <c r="T53" s="61" t="s">
        <v>1702</v>
      </c>
      <c r="U53" s="61" t="s">
        <v>2041</v>
      </c>
      <c r="V53" s="61" t="s">
        <v>6682</v>
      </c>
      <c r="W53" s="61" t="s">
        <v>1955</v>
      </c>
      <c r="X53" s="61" t="s">
        <v>1447</v>
      </c>
      <c r="Y53" s="61" t="s">
        <v>6488</v>
      </c>
      <c r="Z53" s="62">
        <v>1</v>
      </c>
      <c r="AA53" s="61">
        <v>7900</v>
      </c>
      <c r="AB53" s="62">
        <v>1</v>
      </c>
      <c r="AC53" s="61">
        <v>7900</v>
      </c>
      <c r="AD53" s="62">
        <v>1</v>
      </c>
      <c r="AE53" s="61">
        <v>7900</v>
      </c>
      <c r="AF53" s="61" t="s">
        <v>6696</v>
      </c>
      <c r="AG53" s="61" t="s">
        <v>1944</v>
      </c>
      <c r="AH53" s="61" t="s">
        <v>1702</v>
      </c>
      <c r="AI53" s="61">
        <v>0</v>
      </c>
      <c r="AJ53" s="61" t="s">
        <v>6683</v>
      </c>
      <c r="AK53" s="62">
        <v>2026</v>
      </c>
      <c r="AL53" s="62">
        <v>4</v>
      </c>
      <c r="AM53" s="62">
        <v>0</v>
      </c>
      <c r="AN53" s="62">
        <v>0</v>
      </c>
      <c r="AO53" s="62">
        <v>21</v>
      </c>
      <c r="AP53" s="61" t="s">
        <v>1702</v>
      </c>
      <c r="AQ53" s="61" t="s">
        <v>1702</v>
      </c>
      <c r="AR53" s="61" t="s">
        <v>1702</v>
      </c>
      <c r="AS53" s="61" t="s">
        <v>6682</v>
      </c>
      <c r="AT53" s="61" t="s">
        <v>1702</v>
      </c>
      <c r="AU53" s="61" t="b">
        <v>1</v>
      </c>
      <c r="AV53" s="61" t="b">
        <v>0</v>
      </c>
      <c r="AW53" s="61" t="s">
        <v>1702</v>
      </c>
      <c r="AX53" s="61" t="s">
        <v>1702</v>
      </c>
      <c r="AY53" s="61">
        <v>0</v>
      </c>
      <c r="AZ53" s="61">
        <v>0</v>
      </c>
      <c r="BA53" s="61">
        <v>0</v>
      </c>
      <c r="BB53" s="61" t="s">
        <v>6601</v>
      </c>
      <c r="BC53" s="61">
        <v>5</v>
      </c>
      <c r="BD53" s="61" t="b">
        <v>0</v>
      </c>
      <c r="BH53" s="47" t="s">
        <v>1197</v>
      </c>
      <c r="BI53" s="47" t="str">
        <f t="shared" si="1"/>
        <v>Z08</v>
      </c>
      <c r="BJ53" s="47">
        <v>1219</v>
      </c>
    </row>
    <row r="54" spans="1:62" hidden="1">
      <c r="A54" s="61" t="b">
        <v>0</v>
      </c>
      <c r="B54" s="62">
        <v>6242</v>
      </c>
      <c r="C54" s="61" t="s">
        <v>1702</v>
      </c>
      <c r="D54" s="61" t="s">
        <v>6712</v>
      </c>
      <c r="E54" s="61" t="s">
        <v>6712</v>
      </c>
      <c r="F54" s="61" t="s">
        <v>1702</v>
      </c>
      <c r="G54" s="62">
        <v>0</v>
      </c>
      <c r="H54" s="61" t="s">
        <v>1702</v>
      </c>
      <c r="I54" s="61" t="s">
        <v>1675</v>
      </c>
      <c r="J54" s="61" t="s">
        <v>6713</v>
      </c>
      <c r="K54" s="61" t="s">
        <v>6713</v>
      </c>
      <c r="L54" s="61" t="s">
        <v>2032</v>
      </c>
      <c r="M54" s="61" t="s">
        <v>1702</v>
      </c>
      <c r="N54" s="61" t="s">
        <v>1702</v>
      </c>
      <c r="O54" s="61" t="s">
        <v>1954</v>
      </c>
      <c r="P54" s="61">
        <v>0.8</v>
      </c>
      <c r="Q54" s="61">
        <v>935</v>
      </c>
      <c r="R54" s="61">
        <v>0</v>
      </c>
      <c r="S54" s="61" t="s">
        <v>3346</v>
      </c>
      <c r="T54" s="61" t="s">
        <v>1702</v>
      </c>
      <c r="U54" s="61" t="s">
        <v>2041</v>
      </c>
      <c r="V54" s="61" t="s">
        <v>6714</v>
      </c>
      <c r="W54" s="61" t="s">
        <v>1955</v>
      </c>
      <c r="X54" s="61" t="s">
        <v>1447</v>
      </c>
      <c r="Y54" s="61" t="s">
        <v>6446</v>
      </c>
      <c r="Z54" s="62">
        <v>1</v>
      </c>
      <c r="AA54" s="61">
        <v>7920</v>
      </c>
      <c r="AB54" s="62">
        <v>1</v>
      </c>
      <c r="AC54" s="61">
        <v>7920</v>
      </c>
      <c r="AD54" s="62">
        <v>1</v>
      </c>
      <c r="AE54" s="61">
        <v>7920</v>
      </c>
      <c r="AF54" s="61" t="s">
        <v>6715</v>
      </c>
      <c r="AG54" s="61" t="s">
        <v>1944</v>
      </c>
      <c r="AH54" s="61" t="s">
        <v>1702</v>
      </c>
      <c r="AI54" s="61">
        <v>0</v>
      </c>
      <c r="AJ54" s="61" t="s">
        <v>6274</v>
      </c>
      <c r="AK54" s="62">
        <v>2026</v>
      </c>
      <c r="AL54" s="62">
        <v>4</v>
      </c>
      <c r="AM54" s="62">
        <v>0</v>
      </c>
      <c r="AN54" s="62">
        <v>0</v>
      </c>
      <c r="AO54" s="62">
        <v>20</v>
      </c>
      <c r="AP54" s="61" t="s">
        <v>1702</v>
      </c>
      <c r="AQ54" s="61" t="s">
        <v>1702</v>
      </c>
      <c r="AR54" s="61" t="s">
        <v>1702</v>
      </c>
      <c r="AS54" s="61" t="s">
        <v>6714</v>
      </c>
      <c r="AT54" s="61" t="s">
        <v>1702</v>
      </c>
      <c r="AU54" s="61" t="b">
        <v>1</v>
      </c>
      <c r="AV54" s="61" t="b">
        <v>0</v>
      </c>
      <c r="AW54" s="61" t="s">
        <v>1702</v>
      </c>
      <c r="AX54" s="61" t="s">
        <v>1702</v>
      </c>
      <c r="AY54" s="61">
        <v>0</v>
      </c>
      <c r="AZ54" s="61">
        <v>0</v>
      </c>
      <c r="BA54" s="61">
        <v>0</v>
      </c>
      <c r="BB54" s="61" t="s">
        <v>6601</v>
      </c>
      <c r="BC54" s="61">
        <v>9</v>
      </c>
      <c r="BD54" s="61" t="b">
        <v>0</v>
      </c>
      <c r="BH54" s="47" t="str">
        <f t="shared" si="0"/>
        <v>SGCD</v>
      </c>
      <c r="BI54" s="47" t="str">
        <f t="shared" si="1"/>
        <v>Z08</v>
      </c>
      <c r="BJ54" s="47">
        <v>935</v>
      </c>
    </row>
    <row r="55" spans="1:62" hidden="1">
      <c r="A55" s="61" t="b">
        <v>0</v>
      </c>
      <c r="B55" s="62">
        <v>6243</v>
      </c>
      <c r="C55" s="61" t="s">
        <v>1702</v>
      </c>
      <c r="D55" s="61" t="s">
        <v>6716</v>
      </c>
      <c r="E55" s="61" t="s">
        <v>6716</v>
      </c>
      <c r="F55" s="61" t="s">
        <v>1702</v>
      </c>
      <c r="G55" s="62">
        <v>0</v>
      </c>
      <c r="H55" s="61" t="s">
        <v>1702</v>
      </c>
      <c r="I55" s="61" t="s">
        <v>1675</v>
      </c>
      <c r="J55" s="61" t="s">
        <v>6717</v>
      </c>
      <c r="K55" s="61" t="s">
        <v>6717</v>
      </c>
      <c r="L55" s="61" t="s">
        <v>2032</v>
      </c>
      <c r="M55" s="61" t="s">
        <v>1702</v>
      </c>
      <c r="N55" s="61" t="s">
        <v>1702</v>
      </c>
      <c r="O55" s="61" t="s">
        <v>1954</v>
      </c>
      <c r="P55" s="61">
        <v>0.8</v>
      </c>
      <c r="Q55" s="61">
        <v>935</v>
      </c>
      <c r="R55" s="61">
        <v>0</v>
      </c>
      <c r="S55" s="61" t="s">
        <v>3346</v>
      </c>
      <c r="T55" s="61" t="s">
        <v>1702</v>
      </c>
      <c r="U55" s="61" t="s">
        <v>2041</v>
      </c>
      <c r="V55" s="61" t="s">
        <v>6714</v>
      </c>
      <c r="W55" s="61" t="s">
        <v>1955</v>
      </c>
      <c r="X55" s="61" t="s">
        <v>1447</v>
      </c>
      <c r="Y55" s="61" t="s">
        <v>6446</v>
      </c>
      <c r="Z55" s="62">
        <v>1</v>
      </c>
      <c r="AA55" s="61">
        <v>7280</v>
      </c>
      <c r="AB55" s="62">
        <v>1</v>
      </c>
      <c r="AC55" s="61">
        <v>7280</v>
      </c>
      <c r="AD55" s="62">
        <v>1</v>
      </c>
      <c r="AE55" s="61">
        <v>7280</v>
      </c>
      <c r="AF55" s="61" t="s">
        <v>6715</v>
      </c>
      <c r="AG55" s="61" t="s">
        <v>1944</v>
      </c>
      <c r="AH55" s="61" t="s">
        <v>1702</v>
      </c>
      <c r="AI55" s="61">
        <v>0</v>
      </c>
      <c r="AJ55" s="61" t="s">
        <v>6274</v>
      </c>
      <c r="AK55" s="62">
        <v>2026</v>
      </c>
      <c r="AL55" s="62">
        <v>4</v>
      </c>
      <c r="AM55" s="62">
        <v>0</v>
      </c>
      <c r="AN55" s="62">
        <v>0</v>
      </c>
      <c r="AO55" s="62">
        <v>20</v>
      </c>
      <c r="AP55" s="61" t="s">
        <v>1702</v>
      </c>
      <c r="AQ55" s="61" t="s">
        <v>1702</v>
      </c>
      <c r="AR55" s="61" t="s">
        <v>1702</v>
      </c>
      <c r="AS55" s="61" t="s">
        <v>6714</v>
      </c>
      <c r="AT55" s="61" t="s">
        <v>1702</v>
      </c>
      <c r="AU55" s="61" t="b">
        <v>1</v>
      </c>
      <c r="AV55" s="61" t="b">
        <v>0</v>
      </c>
      <c r="AW55" s="61" t="s">
        <v>1702</v>
      </c>
      <c r="AX55" s="61" t="s">
        <v>1702</v>
      </c>
      <c r="AY55" s="61">
        <v>0</v>
      </c>
      <c r="AZ55" s="61">
        <v>0</v>
      </c>
      <c r="BA55" s="61">
        <v>0</v>
      </c>
      <c r="BB55" s="61" t="s">
        <v>6601</v>
      </c>
      <c r="BC55" s="61">
        <v>9</v>
      </c>
      <c r="BD55" s="61" t="b">
        <v>0</v>
      </c>
      <c r="BH55" s="47" t="str">
        <f t="shared" si="0"/>
        <v>SGCD</v>
      </c>
      <c r="BI55" s="47" t="str">
        <f t="shared" si="1"/>
        <v>Z08</v>
      </c>
      <c r="BJ55" s="47">
        <v>935</v>
      </c>
    </row>
    <row r="56" spans="1:62" hidden="1">
      <c r="A56" s="61" t="b">
        <v>0</v>
      </c>
      <c r="B56" s="62">
        <v>6244</v>
      </c>
      <c r="C56" s="61" t="s">
        <v>1702</v>
      </c>
      <c r="D56" s="61" t="s">
        <v>6718</v>
      </c>
      <c r="E56" s="61" t="s">
        <v>6718</v>
      </c>
      <c r="F56" s="61" t="s">
        <v>1702</v>
      </c>
      <c r="G56" s="62">
        <v>0</v>
      </c>
      <c r="H56" s="61" t="s">
        <v>1702</v>
      </c>
      <c r="I56" s="61" t="s">
        <v>1675</v>
      </c>
      <c r="J56" s="61" t="s">
        <v>6719</v>
      </c>
      <c r="K56" s="61" t="s">
        <v>6719</v>
      </c>
      <c r="L56" s="61" t="s">
        <v>2032</v>
      </c>
      <c r="M56" s="61" t="s">
        <v>1702</v>
      </c>
      <c r="N56" s="61" t="s">
        <v>1702</v>
      </c>
      <c r="O56" s="61" t="s">
        <v>1954</v>
      </c>
      <c r="P56" s="61">
        <v>0.8</v>
      </c>
      <c r="Q56" s="61">
        <v>935</v>
      </c>
      <c r="R56" s="61">
        <v>0</v>
      </c>
      <c r="S56" s="61" t="s">
        <v>3346</v>
      </c>
      <c r="T56" s="61" t="s">
        <v>1702</v>
      </c>
      <c r="U56" s="61" t="s">
        <v>2041</v>
      </c>
      <c r="V56" s="61" t="s">
        <v>6714</v>
      </c>
      <c r="W56" s="61" t="s">
        <v>1955</v>
      </c>
      <c r="X56" s="61" t="s">
        <v>1447</v>
      </c>
      <c r="Y56" s="61" t="s">
        <v>6446</v>
      </c>
      <c r="Z56" s="62">
        <v>1</v>
      </c>
      <c r="AA56" s="61">
        <v>7280</v>
      </c>
      <c r="AB56" s="62">
        <v>1</v>
      </c>
      <c r="AC56" s="61">
        <v>7280</v>
      </c>
      <c r="AD56" s="62">
        <v>1</v>
      </c>
      <c r="AE56" s="61">
        <v>7280</v>
      </c>
      <c r="AF56" s="61" t="s">
        <v>6715</v>
      </c>
      <c r="AG56" s="61" t="s">
        <v>1944</v>
      </c>
      <c r="AH56" s="61" t="s">
        <v>1702</v>
      </c>
      <c r="AI56" s="61">
        <v>0</v>
      </c>
      <c r="AJ56" s="61" t="s">
        <v>6274</v>
      </c>
      <c r="AK56" s="62">
        <v>2026</v>
      </c>
      <c r="AL56" s="62">
        <v>4</v>
      </c>
      <c r="AM56" s="62">
        <v>0</v>
      </c>
      <c r="AN56" s="62">
        <v>0</v>
      </c>
      <c r="AO56" s="62">
        <v>20</v>
      </c>
      <c r="AP56" s="61" t="s">
        <v>1702</v>
      </c>
      <c r="AQ56" s="61" t="s">
        <v>1702</v>
      </c>
      <c r="AR56" s="61" t="s">
        <v>1702</v>
      </c>
      <c r="AS56" s="61" t="s">
        <v>6714</v>
      </c>
      <c r="AT56" s="61" t="s">
        <v>1702</v>
      </c>
      <c r="AU56" s="61" t="b">
        <v>1</v>
      </c>
      <c r="AV56" s="61" t="b">
        <v>0</v>
      </c>
      <c r="AW56" s="61" t="s">
        <v>1702</v>
      </c>
      <c r="AX56" s="61" t="s">
        <v>1702</v>
      </c>
      <c r="AY56" s="61">
        <v>0</v>
      </c>
      <c r="AZ56" s="61">
        <v>0</v>
      </c>
      <c r="BA56" s="61">
        <v>0</v>
      </c>
      <c r="BB56" s="61" t="s">
        <v>6601</v>
      </c>
      <c r="BC56" s="61">
        <v>9</v>
      </c>
      <c r="BD56" s="61" t="b">
        <v>0</v>
      </c>
      <c r="BH56" s="47" t="str">
        <f t="shared" si="0"/>
        <v>SGCD</v>
      </c>
      <c r="BI56" s="47" t="str">
        <f t="shared" si="1"/>
        <v>Z08</v>
      </c>
      <c r="BJ56" s="47">
        <v>935</v>
      </c>
    </row>
    <row r="57" spans="1:62" hidden="1">
      <c r="A57" s="61" t="b">
        <v>0</v>
      </c>
      <c r="B57" s="62">
        <v>6530</v>
      </c>
      <c r="C57" s="61" t="s">
        <v>1702</v>
      </c>
      <c r="D57" s="61" t="s">
        <v>6720</v>
      </c>
      <c r="E57" s="61" t="s">
        <v>6720</v>
      </c>
      <c r="F57" s="61" t="s">
        <v>1702</v>
      </c>
      <c r="G57" s="62">
        <v>0</v>
      </c>
      <c r="H57" s="61" t="s">
        <v>1702</v>
      </c>
      <c r="I57" s="61" t="s">
        <v>1675</v>
      </c>
      <c r="J57" s="61" t="s">
        <v>6721</v>
      </c>
      <c r="K57" s="61" t="s">
        <v>6721</v>
      </c>
      <c r="L57" s="61" t="s">
        <v>2032</v>
      </c>
      <c r="M57" s="61" t="s">
        <v>1702</v>
      </c>
      <c r="N57" s="61" t="s">
        <v>1702</v>
      </c>
      <c r="O57" s="61" t="s">
        <v>1947</v>
      </c>
      <c r="P57" s="61">
        <v>1.2</v>
      </c>
      <c r="Q57" s="61">
        <v>1219</v>
      </c>
      <c r="R57" s="61">
        <v>0</v>
      </c>
      <c r="S57" s="61" t="s">
        <v>4246</v>
      </c>
      <c r="T57" s="61" t="s">
        <v>1702</v>
      </c>
      <c r="U57" s="61" t="s">
        <v>2041</v>
      </c>
      <c r="V57" s="61" t="s">
        <v>6722</v>
      </c>
      <c r="W57" s="61" t="s">
        <v>1955</v>
      </c>
      <c r="X57" s="61" t="s">
        <v>1447</v>
      </c>
      <c r="Y57" s="61" t="s">
        <v>6723</v>
      </c>
      <c r="Z57" s="62">
        <v>1</v>
      </c>
      <c r="AA57" s="61">
        <v>7880</v>
      </c>
      <c r="AB57" s="62">
        <v>1</v>
      </c>
      <c r="AC57" s="61">
        <v>7880</v>
      </c>
      <c r="AD57" s="62">
        <v>1</v>
      </c>
      <c r="AE57" s="61">
        <v>7880</v>
      </c>
      <c r="AF57" s="61" t="s">
        <v>5428</v>
      </c>
      <c r="AG57" s="61" t="s">
        <v>1944</v>
      </c>
      <c r="AH57" s="61" t="s">
        <v>1702</v>
      </c>
      <c r="AI57" s="61">
        <v>0</v>
      </c>
      <c r="AJ57" s="61" t="s">
        <v>6724</v>
      </c>
      <c r="AK57" s="62">
        <v>2026</v>
      </c>
      <c r="AL57" s="62">
        <v>5</v>
      </c>
      <c r="AM57" s="62">
        <v>0</v>
      </c>
      <c r="AN57" s="62">
        <v>0</v>
      </c>
      <c r="AO57" s="62">
        <v>11</v>
      </c>
      <c r="AP57" s="61" t="s">
        <v>1702</v>
      </c>
      <c r="AQ57" s="61" t="s">
        <v>1702</v>
      </c>
      <c r="AR57" s="61" t="s">
        <v>1702</v>
      </c>
      <c r="AS57" s="61" t="s">
        <v>6722</v>
      </c>
      <c r="AT57" s="61" t="s">
        <v>1702</v>
      </c>
      <c r="AU57" s="61" t="b">
        <v>0</v>
      </c>
      <c r="AV57" s="61" t="b">
        <v>0</v>
      </c>
      <c r="AW57" s="61" t="s">
        <v>1702</v>
      </c>
      <c r="AX57" s="61" t="s">
        <v>1702</v>
      </c>
      <c r="AY57" s="61">
        <v>0</v>
      </c>
      <c r="AZ57" s="61">
        <v>0</v>
      </c>
      <c r="BA57" s="61">
        <v>0</v>
      </c>
      <c r="BB57" s="61" t="s">
        <v>6601</v>
      </c>
      <c r="BC57" s="61">
        <v>5</v>
      </c>
      <c r="BD57" s="61" t="b">
        <v>0</v>
      </c>
      <c r="BH57" s="47" t="s">
        <v>1197</v>
      </c>
      <c r="BI57" s="47" t="str">
        <f t="shared" si="1"/>
        <v>Z08</v>
      </c>
      <c r="BJ57" s="47">
        <v>1219</v>
      </c>
    </row>
    <row r="58" spans="1:62" hidden="1">
      <c r="A58" s="61" t="b">
        <v>0</v>
      </c>
      <c r="B58" s="62">
        <v>6531</v>
      </c>
      <c r="C58" s="61" t="s">
        <v>1702</v>
      </c>
      <c r="D58" s="61" t="s">
        <v>6725</v>
      </c>
      <c r="E58" s="61" t="s">
        <v>6725</v>
      </c>
      <c r="F58" s="61" t="s">
        <v>1702</v>
      </c>
      <c r="G58" s="62">
        <v>0</v>
      </c>
      <c r="H58" s="61" t="s">
        <v>1702</v>
      </c>
      <c r="I58" s="61" t="s">
        <v>1675</v>
      </c>
      <c r="J58" s="61" t="s">
        <v>6726</v>
      </c>
      <c r="K58" s="61" t="s">
        <v>6726</v>
      </c>
      <c r="L58" s="61" t="s">
        <v>2032</v>
      </c>
      <c r="M58" s="61" t="s">
        <v>1702</v>
      </c>
      <c r="N58" s="61" t="s">
        <v>1702</v>
      </c>
      <c r="O58" s="61" t="s">
        <v>1947</v>
      </c>
      <c r="P58" s="61">
        <v>1.2</v>
      </c>
      <c r="Q58" s="61">
        <v>1219</v>
      </c>
      <c r="R58" s="61">
        <v>0</v>
      </c>
      <c r="S58" s="61" t="s">
        <v>4246</v>
      </c>
      <c r="T58" s="61" t="s">
        <v>1702</v>
      </c>
      <c r="U58" s="61" t="s">
        <v>2041</v>
      </c>
      <c r="V58" s="61" t="s">
        <v>6722</v>
      </c>
      <c r="W58" s="61" t="s">
        <v>1955</v>
      </c>
      <c r="X58" s="61" t="s">
        <v>1447</v>
      </c>
      <c r="Y58" s="61" t="s">
        <v>6723</v>
      </c>
      <c r="Z58" s="62">
        <v>1</v>
      </c>
      <c r="AA58" s="61">
        <v>7820</v>
      </c>
      <c r="AB58" s="62">
        <v>1</v>
      </c>
      <c r="AC58" s="61">
        <v>7820</v>
      </c>
      <c r="AD58" s="62">
        <v>1</v>
      </c>
      <c r="AE58" s="61">
        <v>7820</v>
      </c>
      <c r="AF58" s="61" t="s">
        <v>5428</v>
      </c>
      <c r="AG58" s="61" t="s">
        <v>1944</v>
      </c>
      <c r="AH58" s="61" t="s">
        <v>1702</v>
      </c>
      <c r="AI58" s="61">
        <v>0</v>
      </c>
      <c r="AJ58" s="61" t="s">
        <v>6724</v>
      </c>
      <c r="AK58" s="62">
        <v>2026</v>
      </c>
      <c r="AL58" s="62">
        <v>5</v>
      </c>
      <c r="AM58" s="62">
        <v>0</v>
      </c>
      <c r="AN58" s="62">
        <v>0</v>
      </c>
      <c r="AO58" s="62">
        <v>11</v>
      </c>
      <c r="AP58" s="61" t="s">
        <v>1702</v>
      </c>
      <c r="AQ58" s="61" t="s">
        <v>1702</v>
      </c>
      <c r="AR58" s="61" t="s">
        <v>1702</v>
      </c>
      <c r="AS58" s="61" t="s">
        <v>6722</v>
      </c>
      <c r="AT58" s="61" t="s">
        <v>1702</v>
      </c>
      <c r="AU58" s="61" t="b">
        <v>0</v>
      </c>
      <c r="AV58" s="61" t="b">
        <v>0</v>
      </c>
      <c r="AW58" s="61" t="s">
        <v>1702</v>
      </c>
      <c r="AX58" s="61" t="s">
        <v>1702</v>
      </c>
      <c r="AY58" s="61">
        <v>0</v>
      </c>
      <c r="AZ58" s="61">
        <v>0</v>
      </c>
      <c r="BA58" s="61">
        <v>0</v>
      </c>
      <c r="BB58" s="61" t="s">
        <v>6601</v>
      </c>
      <c r="BC58" s="61">
        <v>5</v>
      </c>
      <c r="BD58" s="61" t="b">
        <v>0</v>
      </c>
      <c r="BH58" s="47" t="s">
        <v>1197</v>
      </c>
      <c r="BI58" s="47" t="str">
        <f t="shared" si="1"/>
        <v>Z08</v>
      </c>
      <c r="BJ58" s="47">
        <v>1219</v>
      </c>
    </row>
    <row r="59" spans="1:62" hidden="1">
      <c r="A59" s="61" t="b">
        <v>0</v>
      </c>
      <c r="B59" s="62">
        <v>6532</v>
      </c>
      <c r="C59" s="61" t="s">
        <v>1702</v>
      </c>
      <c r="D59" s="61" t="s">
        <v>6727</v>
      </c>
      <c r="E59" s="61" t="s">
        <v>6727</v>
      </c>
      <c r="F59" s="61" t="s">
        <v>1702</v>
      </c>
      <c r="G59" s="62">
        <v>0</v>
      </c>
      <c r="H59" s="61" t="s">
        <v>1702</v>
      </c>
      <c r="I59" s="61" t="s">
        <v>1675</v>
      </c>
      <c r="J59" s="61" t="s">
        <v>6728</v>
      </c>
      <c r="K59" s="61" t="s">
        <v>6728</v>
      </c>
      <c r="L59" s="61" t="s">
        <v>2032</v>
      </c>
      <c r="M59" s="61" t="s">
        <v>1702</v>
      </c>
      <c r="N59" s="61" t="s">
        <v>1702</v>
      </c>
      <c r="O59" s="61" t="s">
        <v>1947</v>
      </c>
      <c r="P59" s="61">
        <v>1.2</v>
      </c>
      <c r="Q59" s="61">
        <v>1219</v>
      </c>
      <c r="R59" s="61">
        <v>0</v>
      </c>
      <c r="S59" s="61" t="s">
        <v>4246</v>
      </c>
      <c r="T59" s="61" t="s">
        <v>1702</v>
      </c>
      <c r="U59" s="61" t="s">
        <v>2041</v>
      </c>
      <c r="V59" s="61" t="s">
        <v>6722</v>
      </c>
      <c r="W59" s="61" t="s">
        <v>1955</v>
      </c>
      <c r="X59" s="61" t="s">
        <v>1447</v>
      </c>
      <c r="Y59" s="61" t="s">
        <v>6723</v>
      </c>
      <c r="Z59" s="62">
        <v>1</v>
      </c>
      <c r="AA59" s="61">
        <v>8040</v>
      </c>
      <c r="AB59" s="62">
        <v>1</v>
      </c>
      <c r="AC59" s="61">
        <v>8040</v>
      </c>
      <c r="AD59" s="62">
        <v>1</v>
      </c>
      <c r="AE59" s="61">
        <v>8040</v>
      </c>
      <c r="AF59" s="61" t="s">
        <v>5428</v>
      </c>
      <c r="AG59" s="61" t="s">
        <v>1944</v>
      </c>
      <c r="AH59" s="61" t="s">
        <v>1702</v>
      </c>
      <c r="AI59" s="61">
        <v>0</v>
      </c>
      <c r="AJ59" s="61" t="s">
        <v>6724</v>
      </c>
      <c r="AK59" s="62">
        <v>2026</v>
      </c>
      <c r="AL59" s="62">
        <v>5</v>
      </c>
      <c r="AM59" s="62">
        <v>0</v>
      </c>
      <c r="AN59" s="62">
        <v>0</v>
      </c>
      <c r="AO59" s="62">
        <v>11</v>
      </c>
      <c r="AP59" s="61" t="s">
        <v>1702</v>
      </c>
      <c r="AQ59" s="61" t="s">
        <v>1702</v>
      </c>
      <c r="AR59" s="61" t="s">
        <v>1702</v>
      </c>
      <c r="AS59" s="61" t="s">
        <v>6722</v>
      </c>
      <c r="AT59" s="61" t="s">
        <v>1702</v>
      </c>
      <c r="AU59" s="61" t="b">
        <v>0</v>
      </c>
      <c r="AV59" s="61" t="b">
        <v>0</v>
      </c>
      <c r="AW59" s="61" t="s">
        <v>1702</v>
      </c>
      <c r="AX59" s="61" t="s">
        <v>1702</v>
      </c>
      <c r="AY59" s="61">
        <v>0</v>
      </c>
      <c r="AZ59" s="61">
        <v>0</v>
      </c>
      <c r="BA59" s="61">
        <v>0</v>
      </c>
      <c r="BB59" s="61" t="s">
        <v>6601</v>
      </c>
      <c r="BC59" s="61">
        <v>5</v>
      </c>
      <c r="BD59" s="61" t="b">
        <v>0</v>
      </c>
      <c r="BH59" s="47" t="s">
        <v>1197</v>
      </c>
      <c r="BI59" s="47" t="str">
        <f t="shared" si="1"/>
        <v>Z08</v>
      </c>
      <c r="BJ59" s="47">
        <v>1219</v>
      </c>
    </row>
    <row r="60" spans="1:62" hidden="1">
      <c r="A60" s="61" t="b">
        <v>0</v>
      </c>
      <c r="B60" s="62">
        <v>8323</v>
      </c>
      <c r="C60" s="61" t="s">
        <v>1702</v>
      </c>
      <c r="D60" s="61" t="s">
        <v>2028</v>
      </c>
      <c r="E60" s="61" t="s">
        <v>2029</v>
      </c>
      <c r="F60" s="61" t="s">
        <v>2030</v>
      </c>
      <c r="G60" s="62" t="s">
        <v>1702</v>
      </c>
      <c r="H60" s="61" t="s">
        <v>117</v>
      </c>
      <c r="I60" s="61" t="s">
        <v>1447</v>
      </c>
      <c r="J60" s="61" t="s">
        <v>2031</v>
      </c>
      <c r="K60" s="61" t="s">
        <v>2029</v>
      </c>
      <c r="L60" s="61" t="s">
        <v>2032</v>
      </c>
      <c r="M60" s="61" t="s">
        <v>1894</v>
      </c>
      <c r="N60" s="61" t="s">
        <v>1702</v>
      </c>
      <c r="O60" s="61" t="s">
        <v>1941</v>
      </c>
      <c r="P60" s="61">
        <v>0.7</v>
      </c>
      <c r="Q60" s="61">
        <v>201</v>
      </c>
      <c r="R60" s="61">
        <v>232</v>
      </c>
      <c r="S60" s="61" t="s">
        <v>2033</v>
      </c>
      <c r="T60" s="61" t="s">
        <v>2033</v>
      </c>
      <c r="U60" s="61" t="s">
        <v>2034</v>
      </c>
      <c r="V60" s="61" t="s">
        <v>2035</v>
      </c>
      <c r="W60" s="61" t="s">
        <v>1938</v>
      </c>
      <c r="X60" s="61" t="s">
        <v>1447</v>
      </c>
      <c r="Y60" s="61" t="s">
        <v>2036</v>
      </c>
      <c r="Z60" s="62">
        <v>38</v>
      </c>
      <c r="AA60" s="61">
        <v>10</v>
      </c>
      <c r="AB60" s="62">
        <v>38</v>
      </c>
      <c r="AC60" s="61">
        <v>10</v>
      </c>
      <c r="AD60" s="62">
        <v>38</v>
      </c>
      <c r="AE60" s="61">
        <v>10</v>
      </c>
      <c r="AF60" s="61" t="s">
        <v>2209</v>
      </c>
      <c r="AG60" s="61" t="s">
        <v>1959</v>
      </c>
      <c r="AH60" s="61" t="s">
        <v>1702</v>
      </c>
      <c r="AI60" s="61">
        <v>0</v>
      </c>
      <c r="AJ60" s="61" t="s">
        <v>2038</v>
      </c>
      <c r="AK60" s="62">
        <v>2025</v>
      </c>
      <c r="AL60" s="62">
        <v>11</v>
      </c>
      <c r="AM60" s="62">
        <v>0</v>
      </c>
      <c r="AN60" s="62">
        <v>6</v>
      </c>
      <c r="AO60" s="62">
        <v>8</v>
      </c>
      <c r="AP60" s="61" t="s">
        <v>117</v>
      </c>
      <c r="AQ60" s="61" t="s">
        <v>1221</v>
      </c>
      <c r="AR60" s="61" t="s">
        <v>2039</v>
      </c>
      <c r="AS60" s="61" t="s">
        <v>2040</v>
      </c>
      <c r="AT60" s="61" t="s">
        <v>1702</v>
      </c>
      <c r="AU60" s="61" t="b">
        <v>1</v>
      </c>
      <c r="AV60" s="61" t="b">
        <v>0</v>
      </c>
      <c r="AW60" s="61" t="s">
        <v>1702</v>
      </c>
      <c r="AX60" s="61" t="s">
        <v>1702</v>
      </c>
      <c r="AY60" s="61">
        <v>0</v>
      </c>
      <c r="AZ60" s="61">
        <v>0</v>
      </c>
      <c r="BA60" s="61">
        <v>0</v>
      </c>
      <c r="BB60" s="61" t="s">
        <v>1951</v>
      </c>
      <c r="BC60" s="61">
        <v>3</v>
      </c>
      <c r="BD60" s="61" t="b">
        <v>0</v>
      </c>
      <c r="BH60" s="47" t="s">
        <v>1197</v>
      </c>
      <c r="BI60" s="47" t="str">
        <f t="shared" si="1"/>
        <v>Z18</v>
      </c>
      <c r="BJ60" s="47">
        <v>1219</v>
      </c>
    </row>
    <row r="61" spans="1:62" hidden="1">
      <c r="A61" s="61" t="b">
        <v>0</v>
      </c>
      <c r="B61" s="62">
        <v>8324</v>
      </c>
      <c r="C61" s="61" t="s">
        <v>1702</v>
      </c>
      <c r="D61" s="61" t="s">
        <v>2028</v>
      </c>
      <c r="E61" s="61" t="s">
        <v>3735</v>
      </c>
      <c r="F61" s="61" t="s">
        <v>1702</v>
      </c>
      <c r="G61" s="62" t="s">
        <v>1702</v>
      </c>
      <c r="H61" s="61" t="s">
        <v>1702</v>
      </c>
      <c r="I61" s="61" t="s">
        <v>1447</v>
      </c>
      <c r="J61" s="61" t="s">
        <v>2031</v>
      </c>
      <c r="K61" s="61" t="s">
        <v>3736</v>
      </c>
      <c r="L61" s="61" t="s">
        <v>2032</v>
      </c>
      <c r="M61" s="61" t="s">
        <v>1894</v>
      </c>
      <c r="N61" s="61" t="s">
        <v>1702</v>
      </c>
      <c r="O61" s="61" t="s">
        <v>1941</v>
      </c>
      <c r="P61" s="61">
        <v>0.7</v>
      </c>
      <c r="Q61" s="61">
        <v>201</v>
      </c>
      <c r="R61" s="61">
        <v>232</v>
      </c>
      <c r="S61" s="61" t="s">
        <v>2033</v>
      </c>
      <c r="T61" s="61" t="s">
        <v>1702</v>
      </c>
      <c r="U61" s="61" t="s">
        <v>2034</v>
      </c>
      <c r="V61" s="61" t="s">
        <v>2035</v>
      </c>
      <c r="W61" s="61" t="s">
        <v>1938</v>
      </c>
      <c r="X61" s="61" t="s">
        <v>1447</v>
      </c>
      <c r="Y61" s="61" t="s">
        <v>2036</v>
      </c>
      <c r="Z61" s="62">
        <v>10</v>
      </c>
      <c r="AA61" s="61">
        <v>3</v>
      </c>
      <c r="AB61" s="62">
        <v>10</v>
      </c>
      <c r="AC61" s="61">
        <v>3</v>
      </c>
      <c r="AD61" s="62">
        <v>10</v>
      </c>
      <c r="AE61" s="61">
        <v>3</v>
      </c>
      <c r="AF61" s="61" t="s">
        <v>2095</v>
      </c>
      <c r="AG61" s="61" t="s">
        <v>3737</v>
      </c>
      <c r="AH61" s="61" t="s">
        <v>3738</v>
      </c>
      <c r="AI61" s="61">
        <v>0</v>
      </c>
      <c r="AJ61" s="61" t="s">
        <v>2038</v>
      </c>
      <c r="AK61" s="62">
        <v>2025</v>
      </c>
      <c r="AL61" s="62">
        <v>11</v>
      </c>
      <c r="AM61" s="62">
        <v>0</v>
      </c>
      <c r="AN61" s="62">
        <v>6</v>
      </c>
      <c r="AO61" s="62">
        <v>8</v>
      </c>
      <c r="AP61" s="61" t="s">
        <v>1702</v>
      </c>
      <c r="AQ61" s="61" t="s">
        <v>1702</v>
      </c>
      <c r="AR61" s="61" t="s">
        <v>1702</v>
      </c>
      <c r="AS61" s="61" t="s">
        <v>2040</v>
      </c>
      <c r="AT61" s="61" t="s">
        <v>1702</v>
      </c>
      <c r="AU61" s="61" t="b">
        <v>1</v>
      </c>
      <c r="AV61" s="61" t="b">
        <v>0</v>
      </c>
      <c r="AW61" s="61" t="s">
        <v>1702</v>
      </c>
      <c r="AX61" s="61" t="s">
        <v>1702</v>
      </c>
      <c r="AY61" s="61">
        <v>0</v>
      </c>
      <c r="AZ61" s="61">
        <v>0</v>
      </c>
      <c r="BA61" s="61">
        <v>0</v>
      </c>
      <c r="BB61" s="61" t="s">
        <v>1951</v>
      </c>
      <c r="BC61" s="61">
        <v>3</v>
      </c>
      <c r="BD61" s="61" t="b">
        <v>0</v>
      </c>
      <c r="BH61" s="47" t="s">
        <v>1197</v>
      </c>
      <c r="BI61" s="47" t="str">
        <f t="shared" si="1"/>
        <v>Z18</v>
      </c>
      <c r="BJ61" s="47">
        <v>1219</v>
      </c>
    </row>
    <row r="62" spans="1:62" hidden="1">
      <c r="A62" s="61" t="b">
        <v>0</v>
      </c>
      <c r="B62" s="62">
        <v>9086</v>
      </c>
      <c r="C62" s="61" t="s">
        <v>1702</v>
      </c>
      <c r="D62" s="61" t="s">
        <v>2049</v>
      </c>
      <c r="E62" s="61" t="s">
        <v>2050</v>
      </c>
      <c r="F62" s="61" t="s">
        <v>1702</v>
      </c>
      <c r="G62" s="62" t="s">
        <v>1702</v>
      </c>
      <c r="H62" s="61" t="s">
        <v>1702</v>
      </c>
      <c r="I62" s="61" t="s">
        <v>1675</v>
      </c>
      <c r="J62" s="61" t="s">
        <v>2051</v>
      </c>
      <c r="K62" s="61" t="s">
        <v>2050</v>
      </c>
      <c r="L62" s="61" t="s">
        <v>2032</v>
      </c>
      <c r="M62" s="61" t="s">
        <v>1894</v>
      </c>
      <c r="N62" s="61" t="s">
        <v>1702</v>
      </c>
      <c r="O62" s="61" t="s">
        <v>1960</v>
      </c>
      <c r="P62" s="61">
        <v>1.6</v>
      </c>
      <c r="Q62" s="61">
        <v>1219</v>
      </c>
      <c r="R62" s="61">
        <v>20</v>
      </c>
      <c r="S62" s="61" t="s">
        <v>2052</v>
      </c>
      <c r="T62" s="61" t="s">
        <v>2052</v>
      </c>
      <c r="U62" s="61" t="s">
        <v>2041</v>
      </c>
      <c r="V62" s="61" t="s">
        <v>2053</v>
      </c>
      <c r="W62" s="61" t="s">
        <v>1961</v>
      </c>
      <c r="X62" s="61" t="s">
        <v>1447</v>
      </c>
      <c r="Y62" s="61" t="s">
        <v>2054</v>
      </c>
      <c r="Z62" s="62">
        <v>68</v>
      </c>
      <c r="AA62" s="61">
        <v>20</v>
      </c>
      <c r="AB62" s="62">
        <v>68</v>
      </c>
      <c r="AC62" s="61">
        <v>20</v>
      </c>
      <c r="AD62" s="62">
        <v>68</v>
      </c>
      <c r="AE62" s="61">
        <v>20</v>
      </c>
      <c r="AF62" s="61" t="s">
        <v>2055</v>
      </c>
      <c r="AG62" s="61" t="s">
        <v>1959</v>
      </c>
      <c r="AH62" s="61" t="s">
        <v>1702</v>
      </c>
      <c r="AI62" s="61">
        <v>0</v>
      </c>
      <c r="AJ62" s="61" t="s">
        <v>2056</v>
      </c>
      <c r="AK62" s="62">
        <v>2023</v>
      </c>
      <c r="AL62" s="62">
        <v>4</v>
      </c>
      <c r="AM62" s="62">
        <v>3</v>
      </c>
      <c r="AN62" s="62">
        <v>0</v>
      </c>
      <c r="AO62" s="62">
        <v>27</v>
      </c>
      <c r="AP62" s="61" t="s">
        <v>1702</v>
      </c>
      <c r="AQ62" s="61" t="s">
        <v>1702</v>
      </c>
      <c r="AR62" s="61" t="s">
        <v>1702</v>
      </c>
      <c r="AS62" s="61" t="s">
        <v>2057</v>
      </c>
      <c r="AT62" s="61" t="s">
        <v>1702</v>
      </c>
      <c r="AU62" s="61" t="b">
        <v>1</v>
      </c>
      <c r="AV62" s="61" t="b">
        <v>0</v>
      </c>
      <c r="AW62" s="61" t="s">
        <v>1702</v>
      </c>
      <c r="AX62" s="61" t="s">
        <v>1702</v>
      </c>
      <c r="AY62" s="61">
        <v>0</v>
      </c>
      <c r="AZ62" s="61">
        <v>0</v>
      </c>
      <c r="BA62" s="61">
        <v>0</v>
      </c>
      <c r="BB62" s="61" t="s">
        <v>2058</v>
      </c>
      <c r="BC62" s="61">
        <v>2</v>
      </c>
      <c r="BD62" s="61" t="b">
        <v>0</v>
      </c>
      <c r="BH62" s="47" t="s">
        <v>1197</v>
      </c>
      <c r="BI62" s="47" t="str">
        <f t="shared" si="1"/>
        <v>Z27</v>
      </c>
      <c r="BJ62" s="47">
        <v>1219</v>
      </c>
    </row>
    <row r="63" spans="1:62" hidden="1">
      <c r="A63" s="61" t="b">
        <v>0</v>
      </c>
      <c r="B63" s="62">
        <v>9128</v>
      </c>
      <c r="C63" s="61" t="s">
        <v>1702</v>
      </c>
      <c r="D63" s="61" t="s">
        <v>3384</v>
      </c>
      <c r="E63" s="61" t="s">
        <v>3385</v>
      </c>
      <c r="F63" s="61" t="s">
        <v>1702</v>
      </c>
      <c r="G63" s="62" t="s">
        <v>1702</v>
      </c>
      <c r="H63" s="61" t="s">
        <v>1702</v>
      </c>
      <c r="I63" s="61" t="s">
        <v>1675</v>
      </c>
      <c r="J63" s="61" t="s">
        <v>3386</v>
      </c>
      <c r="K63" s="61" t="s">
        <v>3385</v>
      </c>
      <c r="L63" s="61" t="s">
        <v>2032</v>
      </c>
      <c r="M63" s="61" t="s">
        <v>1702</v>
      </c>
      <c r="N63" s="61" t="s">
        <v>1702</v>
      </c>
      <c r="O63" s="61" t="s">
        <v>1945</v>
      </c>
      <c r="P63" s="61">
        <v>2</v>
      </c>
      <c r="Q63" s="61">
        <v>38</v>
      </c>
      <c r="R63" s="61">
        <v>0</v>
      </c>
      <c r="S63" s="61" t="s">
        <v>3387</v>
      </c>
      <c r="T63" s="61" t="s">
        <v>3387</v>
      </c>
      <c r="U63" s="61" t="s">
        <v>2041</v>
      </c>
      <c r="V63" s="61" t="s">
        <v>3388</v>
      </c>
      <c r="W63" s="61" t="s">
        <v>1955</v>
      </c>
      <c r="X63" s="61" t="s">
        <v>1447</v>
      </c>
      <c r="Y63" s="61" t="s">
        <v>3389</v>
      </c>
      <c r="Z63" s="62">
        <v>1</v>
      </c>
      <c r="AA63" s="61">
        <v>89</v>
      </c>
      <c r="AB63" s="62">
        <v>1</v>
      </c>
      <c r="AC63" s="61">
        <v>89</v>
      </c>
      <c r="AD63" s="62">
        <v>1</v>
      </c>
      <c r="AE63" s="61">
        <v>89</v>
      </c>
      <c r="AF63" s="61" t="s">
        <v>5479</v>
      </c>
      <c r="AG63" s="61" t="s">
        <v>1958</v>
      </c>
      <c r="AH63" s="61" t="s">
        <v>1702</v>
      </c>
      <c r="AI63" s="61">
        <v>0</v>
      </c>
      <c r="AJ63" s="61" t="s">
        <v>3390</v>
      </c>
      <c r="AK63" s="62">
        <v>2022</v>
      </c>
      <c r="AL63" s="62">
        <v>12</v>
      </c>
      <c r="AM63" s="62">
        <v>3</v>
      </c>
      <c r="AN63" s="62">
        <v>5</v>
      </c>
      <c r="AO63" s="62">
        <v>16</v>
      </c>
      <c r="AP63" s="61" t="s">
        <v>1702</v>
      </c>
      <c r="AQ63" s="61" t="s">
        <v>1702</v>
      </c>
      <c r="AR63" s="61" t="s">
        <v>1702</v>
      </c>
      <c r="AS63" s="61" t="s">
        <v>3391</v>
      </c>
      <c r="AT63" s="61" t="s">
        <v>1702</v>
      </c>
      <c r="AU63" s="61" t="b">
        <v>1</v>
      </c>
      <c r="AV63" s="61" t="b">
        <v>0</v>
      </c>
      <c r="AW63" s="61" t="s">
        <v>1702</v>
      </c>
      <c r="AX63" s="61" t="s">
        <v>1702</v>
      </c>
      <c r="AY63" s="61">
        <v>0</v>
      </c>
      <c r="AZ63" s="61">
        <v>0</v>
      </c>
      <c r="BA63" s="61">
        <v>0</v>
      </c>
      <c r="BB63" s="61" t="s">
        <v>3392</v>
      </c>
      <c r="BC63" s="61">
        <v>6</v>
      </c>
      <c r="BD63" s="61" t="b">
        <v>0</v>
      </c>
      <c r="BH63" s="47" t="s">
        <v>1197</v>
      </c>
      <c r="BI63" s="47" t="str">
        <f t="shared" si="1"/>
        <v>Z22</v>
      </c>
      <c r="BJ63" s="47">
        <v>1219</v>
      </c>
    </row>
    <row r="64" spans="1:62" hidden="1">
      <c r="A64" s="61" t="b">
        <v>0</v>
      </c>
      <c r="B64" s="62">
        <v>9171</v>
      </c>
      <c r="C64" s="61" t="s">
        <v>1702</v>
      </c>
      <c r="D64" s="61" t="s">
        <v>2059</v>
      </c>
      <c r="E64" s="61" t="s">
        <v>6528</v>
      </c>
      <c r="F64" s="61" t="s">
        <v>5481</v>
      </c>
      <c r="G64" s="62">
        <v>7</v>
      </c>
      <c r="H64" s="61" t="s">
        <v>554</v>
      </c>
      <c r="I64" s="61" t="s">
        <v>1675</v>
      </c>
      <c r="J64" s="61" t="s">
        <v>2060</v>
      </c>
      <c r="K64" s="61" t="s">
        <v>6528</v>
      </c>
      <c r="L64" s="61" t="s">
        <v>2032</v>
      </c>
      <c r="M64" s="61" t="s">
        <v>1702</v>
      </c>
      <c r="N64" s="61" t="s">
        <v>1702</v>
      </c>
      <c r="O64" s="61" t="s">
        <v>1945</v>
      </c>
      <c r="P64" s="61">
        <v>0.7</v>
      </c>
      <c r="Q64" s="61">
        <v>52</v>
      </c>
      <c r="R64" s="61">
        <v>233</v>
      </c>
      <c r="S64" s="61" t="s">
        <v>2044</v>
      </c>
      <c r="T64" s="61" t="s">
        <v>2044</v>
      </c>
      <c r="U64" s="61" t="s">
        <v>2041</v>
      </c>
      <c r="V64" s="61" t="s">
        <v>6729</v>
      </c>
      <c r="W64" s="61" t="s">
        <v>1938</v>
      </c>
      <c r="X64" s="61" t="s">
        <v>1447</v>
      </c>
      <c r="Y64" s="61" t="s">
        <v>2061</v>
      </c>
      <c r="Z64" s="62">
        <v>200</v>
      </c>
      <c r="AA64" s="61">
        <v>15</v>
      </c>
      <c r="AB64" s="62">
        <v>200</v>
      </c>
      <c r="AC64" s="61">
        <v>15</v>
      </c>
      <c r="AD64" s="62">
        <v>200</v>
      </c>
      <c r="AE64" s="61">
        <v>15</v>
      </c>
      <c r="AF64" s="61" t="s">
        <v>2037</v>
      </c>
      <c r="AG64" s="61" t="s">
        <v>1959</v>
      </c>
      <c r="AH64" s="61" t="s">
        <v>1702</v>
      </c>
      <c r="AI64" s="61">
        <v>0</v>
      </c>
      <c r="AJ64" s="61" t="s">
        <v>6730</v>
      </c>
      <c r="AK64" s="62">
        <v>2026</v>
      </c>
      <c r="AL64" s="62">
        <v>5</v>
      </c>
      <c r="AM64" s="62">
        <v>0</v>
      </c>
      <c r="AN64" s="62">
        <v>0</v>
      </c>
      <c r="AO64" s="62">
        <v>5</v>
      </c>
      <c r="AP64" s="61" t="s">
        <v>554</v>
      </c>
      <c r="AQ64" s="61" t="s">
        <v>1221</v>
      </c>
      <c r="AR64" s="61" t="s">
        <v>2046</v>
      </c>
      <c r="AS64" s="61" t="s">
        <v>2063</v>
      </c>
      <c r="AT64" s="61" t="s">
        <v>6527</v>
      </c>
      <c r="AU64" s="61" t="b">
        <v>0</v>
      </c>
      <c r="AV64" s="61" t="b">
        <v>0</v>
      </c>
      <c r="AW64" s="61" t="s">
        <v>1702</v>
      </c>
      <c r="AX64" s="61" t="s">
        <v>1702</v>
      </c>
      <c r="AY64" s="61">
        <v>0</v>
      </c>
      <c r="AZ64" s="61">
        <v>0</v>
      </c>
      <c r="BA64" s="61">
        <v>0</v>
      </c>
      <c r="BB64" s="61" t="s">
        <v>2064</v>
      </c>
      <c r="BC64" s="61">
        <v>2</v>
      </c>
      <c r="BD64" s="61" t="b">
        <v>0</v>
      </c>
      <c r="BH64" s="47" t="s">
        <v>1197</v>
      </c>
      <c r="BI64" s="47" t="str">
        <f t="shared" si="1"/>
        <v>Z22</v>
      </c>
      <c r="BJ64" s="47">
        <v>1219</v>
      </c>
    </row>
    <row r="65" spans="1:62" hidden="1">
      <c r="A65" s="61" t="b">
        <v>0</v>
      </c>
      <c r="B65" s="62">
        <v>9172</v>
      </c>
      <c r="C65" s="61" t="s">
        <v>1702</v>
      </c>
      <c r="D65" s="61" t="s">
        <v>2059</v>
      </c>
      <c r="E65" s="61" t="s">
        <v>6731</v>
      </c>
      <c r="F65" s="61" t="s">
        <v>5489</v>
      </c>
      <c r="G65" s="62" t="s">
        <v>1702</v>
      </c>
      <c r="H65" s="61" t="s">
        <v>554</v>
      </c>
      <c r="I65" s="61" t="s">
        <v>1675</v>
      </c>
      <c r="J65" s="61" t="s">
        <v>2060</v>
      </c>
      <c r="K65" s="61" t="s">
        <v>6731</v>
      </c>
      <c r="L65" s="61" t="s">
        <v>2032</v>
      </c>
      <c r="M65" s="61" t="s">
        <v>1702</v>
      </c>
      <c r="N65" s="61" t="s">
        <v>1702</v>
      </c>
      <c r="O65" s="61" t="s">
        <v>1945</v>
      </c>
      <c r="P65" s="61">
        <v>0.7</v>
      </c>
      <c r="Q65" s="61">
        <v>52</v>
      </c>
      <c r="R65" s="61">
        <v>233</v>
      </c>
      <c r="S65" s="61" t="s">
        <v>2044</v>
      </c>
      <c r="T65" s="61" t="s">
        <v>2044</v>
      </c>
      <c r="U65" s="61" t="s">
        <v>2041</v>
      </c>
      <c r="V65" s="61" t="s">
        <v>6729</v>
      </c>
      <c r="W65" s="61" t="s">
        <v>1938</v>
      </c>
      <c r="X65" s="61" t="s">
        <v>1447</v>
      </c>
      <c r="Y65" s="61" t="s">
        <v>2061</v>
      </c>
      <c r="Z65" s="62">
        <v>100</v>
      </c>
      <c r="AA65" s="61">
        <v>5</v>
      </c>
      <c r="AB65" s="62">
        <v>100</v>
      </c>
      <c r="AC65" s="61">
        <v>5</v>
      </c>
      <c r="AD65" s="62">
        <v>100</v>
      </c>
      <c r="AE65" s="61">
        <v>5</v>
      </c>
      <c r="AF65" s="61" t="s">
        <v>2037</v>
      </c>
      <c r="AG65" s="61" t="s">
        <v>1959</v>
      </c>
      <c r="AH65" s="61" t="s">
        <v>1702</v>
      </c>
      <c r="AI65" s="61">
        <v>0</v>
      </c>
      <c r="AJ65" s="61" t="s">
        <v>6730</v>
      </c>
      <c r="AK65" s="62">
        <v>2026</v>
      </c>
      <c r="AL65" s="62">
        <v>5</v>
      </c>
      <c r="AM65" s="62">
        <v>0</v>
      </c>
      <c r="AN65" s="62">
        <v>0</v>
      </c>
      <c r="AO65" s="62">
        <v>5</v>
      </c>
      <c r="AP65" s="61" t="s">
        <v>554</v>
      </c>
      <c r="AQ65" s="61" t="s">
        <v>1221</v>
      </c>
      <c r="AR65" s="61" t="s">
        <v>2046</v>
      </c>
      <c r="AS65" s="61" t="s">
        <v>2063</v>
      </c>
      <c r="AT65" s="61" t="s">
        <v>1702</v>
      </c>
      <c r="AU65" s="61" t="b">
        <v>0</v>
      </c>
      <c r="AV65" s="61" t="b">
        <v>0</v>
      </c>
      <c r="AW65" s="61" t="s">
        <v>1702</v>
      </c>
      <c r="AX65" s="61" t="s">
        <v>1702</v>
      </c>
      <c r="AY65" s="61">
        <v>0</v>
      </c>
      <c r="AZ65" s="61">
        <v>0</v>
      </c>
      <c r="BA65" s="61">
        <v>0</v>
      </c>
      <c r="BB65" s="61" t="s">
        <v>2064</v>
      </c>
      <c r="BC65" s="61">
        <v>2</v>
      </c>
      <c r="BD65" s="61" t="b">
        <v>0</v>
      </c>
      <c r="BH65" s="47" t="s">
        <v>1197</v>
      </c>
      <c r="BI65" s="47" t="str">
        <f t="shared" si="1"/>
        <v>Z22</v>
      </c>
      <c r="BJ65" s="47">
        <v>1219</v>
      </c>
    </row>
    <row r="66" spans="1:62" hidden="1">
      <c r="A66" s="61" t="b">
        <v>0</v>
      </c>
      <c r="B66" s="62">
        <v>9284</v>
      </c>
      <c r="C66" s="61" t="s">
        <v>1702</v>
      </c>
      <c r="D66" s="61" t="s">
        <v>2072</v>
      </c>
      <c r="E66" s="61" t="s">
        <v>2073</v>
      </c>
      <c r="F66" s="61" t="s">
        <v>1702</v>
      </c>
      <c r="G66" s="62" t="s">
        <v>1702</v>
      </c>
      <c r="H66" s="61" t="s">
        <v>1365</v>
      </c>
      <c r="I66" s="61" t="s">
        <v>1675</v>
      </c>
      <c r="J66" s="61" t="s">
        <v>2074</v>
      </c>
      <c r="K66" s="61" t="s">
        <v>2073</v>
      </c>
      <c r="L66" s="61" t="s">
        <v>2032</v>
      </c>
      <c r="M66" s="61" t="s">
        <v>1702</v>
      </c>
      <c r="N66" s="61" t="s">
        <v>1702</v>
      </c>
      <c r="O66" s="61" t="s">
        <v>1957</v>
      </c>
      <c r="P66" s="61">
        <v>1.2</v>
      </c>
      <c r="Q66" s="61">
        <v>105</v>
      </c>
      <c r="R66" s="61">
        <v>415</v>
      </c>
      <c r="S66" s="61" t="s">
        <v>2075</v>
      </c>
      <c r="T66" s="61" t="s">
        <v>2075</v>
      </c>
      <c r="U66" s="61" t="s">
        <v>2041</v>
      </c>
      <c r="V66" s="61" t="s">
        <v>2076</v>
      </c>
      <c r="W66" s="61" t="s">
        <v>1955</v>
      </c>
      <c r="X66" s="61" t="s">
        <v>1447</v>
      </c>
      <c r="Y66" s="61" t="s">
        <v>2067</v>
      </c>
      <c r="Z66" s="62">
        <v>481</v>
      </c>
      <c r="AA66" s="61">
        <v>191</v>
      </c>
      <c r="AB66" s="62">
        <v>481</v>
      </c>
      <c r="AC66" s="61">
        <v>191</v>
      </c>
      <c r="AD66" s="62">
        <v>481</v>
      </c>
      <c r="AE66" s="61">
        <v>191</v>
      </c>
      <c r="AF66" s="61" t="s">
        <v>2410</v>
      </c>
      <c r="AG66" s="61" t="s">
        <v>1959</v>
      </c>
      <c r="AH66" s="61" t="s">
        <v>1702</v>
      </c>
      <c r="AI66" s="61">
        <v>0</v>
      </c>
      <c r="AJ66" s="61" t="s">
        <v>2078</v>
      </c>
      <c r="AK66" s="62">
        <v>2023</v>
      </c>
      <c r="AL66" s="62">
        <v>5</v>
      </c>
      <c r="AM66" s="62">
        <v>2</v>
      </c>
      <c r="AN66" s="62">
        <v>11</v>
      </c>
      <c r="AO66" s="62">
        <v>24</v>
      </c>
      <c r="AP66" s="61" t="s">
        <v>1365</v>
      </c>
      <c r="AQ66" s="61" t="s">
        <v>1298</v>
      </c>
      <c r="AR66" s="61" t="s">
        <v>2079</v>
      </c>
      <c r="AS66" s="61" t="s">
        <v>2080</v>
      </c>
      <c r="AT66" s="61" t="s">
        <v>1702</v>
      </c>
      <c r="AU66" s="61" t="b">
        <v>1</v>
      </c>
      <c r="AV66" s="61" t="b">
        <v>0</v>
      </c>
      <c r="AW66" s="61" t="s">
        <v>1702</v>
      </c>
      <c r="AX66" s="61" t="s">
        <v>1702</v>
      </c>
      <c r="AY66" s="61">
        <v>0</v>
      </c>
      <c r="AZ66" s="61">
        <v>0</v>
      </c>
      <c r="BA66" s="61">
        <v>0</v>
      </c>
      <c r="BB66" s="61" t="s">
        <v>2068</v>
      </c>
      <c r="BC66" s="61">
        <v>5</v>
      </c>
      <c r="BD66" s="61" t="b">
        <v>0</v>
      </c>
      <c r="BH66" s="47" t="s">
        <v>1197</v>
      </c>
      <c r="BI66" s="47" t="str">
        <f t="shared" si="1"/>
        <v>Z22</v>
      </c>
      <c r="BJ66" s="47">
        <v>1219</v>
      </c>
    </row>
    <row r="67" spans="1:62" hidden="1">
      <c r="A67" s="61" t="b">
        <v>0</v>
      </c>
      <c r="B67" s="62">
        <v>9285</v>
      </c>
      <c r="C67" s="61" t="s">
        <v>1702</v>
      </c>
      <c r="D67" s="61" t="s">
        <v>2072</v>
      </c>
      <c r="E67" s="61" t="s">
        <v>2081</v>
      </c>
      <c r="F67" s="61" t="s">
        <v>1702</v>
      </c>
      <c r="G67" s="62" t="s">
        <v>1702</v>
      </c>
      <c r="H67" s="61" t="s">
        <v>1365</v>
      </c>
      <c r="I67" s="61" t="s">
        <v>1675</v>
      </c>
      <c r="J67" s="61" t="s">
        <v>2074</v>
      </c>
      <c r="K67" s="61" t="s">
        <v>2081</v>
      </c>
      <c r="L67" s="61" t="s">
        <v>2032</v>
      </c>
      <c r="M67" s="61" t="s">
        <v>1702</v>
      </c>
      <c r="N67" s="61" t="s">
        <v>1702</v>
      </c>
      <c r="O67" s="61" t="s">
        <v>1957</v>
      </c>
      <c r="P67" s="61">
        <v>1.2</v>
      </c>
      <c r="Q67" s="61">
        <v>105</v>
      </c>
      <c r="R67" s="61">
        <v>415</v>
      </c>
      <c r="S67" s="61" t="s">
        <v>2075</v>
      </c>
      <c r="T67" s="61" t="s">
        <v>2075</v>
      </c>
      <c r="U67" s="61" t="s">
        <v>2041</v>
      </c>
      <c r="V67" s="61" t="s">
        <v>2082</v>
      </c>
      <c r="W67" s="61" t="s">
        <v>1955</v>
      </c>
      <c r="X67" s="61" t="s">
        <v>1447</v>
      </c>
      <c r="Y67" s="61" t="s">
        <v>2067</v>
      </c>
      <c r="Z67" s="62">
        <v>365</v>
      </c>
      <c r="AA67" s="61">
        <v>145</v>
      </c>
      <c r="AB67" s="62">
        <v>365</v>
      </c>
      <c r="AC67" s="61">
        <v>145</v>
      </c>
      <c r="AD67" s="62">
        <v>365</v>
      </c>
      <c r="AE67" s="61">
        <v>145</v>
      </c>
      <c r="AF67" s="61" t="s">
        <v>2062</v>
      </c>
      <c r="AG67" s="61" t="s">
        <v>1959</v>
      </c>
      <c r="AH67" s="61" t="s">
        <v>1702</v>
      </c>
      <c r="AI67" s="61">
        <v>0</v>
      </c>
      <c r="AJ67" s="61" t="s">
        <v>2084</v>
      </c>
      <c r="AK67" s="62">
        <v>2023</v>
      </c>
      <c r="AL67" s="62">
        <v>5</v>
      </c>
      <c r="AM67" s="62">
        <v>2</v>
      </c>
      <c r="AN67" s="62">
        <v>11</v>
      </c>
      <c r="AO67" s="62">
        <v>23</v>
      </c>
      <c r="AP67" s="61" t="s">
        <v>1365</v>
      </c>
      <c r="AQ67" s="61" t="s">
        <v>1298</v>
      </c>
      <c r="AR67" s="61" t="s">
        <v>2079</v>
      </c>
      <c r="AS67" s="61" t="s">
        <v>2080</v>
      </c>
      <c r="AT67" s="61" t="s">
        <v>1702</v>
      </c>
      <c r="AU67" s="61" t="b">
        <v>1</v>
      </c>
      <c r="AV67" s="61" t="b">
        <v>0</v>
      </c>
      <c r="AW67" s="61" t="s">
        <v>1702</v>
      </c>
      <c r="AX67" s="61" t="s">
        <v>1702</v>
      </c>
      <c r="AY67" s="61">
        <v>0</v>
      </c>
      <c r="AZ67" s="61">
        <v>0</v>
      </c>
      <c r="BA67" s="61">
        <v>0</v>
      </c>
      <c r="BB67" s="61" t="s">
        <v>2068</v>
      </c>
      <c r="BC67" s="61">
        <v>5</v>
      </c>
      <c r="BD67" s="61" t="b">
        <v>0</v>
      </c>
      <c r="BH67" s="47" t="s">
        <v>1197</v>
      </c>
      <c r="BI67" s="47" t="str">
        <f t="shared" si="1"/>
        <v>Z22</v>
      </c>
      <c r="BJ67" s="47">
        <v>1219</v>
      </c>
    </row>
    <row r="68" spans="1:62" hidden="1">
      <c r="A68" s="61" t="b">
        <v>0</v>
      </c>
      <c r="B68" s="62">
        <v>9361</v>
      </c>
      <c r="C68" s="61" t="s">
        <v>1702</v>
      </c>
      <c r="D68" s="61" t="s">
        <v>2085</v>
      </c>
      <c r="E68" s="61" t="s">
        <v>2086</v>
      </c>
      <c r="F68" s="61" t="s">
        <v>1702</v>
      </c>
      <c r="G68" s="62" t="s">
        <v>1702</v>
      </c>
      <c r="H68" s="61" t="s">
        <v>1702</v>
      </c>
      <c r="I68" s="61" t="s">
        <v>1675</v>
      </c>
      <c r="J68" s="61" t="s">
        <v>2087</v>
      </c>
      <c r="K68" s="61" t="s">
        <v>2086</v>
      </c>
      <c r="L68" s="61" t="s">
        <v>2032</v>
      </c>
      <c r="M68" s="61" t="s">
        <v>1894</v>
      </c>
      <c r="N68" s="61" t="s">
        <v>1702</v>
      </c>
      <c r="O68" s="61" t="s">
        <v>1957</v>
      </c>
      <c r="P68" s="61">
        <v>0.8</v>
      </c>
      <c r="Q68" s="61">
        <v>102</v>
      </c>
      <c r="R68" s="61">
        <v>198</v>
      </c>
      <c r="S68" s="61" t="s">
        <v>2088</v>
      </c>
      <c r="T68" s="61" t="s">
        <v>2089</v>
      </c>
      <c r="U68" s="61" t="s">
        <v>2041</v>
      </c>
      <c r="V68" s="61" t="s">
        <v>2090</v>
      </c>
      <c r="W68" s="61" t="s">
        <v>1938</v>
      </c>
      <c r="X68" s="61" t="s">
        <v>1447</v>
      </c>
      <c r="Y68" s="61" t="s">
        <v>2091</v>
      </c>
      <c r="Z68" s="62">
        <v>307</v>
      </c>
      <c r="AA68" s="61">
        <v>88</v>
      </c>
      <c r="AB68" s="62">
        <v>307</v>
      </c>
      <c r="AC68" s="61">
        <v>88</v>
      </c>
      <c r="AD68" s="62">
        <v>307</v>
      </c>
      <c r="AE68" s="61">
        <v>88</v>
      </c>
      <c r="AF68" s="61" t="s">
        <v>2062</v>
      </c>
      <c r="AG68" s="61" t="s">
        <v>1959</v>
      </c>
      <c r="AH68" s="61" t="s">
        <v>1702</v>
      </c>
      <c r="AI68" s="61">
        <v>0</v>
      </c>
      <c r="AJ68" s="61" t="s">
        <v>2092</v>
      </c>
      <c r="AK68" s="62">
        <v>2024</v>
      </c>
      <c r="AL68" s="62">
        <v>1</v>
      </c>
      <c r="AM68" s="62">
        <v>2</v>
      </c>
      <c r="AN68" s="62">
        <v>3</v>
      </c>
      <c r="AO68" s="62">
        <v>25</v>
      </c>
      <c r="AP68" s="61" t="s">
        <v>1702</v>
      </c>
      <c r="AQ68" s="61" t="s">
        <v>1702</v>
      </c>
      <c r="AR68" s="61" t="s">
        <v>1702</v>
      </c>
      <c r="AS68" s="61" t="s">
        <v>2093</v>
      </c>
      <c r="AT68" s="61" t="s">
        <v>1702</v>
      </c>
      <c r="AU68" s="61" t="b">
        <v>1</v>
      </c>
      <c r="AV68" s="61" t="b">
        <v>0</v>
      </c>
      <c r="AW68" s="61" t="s">
        <v>1702</v>
      </c>
      <c r="AX68" s="61" t="s">
        <v>1702</v>
      </c>
      <c r="AY68" s="61">
        <v>0</v>
      </c>
      <c r="AZ68" s="61">
        <v>0</v>
      </c>
      <c r="BA68" s="61">
        <v>0</v>
      </c>
      <c r="BB68" s="61" t="s">
        <v>2094</v>
      </c>
      <c r="BC68" s="61">
        <v>6</v>
      </c>
      <c r="BD68" s="61" t="b">
        <v>0</v>
      </c>
      <c r="BH68" s="47" t="str">
        <f t="shared" si="0"/>
        <v>SGCD</v>
      </c>
      <c r="BI68" s="47" t="str">
        <f t="shared" si="1"/>
        <v>Z22</v>
      </c>
      <c r="BJ68" s="47">
        <v>1219</v>
      </c>
    </row>
    <row r="69" spans="1:62" hidden="1">
      <c r="A69" s="61" t="b">
        <v>0</v>
      </c>
      <c r="B69" s="62">
        <v>9425</v>
      </c>
      <c r="C69" s="61" t="s">
        <v>1702</v>
      </c>
      <c r="D69" s="61" t="s">
        <v>2096</v>
      </c>
      <c r="E69" s="61" t="s">
        <v>2097</v>
      </c>
      <c r="F69" s="61" t="s">
        <v>1702</v>
      </c>
      <c r="G69" s="62" t="s">
        <v>1702</v>
      </c>
      <c r="H69" s="61" t="s">
        <v>1702</v>
      </c>
      <c r="I69" s="61" t="s">
        <v>1675</v>
      </c>
      <c r="J69" s="61" t="s">
        <v>2098</v>
      </c>
      <c r="K69" s="61" t="s">
        <v>2097</v>
      </c>
      <c r="L69" s="61" t="s">
        <v>2032</v>
      </c>
      <c r="M69" s="61" t="s">
        <v>1894</v>
      </c>
      <c r="N69" s="61" t="s">
        <v>1702</v>
      </c>
      <c r="O69" s="61" t="s">
        <v>1957</v>
      </c>
      <c r="P69" s="61">
        <v>0.8</v>
      </c>
      <c r="Q69" s="61">
        <v>85</v>
      </c>
      <c r="R69" s="61">
        <v>1023</v>
      </c>
      <c r="S69" s="61" t="s">
        <v>2099</v>
      </c>
      <c r="T69" s="61" t="s">
        <v>2099</v>
      </c>
      <c r="U69" s="61" t="s">
        <v>2041</v>
      </c>
      <c r="V69" s="61" t="s">
        <v>2100</v>
      </c>
      <c r="W69" s="61" t="s">
        <v>1938</v>
      </c>
      <c r="X69" s="61" t="s">
        <v>1447</v>
      </c>
      <c r="Y69" s="61" t="s">
        <v>2101</v>
      </c>
      <c r="Z69" s="62">
        <v>40</v>
      </c>
      <c r="AA69" s="61">
        <v>22</v>
      </c>
      <c r="AB69" s="62">
        <v>40</v>
      </c>
      <c r="AC69" s="61">
        <v>22</v>
      </c>
      <c r="AD69" s="62">
        <v>40</v>
      </c>
      <c r="AE69" s="61">
        <v>22</v>
      </c>
      <c r="AF69" s="61" t="s">
        <v>2055</v>
      </c>
      <c r="AG69" s="61" t="s">
        <v>1959</v>
      </c>
      <c r="AH69" s="61" t="s">
        <v>1702</v>
      </c>
      <c r="AI69" s="61">
        <v>0</v>
      </c>
      <c r="AJ69" s="61" t="s">
        <v>2102</v>
      </c>
      <c r="AK69" s="62">
        <v>2023</v>
      </c>
      <c r="AL69" s="62">
        <v>10</v>
      </c>
      <c r="AM69" s="62">
        <v>2</v>
      </c>
      <c r="AN69" s="62">
        <v>7</v>
      </c>
      <c r="AO69" s="62">
        <v>2</v>
      </c>
      <c r="AP69" s="61" t="s">
        <v>1702</v>
      </c>
      <c r="AQ69" s="61" t="s">
        <v>1702</v>
      </c>
      <c r="AR69" s="61" t="s">
        <v>1702</v>
      </c>
      <c r="AS69" s="61" t="s">
        <v>2103</v>
      </c>
      <c r="AT69" s="61" t="s">
        <v>1702</v>
      </c>
      <c r="AU69" s="61" t="b">
        <v>1</v>
      </c>
      <c r="AV69" s="61" t="b">
        <v>0</v>
      </c>
      <c r="AW69" s="61" t="s">
        <v>1702</v>
      </c>
      <c r="AX69" s="61" t="s">
        <v>1702</v>
      </c>
      <c r="AY69" s="61">
        <v>0</v>
      </c>
      <c r="AZ69" s="61">
        <v>0</v>
      </c>
      <c r="BA69" s="61">
        <v>0</v>
      </c>
      <c r="BB69" s="61" t="s">
        <v>2104</v>
      </c>
      <c r="BC69" s="61">
        <v>3</v>
      </c>
      <c r="BD69" s="61" t="b">
        <v>0</v>
      </c>
      <c r="BH69" s="47" t="str">
        <f t="shared" si="0"/>
        <v>SGCD</v>
      </c>
      <c r="BI69" s="47" t="str">
        <f t="shared" si="1"/>
        <v>Z22</v>
      </c>
      <c r="BJ69" s="47">
        <v>1219</v>
      </c>
    </row>
    <row r="70" spans="1:62" hidden="1">
      <c r="A70" s="61" t="b">
        <v>0</v>
      </c>
      <c r="B70" s="62">
        <v>9450</v>
      </c>
      <c r="C70" s="61" t="s">
        <v>1702</v>
      </c>
      <c r="D70" s="61" t="s">
        <v>3744</v>
      </c>
      <c r="E70" s="61" t="s">
        <v>3745</v>
      </c>
      <c r="F70" s="61" t="s">
        <v>1702</v>
      </c>
      <c r="G70" s="62" t="s">
        <v>1702</v>
      </c>
      <c r="H70" s="61" t="s">
        <v>1702</v>
      </c>
      <c r="I70" s="61" t="s">
        <v>1675</v>
      </c>
      <c r="J70" s="61" t="s">
        <v>3746</v>
      </c>
      <c r="K70" s="61" t="s">
        <v>3747</v>
      </c>
      <c r="L70" s="61" t="s">
        <v>2032</v>
      </c>
      <c r="M70" s="61" t="s">
        <v>1894</v>
      </c>
      <c r="N70" s="61" t="s">
        <v>1702</v>
      </c>
      <c r="O70" s="61" t="s">
        <v>1957</v>
      </c>
      <c r="P70" s="61">
        <v>0.6</v>
      </c>
      <c r="Q70" s="61">
        <v>350</v>
      </c>
      <c r="R70" s="61">
        <v>800</v>
      </c>
      <c r="S70" s="61" t="s">
        <v>3748</v>
      </c>
      <c r="T70" s="61" t="s">
        <v>3748</v>
      </c>
      <c r="U70" s="61" t="s">
        <v>2041</v>
      </c>
      <c r="V70" s="61" t="s">
        <v>3749</v>
      </c>
      <c r="W70" s="61" t="s">
        <v>1938</v>
      </c>
      <c r="X70" s="61" t="s">
        <v>1447</v>
      </c>
      <c r="Y70" s="61" t="s">
        <v>2110</v>
      </c>
      <c r="Z70" s="62">
        <v>8</v>
      </c>
      <c r="AA70" s="61">
        <v>11</v>
      </c>
      <c r="AB70" s="62">
        <v>8</v>
      </c>
      <c r="AC70" s="61">
        <v>11</v>
      </c>
      <c r="AD70" s="62">
        <v>8</v>
      </c>
      <c r="AE70" s="61">
        <v>11</v>
      </c>
      <c r="AF70" s="61" t="s">
        <v>2042</v>
      </c>
      <c r="AG70" s="61" t="s">
        <v>3734</v>
      </c>
      <c r="AH70" s="61" t="s">
        <v>1702</v>
      </c>
      <c r="AI70" s="61">
        <v>0</v>
      </c>
      <c r="AJ70" s="61" t="s">
        <v>2331</v>
      </c>
      <c r="AK70" s="62">
        <v>2025</v>
      </c>
      <c r="AL70" s="62">
        <v>3</v>
      </c>
      <c r="AM70" s="62">
        <v>1</v>
      </c>
      <c r="AN70" s="62">
        <v>2</v>
      </c>
      <c r="AO70" s="62">
        <v>15</v>
      </c>
      <c r="AP70" s="61" t="s">
        <v>1702</v>
      </c>
      <c r="AQ70" s="61" t="s">
        <v>1702</v>
      </c>
      <c r="AR70" s="61" t="s">
        <v>1702</v>
      </c>
      <c r="AS70" s="61" t="s">
        <v>3750</v>
      </c>
      <c r="AT70" s="61" t="s">
        <v>1702</v>
      </c>
      <c r="AU70" s="61" t="b">
        <v>1</v>
      </c>
      <c r="AV70" s="61" t="b">
        <v>0</v>
      </c>
      <c r="AW70" s="61" t="s">
        <v>1702</v>
      </c>
      <c r="AX70" s="61" t="s">
        <v>1702</v>
      </c>
      <c r="AY70" s="61">
        <v>0</v>
      </c>
      <c r="AZ70" s="61">
        <v>0</v>
      </c>
      <c r="BA70" s="61">
        <v>0</v>
      </c>
      <c r="BB70" s="61" t="s">
        <v>2104</v>
      </c>
      <c r="BC70" s="61">
        <v>2</v>
      </c>
      <c r="BD70" s="61" t="b">
        <v>0</v>
      </c>
      <c r="BH70" s="47" t="str">
        <f t="shared" ref="BH70:BH133" si="2">LEFT(O70,4)</f>
        <v>SGCD</v>
      </c>
      <c r="BI70" s="47" t="str">
        <f t="shared" ref="BI70:BI133" si="3">RIGHT(O70,3)</f>
        <v>Z22</v>
      </c>
      <c r="BJ70" s="47">
        <v>1219</v>
      </c>
    </row>
    <row r="71" spans="1:62" hidden="1">
      <c r="A71" s="61" t="b">
        <v>0</v>
      </c>
      <c r="B71" s="62">
        <v>9451</v>
      </c>
      <c r="C71" s="61" t="s">
        <v>1702</v>
      </c>
      <c r="D71" s="61" t="s">
        <v>2105</v>
      </c>
      <c r="E71" s="61" t="s">
        <v>2106</v>
      </c>
      <c r="F71" s="61" t="s">
        <v>2043</v>
      </c>
      <c r="G71" s="62" t="s">
        <v>1702</v>
      </c>
      <c r="H71" s="61" t="s">
        <v>1410</v>
      </c>
      <c r="I71" s="61" t="s">
        <v>1675</v>
      </c>
      <c r="J71" s="61" t="s">
        <v>2107</v>
      </c>
      <c r="K71" s="61" t="s">
        <v>2106</v>
      </c>
      <c r="L71" s="61" t="s">
        <v>2032</v>
      </c>
      <c r="M71" s="61" t="s">
        <v>1894</v>
      </c>
      <c r="N71" s="61" t="s">
        <v>1702</v>
      </c>
      <c r="O71" s="61" t="s">
        <v>1963</v>
      </c>
      <c r="P71" s="61">
        <v>0.7</v>
      </c>
      <c r="Q71" s="61">
        <v>117</v>
      </c>
      <c r="R71" s="61">
        <v>130</v>
      </c>
      <c r="S71" s="61" t="s">
        <v>2108</v>
      </c>
      <c r="T71" s="61" t="s">
        <v>2108</v>
      </c>
      <c r="U71" s="61" t="s">
        <v>2041</v>
      </c>
      <c r="V71" s="61" t="s">
        <v>2109</v>
      </c>
      <c r="W71" s="61" t="s">
        <v>1938</v>
      </c>
      <c r="X71" s="61" t="s">
        <v>1447</v>
      </c>
      <c r="Y71" s="61" t="s">
        <v>2110</v>
      </c>
      <c r="Z71" s="62">
        <v>955</v>
      </c>
      <c r="AA71" s="61">
        <v>82</v>
      </c>
      <c r="AB71" s="62">
        <v>955</v>
      </c>
      <c r="AC71" s="61">
        <v>82</v>
      </c>
      <c r="AD71" s="62">
        <v>955</v>
      </c>
      <c r="AE71" s="61">
        <v>82</v>
      </c>
      <c r="AF71" s="61" t="s">
        <v>2062</v>
      </c>
      <c r="AG71" s="61" t="s">
        <v>1959</v>
      </c>
      <c r="AH71" s="61" t="s">
        <v>1702</v>
      </c>
      <c r="AI71" s="61">
        <v>0</v>
      </c>
      <c r="AJ71" s="61" t="s">
        <v>2111</v>
      </c>
      <c r="AK71" s="62">
        <v>2024</v>
      </c>
      <c r="AL71" s="62">
        <v>1</v>
      </c>
      <c r="AM71" s="62">
        <v>2</v>
      </c>
      <c r="AN71" s="62">
        <v>4</v>
      </c>
      <c r="AO71" s="62">
        <v>6</v>
      </c>
      <c r="AP71" s="61" t="s">
        <v>1410</v>
      </c>
      <c r="AQ71" s="61" t="s">
        <v>1221</v>
      </c>
      <c r="AR71" s="61" t="s">
        <v>2112</v>
      </c>
      <c r="AS71" s="61" t="s">
        <v>2113</v>
      </c>
      <c r="AT71" s="61" t="s">
        <v>1702</v>
      </c>
      <c r="AU71" s="61" t="b">
        <v>1</v>
      </c>
      <c r="AV71" s="61" t="b">
        <v>0</v>
      </c>
      <c r="AW71" s="61" t="s">
        <v>1702</v>
      </c>
      <c r="AX71" s="61" t="s">
        <v>1702</v>
      </c>
      <c r="AY71" s="61">
        <v>0</v>
      </c>
      <c r="AZ71" s="61">
        <v>0</v>
      </c>
      <c r="BA71" s="61">
        <v>0</v>
      </c>
      <c r="BB71" s="61" t="s">
        <v>2114</v>
      </c>
      <c r="BC71" s="61">
        <v>2</v>
      </c>
      <c r="BD71" s="61" t="b">
        <v>0</v>
      </c>
      <c r="BH71" s="47" t="s">
        <v>1197</v>
      </c>
      <c r="BI71" s="47" t="str">
        <f t="shared" si="3"/>
        <v>Z18</v>
      </c>
      <c r="BJ71" s="47">
        <v>1219</v>
      </c>
    </row>
    <row r="72" spans="1:62" hidden="1">
      <c r="A72" s="61" t="b">
        <v>0</v>
      </c>
      <c r="B72" s="62">
        <v>9456</v>
      </c>
      <c r="C72" s="61" t="s">
        <v>1702</v>
      </c>
      <c r="D72" s="61" t="s">
        <v>2123</v>
      </c>
      <c r="E72" s="61" t="s">
        <v>2124</v>
      </c>
      <c r="F72" s="61" t="s">
        <v>2065</v>
      </c>
      <c r="G72" s="62" t="s">
        <v>1702</v>
      </c>
      <c r="H72" s="61" t="s">
        <v>1470</v>
      </c>
      <c r="I72" s="61" t="s">
        <v>1675</v>
      </c>
      <c r="J72" s="61" t="s">
        <v>2125</v>
      </c>
      <c r="K72" s="61" t="s">
        <v>2124</v>
      </c>
      <c r="L72" s="61" t="s">
        <v>2032</v>
      </c>
      <c r="M72" s="61" t="s">
        <v>1702</v>
      </c>
      <c r="N72" s="61" t="s">
        <v>1702</v>
      </c>
      <c r="O72" s="61" t="s">
        <v>1945</v>
      </c>
      <c r="P72" s="61">
        <v>1.2</v>
      </c>
      <c r="Q72" s="61">
        <v>130</v>
      </c>
      <c r="R72" s="61">
        <v>301</v>
      </c>
      <c r="S72" s="61" t="s">
        <v>2126</v>
      </c>
      <c r="T72" s="61" t="s">
        <v>2126</v>
      </c>
      <c r="U72" s="61" t="s">
        <v>2041</v>
      </c>
      <c r="V72" s="61" t="s">
        <v>2127</v>
      </c>
      <c r="W72" s="61" t="s">
        <v>1938</v>
      </c>
      <c r="X72" s="61" t="s">
        <v>1447</v>
      </c>
      <c r="Y72" s="61" t="s">
        <v>2120</v>
      </c>
      <c r="Z72" s="62">
        <v>500</v>
      </c>
      <c r="AA72" s="61">
        <v>182</v>
      </c>
      <c r="AB72" s="62">
        <v>500</v>
      </c>
      <c r="AC72" s="61">
        <v>182</v>
      </c>
      <c r="AD72" s="62">
        <v>500</v>
      </c>
      <c r="AE72" s="61">
        <v>182</v>
      </c>
      <c r="AF72" s="61" t="s">
        <v>2062</v>
      </c>
      <c r="AG72" s="61" t="s">
        <v>1959</v>
      </c>
      <c r="AH72" s="61" t="s">
        <v>1702</v>
      </c>
      <c r="AI72" s="61">
        <v>0</v>
      </c>
      <c r="AJ72" s="61" t="s">
        <v>2128</v>
      </c>
      <c r="AK72" s="62">
        <v>2024</v>
      </c>
      <c r="AL72" s="62">
        <v>7</v>
      </c>
      <c r="AM72" s="62">
        <v>1</v>
      </c>
      <c r="AN72" s="62">
        <v>10</v>
      </c>
      <c r="AO72" s="62">
        <v>14</v>
      </c>
      <c r="AP72" s="61" t="s">
        <v>1470</v>
      </c>
      <c r="AQ72" s="61" t="s">
        <v>1221</v>
      </c>
      <c r="AR72" s="61" t="s">
        <v>2129</v>
      </c>
      <c r="AS72" s="61" t="s">
        <v>2122</v>
      </c>
      <c r="AT72" s="61" t="s">
        <v>1702</v>
      </c>
      <c r="AU72" s="61" t="b">
        <v>1</v>
      </c>
      <c r="AV72" s="61" t="b">
        <v>0</v>
      </c>
      <c r="AW72" s="61" t="s">
        <v>1702</v>
      </c>
      <c r="AX72" s="61" t="s">
        <v>1702</v>
      </c>
      <c r="AY72" s="61">
        <v>0</v>
      </c>
      <c r="AZ72" s="61">
        <v>0</v>
      </c>
      <c r="BA72" s="61">
        <v>0</v>
      </c>
      <c r="BB72" s="61" t="s">
        <v>2114</v>
      </c>
      <c r="BC72" s="61">
        <v>4</v>
      </c>
      <c r="BD72" s="61" t="b">
        <v>0</v>
      </c>
      <c r="BH72" s="47" t="s">
        <v>1197</v>
      </c>
      <c r="BI72" s="47" t="str">
        <f t="shared" si="3"/>
        <v>Z22</v>
      </c>
      <c r="BJ72" s="47">
        <v>1219</v>
      </c>
    </row>
    <row r="73" spans="1:62" hidden="1">
      <c r="A73" s="61" t="b">
        <v>0</v>
      </c>
      <c r="B73" s="62">
        <v>9457</v>
      </c>
      <c r="C73" s="61" t="s">
        <v>1702</v>
      </c>
      <c r="D73" s="61" t="s">
        <v>2123</v>
      </c>
      <c r="E73" s="61" t="s">
        <v>2130</v>
      </c>
      <c r="F73" s="61" t="s">
        <v>2065</v>
      </c>
      <c r="G73" s="62" t="s">
        <v>1702</v>
      </c>
      <c r="H73" s="61" t="s">
        <v>1470</v>
      </c>
      <c r="I73" s="61" t="s">
        <v>1675</v>
      </c>
      <c r="J73" s="61" t="s">
        <v>2125</v>
      </c>
      <c r="K73" s="61" t="s">
        <v>2130</v>
      </c>
      <c r="L73" s="61" t="s">
        <v>2032</v>
      </c>
      <c r="M73" s="61" t="s">
        <v>1702</v>
      </c>
      <c r="N73" s="61" t="s">
        <v>1702</v>
      </c>
      <c r="O73" s="61" t="s">
        <v>1945</v>
      </c>
      <c r="P73" s="61">
        <v>1.2</v>
      </c>
      <c r="Q73" s="61">
        <v>130</v>
      </c>
      <c r="R73" s="61">
        <v>301</v>
      </c>
      <c r="S73" s="61" t="s">
        <v>2126</v>
      </c>
      <c r="T73" s="61" t="s">
        <v>2126</v>
      </c>
      <c r="U73" s="61" t="s">
        <v>2041</v>
      </c>
      <c r="V73" s="61" t="s">
        <v>2127</v>
      </c>
      <c r="W73" s="61" t="s">
        <v>1938</v>
      </c>
      <c r="X73" s="61" t="s">
        <v>1447</v>
      </c>
      <c r="Y73" s="61" t="s">
        <v>2120</v>
      </c>
      <c r="Z73" s="62">
        <v>205</v>
      </c>
      <c r="AA73" s="61">
        <v>75</v>
      </c>
      <c r="AB73" s="62">
        <v>205</v>
      </c>
      <c r="AC73" s="61">
        <v>75</v>
      </c>
      <c r="AD73" s="62">
        <v>205</v>
      </c>
      <c r="AE73" s="61">
        <v>75</v>
      </c>
      <c r="AF73" s="61" t="s">
        <v>2062</v>
      </c>
      <c r="AG73" s="61" t="s">
        <v>1959</v>
      </c>
      <c r="AH73" s="61" t="s">
        <v>1702</v>
      </c>
      <c r="AI73" s="61">
        <v>0</v>
      </c>
      <c r="AJ73" s="61" t="s">
        <v>2128</v>
      </c>
      <c r="AK73" s="62">
        <v>2024</v>
      </c>
      <c r="AL73" s="62">
        <v>7</v>
      </c>
      <c r="AM73" s="62">
        <v>1</v>
      </c>
      <c r="AN73" s="62">
        <v>10</v>
      </c>
      <c r="AO73" s="62">
        <v>14</v>
      </c>
      <c r="AP73" s="61" t="s">
        <v>1470</v>
      </c>
      <c r="AQ73" s="61" t="s">
        <v>1221</v>
      </c>
      <c r="AR73" s="61" t="s">
        <v>2129</v>
      </c>
      <c r="AS73" s="61" t="s">
        <v>2122</v>
      </c>
      <c r="AT73" s="61" t="s">
        <v>1702</v>
      </c>
      <c r="AU73" s="61" t="b">
        <v>1</v>
      </c>
      <c r="AV73" s="61" t="b">
        <v>0</v>
      </c>
      <c r="AW73" s="61" t="s">
        <v>1702</v>
      </c>
      <c r="AX73" s="61" t="s">
        <v>1702</v>
      </c>
      <c r="AY73" s="61">
        <v>0</v>
      </c>
      <c r="AZ73" s="61">
        <v>0</v>
      </c>
      <c r="BA73" s="61">
        <v>0</v>
      </c>
      <c r="BB73" s="61" t="s">
        <v>2114</v>
      </c>
      <c r="BC73" s="61">
        <v>4</v>
      </c>
      <c r="BD73" s="61" t="b">
        <v>0</v>
      </c>
      <c r="BH73" s="47" t="s">
        <v>1197</v>
      </c>
      <c r="BI73" s="47" t="str">
        <f t="shared" si="3"/>
        <v>Z22</v>
      </c>
      <c r="BJ73" s="47">
        <v>1219</v>
      </c>
    </row>
    <row r="74" spans="1:62" hidden="1">
      <c r="A74" s="61" t="b">
        <v>0</v>
      </c>
      <c r="B74" s="62">
        <v>9473</v>
      </c>
      <c r="C74" s="61" t="s">
        <v>1702</v>
      </c>
      <c r="D74" s="61" t="s">
        <v>3751</v>
      </c>
      <c r="E74" s="61" t="s">
        <v>3752</v>
      </c>
      <c r="F74" s="61" t="s">
        <v>2065</v>
      </c>
      <c r="G74" s="62" t="s">
        <v>1702</v>
      </c>
      <c r="H74" s="61" t="s">
        <v>293</v>
      </c>
      <c r="I74" s="61" t="s">
        <v>1675</v>
      </c>
      <c r="J74" s="61" t="s">
        <v>3753</v>
      </c>
      <c r="K74" s="61" t="s">
        <v>3752</v>
      </c>
      <c r="L74" s="61" t="s">
        <v>2032</v>
      </c>
      <c r="M74" s="61" t="s">
        <v>1702</v>
      </c>
      <c r="N74" s="61" t="s">
        <v>1702</v>
      </c>
      <c r="O74" s="61" t="s">
        <v>1945</v>
      </c>
      <c r="P74" s="61">
        <v>1.2</v>
      </c>
      <c r="Q74" s="61">
        <v>235</v>
      </c>
      <c r="R74" s="61">
        <v>294</v>
      </c>
      <c r="S74" s="61" t="s">
        <v>3754</v>
      </c>
      <c r="T74" s="61" t="s">
        <v>3754</v>
      </c>
      <c r="U74" s="61" t="s">
        <v>2041</v>
      </c>
      <c r="V74" s="61" t="s">
        <v>3755</v>
      </c>
      <c r="W74" s="61" t="s">
        <v>1938</v>
      </c>
      <c r="X74" s="61" t="s">
        <v>1447</v>
      </c>
      <c r="Y74" s="61" t="s">
        <v>3756</v>
      </c>
      <c r="Z74" s="62">
        <v>120</v>
      </c>
      <c r="AA74" s="61">
        <v>72</v>
      </c>
      <c r="AB74" s="62">
        <v>120</v>
      </c>
      <c r="AC74" s="61">
        <v>72</v>
      </c>
      <c r="AD74" s="62">
        <v>120</v>
      </c>
      <c r="AE74" s="61">
        <v>72</v>
      </c>
      <c r="AF74" s="61" t="s">
        <v>2055</v>
      </c>
      <c r="AG74" s="61" t="s">
        <v>3734</v>
      </c>
      <c r="AH74" s="61" t="s">
        <v>1702</v>
      </c>
      <c r="AI74" s="61">
        <v>0</v>
      </c>
      <c r="AJ74" s="61" t="s">
        <v>3757</v>
      </c>
      <c r="AK74" s="62">
        <v>2024</v>
      </c>
      <c r="AL74" s="62">
        <v>8</v>
      </c>
      <c r="AM74" s="62">
        <v>1</v>
      </c>
      <c r="AN74" s="62">
        <v>9</v>
      </c>
      <c r="AO74" s="62">
        <v>10</v>
      </c>
      <c r="AP74" s="61" t="s">
        <v>293</v>
      </c>
      <c r="AQ74" s="61" t="s">
        <v>1221</v>
      </c>
      <c r="AR74" s="61" t="s">
        <v>2650</v>
      </c>
      <c r="AS74" s="61" t="s">
        <v>3758</v>
      </c>
      <c r="AT74" s="61" t="s">
        <v>1702</v>
      </c>
      <c r="AU74" s="61" t="b">
        <v>1</v>
      </c>
      <c r="AV74" s="61" t="b">
        <v>0</v>
      </c>
      <c r="AW74" s="61" t="s">
        <v>1702</v>
      </c>
      <c r="AX74" s="61" t="s">
        <v>1702</v>
      </c>
      <c r="AY74" s="61">
        <v>0</v>
      </c>
      <c r="AZ74" s="61">
        <v>0</v>
      </c>
      <c r="BA74" s="61">
        <v>0</v>
      </c>
      <c r="BB74" s="61" t="s">
        <v>2133</v>
      </c>
      <c r="BC74" s="61">
        <v>1</v>
      </c>
      <c r="BD74" s="61" t="b">
        <v>0</v>
      </c>
      <c r="BH74" s="47" t="s">
        <v>1197</v>
      </c>
      <c r="BI74" s="47" t="str">
        <f t="shared" si="3"/>
        <v>Z22</v>
      </c>
      <c r="BJ74" s="47">
        <v>1219</v>
      </c>
    </row>
    <row r="75" spans="1:62" hidden="1">
      <c r="A75" s="61" t="b">
        <v>0</v>
      </c>
      <c r="B75" s="62">
        <v>9485</v>
      </c>
      <c r="C75" s="61" t="s">
        <v>1702</v>
      </c>
      <c r="D75" s="61" t="s">
        <v>2134</v>
      </c>
      <c r="E75" s="61" t="s">
        <v>2135</v>
      </c>
      <c r="F75" s="61" t="s">
        <v>2136</v>
      </c>
      <c r="G75" s="62" t="s">
        <v>1702</v>
      </c>
      <c r="H75" s="61" t="s">
        <v>1309</v>
      </c>
      <c r="I75" s="61" t="s">
        <v>1675</v>
      </c>
      <c r="J75" s="61" t="s">
        <v>2137</v>
      </c>
      <c r="K75" s="61" t="s">
        <v>2135</v>
      </c>
      <c r="L75" s="61" t="s">
        <v>2032</v>
      </c>
      <c r="M75" s="61" t="s">
        <v>1702</v>
      </c>
      <c r="N75" s="61" t="s">
        <v>1702</v>
      </c>
      <c r="O75" s="61" t="s">
        <v>1941</v>
      </c>
      <c r="P75" s="61">
        <v>0.6</v>
      </c>
      <c r="Q75" s="61">
        <v>442</v>
      </c>
      <c r="R75" s="61">
        <v>134</v>
      </c>
      <c r="S75" s="61" t="s">
        <v>2138</v>
      </c>
      <c r="T75" s="61" t="s">
        <v>2139</v>
      </c>
      <c r="U75" s="61" t="s">
        <v>2041</v>
      </c>
      <c r="V75" s="61" t="s">
        <v>2140</v>
      </c>
      <c r="W75" s="61" t="s">
        <v>1961</v>
      </c>
      <c r="X75" s="61" t="s">
        <v>1447</v>
      </c>
      <c r="Y75" s="61" t="s">
        <v>2141</v>
      </c>
      <c r="Z75" s="62">
        <v>50</v>
      </c>
      <c r="AA75" s="61">
        <v>14</v>
      </c>
      <c r="AB75" s="62">
        <v>50</v>
      </c>
      <c r="AC75" s="61">
        <v>14</v>
      </c>
      <c r="AD75" s="62">
        <v>50</v>
      </c>
      <c r="AE75" s="61">
        <v>14</v>
      </c>
      <c r="AF75" s="61" t="s">
        <v>2042</v>
      </c>
      <c r="AG75" s="61" t="s">
        <v>1959</v>
      </c>
      <c r="AH75" s="61" t="s">
        <v>1702</v>
      </c>
      <c r="AI75" s="61">
        <v>0</v>
      </c>
      <c r="AJ75" s="61" t="s">
        <v>2142</v>
      </c>
      <c r="AK75" s="62">
        <v>2024</v>
      </c>
      <c r="AL75" s="62">
        <v>1</v>
      </c>
      <c r="AM75" s="62">
        <v>2</v>
      </c>
      <c r="AN75" s="62">
        <v>4</v>
      </c>
      <c r="AO75" s="62">
        <v>0</v>
      </c>
      <c r="AP75" s="61" t="s">
        <v>1309</v>
      </c>
      <c r="AQ75" s="61" t="s">
        <v>1221</v>
      </c>
      <c r="AR75" s="61" t="s">
        <v>2143</v>
      </c>
      <c r="AS75" s="61" t="s">
        <v>2144</v>
      </c>
      <c r="AT75" s="61" t="s">
        <v>1702</v>
      </c>
      <c r="AU75" s="61" t="b">
        <v>1</v>
      </c>
      <c r="AV75" s="61" t="b">
        <v>0</v>
      </c>
      <c r="AW75" s="61" t="s">
        <v>1702</v>
      </c>
      <c r="AX75" s="61" t="s">
        <v>1702</v>
      </c>
      <c r="AY75" s="61">
        <v>0</v>
      </c>
      <c r="AZ75" s="61">
        <v>0</v>
      </c>
      <c r="BA75" s="61">
        <v>0</v>
      </c>
      <c r="BB75" s="61" t="s">
        <v>2145</v>
      </c>
      <c r="BC75" s="61">
        <v>2</v>
      </c>
      <c r="BD75" s="61" t="b">
        <v>0</v>
      </c>
      <c r="BH75" s="47" t="str">
        <f t="shared" si="2"/>
        <v>SGCC</v>
      </c>
      <c r="BI75" s="47" t="str">
        <f t="shared" si="3"/>
        <v>Z18</v>
      </c>
      <c r="BJ75" s="47">
        <v>1219</v>
      </c>
    </row>
    <row r="76" spans="1:62" hidden="1">
      <c r="A76" s="61" t="b">
        <v>0</v>
      </c>
      <c r="B76" s="62">
        <v>9493</v>
      </c>
      <c r="C76" s="61" t="s">
        <v>1702</v>
      </c>
      <c r="D76" s="61" t="s">
        <v>2146</v>
      </c>
      <c r="E76" s="61" t="s">
        <v>2147</v>
      </c>
      <c r="F76" s="61" t="s">
        <v>2148</v>
      </c>
      <c r="G76" s="62" t="s">
        <v>1702</v>
      </c>
      <c r="H76" s="61" t="s">
        <v>1311</v>
      </c>
      <c r="I76" s="61" t="s">
        <v>1675</v>
      </c>
      <c r="J76" s="61" t="s">
        <v>2149</v>
      </c>
      <c r="K76" s="61" t="s">
        <v>2147</v>
      </c>
      <c r="L76" s="61" t="s">
        <v>2032</v>
      </c>
      <c r="M76" s="61" t="s">
        <v>1702</v>
      </c>
      <c r="N76" s="61" t="s">
        <v>1702</v>
      </c>
      <c r="O76" s="61" t="s">
        <v>1963</v>
      </c>
      <c r="P76" s="61">
        <v>0.6</v>
      </c>
      <c r="Q76" s="61">
        <v>403</v>
      </c>
      <c r="R76" s="61">
        <v>153</v>
      </c>
      <c r="S76" s="61" t="s">
        <v>2150</v>
      </c>
      <c r="T76" s="61" t="s">
        <v>2151</v>
      </c>
      <c r="U76" s="61" t="s">
        <v>2041</v>
      </c>
      <c r="V76" s="61" t="s">
        <v>2152</v>
      </c>
      <c r="W76" s="61" t="s">
        <v>1955</v>
      </c>
      <c r="X76" s="61" t="s">
        <v>1447</v>
      </c>
      <c r="Y76" s="61" t="s">
        <v>2153</v>
      </c>
      <c r="Z76" s="62">
        <v>135</v>
      </c>
      <c r="AA76" s="61">
        <v>39</v>
      </c>
      <c r="AB76" s="62">
        <v>135</v>
      </c>
      <c r="AC76" s="61">
        <v>39</v>
      </c>
      <c r="AD76" s="62">
        <v>135</v>
      </c>
      <c r="AE76" s="61">
        <v>39</v>
      </c>
      <c r="AF76" s="61" t="s">
        <v>2062</v>
      </c>
      <c r="AG76" s="61" t="s">
        <v>1959</v>
      </c>
      <c r="AH76" s="61" t="s">
        <v>1702</v>
      </c>
      <c r="AI76" s="61">
        <v>0</v>
      </c>
      <c r="AJ76" s="61" t="s">
        <v>2154</v>
      </c>
      <c r="AK76" s="62">
        <v>2024</v>
      </c>
      <c r="AL76" s="62">
        <v>4</v>
      </c>
      <c r="AM76" s="62">
        <v>2</v>
      </c>
      <c r="AN76" s="62">
        <v>1</v>
      </c>
      <c r="AO76" s="62">
        <v>17</v>
      </c>
      <c r="AP76" s="61" t="s">
        <v>1311</v>
      </c>
      <c r="AQ76" s="61" t="s">
        <v>1221</v>
      </c>
      <c r="AR76" s="61" t="s">
        <v>2155</v>
      </c>
      <c r="AS76" s="61" t="s">
        <v>2156</v>
      </c>
      <c r="AT76" s="61" t="s">
        <v>1702</v>
      </c>
      <c r="AU76" s="61" t="b">
        <v>1</v>
      </c>
      <c r="AV76" s="61" t="b">
        <v>0</v>
      </c>
      <c r="AW76" s="61" t="s">
        <v>1702</v>
      </c>
      <c r="AX76" s="61" t="s">
        <v>1702</v>
      </c>
      <c r="AY76" s="61">
        <v>0</v>
      </c>
      <c r="AZ76" s="61">
        <v>0</v>
      </c>
      <c r="BA76" s="61">
        <v>0</v>
      </c>
      <c r="BB76" s="61" t="s">
        <v>2157</v>
      </c>
      <c r="BC76" s="61">
        <v>2</v>
      </c>
      <c r="BD76" s="61" t="b">
        <v>0</v>
      </c>
      <c r="BH76" s="47" t="str">
        <f t="shared" si="2"/>
        <v>SGCD</v>
      </c>
      <c r="BI76" s="47" t="str">
        <f t="shared" si="3"/>
        <v>Z18</v>
      </c>
      <c r="BJ76" s="47">
        <v>1219</v>
      </c>
    </row>
    <row r="77" spans="1:62" hidden="1">
      <c r="A77" s="61" t="b">
        <v>0</v>
      </c>
      <c r="B77" s="62">
        <v>9500</v>
      </c>
      <c r="C77" s="61" t="s">
        <v>1702</v>
      </c>
      <c r="D77" s="61" t="s">
        <v>3759</v>
      </c>
      <c r="E77" s="61" t="s">
        <v>3760</v>
      </c>
      <c r="F77" s="61" t="s">
        <v>2069</v>
      </c>
      <c r="G77" s="62" t="s">
        <v>1702</v>
      </c>
      <c r="H77" s="61" t="s">
        <v>407</v>
      </c>
      <c r="I77" s="61" t="s">
        <v>1675</v>
      </c>
      <c r="J77" s="61" t="s">
        <v>3761</v>
      </c>
      <c r="K77" s="61" t="s">
        <v>3762</v>
      </c>
      <c r="L77" s="61" t="s">
        <v>2032</v>
      </c>
      <c r="M77" s="61" t="s">
        <v>1894</v>
      </c>
      <c r="N77" s="61" t="s">
        <v>1702</v>
      </c>
      <c r="O77" s="61" t="s">
        <v>1963</v>
      </c>
      <c r="P77" s="61">
        <v>0.6</v>
      </c>
      <c r="Q77" s="61">
        <v>71</v>
      </c>
      <c r="R77" s="61">
        <v>702</v>
      </c>
      <c r="S77" s="61" t="s">
        <v>3763</v>
      </c>
      <c r="T77" s="61" t="s">
        <v>3763</v>
      </c>
      <c r="U77" s="61" t="s">
        <v>2041</v>
      </c>
      <c r="V77" s="61" t="s">
        <v>3764</v>
      </c>
      <c r="W77" s="61" t="s">
        <v>1938</v>
      </c>
      <c r="X77" s="61" t="s">
        <v>1447</v>
      </c>
      <c r="Y77" s="61" t="s">
        <v>3765</v>
      </c>
      <c r="Z77" s="62">
        <v>140</v>
      </c>
      <c r="AA77" s="61">
        <v>35</v>
      </c>
      <c r="AB77" s="62">
        <v>140</v>
      </c>
      <c r="AC77" s="61">
        <v>35</v>
      </c>
      <c r="AD77" s="62">
        <v>140</v>
      </c>
      <c r="AE77" s="61">
        <v>35</v>
      </c>
      <c r="AF77" s="61" t="s">
        <v>2062</v>
      </c>
      <c r="AG77" s="61" t="s">
        <v>3734</v>
      </c>
      <c r="AH77" s="61" t="s">
        <v>3766</v>
      </c>
      <c r="AI77" s="61">
        <v>0</v>
      </c>
      <c r="AJ77" s="61" t="s">
        <v>3767</v>
      </c>
      <c r="AK77" s="62">
        <v>2024</v>
      </c>
      <c r="AL77" s="62">
        <v>5</v>
      </c>
      <c r="AM77" s="62">
        <v>2</v>
      </c>
      <c r="AN77" s="62">
        <v>0</v>
      </c>
      <c r="AO77" s="62">
        <v>1</v>
      </c>
      <c r="AP77" s="61" t="s">
        <v>407</v>
      </c>
      <c r="AQ77" s="61" t="s">
        <v>1221</v>
      </c>
      <c r="AR77" s="61" t="s">
        <v>3768</v>
      </c>
      <c r="AS77" s="61" t="s">
        <v>3769</v>
      </c>
      <c r="AT77" s="61" t="s">
        <v>1702</v>
      </c>
      <c r="AU77" s="61" t="b">
        <v>1</v>
      </c>
      <c r="AV77" s="61" t="b">
        <v>0</v>
      </c>
      <c r="AW77" s="61" t="s">
        <v>1702</v>
      </c>
      <c r="AX77" s="61" t="s">
        <v>1702</v>
      </c>
      <c r="AY77" s="61">
        <v>0</v>
      </c>
      <c r="AZ77" s="61">
        <v>0</v>
      </c>
      <c r="BA77" s="61">
        <v>0</v>
      </c>
      <c r="BB77" s="61" t="s">
        <v>3770</v>
      </c>
      <c r="BC77" s="61">
        <v>3</v>
      </c>
      <c r="BD77" s="61" t="b">
        <v>0</v>
      </c>
      <c r="BH77" s="47" t="str">
        <f t="shared" si="2"/>
        <v>SGCD</v>
      </c>
      <c r="BI77" s="47" t="str">
        <f t="shared" si="3"/>
        <v>Z18</v>
      </c>
      <c r="BJ77" s="47">
        <v>1219</v>
      </c>
    </row>
    <row r="78" spans="1:62" hidden="1">
      <c r="A78" s="61" t="b">
        <v>0</v>
      </c>
      <c r="B78" s="62">
        <v>9504</v>
      </c>
      <c r="C78" s="61" t="s">
        <v>1702</v>
      </c>
      <c r="D78" s="61" t="s">
        <v>2158</v>
      </c>
      <c r="E78" s="61" t="s">
        <v>2159</v>
      </c>
      <c r="F78" s="61" t="s">
        <v>1702</v>
      </c>
      <c r="G78" s="62" t="s">
        <v>1702</v>
      </c>
      <c r="H78" s="61" t="s">
        <v>1453</v>
      </c>
      <c r="I78" s="61" t="s">
        <v>1675</v>
      </c>
      <c r="J78" s="61" t="s">
        <v>2160</v>
      </c>
      <c r="K78" s="61" t="s">
        <v>2159</v>
      </c>
      <c r="L78" s="61" t="s">
        <v>2032</v>
      </c>
      <c r="M78" s="61" t="s">
        <v>1702</v>
      </c>
      <c r="N78" s="61" t="s">
        <v>1702</v>
      </c>
      <c r="O78" s="61" t="s">
        <v>1941</v>
      </c>
      <c r="P78" s="61">
        <v>0.5</v>
      </c>
      <c r="Q78" s="61">
        <v>48</v>
      </c>
      <c r="R78" s="61">
        <v>511</v>
      </c>
      <c r="S78" s="61" t="s">
        <v>2161</v>
      </c>
      <c r="T78" s="61" t="s">
        <v>2161</v>
      </c>
      <c r="U78" s="61" t="s">
        <v>2041</v>
      </c>
      <c r="V78" s="61" t="s">
        <v>2162</v>
      </c>
      <c r="W78" s="61" t="s">
        <v>1961</v>
      </c>
      <c r="X78" s="61" t="s">
        <v>1447</v>
      </c>
      <c r="Y78" s="61" t="s">
        <v>2163</v>
      </c>
      <c r="Z78" s="62">
        <v>866</v>
      </c>
      <c r="AA78" s="61">
        <v>83</v>
      </c>
      <c r="AB78" s="62">
        <v>866</v>
      </c>
      <c r="AC78" s="61">
        <v>83</v>
      </c>
      <c r="AD78" s="62">
        <v>866</v>
      </c>
      <c r="AE78" s="61">
        <v>83</v>
      </c>
      <c r="AF78" s="61" t="s">
        <v>2037</v>
      </c>
      <c r="AG78" s="61" t="s">
        <v>1959</v>
      </c>
      <c r="AH78" s="61" t="s">
        <v>1702</v>
      </c>
      <c r="AI78" s="61">
        <v>0</v>
      </c>
      <c r="AJ78" s="61" t="s">
        <v>2164</v>
      </c>
      <c r="AK78" s="62">
        <v>2023</v>
      </c>
      <c r="AL78" s="62">
        <v>12</v>
      </c>
      <c r="AM78" s="62">
        <v>2</v>
      </c>
      <c r="AN78" s="62">
        <v>5</v>
      </c>
      <c r="AO78" s="62">
        <v>5</v>
      </c>
      <c r="AP78" s="61" t="s">
        <v>1453</v>
      </c>
      <c r="AQ78" s="61" t="s">
        <v>1233</v>
      </c>
      <c r="AR78" s="61" t="s">
        <v>2165</v>
      </c>
      <c r="AS78" s="61" t="s">
        <v>2166</v>
      </c>
      <c r="AT78" s="61" t="s">
        <v>1702</v>
      </c>
      <c r="AU78" s="61" t="b">
        <v>1</v>
      </c>
      <c r="AV78" s="61" t="b">
        <v>0</v>
      </c>
      <c r="AW78" s="61" t="s">
        <v>1702</v>
      </c>
      <c r="AX78" s="61" t="s">
        <v>1702</v>
      </c>
      <c r="AY78" s="61">
        <v>0</v>
      </c>
      <c r="AZ78" s="61">
        <v>0</v>
      </c>
      <c r="BA78" s="61">
        <v>0</v>
      </c>
      <c r="BB78" s="61" t="s">
        <v>2167</v>
      </c>
      <c r="BC78" s="61">
        <v>6</v>
      </c>
      <c r="BD78" s="61" t="b">
        <v>0</v>
      </c>
      <c r="BH78" s="47" t="s">
        <v>1197</v>
      </c>
      <c r="BI78" s="47" t="str">
        <f t="shared" si="3"/>
        <v>Z18</v>
      </c>
      <c r="BJ78" s="47">
        <v>1219</v>
      </c>
    </row>
    <row r="79" spans="1:62" hidden="1">
      <c r="A79" s="61" t="b">
        <v>0</v>
      </c>
      <c r="B79" s="62">
        <v>9555</v>
      </c>
      <c r="C79" s="61" t="s">
        <v>1702</v>
      </c>
      <c r="D79" s="61" t="s">
        <v>3771</v>
      </c>
      <c r="E79" s="61" t="s">
        <v>3772</v>
      </c>
      <c r="F79" s="61" t="s">
        <v>2480</v>
      </c>
      <c r="G79" s="62" t="s">
        <v>1702</v>
      </c>
      <c r="H79" s="61" t="s">
        <v>223</v>
      </c>
      <c r="I79" s="61" t="s">
        <v>1675</v>
      </c>
      <c r="J79" s="61" t="s">
        <v>3773</v>
      </c>
      <c r="K79" s="61" t="s">
        <v>3774</v>
      </c>
      <c r="L79" s="61" t="s">
        <v>2032</v>
      </c>
      <c r="M79" s="61" t="s">
        <v>1702</v>
      </c>
      <c r="N79" s="61" t="s">
        <v>1702</v>
      </c>
      <c r="O79" s="61" t="s">
        <v>1957</v>
      </c>
      <c r="P79" s="61">
        <v>0.6</v>
      </c>
      <c r="Q79" s="61">
        <v>310.89999999999998</v>
      </c>
      <c r="R79" s="61">
        <v>784.2</v>
      </c>
      <c r="S79" s="61" t="s">
        <v>3613</v>
      </c>
      <c r="T79" s="61" t="s">
        <v>3613</v>
      </c>
      <c r="U79" s="61" t="s">
        <v>2041</v>
      </c>
      <c r="V79" s="61" t="s">
        <v>3775</v>
      </c>
      <c r="W79" s="61" t="s">
        <v>1955</v>
      </c>
      <c r="X79" s="61" t="s">
        <v>1447</v>
      </c>
      <c r="Y79" s="61" t="s">
        <v>3776</v>
      </c>
      <c r="Z79" s="62">
        <v>41</v>
      </c>
      <c r="AA79" s="61">
        <v>48</v>
      </c>
      <c r="AB79" s="62">
        <v>41</v>
      </c>
      <c r="AC79" s="61">
        <v>48</v>
      </c>
      <c r="AD79" s="62">
        <v>41</v>
      </c>
      <c r="AE79" s="61">
        <v>48</v>
      </c>
      <c r="AF79" s="61" t="s">
        <v>2055</v>
      </c>
      <c r="AG79" s="61" t="s">
        <v>3737</v>
      </c>
      <c r="AH79" s="61" t="s">
        <v>3777</v>
      </c>
      <c r="AI79" s="61">
        <v>0</v>
      </c>
      <c r="AJ79" s="61" t="s">
        <v>3778</v>
      </c>
      <c r="AK79" s="62">
        <v>2024</v>
      </c>
      <c r="AL79" s="62">
        <v>10</v>
      </c>
      <c r="AM79" s="62">
        <v>1</v>
      </c>
      <c r="AN79" s="62">
        <v>7</v>
      </c>
      <c r="AO79" s="62">
        <v>8</v>
      </c>
      <c r="AP79" s="61" t="s">
        <v>223</v>
      </c>
      <c r="AQ79" s="61" t="s">
        <v>1221</v>
      </c>
      <c r="AR79" s="61" t="s">
        <v>3613</v>
      </c>
      <c r="AS79" s="61" t="s">
        <v>3779</v>
      </c>
      <c r="AT79" s="61" t="s">
        <v>1702</v>
      </c>
      <c r="AU79" s="61" t="b">
        <v>1</v>
      </c>
      <c r="AV79" s="61" t="b">
        <v>0</v>
      </c>
      <c r="AW79" s="61" t="s">
        <v>1702</v>
      </c>
      <c r="AX79" s="61" t="s">
        <v>1702</v>
      </c>
      <c r="AY79" s="61">
        <v>0</v>
      </c>
      <c r="AZ79" s="61">
        <v>0</v>
      </c>
      <c r="BA79" s="61">
        <v>0</v>
      </c>
      <c r="BB79" s="61" t="s">
        <v>2169</v>
      </c>
      <c r="BC79" s="61">
        <v>1</v>
      </c>
      <c r="BD79" s="61" t="b">
        <v>0</v>
      </c>
      <c r="BH79" s="47" t="str">
        <f t="shared" si="2"/>
        <v>SGCD</v>
      </c>
      <c r="BI79" s="47" t="str">
        <f t="shared" si="3"/>
        <v>Z22</v>
      </c>
      <c r="BJ79" s="47">
        <v>1219</v>
      </c>
    </row>
    <row r="80" spans="1:62" hidden="1">
      <c r="A80" s="61" t="b">
        <v>0</v>
      </c>
      <c r="B80" s="62">
        <v>9560</v>
      </c>
      <c r="C80" s="61" t="s">
        <v>1702</v>
      </c>
      <c r="D80" s="61" t="s">
        <v>3397</v>
      </c>
      <c r="E80" s="61" t="s">
        <v>3398</v>
      </c>
      <c r="F80" s="61" t="s">
        <v>2065</v>
      </c>
      <c r="G80" s="62" t="s">
        <v>1702</v>
      </c>
      <c r="H80" s="61" t="s">
        <v>1014</v>
      </c>
      <c r="I80" s="61" t="s">
        <v>1675</v>
      </c>
      <c r="J80" s="61" t="s">
        <v>3399</v>
      </c>
      <c r="K80" s="61" t="s">
        <v>3398</v>
      </c>
      <c r="L80" s="61" t="s">
        <v>2032</v>
      </c>
      <c r="M80" s="61" t="s">
        <v>1702</v>
      </c>
      <c r="N80" s="61" t="s">
        <v>1702</v>
      </c>
      <c r="O80" s="61" t="s">
        <v>1945</v>
      </c>
      <c r="P80" s="61">
        <v>1.6</v>
      </c>
      <c r="Q80" s="61">
        <v>40</v>
      </c>
      <c r="R80" s="61">
        <v>0</v>
      </c>
      <c r="S80" s="61" t="s">
        <v>3400</v>
      </c>
      <c r="T80" s="61" t="s">
        <v>3400</v>
      </c>
      <c r="U80" s="61" t="s">
        <v>2041</v>
      </c>
      <c r="V80" s="61" t="s">
        <v>3401</v>
      </c>
      <c r="W80" s="61" t="s">
        <v>1938</v>
      </c>
      <c r="X80" s="61" t="s">
        <v>1447</v>
      </c>
      <c r="Y80" s="61" t="s">
        <v>3402</v>
      </c>
      <c r="Z80" s="62">
        <v>1</v>
      </c>
      <c r="AA80" s="61">
        <v>87</v>
      </c>
      <c r="AB80" s="62">
        <v>1</v>
      </c>
      <c r="AC80" s="61">
        <v>87</v>
      </c>
      <c r="AD80" s="62">
        <v>1</v>
      </c>
      <c r="AE80" s="61">
        <v>87</v>
      </c>
      <c r="AF80" s="61" t="s">
        <v>2592</v>
      </c>
      <c r="AG80" s="61" t="s">
        <v>1958</v>
      </c>
      <c r="AH80" s="61" t="s">
        <v>1702</v>
      </c>
      <c r="AI80" s="61">
        <v>0</v>
      </c>
      <c r="AJ80" s="61" t="s">
        <v>2179</v>
      </c>
      <c r="AK80" s="62">
        <v>2024</v>
      </c>
      <c r="AL80" s="62">
        <v>7</v>
      </c>
      <c r="AM80" s="62">
        <v>1</v>
      </c>
      <c r="AN80" s="62">
        <v>9</v>
      </c>
      <c r="AO80" s="62">
        <v>26</v>
      </c>
      <c r="AP80" s="61" t="s">
        <v>1014</v>
      </c>
      <c r="AQ80" s="61" t="s">
        <v>1221</v>
      </c>
      <c r="AR80" s="61" t="s">
        <v>2929</v>
      </c>
      <c r="AS80" s="61" t="s">
        <v>3403</v>
      </c>
      <c r="AT80" s="61" t="s">
        <v>1702</v>
      </c>
      <c r="AU80" s="61" t="b">
        <v>1</v>
      </c>
      <c r="AV80" s="61" t="b">
        <v>0</v>
      </c>
      <c r="AW80" s="61" t="s">
        <v>1702</v>
      </c>
      <c r="AX80" s="61" t="s">
        <v>1702</v>
      </c>
      <c r="AY80" s="61">
        <v>0</v>
      </c>
      <c r="AZ80" s="61">
        <v>0</v>
      </c>
      <c r="BA80" s="61">
        <v>0</v>
      </c>
      <c r="BB80" s="61" t="s">
        <v>3396</v>
      </c>
      <c r="BC80" s="61">
        <v>5</v>
      </c>
      <c r="BD80" s="61" t="b">
        <v>0</v>
      </c>
      <c r="BH80" s="47" t="s">
        <v>1197</v>
      </c>
      <c r="BI80" s="47" t="str">
        <f t="shared" si="3"/>
        <v>Z22</v>
      </c>
      <c r="BJ80" s="47">
        <v>1219</v>
      </c>
    </row>
    <row r="81" spans="1:62" hidden="1">
      <c r="A81" s="61" t="b">
        <v>0</v>
      </c>
      <c r="B81" s="62">
        <v>9602</v>
      </c>
      <c r="C81" s="61" t="s">
        <v>1702</v>
      </c>
      <c r="D81" s="61" t="s">
        <v>3404</v>
      </c>
      <c r="E81" s="61" t="s">
        <v>6732</v>
      </c>
      <c r="F81" s="61" t="s">
        <v>5489</v>
      </c>
      <c r="G81" s="62" t="s">
        <v>1702</v>
      </c>
      <c r="H81" s="61" t="s">
        <v>407</v>
      </c>
      <c r="I81" s="61" t="s">
        <v>1675</v>
      </c>
      <c r="J81" s="61" t="s">
        <v>3405</v>
      </c>
      <c r="K81" s="61" t="s">
        <v>6732</v>
      </c>
      <c r="L81" s="61" t="s">
        <v>2032</v>
      </c>
      <c r="M81" s="61" t="s">
        <v>1894</v>
      </c>
      <c r="N81" s="61" t="s">
        <v>1702</v>
      </c>
      <c r="O81" s="61" t="s">
        <v>1957</v>
      </c>
      <c r="P81" s="61">
        <v>0.6</v>
      </c>
      <c r="Q81" s="61">
        <v>71</v>
      </c>
      <c r="R81" s="61">
        <v>702</v>
      </c>
      <c r="S81" s="61" t="s">
        <v>6385</v>
      </c>
      <c r="T81" s="61" t="s">
        <v>3763</v>
      </c>
      <c r="U81" s="61" t="s">
        <v>2041</v>
      </c>
      <c r="V81" s="61" t="s">
        <v>6733</v>
      </c>
      <c r="W81" s="61" t="s">
        <v>1938</v>
      </c>
      <c r="X81" s="61" t="s">
        <v>1447</v>
      </c>
      <c r="Y81" s="61" t="s">
        <v>3406</v>
      </c>
      <c r="Z81" s="62">
        <v>3</v>
      </c>
      <c r="AA81" s="61">
        <v>1</v>
      </c>
      <c r="AB81" s="62">
        <v>3</v>
      </c>
      <c r="AC81" s="61">
        <v>1</v>
      </c>
      <c r="AD81" s="62">
        <v>3</v>
      </c>
      <c r="AE81" s="61">
        <v>1</v>
      </c>
      <c r="AF81" s="61" t="s">
        <v>2042</v>
      </c>
      <c r="AG81" s="61" t="s">
        <v>1959</v>
      </c>
      <c r="AH81" s="61" t="s">
        <v>1702</v>
      </c>
      <c r="AI81" s="61">
        <v>0</v>
      </c>
      <c r="AJ81" s="61" t="s">
        <v>6734</v>
      </c>
      <c r="AK81" s="62">
        <v>2026</v>
      </c>
      <c r="AL81" s="62">
        <v>4</v>
      </c>
      <c r="AM81" s="62">
        <v>0</v>
      </c>
      <c r="AN81" s="62">
        <v>0</v>
      </c>
      <c r="AO81" s="62">
        <v>19</v>
      </c>
      <c r="AP81" s="61" t="s">
        <v>407</v>
      </c>
      <c r="AQ81" s="61" t="s">
        <v>1221</v>
      </c>
      <c r="AR81" s="61" t="s">
        <v>3768</v>
      </c>
      <c r="AS81" s="61" t="s">
        <v>3407</v>
      </c>
      <c r="AT81" s="61" t="s">
        <v>1702</v>
      </c>
      <c r="AU81" s="61" t="b">
        <v>1</v>
      </c>
      <c r="AV81" s="61" t="b">
        <v>0</v>
      </c>
      <c r="AW81" s="61" t="s">
        <v>1702</v>
      </c>
      <c r="AX81" s="61" t="s">
        <v>1702</v>
      </c>
      <c r="AY81" s="61">
        <v>0</v>
      </c>
      <c r="AZ81" s="61">
        <v>0</v>
      </c>
      <c r="BA81" s="61">
        <v>0</v>
      </c>
      <c r="BB81" s="61" t="s">
        <v>3396</v>
      </c>
      <c r="BC81" s="61">
        <v>7</v>
      </c>
      <c r="BD81" s="61" t="b">
        <v>0</v>
      </c>
      <c r="BH81" s="47" t="str">
        <f t="shared" si="2"/>
        <v>SGCD</v>
      </c>
      <c r="BI81" s="47" t="str">
        <f t="shared" si="3"/>
        <v>Z22</v>
      </c>
      <c r="BJ81" s="47">
        <v>1219</v>
      </c>
    </row>
    <row r="82" spans="1:62" hidden="1">
      <c r="A82" s="61" t="b">
        <v>0</v>
      </c>
      <c r="B82" s="62">
        <v>9603</v>
      </c>
      <c r="C82" s="61" t="s">
        <v>1702</v>
      </c>
      <c r="D82" s="61" t="s">
        <v>3780</v>
      </c>
      <c r="E82" s="61" t="s">
        <v>3781</v>
      </c>
      <c r="F82" s="61" t="s">
        <v>2065</v>
      </c>
      <c r="G82" s="62" t="s">
        <v>1702</v>
      </c>
      <c r="H82" s="61" t="s">
        <v>1138</v>
      </c>
      <c r="I82" s="61" t="s">
        <v>1675</v>
      </c>
      <c r="J82" s="61" t="s">
        <v>3782</v>
      </c>
      <c r="K82" s="61" t="s">
        <v>3783</v>
      </c>
      <c r="L82" s="61" t="s">
        <v>2032</v>
      </c>
      <c r="M82" s="61" t="s">
        <v>1894</v>
      </c>
      <c r="N82" s="61" t="s">
        <v>1702</v>
      </c>
      <c r="O82" s="61" t="s">
        <v>1957</v>
      </c>
      <c r="P82" s="61">
        <v>0.6</v>
      </c>
      <c r="Q82" s="61">
        <v>340</v>
      </c>
      <c r="R82" s="61">
        <v>590</v>
      </c>
      <c r="S82" s="61" t="s">
        <v>2598</v>
      </c>
      <c r="T82" s="61" t="s">
        <v>2598</v>
      </c>
      <c r="U82" s="61" t="s">
        <v>2041</v>
      </c>
      <c r="V82" s="61" t="s">
        <v>3784</v>
      </c>
      <c r="W82" s="61" t="s">
        <v>1938</v>
      </c>
      <c r="X82" s="61" t="s">
        <v>1447</v>
      </c>
      <c r="Y82" s="61" t="s">
        <v>3406</v>
      </c>
      <c r="Z82" s="62">
        <v>43</v>
      </c>
      <c r="AA82" s="61">
        <v>44</v>
      </c>
      <c r="AB82" s="62">
        <v>43</v>
      </c>
      <c r="AC82" s="61">
        <v>44</v>
      </c>
      <c r="AD82" s="62">
        <v>43</v>
      </c>
      <c r="AE82" s="61">
        <v>44</v>
      </c>
      <c r="AF82" s="61" t="s">
        <v>2116</v>
      </c>
      <c r="AG82" s="61" t="s">
        <v>3737</v>
      </c>
      <c r="AH82" s="61" t="s">
        <v>3785</v>
      </c>
      <c r="AI82" s="61">
        <v>0</v>
      </c>
      <c r="AJ82" s="61" t="s">
        <v>2200</v>
      </c>
      <c r="AK82" s="62">
        <v>2025</v>
      </c>
      <c r="AL82" s="62">
        <v>11</v>
      </c>
      <c r="AM82" s="62">
        <v>0</v>
      </c>
      <c r="AN82" s="62">
        <v>6</v>
      </c>
      <c r="AO82" s="62">
        <v>13</v>
      </c>
      <c r="AP82" s="61" t="s">
        <v>1138</v>
      </c>
      <c r="AQ82" s="61" t="s">
        <v>1221</v>
      </c>
      <c r="AR82" s="61" t="s">
        <v>2201</v>
      </c>
      <c r="AS82" s="61" t="s">
        <v>3786</v>
      </c>
      <c r="AT82" s="61" t="s">
        <v>1702</v>
      </c>
      <c r="AU82" s="61" t="b">
        <v>1</v>
      </c>
      <c r="AV82" s="61" t="b">
        <v>0</v>
      </c>
      <c r="AW82" s="61" t="s">
        <v>1702</v>
      </c>
      <c r="AX82" s="61" t="s">
        <v>1702</v>
      </c>
      <c r="AY82" s="61">
        <v>0</v>
      </c>
      <c r="AZ82" s="61">
        <v>0</v>
      </c>
      <c r="BA82" s="61">
        <v>0</v>
      </c>
      <c r="BB82" s="61" t="s">
        <v>3396</v>
      </c>
      <c r="BC82" s="61">
        <v>7</v>
      </c>
      <c r="BD82" s="61" t="b">
        <v>0</v>
      </c>
      <c r="BH82" s="47" t="str">
        <f t="shared" si="2"/>
        <v>SGCD</v>
      </c>
      <c r="BI82" s="47" t="str">
        <f t="shared" si="3"/>
        <v>Z22</v>
      </c>
      <c r="BJ82" s="47">
        <v>1219</v>
      </c>
    </row>
    <row r="83" spans="1:62" hidden="1">
      <c r="A83" s="61" t="b">
        <v>0</v>
      </c>
      <c r="B83" s="62">
        <v>9651</v>
      </c>
      <c r="C83" s="61" t="s">
        <v>1702</v>
      </c>
      <c r="D83" s="61" t="s">
        <v>2172</v>
      </c>
      <c r="E83" s="61" t="s">
        <v>2173</v>
      </c>
      <c r="F83" s="61" t="s">
        <v>2174</v>
      </c>
      <c r="G83" s="62" t="s">
        <v>1702</v>
      </c>
      <c r="H83" s="61" t="s">
        <v>1585</v>
      </c>
      <c r="I83" s="61" t="s">
        <v>1675</v>
      </c>
      <c r="J83" s="61" t="s">
        <v>2175</v>
      </c>
      <c r="K83" s="61" t="s">
        <v>2173</v>
      </c>
      <c r="L83" s="61" t="s">
        <v>2032</v>
      </c>
      <c r="M83" s="61" t="s">
        <v>1702</v>
      </c>
      <c r="N83" s="61" t="s">
        <v>1702</v>
      </c>
      <c r="O83" s="61" t="s">
        <v>1947</v>
      </c>
      <c r="P83" s="61">
        <v>0.7</v>
      </c>
      <c r="Q83" s="61">
        <v>36</v>
      </c>
      <c r="R83" s="61">
        <v>67</v>
      </c>
      <c r="S83" s="61" t="s">
        <v>2176</v>
      </c>
      <c r="T83" s="61" t="s">
        <v>2176</v>
      </c>
      <c r="U83" s="61" t="s">
        <v>2041</v>
      </c>
      <c r="V83" s="61" t="s">
        <v>2177</v>
      </c>
      <c r="W83" s="61" t="s">
        <v>1955</v>
      </c>
      <c r="X83" s="61" t="s">
        <v>1447</v>
      </c>
      <c r="Y83" s="61" t="s">
        <v>2178</v>
      </c>
      <c r="Z83" s="62">
        <v>500</v>
      </c>
      <c r="AA83" s="61">
        <v>6</v>
      </c>
      <c r="AB83" s="62">
        <v>500</v>
      </c>
      <c r="AC83" s="61">
        <v>6</v>
      </c>
      <c r="AD83" s="62">
        <v>500</v>
      </c>
      <c r="AE83" s="61">
        <v>6</v>
      </c>
      <c r="AF83" s="61" t="s">
        <v>2042</v>
      </c>
      <c r="AG83" s="61" t="s">
        <v>1959</v>
      </c>
      <c r="AH83" s="61" t="s">
        <v>1702</v>
      </c>
      <c r="AI83" s="61">
        <v>0</v>
      </c>
      <c r="AJ83" s="61" t="s">
        <v>2179</v>
      </c>
      <c r="AK83" s="62">
        <v>2024</v>
      </c>
      <c r="AL83" s="62">
        <v>7</v>
      </c>
      <c r="AM83" s="62">
        <v>1</v>
      </c>
      <c r="AN83" s="62">
        <v>9</v>
      </c>
      <c r="AO83" s="62">
        <v>26</v>
      </c>
      <c r="AP83" s="61" t="s">
        <v>1585</v>
      </c>
      <c r="AQ83" s="61" t="s">
        <v>1221</v>
      </c>
      <c r="AR83" s="61" t="s">
        <v>2180</v>
      </c>
      <c r="AS83" s="61" t="s">
        <v>2181</v>
      </c>
      <c r="AT83" s="61" t="s">
        <v>1702</v>
      </c>
      <c r="AU83" s="61" t="b">
        <v>1</v>
      </c>
      <c r="AV83" s="61" t="b">
        <v>0</v>
      </c>
      <c r="AW83" s="61" t="s">
        <v>1702</v>
      </c>
      <c r="AX83" s="61" t="s">
        <v>1702</v>
      </c>
      <c r="AY83" s="61">
        <v>0</v>
      </c>
      <c r="AZ83" s="61">
        <v>0</v>
      </c>
      <c r="BA83" s="61">
        <v>0</v>
      </c>
      <c r="BB83" s="61" t="s">
        <v>2182</v>
      </c>
      <c r="BC83" s="61">
        <v>1</v>
      </c>
      <c r="BD83" s="61" t="b">
        <v>0</v>
      </c>
      <c r="BH83" s="47" t="s">
        <v>1197</v>
      </c>
      <c r="BI83" s="47" t="str">
        <f t="shared" si="3"/>
        <v>Z08</v>
      </c>
      <c r="BJ83" s="47">
        <v>1219</v>
      </c>
    </row>
    <row r="84" spans="1:62" hidden="1">
      <c r="A84" s="61" t="b">
        <v>0</v>
      </c>
      <c r="B84" s="62">
        <v>9652</v>
      </c>
      <c r="C84" s="61" t="s">
        <v>1702</v>
      </c>
      <c r="D84" s="61" t="s">
        <v>2172</v>
      </c>
      <c r="E84" s="61" t="s">
        <v>2183</v>
      </c>
      <c r="F84" s="61" t="s">
        <v>2174</v>
      </c>
      <c r="G84" s="62" t="s">
        <v>1702</v>
      </c>
      <c r="H84" s="61" t="s">
        <v>1585</v>
      </c>
      <c r="I84" s="61" t="s">
        <v>1675</v>
      </c>
      <c r="J84" s="61" t="s">
        <v>2175</v>
      </c>
      <c r="K84" s="61" t="s">
        <v>2183</v>
      </c>
      <c r="L84" s="61" t="s">
        <v>2032</v>
      </c>
      <c r="M84" s="61" t="s">
        <v>1702</v>
      </c>
      <c r="N84" s="61" t="s">
        <v>1702</v>
      </c>
      <c r="O84" s="61" t="s">
        <v>1947</v>
      </c>
      <c r="P84" s="61">
        <v>0.7</v>
      </c>
      <c r="Q84" s="61">
        <v>36</v>
      </c>
      <c r="R84" s="61">
        <v>67</v>
      </c>
      <c r="S84" s="61" t="s">
        <v>2176</v>
      </c>
      <c r="T84" s="61" t="s">
        <v>2176</v>
      </c>
      <c r="U84" s="61" t="s">
        <v>2041</v>
      </c>
      <c r="V84" s="61" t="s">
        <v>2177</v>
      </c>
      <c r="W84" s="61" t="s">
        <v>1955</v>
      </c>
      <c r="X84" s="61" t="s">
        <v>1447</v>
      </c>
      <c r="Y84" s="61" t="s">
        <v>2178</v>
      </c>
      <c r="Z84" s="62">
        <v>185</v>
      </c>
      <c r="AA84" s="61">
        <v>2</v>
      </c>
      <c r="AB84" s="62">
        <v>185</v>
      </c>
      <c r="AC84" s="61">
        <v>2</v>
      </c>
      <c r="AD84" s="62">
        <v>185</v>
      </c>
      <c r="AE84" s="61">
        <v>2</v>
      </c>
      <c r="AF84" s="61" t="s">
        <v>2042</v>
      </c>
      <c r="AG84" s="61" t="s">
        <v>1959</v>
      </c>
      <c r="AH84" s="61" t="s">
        <v>1702</v>
      </c>
      <c r="AI84" s="61">
        <v>0</v>
      </c>
      <c r="AJ84" s="61" t="s">
        <v>2179</v>
      </c>
      <c r="AK84" s="62">
        <v>2024</v>
      </c>
      <c r="AL84" s="62">
        <v>7</v>
      </c>
      <c r="AM84" s="62">
        <v>1</v>
      </c>
      <c r="AN84" s="62">
        <v>9</v>
      </c>
      <c r="AO84" s="62">
        <v>26</v>
      </c>
      <c r="AP84" s="61" t="s">
        <v>1585</v>
      </c>
      <c r="AQ84" s="61" t="s">
        <v>1221</v>
      </c>
      <c r="AR84" s="61" t="s">
        <v>2180</v>
      </c>
      <c r="AS84" s="61" t="s">
        <v>2181</v>
      </c>
      <c r="AT84" s="61" t="s">
        <v>1702</v>
      </c>
      <c r="AU84" s="61" t="b">
        <v>1</v>
      </c>
      <c r="AV84" s="61" t="b">
        <v>0</v>
      </c>
      <c r="AW84" s="61" t="s">
        <v>1702</v>
      </c>
      <c r="AX84" s="61" t="s">
        <v>1702</v>
      </c>
      <c r="AY84" s="61">
        <v>0</v>
      </c>
      <c r="AZ84" s="61">
        <v>0</v>
      </c>
      <c r="BA84" s="61">
        <v>0</v>
      </c>
      <c r="BB84" s="61" t="s">
        <v>2182</v>
      </c>
      <c r="BC84" s="61">
        <v>1</v>
      </c>
      <c r="BD84" s="61" t="b">
        <v>0</v>
      </c>
      <c r="BH84" s="47" t="s">
        <v>1197</v>
      </c>
      <c r="BI84" s="47" t="str">
        <f t="shared" si="3"/>
        <v>Z08</v>
      </c>
      <c r="BJ84" s="47">
        <v>1219</v>
      </c>
    </row>
    <row r="85" spans="1:62" hidden="1">
      <c r="A85" s="61" t="b">
        <v>0</v>
      </c>
      <c r="B85" s="62">
        <v>9653</v>
      </c>
      <c r="C85" s="61" t="s">
        <v>1702</v>
      </c>
      <c r="D85" s="61" t="s">
        <v>3408</v>
      </c>
      <c r="E85" s="61" t="s">
        <v>3789</v>
      </c>
      <c r="F85" s="61" t="s">
        <v>2119</v>
      </c>
      <c r="G85" s="62" t="s">
        <v>1702</v>
      </c>
      <c r="H85" s="61" t="s">
        <v>1033</v>
      </c>
      <c r="I85" s="61" t="s">
        <v>1675</v>
      </c>
      <c r="J85" s="61" t="s">
        <v>3409</v>
      </c>
      <c r="K85" s="61" t="s">
        <v>3789</v>
      </c>
      <c r="L85" s="61" t="s">
        <v>2032</v>
      </c>
      <c r="M85" s="61" t="s">
        <v>1702</v>
      </c>
      <c r="N85" s="61" t="s">
        <v>1702</v>
      </c>
      <c r="O85" s="61" t="s">
        <v>1947</v>
      </c>
      <c r="P85" s="61">
        <v>0.7</v>
      </c>
      <c r="Q85" s="61">
        <v>47</v>
      </c>
      <c r="R85" s="61">
        <v>0</v>
      </c>
      <c r="S85" s="61" t="s">
        <v>3410</v>
      </c>
      <c r="T85" s="61" t="s">
        <v>3410</v>
      </c>
      <c r="U85" s="61" t="s">
        <v>2041</v>
      </c>
      <c r="V85" s="61" t="s">
        <v>3787</v>
      </c>
      <c r="W85" s="61" t="s">
        <v>1955</v>
      </c>
      <c r="X85" s="61" t="s">
        <v>1447</v>
      </c>
      <c r="Y85" s="61" t="s">
        <v>2178</v>
      </c>
      <c r="Z85" s="62">
        <v>1</v>
      </c>
      <c r="AA85" s="61">
        <v>75</v>
      </c>
      <c r="AB85" s="62">
        <v>1</v>
      </c>
      <c r="AC85" s="61">
        <v>75</v>
      </c>
      <c r="AD85" s="62">
        <v>1</v>
      </c>
      <c r="AE85" s="61">
        <v>75</v>
      </c>
      <c r="AF85" s="61" t="s">
        <v>3450</v>
      </c>
      <c r="AG85" s="61" t="s">
        <v>1958</v>
      </c>
      <c r="AH85" s="61" t="s">
        <v>1702</v>
      </c>
      <c r="AI85" s="61">
        <v>0</v>
      </c>
      <c r="AJ85" s="61" t="s">
        <v>3788</v>
      </c>
      <c r="AK85" s="62">
        <v>2025</v>
      </c>
      <c r="AL85" s="62">
        <v>11</v>
      </c>
      <c r="AM85" s="62">
        <v>0</v>
      </c>
      <c r="AN85" s="62">
        <v>5</v>
      </c>
      <c r="AO85" s="62">
        <v>28</v>
      </c>
      <c r="AP85" s="61" t="s">
        <v>1033</v>
      </c>
      <c r="AQ85" s="61" t="s">
        <v>1221</v>
      </c>
      <c r="AR85" s="61" t="s">
        <v>3411</v>
      </c>
      <c r="AS85" s="61" t="s">
        <v>2181</v>
      </c>
      <c r="AT85" s="61" t="s">
        <v>1702</v>
      </c>
      <c r="AU85" s="61" t="b">
        <v>1</v>
      </c>
      <c r="AV85" s="61" t="b">
        <v>0</v>
      </c>
      <c r="AW85" s="61" t="s">
        <v>1702</v>
      </c>
      <c r="AX85" s="61" t="s">
        <v>1702</v>
      </c>
      <c r="AY85" s="61">
        <v>0</v>
      </c>
      <c r="AZ85" s="61">
        <v>0</v>
      </c>
      <c r="BA85" s="61">
        <v>0</v>
      </c>
      <c r="BB85" s="61" t="s">
        <v>2182</v>
      </c>
      <c r="BC85" s="61">
        <v>1</v>
      </c>
      <c r="BD85" s="61" t="b">
        <v>0</v>
      </c>
      <c r="BH85" s="47" t="s">
        <v>1197</v>
      </c>
      <c r="BI85" s="47" t="str">
        <f t="shared" si="3"/>
        <v>Z08</v>
      </c>
      <c r="BJ85" s="47">
        <v>1219</v>
      </c>
    </row>
    <row r="86" spans="1:62" hidden="1">
      <c r="A86" s="61" t="b">
        <v>0</v>
      </c>
      <c r="B86" s="62">
        <v>9654</v>
      </c>
      <c r="C86" s="61" t="s">
        <v>1702</v>
      </c>
      <c r="D86" s="61" t="s">
        <v>3412</v>
      </c>
      <c r="E86" s="61" t="s">
        <v>3413</v>
      </c>
      <c r="F86" s="61" t="s">
        <v>3414</v>
      </c>
      <c r="G86" s="62" t="s">
        <v>1702</v>
      </c>
      <c r="H86" s="61" t="s">
        <v>487</v>
      </c>
      <c r="I86" s="61" t="s">
        <v>1675</v>
      </c>
      <c r="J86" s="61" t="s">
        <v>3415</v>
      </c>
      <c r="K86" s="61" t="s">
        <v>3413</v>
      </c>
      <c r="L86" s="61" t="s">
        <v>2032</v>
      </c>
      <c r="M86" s="61" t="s">
        <v>1702</v>
      </c>
      <c r="N86" s="61" t="s">
        <v>1702</v>
      </c>
      <c r="O86" s="61" t="s">
        <v>1947</v>
      </c>
      <c r="P86" s="61">
        <v>1.6</v>
      </c>
      <c r="Q86" s="61">
        <v>19.8</v>
      </c>
      <c r="R86" s="61">
        <v>0</v>
      </c>
      <c r="S86" s="61" t="s">
        <v>3416</v>
      </c>
      <c r="T86" s="61" t="s">
        <v>3416</v>
      </c>
      <c r="U86" s="61" t="s">
        <v>2041</v>
      </c>
      <c r="V86" s="61" t="s">
        <v>3417</v>
      </c>
      <c r="W86" s="61" t="s">
        <v>1955</v>
      </c>
      <c r="X86" s="61" t="s">
        <v>1447</v>
      </c>
      <c r="Y86" s="61" t="s">
        <v>2178</v>
      </c>
      <c r="Z86" s="62">
        <v>1</v>
      </c>
      <c r="AA86" s="61">
        <v>114</v>
      </c>
      <c r="AB86" s="62">
        <v>1</v>
      </c>
      <c r="AC86" s="61">
        <v>114</v>
      </c>
      <c r="AD86" s="62">
        <v>1</v>
      </c>
      <c r="AE86" s="61">
        <v>114</v>
      </c>
      <c r="AF86" s="61" t="s">
        <v>3418</v>
      </c>
      <c r="AG86" s="61" t="s">
        <v>1958</v>
      </c>
      <c r="AH86" s="61" t="s">
        <v>1702</v>
      </c>
      <c r="AI86" s="61">
        <v>0</v>
      </c>
      <c r="AJ86" s="61" t="s">
        <v>3419</v>
      </c>
      <c r="AK86" s="62">
        <v>2024</v>
      </c>
      <c r="AL86" s="62">
        <v>7</v>
      </c>
      <c r="AM86" s="62">
        <v>1</v>
      </c>
      <c r="AN86" s="62">
        <v>10</v>
      </c>
      <c r="AO86" s="62">
        <v>4</v>
      </c>
      <c r="AP86" s="61" t="s">
        <v>487</v>
      </c>
      <c r="AQ86" s="61" t="s">
        <v>1221</v>
      </c>
      <c r="AR86" s="61" t="s">
        <v>3420</v>
      </c>
      <c r="AS86" s="61" t="s">
        <v>3421</v>
      </c>
      <c r="AT86" s="61" t="s">
        <v>1702</v>
      </c>
      <c r="AU86" s="61" t="b">
        <v>1</v>
      </c>
      <c r="AV86" s="61" t="b">
        <v>0</v>
      </c>
      <c r="AW86" s="61" t="s">
        <v>1702</v>
      </c>
      <c r="AX86" s="61" t="s">
        <v>1702</v>
      </c>
      <c r="AY86" s="61">
        <v>0</v>
      </c>
      <c r="AZ86" s="61">
        <v>0</v>
      </c>
      <c r="BA86" s="61">
        <v>0</v>
      </c>
      <c r="BB86" s="61" t="s">
        <v>2182</v>
      </c>
      <c r="BC86" s="61">
        <v>3</v>
      </c>
      <c r="BD86" s="61" t="b">
        <v>0</v>
      </c>
      <c r="BH86" s="47" t="s">
        <v>1197</v>
      </c>
      <c r="BI86" s="47" t="str">
        <f t="shared" si="3"/>
        <v>Z08</v>
      </c>
      <c r="BJ86" s="47">
        <v>1219</v>
      </c>
    </row>
    <row r="87" spans="1:62" hidden="1">
      <c r="A87" s="61" t="b">
        <v>0</v>
      </c>
      <c r="B87" s="62">
        <v>9699</v>
      </c>
      <c r="C87" s="61" t="s">
        <v>1702</v>
      </c>
      <c r="D87" s="61" t="s">
        <v>3422</v>
      </c>
      <c r="E87" s="61" t="s">
        <v>3423</v>
      </c>
      <c r="F87" s="61" t="s">
        <v>3424</v>
      </c>
      <c r="G87" s="62">
        <v>40</v>
      </c>
      <c r="H87" s="61" t="s">
        <v>1014</v>
      </c>
      <c r="I87" s="61" t="s">
        <v>1675</v>
      </c>
      <c r="J87" s="61" t="s">
        <v>3425</v>
      </c>
      <c r="K87" s="61" t="s">
        <v>3423</v>
      </c>
      <c r="L87" s="61" t="s">
        <v>2032</v>
      </c>
      <c r="M87" s="61" t="s">
        <v>1894</v>
      </c>
      <c r="N87" s="61" t="s">
        <v>1702</v>
      </c>
      <c r="O87" s="61" t="s">
        <v>1945</v>
      </c>
      <c r="P87" s="61">
        <v>1.6</v>
      </c>
      <c r="Q87" s="61">
        <v>40</v>
      </c>
      <c r="R87" s="61">
        <v>0</v>
      </c>
      <c r="S87" s="61" t="s">
        <v>3400</v>
      </c>
      <c r="T87" s="61" t="s">
        <v>3400</v>
      </c>
      <c r="U87" s="61" t="s">
        <v>2041</v>
      </c>
      <c r="V87" s="61" t="s">
        <v>3426</v>
      </c>
      <c r="W87" s="61" t="s">
        <v>1938</v>
      </c>
      <c r="X87" s="61" t="s">
        <v>1447</v>
      </c>
      <c r="Y87" s="61" t="s">
        <v>2184</v>
      </c>
      <c r="Z87" s="62">
        <v>1</v>
      </c>
      <c r="AA87" s="61">
        <v>111</v>
      </c>
      <c r="AB87" s="62">
        <v>1</v>
      </c>
      <c r="AC87" s="61">
        <v>111</v>
      </c>
      <c r="AD87" s="62">
        <v>1</v>
      </c>
      <c r="AE87" s="61">
        <v>111</v>
      </c>
      <c r="AF87" s="61" t="s">
        <v>2590</v>
      </c>
      <c r="AG87" s="61" t="s">
        <v>1958</v>
      </c>
      <c r="AH87" s="61" t="s">
        <v>1702</v>
      </c>
      <c r="AI87" s="61">
        <v>0</v>
      </c>
      <c r="AJ87" s="61" t="s">
        <v>2179</v>
      </c>
      <c r="AK87" s="62">
        <v>2024</v>
      </c>
      <c r="AL87" s="62">
        <v>7</v>
      </c>
      <c r="AM87" s="62">
        <v>1</v>
      </c>
      <c r="AN87" s="62">
        <v>9</v>
      </c>
      <c r="AO87" s="62">
        <v>26</v>
      </c>
      <c r="AP87" s="61" t="s">
        <v>1014</v>
      </c>
      <c r="AQ87" s="61" t="s">
        <v>1221</v>
      </c>
      <c r="AR87" s="61" t="s">
        <v>2929</v>
      </c>
      <c r="AS87" s="61" t="s">
        <v>3427</v>
      </c>
      <c r="AT87" s="61" t="s">
        <v>1702</v>
      </c>
      <c r="AU87" s="61" t="b">
        <v>1</v>
      </c>
      <c r="AV87" s="61" t="b">
        <v>0</v>
      </c>
      <c r="AW87" s="61" t="s">
        <v>1702</v>
      </c>
      <c r="AX87" s="61" t="s">
        <v>1702</v>
      </c>
      <c r="AY87" s="61">
        <v>0</v>
      </c>
      <c r="AZ87" s="61">
        <v>0</v>
      </c>
      <c r="BA87" s="61">
        <v>0</v>
      </c>
      <c r="BB87" s="61" t="s">
        <v>2186</v>
      </c>
      <c r="BC87" s="61">
        <v>6</v>
      </c>
      <c r="BD87" s="61" t="b">
        <v>0</v>
      </c>
      <c r="BH87" s="47" t="s">
        <v>1197</v>
      </c>
      <c r="BI87" s="47" t="str">
        <f t="shared" si="3"/>
        <v>Z22</v>
      </c>
      <c r="BJ87" s="47">
        <v>1219</v>
      </c>
    </row>
    <row r="88" spans="1:62" hidden="1">
      <c r="A88" s="61" t="b">
        <v>0</v>
      </c>
      <c r="B88" s="62">
        <v>9716</v>
      </c>
      <c r="C88" s="61" t="s">
        <v>1702</v>
      </c>
      <c r="D88" s="61" t="s">
        <v>3790</v>
      </c>
      <c r="E88" s="61" t="s">
        <v>3791</v>
      </c>
      <c r="F88" s="61" t="s">
        <v>2065</v>
      </c>
      <c r="G88" s="62" t="s">
        <v>1702</v>
      </c>
      <c r="H88" s="61" t="s">
        <v>174</v>
      </c>
      <c r="I88" s="61" t="s">
        <v>1675</v>
      </c>
      <c r="J88" s="61" t="s">
        <v>3792</v>
      </c>
      <c r="K88" s="61" t="s">
        <v>3793</v>
      </c>
      <c r="L88" s="61" t="s">
        <v>2032</v>
      </c>
      <c r="M88" s="61" t="s">
        <v>1894</v>
      </c>
      <c r="N88" s="61" t="s">
        <v>1702</v>
      </c>
      <c r="O88" s="61" t="s">
        <v>1945</v>
      </c>
      <c r="P88" s="61">
        <v>0.8</v>
      </c>
      <c r="Q88" s="61">
        <v>210</v>
      </c>
      <c r="R88" s="61">
        <v>114</v>
      </c>
      <c r="S88" s="61" t="s">
        <v>3237</v>
      </c>
      <c r="T88" s="61" t="s">
        <v>3237</v>
      </c>
      <c r="U88" s="61" t="s">
        <v>2041</v>
      </c>
      <c r="V88" s="61" t="s">
        <v>3794</v>
      </c>
      <c r="W88" s="61" t="s">
        <v>1938</v>
      </c>
      <c r="X88" s="61" t="s">
        <v>1447</v>
      </c>
      <c r="Y88" s="61" t="s">
        <v>2188</v>
      </c>
      <c r="Z88" s="62">
        <v>100</v>
      </c>
      <c r="AA88" s="61">
        <v>15</v>
      </c>
      <c r="AB88" s="62">
        <v>100</v>
      </c>
      <c r="AC88" s="61">
        <v>15</v>
      </c>
      <c r="AD88" s="62">
        <v>100</v>
      </c>
      <c r="AE88" s="61">
        <v>15</v>
      </c>
      <c r="AF88" s="61" t="s">
        <v>2045</v>
      </c>
      <c r="AG88" s="61" t="s">
        <v>3737</v>
      </c>
      <c r="AH88" s="61" t="s">
        <v>3795</v>
      </c>
      <c r="AI88" s="61">
        <v>0</v>
      </c>
      <c r="AJ88" s="61" t="s">
        <v>3743</v>
      </c>
      <c r="AK88" s="62">
        <v>2024</v>
      </c>
      <c r="AL88" s="62">
        <v>9</v>
      </c>
      <c r="AM88" s="62">
        <v>1</v>
      </c>
      <c r="AN88" s="62">
        <v>8</v>
      </c>
      <c r="AO88" s="62">
        <v>16</v>
      </c>
      <c r="AP88" s="61" t="s">
        <v>174</v>
      </c>
      <c r="AQ88" s="61" t="s">
        <v>1221</v>
      </c>
      <c r="AR88" s="61" t="s">
        <v>3238</v>
      </c>
      <c r="AS88" s="61" t="s">
        <v>3796</v>
      </c>
      <c r="AT88" s="61" t="s">
        <v>1702</v>
      </c>
      <c r="AU88" s="61" t="b">
        <v>0</v>
      </c>
      <c r="AV88" s="61" t="b">
        <v>0</v>
      </c>
      <c r="AW88" s="61" t="s">
        <v>1702</v>
      </c>
      <c r="AX88" s="61" t="s">
        <v>1702</v>
      </c>
      <c r="AY88" s="61">
        <v>0</v>
      </c>
      <c r="AZ88" s="61">
        <v>0</v>
      </c>
      <c r="BA88" s="61">
        <v>0</v>
      </c>
      <c r="BB88" s="61" t="s">
        <v>2191</v>
      </c>
      <c r="BC88" s="61">
        <v>3</v>
      </c>
      <c r="BD88" s="61" t="b">
        <v>0</v>
      </c>
      <c r="BH88" s="47" t="str">
        <f t="shared" si="2"/>
        <v>SGCC</v>
      </c>
      <c r="BI88" s="47" t="str">
        <f t="shared" si="3"/>
        <v>Z22</v>
      </c>
      <c r="BJ88" s="47">
        <v>1219</v>
      </c>
    </row>
    <row r="89" spans="1:62" hidden="1">
      <c r="A89" s="61" t="b">
        <v>0</v>
      </c>
      <c r="B89" s="62">
        <v>9778</v>
      </c>
      <c r="C89" s="61" t="s">
        <v>1702</v>
      </c>
      <c r="D89" s="61" t="s">
        <v>2202</v>
      </c>
      <c r="E89" s="61" t="s">
        <v>2203</v>
      </c>
      <c r="F89" s="61" t="s">
        <v>2065</v>
      </c>
      <c r="G89" s="62" t="s">
        <v>1702</v>
      </c>
      <c r="H89" s="61" t="s">
        <v>423</v>
      </c>
      <c r="I89" s="61" t="s">
        <v>1675</v>
      </c>
      <c r="J89" s="61" t="s">
        <v>2204</v>
      </c>
      <c r="K89" s="61" t="s">
        <v>2203</v>
      </c>
      <c r="L89" s="61" t="s">
        <v>2032</v>
      </c>
      <c r="M89" s="61" t="s">
        <v>1894</v>
      </c>
      <c r="N89" s="61" t="s">
        <v>1702</v>
      </c>
      <c r="O89" s="61" t="s">
        <v>1945</v>
      </c>
      <c r="P89" s="61">
        <v>0.6</v>
      </c>
      <c r="Q89" s="61">
        <v>71.5</v>
      </c>
      <c r="R89" s="61">
        <v>680</v>
      </c>
      <c r="S89" s="61" t="s">
        <v>2187</v>
      </c>
      <c r="T89" s="61" t="s">
        <v>2187</v>
      </c>
      <c r="U89" s="61" t="s">
        <v>2041</v>
      </c>
      <c r="V89" s="61" t="s">
        <v>2205</v>
      </c>
      <c r="W89" s="61" t="s">
        <v>1938</v>
      </c>
      <c r="X89" s="61" t="s">
        <v>1447</v>
      </c>
      <c r="Y89" s="61" t="s">
        <v>2192</v>
      </c>
      <c r="Z89" s="62">
        <v>100</v>
      </c>
      <c r="AA89" s="61">
        <v>22</v>
      </c>
      <c r="AB89" s="62">
        <v>100</v>
      </c>
      <c r="AC89" s="61">
        <v>22</v>
      </c>
      <c r="AD89" s="62">
        <v>100</v>
      </c>
      <c r="AE89" s="61">
        <v>22</v>
      </c>
      <c r="AF89" s="61" t="s">
        <v>2275</v>
      </c>
      <c r="AG89" s="61" t="s">
        <v>1959</v>
      </c>
      <c r="AH89" s="61" t="s">
        <v>1702</v>
      </c>
      <c r="AI89" s="61">
        <v>0</v>
      </c>
      <c r="AJ89" s="61" t="s">
        <v>2189</v>
      </c>
      <c r="AK89" s="62">
        <v>2024</v>
      </c>
      <c r="AL89" s="62">
        <v>11</v>
      </c>
      <c r="AM89" s="62">
        <v>1</v>
      </c>
      <c r="AN89" s="62">
        <v>6</v>
      </c>
      <c r="AO89" s="62">
        <v>7</v>
      </c>
      <c r="AP89" s="61" t="s">
        <v>423</v>
      </c>
      <c r="AQ89" s="61" t="s">
        <v>1270</v>
      </c>
      <c r="AR89" s="61" t="s">
        <v>2190</v>
      </c>
      <c r="AS89" s="61" t="s">
        <v>2207</v>
      </c>
      <c r="AT89" s="61" t="s">
        <v>1702</v>
      </c>
      <c r="AU89" s="61" t="b">
        <v>1</v>
      </c>
      <c r="AV89" s="61" t="b">
        <v>0</v>
      </c>
      <c r="AW89" s="61" t="s">
        <v>1702</v>
      </c>
      <c r="AX89" s="61" t="s">
        <v>1702</v>
      </c>
      <c r="AY89" s="61">
        <v>0</v>
      </c>
      <c r="AZ89" s="61">
        <v>0</v>
      </c>
      <c r="BA89" s="61">
        <v>0</v>
      </c>
      <c r="BB89" s="61" t="s">
        <v>2208</v>
      </c>
      <c r="BC89" s="61">
        <v>3</v>
      </c>
      <c r="BD89" s="61" t="b">
        <v>0</v>
      </c>
      <c r="BH89" s="47" t="str">
        <f t="shared" si="2"/>
        <v>SGCC</v>
      </c>
      <c r="BI89" s="47" t="str">
        <f t="shared" si="3"/>
        <v>Z22</v>
      </c>
      <c r="BJ89" s="47">
        <v>1219</v>
      </c>
    </row>
    <row r="90" spans="1:62" hidden="1">
      <c r="A90" s="61" t="b">
        <v>0</v>
      </c>
      <c r="B90" s="62">
        <v>9801</v>
      </c>
      <c r="C90" s="61" t="s">
        <v>1702</v>
      </c>
      <c r="D90" s="61" t="s">
        <v>3798</v>
      </c>
      <c r="E90" s="61" t="s">
        <v>3799</v>
      </c>
      <c r="F90" s="61" t="s">
        <v>1702</v>
      </c>
      <c r="G90" s="62" t="s">
        <v>1702</v>
      </c>
      <c r="H90" s="61" t="s">
        <v>1702</v>
      </c>
      <c r="I90" s="61" t="s">
        <v>1675</v>
      </c>
      <c r="J90" s="61" t="s">
        <v>3800</v>
      </c>
      <c r="K90" s="61" t="s">
        <v>3801</v>
      </c>
      <c r="L90" s="61" t="s">
        <v>2032</v>
      </c>
      <c r="M90" s="61" t="s">
        <v>1894</v>
      </c>
      <c r="N90" s="61" t="s">
        <v>1702</v>
      </c>
      <c r="O90" s="61" t="s">
        <v>1941</v>
      </c>
      <c r="P90" s="61">
        <v>0.7</v>
      </c>
      <c r="Q90" s="61">
        <v>106.6</v>
      </c>
      <c r="R90" s="61">
        <v>764.3</v>
      </c>
      <c r="S90" s="61" t="s">
        <v>2973</v>
      </c>
      <c r="T90" s="61" t="s">
        <v>2973</v>
      </c>
      <c r="U90" s="61" t="s">
        <v>2041</v>
      </c>
      <c r="V90" s="61" t="s">
        <v>3802</v>
      </c>
      <c r="W90" s="61" t="s">
        <v>1938</v>
      </c>
      <c r="X90" s="61" t="s">
        <v>1447</v>
      </c>
      <c r="Y90" s="61" t="s">
        <v>3797</v>
      </c>
      <c r="Z90" s="62">
        <v>42</v>
      </c>
      <c r="AA90" s="61">
        <v>20</v>
      </c>
      <c r="AB90" s="62">
        <v>42</v>
      </c>
      <c r="AC90" s="61">
        <v>20</v>
      </c>
      <c r="AD90" s="62">
        <v>42</v>
      </c>
      <c r="AE90" s="61">
        <v>20</v>
      </c>
      <c r="AF90" s="61" t="s">
        <v>3803</v>
      </c>
      <c r="AG90" s="61" t="s">
        <v>3734</v>
      </c>
      <c r="AH90" s="61" t="s">
        <v>3804</v>
      </c>
      <c r="AI90" s="61">
        <v>0</v>
      </c>
      <c r="AJ90" s="61" t="s">
        <v>3805</v>
      </c>
      <c r="AK90" s="62">
        <v>2024</v>
      </c>
      <c r="AL90" s="62">
        <v>8</v>
      </c>
      <c r="AM90" s="62">
        <v>1</v>
      </c>
      <c r="AN90" s="62">
        <v>9</v>
      </c>
      <c r="AO90" s="62">
        <v>17</v>
      </c>
      <c r="AP90" s="61" t="s">
        <v>1702</v>
      </c>
      <c r="AQ90" s="61" t="s">
        <v>1702</v>
      </c>
      <c r="AR90" s="61" t="s">
        <v>1702</v>
      </c>
      <c r="AS90" s="61" t="s">
        <v>3806</v>
      </c>
      <c r="AT90" s="61" t="s">
        <v>1702</v>
      </c>
      <c r="AU90" s="61" t="b">
        <v>1</v>
      </c>
      <c r="AV90" s="61" t="b">
        <v>0</v>
      </c>
      <c r="AW90" s="61" t="s">
        <v>1702</v>
      </c>
      <c r="AX90" s="61" t="s">
        <v>1702</v>
      </c>
      <c r="AY90" s="61">
        <v>0</v>
      </c>
      <c r="AZ90" s="61">
        <v>0</v>
      </c>
      <c r="BA90" s="61">
        <v>0</v>
      </c>
      <c r="BB90" s="61" t="s">
        <v>2208</v>
      </c>
      <c r="BC90" s="61">
        <v>1</v>
      </c>
      <c r="BD90" s="61" t="b">
        <v>0</v>
      </c>
      <c r="BH90" s="47" t="s">
        <v>1197</v>
      </c>
      <c r="BI90" s="47" t="str">
        <f t="shared" si="3"/>
        <v>Z18</v>
      </c>
      <c r="BJ90" s="47">
        <v>1219</v>
      </c>
    </row>
    <row r="91" spans="1:62" hidden="1">
      <c r="A91" s="61" t="b">
        <v>0</v>
      </c>
      <c r="B91" s="62">
        <v>9802</v>
      </c>
      <c r="C91" s="61" t="s">
        <v>1702</v>
      </c>
      <c r="D91" s="61" t="s">
        <v>4538</v>
      </c>
      <c r="E91" s="61" t="s">
        <v>4539</v>
      </c>
      <c r="F91" s="61" t="s">
        <v>1702</v>
      </c>
      <c r="G91" s="62" t="s">
        <v>1702</v>
      </c>
      <c r="H91" s="61" t="s">
        <v>1702</v>
      </c>
      <c r="I91" s="61" t="s">
        <v>1675</v>
      </c>
      <c r="J91" s="61" t="s">
        <v>4540</v>
      </c>
      <c r="K91" s="61" t="s">
        <v>4539</v>
      </c>
      <c r="L91" s="61" t="s">
        <v>2032</v>
      </c>
      <c r="M91" s="61" t="s">
        <v>1894</v>
      </c>
      <c r="N91" s="61" t="s">
        <v>1702</v>
      </c>
      <c r="O91" s="61" t="s">
        <v>1945</v>
      </c>
      <c r="P91" s="61">
        <v>0.8</v>
      </c>
      <c r="Q91" s="61">
        <v>142</v>
      </c>
      <c r="R91" s="61">
        <v>455</v>
      </c>
      <c r="S91" s="61" t="s">
        <v>4541</v>
      </c>
      <c r="T91" s="61" t="s">
        <v>4541</v>
      </c>
      <c r="U91" s="61" t="s">
        <v>2041</v>
      </c>
      <c r="V91" s="61" t="s">
        <v>4542</v>
      </c>
      <c r="W91" s="61" t="s">
        <v>1938</v>
      </c>
      <c r="X91" s="61" t="s">
        <v>1447</v>
      </c>
      <c r="Y91" s="61" t="s">
        <v>3797</v>
      </c>
      <c r="Z91" s="62">
        <v>28</v>
      </c>
      <c r="AA91" s="61">
        <v>11</v>
      </c>
      <c r="AB91" s="62">
        <v>28</v>
      </c>
      <c r="AC91" s="61">
        <v>11</v>
      </c>
      <c r="AD91" s="62">
        <v>28</v>
      </c>
      <c r="AE91" s="61">
        <v>11</v>
      </c>
      <c r="AF91" s="61" t="s">
        <v>2042</v>
      </c>
      <c r="AG91" s="61" t="s">
        <v>1959</v>
      </c>
      <c r="AH91" s="61" t="s">
        <v>1702</v>
      </c>
      <c r="AI91" s="61">
        <v>0</v>
      </c>
      <c r="AJ91" s="61" t="s">
        <v>4537</v>
      </c>
      <c r="AK91" s="62">
        <v>2026</v>
      </c>
      <c r="AL91" s="62">
        <v>1</v>
      </c>
      <c r="AM91" s="62">
        <v>0</v>
      </c>
      <c r="AN91" s="62">
        <v>3</v>
      </c>
      <c r="AO91" s="62">
        <v>22</v>
      </c>
      <c r="AP91" s="61" t="s">
        <v>1702</v>
      </c>
      <c r="AQ91" s="61" t="s">
        <v>1702</v>
      </c>
      <c r="AR91" s="61" t="s">
        <v>1702</v>
      </c>
      <c r="AS91" s="61" t="s">
        <v>4543</v>
      </c>
      <c r="AT91" s="61" t="s">
        <v>1702</v>
      </c>
      <c r="AU91" s="61" t="b">
        <v>1</v>
      </c>
      <c r="AV91" s="61" t="b">
        <v>0</v>
      </c>
      <c r="AW91" s="61" t="s">
        <v>1702</v>
      </c>
      <c r="AX91" s="61" t="s">
        <v>1702</v>
      </c>
      <c r="AY91" s="61">
        <v>0</v>
      </c>
      <c r="AZ91" s="61">
        <v>0</v>
      </c>
      <c r="BA91" s="61">
        <v>0</v>
      </c>
      <c r="BB91" s="61" t="s">
        <v>2208</v>
      </c>
      <c r="BC91" s="61">
        <v>4</v>
      </c>
      <c r="BD91" s="61" t="b">
        <v>0</v>
      </c>
      <c r="BH91" s="47" t="str">
        <f t="shared" si="2"/>
        <v>SGCC</v>
      </c>
      <c r="BI91" s="47" t="str">
        <f t="shared" si="3"/>
        <v>Z22</v>
      </c>
      <c r="BJ91" s="47">
        <v>1219</v>
      </c>
    </row>
    <row r="92" spans="1:62" hidden="1">
      <c r="A92" s="61" t="b">
        <v>0</v>
      </c>
      <c r="B92" s="62">
        <v>9803</v>
      </c>
      <c r="C92" s="61" t="s">
        <v>1702</v>
      </c>
      <c r="D92" s="61" t="s">
        <v>3807</v>
      </c>
      <c r="E92" s="61" t="s">
        <v>3808</v>
      </c>
      <c r="F92" s="61" t="s">
        <v>2065</v>
      </c>
      <c r="G92" s="62" t="s">
        <v>1702</v>
      </c>
      <c r="H92" s="61" t="s">
        <v>200</v>
      </c>
      <c r="I92" s="61" t="s">
        <v>1675</v>
      </c>
      <c r="J92" s="61" t="s">
        <v>3809</v>
      </c>
      <c r="K92" s="61" t="s">
        <v>3810</v>
      </c>
      <c r="L92" s="61" t="s">
        <v>2032</v>
      </c>
      <c r="M92" s="61" t="s">
        <v>1702</v>
      </c>
      <c r="N92" s="61" t="s">
        <v>1702</v>
      </c>
      <c r="O92" s="61" t="s">
        <v>1945</v>
      </c>
      <c r="P92" s="61">
        <v>1.2</v>
      </c>
      <c r="Q92" s="61">
        <v>30</v>
      </c>
      <c r="R92" s="61">
        <v>0</v>
      </c>
      <c r="S92" s="61" t="s">
        <v>3811</v>
      </c>
      <c r="T92" s="61" t="s">
        <v>3811</v>
      </c>
      <c r="U92" s="61" t="s">
        <v>2041</v>
      </c>
      <c r="V92" s="61" t="s">
        <v>3812</v>
      </c>
      <c r="W92" s="61" t="s">
        <v>1938</v>
      </c>
      <c r="X92" s="61" t="s">
        <v>1447</v>
      </c>
      <c r="Y92" s="61" t="s">
        <v>3797</v>
      </c>
      <c r="Z92" s="62">
        <v>1</v>
      </c>
      <c r="AA92" s="61">
        <v>58</v>
      </c>
      <c r="AB92" s="62">
        <v>1</v>
      </c>
      <c r="AC92" s="61">
        <v>58</v>
      </c>
      <c r="AD92" s="62">
        <v>1</v>
      </c>
      <c r="AE92" s="61">
        <v>58</v>
      </c>
      <c r="AF92" s="61" t="s">
        <v>2666</v>
      </c>
      <c r="AG92" s="61" t="s">
        <v>3737</v>
      </c>
      <c r="AH92" s="61" t="s">
        <v>3813</v>
      </c>
      <c r="AI92" s="61">
        <v>0</v>
      </c>
      <c r="AJ92" s="61" t="s">
        <v>3814</v>
      </c>
      <c r="AK92" s="62">
        <v>2024</v>
      </c>
      <c r="AL92" s="62">
        <v>8</v>
      </c>
      <c r="AM92" s="62">
        <v>1</v>
      </c>
      <c r="AN92" s="62">
        <v>9</v>
      </c>
      <c r="AO92" s="62">
        <v>7</v>
      </c>
      <c r="AP92" s="61" t="s">
        <v>200</v>
      </c>
      <c r="AQ92" s="61" t="s">
        <v>1298</v>
      </c>
      <c r="AR92" s="61" t="s">
        <v>2635</v>
      </c>
      <c r="AS92" s="61" t="s">
        <v>3815</v>
      </c>
      <c r="AT92" s="61" t="s">
        <v>1702</v>
      </c>
      <c r="AU92" s="61" t="b">
        <v>1</v>
      </c>
      <c r="AV92" s="61" t="b">
        <v>0</v>
      </c>
      <c r="AW92" s="61" t="s">
        <v>1702</v>
      </c>
      <c r="AX92" s="61" t="s">
        <v>1702</v>
      </c>
      <c r="AY92" s="61">
        <v>0</v>
      </c>
      <c r="AZ92" s="61">
        <v>0</v>
      </c>
      <c r="BA92" s="61">
        <v>0</v>
      </c>
      <c r="BB92" s="61" t="s">
        <v>2208</v>
      </c>
      <c r="BC92" s="61">
        <v>7</v>
      </c>
      <c r="BD92" s="61" t="b">
        <v>0</v>
      </c>
      <c r="BH92" s="47" t="s">
        <v>1197</v>
      </c>
      <c r="BI92" s="47" t="str">
        <f t="shared" si="3"/>
        <v>Z22</v>
      </c>
      <c r="BJ92" s="47">
        <v>1219</v>
      </c>
    </row>
    <row r="93" spans="1:62" hidden="1">
      <c r="A93" s="61" t="b">
        <v>0</v>
      </c>
      <c r="B93" s="62">
        <v>9804</v>
      </c>
      <c r="C93" s="61" t="s">
        <v>1702</v>
      </c>
      <c r="D93" s="61" t="s">
        <v>3807</v>
      </c>
      <c r="E93" s="61" t="s">
        <v>3816</v>
      </c>
      <c r="F93" s="61" t="s">
        <v>3817</v>
      </c>
      <c r="G93" s="62" t="s">
        <v>1702</v>
      </c>
      <c r="H93" s="61" t="s">
        <v>200</v>
      </c>
      <c r="I93" s="61" t="s">
        <v>1675</v>
      </c>
      <c r="J93" s="61" t="s">
        <v>3809</v>
      </c>
      <c r="K93" s="61" t="s">
        <v>3818</v>
      </c>
      <c r="L93" s="61" t="s">
        <v>2032</v>
      </c>
      <c r="M93" s="61" t="s">
        <v>1702</v>
      </c>
      <c r="N93" s="61" t="s">
        <v>1702</v>
      </c>
      <c r="O93" s="61" t="s">
        <v>1945</v>
      </c>
      <c r="P93" s="61">
        <v>1.2</v>
      </c>
      <c r="Q93" s="61">
        <v>30</v>
      </c>
      <c r="R93" s="61">
        <v>0</v>
      </c>
      <c r="S93" s="61" t="s">
        <v>3811</v>
      </c>
      <c r="T93" s="61" t="s">
        <v>3811</v>
      </c>
      <c r="U93" s="61" t="s">
        <v>2041</v>
      </c>
      <c r="V93" s="61" t="s">
        <v>3819</v>
      </c>
      <c r="W93" s="61" t="s">
        <v>1938</v>
      </c>
      <c r="X93" s="61" t="s">
        <v>1447</v>
      </c>
      <c r="Y93" s="61" t="s">
        <v>3797</v>
      </c>
      <c r="Z93" s="62">
        <v>1</v>
      </c>
      <c r="AA93" s="61">
        <v>60</v>
      </c>
      <c r="AB93" s="62">
        <v>1</v>
      </c>
      <c r="AC93" s="61">
        <v>60</v>
      </c>
      <c r="AD93" s="62">
        <v>1</v>
      </c>
      <c r="AE93" s="61">
        <v>60</v>
      </c>
      <c r="AF93" s="61" t="s">
        <v>2649</v>
      </c>
      <c r="AG93" s="61" t="s">
        <v>3737</v>
      </c>
      <c r="AH93" s="61" t="s">
        <v>3813</v>
      </c>
      <c r="AI93" s="61">
        <v>0</v>
      </c>
      <c r="AJ93" s="61" t="s">
        <v>3814</v>
      </c>
      <c r="AK93" s="62">
        <v>2024</v>
      </c>
      <c r="AL93" s="62">
        <v>8</v>
      </c>
      <c r="AM93" s="62">
        <v>1</v>
      </c>
      <c r="AN93" s="62">
        <v>9</v>
      </c>
      <c r="AO93" s="62">
        <v>7</v>
      </c>
      <c r="AP93" s="61" t="s">
        <v>200</v>
      </c>
      <c r="AQ93" s="61" t="s">
        <v>1298</v>
      </c>
      <c r="AR93" s="61" t="s">
        <v>2635</v>
      </c>
      <c r="AS93" s="61" t="s">
        <v>3815</v>
      </c>
      <c r="AT93" s="61" t="s">
        <v>1702</v>
      </c>
      <c r="AU93" s="61" t="b">
        <v>1</v>
      </c>
      <c r="AV93" s="61" t="b">
        <v>0</v>
      </c>
      <c r="AW93" s="61" t="s">
        <v>1702</v>
      </c>
      <c r="AX93" s="61" t="s">
        <v>1702</v>
      </c>
      <c r="AY93" s="61">
        <v>0</v>
      </c>
      <c r="AZ93" s="61">
        <v>0</v>
      </c>
      <c r="BA93" s="61">
        <v>0</v>
      </c>
      <c r="BB93" s="61" t="s">
        <v>2208</v>
      </c>
      <c r="BC93" s="61">
        <v>7</v>
      </c>
      <c r="BD93" s="61" t="b">
        <v>0</v>
      </c>
      <c r="BH93" s="47" t="s">
        <v>1197</v>
      </c>
      <c r="BI93" s="47" t="str">
        <f t="shared" si="3"/>
        <v>Z22</v>
      </c>
      <c r="BJ93" s="47">
        <v>1219</v>
      </c>
    </row>
    <row r="94" spans="1:62" hidden="1">
      <c r="A94" s="61" t="b">
        <v>0</v>
      </c>
      <c r="B94" s="62">
        <v>9810</v>
      </c>
      <c r="C94" s="61" t="s">
        <v>1702</v>
      </c>
      <c r="D94" s="61" t="s">
        <v>3428</v>
      </c>
      <c r="E94" s="61" t="s">
        <v>4274</v>
      </c>
      <c r="F94" s="61" t="s">
        <v>1702</v>
      </c>
      <c r="G94" s="62" t="s">
        <v>1702</v>
      </c>
      <c r="H94" s="61" t="s">
        <v>1702</v>
      </c>
      <c r="I94" s="61" t="s">
        <v>1675</v>
      </c>
      <c r="J94" s="61" t="s">
        <v>3429</v>
      </c>
      <c r="K94" s="61" t="s">
        <v>4274</v>
      </c>
      <c r="L94" s="61" t="s">
        <v>2032</v>
      </c>
      <c r="M94" s="61" t="s">
        <v>1702</v>
      </c>
      <c r="N94" s="61" t="s">
        <v>1702</v>
      </c>
      <c r="O94" s="61" t="s">
        <v>1947</v>
      </c>
      <c r="P94" s="61">
        <v>1</v>
      </c>
      <c r="Q94" s="61">
        <v>55</v>
      </c>
      <c r="R94" s="61">
        <v>0</v>
      </c>
      <c r="S94" s="61" t="s">
        <v>4275</v>
      </c>
      <c r="T94" s="61" t="s">
        <v>4275</v>
      </c>
      <c r="U94" s="61" t="s">
        <v>2041</v>
      </c>
      <c r="V94" s="61" t="s">
        <v>4276</v>
      </c>
      <c r="W94" s="61" t="s">
        <v>1955</v>
      </c>
      <c r="X94" s="61" t="s">
        <v>1447</v>
      </c>
      <c r="Y94" s="61" t="s">
        <v>3430</v>
      </c>
      <c r="Z94" s="62">
        <v>1</v>
      </c>
      <c r="AA94" s="61">
        <v>95</v>
      </c>
      <c r="AB94" s="62">
        <v>1</v>
      </c>
      <c r="AC94" s="61">
        <v>95</v>
      </c>
      <c r="AD94" s="62">
        <v>1</v>
      </c>
      <c r="AE94" s="61">
        <v>95</v>
      </c>
      <c r="AF94" s="61" t="s">
        <v>2649</v>
      </c>
      <c r="AG94" s="61" t="s">
        <v>1958</v>
      </c>
      <c r="AH94" s="61" t="s">
        <v>1702</v>
      </c>
      <c r="AI94" s="61">
        <v>0</v>
      </c>
      <c r="AJ94" s="61" t="s">
        <v>4234</v>
      </c>
      <c r="AK94" s="62">
        <v>2026</v>
      </c>
      <c r="AL94" s="62">
        <v>1</v>
      </c>
      <c r="AM94" s="62">
        <v>0</v>
      </c>
      <c r="AN94" s="62">
        <v>4</v>
      </c>
      <c r="AO94" s="62">
        <v>9</v>
      </c>
      <c r="AP94" s="61" t="s">
        <v>1702</v>
      </c>
      <c r="AQ94" s="61" t="s">
        <v>1702</v>
      </c>
      <c r="AR94" s="61" t="s">
        <v>1702</v>
      </c>
      <c r="AS94" s="61" t="s">
        <v>3431</v>
      </c>
      <c r="AT94" s="61" t="s">
        <v>1702</v>
      </c>
      <c r="AU94" s="61" t="b">
        <v>1</v>
      </c>
      <c r="AV94" s="61" t="b">
        <v>0</v>
      </c>
      <c r="AW94" s="61" t="s">
        <v>1702</v>
      </c>
      <c r="AX94" s="61" t="s">
        <v>1702</v>
      </c>
      <c r="AY94" s="61">
        <v>0</v>
      </c>
      <c r="AZ94" s="61">
        <v>0</v>
      </c>
      <c r="BA94" s="61">
        <v>0</v>
      </c>
      <c r="BB94" s="61" t="s">
        <v>3432</v>
      </c>
      <c r="BC94" s="61">
        <v>2</v>
      </c>
      <c r="BD94" s="61" t="b">
        <v>0</v>
      </c>
      <c r="BH94" s="47" t="s">
        <v>1197</v>
      </c>
      <c r="BI94" s="47" t="str">
        <f t="shared" si="3"/>
        <v>Z08</v>
      </c>
      <c r="BJ94" s="47">
        <v>1219</v>
      </c>
    </row>
    <row r="95" spans="1:62" hidden="1">
      <c r="A95" s="61" t="b">
        <v>0</v>
      </c>
      <c r="B95" s="62">
        <v>9904</v>
      </c>
      <c r="C95" s="61" t="s">
        <v>1702</v>
      </c>
      <c r="D95" s="61" t="s">
        <v>3821</v>
      </c>
      <c r="E95" s="61" t="s">
        <v>3825</v>
      </c>
      <c r="F95" s="61" t="s">
        <v>2065</v>
      </c>
      <c r="G95" s="62" t="s">
        <v>1702</v>
      </c>
      <c r="H95" s="61" t="s">
        <v>1160</v>
      </c>
      <c r="I95" s="61" t="s">
        <v>1675</v>
      </c>
      <c r="J95" s="61" t="s">
        <v>3822</v>
      </c>
      <c r="K95" s="61" t="s">
        <v>3826</v>
      </c>
      <c r="L95" s="61" t="s">
        <v>2032</v>
      </c>
      <c r="M95" s="61" t="s">
        <v>1894</v>
      </c>
      <c r="N95" s="61" t="s">
        <v>1702</v>
      </c>
      <c r="O95" s="61" t="s">
        <v>1945</v>
      </c>
      <c r="P95" s="61">
        <v>2</v>
      </c>
      <c r="Q95" s="61">
        <v>76</v>
      </c>
      <c r="R95" s="61">
        <v>334</v>
      </c>
      <c r="S95" s="61" t="s">
        <v>3827</v>
      </c>
      <c r="T95" s="61" t="s">
        <v>3827</v>
      </c>
      <c r="U95" s="61" t="s">
        <v>2041</v>
      </c>
      <c r="V95" s="61" t="s">
        <v>3828</v>
      </c>
      <c r="W95" s="61" t="s">
        <v>1938</v>
      </c>
      <c r="X95" s="61" t="s">
        <v>1447</v>
      </c>
      <c r="Y95" s="61" t="s">
        <v>3823</v>
      </c>
      <c r="Z95" s="62">
        <v>647</v>
      </c>
      <c r="AA95" s="61">
        <v>266</v>
      </c>
      <c r="AB95" s="62">
        <v>647</v>
      </c>
      <c r="AC95" s="61">
        <v>266</v>
      </c>
      <c r="AD95" s="62">
        <v>647</v>
      </c>
      <c r="AE95" s="61">
        <v>266</v>
      </c>
      <c r="AF95" s="61" t="s">
        <v>2062</v>
      </c>
      <c r="AG95" s="61" t="s">
        <v>3734</v>
      </c>
      <c r="AH95" s="61" t="s">
        <v>3829</v>
      </c>
      <c r="AI95" s="61">
        <v>0</v>
      </c>
      <c r="AJ95" s="61" t="s">
        <v>3830</v>
      </c>
      <c r="AK95" s="62">
        <v>2024</v>
      </c>
      <c r="AL95" s="62">
        <v>9</v>
      </c>
      <c r="AM95" s="62">
        <v>1</v>
      </c>
      <c r="AN95" s="62">
        <v>7</v>
      </c>
      <c r="AO95" s="62">
        <v>23</v>
      </c>
      <c r="AP95" s="61" t="s">
        <v>1160</v>
      </c>
      <c r="AQ95" s="61" t="s">
        <v>1227</v>
      </c>
      <c r="AR95" s="61" t="s">
        <v>2801</v>
      </c>
      <c r="AS95" s="61" t="s">
        <v>3824</v>
      </c>
      <c r="AT95" s="61" t="s">
        <v>1702</v>
      </c>
      <c r="AU95" s="61" t="b">
        <v>1</v>
      </c>
      <c r="AV95" s="61" t="b">
        <v>0</v>
      </c>
      <c r="AW95" s="61" t="s">
        <v>1702</v>
      </c>
      <c r="AX95" s="61" t="s">
        <v>1702</v>
      </c>
      <c r="AY95" s="61">
        <v>0</v>
      </c>
      <c r="AZ95" s="61">
        <v>0</v>
      </c>
      <c r="BA95" s="61">
        <v>0</v>
      </c>
      <c r="BB95" s="61" t="s">
        <v>2277</v>
      </c>
      <c r="BC95" s="61">
        <v>3</v>
      </c>
      <c r="BD95" s="61" t="b">
        <v>0</v>
      </c>
      <c r="BH95" s="47" t="s">
        <v>1197</v>
      </c>
      <c r="BI95" s="47" t="str">
        <f t="shared" si="3"/>
        <v>Z22</v>
      </c>
      <c r="BJ95" s="47">
        <v>1219</v>
      </c>
    </row>
    <row r="96" spans="1:62" hidden="1">
      <c r="A96" s="61" t="b">
        <v>0</v>
      </c>
      <c r="B96" s="62">
        <v>9909</v>
      </c>
      <c r="C96" s="61" t="s">
        <v>1702</v>
      </c>
      <c r="D96" s="61" t="s">
        <v>2215</v>
      </c>
      <c r="E96" s="61" t="s">
        <v>2216</v>
      </c>
      <c r="F96" s="61" t="s">
        <v>2069</v>
      </c>
      <c r="G96" s="62" t="s">
        <v>1702</v>
      </c>
      <c r="H96" s="61" t="s">
        <v>11</v>
      </c>
      <c r="I96" s="61" t="s">
        <v>1675</v>
      </c>
      <c r="J96" s="61" t="s">
        <v>2217</v>
      </c>
      <c r="K96" s="61" t="s">
        <v>2216</v>
      </c>
      <c r="L96" s="61" t="s">
        <v>2032</v>
      </c>
      <c r="M96" s="61" t="s">
        <v>1894</v>
      </c>
      <c r="N96" s="61" t="s">
        <v>1702</v>
      </c>
      <c r="O96" s="61" t="s">
        <v>1941</v>
      </c>
      <c r="P96" s="61">
        <v>0.5</v>
      </c>
      <c r="Q96" s="61">
        <v>80</v>
      </c>
      <c r="R96" s="61">
        <v>550</v>
      </c>
      <c r="S96" s="61" t="s">
        <v>2218</v>
      </c>
      <c r="T96" s="61" t="s">
        <v>2218</v>
      </c>
      <c r="U96" s="61" t="s">
        <v>2041</v>
      </c>
      <c r="V96" s="61" t="s">
        <v>2219</v>
      </c>
      <c r="W96" s="61" t="s">
        <v>1938</v>
      </c>
      <c r="X96" s="61" t="s">
        <v>1447</v>
      </c>
      <c r="Y96" s="61" t="s">
        <v>2212</v>
      </c>
      <c r="Z96" s="62">
        <v>40</v>
      </c>
      <c r="AA96" s="61">
        <v>6</v>
      </c>
      <c r="AB96" s="62">
        <v>40</v>
      </c>
      <c r="AC96" s="61">
        <v>6</v>
      </c>
      <c r="AD96" s="62">
        <v>40</v>
      </c>
      <c r="AE96" s="61">
        <v>6</v>
      </c>
      <c r="AF96" s="61" t="s">
        <v>2055</v>
      </c>
      <c r="AG96" s="61" t="s">
        <v>1959</v>
      </c>
      <c r="AH96" s="61" t="s">
        <v>1702</v>
      </c>
      <c r="AI96" s="61">
        <v>0</v>
      </c>
      <c r="AJ96" s="61" t="s">
        <v>2170</v>
      </c>
      <c r="AK96" s="62">
        <v>2025</v>
      </c>
      <c r="AL96" s="62">
        <v>5</v>
      </c>
      <c r="AM96" s="62">
        <v>1</v>
      </c>
      <c r="AN96" s="62">
        <v>0</v>
      </c>
      <c r="AO96" s="62">
        <v>4</v>
      </c>
      <c r="AP96" s="61" t="s">
        <v>11</v>
      </c>
      <c r="AQ96" s="61" t="s">
        <v>1221</v>
      </c>
      <c r="AR96" s="61" t="s">
        <v>2220</v>
      </c>
      <c r="AS96" s="61" t="s">
        <v>2214</v>
      </c>
      <c r="AT96" s="61" t="s">
        <v>1702</v>
      </c>
      <c r="AU96" s="61" t="b">
        <v>1</v>
      </c>
      <c r="AV96" s="61" t="b">
        <v>0</v>
      </c>
      <c r="AW96" s="61" t="s">
        <v>1702</v>
      </c>
      <c r="AX96" s="61" t="s">
        <v>1702</v>
      </c>
      <c r="AY96" s="61">
        <v>0</v>
      </c>
      <c r="AZ96" s="61">
        <v>0</v>
      </c>
      <c r="BA96" s="61">
        <v>0</v>
      </c>
      <c r="BB96" s="61" t="s">
        <v>2221</v>
      </c>
      <c r="BC96" s="61">
        <v>1</v>
      </c>
      <c r="BD96" s="61" t="b">
        <v>0</v>
      </c>
      <c r="BH96" s="47" t="s">
        <v>1197</v>
      </c>
      <c r="BI96" s="47" t="str">
        <f t="shared" si="3"/>
        <v>Z18</v>
      </c>
      <c r="BJ96" s="47">
        <v>1219</v>
      </c>
    </row>
    <row r="97" spans="1:62" hidden="1">
      <c r="A97" s="61" t="b">
        <v>0</v>
      </c>
      <c r="B97" s="62">
        <v>9934</v>
      </c>
      <c r="C97" s="61" t="s">
        <v>1702</v>
      </c>
      <c r="D97" s="61" t="s">
        <v>3834</v>
      </c>
      <c r="E97" s="61" t="s">
        <v>3835</v>
      </c>
      <c r="F97" s="61" t="s">
        <v>1702</v>
      </c>
      <c r="G97" s="62" t="s">
        <v>1702</v>
      </c>
      <c r="H97" s="61" t="s">
        <v>1179</v>
      </c>
      <c r="I97" s="61" t="s">
        <v>1675</v>
      </c>
      <c r="J97" s="61" t="s">
        <v>3836</v>
      </c>
      <c r="K97" s="61" t="s">
        <v>3837</v>
      </c>
      <c r="L97" s="61" t="s">
        <v>2032</v>
      </c>
      <c r="M97" s="61" t="s">
        <v>1702</v>
      </c>
      <c r="N97" s="61" t="s">
        <v>1702</v>
      </c>
      <c r="O97" s="61" t="s">
        <v>1941</v>
      </c>
      <c r="P97" s="61">
        <v>2</v>
      </c>
      <c r="Q97" s="61">
        <v>134</v>
      </c>
      <c r="R97" s="61">
        <v>362</v>
      </c>
      <c r="S97" s="61" t="s">
        <v>2345</v>
      </c>
      <c r="T97" s="61" t="s">
        <v>2345</v>
      </c>
      <c r="U97" s="61" t="s">
        <v>2041</v>
      </c>
      <c r="V97" s="61" t="s">
        <v>3838</v>
      </c>
      <c r="W97" s="61" t="s">
        <v>1955</v>
      </c>
      <c r="X97" s="61" t="s">
        <v>1447</v>
      </c>
      <c r="Y97" s="61" t="s">
        <v>3839</v>
      </c>
      <c r="Z97" s="62">
        <v>120</v>
      </c>
      <c r="AA97" s="61">
        <v>91</v>
      </c>
      <c r="AB97" s="62">
        <v>120</v>
      </c>
      <c r="AC97" s="61">
        <v>91</v>
      </c>
      <c r="AD97" s="62">
        <v>120</v>
      </c>
      <c r="AE97" s="61">
        <v>91</v>
      </c>
      <c r="AF97" s="61" t="s">
        <v>2062</v>
      </c>
      <c r="AG97" s="61" t="s">
        <v>3734</v>
      </c>
      <c r="AH97" s="61" t="s">
        <v>3840</v>
      </c>
      <c r="AI97" s="61">
        <v>0</v>
      </c>
      <c r="AJ97" s="61" t="s">
        <v>1966</v>
      </c>
      <c r="AK97" s="62">
        <v>2025</v>
      </c>
      <c r="AL97" s="62">
        <v>2</v>
      </c>
      <c r="AM97" s="62">
        <v>1</v>
      </c>
      <c r="AN97" s="62">
        <v>3</v>
      </c>
      <c r="AO97" s="62">
        <v>12</v>
      </c>
      <c r="AP97" s="61" t="s">
        <v>1179</v>
      </c>
      <c r="AQ97" s="61" t="s">
        <v>1227</v>
      </c>
      <c r="AR97" s="61" t="s">
        <v>2346</v>
      </c>
      <c r="AS97" s="61" t="s">
        <v>3841</v>
      </c>
      <c r="AT97" s="61" t="s">
        <v>1702</v>
      </c>
      <c r="AU97" s="61" t="b">
        <v>1</v>
      </c>
      <c r="AV97" s="61" t="b">
        <v>0</v>
      </c>
      <c r="AW97" s="61" t="s">
        <v>1702</v>
      </c>
      <c r="AX97" s="61" t="s">
        <v>1702</v>
      </c>
      <c r="AY97" s="61">
        <v>0</v>
      </c>
      <c r="AZ97" s="61">
        <v>0</v>
      </c>
      <c r="BA97" s="61">
        <v>0</v>
      </c>
      <c r="BB97" s="61" t="s">
        <v>2231</v>
      </c>
      <c r="BC97" s="61">
        <v>2</v>
      </c>
      <c r="BD97" s="61" t="b">
        <v>0</v>
      </c>
      <c r="BH97" s="47" t="s">
        <v>1197</v>
      </c>
      <c r="BI97" s="47" t="str">
        <f t="shared" si="3"/>
        <v>Z18</v>
      </c>
      <c r="BJ97" s="47">
        <v>1219</v>
      </c>
    </row>
    <row r="98" spans="1:62" hidden="1">
      <c r="A98" s="61" t="b">
        <v>0</v>
      </c>
      <c r="B98" s="62">
        <v>9965</v>
      </c>
      <c r="C98" s="61" t="s">
        <v>1702</v>
      </c>
      <c r="D98" s="61" t="s">
        <v>2232</v>
      </c>
      <c r="E98" s="61" t="s">
        <v>4278</v>
      </c>
      <c r="F98" s="61" t="s">
        <v>2168</v>
      </c>
      <c r="G98" s="62" t="s">
        <v>1702</v>
      </c>
      <c r="H98" s="61" t="s">
        <v>13</v>
      </c>
      <c r="I98" s="61" t="s">
        <v>1675</v>
      </c>
      <c r="J98" s="61" t="s">
        <v>2233</v>
      </c>
      <c r="K98" s="61" t="s">
        <v>4278</v>
      </c>
      <c r="L98" s="61" t="s">
        <v>2032</v>
      </c>
      <c r="M98" s="61" t="s">
        <v>1894</v>
      </c>
      <c r="N98" s="61" t="s">
        <v>1702</v>
      </c>
      <c r="O98" s="61" t="s">
        <v>1954</v>
      </c>
      <c r="P98" s="61">
        <v>0.5</v>
      </c>
      <c r="Q98" s="61">
        <v>47</v>
      </c>
      <c r="R98" s="61">
        <v>0</v>
      </c>
      <c r="S98" s="61" t="s">
        <v>3435</v>
      </c>
      <c r="T98" s="61" t="s">
        <v>3435</v>
      </c>
      <c r="U98" s="61" t="s">
        <v>2041</v>
      </c>
      <c r="V98" s="61" t="s">
        <v>4277</v>
      </c>
      <c r="W98" s="61" t="s">
        <v>1967</v>
      </c>
      <c r="X98" s="61" t="s">
        <v>1447</v>
      </c>
      <c r="Y98" s="61" t="s">
        <v>2234</v>
      </c>
      <c r="Z98" s="62">
        <v>1</v>
      </c>
      <c r="AA98" s="61">
        <v>194</v>
      </c>
      <c r="AB98" s="62">
        <v>1</v>
      </c>
      <c r="AC98" s="61">
        <v>194</v>
      </c>
      <c r="AD98" s="62">
        <v>1</v>
      </c>
      <c r="AE98" s="61">
        <v>194</v>
      </c>
      <c r="AF98" s="61" t="s">
        <v>2590</v>
      </c>
      <c r="AG98" s="61" t="s">
        <v>1958</v>
      </c>
      <c r="AH98" s="61" t="s">
        <v>1702</v>
      </c>
      <c r="AI98" s="61">
        <v>0</v>
      </c>
      <c r="AJ98" s="61" t="s">
        <v>4238</v>
      </c>
      <c r="AK98" s="62">
        <v>2026</v>
      </c>
      <c r="AL98" s="62">
        <v>1</v>
      </c>
      <c r="AM98" s="62">
        <v>0</v>
      </c>
      <c r="AN98" s="62">
        <v>4</v>
      </c>
      <c r="AO98" s="62">
        <v>2</v>
      </c>
      <c r="AP98" s="61" t="s">
        <v>13</v>
      </c>
      <c r="AQ98" s="61" t="s">
        <v>1221</v>
      </c>
      <c r="AR98" s="61" t="s">
        <v>2222</v>
      </c>
      <c r="AS98" s="61" t="s">
        <v>2235</v>
      </c>
      <c r="AT98" s="61" t="s">
        <v>1702</v>
      </c>
      <c r="AU98" s="61" t="b">
        <v>1</v>
      </c>
      <c r="AV98" s="61" t="b">
        <v>0</v>
      </c>
      <c r="AW98" s="61" t="s">
        <v>1702</v>
      </c>
      <c r="AX98" s="61" t="s">
        <v>1702</v>
      </c>
      <c r="AY98" s="61">
        <v>0</v>
      </c>
      <c r="AZ98" s="61">
        <v>0</v>
      </c>
      <c r="BA98" s="61">
        <v>0</v>
      </c>
      <c r="BB98" s="61" t="s">
        <v>2236</v>
      </c>
      <c r="BC98" s="61">
        <v>1</v>
      </c>
      <c r="BD98" s="61" t="b">
        <v>0</v>
      </c>
      <c r="BH98" s="47" t="s">
        <v>1197</v>
      </c>
      <c r="BI98" s="47" t="str">
        <f t="shared" si="3"/>
        <v>Z08</v>
      </c>
      <c r="BJ98" s="47">
        <v>1219</v>
      </c>
    </row>
    <row r="99" spans="1:62" hidden="1">
      <c r="A99" s="61" t="b">
        <v>0</v>
      </c>
      <c r="B99" s="62">
        <v>9966</v>
      </c>
      <c r="C99" s="61" t="s">
        <v>1702</v>
      </c>
      <c r="D99" s="61" t="s">
        <v>2238</v>
      </c>
      <c r="E99" s="61" t="s">
        <v>4961</v>
      </c>
      <c r="F99" s="61" t="s">
        <v>1702</v>
      </c>
      <c r="G99" s="62" t="s">
        <v>1702</v>
      </c>
      <c r="H99" s="61" t="s">
        <v>1702</v>
      </c>
      <c r="I99" s="61" t="s">
        <v>1675</v>
      </c>
      <c r="J99" s="61" t="s">
        <v>2239</v>
      </c>
      <c r="K99" s="61" t="s">
        <v>4961</v>
      </c>
      <c r="L99" s="61" t="s">
        <v>2032</v>
      </c>
      <c r="M99" s="61" t="s">
        <v>1894</v>
      </c>
      <c r="N99" s="61" t="s">
        <v>1702</v>
      </c>
      <c r="O99" s="61" t="s">
        <v>1963</v>
      </c>
      <c r="P99" s="61">
        <v>1.6</v>
      </c>
      <c r="Q99" s="61">
        <v>117</v>
      </c>
      <c r="R99" s="61">
        <v>0</v>
      </c>
      <c r="S99" s="61" t="s">
        <v>4962</v>
      </c>
      <c r="T99" s="61" t="s">
        <v>4962</v>
      </c>
      <c r="U99" s="61" t="s">
        <v>2041</v>
      </c>
      <c r="V99" s="61" t="s">
        <v>4963</v>
      </c>
      <c r="W99" s="61" t="s">
        <v>1967</v>
      </c>
      <c r="X99" s="61" t="s">
        <v>1447</v>
      </c>
      <c r="Y99" s="61" t="s">
        <v>2234</v>
      </c>
      <c r="Z99" s="62">
        <v>1</v>
      </c>
      <c r="AA99" s="61">
        <v>199</v>
      </c>
      <c r="AB99" s="62">
        <v>1</v>
      </c>
      <c r="AC99" s="61">
        <v>199</v>
      </c>
      <c r="AD99" s="62">
        <v>1</v>
      </c>
      <c r="AE99" s="61">
        <v>199</v>
      </c>
      <c r="AF99" s="61" t="s">
        <v>3433</v>
      </c>
      <c r="AG99" s="61" t="s">
        <v>1958</v>
      </c>
      <c r="AH99" s="61" t="s">
        <v>1702</v>
      </c>
      <c r="AI99" s="61">
        <v>0</v>
      </c>
      <c r="AJ99" s="61" t="s">
        <v>4557</v>
      </c>
      <c r="AK99" s="62">
        <v>2026</v>
      </c>
      <c r="AL99" s="62">
        <v>2</v>
      </c>
      <c r="AM99" s="62">
        <v>0</v>
      </c>
      <c r="AN99" s="62">
        <v>3</v>
      </c>
      <c r="AO99" s="62">
        <v>6</v>
      </c>
      <c r="AP99" s="61" t="s">
        <v>1702</v>
      </c>
      <c r="AQ99" s="61" t="s">
        <v>1702</v>
      </c>
      <c r="AR99" s="61" t="s">
        <v>1702</v>
      </c>
      <c r="AS99" s="61" t="s">
        <v>2235</v>
      </c>
      <c r="AT99" s="61" t="s">
        <v>1702</v>
      </c>
      <c r="AU99" s="61" t="b">
        <v>1</v>
      </c>
      <c r="AV99" s="61" t="b">
        <v>0</v>
      </c>
      <c r="AW99" s="61" t="s">
        <v>1702</v>
      </c>
      <c r="AX99" s="61" t="s">
        <v>1702</v>
      </c>
      <c r="AY99" s="61">
        <v>0</v>
      </c>
      <c r="AZ99" s="61">
        <v>0</v>
      </c>
      <c r="BA99" s="61">
        <v>0</v>
      </c>
      <c r="BB99" s="61" t="s">
        <v>2236</v>
      </c>
      <c r="BC99" s="61">
        <v>2</v>
      </c>
      <c r="BD99" s="61" t="b">
        <v>0</v>
      </c>
      <c r="BH99" s="47" t="s">
        <v>1197</v>
      </c>
      <c r="BI99" s="47" t="str">
        <f t="shared" si="3"/>
        <v>Z18</v>
      </c>
      <c r="BJ99" s="47">
        <v>1219</v>
      </c>
    </row>
    <row r="100" spans="1:62" hidden="1">
      <c r="A100" s="61" t="b">
        <v>0</v>
      </c>
      <c r="B100" s="62">
        <v>9970</v>
      </c>
      <c r="C100" s="61" t="s">
        <v>1702</v>
      </c>
      <c r="D100" s="61" t="s">
        <v>2242</v>
      </c>
      <c r="E100" s="61" t="s">
        <v>5480</v>
      </c>
      <c r="F100" s="61" t="s">
        <v>5481</v>
      </c>
      <c r="G100" s="62" t="s">
        <v>1702</v>
      </c>
      <c r="H100" s="61" t="s">
        <v>455</v>
      </c>
      <c r="I100" s="61" t="s">
        <v>1675</v>
      </c>
      <c r="J100" s="61" t="s">
        <v>2243</v>
      </c>
      <c r="K100" s="61" t="s">
        <v>5480</v>
      </c>
      <c r="L100" s="61" t="s">
        <v>2032</v>
      </c>
      <c r="M100" s="61" t="s">
        <v>1894</v>
      </c>
      <c r="N100" s="61" t="s">
        <v>1702</v>
      </c>
      <c r="O100" s="61" t="s">
        <v>1945</v>
      </c>
      <c r="P100" s="61">
        <v>0.6</v>
      </c>
      <c r="Q100" s="61">
        <v>150</v>
      </c>
      <c r="R100" s="61">
        <v>650</v>
      </c>
      <c r="S100" s="61" t="s">
        <v>2244</v>
      </c>
      <c r="T100" s="61" t="s">
        <v>2244</v>
      </c>
      <c r="U100" s="61" t="s">
        <v>2041</v>
      </c>
      <c r="V100" s="61" t="s">
        <v>5482</v>
      </c>
      <c r="W100" s="61" t="s">
        <v>1938</v>
      </c>
      <c r="X100" s="61" t="s">
        <v>1447</v>
      </c>
      <c r="Y100" s="61" t="s">
        <v>2241</v>
      </c>
      <c r="Z100" s="62">
        <v>1</v>
      </c>
      <c r="AA100" s="61">
        <v>1</v>
      </c>
      <c r="AB100" s="62">
        <v>1</v>
      </c>
      <c r="AC100" s="61">
        <v>1</v>
      </c>
      <c r="AD100" s="62">
        <v>1</v>
      </c>
      <c r="AE100" s="61">
        <v>1</v>
      </c>
      <c r="AF100" s="61" t="s">
        <v>2070</v>
      </c>
      <c r="AG100" s="61" t="s">
        <v>1959</v>
      </c>
      <c r="AH100" s="61" t="s">
        <v>1702</v>
      </c>
      <c r="AI100" s="61">
        <v>0</v>
      </c>
      <c r="AJ100" s="61" t="s">
        <v>5408</v>
      </c>
      <c r="AK100" s="62">
        <v>2026</v>
      </c>
      <c r="AL100" s="62">
        <v>3</v>
      </c>
      <c r="AM100" s="62">
        <v>0</v>
      </c>
      <c r="AN100" s="62">
        <v>1</v>
      </c>
      <c r="AO100" s="62">
        <v>22</v>
      </c>
      <c r="AP100" s="61" t="s">
        <v>455</v>
      </c>
      <c r="AQ100" s="61" t="s">
        <v>1221</v>
      </c>
      <c r="AR100" s="61" t="s">
        <v>2245</v>
      </c>
      <c r="AS100" s="61" t="s">
        <v>2246</v>
      </c>
      <c r="AT100" s="61" t="s">
        <v>1702</v>
      </c>
      <c r="AU100" s="61" t="b">
        <v>1</v>
      </c>
      <c r="AV100" s="61" t="b">
        <v>0</v>
      </c>
      <c r="AW100" s="61" t="s">
        <v>1702</v>
      </c>
      <c r="AX100" s="61" t="s">
        <v>1702</v>
      </c>
      <c r="AY100" s="61">
        <v>0</v>
      </c>
      <c r="AZ100" s="61">
        <v>0</v>
      </c>
      <c r="BA100" s="61">
        <v>0</v>
      </c>
      <c r="BB100" s="61" t="s">
        <v>2223</v>
      </c>
      <c r="BC100" s="61">
        <v>6</v>
      </c>
      <c r="BD100" s="61" t="b">
        <v>0</v>
      </c>
      <c r="BH100" s="47" t="str">
        <f t="shared" si="2"/>
        <v>SGCC</v>
      </c>
      <c r="BI100" s="47" t="str">
        <f t="shared" si="3"/>
        <v>Z22</v>
      </c>
      <c r="BJ100" s="47">
        <v>1219</v>
      </c>
    </row>
    <row r="101" spans="1:62" hidden="1">
      <c r="A101" s="61" t="b">
        <v>0</v>
      </c>
      <c r="B101" s="62">
        <v>9971</v>
      </c>
      <c r="C101" s="61" t="s">
        <v>1702</v>
      </c>
      <c r="D101" s="61" t="s">
        <v>2242</v>
      </c>
      <c r="E101" s="61" t="s">
        <v>6735</v>
      </c>
      <c r="F101" s="61" t="s">
        <v>6253</v>
      </c>
      <c r="G101" s="62" t="s">
        <v>1702</v>
      </c>
      <c r="H101" s="61" t="s">
        <v>455</v>
      </c>
      <c r="I101" s="61" t="s">
        <v>1675</v>
      </c>
      <c r="J101" s="61" t="s">
        <v>2243</v>
      </c>
      <c r="K101" s="61" t="s">
        <v>6735</v>
      </c>
      <c r="L101" s="61" t="s">
        <v>2032</v>
      </c>
      <c r="M101" s="61" t="s">
        <v>1894</v>
      </c>
      <c r="N101" s="61" t="s">
        <v>1702</v>
      </c>
      <c r="O101" s="61" t="s">
        <v>1945</v>
      </c>
      <c r="P101" s="61">
        <v>0.6</v>
      </c>
      <c r="Q101" s="61">
        <v>150</v>
      </c>
      <c r="R101" s="61">
        <v>650</v>
      </c>
      <c r="S101" s="61" t="s">
        <v>2244</v>
      </c>
      <c r="T101" s="61" t="s">
        <v>2244</v>
      </c>
      <c r="U101" s="61" t="s">
        <v>2041</v>
      </c>
      <c r="V101" s="61" t="s">
        <v>6736</v>
      </c>
      <c r="W101" s="61" t="s">
        <v>1938</v>
      </c>
      <c r="X101" s="61" t="s">
        <v>1447</v>
      </c>
      <c r="Y101" s="61" t="s">
        <v>2241</v>
      </c>
      <c r="Z101" s="62">
        <v>40</v>
      </c>
      <c r="AA101" s="61">
        <v>19</v>
      </c>
      <c r="AB101" s="62">
        <v>40</v>
      </c>
      <c r="AC101" s="61">
        <v>19</v>
      </c>
      <c r="AD101" s="62">
        <v>40</v>
      </c>
      <c r="AE101" s="61">
        <v>19</v>
      </c>
      <c r="AF101" s="61" t="s">
        <v>2037</v>
      </c>
      <c r="AG101" s="61" t="s">
        <v>1959</v>
      </c>
      <c r="AH101" s="61" t="s">
        <v>1702</v>
      </c>
      <c r="AI101" s="61">
        <v>0</v>
      </c>
      <c r="AJ101" s="61" t="s">
        <v>6730</v>
      </c>
      <c r="AK101" s="62">
        <v>2026</v>
      </c>
      <c r="AL101" s="62">
        <v>5</v>
      </c>
      <c r="AM101" s="62">
        <v>0</v>
      </c>
      <c r="AN101" s="62">
        <v>0</v>
      </c>
      <c r="AO101" s="62">
        <v>5</v>
      </c>
      <c r="AP101" s="61" t="s">
        <v>455</v>
      </c>
      <c r="AQ101" s="61" t="s">
        <v>1221</v>
      </c>
      <c r="AR101" s="61" t="s">
        <v>2245</v>
      </c>
      <c r="AS101" s="61" t="s">
        <v>2246</v>
      </c>
      <c r="AT101" s="61" t="s">
        <v>1702</v>
      </c>
      <c r="AU101" s="61" t="b">
        <v>0</v>
      </c>
      <c r="AV101" s="61" t="b">
        <v>0</v>
      </c>
      <c r="AW101" s="61" t="s">
        <v>1702</v>
      </c>
      <c r="AX101" s="61" t="s">
        <v>1702</v>
      </c>
      <c r="AY101" s="61">
        <v>0</v>
      </c>
      <c r="AZ101" s="61">
        <v>0</v>
      </c>
      <c r="BA101" s="61">
        <v>0</v>
      </c>
      <c r="BB101" s="61" t="s">
        <v>2223</v>
      </c>
      <c r="BC101" s="61">
        <v>6</v>
      </c>
      <c r="BD101" s="61" t="b">
        <v>0</v>
      </c>
      <c r="BH101" s="47" t="str">
        <f t="shared" si="2"/>
        <v>SGCC</v>
      </c>
      <c r="BI101" s="47" t="str">
        <f t="shared" si="3"/>
        <v>Z22</v>
      </c>
      <c r="BJ101" s="47">
        <v>1219</v>
      </c>
    </row>
    <row r="102" spans="1:62" hidden="1">
      <c r="A102" s="61" t="b">
        <v>0</v>
      </c>
      <c r="B102" s="62">
        <v>9972</v>
      </c>
      <c r="C102" s="61" t="s">
        <v>1702</v>
      </c>
      <c r="D102" s="61" t="s">
        <v>2242</v>
      </c>
      <c r="E102" s="61" t="s">
        <v>6737</v>
      </c>
      <c r="F102" s="61" t="s">
        <v>6253</v>
      </c>
      <c r="G102" s="62" t="s">
        <v>1702</v>
      </c>
      <c r="H102" s="61" t="s">
        <v>455</v>
      </c>
      <c r="I102" s="61" t="s">
        <v>1675</v>
      </c>
      <c r="J102" s="61" t="s">
        <v>2243</v>
      </c>
      <c r="K102" s="61" t="s">
        <v>6737</v>
      </c>
      <c r="L102" s="61" t="s">
        <v>2032</v>
      </c>
      <c r="M102" s="61" t="s">
        <v>1894</v>
      </c>
      <c r="N102" s="61" t="s">
        <v>1702</v>
      </c>
      <c r="O102" s="61" t="s">
        <v>1945</v>
      </c>
      <c r="P102" s="61">
        <v>0.6</v>
      </c>
      <c r="Q102" s="61">
        <v>150</v>
      </c>
      <c r="R102" s="61">
        <v>650</v>
      </c>
      <c r="S102" s="61" t="s">
        <v>2244</v>
      </c>
      <c r="T102" s="61" t="s">
        <v>2244</v>
      </c>
      <c r="U102" s="61" t="s">
        <v>2041</v>
      </c>
      <c r="V102" s="61" t="s">
        <v>6736</v>
      </c>
      <c r="W102" s="61" t="s">
        <v>1938</v>
      </c>
      <c r="X102" s="61" t="s">
        <v>1447</v>
      </c>
      <c r="Y102" s="61" t="s">
        <v>2241</v>
      </c>
      <c r="Z102" s="62">
        <v>10</v>
      </c>
      <c r="AA102" s="61">
        <v>4</v>
      </c>
      <c r="AB102" s="62">
        <v>10</v>
      </c>
      <c r="AC102" s="61">
        <v>4</v>
      </c>
      <c r="AD102" s="62">
        <v>10</v>
      </c>
      <c r="AE102" s="61">
        <v>4</v>
      </c>
      <c r="AF102" s="61" t="s">
        <v>2037</v>
      </c>
      <c r="AG102" s="61" t="s">
        <v>1959</v>
      </c>
      <c r="AH102" s="61" t="s">
        <v>1702</v>
      </c>
      <c r="AI102" s="61">
        <v>0</v>
      </c>
      <c r="AJ102" s="61" t="s">
        <v>6730</v>
      </c>
      <c r="AK102" s="62">
        <v>2026</v>
      </c>
      <c r="AL102" s="62">
        <v>5</v>
      </c>
      <c r="AM102" s="62">
        <v>0</v>
      </c>
      <c r="AN102" s="62">
        <v>0</v>
      </c>
      <c r="AO102" s="62">
        <v>5</v>
      </c>
      <c r="AP102" s="61" t="s">
        <v>455</v>
      </c>
      <c r="AQ102" s="61" t="s">
        <v>1221</v>
      </c>
      <c r="AR102" s="61" t="s">
        <v>2245</v>
      </c>
      <c r="AS102" s="61" t="s">
        <v>2246</v>
      </c>
      <c r="AT102" s="61" t="s">
        <v>1702</v>
      </c>
      <c r="AU102" s="61" t="b">
        <v>0</v>
      </c>
      <c r="AV102" s="61" t="b">
        <v>0</v>
      </c>
      <c r="AW102" s="61" t="s">
        <v>1702</v>
      </c>
      <c r="AX102" s="61" t="s">
        <v>1702</v>
      </c>
      <c r="AY102" s="61">
        <v>0</v>
      </c>
      <c r="AZ102" s="61">
        <v>0</v>
      </c>
      <c r="BA102" s="61">
        <v>0</v>
      </c>
      <c r="BB102" s="61" t="s">
        <v>2223</v>
      </c>
      <c r="BC102" s="61">
        <v>6</v>
      </c>
      <c r="BD102" s="61" t="b">
        <v>0</v>
      </c>
      <c r="BH102" s="47" t="str">
        <f t="shared" si="2"/>
        <v>SGCC</v>
      </c>
      <c r="BI102" s="47" t="str">
        <f t="shared" si="3"/>
        <v>Z22</v>
      </c>
      <c r="BJ102" s="47">
        <v>1219</v>
      </c>
    </row>
    <row r="103" spans="1:62" hidden="1">
      <c r="A103" s="61" t="b">
        <v>0</v>
      </c>
      <c r="B103" s="62">
        <v>9973</v>
      </c>
      <c r="C103" s="61" t="s">
        <v>1702</v>
      </c>
      <c r="D103" s="61" t="s">
        <v>2247</v>
      </c>
      <c r="E103" s="61" t="s">
        <v>2248</v>
      </c>
      <c r="F103" s="61" t="s">
        <v>2249</v>
      </c>
      <c r="G103" s="62" t="s">
        <v>1702</v>
      </c>
      <c r="H103" s="61" t="s">
        <v>515</v>
      </c>
      <c r="I103" s="61" t="s">
        <v>1675</v>
      </c>
      <c r="J103" s="61" t="s">
        <v>2250</v>
      </c>
      <c r="K103" s="61" t="s">
        <v>2248</v>
      </c>
      <c r="L103" s="61" t="s">
        <v>2032</v>
      </c>
      <c r="M103" s="61" t="s">
        <v>1894</v>
      </c>
      <c r="N103" s="61" t="s">
        <v>1702</v>
      </c>
      <c r="O103" s="61" t="s">
        <v>1945</v>
      </c>
      <c r="P103" s="61">
        <v>0.6</v>
      </c>
      <c r="Q103" s="61">
        <v>71.5</v>
      </c>
      <c r="R103" s="61">
        <v>617</v>
      </c>
      <c r="S103" s="61" t="s">
        <v>2251</v>
      </c>
      <c r="T103" s="61" t="s">
        <v>2251</v>
      </c>
      <c r="U103" s="61" t="s">
        <v>2041</v>
      </c>
      <c r="V103" s="61" t="s">
        <v>2252</v>
      </c>
      <c r="W103" s="61" t="s">
        <v>1938</v>
      </c>
      <c r="X103" s="61" t="s">
        <v>1447</v>
      </c>
      <c r="Y103" s="61" t="s">
        <v>2241</v>
      </c>
      <c r="Z103" s="62">
        <v>60</v>
      </c>
      <c r="AA103" s="61">
        <v>12</v>
      </c>
      <c r="AB103" s="62">
        <v>60</v>
      </c>
      <c r="AC103" s="61">
        <v>12</v>
      </c>
      <c r="AD103" s="62">
        <v>60</v>
      </c>
      <c r="AE103" s="61">
        <v>12</v>
      </c>
      <c r="AF103" s="61" t="s">
        <v>2786</v>
      </c>
      <c r="AG103" s="61" t="s">
        <v>1959</v>
      </c>
      <c r="AH103" s="61" t="s">
        <v>1702</v>
      </c>
      <c r="AI103" s="61">
        <v>0</v>
      </c>
      <c r="AJ103" s="61" t="s">
        <v>1969</v>
      </c>
      <c r="AK103" s="62">
        <v>2025</v>
      </c>
      <c r="AL103" s="62">
        <v>7</v>
      </c>
      <c r="AM103" s="62">
        <v>0</v>
      </c>
      <c r="AN103" s="62">
        <v>9</v>
      </c>
      <c r="AO103" s="62">
        <v>18</v>
      </c>
      <c r="AP103" s="61" t="s">
        <v>515</v>
      </c>
      <c r="AQ103" s="61" t="s">
        <v>1270</v>
      </c>
      <c r="AR103" s="61" t="s">
        <v>2254</v>
      </c>
      <c r="AS103" s="61" t="s">
        <v>2255</v>
      </c>
      <c r="AT103" s="61" t="s">
        <v>1702</v>
      </c>
      <c r="AU103" s="61" t="b">
        <v>1</v>
      </c>
      <c r="AV103" s="61" t="b">
        <v>0</v>
      </c>
      <c r="AW103" s="61" t="s">
        <v>1702</v>
      </c>
      <c r="AX103" s="61" t="s">
        <v>1702</v>
      </c>
      <c r="AY103" s="61">
        <v>0</v>
      </c>
      <c r="AZ103" s="61">
        <v>0</v>
      </c>
      <c r="BA103" s="61">
        <v>0</v>
      </c>
      <c r="BB103" s="61" t="s">
        <v>2223</v>
      </c>
      <c r="BC103" s="61">
        <v>6</v>
      </c>
      <c r="BD103" s="61" t="b">
        <v>0</v>
      </c>
      <c r="BH103" s="47" t="str">
        <f t="shared" si="2"/>
        <v>SGCC</v>
      </c>
      <c r="BI103" s="47" t="str">
        <f t="shared" si="3"/>
        <v>Z22</v>
      </c>
      <c r="BJ103" s="47">
        <v>1219</v>
      </c>
    </row>
    <row r="104" spans="1:62" hidden="1">
      <c r="A104" s="61" t="b">
        <v>0</v>
      </c>
      <c r="B104" s="62">
        <v>9974</v>
      </c>
      <c r="C104" s="61" t="s">
        <v>1702</v>
      </c>
      <c r="D104" s="61" t="s">
        <v>2247</v>
      </c>
      <c r="E104" s="61" t="s">
        <v>2256</v>
      </c>
      <c r="F104" s="61" t="s">
        <v>2065</v>
      </c>
      <c r="G104" s="62" t="s">
        <v>1702</v>
      </c>
      <c r="H104" s="61" t="s">
        <v>515</v>
      </c>
      <c r="I104" s="61" t="s">
        <v>1675</v>
      </c>
      <c r="J104" s="61" t="s">
        <v>2250</v>
      </c>
      <c r="K104" s="61" t="s">
        <v>2256</v>
      </c>
      <c r="L104" s="61" t="s">
        <v>2032</v>
      </c>
      <c r="M104" s="61" t="s">
        <v>1894</v>
      </c>
      <c r="N104" s="61" t="s">
        <v>1702</v>
      </c>
      <c r="O104" s="61" t="s">
        <v>1945</v>
      </c>
      <c r="P104" s="61">
        <v>0.6</v>
      </c>
      <c r="Q104" s="61">
        <v>71.5</v>
      </c>
      <c r="R104" s="61">
        <v>617</v>
      </c>
      <c r="S104" s="61" t="s">
        <v>2251</v>
      </c>
      <c r="T104" s="61" t="s">
        <v>2251</v>
      </c>
      <c r="U104" s="61" t="s">
        <v>2041</v>
      </c>
      <c r="V104" s="61" t="s">
        <v>2257</v>
      </c>
      <c r="W104" s="61" t="s">
        <v>1938</v>
      </c>
      <c r="X104" s="61" t="s">
        <v>1447</v>
      </c>
      <c r="Y104" s="61" t="s">
        <v>2241</v>
      </c>
      <c r="Z104" s="62">
        <v>100</v>
      </c>
      <c r="AA104" s="61">
        <v>20</v>
      </c>
      <c r="AB104" s="62">
        <v>100</v>
      </c>
      <c r="AC104" s="61">
        <v>20</v>
      </c>
      <c r="AD104" s="62">
        <v>100</v>
      </c>
      <c r="AE104" s="61">
        <v>20</v>
      </c>
      <c r="AF104" s="61" t="s">
        <v>2258</v>
      </c>
      <c r="AG104" s="61" t="s">
        <v>1959</v>
      </c>
      <c r="AH104" s="61" t="s">
        <v>1702</v>
      </c>
      <c r="AI104" s="61">
        <v>0</v>
      </c>
      <c r="AJ104" s="61" t="s">
        <v>1970</v>
      </c>
      <c r="AK104" s="62">
        <v>2025</v>
      </c>
      <c r="AL104" s="62">
        <v>8</v>
      </c>
      <c r="AM104" s="62">
        <v>0</v>
      </c>
      <c r="AN104" s="62">
        <v>8</v>
      </c>
      <c r="AO104" s="62">
        <v>22</v>
      </c>
      <c r="AP104" s="61" t="s">
        <v>515</v>
      </c>
      <c r="AQ104" s="61" t="s">
        <v>1270</v>
      </c>
      <c r="AR104" s="61" t="s">
        <v>2254</v>
      </c>
      <c r="AS104" s="61" t="s">
        <v>2255</v>
      </c>
      <c r="AT104" s="61" t="s">
        <v>1702</v>
      </c>
      <c r="AU104" s="61" t="b">
        <v>1</v>
      </c>
      <c r="AV104" s="61" t="b">
        <v>0</v>
      </c>
      <c r="AW104" s="61" t="s">
        <v>1702</v>
      </c>
      <c r="AX104" s="61" t="s">
        <v>1702</v>
      </c>
      <c r="AY104" s="61">
        <v>0</v>
      </c>
      <c r="AZ104" s="61">
        <v>0</v>
      </c>
      <c r="BA104" s="61">
        <v>0</v>
      </c>
      <c r="BB104" s="61" t="s">
        <v>2223</v>
      </c>
      <c r="BC104" s="61">
        <v>6</v>
      </c>
      <c r="BD104" s="61" t="b">
        <v>0</v>
      </c>
      <c r="BH104" s="47" t="str">
        <f t="shared" si="2"/>
        <v>SGCC</v>
      </c>
      <c r="BI104" s="47" t="str">
        <f t="shared" si="3"/>
        <v>Z22</v>
      </c>
      <c r="BJ104" s="47">
        <v>1219</v>
      </c>
    </row>
    <row r="105" spans="1:62" hidden="1">
      <c r="A105" s="61" t="b">
        <v>0</v>
      </c>
      <c r="B105" s="62">
        <v>9975</v>
      </c>
      <c r="C105" s="61" t="s">
        <v>6738</v>
      </c>
      <c r="D105" s="61" t="s">
        <v>2259</v>
      </c>
      <c r="E105" s="61" t="s">
        <v>2260</v>
      </c>
      <c r="F105" s="61" t="s">
        <v>2168</v>
      </c>
      <c r="G105" s="62" t="s">
        <v>1702</v>
      </c>
      <c r="H105" s="61" t="s">
        <v>1654</v>
      </c>
      <c r="I105" s="61" t="s">
        <v>1675</v>
      </c>
      <c r="J105" s="61" t="s">
        <v>2261</v>
      </c>
      <c r="K105" s="61" t="s">
        <v>2260</v>
      </c>
      <c r="L105" s="61" t="s">
        <v>2032</v>
      </c>
      <c r="M105" s="61" t="s">
        <v>1894</v>
      </c>
      <c r="N105" s="61" t="s">
        <v>1702</v>
      </c>
      <c r="O105" s="61" t="s">
        <v>1945</v>
      </c>
      <c r="P105" s="61">
        <v>0.6</v>
      </c>
      <c r="Q105" s="61">
        <v>330</v>
      </c>
      <c r="R105" s="61">
        <v>1200</v>
      </c>
      <c r="S105" s="61" t="s">
        <v>2262</v>
      </c>
      <c r="T105" s="61" t="s">
        <v>2263</v>
      </c>
      <c r="U105" s="61" t="s">
        <v>2041</v>
      </c>
      <c r="V105" s="61" t="s">
        <v>2264</v>
      </c>
      <c r="W105" s="61" t="s">
        <v>1938</v>
      </c>
      <c r="X105" s="61" t="s">
        <v>1447</v>
      </c>
      <c r="Y105" s="61" t="s">
        <v>2241</v>
      </c>
      <c r="Z105" s="62">
        <v>8</v>
      </c>
      <c r="AA105" s="61">
        <v>13</v>
      </c>
      <c r="AB105" s="62">
        <v>8</v>
      </c>
      <c r="AC105" s="61">
        <v>0</v>
      </c>
      <c r="AD105" s="62">
        <v>8</v>
      </c>
      <c r="AE105" s="61">
        <v>13</v>
      </c>
      <c r="AF105" s="61" t="s">
        <v>2265</v>
      </c>
      <c r="AG105" s="61" t="s">
        <v>1959</v>
      </c>
      <c r="AH105" s="61" t="s">
        <v>1702</v>
      </c>
      <c r="AI105" s="61">
        <v>0</v>
      </c>
      <c r="AJ105" s="61" t="s">
        <v>2266</v>
      </c>
      <c r="AK105" s="62">
        <v>2025</v>
      </c>
      <c r="AL105" s="62">
        <v>2</v>
      </c>
      <c r="AM105" s="62">
        <v>1</v>
      </c>
      <c r="AN105" s="62">
        <v>2</v>
      </c>
      <c r="AO105" s="62">
        <v>27</v>
      </c>
      <c r="AP105" s="61" t="s">
        <v>1654</v>
      </c>
      <c r="AQ105" s="61" t="s">
        <v>1221</v>
      </c>
      <c r="AR105" s="61" t="s">
        <v>2267</v>
      </c>
      <c r="AS105" s="61" t="s">
        <v>2246</v>
      </c>
      <c r="AT105" s="61" t="s">
        <v>1702</v>
      </c>
      <c r="AU105" s="61" t="b">
        <v>1</v>
      </c>
      <c r="AV105" s="61" t="b">
        <v>0</v>
      </c>
      <c r="AW105" s="61" t="s">
        <v>1702</v>
      </c>
      <c r="AX105" s="61" t="s">
        <v>1702</v>
      </c>
      <c r="AY105" s="61">
        <v>0</v>
      </c>
      <c r="AZ105" s="61">
        <v>0</v>
      </c>
      <c r="BA105" s="61">
        <v>0</v>
      </c>
      <c r="BB105" s="61" t="s">
        <v>2223</v>
      </c>
      <c r="BC105" s="61">
        <v>6</v>
      </c>
      <c r="BD105" s="61" t="b">
        <v>0</v>
      </c>
      <c r="BH105" s="47" t="str">
        <f t="shared" si="2"/>
        <v>SGCC</v>
      </c>
      <c r="BI105" s="47" t="str">
        <f t="shared" si="3"/>
        <v>Z22</v>
      </c>
      <c r="BJ105" s="47">
        <v>1219</v>
      </c>
    </row>
    <row r="106" spans="1:62" hidden="1">
      <c r="A106" s="61" t="b">
        <v>0</v>
      </c>
      <c r="B106" s="62">
        <v>9990</v>
      </c>
      <c r="C106" s="61" t="s">
        <v>1702</v>
      </c>
      <c r="D106" s="61" t="s">
        <v>2268</v>
      </c>
      <c r="E106" s="61" t="s">
        <v>6739</v>
      </c>
      <c r="F106" s="61" t="s">
        <v>6224</v>
      </c>
      <c r="G106" s="62" t="s">
        <v>1702</v>
      </c>
      <c r="H106" s="61" t="s">
        <v>200</v>
      </c>
      <c r="I106" s="61" t="s">
        <v>1675</v>
      </c>
      <c r="J106" s="61" t="s">
        <v>2269</v>
      </c>
      <c r="K106" s="61" t="s">
        <v>6740</v>
      </c>
      <c r="L106" s="61" t="s">
        <v>2032</v>
      </c>
      <c r="M106" s="61" t="s">
        <v>1702</v>
      </c>
      <c r="N106" s="61" t="s">
        <v>1702</v>
      </c>
      <c r="O106" s="61" t="s">
        <v>1941</v>
      </c>
      <c r="P106" s="61">
        <v>1.2</v>
      </c>
      <c r="Q106" s="61">
        <v>56</v>
      </c>
      <c r="R106" s="61">
        <v>346</v>
      </c>
      <c r="S106" s="61" t="s">
        <v>6322</v>
      </c>
      <c r="T106" s="61" t="s">
        <v>6322</v>
      </c>
      <c r="U106" s="61" t="s">
        <v>2041</v>
      </c>
      <c r="V106" s="61" t="s">
        <v>6741</v>
      </c>
      <c r="W106" s="61" t="s">
        <v>1955</v>
      </c>
      <c r="X106" s="61" t="s">
        <v>1447</v>
      </c>
      <c r="Y106" s="61" t="s">
        <v>2270</v>
      </c>
      <c r="Z106" s="62">
        <v>164</v>
      </c>
      <c r="AA106" s="61">
        <v>31</v>
      </c>
      <c r="AB106" s="62">
        <v>164</v>
      </c>
      <c r="AC106" s="61">
        <v>31</v>
      </c>
      <c r="AD106" s="62">
        <v>164</v>
      </c>
      <c r="AE106" s="61">
        <v>31</v>
      </c>
      <c r="AF106" s="61" t="s">
        <v>2194</v>
      </c>
      <c r="AG106" s="61" t="s">
        <v>3734</v>
      </c>
      <c r="AH106" s="61" t="s">
        <v>6742</v>
      </c>
      <c r="AI106" s="61">
        <v>0</v>
      </c>
      <c r="AJ106" s="61" t="s">
        <v>6296</v>
      </c>
      <c r="AK106" s="62">
        <v>2026</v>
      </c>
      <c r="AL106" s="62">
        <v>5</v>
      </c>
      <c r="AM106" s="62">
        <v>0</v>
      </c>
      <c r="AN106" s="62">
        <v>0</v>
      </c>
      <c r="AO106" s="62">
        <v>9</v>
      </c>
      <c r="AP106" s="61" t="s">
        <v>200</v>
      </c>
      <c r="AQ106" s="61" t="s">
        <v>1298</v>
      </c>
      <c r="AR106" s="61" t="s">
        <v>2635</v>
      </c>
      <c r="AS106" s="61" t="s">
        <v>2271</v>
      </c>
      <c r="AT106" s="61" t="s">
        <v>1702</v>
      </c>
      <c r="AU106" s="61" t="b">
        <v>0</v>
      </c>
      <c r="AV106" s="61" t="b">
        <v>0</v>
      </c>
      <c r="AW106" s="61" t="s">
        <v>1702</v>
      </c>
      <c r="AX106" s="61" t="s">
        <v>1702</v>
      </c>
      <c r="AY106" s="61">
        <v>0</v>
      </c>
      <c r="AZ106" s="61">
        <v>0</v>
      </c>
      <c r="BA106" s="61">
        <v>0</v>
      </c>
      <c r="BB106" s="61" t="s">
        <v>2272</v>
      </c>
      <c r="BC106" s="61">
        <v>4</v>
      </c>
      <c r="BD106" s="61" t="b">
        <v>0</v>
      </c>
      <c r="BH106" s="47" t="s">
        <v>1197</v>
      </c>
      <c r="BI106" s="47" t="str">
        <f t="shared" si="3"/>
        <v>Z18</v>
      </c>
      <c r="BJ106" s="47">
        <v>1219</v>
      </c>
    </row>
    <row r="107" spans="1:62" hidden="1">
      <c r="A107" s="61" t="b">
        <v>0</v>
      </c>
      <c r="B107" s="62">
        <v>10000</v>
      </c>
      <c r="C107" s="61" t="s">
        <v>1702</v>
      </c>
      <c r="D107" s="61" t="s">
        <v>3842</v>
      </c>
      <c r="E107" s="61" t="s">
        <v>3843</v>
      </c>
      <c r="F107" s="61" t="s">
        <v>2480</v>
      </c>
      <c r="G107" s="62" t="s">
        <v>1702</v>
      </c>
      <c r="H107" s="61" t="s">
        <v>578</v>
      </c>
      <c r="I107" s="61" t="s">
        <v>1675</v>
      </c>
      <c r="J107" s="61" t="s">
        <v>3844</v>
      </c>
      <c r="K107" s="61" t="s">
        <v>3843</v>
      </c>
      <c r="L107" s="61" t="s">
        <v>2032</v>
      </c>
      <c r="M107" s="61" t="s">
        <v>1894</v>
      </c>
      <c r="N107" s="61" t="s">
        <v>1702</v>
      </c>
      <c r="O107" s="61" t="s">
        <v>1941</v>
      </c>
      <c r="P107" s="61">
        <v>2</v>
      </c>
      <c r="Q107" s="61">
        <v>114</v>
      </c>
      <c r="R107" s="61">
        <v>726</v>
      </c>
      <c r="S107" s="61" t="s">
        <v>3845</v>
      </c>
      <c r="T107" s="61" t="s">
        <v>3845</v>
      </c>
      <c r="U107" s="61" t="s">
        <v>2041</v>
      </c>
      <c r="V107" s="61" t="s">
        <v>3846</v>
      </c>
      <c r="W107" s="61" t="s">
        <v>1938</v>
      </c>
      <c r="X107" s="61" t="s">
        <v>1447</v>
      </c>
      <c r="Y107" s="61" t="s">
        <v>2274</v>
      </c>
      <c r="Z107" s="62">
        <v>251</v>
      </c>
      <c r="AA107" s="61">
        <v>324</v>
      </c>
      <c r="AB107" s="62">
        <v>251</v>
      </c>
      <c r="AC107" s="61">
        <v>324</v>
      </c>
      <c r="AD107" s="62">
        <v>251</v>
      </c>
      <c r="AE107" s="61">
        <v>324</v>
      </c>
      <c r="AF107" s="61" t="s">
        <v>2900</v>
      </c>
      <c r="AG107" s="61" t="s">
        <v>3832</v>
      </c>
      <c r="AH107" s="61" t="s">
        <v>3847</v>
      </c>
      <c r="AI107" s="61">
        <v>0</v>
      </c>
      <c r="AJ107" s="61" t="s">
        <v>2213</v>
      </c>
      <c r="AK107" s="62">
        <v>2024</v>
      </c>
      <c r="AL107" s="62">
        <v>12</v>
      </c>
      <c r="AM107" s="62">
        <v>1</v>
      </c>
      <c r="AN107" s="62">
        <v>5</v>
      </c>
      <c r="AO107" s="62">
        <v>2</v>
      </c>
      <c r="AP107" s="61" t="s">
        <v>578</v>
      </c>
      <c r="AQ107" s="61" t="s">
        <v>1270</v>
      </c>
      <c r="AR107" s="61" t="s">
        <v>3848</v>
      </c>
      <c r="AS107" s="61" t="s">
        <v>2281</v>
      </c>
      <c r="AT107" s="61" t="s">
        <v>1702</v>
      </c>
      <c r="AU107" s="61" t="b">
        <v>1</v>
      </c>
      <c r="AV107" s="61" t="b">
        <v>0</v>
      </c>
      <c r="AW107" s="61" t="s">
        <v>1702</v>
      </c>
      <c r="AX107" s="61" t="s">
        <v>1702</v>
      </c>
      <c r="AY107" s="61">
        <v>0</v>
      </c>
      <c r="AZ107" s="61">
        <v>0</v>
      </c>
      <c r="BA107" s="61">
        <v>0</v>
      </c>
      <c r="BB107" s="61" t="s">
        <v>2223</v>
      </c>
      <c r="BC107" s="61">
        <v>5</v>
      </c>
      <c r="BD107" s="61" t="b">
        <v>0</v>
      </c>
      <c r="BH107" s="47" t="s">
        <v>1197</v>
      </c>
      <c r="BI107" s="47" t="str">
        <f t="shared" si="3"/>
        <v>Z18</v>
      </c>
      <c r="BJ107" s="47">
        <v>1219</v>
      </c>
    </row>
    <row r="108" spans="1:62" hidden="1">
      <c r="A108" s="61" t="b">
        <v>0</v>
      </c>
      <c r="B108" s="62">
        <v>10001</v>
      </c>
      <c r="C108" s="61" t="s">
        <v>1702</v>
      </c>
      <c r="D108" s="61" t="s">
        <v>3436</v>
      </c>
      <c r="E108" s="61" t="s">
        <v>4964</v>
      </c>
      <c r="F108" s="61" t="s">
        <v>2168</v>
      </c>
      <c r="G108" s="62" t="s">
        <v>1702</v>
      </c>
      <c r="H108" s="61" t="s">
        <v>1057</v>
      </c>
      <c r="I108" s="61" t="s">
        <v>1675</v>
      </c>
      <c r="J108" s="61" t="s">
        <v>3437</v>
      </c>
      <c r="K108" s="61" t="s">
        <v>4964</v>
      </c>
      <c r="L108" s="61" t="s">
        <v>2032</v>
      </c>
      <c r="M108" s="61" t="s">
        <v>1894</v>
      </c>
      <c r="N108" s="61" t="s">
        <v>1702</v>
      </c>
      <c r="O108" s="61" t="s">
        <v>1960</v>
      </c>
      <c r="P108" s="61">
        <v>1.6</v>
      </c>
      <c r="Q108" s="61">
        <v>20</v>
      </c>
      <c r="R108" s="61">
        <v>0</v>
      </c>
      <c r="S108" s="61" t="s">
        <v>2908</v>
      </c>
      <c r="T108" s="61" t="s">
        <v>2908</v>
      </c>
      <c r="U108" s="61" t="s">
        <v>2041</v>
      </c>
      <c r="V108" s="61" t="s">
        <v>4965</v>
      </c>
      <c r="W108" s="61" t="s">
        <v>1938</v>
      </c>
      <c r="X108" s="61" t="s">
        <v>1447</v>
      </c>
      <c r="Y108" s="61" t="s">
        <v>2274</v>
      </c>
      <c r="Z108" s="62">
        <v>1</v>
      </c>
      <c r="AA108" s="61">
        <v>45</v>
      </c>
      <c r="AB108" s="62">
        <v>1</v>
      </c>
      <c r="AC108" s="61">
        <v>45</v>
      </c>
      <c r="AD108" s="62">
        <v>1</v>
      </c>
      <c r="AE108" s="61">
        <v>45</v>
      </c>
      <c r="AF108" s="61" t="s">
        <v>2338</v>
      </c>
      <c r="AG108" s="61" t="s">
        <v>1958</v>
      </c>
      <c r="AH108" s="61" t="s">
        <v>1702</v>
      </c>
      <c r="AI108" s="61">
        <v>0</v>
      </c>
      <c r="AJ108" s="61" t="s">
        <v>4557</v>
      </c>
      <c r="AK108" s="62">
        <v>2026</v>
      </c>
      <c r="AL108" s="62">
        <v>2</v>
      </c>
      <c r="AM108" s="62">
        <v>0</v>
      </c>
      <c r="AN108" s="62">
        <v>3</v>
      </c>
      <c r="AO108" s="62">
        <v>6</v>
      </c>
      <c r="AP108" s="61" t="s">
        <v>1057</v>
      </c>
      <c r="AQ108" s="61" t="s">
        <v>1221</v>
      </c>
      <c r="AR108" s="61" t="s">
        <v>2240</v>
      </c>
      <c r="AS108" s="61" t="s">
        <v>2281</v>
      </c>
      <c r="AT108" s="61" t="s">
        <v>1702</v>
      </c>
      <c r="AU108" s="61" t="b">
        <v>1</v>
      </c>
      <c r="AV108" s="61" t="b">
        <v>0</v>
      </c>
      <c r="AW108" s="61" t="s">
        <v>1702</v>
      </c>
      <c r="AX108" s="61" t="s">
        <v>1702</v>
      </c>
      <c r="AY108" s="61">
        <v>0</v>
      </c>
      <c r="AZ108" s="61">
        <v>0</v>
      </c>
      <c r="BA108" s="61">
        <v>0</v>
      </c>
      <c r="BB108" s="61" t="s">
        <v>2223</v>
      </c>
      <c r="BC108" s="61">
        <v>13</v>
      </c>
      <c r="BD108" s="61" t="b">
        <v>0</v>
      </c>
      <c r="BH108" s="47" t="s">
        <v>1197</v>
      </c>
      <c r="BI108" s="47" t="str">
        <f t="shared" si="3"/>
        <v>Z27</v>
      </c>
      <c r="BJ108" s="47">
        <v>1219</v>
      </c>
    </row>
    <row r="109" spans="1:62" hidden="1">
      <c r="A109" s="61" t="b">
        <v>0</v>
      </c>
      <c r="B109" s="62">
        <v>10003</v>
      </c>
      <c r="C109" s="61" t="s">
        <v>1702</v>
      </c>
      <c r="D109" s="61" t="s">
        <v>3849</v>
      </c>
      <c r="E109" s="61" t="s">
        <v>4544</v>
      </c>
      <c r="F109" s="61" t="s">
        <v>1702</v>
      </c>
      <c r="G109" s="62" t="s">
        <v>1702</v>
      </c>
      <c r="H109" s="61" t="s">
        <v>1702</v>
      </c>
      <c r="I109" s="61" t="s">
        <v>1675</v>
      </c>
      <c r="J109" s="61" t="s">
        <v>3850</v>
      </c>
      <c r="K109" s="61" t="s">
        <v>4544</v>
      </c>
      <c r="L109" s="61" t="s">
        <v>2032</v>
      </c>
      <c r="M109" s="61" t="s">
        <v>1702</v>
      </c>
      <c r="N109" s="61" t="s">
        <v>1702</v>
      </c>
      <c r="O109" s="61" t="s">
        <v>1963</v>
      </c>
      <c r="P109" s="61">
        <v>0.6</v>
      </c>
      <c r="Q109" s="61">
        <v>204</v>
      </c>
      <c r="R109" s="61">
        <v>1512.7</v>
      </c>
      <c r="S109" s="61" t="s">
        <v>3851</v>
      </c>
      <c r="T109" s="61" t="s">
        <v>3851</v>
      </c>
      <c r="U109" s="61" t="s">
        <v>2041</v>
      </c>
      <c r="V109" s="61" t="s">
        <v>4545</v>
      </c>
      <c r="W109" s="61" t="s">
        <v>1955</v>
      </c>
      <c r="X109" s="61" t="s">
        <v>1447</v>
      </c>
      <c r="Y109" s="61" t="s">
        <v>3852</v>
      </c>
      <c r="Z109" s="62">
        <v>255</v>
      </c>
      <c r="AA109" s="61">
        <v>378</v>
      </c>
      <c r="AB109" s="62">
        <v>255</v>
      </c>
      <c r="AC109" s="61">
        <v>378</v>
      </c>
      <c r="AD109" s="62">
        <v>255</v>
      </c>
      <c r="AE109" s="61">
        <v>378</v>
      </c>
      <c r="AF109" s="61" t="s">
        <v>2237</v>
      </c>
      <c r="AG109" s="61" t="s">
        <v>1959</v>
      </c>
      <c r="AH109" s="61" t="s">
        <v>1702</v>
      </c>
      <c r="AI109" s="61">
        <v>0</v>
      </c>
      <c r="AJ109" s="61" t="s">
        <v>4537</v>
      </c>
      <c r="AK109" s="62">
        <v>2026</v>
      </c>
      <c r="AL109" s="62">
        <v>1</v>
      </c>
      <c r="AM109" s="62">
        <v>0</v>
      </c>
      <c r="AN109" s="62">
        <v>3</v>
      </c>
      <c r="AO109" s="62">
        <v>22</v>
      </c>
      <c r="AP109" s="61" t="s">
        <v>1702</v>
      </c>
      <c r="AQ109" s="61" t="s">
        <v>1702</v>
      </c>
      <c r="AR109" s="61" t="s">
        <v>1702</v>
      </c>
      <c r="AS109" s="61" t="s">
        <v>3853</v>
      </c>
      <c r="AT109" s="61" t="s">
        <v>1702</v>
      </c>
      <c r="AU109" s="61" t="b">
        <v>1</v>
      </c>
      <c r="AV109" s="61" t="b">
        <v>0</v>
      </c>
      <c r="AW109" s="61" t="s">
        <v>1702</v>
      </c>
      <c r="AX109" s="61" t="s">
        <v>1702</v>
      </c>
      <c r="AY109" s="61">
        <v>0</v>
      </c>
      <c r="AZ109" s="61">
        <v>0</v>
      </c>
      <c r="BA109" s="61">
        <v>0</v>
      </c>
      <c r="BB109" s="61" t="s">
        <v>2272</v>
      </c>
      <c r="BC109" s="61">
        <v>3</v>
      </c>
      <c r="BD109" s="61" t="b">
        <v>0</v>
      </c>
      <c r="BH109" s="47" t="str">
        <f t="shared" si="2"/>
        <v>SGCD</v>
      </c>
      <c r="BI109" s="47" t="str">
        <f t="shared" si="3"/>
        <v>Z18</v>
      </c>
      <c r="BJ109" s="47">
        <v>1219</v>
      </c>
    </row>
    <row r="110" spans="1:62" hidden="1">
      <c r="A110" s="61" t="b">
        <v>0</v>
      </c>
      <c r="B110" s="62">
        <v>10004</v>
      </c>
      <c r="C110" s="61" t="s">
        <v>1702</v>
      </c>
      <c r="D110" s="61" t="s">
        <v>3849</v>
      </c>
      <c r="E110" s="61" t="s">
        <v>4546</v>
      </c>
      <c r="F110" s="61" t="s">
        <v>1702</v>
      </c>
      <c r="G110" s="62" t="s">
        <v>1702</v>
      </c>
      <c r="H110" s="61" t="s">
        <v>1702</v>
      </c>
      <c r="I110" s="61" t="s">
        <v>1675</v>
      </c>
      <c r="J110" s="61" t="s">
        <v>3850</v>
      </c>
      <c r="K110" s="61" t="s">
        <v>4546</v>
      </c>
      <c r="L110" s="61" t="s">
        <v>2032</v>
      </c>
      <c r="M110" s="61" t="s">
        <v>1702</v>
      </c>
      <c r="N110" s="61" t="s">
        <v>1702</v>
      </c>
      <c r="O110" s="61" t="s">
        <v>1963</v>
      </c>
      <c r="P110" s="61">
        <v>0.6</v>
      </c>
      <c r="Q110" s="61">
        <v>204</v>
      </c>
      <c r="R110" s="61">
        <v>1512.7</v>
      </c>
      <c r="S110" s="61" t="s">
        <v>3851</v>
      </c>
      <c r="T110" s="61" t="s">
        <v>3851</v>
      </c>
      <c r="U110" s="61" t="s">
        <v>2041</v>
      </c>
      <c r="V110" s="61" t="s">
        <v>4547</v>
      </c>
      <c r="W110" s="61" t="s">
        <v>1955</v>
      </c>
      <c r="X110" s="61" t="s">
        <v>1447</v>
      </c>
      <c r="Y110" s="61" t="s">
        <v>3852</v>
      </c>
      <c r="Z110" s="62">
        <v>300</v>
      </c>
      <c r="AA110" s="61">
        <v>445</v>
      </c>
      <c r="AB110" s="62">
        <v>300</v>
      </c>
      <c r="AC110" s="61">
        <v>445</v>
      </c>
      <c r="AD110" s="62">
        <v>300</v>
      </c>
      <c r="AE110" s="61">
        <v>445</v>
      </c>
      <c r="AF110" s="61" t="s">
        <v>2237</v>
      </c>
      <c r="AG110" s="61" t="s">
        <v>1959</v>
      </c>
      <c r="AH110" s="61" t="s">
        <v>1702</v>
      </c>
      <c r="AI110" s="61">
        <v>0</v>
      </c>
      <c r="AJ110" s="61" t="s">
        <v>4537</v>
      </c>
      <c r="AK110" s="62">
        <v>2026</v>
      </c>
      <c r="AL110" s="62">
        <v>1</v>
      </c>
      <c r="AM110" s="62">
        <v>0</v>
      </c>
      <c r="AN110" s="62">
        <v>3</v>
      </c>
      <c r="AO110" s="62">
        <v>22</v>
      </c>
      <c r="AP110" s="61" t="s">
        <v>1702</v>
      </c>
      <c r="AQ110" s="61" t="s">
        <v>1702</v>
      </c>
      <c r="AR110" s="61" t="s">
        <v>1702</v>
      </c>
      <c r="AS110" s="61" t="s">
        <v>3853</v>
      </c>
      <c r="AT110" s="61" t="s">
        <v>1702</v>
      </c>
      <c r="AU110" s="61" t="b">
        <v>1</v>
      </c>
      <c r="AV110" s="61" t="b">
        <v>0</v>
      </c>
      <c r="AW110" s="61" t="s">
        <v>1702</v>
      </c>
      <c r="AX110" s="61" t="s">
        <v>1702</v>
      </c>
      <c r="AY110" s="61">
        <v>0</v>
      </c>
      <c r="AZ110" s="61">
        <v>0</v>
      </c>
      <c r="BA110" s="61">
        <v>0</v>
      </c>
      <c r="BB110" s="61" t="s">
        <v>2272</v>
      </c>
      <c r="BC110" s="61">
        <v>3</v>
      </c>
      <c r="BD110" s="61" t="b">
        <v>0</v>
      </c>
      <c r="BH110" s="47" t="str">
        <f t="shared" si="2"/>
        <v>SGCD</v>
      </c>
      <c r="BI110" s="47" t="str">
        <f t="shared" si="3"/>
        <v>Z18</v>
      </c>
      <c r="BJ110" s="47">
        <v>1219</v>
      </c>
    </row>
    <row r="111" spans="1:62" hidden="1">
      <c r="A111" s="61" t="b">
        <v>0</v>
      </c>
      <c r="B111" s="62">
        <v>10012</v>
      </c>
      <c r="C111" s="61" t="s">
        <v>1702</v>
      </c>
      <c r="D111" s="61" t="s">
        <v>3440</v>
      </c>
      <c r="E111" s="61" t="s">
        <v>3441</v>
      </c>
      <c r="F111" s="61" t="s">
        <v>1702</v>
      </c>
      <c r="G111" s="62" t="s">
        <v>1702</v>
      </c>
      <c r="H111" s="61" t="s">
        <v>1702</v>
      </c>
      <c r="I111" s="61" t="s">
        <v>1675</v>
      </c>
      <c r="J111" s="61" t="s">
        <v>3442</v>
      </c>
      <c r="K111" s="61" t="s">
        <v>3441</v>
      </c>
      <c r="L111" s="61" t="s">
        <v>2032</v>
      </c>
      <c r="M111" s="61" t="s">
        <v>1894</v>
      </c>
      <c r="N111" s="61" t="s">
        <v>1702</v>
      </c>
      <c r="O111" s="61" t="s">
        <v>1941</v>
      </c>
      <c r="P111" s="61">
        <v>1</v>
      </c>
      <c r="Q111" s="61">
        <v>30</v>
      </c>
      <c r="R111" s="61">
        <v>0</v>
      </c>
      <c r="S111" s="61" t="s">
        <v>3443</v>
      </c>
      <c r="T111" s="61" t="s">
        <v>3443</v>
      </c>
      <c r="U111" s="61" t="s">
        <v>2041</v>
      </c>
      <c r="V111" s="61" t="s">
        <v>3444</v>
      </c>
      <c r="W111" s="61" t="s">
        <v>1938</v>
      </c>
      <c r="X111" s="61" t="s">
        <v>1447</v>
      </c>
      <c r="Y111" s="61" t="s">
        <v>3438</v>
      </c>
      <c r="Z111" s="62">
        <v>1</v>
      </c>
      <c r="AA111" s="61">
        <v>87</v>
      </c>
      <c r="AB111" s="62">
        <v>1</v>
      </c>
      <c r="AC111" s="61">
        <v>87</v>
      </c>
      <c r="AD111" s="62">
        <v>1</v>
      </c>
      <c r="AE111" s="61">
        <v>87</v>
      </c>
      <c r="AF111" s="61" t="s">
        <v>3162</v>
      </c>
      <c r="AG111" s="61" t="s">
        <v>1958</v>
      </c>
      <c r="AH111" s="61" t="s">
        <v>1702</v>
      </c>
      <c r="AI111" s="61">
        <v>0</v>
      </c>
      <c r="AJ111" s="61" t="s">
        <v>2117</v>
      </c>
      <c r="AK111" s="62">
        <v>2024</v>
      </c>
      <c r="AL111" s="62">
        <v>12</v>
      </c>
      <c r="AM111" s="62">
        <v>1</v>
      </c>
      <c r="AN111" s="62">
        <v>4</v>
      </c>
      <c r="AO111" s="62">
        <v>23</v>
      </c>
      <c r="AP111" s="61" t="s">
        <v>1702</v>
      </c>
      <c r="AQ111" s="61" t="s">
        <v>1702</v>
      </c>
      <c r="AR111" s="61" t="s">
        <v>1702</v>
      </c>
      <c r="AS111" s="61" t="s">
        <v>3445</v>
      </c>
      <c r="AT111" s="61" t="s">
        <v>1702</v>
      </c>
      <c r="AU111" s="61" t="b">
        <v>1</v>
      </c>
      <c r="AV111" s="61" t="b">
        <v>0</v>
      </c>
      <c r="AW111" s="61" t="s">
        <v>1702</v>
      </c>
      <c r="AX111" s="61" t="s">
        <v>1702</v>
      </c>
      <c r="AY111" s="61">
        <v>0</v>
      </c>
      <c r="AZ111" s="61">
        <v>0</v>
      </c>
      <c r="BA111" s="61">
        <v>0</v>
      </c>
      <c r="BB111" s="61" t="s">
        <v>3439</v>
      </c>
      <c r="BC111" s="61">
        <v>3</v>
      </c>
      <c r="BD111" s="61" t="b">
        <v>0</v>
      </c>
      <c r="BH111" s="47" t="s">
        <v>1197</v>
      </c>
      <c r="BI111" s="47" t="str">
        <f t="shared" si="3"/>
        <v>Z18</v>
      </c>
      <c r="BJ111" s="47">
        <v>1219</v>
      </c>
    </row>
    <row r="112" spans="1:62" hidden="1">
      <c r="A112" s="61" t="b">
        <v>0</v>
      </c>
      <c r="B112" s="62">
        <v>10046</v>
      </c>
      <c r="C112" s="61" t="s">
        <v>1702</v>
      </c>
      <c r="D112" s="61" t="s">
        <v>3854</v>
      </c>
      <c r="E112" s="61" t="s">
        <v>3855</v>
      </c>
      <c r="F112" s="61" t="s">
        <v>2119</v>
      </c>
      <c r="G112" s="62" t="s">
        <v>1702</v>
      </c>
      <c r="H112" s="61" t="s">
        <v>1028</v>
      </c>
      <c r="I112" s="61" t="s">
        <v>1675</v>
      </c>
      <c r="J112" s="61" t="s">
        <v>3856</v>
      </c>
      <c r="K112" s="61" t="s">
        <v>3857</v>
      </c>
      <c r="L112" s="61" t="s">
        <v>2032</v>
      </c>
      <c r="M112" s="61" t="s">
        <v>1894</v>
      </c>
      <c r="N112" s="61" t="s">
        <v>1702</v>
      </c>
      <c r="O112" s="61" t="s">
        <v>1941</v>
      </c>
      <c r="P112" s="61">
        <v>1.6</v>
      </c>
      <c r="Q112" s="61">
        <v>498</v>
      </c>
      <c r="R112" s="61">
        <v>590</v>
      </c>
      <c r="S112" s="61" t="s">
        <v>3076</v>
      </c>
      <c r="T112" s="61" t="s">
        <v>1702</v>
      </c>
      <c r="U112" s="61" t="s">
        <v>2041</v>
      </c>
      <c r="V112" s="61" t="s">
        <v>3858</v>
      </c>
      <c r="W112" s="61" t="s">
        <v>1938</v>
      </c>
      <c r="X112" s="61" t="s">
        <v>1447</v>
      </c>
      <c r="Y112" s="61" t="s">
        <v>2284</v>
      </c>
      <c r="Z112" s="62">
        <v>10</v>
      </c>
      <c r="AA112" s="61">
        <v>76</v>
      </c>
      <c r="AB112" s="62">
        <v>10</v>
      </c>
      <c r="AC112" s="61">
        <v>76</v>
      </c>
      <c r="AD112" s="62">
        <v>10</v>
      </c>
      <c r="AE112" s="61">
        <v>76</v>
      </c>
      <c r="AF112" s="61" t="s">
        <v>3609</v>
      </c>
      <c r="AG112" s="61" t="s">
        <v>3734</v>
      </c>
      <c r="AH112" s="61" t="s">
        <v>3859</v>
      </c>
      <c r="AI112" s="61">
        <v>0</v>
      </c>
      <c r="AJ112" s="61" t="s">
        <v>3833</v>
      </c>
      <c r="AK112" s="62">
        <v>2024</v>
      </c>
      <c r="AL112" s="62">
        <v>11</v>
      </c>
      <c r="AM112" s="62">
        <v>1</v>
      </c>
      <c r="AN112" s="62">
        <v>6</v>
      </c>
      <c r="AO112" s="62">
        <v>6</v>
      </c>
      <c r="AP112" s="61" t="s">
        <v>1028</v>
      </c>
      <c r="AQ112" s="61" t="s">
        <v>1221</v>
      </c>
      <c r="AR112" s="61" t="s">
        <v>3077</v>
      </c>
      <c r="AS112" s="61" t="s">
        <v>3860</v>
      </c>
      <c r="AT112" s="61" t="s">
        <v>1702</v>
      </c>
      <c r="AU112" s="61" t="b">
        <v>0</v>
      </c>
      <c r="AV112" s="61" t="b">
        <v>0</v>
      </c>
      <c r="AW112" s="61" t="s">
        <v>1702</v>
      </c>
      <c r="AX112" s="61" t="s">
        <v>1702</v>
      </c>
      <c r="AY112" s="61">
        <v>0</v>
      </c>
      <c r="AZ112" s="61">
        <v>0</v>
      </c>
      <c r="BA112" s="61">
        <v>0</v>
      </c>
      <c r="BB112" s="61" t="s">
        <v>2286</v>
      </c>
      <c r="BC112" s="61">
        <v>1</v>
      </c>
      <c r="BD112" s="61" t="b">
        <v>0</v>
      </c>
      <c r="BH112" s="47" t="s">
        <v>1197</v>
      </c>
      <c r="BI112" s="47" t="str">
        <f t="shared" si="3"/>
        <v>Z18</v>
      </c>
      <c r="BJ112" s="47">
        <v>1219</v>
      </c>
    </row>
    <row r="113" spans="1:62" hidden="1">
      <c r="A113" s="61" t="b">
        <v>0</v>
      </c>
      <c r="B113" s="62">
        <v>10079</v>
      </c>
      <c r="C113" s="61" t="s">
        <v>1702</v>
      </c>
      <c r="D113" s="61" t="s">
        <v>2287</v>
      </c>
      <c r="E113" s="61" t="s">
        <v>3446</v>
      </c>
      <c r="F113" s="61" t="s">
        <v>2168</v>
      </c>
      <c r="G113" s="62" t="s">
        <v>1702</v>
      </c>
      <c r="H113" s="61" t="s">
        <v>1016</v>
      </c>
      <c r="I113" s="61" t="s">
        <v>1675</v>
      </c>
      <c r="J113" s="61" t="s">
        <v>2288</v>
      </c>
      <c r="K113" s="61" t="s">
        <v>3446</v>
      </c>
      <c r="L113" s="61" t="s">
        <v>2032</v>
      </c>
      <c r="M113" s="61" t="s">
        <v>1894</v>
      </c>
      <c r="N113" s="61" t="s">
        <v>1702</v>
      </c>
      <c r="O113" s="61" t="s">
        <v>1941</v>
      </c>
      <c r="P113" s="61">
        <v>1.6</v>
      </c>
      <c r="Q113" s="61">
        <v>20</v>
      </c>
      <c r="R113" s="61">
        <v>0</v>
      </c>
      <c r="S113" s="61" t="s">
        <v>2908</v>
      </c>
      <c r="T113" s="61" t="s">
        <v>2908</v>
      </c>
      <c r="U113" s="61" t="s">
        <v>2041</v>
      </c>
      <c r="V113" s="61" t="s">
        <v>2289</v>
      </c>
      <c r="W113" s="61" t="s">
        <v>1938</v>
      </c>
      <c r="X113" s="61" t="s">
        <v>1447</v>
      </c>
      <c r="Y113" s="61" t="s">
        <v>2290</v>
      </c>
      <c r="Z113" s="62">
        <v>1</v>
      </c>
      <c r="AA113" s="61">
        <v>100</v>
      </c>
      <c r="AB113" s="62">
        <v>1</v>
      </c>
      <c r="AC113" s="61">
        <v>100</v>
      </c>
      <c r="AD113" s="62">
        <v>1</v>
      </c>
      <c r="AE113" s="61">
        <v>100</v>
      </c>
      <c r="AF113" s="61" t="s">
        <v>2066</v>
      </c>
      <c r="AG113" s="61" t="s">
        <v>1958</v>
      </c>
      <c r="AH113" s="61" t="s">
        <v>1702</v>
      </c>
      <c r="AI113" s="61">
        <v>0</v>
      </c>
      <c r="AJ113" s="61" t="s">
        <v>2291</v>
      </c>
      <c r="AK113" s="62">
        <v>2025</v>
      </c>
      <c r="AL113" s="62">
        <v>11</v>
      </c>
      <c r="AM113" s="62">
        <v>0</v>
      </c>
      <c r="AN113" s="62">
        <v>6</v>
      </c>
      <c r="AO113" s="62">
        <v>10</v>
      </c>
      <c r="AP113" s="61" t="s">
        <v>1016</v>
      </c>
      <c r="AQ113" s="61" t="s">
        <v>1221</v>
      </c>
      <c r="AR113" s="61" t="s">
        <v>2292</v>
      </c>
      <c r="AS113" s="61" t="s">
        <v>2293</v>
      </c>
      <c r="AT113" s="61" t="s">
        <v>1702</v>
      </c>
      <c r="AU113" s="61" t="b">
        <v>1</v>
      </c>
      <c r="AV113" s="61" t="b">
        <v>0</v>
      </c>
      <c r="AW113" s="61" t="s">
        <v>1702</v>
      </c>
      <c r="AX113" s="61" t="s">
        <v>1702</v>
      </c>
      <c r="AY113" s="61">
        <v>0</v>
      </c>
      <c r="AZ113" s="61">
        <v>0</v>
      </c>
      <c r="BA113" s="61">
        <v>0</v>
      </c>
      <c r="BB113" s="61" t="s">
        <v>2294</v>
      </c>
      <c r="BC113" s="61">
        <v>4</v>
      </c>
      <c r="BD113" s="61" t="b">
        <v>0</v>
      </c>
      <c r="BH113" s="47" t="s">
        <v>1197</v>
      </c>
      <c r="BI113" s="47" t="str">
        <f t="shared" si="3"/>
        <v>Z18</v>
      </c>
      <c r="BJ113" s="47">
        <v>1219</v>
      </c>
    </row>
    <row r="114" spans="1:62" hidden="1">
      <c r="A114" s="61" t="b">
        <v>0</v>
      </c>
      <c r="B114" s="62">
        <v>10080</v>
      </c>
      <c r="C114" s="61" t="s">
        <v>1702</v>
      </c>
      <c r="D114" s="61" t="s">
        <v>2287</v>
      </c>
      <c r="E114" s="61" t="s">
        <v>3447</v>
      </c>
      <c r="F114" s="61" t="s">
        <v>2168</v>
      </c>
      <c r="G114" s="62" t="s">
        <v>1702</v>
      </c>
      <c r="H114" s="61" t="s">
        <v>1057</v>
      </c>
      <c r="I114" s="61" t="s">
        <v>1675</v>
      </c>
      <c r="J114" s="61" t="s">
        <v>2288</v>
      </c>
      <c r="K114" s="61" t="s">
        <v>3447</v>
      </c>
      <c r="L114" s="61" t="s">
        <v>2032</v>
      </c>
      <c r="M114" s="61" t="s">
        <v>1894</v>
      </c>
      <c r="N114" s="61" t="s">
        <v>1702</v>
      </c>
      <c r="O114" s="61" t="s">
        <v>1941</v>
      </c>
      <c r="P114" s="61">
        <v>1.6</v>
      </c>
      <c r="Q114" s="61">
        <v>20</v>
      </c>
      <c r="R114" s="61">
        <v>0</v>
      </c>
      <c r="S114" s="61" t="s">
        <v>2908</v>
      </c>
      <c r="T114" s="61" t="s">
        <v>2908</v>
      </c>
      <c r="U114" s="61" t="s">
        <v>2041</v>
      </c>
      <c r="V114" s="61" t="s">
        <v>3448</v>
      </c>
      <c r="W114" s="61" t="s">
        <v>1938</v>
      </c>
      <c r="X114" s="61" t="s">
        <v>1447</v>
      </c>
      <c r="Y114" s="61" t="s">
        <v>2290</v>
      </c>
      <c r="Z114" s="62">
        <v>1</v>
      </c>
      <c r="AA114" s="61">
        <v>100</v>
      </c>
      <c r="AB114" s="62">
        <v>1</v>
      </c>
      <c r="AC114" s="61">
        <v>100</v>
      </c>
      <c r="AD114" s="62">
        <v>1</v>
      </c>
      <c r="AE114" s="61">
        <v>100</v>
      </c>
      <c r="AF114" s="61" t="s">
        <v>2066</v>
      </c>
      <c r="AG114" s="61" t="s">
        <v>1958</v>
      </c>
      <c r="AH114" s="61" t="s">
        <v>1702</v>
      </c>
      <c r="AI114" s="61">
        <v>0</v>
      </c>
      <c r="AJ114" s="61" t="s">
        <v>2470</v>
      </c>
      <c r="AK114" s="62">
        <v>2025</v>
      </c>
      <c r="AL114" s="62">
        <v>11</v>
      </c>
      <c r="AM114" s="62">
        <v>0</v>
      </c>
      <c r="AN114" s="62">
        <v>6</v>
      </c>
      <c r="AO114" s="62">
        <v>6</v>
      </c>
      <c r="AP114" s="61" t="s">
        <v>1057</v>
      </c>
      <c r="AQ114" s="61" t="s">
        <v>1221</v>
      </c>
      <c r="AR114" s="61" t="s">
        <v>2240</v>
      </c>
      <c r="AS114" s="61" t="s">
        <v>2293</v>
      </c>
      <c r="AT114" s="61" t="s">
        <v>1702</v>
      </c>
      <c r="AU114" s="61" t="b">
        <v>1</v>
      </c>
      <c r="AV114" s="61" t="b">
        <v>0</v>
      </c>
      <c r="AW114" s="61" t="s">
        <v>1702</v>
      </c>
      <c r="AX114" s="61" t="s">
        <v>1702</v>
      </c>
      <c r="AY114" s="61">
        <v>0</v>
      </c>
      <c r="AZ114" s="61">
        <v>0</v>
      </c>
      <c r="BA114" s="61">
        <v>0</v>
      </c>
      <c r="BB114" s="61" t="s">
        <v>2294</v>
      </c>
      <c r="BC114" s="61">
        <v>4</v>
      </c>
      <c r="BD114" s="61" t="b">
        <v>0</v>
      </c>
      <c r="BH114" s="47" t="s">
        <v>1197</v>
      </c>
      <c r="BI114" s="47" t="str">
        <f t="shared" si="3"/>
        <v>Z18</v>
      </c>
      <c r="BJ114" s="47">
        <v>1219</v>
      </c>
    </row>
    <row r="115" spans="1:62" hidden="1">
      <c r="A115" s="61" t="b">
        <v>0</v>
      </c>
      <c r="B115" s="62">
        <v>10145</v>
      </c>
      <c r="C115" s="61" t="s">
        <v>1702</v>
      </c>
      <c r="D115" s="61" t="s">
        <v>2298</v>
      </c>
      <c r="E115" s="61" t="s">
        <v>4549</v>
      </c>
      <c r="F115" s="61" t="s">
        <v>1702</v>
      </c>
      <c r="G115" s="62" t="s">
        <v>1702</v>
      </c>
      <c r="H115" s="61" t="s">
        <v>1702</v>
      </c>
      <c r="I115" s="61" t="s">
        <v>1675</v>
      </c>
      <c r="J115" s="61" t="s">
        <v>2300</v>
      </c>
      <c r="K115" s="61" t="s">
        <v>4549</v>
      </c>
      <c r="L115" s="61" t="s">
        <v>2032</v>
      </c>
      <c r="M115" s="61" t="s">
        <v>1702</v>
      </c>
      <c r="N115" s="61" t="s">
        <v>1702</v>
      </c>
      <c r="O115" s="61" t="s">
        <v>1941</v>
      </c>
      <c r="P115" s="61">
        <v>1</v>
      </c>
      <c r="Q115" s="61">
        <v>950</v>
      </c>
      <c r="R115" s="61">
        <v>350</v>
      </c>
      <c r="S115" s="61" t="s">
        <v>2301</v>
      </c>
      <c r="T115" s="61" t="s">
        <v>2301</v>
      </c>
      <c r="U115" s="61" t="s">
        <v>2041</v>
      </c>
      <c r="V115" s="61" t="s">
        <v>4550</v>
      </c>
      <c r="W115" s="61" t="s">
        <v>1955</v>
      </c>
      <c r="X115" s="61" t="s">
        <v>1447</v>
      </c>
      <c r="Y115" s="61" t="s">
        <v>2302</v>
      </c>
      <c r="Z115" s="62">
        <v>5</v>
      </c>
      <c r="AA115" s="61">
        <v>13</v>
      </c>
      <c r="AB115" s="62">
        <v>5</v>
      </c>
      <c r="AC115" s="61">
        <v>13</v>
      </c>
      <c r="AD115" s="62">
        <v>5</v>
      </c>
      <c r="AE115" s="61">
        <v>13</v>
      </c>
      <c r="AF115" s="61" t="s">
        <v>2042</v>
      </c>
      <c r="AG115" s="61" t="s">
        <v>1959</v>
      </c>
      <c r="AH115" s="61" t="s">
        <v>1702</v>
      </c>
      <c r="AI115" s="61">
        <v>0</v>
      </c>
      <c r="AJ115" s="61" t="s">
        <v>4548</v>
      </c>
      <c r="AK115" s="62">
        <v>2026</v>
      </c>
      <c r="AL115" s="62">
        <v>1</v>
      </c>
      <c r="AM115" s="62">
        <v>0</v>
      </c>
      <c r="AN115" s="62">
        <v>3</v>
      </c>
      <c r="AO115" s="62">
        <v>20</v>
      </c>
      <c r="AP115" s="61" t="s">
        <v>1702</v>
      </c>
      <c r="AQ115" s="61" t="s">
        <v>1702</v>
      </c>
      <c r="AR115" s="61" t="s">
        <v>1702</v>
      </c>
      <c r="AS115" s="61" t="s">
        <v>2304</v>
      </c>
      <c r="AT115" s="61" t="s">
        <v>1702</v>
      </c>
      <c r="AU115" s="61" t="b">
        <v>1</v>
      </c>
      <c r="AV115" s="61" t="b">
        <v>0</v>
      </c>
      <c r="AW115" s="61" t="s">
        <v>1702</v>
      </c>
      <c r="AX115" s="61" t="s">
        <v>1702</v>
      </c>
      <c r="AY115" s="61">
        <v>0</v>
      </c>
      <c r="AZ115" s="61">
        <v>0</v>
      </c>
      <c r="BA115" s="61">
        <v>0</v>
      </c>
      <c r="BB115" s="61" t="s">
        <v>1972</v>
      </c>
      <c r="BC115" s="61">
        <v>1</v>
      </c>
      <c r="BD115" s="61" t="b">
        <v>0</v>
      </c>
      <c r="BH115" s="47" t="s">
        <v>1197</v>
      </c>
      <c r="BI115" s="47" t="str">
        <f t="shared" si="3"/>
        <v>Z18</v>
      </c>
      <c r="BJ115" s="47">
        <v>1219</v>
      </c>
    </row>
    <row r="116" spans="1:62" hidden="1">
      <c r="A116" s="61" t="b">
        <v>0</v>
      </c>
      <c r="B116" s="62">
        <v>10173</v>
      </c>
      <c r="C116" s="61" t="s">
        <v>1702</v>
      </c>
      <c r="D116" s="61" t="s">
        <v>2305</v>
      </c>
      <c r="E116" s="61" t="s">
        <v>3861</v>
      </c>
      <c r="F116" s="61" t="s">
        <v>2069</v>
      </c>
      <c r="G116" s="62" t="s">
        <v>1702</v>
      </c>
      <c r="H116" s="61" t="s">
        <v>630</v>
      </c>
      <c r="I116" s="61" t="s">
        <v>1675</v>
      </c>
      <c r="J116" s="61" t="s">
        <v>2306</v>
      </c>
      <c r="K116" s="61" t="s">
        <v>3862</v>
      </c>
      <c r="L116" s="61" t="s">
        <v>2032</v>
      </c>
      <c r="M116" s="61" t="s">
        <v>1702</v>
      </c>
      <c r="N116" s="61" t="s">
        <v>1702</v>
      </c>
      <c r="O116" s="61" t="s">
        <v>1960</v>
      </c>
      <c r="P116" s="61">
        <v>2</v>
      </c>
      <c r="Q116" s="61">
        <v>185</v>
      </c>
      <c r="R116" s="61">
        <v>693</v>
      </c>
      <c r="S116" s="61" t="s">
        <v>3024</v>
      </c>
      <c r="T116" s="61" t="s">
        <v>1702</v>
      </c>
      <c r="U116" s="61" t="s">
        <v>2041</v>
      </c>
      <c r="V116" s="61" t="s">
        <v>3863</v>
      </c>
      <c r="W116" s="61" t="s">
        <v>1955</v>
      </c>
      <c r="X116" s="61" t="s">
        <v>1447</v>
      </c>
      <c r="Y116" s="61" t="s">
        <v>2308</v>
      </c>
      <c r="Z116" s="62">
        <v>22</v>
      </c>
      <c r="AA116" s="61">
        <v>44</v>
      </c>
      <c r="AB116" s="62">
        <v>22</v>
      </c>
      <c r="AC116" s="61">
        <v>44</v>
      </c>
      <c r="AD116" s="62">
        <v>22</v>
      </c>
      <c r="AE116" s="61">
        <v>44</v>
      </c>
      <c r="AF116" s="61" t="s">
        <v>2959</v>
      </c>
      <c r="AG116" s="61" t="s">
        <v>3734</v>
      </c>
      <c r="AH116" s="61" t="s">
        <v>3864</v>
      </c>
      <c r="AI116" s="61">
        <v>0</v>
      </c>
      <c r="AJ116" s="61" t="s">
        <v>1974</v>
      </c>
      <c r="AK116" s="62">
        <v>2025</v>
      </c>
      <c r="AL116" s="62">
        <v>2</v>
      </c>
      <c r="AM116" s="62">
        <v>1</v>
      </c>
      <c r="AN116" s="62">
        <v>2</v>
      </c>
      <c r="AO116" s="62">
        <v>21</v>
      </c>
      <c r="AP116" s="61" t="s">
        <v>630</v>
      </c>
      <c r="AQ116" s="61" t="s">
        <v>1270</v>
      </c>
      <c r="AR116" s="61" t="s">
        <v>3025</v>
      </c>
      <c r="AS116" s="61" t="s">
        <v>2310</v>
      </c>
      <c r="AT116" s="61" t="s">
        <v>1702</v>
      </c>
      <c r="AU116" s="61" t="b">
        <v>1</v>
      </c>
      <c r="AV116" s="61" t="b">
        <v>0</v>
      </c>
      <c r="AW116" s="61" t="s">
        <v>1702</v>
      </c>
      <c r="AX116" s="61" t="s">
        <v>1702</v>
      </c>
      <c r="AY116" s="61">
        <v>0</v>
      </c>
      <c r="AZ116" s="61">
        <v>0</v>
      </c>
      <c r="BA116" s="61">
        <v>0</v>
      </c>
      <c r="BB116" s="61" t="s">
        <v>2311</v>
      </c>
      <c r="BC116" s="61">
        <v>1</v>
      </c>
      <c r="BD116" s="61" t="b">
        <v>0</v>
      </c>
      <c r="BH116" s="47" t="s">
        <v>1197</v>
      </c>
      <c r="BI116" s="47" t="str">
        <f t="shared" si="3"/>
        <v>Z27</v>
      </c>
      <c r="BJ116" s="47">
        <v>1219</v>
      </c>
    </row>
    <row r="117" spans="1:62" hidden="1">
      <c r="A117" s="61" t="b">
        <v>0</v>
      </c>
      <c r="B117" s="62">
        <v>10184</v>
      </c>
      <c r="C117" s="61" t="s">
        <v>1702</v>
      </c>
      <c r="D117" s="61" t="s">
        <v>2312</v>
      </c>
      <c r="E117" s="61" t="s">
        <v>6743</v>
      </c>
      <c r="F117" s="61" t="s">
        <v>1702</v>
      </c>
      <c r="G117" s="62" t="s">
        <v>1702</v>
      </c>
      <c r="H117" s="61" t="s">
        <v>1067</v>
      </c>
      <c r="I117" s="61" t="s">
        <v>1675</v>
      </c>
      <c r="J117" s="61" t="s">
        <v>2313</v>
      </c>
      <c r="K117" s="61" t="s">
        <v>6743</v>
      </c>
      <c r="L117" s="61" t="s">
        <v>2032</v>
      </c>
      <c r="M117" s="61" t="s">
        <v>1894</v>
      </c>
      <c r="N117" s="61" t="s">
        <v>1702</v>
      </c>
      <c r="O117" s="61" t="s">
        <v>1945</v>
      </c>
      <c r="P117" s="61">
        <v>0.8</v>
      </c>
      <c r="Q117" s="61">
        <v>78</v>
      </c>
      <c r="R117" s="61">
        <v>188</v>
      </c>
      <c r="S117" s="61" t="s">
        <v>2314</v>
      </c>
      <c r="T117" s="61" t="s">
        <v>2315</v>
      </c>
      <c r="U117" s="61" t="s">
        <v>2041</v>
      </c>
      <c r="V117" s="61" t="s">
        <v>6744</v>
      </c>
      <c r="W117" s="61" t="s">
        <v>1938</v>
      </c>
      <c r="X117" s="61" t="s">
        <v>1447</v>
      </c>
      <c r="Y117" s="61" t="s">
        <v>2316</v>
      </c>
      <c r="Z117" s="62">
        <v>400</v>
      </c>
      <c r="AA117" s="61">
        <v>34</v>
      </c>
      <c r="AB117" s="62">
        <v>400</v>
      </c>
      <c r="AC117" s="61">
        <v>34</v>
      </c>
      <c r="AD117" s="62">
        <v>400</v>
      </c>
      <c r="AE117" s="61">
        <v>34</v>
      </c>
      <c r="AF117" s="61" t="s">
        <v>2071</v>
      </c>
      <c r="AG117" s="61" t="s">
        <v>1959</v>
      </c>
      <c r="AH117" s="61" t="s">
        <v>1702</v>
      </c>
      <c r="AI117" s="61">
        <v>0</v>
      </c>
      <c r="AJ117" s="61" t="s">
        <v>6683</v>
      </c>
      <c r="AK117" s="62">
        <v>2026</v>
      </c>
      <c r="AL117" s="62">
        <v>4</v>
      </c>
      <c r="AM117" s="62">
        <v>0</v>
      </c>
      <c r="AN117" s="62">
        <v>0</v>
      </c>
      <c r="AO117" s="62">
        <v>21</v>
      </c>
      <c r="AP117" s="61" t="s">
        <v>1067</v>
      </c>
      <c r="AQ117" s="61" t="s">
        <v>1221</v>
      </c>
      <c r="AR117" s="61" t="s">
        <v>2317</v>
      </c>
      <c r="AS117" s="61" t="s">
        <v>2318</v>
      </c>
      <c r="AT117" s="61" t="s">
        <v>1702</v>
      </c>
      <c r="AU117" s="61" t="b">
        <v>1</v>
      </c>
      <c r="AV117" s="61" t="b">
        <v>0</v>
      </c>
      <c r="AW117" s="61" t="s">
        <v>1702</v>
      </c>
      <c r="AX117" s="61" t="s">
        <v>1702</v>
      </c>
      <c r="AY117" s="61">
        <v>0</v>
      </c>
      <c r="AZ117" s="61">
        <v>0</v>
      </c>
      <c r="BA117" s="61">
        <v>0</v>
      </c>
      <c r="BB117" s="61" t="s">
        <v>2319</v>
      </c>
      <c r="BC117" s="61">
        <v>8</v>
      </c>
      <c r="BD117" s="61" t="b">
        <v>0</v>
      </c>
      <c r="BH117" s="47" t="str">
        <f t="shared" si="2"/>
        <v>SGCC</v>
      </c>
      <c r="BI117" s="47" t="str">
        <f t="shared" si="3"/>
        <v>Z22</v>
      </c>
      <c r="BJ117" s="47">
        <v>1219</v>
      </c>
    </row>
    <row r="118" spans="1:62" hidden="1">
      <c r="A118" s="61" t="b">
        <v>0</v>
      </c>
      <c r="B118" s="62">
        <v>10187</v>
      </c>
      <c r="C118" s="61" t="s">
        <v>6745</v>
      </c>
      <c r="D118" s="61" t="s">
        <v>2326</v>
      </c>
      <c r="E118" s="61" t="s">
        <v>4552</v>
      </c>
      <c r="F118" s="61" t="s">
        <v>2168</v>
      </c>
      <c r="G118" s="62" t="s">
        <v>1702</v>
      </c>
      <c r="H118" s="61" t="s">
        <v>1702</v>
      </c>
      <c r="I118" s="61" t="s">
        <v>1675</v>
      </c>
      <c r="J118" s="61" t="s">
        <v>2327</v>
      </c>
      <c r="K118" s="61" t="s">
        <v>4553</v>
      </c>
      <c r="L118" s="61" t="s">
        <v>2032</v>
      </c>
      <c r="M118" s="61" t="s">
        <v>1702</v>
      </c>
      <c r="N118" s="61" t="s">
        <v>1702</v>
      </c>
      <c r="O118" s="61" t="s">
        <v>1954</v>
      </c>
      <c r="P118" s="61">
        <v>1</v>
      </c>
      <c r="Q118" s="61">
        <v>960</v>
      </c>
      <c r="R118" s="61">
        <v>136</v>
      </c>
      <c r="S118" s="61" t="s">
        <v>4554</v>
      </c>
      <c r="T118" s="61" t="s">
        <v>1702</v>
      </c>
      <c r="U118" s="61" t="s">
        <v>2041</v>
      </c>
      <c r="V118" s="61" t="s">
        <v>4555</v>
      </c>
      <c r="W118" s="61" t="s">
        <v>1962</v>
      </c>
      <c r="X118" s="61" t="s">
        <v>1447</v>
      </c>
      <c r="Y118" s="61" t="s">
        <v>2328</v>
      </c>
      <c r="Z118" s="62">
        <v>5</v>
      </c>
      <c r="AA118" s="61">
        <v>5</v>
      </c>
      <c r="AB118" s="62">
        <v>5</v>
      </c>
      <c r="AC118" s="61">
        <v>0</v>
      </c>
      <c r="AD118" s="62">
        <v>5</v>
      </c>
      <c r="AE118" s="61">
        <v>5</v>
      </c>
      <c r="AF118" s="61" t="s">
        <v>2095</v>
      </c>
      <c r="AG118" s="61" t="s">
        <v>3737</v>
      </c>
      <c r="AH118" s="61" t="s">
        <v>4556</v>
      </c>
      <c r="AI118" s="61">
        <v>0</v>
      </c>
      <c r="AJ118" s="61" t="s">
        <v>4548</v>
      </c>
      <c r="AK118" s="62">
        <v>2026</v>
      </c>
      <c r="AL118" s="62">
        <v>1</v>
      </c>
      <c r="AM118" s="62">
        <v>0</v>
      </c>
      <c r="AN118" s="62">
        <v>3</v>
      </c>
      <c r="AO118" s="62">
        <v>20</v>
      </c>
      <c r="AP118" s="61" t="s">
        <v>1702</v>
      </c>
      <c r="AQ118" s="61" t="s">
        <v>1702</v>
      </c>
      <c r="AR118" s="61" t="s">
        <v>1702</v>
      </c>
      <c r="AS118" s="61" t="s">
        <v>2329</v>
      </c>
      <c r="AT118" s="61" t="s">
        <v>1702</v>
      </c>
      <c r="AU118" s="61" t="b">
        <v>1</v>
      </c>
      <c r="AV118" s="61" t="b">
        <v>0</v>
      </c>
      <c r="AW118" s="61" t="s">
        <v>1702</v>
      </c>
      <c r="AX118" s="61" t="s">
        <v>1702</v>
      </c>
      <c r="AY118" s="61">
        <v>0</v>
      </c>
      <c r="AZ118" s="61">
        <v>0</v>
      </c>
      <c r="BA118" s="61">
        <v>0</v>
      </c>
      <c r="BB118" s="61" t="s">
        <v>2330</v>
      </c>
      <c r="BC118" s="61">
        <v>1</v>
      </c>
      <c r="BD118" s="61" t="b">
        <v>0</v>
      </c>
      <c r="BH118" s="47" t="s">
        <v>1197</v>
      </c>
      <c r="BI118" s="47" t="str">
        <f t="shared" si="3"/>
        <v>Z08</v>
      </c>
      <c r="BJ118" s="47">
        <v>1219</v>
      </c>
    </row>
    <row r="119" spans="1:62" hidden="1">
      <c r="A119" s="61" t="b">
        <v>0</v>
      </c>
      <c r="B119" s="62">
        <v>10215</v>
      </c>
      <c r="C119" s="61" t="s">
        <v>1702</v>
      </c>
      <c r="D119" s="61" t="s">
        <v>2332</v>
      </c>
      <c r="E119" s="61" t="s">
        <v>2333</v>
      </c>
      <c r="F119" s="61" t="s">
        <v>1702</v>
      </c>
      <c r="G119" s="62" t="s">
        <v>1702</v>
      </c>
      <c r="H119" s="61" t="s">
        <v>1702</v>
      </c>
      <c r="I119" s="61" t="s">
        <v>1675</v>
      </c>
      <c r="J119" s="61" t="s">
        <v>2334</v>
      </c>
      <c r="K119" s="61" t="s">
        <v>2333</v>
      </c>
      <c r="L119" s="61" t="s">
        <v>2032</v>
      </c>
      <c r="M119" s="61" t="s">
        <v>1894</v>
      </c>
      <c r="N119" s="61" t="s">
        <v>1702</v>
      </c>
      <c r="O119" s="61" t="s">
        <v>1941</v>
      </c>
      <c r="P119" s="61">
        <v>0.7</v>
      </c>
      <c r="Q119" s="61">
        <v>78</v>
      </c>
      <c r="R119" s="61">
        <v>0</v>
      </c>
      <c r="S119" s="61" t="s">
        <v>2335</v>
      </c>
      <c r="T119" s="61" t="s">
        <v>2335</v>
      </c>
      <c r="U119" s="61" t="s">
        <v>2041</v>
      </c>
      <c r="V119" s="61" t="s">
        <v>2336</v>
      </c>
      <c r="W119" s="61" t="s">
        <v>1938</v>
      </c>
      <c r="X119" s="61" t="s">
        <v>1447</v>
      </c>
      <c r="Y119" s="61" t="s">
        <v>2337</v>
      </c>
      <c r="Z119" s="62">
        <v>1</v>
      </c>
      <c r="AA119" s="61">
        <v>66</v>
      </c>
      <c r="AB119" s="62">
        <v>1</v>
      </c>
      <c r="AC119" s="61">
        <v>66</v>
      </c>
      <c r="AD119" s="62">
        <v>1</v>
      </c>
      <c r="AE119" s="61">
        <v>66</v>
      </c>
      <c r="AF119" s="61" t="s">
        <v>2666</v>
      </c>
      <c r="AG119" s="61" t="s">
        <v>1959</v>
      </c>
      <c r="AH119" s="61" t="s">
        <v>1702</v>
      </c>
      <c r="AI119" s="61">
        <v>0</v>
      </c>
      <c r="AJ119" s="61" t="s">
        <v>1974</v>
      </c>
      <c r="AK119" s="62">
        <v>2025</v>
      </c>
      <c r="AL119" s="62">
        <v>2</v>
      </c>
      <c r="AM119" s="62">
        <v>1</v>
      </c>
      <c r="AN119" s="62">
        <v>2</v>
      </c>
      <c r="AO119" s="62">
        <v>21</v>
      </c>
      <c r="AP119" s="61" t="s">
        <v>1702</v>
      </c>
      <c r="AQ119" s="61" t="s">
        <v>1702</v>
      </c>
      <c r="AR119" s="61" t="s">
        <v>1702</v>
      </c>
      <c r="AS119" s="61" t="s">
        <v>2339</v>
      </c>
      <c r="AT119" s="61" t="s">
        <v>1702</v>
      </c>
      <c r="AU119" s="61" t="b">
        <v>1</v>
      </c>
      <c r="AV119" s="61" t="b">
        <v>0</v>
      </c>
      <c r="AW119" s="61" t="s">
        <v>1702</v>
      </c>
      <c r="AX119" s="61" t="s">
        <v>1702</v>
      </c>
      <c r="AY119" s="61">
        <v>0</v>
      </c>
      <c r="AZ119" s="61">
        <v>0</v>
      </c>
      <c r="BA119" s="61">
        <v>0</v>
      </c>
      <c r="BB119" s="61" t="s">
        <v>2319</v>
      </c>
      <c r="BC119" s="61">
        <v>3</v>
      </c>
      <c r="BD119" s="61" t="b">
        <v>0</v>
      </c>
      <c r="BH119" s="47" t="s">
        <v>1197</v>
      </c>
      <c r="BI119" s="47" t="str">
        <f t="shared" si="3"/>
        <v>Z18</v>
      </c>
      <c r="BJ119" s="47">
        <v>1219</v>
      </c>
    </row>
    <row r="120" spans="1:62" hidden="1">
      <c r="A120" s="61" t="b">
        <v>0</v>
      </c>
      <c r="B120" s="62">
        <v>10216</v>
      </c>
      <c r="C120" s="61" t="s">
        <v>1702</v>
      </c>
      <c r="D120" s="61" t="s">
        <v>2332</v>
      </c>
      <c r="E120" s="61" t="s">
        <v>2340</v>
      </c>
      <c r="F120" s="61" t="s">
        <v>2069</v>
      </c>
      <c r="G120" s="62" t="s">
        <v>1702</v>
      </c>
      <c r="H120" s="61" t="s">
        <v>1389</v>
      </c>
      <c r="I120" s="61" t="s">
        <v>1675</v>
      </c>
      <c r="J120" s="61" t="s">
        <v>2334</v>
      </c>
      <c r="K120" s="61" t="s">
        <v>2340</v>
      </c>
      <c r="L120" s="61" t="s">
        <v>2032</v>
      </c>
      <c r="M120" s="61" t="s">
        <v>1894</v>
      </c>
      <c r="N120" s="61" t="s">
        <v>1702</v>
      </c>
      <c r="O120" s="61" t="s">
        <v>1941</v>
      </c>
      <c r="P120" s="61">
        <v>0.7</v>
      </c>
      <c r="Q120" s="61">
        <v>183</v>
      </c>
      <c r="R120" s="61">
        <v>218</v>
      </c>
      <c r="S120" s="61" t="s">
        <v>2341</v>
      </c>
      <c r="T120" s="61" t="s">
        <v>2341</v>
      </c>
      <c r="U120" s="61" t="s">
        <v>2041</v>
      </c>
      <c r="V120" s="61" t="s">
        <v>2342</v>
      </c>
      <c r="W120" s="61" t="s">
        <v>1938</v>
      </c>
      <c r="X120" s="61" t="s">
        <v>1447</v>
      </c>
      <c r="Y120" s="61" t="s">
        <v>2337</v>
      </c>
      <c r="Z120" s="62">
        <v>89</v>
      </c>
      <c r="AA120" s="61">
        <v>20</v>
      </c>
      <c r="AB120" s="62">
        <v>89</v>
      </c>
      <c r="AC120" s="61">
        <v>20</v>
      </c>
      <c r="AD120" s="62">
        <v>89</v>
      </c>
      <c r="AE120" s="61">
        <v>20</v>
      </c>
      <c r="AF120" s="61" t="s">
        <v>2410</v>
      </c>
      <c r="AG120" s="61" t="s">
        <v>1959</v>
      </c>
      <c r="AH120" s="61" t="s">
        <v>1702</v>
      </c>
      <c r="AI120" s="61">
        <v>0</v>
      </c>
      <c r="AJ120" s="61" t="s">
        <v>2343</v>
      </c>
      <c r="AK120" s="62">
        <v>2025</v>
      </c>
      <c r="AL120" s="62">
        <v>3</v>
      </c>
      <c r="AM120" s="62">
        <v>1</v>
      </c>
      <c r="AN120" s="62">
        <v>1</v>
      </c>
      <c r="AO120" s="62">
        <v>19</v>
      </c>
      <c r="AP120" s="61" t="s">
        <v>1389</v>
      </c>
      <c r="AQ120" s="61" t="s">
        <v>1221</v>
      </c>
      <c r="AR120" s="61" t="s">
        <v>2344</v>
      </c>
      <c r="AS120" s="61" t="s">
        <v>2339</v>
      </c>
      <c r="AT120" s="61" t="s">
        <v>1702</v>
      </c>
      <c r="AU120" s="61" t="b">
        <v>1</v>
      </c>
      <c r="AV120" s="61" t="b">
        <v>0</v>
      </c>
      <c r="AW120" s="61" t="s">
        <v>1702</v>
      </c>
      <c r="AX120" s="61" t="s">
        <v>1702</v>
      </c>
      <c r="AY120" s="61">
        <v>0</v>
      </c>
      <c r="AZ120" s="61">
        <v>0</v>
      </c>
      <c r="BA120" s="61">
        <v>0</v>
      </c>
      <c r="BB120" s="61" t="s">
        <v>2319</v>
      </c>
      <c r="BC120" s="61">
        <v>3</v>
      </c>
      <c r="BD120" s="61" t="b">
        <v>0</v>
      </c>
      <c r="BH120" s="47" t="s">
        <v>1197</v>
      </c>
      <c r="BI120" s="47" t="str">
        <f t="shared" si="3"/>
        <v>Z18</v>
      </c>
      <c r="BJ120" s="47">
        <v>1219</v>
      </c>
    </row>
    <row r="121" spans="1:62" hidden="1">
      <c r="A121" s="61" t="b">
        <v>0</v>
      </c>
      <c r="B121" s="62">
        <v>10223</v>
      </c>
      <c r="C121" s="61" t="s">
        <v>1702</v>
      </c>
      <c r="D121" s="61" t="s">
        <v>3866</v>
      </c>
      <c r="E121" s="61" t="s">
        <v>6746</v>
      </c>
      <c r="F121" s="61" t="s">
        <v>1702</v>
      </c>
      <c r="G121" s="62" t="s">
        <v>1702</v>
      </c>
      <c r="H121" s="61" t="s">
        <v>226</v>
      </c>
      <c r="I121" s="61" t="s">
        <v>1675</v>
      </c>
      <c r="J121" s="61" t="s">
        <v>3867</v>
      </c>
      <c r="K121" s="61" t="s">
        <v>6746</v>
      </c>
      <c r="L121" s="61" t="s">
        <v>2032</v>
      </c>
      <c r="M121" s="61" t="s">
        <v>1894</v>
      </c>
      <c r="N121" s="61" t="s">
        <v>1702</v>
      </c>
      <c r="O121" s="61" t="s">
        <v>1941</v>
      </c>
      <c r="P121" s="61">
        <v>1.6</v>
      </c>
      <c r="Q121" s="61">
        <v>256</v>
      </c>
      <c r="R121" s="61">
        <v>295</v>
      </c>
      <c r="S121" s="61" t="s">
        <v>2847</v>
      </c>
      <c r="T121" s="61" t="s">
        <v>2847</v>
      </c>
      <c r="U121" s="61" t="s">
        <v>2041</v>
      </c>
      <c r="V121" s="61" t="s">
        <v>6747</v>
      </c>
      <c r="W121" s="61" t="s">
        <v>1938</v>
      </c>
      <c r="X121" s="61" t="s">
        <v>1447</v>
      </c>
      <c r="Y121" s="61" t="s">
        <v>2337</v>
      </c>
      <c r="Z121" s="62">
        <v>49</v>
      </c>
      <c r="AA121" s="61">
        <v>48</v>
      </c>
      <c r="AB121" s="62">
        <v>49</v>
      </c>
      <c r="AC121" s="61">
        <v>48</v>
      </c>
      <c r="AD121" s="62">
        <v>49</v>
      </c>
      <c r="AE121" s="61">
        <v>48</v>
      </c>
      <c r="AF121" s="61" t="s">
        <v>2116</v>
      </c>
      <c r="AG121" s="61" t="s">
        <v>1959</v>
      </c>
      <c r="AH121" s="61" t="s">
        <v>1702</v>
      </c>
      <c r="AI121" s="61">
        <v>0</v>
      </c>
      <c r="AJ121" s="61" t="s">
        <v>6748</v>
      </c>
      <c r="AK121" s="62">
        <v>2026</v>
      </c>
      <c r="AL121" s="62">
        <v>4</v>
      </c>
      <c r="AM121" s="62">
        <v>0</v>
      </c>
      <c r="AN121" s="62">
        <v>0</v>
      </c>
      <c r="AO121" s="62">
        <v>18</v>
      </c>
      <c r="AP121" s="61" t="s">
        <v>226</v>
      </c>
      <c r="AQ121" s="61" t="s">
        <v>1221</v>
      </c>
      <c r="AR121" s="61" t="s">
        <v>2849</v>
      </c>
      <c r="AS121" s="61" t="s">
        <v>3868</v>
      </c>
      <c r="AT121" s="61" t="s">
        <v>1702</v>
      </c>
      <c r="AU121" s="61" t="b">
        <v>1</v>
      </c>
      <c r="AV121" s="61" t="b">
        <v>0</v>
      </c>
      <c r="AW121" s="61" t="s">
        <v>1702</v>
      </c>
      <c r="AX121" s="61" t="s">
        <v>1702</v>
      </c>
      <c r="AY121" s="61">
        <v>0</v>
      </c>
      <c r="AZ121" s="61">
        <v>0</v>
      </c>
      <c r="BA121" s="61">
        <v>0</v>
      </c>
      <c r="BB121" s="61" t="s">
        <v>2319</v>
      </c>
      <c r="BC121" s="61">
        <v>5</v>
      </c>
      <c r="BD121" s="61" t="b">
        <v>0</v>
      </c>
      <c r="BH121" s="47" t="s">
        <v>1197</v>
      </c>
      <c r="BI121" s="47" t="str">
        <f t="shared" si="3"/>
        <v>Z18</v>
      </c>
      <c r="BJ121" s="47">
        <v>1219</v>
      </c>
    </row>
    <row r="122" spans="1:62" hidden="1">
      <c r="A122" s="61" t="b">
        <v>0</v>
      </c>
      <c r="B122" s="62">
        <v>10227</v>
      </c>
      <c r="C122" s="61" t="s">
        <v>1702</v>
      </c>
      <c r="D122" s="61" t="s">
        <v>3869</v>
      </c>
      <c r="E122" s="61" t="s">
        <v>3870</v>
      </c>
      <c r="F122" s="61" t="s">
        <v>2065</v>
      </c>
      <c r="G122" s="62" t="s">
        <v>1702</v>
      </c>
      <c r="H122" s="61" t="s">
        <v>1146</v>
      </c>
      <c r="I122" s="61" t="s">
        <v>1675</v>
      </c>
      <c r="J122" s="61" t="s">
        <v>3871</v>
      </c>
      <c r="K122" s="61" t="s">
        <v>3872</v>
      </c>
      <c r="L122" s="61" t="s">
        <v>2032</v>
      </c>
      <c r="M122" s="61" t="s">
        <v>1894</v>
      </c>
      <c r="N122" s="61" t="s">
        <v>1702</v>
      </c>
      <c r="O122" s="61" t="s">
        <v>1445</v>
      </c>
      <c r="P122" s="61">
        <v>0.8</v>
      </c>
      <c r="Q122" s="61">
        <v>102</v>
      </c>
      <c r="R122" s="61">
        <v>240</v>
      </c>
      <c r="S122" s="61" t="s">
        <v>2687</v>
      </c>
      <c r="T122" s="61" t="s">
        <v>2687</v>
      </c>
      <c r="U122" s="61" t="s">
        <v>2041</v>
      </c>
      <c r="V122" s="61" t="s">
        <v>3873</v>
      </c>
      <c r="W122" s="61" t="s">
        <v>1938</v>
      </c>
      <c r="X122" s="61" t="s">
        <v>1447</v>
      </c>
      <c r="Y122" s="61" t="s">
        <v>2337</v>
      </c>
      <c r="Z122" s="62">
        <v>410</v>
      </c>
      <c r="AA122" s="61">
        <v>65</v>
      </c>
      <c r="AB122" s="62">
        <v>410</v>
      </c>
      <c r="AC122" s="61">
        <v>65</v>
      </c>
      <c r="AD122" s="62">
        <v>410</v>
      </c>
      <c r="AE122" s="61">
        <v>65</v>
      </c>
      <c r="AF122" s="61" t="s">
        <v>2055</v>
      </c>
      <c r="AG122" s="61" t="s">
        <v>3734</v>
      </c>
      <c r="AH122" s="61" t="s">
        <v>3874</v>
      </c>
      <c r="AI122" s="61">
        <v>0</v>
      </c>
      <c r="AJ122" s="61" t="s">
        <v>1965</v>
      </c>
      <c r="AK122" s="62">
        <v>2025</v>
      </c>
      <c r="AL122" s="62">
        <v>6</v>
      </c>
      <c r="AM122" s="62">
        <v>0</v>
      </c>
      <c r="AN122" s="62">
        <v>11</v>
      </c>
      <c r="AO122" s="62">
        <v>9</v>
      </c>
      <c r="AP122" s="61" t="s">
        <v>1146</v>
      </c>
      <c r="AQ122" s="61" t="s">
        <v>1547</v>
      </c>
      <c r="AR122" s="61" t="s">
        <v>2688</v>
      </c>
      <c r="AS122" s="61" t="s">
        <v>3875</v>
      </c>
      <c r="AT122" s="61" t="s">
        <v>1702</v>
      </c>
      <c r="AU122" s="61" t="b">
        <v>1</v>
      </c>
      <c r="AV122" s="61" t="b">
        <v>0</v>
      </c>
      <c r="AW122" s="61" t="s">
        <v>1702</v>
      </c>
      <c r="AX122" s="61" t="s">
        <v>1702</v>
      </c>
      <c r="AY122" s="61">
        <v>0</v>
      </c>
      <c r="AZ122" s="61">
        <v>0</v>
      </c>
      <c r="BA122" s="61">
        <v>0</v>
      </c>
      <c r="BB122" s="61" t="s">
        <v>1940</v>
      </c>
      <c r="BC122" s="61">
        <v>18</v>
      </c>
      <c r="BD122" s="61" t="b">
        <v>0</v>
      </c>
      <c r="BH122" s="47" t="str">
        <f t="shared" si="2"/>
        <v>SGCD</v>
      </c>
      <c r="BI122" s="47" t="str">
        <f t="shared" si="3"/>
        <v>Z22</v>
      </c>
      <c r="BJ122" s="47">
        <v>1219</v>
      </c>
    </row>
    <row r="123" spans="1:62" hidden="1">
      <c r="A123" s="61" t="b">
        <v>0</v>
      </c>
      <c r="B123" s="62">
        <v>10228</v>
      </c>
      <c r="C123" s="61" t="s">
        <v>1702</v>
      </c>
      <c r="D123" s="61" t="s">
        <v>3869</v>
      </c>
      <c r="E123" s="61" t="s">
        <v>3876</v>
      </c>
      <c r="F123" s="61" t="s">
        <v>2065</v>
      </c>
      <c r="G123" s="62" t="s">
        <v>1702</v>
      </c>
      <c r="H123" s="61" t="s">
        <v>1146</v>
      </c>
      <c r="I123" s="61" t="s">
        <v>1675</v>
      </c>
      <c r="J123" s="61" t="s">
        <v>3871</v>
      </c>
      <c r="K123" s="61" t="s">
        <v>3877</v>
      </c>
      <c r="L123" s="61" t="s">
        <v>2032</v>
      </c>
      <c r="M123" s="61" t="s">
        <v>1894</v>
      </c>
      <c r="N123" s="61" t="s">
        <v>1702</v>
      </c>
      <c r="O123" s="61" t="s">
        <v>1445</v>
      </c>
      <c r="P123" s="61">
        <v>0.8</v>
      </c>
      <c r="Q123" s="61">
        <v>102</v>
      </c>
      <c r="R123" s="61">
        <v>240</v>
      </c>
      <c r="S123" s="61" t="s">
        <v>2687</v>
      </c>
      <c r="T123" s="61" t="s">
        <v>2687</v>
      </c>
      <c r="U123" s="61" t="s">
        <v>2041</v>
      </c>
      <c r="V123" s="61" t="s">
        <v>3873</v>
      </c>
      <c r="W123" s="61" t="s">
        <v>1938</v>
      </c>
      <c r="X123" s="61" t="s">
        <v>1447</v>
      </c>
      <c r="Y123" s="61" t="s">
        <v>2337</v>
      </c>
      <c r="Z123" s="62">
        <v>128</v>
      </c>
      <c r="AA123" s="61">
        <v>21</v>
      </c>
      <c r="AB123" s="62">
        <v>128</v>
      </c>
      <c r="AC123" s="61">
        <v>21</v>
      </c>
      <c r="AD123" s="62">
        <v>128</v>
      </c>
      <c r="AE123" s="61">
        <v>21</v>
      </c>
      <c r="AF123" s="61" t="s">
        <v>2055</v>
      </c>
      <c r="AG123" s="61" t="s">
        <v>3734</v>
      </c>
      <c r="AH123" s="61" t="s">
        <v>3874</v>
      </c>
      <c r="AI123" s="61">
        <v>0</v>
      </c>
      <c r="AJ123" s="61" t="s">
        <v>1965</v>
      </c>
      <c r="AK123" s="62">
        <v>2025</v>
      </c>
      <c r="AL123" s="62">
        <v>6</v>
      </c>
      <c r="AM123" s="62">
        <v>0</v>
      </c>
      <c r="AN123" s="62">
        <v>11</v>
      </c>
      <c r="AO123" s="62">
        <v>9</v>
      </c>
      <c r="AP123" s="61" t="s">
        <v>1146</v>
      </c>
      <c r="AQ123" s="61" t="s">
        <v>1547</v>
      </c>
      <c r="AR123" s="61" t="s">
        <v>2688</v>
      </c>
      <c r="AS123" s="61" t="s">
        <v>3875</v>
      </c>
      <c r="AT123" s="61" t="s">
        <v>1702</v>
      </c>
      <c r="AU123" s="61" t="b">
        <v>1</v>
      </c>
      <c r="AV123" s="61" t="b">
        <v>0</v>
      </c>
      <c r="AW123" s="61" t="s">
        <v>1702</v>
      </c>
      <c r="AX123" s="61" t="s">
        <v>1702</v>
      </c>
      <c r="AY123" s="61">
        <v>0</v>
      </c>
      <c r="AZ123" s="61">
        <v>0</v>
      </c>
      <c r="BA123" s="61">
        <v>0</v>
      </c>
      <c r="BB123" s="61" t="s">
        <v>1940</v>
      </c>
      <c r="BC123" s="61">
        <v>18</v>
      </c>
      <c r="BD123" s="61" t="b">
        <v>0</v>
      </c>
      <c r="BH123" s="47" t="str">
        <f t="shared" si="2"/>
        <v>SGCD</v>
      </c>
      <c r="BI123" s="47" t="str">
        <f t="shared" si="3"/>
        <v>Z22</v>
      </c>
      <c r="BJ123" s="47">
        <v>1219</v>
      </c>
    </row>
    <row r="124" spans="1:62" hidden="1">
      <c r="A124" s="61" t="b">
        <v>0</v>
      </c>
      <c r="B124" s="62">
        <v>10233</v>
      </c>
      <c r="C124" s="61" t="s">
        <v>4559</v>
      </c>
      <c r="D124" s="61" t="s">
        <v>3452</v>
      </c>
      <c r="E124" s="61" t="s">
        <v>3453</v>
      </c>
      <c r="F124" s="61" t="s">
        <v>2065</v>
      </c>
      <c r="G124" s="62" t="s">
        <v>1702</v>
      </c>
      <c r="H124" s="61" t="s">
        <v>1702</v>
      </c>
      <c r="I124" s="61" t="s">
        <v>1675</v>
      </c>
      <c r="J124" s="61" t="s">
        <v>3454</v>
      </c>
      <c r="K124" s="61" t="s">
        <v>3453</v>
      </c>
      <c r="L124" s="61" t="s">
        <v>2032</v>
      </c>
      <c r="M124" s="61" t="s">
        <v>1894</v>
      </c>
      <c r="N124" s="61" t="s">
        <v>1702</v>
      </c>
      <c r="O124" s="61" t="s">
        <v>1941</v>
      </c>
      <c r="P124" s="61">
        <v>0.7</v>
      </c>
      <c r="Q124" s="61">
        <v>210</v>
      </c>
      <c r="R124" s="61">
        <v>793</v>
      </c>
      <c r="S124" s="61" t="s">
        <v>3455</v>
      </c>
      <c r="T124" s="61" t="s">
        <v>3455</v>
      </c>
      <c r="U124" s="61" t="s">
        <v>2041</v>
      </c>
      <c r="V124" s="61" t="s">
        <v>3456</v>
      </c>
      <c r="W124" s="61" t="s">
        <v>1938</v>
      </c>
      <c r="X124" s="61" t="s">
        <v>1447</v>
      </c>
      <c r="Y124" s="61" t="s">
        <v>2353</v>
      </c>
      <c r="Z124" s="62">
        <v>31</v>
      </c>
      <c r="AA124" s="61">
        <v>29</v>
      </c>
      <c r="AB124" s="62">
        <v>31</v>
      </c>
      <c r="AC124" s="61">
        <v>0</v>
      </c>
      <c r="AD124" s="62">
        <v>31</v>
      </c>
      <c r="AE124" s="61">
        <v>29</v>
      </c>
      <c r="AF124" s="61" t="s">
        <v>2042</v>
      </c>
      <c r="AG124" s="61" t="s">
        <v>1958</v>
      </c>
      <c r="AH124" s="61" t="s">
        <v>1702</v>
      </c>
      <c r="AI124" s="61">
        <v>0</v>
      </c>
      <c r="AJ124" s="61" t="s">
        <v>3457</v>
      </c>
      <c r="AK124" s="62">
        <v>2025</v>
      </c>
      <c r="AL124" s="62">
        <v>5</v>
      </c>
      <c r="AM124" s="62">
        <v>1</v>
      </c>
      <c r="AN124" s="62">
        <v>0</v>
      </c>
      <c r="AO124" s="62">
        <v>15</v>
      </c>
      <c r="AP124" s="61" t="s">
        <v>1702</v>
      </c>
      <c r="AQ124" s="61" t="s">
        <v>1702</v>
      </c>
      <c r="AR124" s="61" t="s">
        <v>1702</v>
      </c>
      <c r="AS124" s="61" t="s">
        <v>3458</v>
      </c>
      <c r="AT124" s="61" t="s">
        <v>1702</v>
      </c>
      <c r="AU124" s="61" t="b">
        <v>1</v>
      </c>
      <c r="AV124" s="61" t="b">
        <v>0</v>
      </c>
      <c r="AW124" s="61" t="s">
        <v>1702</v>
      </c>
      <c r="AX124" s="61" t="s">
        <v>1702</v>
      </c>
      <c r="AY124" s="61">
        <v>0</v>
      </c>
      <c r="AZ124" s="61">
        <v>0</v>
      </c>
      <c r="BA124" s="61">
        <v>0</v>
      </c>
      <c r="BB124" s="61" t="s">
        <v>2319</v>
      </c>
      <c r="BC124" s="61">
        <v>3</v>
      </c>
      <c r="BD124" s="61" t="b">
        <v>0</v>
      </c>
      <c r="BH124" s="47" t="s">
        <v>1197</v>
      </c>
      <c r="BI124" s="47" t="str">
        <f t="shared" si="3"/>
        <v>Z18</v>
      </c>
      <c r="BJ124" s="47">
        <v>1219</v>
      </c>
    </row>
    <row r="125" spans="1:62" hidden="1">
      <c r="A125" s="61" t="b">
        <v>0</v>
      </c>
      <c r="B125" s="62">
        <v>10235</v>
      </c>
      <c r="C125" s="61" t="s">
        <v>1702</v>
      </c>
      <c r="D125" s="61" t="s">
        <v>2350</v>
      </c>
      <c r="E125" s="61" t="s">
        <v>3878</v>
      </c>
      <c r="F125" s="61" t="s">
        <v>2069</v>
      </c>
      <c r="G125" s="62" t="s">
        <v>1702</v>
      </c>
      <c r="H125" s="61" t="s">
        <v>77</v>
      </c>
      <c r="I125" s="61" t="s">
        <v>1675</v>
      </c>
      <c r="J125" s="61" t="s">
        <v>2351</v>
      </c>
      <c r="K125" s="61" t="s">
        <v>3878</v>
      </c>
      <c r="L125" s="61" t="s">
        <v>2032</v>
      </c>
      <c r="M125" s="61" t="s">
        <v>1894</v>
      </c>
      <c r="N125" s="61" t="s">
        <v>1702</v>
      </c>
      <c r="O125" s="61" t="s">
        <v>1941</v>
      </c>
      <c r="P125" s="61">
        <v>0.7</v>
      </c>
      <c r="Q125" s="61">
        <v>142</v>
      </c>
      <c r="R125" s="61">
        <v>611</v>
      </c>
      <c r="S125" s="61" t="s">
        <v>2707</v>
      </c>
      <c r="T125" s="61" t="s">
        <v>2707</v>
      </c>
      <c r="U125" s="61" t="s">
        <v>2041</v>
      </c>
      <c r="V125" s="61" t="s">
        <v>3879</v>
      </c>
      <c r="W125" s="61" t="s">
        <v>1938</v>
      </c>
      <c r="X125" s="61" t="s">
        <v>1447</v>
      </c>
      <c r="Y125" s="61" t="s">
        <v>2353</v>
      </c>
      <c r="Z125" s="62">
        <v>99</v>
      </c>
      <c r="AA125" s="61">
        <v>49</v>
      </c>
      <c r="AB125" s="62">
        <v>99</v>
      </c>
      <c r="AC125" s="61">
        <v>49</v>
      </c>
      <c r="AD125" s="62">
        <v>99</v>
      </c>
      <c r="AE125" s="61">
        <v>49</v>
      </c>
      <c r="AF125" s="61" t="s">
        <v>2062</v>
      </c>
      <c r="AG125" s="61" t="s">
        <v>1959</v>
      </c>
      <c r="AH125" s="61" t="s">
        <v>1702</v>
      </c>
      <c r="AI125" s="61">
        <v>0</v>
      </c>
      <c r="AJ125" s="61" t="s">
        <v>3679</v>
      </c>
      <c r="AK125" s="62">
        <v>2025</v>
      </c>
      <c r="AL125" s="62">
        <v>11</v>
      </c>
      <c r="AM125" s="62">
        <v>0</v>
      </c>
      <c r="AN125" s="62">
        <v>5</v>
      </c>
      <c r="AO125" s="62">
        <v>21</v>
      </c>
      <c r="AP125" s="61" t="s">
        <v>77</v>
      </c>
      <c r="AQ125" s="61" t="s">
        <v>1221</v>
      </c>
      <c r="AR125" s="61" t="s">
        <v>2709</v>
      </c>
      <c r="AS125" s="61" t="s">
        <v>2356</v>
      </c>
      <c r="AT125" s="61" t="s">
        <v>1702</v>
      </c>
      <c r="AU125" s="61" t="b">
        <v>1</v>
      </c>
      <c r="AV125" s="61" t="b">
        <v>0</v>
      </c>
      <c r="AW125" s="61" t="s">
        <v>1702</v>
      </c>
      <c r="AX125" s="61" t="s">
        <v>1702</v>
      </c>
      <c r="AY125" s="61">
        <v>0</v>
      </c>
      <c r="AZ125" s="61">
        <v>0</v>
      </c>
      <c r="BA125" s="61">
        <v>0</v>
      </c>
      <c r="BB125" s="61" t="s">
        <v>2319</v>
      </c>
      <c r="BC125" s="61">
        <v>3</v>
      </c>
      <c r="BD125" s="61" t="b">
        <v>0</v>
      </c>
      <c r="BH125" s="47" t="s">
        <v>1197</v>
      </c>
      <c r="BI125" s="47" t="str">
        <f t="shared" si="3"/>
        <v>Z18</v>
      </c>
      <c r="BJ125" s="47">
        <v>1219</v>
      </c>
    </row>
    <row r="126" spans="1:62" hidden="1">
      <c r="A126" s="61" t="b">
        <v>0</v>
      </c>
      <c r="B126" s="62">
        <v>10236</v>
      </c>
      <c r="C126" s="61" t="s">
        <v>1702</v>
      </c>
      <c r="D126" s="61" t="s">
        <v>2350</v>
      </c>
      <c r="E126" s="61" t="s">
        <v>6749</v>
      </c>
      <c r="F126" s="61" t="s">
        <v>6253</v>
      </c>
      <c r="G126" s="62" t="s">
        <v>1702</v>
      </c>
      <c r="H126" s="61" t="s">
        <v>623</v>
      </c>
      <c r="I126" s="61" t="s">
        <v>1675</v>
      </c>
      <c r="J126" s="61" t="s">
        <v>2351</v>
      </c>
      <c r="K126" s="61" t="s">
        <v>6749</v>
      </c>
      <c r="L126" s="61" t="s">
        <v>2032</v>
      </c>
      <c r="M126" s="61" t="s">
        <v>1894</v>
      </c>
      <c r="N126" s="61" t="s">
        <v>1702</v>
      </c>
      <c r="O126" s="61" t="s">
        <v>1941</v>
      </c>
      <c r="P126" s="61">
        <v>0.7</v>
      </c>
      <c r="Q126" s="61">
        <v>114</v>
      </c>
      <c r="R126" s="61">
        <v>278</v>
      </c>
      <c r="S126" s="61" t="s">
        <v>5859</v>
      </c>
      <c r="T126" s="61" t="s">
        <v>5859</v>
      </c>
      <c r="U126" s="61" t="s">
        <v>2041</v>
      </c>
      <c r="V126" s="61" t="s">
        <v>6750</v>
      </c>
      <c r="W126" s="61" t="s">
        <v>1938</v>
      </c>
      <c r="X126" s="61" t="s">
        <v>1447</v>
      </c>
      <c r="Y126" s="61" t="s">
        <v>2353</v>
      </c>
      <c r="Z126" s="62">
        <v>48</v>
      </c>
      <c r="AA126" s="61">
        <v>8</v>
      </c>
      <c r="AB126" s="62">
        <v>48</v>
      </c>
      <c r="AC126" s="61">
        <v>8</v>
      </c>
      <c r="AD126" s="62">
        <v>48</v>
      </c>
      <c r="AE126" s="61">
        <v>8</v>
      </c>
      <c r="AF126" s="61" t="s">
        <v>2194</v>
      </c>
      <c r="AG126" s="61" t="s">
        <v>1959</v>
      </c>
      <c r="AH126" s="61" t="s">
        <v>1702</v>
      </c>
      <c r="AI126" s="61">
        <v>0</v>
      </c>
      <c r="AJ126" s="61" t="s">
        <v>6751</v>
      </c>
      <c r="AK126" s="62">
        <v>2026</v>
      </c>
      <c r="AL126" s="62">
        <v>5</v>
      </c>
      <c r="AM126" s="62">
        <v>0</v>
      </c>
      <c r="AN126" s="62">
        <v>0</v>
      </c>
      <c r="AO126" s="62">
        <v>2</v>
      </c>
      <c r="AP126" s="61" t="s">
        <v>623</v>
      </c>
      <c r="AQ126" s="61" t="s">
        <v>1221</v>
      </c>
      <c r="AR126" s="61" t="s">
        <v>5860</v>
      </c>
      <c r="AS126" s="61" t="s">
        <v>2356</v>
      </c>
      <c r="AT126" s="61" t="s">
        <v>1702</v>
      </c>
      <c r="AU126" s="61" t="b">
        <v>0</v>
      </c>
      <c r="AV126" s="61" t="b">
        <v>0</v>
      </c>
      <c r="AW126" s="61" t="s">
        <v>1702</v>
      </c>
      <c r="AX126" s="61" t="s">
        <v>1702</v>
      </c>
      <c r="AY126" s="61">
        <v>0</v>
      </c>
      <c r="AZ126" s="61">
        <v>0</v>
      </c>
      <c r="BA126" s="61">
        <v>0</v>
      </c>
      <c r="BB126" s="61" t="s">
        <v>2319</v>
      </c>
      <c r="BC126" s="61">
        <v>3</v>
      </c>
      <c r="BD126" s="61" t="b">
        <v>0</v>
      </c>
      <c r="BH126" s="47" t="s">
        <v>1197</v>
      </c>
      <c r="BI126" s="47" t="str">
        <f t="shared" si="3"/>
        <v>Z18</v>
      </c>
      <c r="BJ126" s="47">
        <v>1219</v>
      </c>
    </row>
    <row r="127" spans="1:62" hidden="1">
      <c r="A127" s="61" t="b">
        <v>0</v>
      </c>
      <c r="B127" s="62">
        <v>10237</v>
      </c>
      <c r="C127" s="61" t="s">
        <v>1702</v>
      </c>
      <c r="D127" s="61" t="s">
        <v>3459</v>
      </c>
      <c r="E127" s="61" t="s">
        <v>3461</v>
      </c>
      <c r="F127" s="61" t="s">
        <v>1702</v>
      </c>
      <c r="G127" s="62" t="s">
        <v>1702</v>
      </c>
      <c r="H127" s="61" t="s">
        <v>1702</v>
      </c>
      <c r="I127" s="61" t="s">
        <v>1675</v>
      </c>
      <c r="J127" s="61" t="s">
        <v>3460</v>
      </c>
      <c r="K127" s="61" t="s">
        <v>3461</v>
      </c>
      <c r="L127" s="61" t="s">
        <v>2032</v>
      </c>
      <c r="M127" s="61" t="s">
        <v>1894</v>
      </c>
      <c r="N127" s="61" t="s">
        <v>1702</v>
      </c>
      <c r="O127" s="61" t="s">
        <v>1941</v>
      </c>
      <c r="P127" s="61">
        <v>0.7</v>
      </c>
      <c r="Q127" s="61">
        <v>45</v>
      </c>
      <c r="R127" s="61">
        <v>0</v>
      </c>
      <c r="S127" s="61" t="s">
        <v>3462</v>
      </c>
      <c r="T127" s="61" t="s">
        <v>3462</v>
      </c>
      <c r="U127" s="61" t="s">
        <v>2041</v>
      </c>
      <c r="V127" s="61" t="s">
        <v>3463</v>
      </c>
      <c r="W127" s="61" t="s">
        <v>1938</v>
      </c>
      <c r="X127" s="61" t="s">
        <v>1447</v>
      </c>
      <c r="Y127" s="61" t="s">
        <v>2353</v>
      </c>
      <c r="Z127" s="62">
        <v>1</v>
      </c>
      <c r="AA127" s="61">
        <v>70</v>
      </c>
      <c r="AB127" s="62">
        <v>1</v>
      </c>
      <c r="AC127" s="61">
        <v>70</v>
      </c>
      <c r="AD127" s="62">
        <v>1</v>
      </c>
      <c r="AE127" s="61">
        <v>70</v>
      </c>
      <c r="AF127" s="61" t="s">
        <v>3162</v>
      </c>
      <c r="AG127" s="61" t="s">
        <v>1958</v>
      </c>
      <c r="AH127" s="61" t="s">
        <v>1702</v>
      </c>
      <c r="AI127" s="61">
        <v>0</v>
      </c>
      <c r="AJ127" s="61" t="s">
        <v>1953</v>
      </c>
      <c r="AK127" s="62">
        <v>2025</v>
      </c>
      <c r="AL127" s="62">
        <v>8</v>
      </c>
      <c r="AM127" s="62">
        <v>0</v>
      </c>
      <c r="AN127" s="62">
        <v>9</v>
      </c>
      <c r="AO127" s="62">
        <v>2</v>
      </c>
      <c r="AP127" s="61" t="s">
        <v>1702</v>
      </c>
      <c r="AQ127" s="61" t="s">
        <v>1702</v>
      </c>
      <c r="AR127" s="61" t="s">
        <v>1702</v>
      </c>
      <c r="AS127" s="61" t="s">
        <v>3458</v>
      </c>
      <c r="AT127" s="61" t="s">
        <v>1702</v>
      </c>
      <c r="AU127" s="61" t="b">
        <v>1</v>
      </c>
      <c r="AV127" s="61" t="b">
        <v>0</v>
      </c>
      <c r="AW127" s="61" t="s">
        <v>1702</v>
      </c>
      <c r="AX127" s="61" t="s">
        <v>1702</v>
      </c>
      <c r="AY127" s="61">
        <v>0</v>
      </c>
      <c r="AZ127" s="61">
        <v>0</v>
      </c>
      <c r="BA127" s="61">
        <v>0</v>
      </c>
      <c r="BB127" s="61" t="s">
        <v>2319</v>
      </c>
      <c r="BC127" s="61">
        <v>3</v>
      </c>
      <c r="BD127" s="61" t="b">
        <v>0</v>
      </c>
      <c r="BH127" s="47" t="s">
        <v>1197</v>
      </c>
      <c r="BI127" s="47" t="str">
        <f t="shared" si="3"/>
        <v>Z18</v>
      </c>
      <c r="BJ127" s="47">
        <v>1219</v>
      </c>
    </row>
    <row r="128" spans="1:62" hidden="1">
      <c r="A128" s="61" t="b">
        <v>0</v>
      </c>
      <c r="B128" s="62">
        <v>10238</v>
      </c>
      <c r="C128" s="61" t="s">
        <v>1702</v>
      </c>
      <c r="D128" s="61" t="s">
        <v>2358</v>
      </c>
      <c r="E128" s="61" t="s">
        <v>2359</v>
      </c>
      <c r="F128" s="61" t="s">
        <v>1702</v>
      </c>
      <c r="G128" s="62" t="s">
        <v>1702</v>
      </c>
      <c r="H128" s="61" t="s">
        <v>1702</v>
      </c>
      <c r="I128" s="61" t="s">
        <v>1675</v>
      </c>
      <c r="J128" s="61" t="s">
        <v>2360</v>
      </c>
      <c r="K128" s="61" t="s">
        <v>2359</v>
      </c>
      <c r="L128" s="61" t="s">
        <v>2032</v>
      </c>
      <c r="M128" s="61" t="s">
        <v>1894</v>
      </c>
      <c r="N128" s="61" t="s">
        <v>1702</v>
      </c>
      <c r="O128" s="61" t="s">
        <v>1941</v>
      </c>
      <c r="P128" s="61">
        <v>0.5</v>
      </c>
      <c r="Q128" s="61">
        <v>450</v>
      </c>
      <c r="R128" s="61">
        <v>123</v>
      </c>
      <c r="S128" s="61" t="s">
        <v>2361</v>
      </c>
      <c r="T128" s="61" t="s">
        <v>2361</v>
      </c>
      <c r="U128" s="61" t="s">
        <v>2041</v>
      </c>
      <c r="V128" s="61" t="s">
        <v>2362</v>
      </c>
      <c r="W128" s="61" t="s">
        <v>1938</v>
      </c>
      <c r="X128" s="61" t="s">
        <v>1447</v>
      </c>
      <c r="Y128" s="61" t="s">
        <v>2353</v>
      </c>
      <c r="Z128" s="62">
        <v>49</v>
      </c>
      <c r="AA128" s="61">
        <v>12</v>
      </c>
      <c r="AB128" s="62">
        <v>49</v>
      </c>
      <c r="AC128" s="61">
        <v>12</v>
      </c>
      <c r="AD128" s="62">
        <v>49</v>
      </c>
      <c r="AE128" s="61">
        <v>12</v>
      </c>
      <c r="AF128" s="61" t="s">
        <v>2055</v>
      </c>
      <c r="AG128" s="61" t="s">
        <v>1959</v>
      </c>
      <c r="AH128" s="61" t="s">
        <v>1702</v>
      </c>
      <c r="AI128" s="61">
        <v>0</v>
      </c>
      <c r="AJ128" s="61" t="s">
        <v>2363</v>
      </c>
      <c r="AK128" s="62">
        <v>2025</v>
      </c>
      <c r="AL128" s="62">
        <v>4</v>
      </c>
      <c r="AM128" s="62">
        <v>1</v>
      </c>
      <c r="AN128" s="62">
        <v>1</v>
      </c>
      <c r="AO128" s="62">
        <v>0</v>
      </c>
      <c r="AP128" s="61" t="s">
        <v>1702</v>
      </c>
      <c r="AQ128" s="61" t="s">
        <v>1702</v>
      </c>
      <c r="AR128" s="61" t="s">
        <v>1702</v>
      </c>
      <c r="AS128" s="61" t="s">
        <v>2364</v>
      </c>
      <c r="AT128" s="61" t="s">
        <v>1702</v>
      </c>
      <c r="AU128" s="61" t="b">
        <v>1</v>
      </c>
      <c r="AV128" s="61" t="b">
        <v>0</v>
      </c>
      <c r="AW128" s="61" t="s">
        <v>1702</v>
      </c>
      <c r="AX128" s="61" t="s">
        <v>1702</v>
      </c>
      <c r="AY128" s="61">
        <v>0</v>
      </c>
      <c r="AZ128" s="61">
        <v>0</v>
      </c>
      <c r="BA128" s="61">
        <v>0</v>
      </c>
      <c r="BB128" s="61" t="s">
        <v>1940</v>
      </c>
      <c r="BC128" s="61">
        <v>1</v>
      </c>
      <c r="BD128" s="61" t="b">
        <v>0</v>
      </c>
      <c r="BH128" s="47" t="s">
        <v>1197</v>
      </c>
      <c r="BI128" s="47" t="str">
        <f t="shared" si="3"/>
        <v>Z18</v>
      </c>
      <c r="BJ128" s="47">
        <v>1219</v>
      </c>
    </row>
    <row r="129" spans="1:62" hidden="1">
      <c r="A129" s="61" t="b">
        <v>0</v>
      </c>
      <c r="B129" s="62">
        <v>10244</v>
      </c>
      <c r="C129" s="61" t="s">
        <v>1702</v>
      </c>
      <c r="D129" s="61" t="s">
        <v>2372</v>
      </c>
      <c r="E129" s="61" t="s">
        <v>2373</v>
      </c>
      <c r="F129" s="61" t="s">
        <v>2069</v>
      </c>
      <c r="G129" s="62" t="s">
        <v>1702</v>
      </c>
      <c r="H129" s="61" t="s">
        <v>113</v>
      </c>
      <c r="I129" s="61" t="s">
        <v>1675</v>
      </c>
      <c r="J129" s="61" t="s">
        <v>2374</v>
      </c>
      <c r="K129" s="61" t="s">
        <v>2373</v>
      </c>
      <c r="L129" s="61" t="s">
        <v>2032</v>
      </c>
      <c r="M129" s="61" t="s">
        <v>1702</v>
      </c>
      <c r="N129" s="61" t="s">
        <v>1702</v>
      </c>
      <c r="O129" s="61" t="s">
        <v>1941</v>
      </c>
      <c r="P129" s="61">
        <v>1.2</v>
      </c>
      <c r="Q129" s="61">
        <v>60</v>
      </c>
      <c r="R129" s="61">
        <v>604</v>
      </c>
      <c r="S129" s="61" t="s">
        <v>2226</v>
      </c>
      <c r="T129" s="61" t="s">
        <v>2226</v>
      </c>
      <c r="U129" s="61" t="s">
        <v>2041</v>
      </c>
      <c r="V129" s="61" t="s">
        <v>2375</v>
      </c>
      <c r="W129" s="61" t="s">
        <v>1955</v>
      </c>
      <c r="X129" s="61" t="s">
        <v>1447</v>
      </c>
      <c r="Y129" s="61" t="s">
        <v>2370</v>
      </c>
      <c r="Z129" s="62">
        <v>7</v>
      </c>
      <c r="AA129" s="61">
        <v>2</v>
      </c>
      <c r="AB129" s="62">
        <v>7</v>
      </c>
      <c r="AC129" s="61">
        <v>2</v>
      </c>
      <c r="AD129" s="62">
        <v>7</v>
      </c>
      <c r="AE129" s="61">
        <v>2</v>
      </c>
      <c r="AF129" s="61" t="s">
        <v>2055</v>
      </c>
      <c r="AG129" s="61" t="s">
        <v>1959</v>
      </c>
      <c r="AH129" s="61" t="s">
        <v>1702</v>
      </c>
      <c r="AI129" s="61">
        <v>0</v>
      </c>
      <c r="AJ129" s="61" t="s">
        <v>1978</v>
      </c>
      <c r="AK129" s="62">
        <v>2025</v>
      </c>
      <c r="AL129" s="62">
        <v>5</v>
      </c>
      <c r="AM129" s="62">
        <v>0</v>
      </c>
      <c r="AN129" s="62">
        <v>11</v>
      </c>
      <c r="AO129" s="62">
        <v>28</v>
      </c>
      <c r="AP129" s="61" t="s">
        <v>113</v>
      </c>
      <c r="AQ129" s="61" t="s">
        <v>1270</v>
      </c>
      <c r="AR129" s="61" t="s">
        <v>2229</v>
      </c>
      <c r="AS129" s="61" t="s">
        <v>2371</v>
      </c>
      <c r="AT129" s="61" t="s">
        <v>1702</v>
      </c>
      <c r="AU129" s="61" t="b">
        <v>1</v>
      </c>
      <c r="AV129" s="61" t="b">
        <v>0</v>
      </c>
      <c r="AW129" s="61" t="s">
        <v>1702</v>
      </c>
      <c r="AX129" s="61" t="s">
        <v>1702</v>
      </c>
      <c r="AY129" s="61">
        <v>0</v>
      </c>
      <c r="AZ129" s="61">
        <v>0</v>
      </c>
      <c r="BA129" s="61">
        <v>0</v>
      </c>
      <c r="BB129" s="61" t="s">
        <v>1977</v>
      </c>
      <c r="BC129" s="61">
        <v>11</v>
      </c>
      <c r="BD129" s="61" t="b">
        <v>0</v>
      </c>
      <c r="BH129" s="47" t="s">
        <v>1197</v>
      </c>
      <c r="BI129" s="47" t="str">
        <f t="shared" si="3"/>
        <v>Z18</v>
      </c>
      <c r="BJ129" s="47">
        <v>1219</v>
      </c>
    </row>
    <row r="130" spans="1:62" hidden="1">
      <c r="A130" s="61" t="b">
        <v>0</v>
      </c>
      <c r="B130" s="62">
        <v>10250</v>
      </c>
      <c r="C130" s="61" t="s">
        <v>1702</v>
      </c>
      <c r="D130" s="61" t="s">
        <v>2384</v>
      </c>
      <c r="E130" s="61" t="s">
        <v>3464</v>
      </c>
      <c r="F130" s="61" t="s">
        <v>1702</v>
      </c>
      <c r="G130" s="62" t="s">
        <v>1702</v>
      </c>
      <c r="H130" s="61" t="s">
        <v>1702</v>
      </c>
      <c r="I130" s="61" t="s">
        <v>1675</v>
      </c>
      <c r="J130" s="61" t="s">
        <v>2385</v>
      </c>
      <c r="K130" s="61" t="s">
        <v>3464</v>
      </c>
      <c r="L130" s="61" t="s">
        <v>2032</v>
      </c>
      <c r="M130" s="61" t="s">
        <v>1702</v>
      </c>
      <c r="N130" s="61" t="s">
        <v>1702</v>
      </c>
      <c r="O130" s="61" t="s">
        <v>1941</v>
      </c>
      <c r="P130" s="61">
        <v>0.7</v>
      </c>
      <c r="Q130" s="61">
        <v>84.5</v>
      </c>
      <c r="R130" s="61">
        <v>0</v>
      </c>
      <c r="S130" s="61" t="s">
        <v>3465</v>
      </c>
      <c r="T130" s="61" t="s">
        <v>3465</v>
      </c>
      <c r="U130" s="61" t="s">
        <v>2041</v>
      </c>
      <c r="V130" s="61" t="s">
        <v>3466</v>
      </c>
      <c r="W130" s="61" t="s">
        <v>1955</v>
      </c>
      <c r="X130" s="61" t="s">
        <v>1447</v>
      </c>
      <c r="Y130" s="61" t="s">
        <v>2376</v>
      </c>
      <c r="Z130" s="62">
        <v>1</v>
      </c>
      <c r="AA130" s="61">
        <v>119</v>
      </c>
      <c r="AB130" s="62">
        <v>1</v>
      </c>
      <c r="AC130" s="61">
        <v>119</v>
      </c>
      <c r="AD130" s="62">
        <v>1</v>
      </c>
      <c r="AE130" s="61">
        <v>119</v>
      </c>
      <c r="AF130" s="61" t="s">
        <v>3162</v>
      </c>
      <c r="AG130" s="61" t="s">
        <v>1958</v>
      </c>
      <c r="AH130" s="61" t="s">
        <v>1702</v>
      </c>
      <c r="AI130" s="61">
        <v>0</v>
      </c>
      <c r="AJ130" s="61" t="s">
        <v>1968</v>
      </c>
      <c r="AK130" s="62">
        <v>2025</v>
      </c>
      <c r="AL130" s="62">
        <v>5</v>
      </c>
      <c r="AM130" s="62">
        <v>1</v>
      </c>
      <c r="AN130" s="62">
        <v>0</v>
      </c>
      <c r="AO130" s="62">
        <v>9</v>
      </c>
      <c r="AP130" s="61" t="s">
        <v>1702</v>
      </c>
      <c r="AQ130" s="61" t="s">
        <v>1702</v>
      </c>
      <c r="AR130" s="61" t="s">
        <v>1702</v>
      </c>
      <c r="AS130" s="61" t="s">
        <v>2386</v>
      </c>
      <c r="AT130" s="61" t="s">
        <v>1702</v>
      </c>
      <c r="AU130" s="61" t="b">
        <v>1</v>
      </c>
      <c r="AV130" s="61" t="b">
        <v>0</v>
      </c>
      <c r="AW130" s="61" t="s">
        <v>1702</v>
      </c>
      <c r="AX130" s="61" t="s">
        <v>1702</v>
      </c>
      <c r="AY130" s="61">
        <v>0</v>
      </c>
      <c r="AZ130" s="61">
        <v>0</v>
      </c>
      <c r="BA130" s="61">
        <v>0</v>
      </c>
      <c r="BB130" s="61" t="s">
        <v>1977</v>
      </c>
      <c r="BC130" s="61">
        <v>9</v>
      </c>
      <c r="BD130" s="61" t="b">
        <v>0</v>
      </c>
      <c r="BH130" s="47" t="s">
        <v>1197</v>
      </c>
      <c r="BI130" s="47" t="str">
        <f t="shared" si="3"/>
        <v>Z18</v>
      </c>
      <c r="BJ130" s="47">
        <v>1219</v>
      </c>
    </row>
    <row r="131" spans="1:62" hidden="1">
      <c r="A131" s="61" t="b">
        <v>0</v>
      </c>
      <c r="B131" s="62">
        <v>10251</v>
      </c>
      <c r="C131" s="61" t="s">
        <v>1702</v>
      </c>
      <c r="D131" s="61" t="s">
        <v>3882</v>
      </c>
      <c r="E131" s="61" t="s">
        <v>4562</v>
      </c>
      <c r="F131" s="61" t="s">
        <v>1702</v>
      </c>
      <c r="G131" s="62" t="s">
        <v>1702</v>
      </c>
      <c r="H131" s="61" t="s">
        <v>1702</v>
      </c>
      <c r="I131" s="61" t="s">
        <v>1675</v>
      </c>
      <c r="J131" s="61" t="s">
        <v>3883</v>
      </c>
      <c r="K131" s="61" t="s">
        <v>4562</v>
      </c>
      <c r="L131" s="61" t="s">
        <v>2032</v>
      </c>
      <c r="M131" s="61" t="s">
        <v>1702</v>
      </c>
      <c r="N131" s="61" t="s">
        <v>1702</v>
      </c>
      <c r="O131" s="61" t="s">
        <v>1941</v>
      </c>
      <c r="P131" s="61">
        <v>0.7</v>
      </c>
      <c r="Q131" s="61">
        <v>583</v>
      </c>
      <c r="R131" s="61">
        <v>269</v>
      </c>
      <c r="S131" s="61" t="s">
        <v>2563</v>
      </c>
      <c r="T131" s="61" t="s">
        <v>2563</v>
      </c>
      <c r="U131" s="61" t="s">
        <v>2041</v>
      </c>
      <c r="V131" s="61" t="s">
        <v>4563</v>
      </c>
      <c r="W131" s="61" t="s">
        <v>1955</v>
      </c>
      <c r="X131" s="61" t="s">
        <v>1447</v>
      </c>
      <c r="Y131" s="61" t="s">
        <v>2376</v>
      </c>
      <c r="Z131" s="62">
        <v>60</v>
      </c>
      <c r="AA131" s="61">
        <v>53</v>
      </c>
      <c r="AB131" s="62">
        <v>60</v>
      </c>
      <c r="AC131" s="61">
        <v>53</v>
      </c>
      <c r="AD131" s="62">
        <v>60</v>
      </c>
      <c r="AE131" s="61">
        <v>53</v>
      </c>
      <c r="AF131" s="61" t="s">
        <v>2194</v>
      </c>
      <c r="AG131" s="61" t="s">
        <v>1959</v>
      </c>
      <c r="AH131" s="61" t="s">
        <v>1702</v>
      </c>
      <c r="AI131" s="61">
        <v>0</v>
      </c>
      <c r="AJ131" s="61" t="s">
        <v>4537</v>
      </c>
      <c r="AK131" s="62">
        <v>2026</v>
      </c>
      <c r="AL131" s="62">
        <v>1</v>
      </c>
      <c r="AM131" s="62">
        <v>0</v>
      </c>
      <c r="AN131" s="62">
        <v>3</v>
      </c>
      <c r="AO131" s="62">
        <v>22</v>
      </c>
      <c r="AP131" s="61" t="s">
        <v>1702</v>
      </c>
      <c r="AQ131" s="61" t="s">
        <v>1702</v>
      </c>
      <c r="AR131" s="61" t="s">
        <v>1702</v>
      </c>
      <c r="AS131" s="61" t="s">
        <v>3884</v>
      </c>
      <c r="AT131" s="61" t="s">
        <v>1702</v>
      </c>
      <c r="AU131" s="61" t="b">
        <v>1</v>
      </c>
      <c r="AV131" s="61" t="b">
        <v>0</v>
      </c>
      <c r="AW131" s="61" t="s">
        <v>1702</v>
      </c>
      <c r="AX131" s="61" t="s">
        <v>1702</v>
      </c>
      <c r="AY131" s="61">
        <v>0</v>
      </c>
      <c r="AZ131" s="61">
        <v>0</v>
      </c>
      <c r="BA131" s="61">
        <v>0</v>
      </c>
      <c r="BB131" s="61" t="s">
        <v>1977</v>
      </c>
      <c r="BC131" s="61">
        <v>9</v>
      </c>
      <c r="BD131" s="61" t="b">
        <v>0</v>
      </c>
      <c r="BH131" s="47" t="s">
        <v>1197</v>
      </c>
      <c r="BI131" s="47" t="str">
        <f t="shared" si="3"/>
        <v>Z18</v>
      </c>
      <c r="BJ131" s="47">
        <v>1219</v>
      </c>
    </row>
    <row r="132" spans="1:62" hidden="1">
      <c r="A132" s="61" t="b">
        <v>0</v>
      </c>
      <c r="B132" s="62">
        <v>10252</v>
      </c>
      <c r="C132" s="61" t="s">
        <v>1702</v>
      </c>
      <c r="D132" s="61" t="s">
        <v>2387</v>
      </c>
      <c r="E132" s="61" t="s">
        <v>2388</v>
      </c>
      <c r="F132" s="61" t="s">
        <v>1702</v>
      </c>
      <c r="G132" s="62" t="s">
        <v>1702</v>
      </c>
      <c r="H132" s="61" t="s">
        <v>1702</v>
      </c>
      <c r="I132" s="61" t="s">
        <v>1675</v>
      </c>
      <c r="J132" s="61" t="s">
        <v>2389</v>
      </c>
      <c r="K132" s="61" t="s">
        <v>2388</v>
      </c>
      <c r="L132" s="61" t="s">
        <v>2032</v>
      </c>
      <c r="M132" s="61" t="s">
        <v>1702</v>
      </c>
      <c r="N132" s="61" t="s">
        <v>1702</v>
      </c>
      <c r="O132" s="61" t="s">
        <v>1941</v>
      </c>
      <c r="P132" s="61">
        <v>0.8</v>
      </c>
      <c r="Q132" s="61">
        <v>334.7</v>
      </c>
      <c r="R132" s="61">
        <v>641</v>
      </c>
      <c r="S132" s="61" t="s">
        <v>2390</v>
      </c>
      <c r="T132" s="61" t="s">
        <v>2390</v>
      </c>
      <c r="U132" s="61" t="s">
        <v>2041</v>
      </c>
      <c r="V132" s="61" t="s">
        <v>2391</v>
      </c>
      <c r="W132" s="61" t="s">
        <v>1955</v>
      </c>
      <c r="X132" s="61" t="s">
        <v>1447</v>
      </c>
      <c r="Y132" s="61" t="s">
        <v>2376</v>
      </c>
      <c r="Z132" s="62">
        <v>68</v>
      </c>
      <c r="AA132" s="61">
        <v>88</v>
      </c>
      <c r="AB132" s="62">
        <v>68</v>
      </c>
      <c r="AC132" s="61">
        <v>88</v>
      </c>
      <c r="AD132" s="62">
        <v>68</v>
      </c>
      <c r="AE132" s="61">
        <v>88</v>
      </c>
      <c r="AF132" s="61" t="s">
        <v>2392</v>
      </c>
      <c r="AG132" s="61" t="s">
        <v>1959</v>
      </c>
      <c r="AH132" s="61" t="s">
        <v>1702</v>
      </c>
      <c r="AI132" s="61">
        <v>0</v>
      </c>
      <c r="AJ132" s="61" t="s">
        <v>2200</v>
      </c>
      <c r="AK132" s="62">
        <v>2025</v>
      </c>
      <c r="AL132" s="62">
        <v>11</v>
      </c>
      <c r="AM132" s="62">
        <v>0</v>
      </c>
      <c r="AN132" s="62">
        <v>6</v>
      </c>
      <c r="AO132" s="62">
        <v>13</v>
      </c>
      <c r="AP132" s="61" t="s">
        <v>1702</v>
      </c>
      <c r="AQ132" s="61" t="s">
        <v>1702</v>
      </c>
      <c r="AR132" s="61" t="s">
        <v>1702</v>
      </c>
      <c r="AS132" s="61" t="s">
        <v>2393</v>
      </c>
      <c r="AT132" s="61" t="s">
        <v>1702</v>
      </c>
      <c r="AU132" s="61" t="b">
        <v>1</v>
      </c>
      <c r="AV132" s="61" t="b">
        <v>0</v>
      </c>
      <c r="AW132" s="61" t="s">
        <v>1702</v>
      </c>
      <c r="AX132" s="61" t="s">
        <v>1702</v>
      </c>
      <c r="AY132" s="61">
        <v>0</v>
      </c>
      <c r="AZ132" s="61">
        <v>0</v>
      </c>
      <c r="BA132" s="61">
        <v>0</v>
      </c>
      <c r="BB132" s="61" t="s">
        <v>1977</v>
      </c>
      <c r="BC132" s="61">
        <v>10</v>
      </c>
      <c r="BD132" s="61" t="b">
        <v>0</v>
      </c>
      <c r="BH132" s="47" t="str">
        <f t="shared" si="2"/>
        <v>SGCC</v>
      </c>
      <c r="BI132" s="47" t="str">
        <f t="shared" si="3"/>
        <v>Z18</v>
      </c>
      <c r="BJ132" s="47">
        <v>1219</v>
      </c>
    </row>
    <row r="133" spans="1:62" hidden="1">
      <c r="A133" s="61" t="b">
        <v>0</v>
      </c>
      <c r="B133" s="62">
        <v>10271</v>
      </c>
      <c r="C133" s="61" t="s">
        <v>1702</v>
      </c>
      <c r="D133" s="61" t="s">
        <v>2394</v>
      </c>
      <c r="E133" s="61" t="s">
        <v>2395</v>
      </c>
      <c r="F133" s="61" t="s">
        <v>2069</v>
      </c>
      <c r="G133" s="62" t="s">
        <v>1702</v>
      </c>
      <c r="H133" s="61" t="s">
        <v>69</v>
      </c>
      <c r="I133" s="61" t="s">
        <v>1675</v>
      </c>
      <c r="J133" s="61" t="s">
        <v>2396</v>
      </c>
      <c r="K133" s="61" t="s">
        <v>2395</v>
      </c>
      <c r="L133" s="61" t="s">
        <v>2032</v>
      </c>
      <c r="M133" s="61" t="s">
        <v>1702</v>
      </c>
      <c r="N133" s="61" t="s">
        <v>1702</v>
      </c>
      <c r="O133" s="61" t="s">
        <v>1947</v>
      </c>
      <c r="P133" s="61">
        <v>0.6</v>
      </c>
      <c r="Q133" s="61">
        <v>174</v>
      </c>
      <c r="R133" s="61">
        <v>484</v>
      </c>
      <c r="S133" s="61" t="s">
        <v>2397</v>
      </c>
      <c r="T133" s="61" t="s">
        <v>2397</v>
      </c>
      <c r="U133" s="61" t="s">
        <v>2041</v>
      </c>
      <c r="V133" s="61" t="s">
        <v>2398</v>
      </c>
      <c r="W133" s="61" t="s">
        <v>1962</v>
      </c>
      <c r="X133" s="61" t="s">
        <v>1447</v>
      </c>
      <c r="Y133" s="61" t="s">
        <v>2399</v>
      </c>
      <c r="Z133" s="62">
        <v>100</v>
      </c>
      <c r="AA133" s="61">
        <v>40</v>
      </c>
      <c r="AB133" s="62">
        <v>100</v>
      </c>
      <c r="AC133" s="61">
        <v>40</v>
      </c>
      <c r="AD133" s="62">
        <v>100</v>
      </c>
      <c r="AE133" s="61">
        <v>40</v>
      </c>
      <c r="AF133" s="61" t="s">
        <v>2237</v>
      </c>
      <c r="AG133" s="61" t="s">
        <v>1959</v>
      </c>
      <c r="AH133" s="61" t="s">
        <v>1702</v>
      </c>
      <c r="AI133" s="61">
        <v>0</v>
      </c>
      <c r="AJ133" s="61" t="s">
        <v>2200</v>
      </c>
      <c r="AK133" s="62">
        <v>2025</v>
      </c>
      <c r="AL133" s="62">
        <v>11</v>
      </c>
      <c r="AM133" s="62">
        <v>0</v>
      </c>
      <c r="AN133" s="62">
        <v>6</v>
      </c>
      <c r="AO133" s="62">
        <v>13</v>
      </c>
      <c r="AP133" s="61" t="s">
        <v>69</v>
      </c>
      <c r="AQ133" s="61" t="s">
        <v>1221</v>
      </c>
      <c r="AR133" s="61" t="s">
        <v>2400</v>
      </c>
      <c r="AS133" s="61" t="s">
        <v>2401</v>
      </c>
      <c r="AT133" s="61" t="s">
        <v>1702</v>
      </c>
      <c r="AU133" s="61" t="b">
        <v>1</v>
      </c>
      <c r="AV133" s="61" t="b">
        <v>0</v>
      </c>
      <c r="AW133" s="61" t="s">
        <v>1702</v>
      </c>
      <c r="AX133" s="61" t="s">
        <v>1702</v>
      </c>
      <c r="AY133" s="61">
        <v>0</v>
      </c>
      <c r="AZ133" s="61">
        <v>0</v>
      </c>
      <c r="BA133" s="61">
        <v>0</v>
      </c>
      <c r="BB133" s="61" t="s">
        <v>1980</v>
      </c>
      <c r="BC133" s="61">
        <v>1</v>
      </c>
      <c r="BD133" s="61" t="b">
        <v>0</v>
      </c>
      <c r="BH133" s="47" t="str">
        <f t="shared" si="2"/>
        <v>SGCC</v>
      </c>
      <c r="BI133" s="47" t="str">
        <f t="shared" si="3"/>
        <v>Z08</v>
      </c>
      <c r="BJ133" s="47">
        <v>1219</v>
      </c>
    </row>
    <row r="134" spans="1:62" hidden="1">
      <c r="A134" s="61" t="b">
        <v>0</v>
      </c>
      <c r="B134" s="62">
        <v>10272</v>
      </c>
      <c r="C134" s="61" t="s">
        <v>1702</v>
      </c>
      <c r="D134" s="61" t="s">
        <v>2394</v>
      </c>
      <c r="E134" s="61" t="s">
        <v>2402</v>
      </c>
      <c r="F134" s="61" t="s">
        <v>2069</v>
      </c>
      <c r="G134" s="62" t="s">
        <v>1702</v>
      </c>
      <c r="H134" s="61" t="s">
        <v>69</v>
      </c>
      <c r="I134" s="61" t="s">
        <v>1675</v>
      </c>
      <c r="J134" s="61" t="s">
        <v>2396</v>
      </c>
      <c r="K134" s="61" t="s">
        <v>2402</v>
      </c>
      <c r="L134" s="61" t="s">
        <v>2032</v>
      </c>
      <c r="M134" s="61" t="s">
        <v>1702</v>
      </c>
      <c r="N134" s="61" t="s">
        <v>1702</v>
      </c>
      <c r="O134" s="61" t="s">
        <v>1947</v>
      </c>
      <c r="P134" s="61">
        <v>0.6</v>
      </c>
      <c r="Q134" s="61">
        <v>174</v>
      </c>
      <c r="R134" s="61">
        <v>484</v>
      </c>
      <c r="S134" s="61" t="s">
        <v>2397</v>
      </c>
      <c r="T134" s="61" t="s">
        <v>2397</v>
      </c>
      <c r="U134" s="61" t="s">
        <v>2041</v>
      </c>
      <c r="V134" s="61" t="s">
        <v>2398</v>
      </c>
      <c r="W134" s="61" t="s">
        <v>1962</v>
      </c>
      <c r="X134" s="61" t="s">
        <v>1447</v>
      </c>
      <c r="Y134" s="61" t="s">
        <v>2399</v>
      </c>
      <c r="Z134" s="62">
        <v>100</v>
      </c>
      <c r="AA134" s="61">
        <v>40</v>
      </c>
      <c r="AB134" s="62">
        <v>100</v>
      </c>
      <c r="AC134" s="61">
        <v>40</v>
      </c>
      <c r="AD134" s="62">
        <v>100</v>
      </c>
      <c r="AE134" s="61">
        <v>40</v>
      </c>
      <c r="AF134" s="61" t="s">
        <v>2237</v>
      </c>
      <c r="AG134" s="61" t="s">
        <v>1959</v>
      </c>
      <c r="AH134" s="61" t="s">
        <v>1702</v>
      </c>
      <c r="AI134" s="61">
        <v>0</v>
      </c>
      <c r="AJ134" s="61" t="s">
        <v>2200</v>
      </c>
      <c r="AK134" s="62">
        <v>2025</v>
      </c>
      <c r="AL134" s="62">
        <v>11</v>
      </c>
      <c r="AM134" s="62">
        <v>0</v>
      </c>
      <c r="AN134" s="62">
        <v>6</v>
      </c>
      <c r="AO134" s="62">
        <v>13</v>
      </c>
      <c r="AP134" s="61" t="s">
        <v>69</v>
      </c>
      <c r="AQ134" s="61" t="s">
        <v>1221</v>
      </c>
      <c r="AR134" s="61" t="s">
        <v>2400</v>
      </c>
      <c r="AS134" s="61" t="s">
        <v>2401</v>
      </c>
      <c r="AT134" s="61" t="s">
        <v>1702</v>
      </c>
      <c r="AU134" s="61" t="b">
        <v>1</v>
      </c>
      <c r="AV134" s="61" t="b">
        <v>0</v>
      </c>
      <c r="AW134" s="61" t="s">
        <v>1702</v>
      </c>
      <c r="AX134" s="61" t="s">
        <v>1702</v>
      </c>
      <c r="AY134" s="61">
        <v>0</v>
      </c>
      <c r="AZ134" s="61">
        <v>0</v>
      </c>
      <c r="BA134" s="61">
        <v>0</v>
      </c>
      <c r="BB134" s="61" t="s">
        <v>1980</v>
      </c>
      <c r="BC134" s="61">
        <v>1</v>
      </c>
      <c r="BD134" s="61" t="b">
        <v>0</v>
      </c>
      <c r="BH134" s="47" t="str">
        <f t="shared" ref="BH134:BH197" si="4">LEFT(O134,4)</f>
        <v>SGCC</v>
      </c>
      <c r="BI134" s="47" t="str">
        <f t="shared" ref="BI134:BI197" si="5">RIGHT(O134,3)</f>
        <v>Z08</v>
      </c>
      <c r="BJ134" s="47">
        <v>1219</v>
      </c>
    </row>
    <row r="135" spans="1:62" hidden="1">
      <c r="A135" s="61" t="b">
        <v>0</v>
      </c>
      <c r="B135" s="62">
        <v>10273</v>
      </c>
      <c r="C135" s="61" t="s">
        <v>1702</v>
      </c>
      <c r="D135" s="61" t="s">
        <v>2394</v>
      </c>
      <c r="E135" s="61" t="s">
        <v>2403</v>
      </c>
      <c r="F135" s="61" t="s">
        <v>2069</v>
      </c>
      <c r="G135" s="62" t="s">
        <v>1702</v>
      </c>
      <c r="H135" s="61" t="s">
        <v>69</v>
      </c>
      <c r="I135" s="61" t="s">
        <v>1675</v>
      </c>
      <c r="J135" s="61" t="s">
        <v>2396</v>
      </c>
      <c r="K135" s="61" t="s">
        <v>2403</v>
      </c>
      <c r="L135" s="61" t="s">
        <v>2032</v>
      </c>
      <c r="M135" s="61" t="s">
        <v>1702</v>
      </c>
      <c r="N135" s="61" t="s">
        <v>1702</v>
      </c>
      <c r="O135" s="61" t="s">
        <v>1947</v>
      </c>
      <c r="P135" s="61">
        <v>0.6</v>
      </c>
      <c r="Q135" s="61">
        <v>174</v>
      </c>
      <c r="R135" s="61">
        <v>484</v>
      </c>
      <c r="S135" s="61" t="s">
        <v>2397</v>
      </c>
      <c r="T135" s="61" t="s">
        <v>2397</v>
      </c>
      <c r="U135" s="61" t="s">
        <v>2041</v>
      </c>
      <c r="V135" s="61" t="s">
        <v>2398</v>
      </c>
      <c r="W135" s="61" t="s">
        <v>1962</v>
      </c>
      <c r="X135" s="61" t="s">
        <v>1447</v>
      </c>
      <c r="Y135" s="61" t="s">
        <v>2399</v>
      </c>
      <c r="Z135" s="62">
        <v>2</v>
      </c>
      <c r="AA135" s="61">
        <v>1</v>
      </c>
      <c r="AB135" s="62">
        <v>2</v>
      </c>
      <c r="AC135" s="61">
        <v>1</v>
      </c>
      <c r="AD135" s="62">
        <v>2</v>
      </c>
      <c r="AE135" s="61">
        <v>1</v>
      </c>
      <c r="AF135" s="61" t="s">
        <v>2237</v>
      </c>
      <c r="AG135" s="61" t="s">
        <v>1959</v>
      </c>
      <c r="AH135" s="61" t="s">
        <v>1702</v>
      </c>
      <c r="AI135" s="61">
        <v>0</v>
      </c>
      <c r="AJ135" s="61" t="s">
        <v>2200</v>
      </c>
      <c r="AK135" s="62">
        <v>2025</v>
      </c>
      <c r="AL135" s="62">
        <v>11</v>
      </c>
      <c r="AM135" s="62">
        <v>0</v>
      </c>
      <c r="AN135" s="62">
        <v>6</v>
      </c>
      <c r="AO135" s="62">
        <v>13</v>
      </c>
      <c r="AP135" s="61" t="s">
        <v>69</v>
      </c>
      <c r="AQ135" s="61" t="s">
        <v>1221</v>
      </c>
      <c r="AR135" s="61" t="s">
        <v>2400</v>
      </c>
      <c r="AS135" s="61" t="s">
        <v>2401</v>
      </c>
      <c r="AT135" s="61" t="s">
        <v>1702</v>
      </c>
      <c r="AU135" s="61" t="b">
        <v>1</v>
      </c>
      <c r="AV135" s="61" t="b">
        <v>0</v>
      </c>
      <c r="AW135" s="61" t="s">
        <v>1702</v>
      </c>
      <c r="AX135" s="61" t="s">
        <v>1702</v>
      </c>
      <c r="AY135" s="61">
        <v>0</v>
      </c>
      <c r="AZ135" s="61">
        <v>0</v>
      </c>
      <c r="BA135" s="61">
        <v>0</v>
      </c>
      <c r="BB135" s="61" t="s">
        <v>1980</v>
      </c>
      <c r="BC135" s="61">
        <v>1</v>
      </c>
      <c r="BD135" s="61" t="b">
        <v>0</v>
      </c>
      <c r="BH135" s="47" t="str">
        <f t="shared" si="4"/>
        <v>SGCC</v>
      </c>
      <c r="BI135" s="47" t="str">
        <f t="shared" si="5"/>
        <v>Z08</v>
      </c>
      <c r="BJ135" s="47">
        <v>1219</v>
      </c>
    </row>
    <row r="136" spans="1:62" hidden="1">
      <c r="A136" s="61" t="b">
        <v>0</v>
      </c>
      <c r="B136" s="62">
        <v>10274</v>
      </c>
      <c r="C136" s="61" t="s">
        <v>1702</v>
      </c>
      <c r="D136" s="61" t="s">
        <v>2394</v>
      </c>
      <c r="E136" s="61" t="s">
        <v>2404</v>
      </c>
      <c r="F136" s="61" t="s">
        <v>2069</v>
      </c>
      <c r="G136" s="62" t="s">
        <v>1702</v>
      </c>
      <c r="H136" s="61" t="s">
        <v>67</v>
      </c>
      <c r="I136" s="61" t="s">
        <v>1675</v>
      </c>
      <c r="J136" s="61" t="s">
        <v>2396</v>
      </c>
      <c r="K136" s="61" t="s">
        <v>2404</v>
      </c>
      <c r="L136" s="61" t="s">
        <v>2032</v>
      </c>
      <c r="M136" s="61" t="s">
        <v>1702</v>
      </c>
      <c r="N136" s="61" t="s">
        <v>1702</v>
      </c>
      <c r="O136" s="61" t="s">
        <v>1947</v>
      </c>
      <c r="P136" s="61">
        <v>0.6</v>
      </c>
      <c r="Q136" s="61">
        <v>174</v>
      </c>
      <c r="R136" s="61">
        <v>665</v>
      </c>
      <c r="S136" s="61" t="s">
        <v>2405</v>
      </c>
      <c r="T136" s="61" t="s">
        <v>2405</v>
      </c>
      <c r="U136" s="61" t="s">
        <v>2041</v>
      </c>
      <c r="V136" s="61" t="s">
        <v>2398</v>
      </c>
      <c r="W136" s="61" t="s">
        <v>1962</v>
      </c>
      <c r="X136" s="61" t="s">
        <v>1447</v>
      </c>
      <c r="Y136" s="61" t="s">
        <v>2399</v>
      </c>
      <c r="Z136" s="62">
        <v>100</v>
      </c>
      <c r="AA136" s="61">
        <v>55</v>
      </c>
      <c r="AB136" s="62">
        <v>100</v>
      </c>
      <c r="AC136" s="61">
        <v>55</v>
      </c>
      <c r="AD136" s="62">
        <v>100</v>
      </c>
      <c r="AE136" s="61">
        <v>55</v>
      </c>
      <c r="AF136" s="61" t="s">
        <v>2062</v>
      </c>
      <c r="AG136" s="61" t="s">
        <v>1959</v>
      </c>
      <c r="AH136" s="61" t="s">
        <v>1702</v>
      </c>
      <c r="AI136" s="61">
        <v>0</v>
      </c>
      <c r="AJ136" s="61" t="s">
        <v>2200</v>
      </c>
      <c r="AK136" s="62">
        <v>2025</v>
      </c>
      <c r="AL136" s="62">
        <v>11</v>
      </c>
      <c r="AM136" s="62">
        <v>0</v>
      </c>
      <c r="AN136" s="62">
        <v>6</v>
      </c>
      <c r="AO136" s="62">
        <v>13</v>
      </c>
      <c r="AP136" s="61" t="s">
        <v>67</v>
      </c>
      <c r="AQ136" s="61" t="s">
        <v>1221</v>
      </c>
      <c r="AR136" s="61" t="s">
        <v>2406</v>
      </c>
      <c r="AS136" s="61" t="s">
        <v>2401</v>
      </c>
      <c r="AT136" s="61" t="s">
        <v>1702</v>
      </c>
      <c r="AU136" s="61" t="b">
        <v>1</v>
      </c>
      <c r="AV136" s="61" t="b">
        <v>0</v>
      </c>
      <c r="AW136" s="61" t="s">
        <v>1702</v>
      </c>
      <c r="AX136" s="61" t="s">
        <v>1702</v>
      </c>
      <c r="AY136" s="61">
        <v>0</v>
      </c>
      <c r="AZ136" s="61">
        <v>0</v>
      </c>
      <c r="BA136" s="61">
        <v>0</v>
      </c>
      <c r="BB136" s="61" t="s">
        <v>1980</v>
      </c>
      <c r="BC136" s="61">
        <v>1</v>
      </c>
      <c r="BD136" s="61" t="b">
        <v>0</v>
      </c>
      <c r="BH136" s="47" t="str">
        <f t="shared" si="4"/>
        <v>SGCC</v>
      </c>
      <c r="BI136" s="47" t="str">
        <f t="shared" si="5"/>
        <v>Z08</v>
      </c>
      <c r="BJ136" s="47">
        <v>1219</v>
      </c>
    </row>
    <row r="137" spans="1:62" hidden="1">
      <c r="A137" s="61" t="b">
        <v>0</v>
      </c>
      <c r="B137" s="62">
        <v>10275</v>
      </c>
      <c r="C137" s="61" t="s">
        <v>1702</v>
      </c>
      <c r="D137" s="61" t="s">
        <v>2394</v>
      </c>
      <c r="E137" s="61" t="s">
        <v>2407</v>
      </c>
      <c r="F137" s="61" t="s">
        <v>2069</v>
      </c>
      <c r="G137" s="62" t="s">
        <v>1702</v>
      </c>
      <c r="H137" s="61" t="s">
        <v>67</v>
      </c>
      <c r="I137" s="61" t="s">
        <v>1675</v>
      </c>
      <c r="J137" s="61" t="s">
        <v>2396</v>
      </c>
      <c r="K137" s="61" t="s">
        <v>2407</v>
      </c>
      <c r="L137" s="61" t="s">
        <v>2032</v>
      </c>
      <c r="M137" s="61" t="s">
        <v>1702</v>
      </c>
      <c r="N137" s="61" t="s">
        <v>1702</v>
      </c>
      <c r="O137" s="61" t="s">
        <v>1947</v>
      </c>
      <c r="P137" s="61">
        <v>0.6</v>
      </c>
      <c r="Q137" s="61">
        <v>174</v>
      </c>
      <c r="R137" s="61">
        <v>665</v>
      </c>
      <c r="S137" s="61" t="s">
        <v>2405</v>
      </c>
      <c r="T137" s="61" t="s">
        <v>2405</v>
      </c>
      <c r="U137" s="61" t="s">
        <v>2041</v>
      </c>
      <c r="V137" s="61" t="s">
        <v>2398</v>
      </c>
      <c r="W137" s="61" t="s">
        <v>1962</v>
      </c>
      <c r="X137" s="61" t="s">
        <v>1447</v>
      </c>
      <c r="Y137" s="61" t="s">
        <v>2399</v>
      </c>
      <c r="Z137" s="62">
        <v>36</v>
      </c>
      <c r="AA137" s="61">
        <v>21</v>
      </c>
      <c r="AB137" s="62">
        <v>36</v>
      </c>
      <c r="AC137" s="61">
        <v>21</v>
      </c>
      <c r="AD137" s="62">
        <v>36</v>
      </c>
      <c r="AE137" s="61">
        <v>21</v>
      </c>
      <c r="AF137" s="61" t="s">
        <v>2237</v>
      </c>
      <c r="AG137" s="61" t="s">
        <v>1959</v>
      </c>
      <c r="AH137" s="61" t="s">
        <v>1702</v>
      </c>
      <c r="AI137" s="61">
        <v>0</v>
      </c>
      <c r="AJ137" s="61" t="s">
        <v>2200</v>
      </c>
      <c r="AK137" s="62">
        <v>2025</v>
      </c>
      <c r="AL137" s="62">
        <v>11</v>
      </c>
      <c r="AM137" s="62">
        <v>0</v>
      </c>
      <c r="AN137" s="62">
        <v>6</v>
      </c>
      <c r="AO137" s="62">
        <v>13</v>
      </c>
      <c r="AP137" s="61" t="s">
        <v>67</v>
      </c>
      <c r="AQ137" s="61" t="s">
        <v>1221</v>
      </c>
      <c r="AR137" s="61" t="s">
        <v>2406</v>
      </c>
      <c r="AS137" s="61" t="s">
        <v>2401</v>
      </c>
      <c r="AT137" s="61" t="s">
        <v>1702</v>
      </c>
      <c r="AU137" s="61" t="b">
        <v>1</v>
      </c>
      <c r="AV137" s="61" t="b">
        <v>0</v>
      </c>
      <c r="AW137" s="61" t="s">
        <v>1702</v>
      </c>
      <c r="AX137" s="61" t="s">
        <v>1702</v>
      </c>
      <c r="AY137" s="61">
        <v>0</v>
      </c>
      <c r="AZ137" s="61">
        <v>0</v>
      </c>
      <c r="BA137" s="61">
        <v>0</v>
      </c>
      <c r="BB137" s="61" t="s">
        <v>1980</v>
      </c>
      <c r="BC137" s="61">
        <v>1</v>
      </c>
      <c r="BD137" s="61" t="b">
        <v>0</v>
      </c>
      <c r="BH137" s="47" t="str">
        <f t="shared" si="4"/>
        <v>SGCC</v>
      </c>
      <c r="BI137" s="47" t="str">
        <f t="shared" si="5"/>
        <v>Z08</v>
      </c>
      <c r="BJ137" s="47">
        <v>1219</v>
      </c>
    </row>
    <row r="138" spans="1:62" hidden="1">
      <c r="A138" s="61" t="b">
        <v>0</v>
      </c>
      <c r="B138" s="62">
        <v>10276</v>
      </c>
      <c r="C138" s="61" t="s">
        <v>1702</v>
      </c>
      <c r="D138" s="61" t="s">
        <v>2408</v>
      </c>
      <c r="E138" s="61" t="s">
        <v>6752</v>
      </c>
      <c r="F138" s="61" t="s">
        <v>4432</v>
      </c>
      <c r="G138" s="62" t="s">
        <v>1702</v>
      </c>
      <c r="H138" s="61" t="s">
        <v>892</v>
      </c>
      <c r="I138" s="61" t="s">
        <v>1675</v>
      </c>
      <c r="J138" s="61" t="s">
        <v>2409</v>
      </c>
      <c r="K138" s="61" t="s">
        <v>6752</v>
      </c>
      <c r="L138" s="61" t="s">
        <v>2032</v>
      </c>
      <c r="M138" s="61" t="s">
        <v>1702</v>
      </c>
      <c r="N138" s="61" t="s">
        <v>1702</v>
      </c>
      <c r="O138" s="61" t="s">
        <v>1971</v>
      </c>
      <c r="P138" s="61">
        <v>0.6</v>
      </c>
      <c r="Q138" s="61">
        <v>155</v>
      </c>
      <c r="R138" s="61">
        <v>1219</v>
      </c>
      <c r="S138" s="61" t="s">
        <v>2197</v>
      </c>
      <c r="T138" s="61" t="s">
        <v>2197</v>
      </c>
      <c r="U138" s="61" t="s">
        <v>2041</v>
      </c>
      <c r="V138" s="61" t="s">
        <v>6753</v>
      </c>
      <c r="W138" s="61" t="s">
        <v>1962</v>
      </c>
      <c r="X138" s="61" t="s">
        <v>1447</v>
      </c>
      <c r="Y138" s="61" t="s">
        <v>2399</v>
      </c>
      <c r="Z138" s="62">
        <v>1</v>
      </c>
      <c r="AA138" s="61">
        <v>1</v>
      </c>
      <c r="AB138" s="62">
        <v>1</v>
      </c>
      <c r="AC138" s="61">
        <v>1</v>
      </c>
      <c r="AD138" s="62">
        <v>1</v>
      </c>
      <c r="AE138" s="61">
        <v>1</v>
      </c>
      <c r="AF138" s="61" t="s">
        <v>2786</v>
      </c>
      <c r="AG138" s="61" t="s">
        <v>1959</v>
      </c>
      <c r="AH138" s="61" t="s">
        <v>1702</v>
      </c>
      <c r="AI138" s="61">
        <v>0</v>
      </c>
      <c r="AJ138" s="61" t="s">
        <v>6225</v>
      </c>
      <c r="AK138" s="62">
        <v>2026</v>
      </c>
      <c r="AL138" s="62">
        <v>4</v>
      </c>
      <c r="AM138" s="62">
        <v>0</v>
      </c>
      <c r="AN138" s="62">
        <v>0</v>
      </c>
      <c r="AO138" s="62">
        <v>24</v>
      </c>
      <c r="AP138" s="61" t="s">
        <v>892</v>
      </c>
      <c r="AQ138" s="61" t="s">
        <v>1221</v>
      </c>
      <c r="AR138" s="61" t="s">
        <v>2198</v>
      </c>
      <c r="AS138" s="61" t="s">
        <v>2401</v>
      </c>
      <c r="AT138" s="61" t="s">
        <v>1702</v>
      </c>
      <c r="AU138" s="61" t="b">
        <v>1</v>
      </c>
      <c r="AV138" s="61" t="b">
        <v>0</v>
      </c>
      <c r="AW138" s="61" t="s">
        <v>1702</v>
      </c>
      <c r="AX138" s="61" t="s">
        <v>1702</v>
      </c>
      <c r="AY138" s="61">
        <v>0</v>
      </c>
      <c r="AZ138" s="61">
        <v>0</v>
      </c>
      <c r="BA138" s="61">
        <v>0</v>
      </c>
      <c r="BB138" s="61" t="s">
        <v>1980</v>
      </c>
      <c r="BC138" s="61">
        <v>2</v>
      </c>
      <c r="BD138" s="61" t="b">
        <v>0</v>
      </c>
      <c r="BH138" s="47" t="str">
        <f t="shared" si="4"/>
        <v>SGCC</v>
      </c>
      <c r="BI138" s="47" t="str">
        <f t="shared" si="5"/>
        <v>Z12</v>
      </c>
      <c r="BJ138" s="47">
        <v>1219</v>
      </c>
    </row>
    <row r="139" spans="1:62" hidden="1">
      <c r="A139" s="61" t="b">
        <v>0</v>
      </c>
      <c r="B139" s="62">
        <v>10277</v>
      </c>
      <c r="C139" s="61" t="s">
        <v>1702</v>
      </c>
      <c r="D139" s="61" t="s">
        <v>2411</v>
      </c>
      <c r="E139" s="61" t="s">
        <v>6544</v>
      </c>
      <c r="F139" s="61" t="s">
        <v>6253</v>
      </c>
      <c r="G139" s="62">
        <v>75</v>
      </c>
      <c r="H139" s="61" t="s">
        <v>1112</v>
      </c>
      <c r="I139" s="61" t="s">
        <v>1675</v>
      </c>
      <c r="J139" s="61" t="s">
        <v>2412</v>
      </c>
      <c r="K139" s="61" t="s">
        <v>6544</v>
      </c>
      <c r="L139" s="61" t="s">
        <v>2032</v>
      </c>
      <c r="M139" s="61" t="s">
        <v>1702</v>
      </c>
      <c r="N139" s="61" t="s">
        <v>1702</v>
      </c>
      <c r="O139" s="61" t="s">
        <v>1947</v>
      </c>
      <c r="P139" s="61">
        <v>0.6</v>
      </c>
      <c r="Q139" s="61">
        <v>123</v>
      </c>
      <c r="R139" s="61">
        <v>175</v>
      </c>
      <c r="S139" s="61" t="s">
        <v>6424</v>
      </c>
      <c r="T139" s="61" t="s">
        <v>6388</v>
      </c>
      <c r="U139" s="61" t="s">
        <v>2041</v>
      </c>
      <c r="V139" s="61" t="s">
        <v>6754</v>
      </c>
      <c r="W139" s="61" t="s">
        <v>1962</v>
      </c>
      <c r="X139" s="61" t="s">
        <v>1447</v>
      </c>
      <c r="Y139" s="61" t="s">
        <v>2399</v>
      </c>
      <c r="Z139" s="62">
        <v>47</v>
      </c>
      <c r="AA139" s="61">
        <v>5</v>
      </c>
      <c r="AB139" s="62">
        <v>47</v>
      </c>
      <c r="AC139" s="61">
        <v>5</v>
      </c>
      <c r="AD139" s="62">
        <v>47</v>
      </c>
      <c r="AE139" s="61">
        <v>5</v>
      </c>
      <c r="AF139" s="61" t="s">
        <v>2194</v>
      </c>
      <c r="AG139" s="61" t="s">
        <v>1959</v>
      </c>
      <c r="AH139" s="61" t="s">
        <v>1702</v>
      </c>
      <c r="AI139" s="61">
        <v>0</v>
      </c>
      <c r="AJ139" s="61" t="s">
        <v>6755</v>
      </c>
      <c r="AK139" s="62">
        <v>2026</v>
      </c>
      <c r="AL139" s="62">
        <v>5</v>
      </c>
      <c r="AM139" s="62">
        <v>0</v>
      </c>
      <c r="AN139" s="62">
        <v>0</v>
      </c>
      <c r="AO139" s="62">
        <v>6</v>
      </c>
      <c r="AP139" s="61" t="s">
        <v>1112</v>
      </c>
      <c r="AQ139" s="61" t="s">
        <v>1221</v>
      </c>
      <c r="AR139" s="61" t="s">
        <v>6389</v>
      </c>
      <c r="AS139" s="61" t="s">
        <v>2401</v>
      </c>
      <c r="AT139" s="61" t="s">
        <v>6543</v>
      </c>
      <c r="AU139" s="61" t="b">
        <v>0</v>
      </c>
      <c r="AV139" s="61" t="b">
        <v>0</v>
      </c>
      <c r="AW139" s="61" t="s">
        <v>1702</v>
      </c>
      <c r="AX139" s="61" t="s">
        <v>1702</v>
      </c>
      <c r="AY139" s="61">
        <v>0</v>
      </c>
      <c r="AZ139" s="61">
        <v>0</v>
      </c>
      <c r="BA139" s="61">
        <v>0</v>
      </c>
      <c r="BB139" s="61" t="s">
        <v>1980</v>
      </c>
      <c r="BC139" s="61">
        <v>5</v>
      </c>
      <c r="BD139" s="61" t="b">
        <v>0</v>
      </c>
      <c r="BH139" s="47" t="str">
        <f t="shared" si="4"/>
        <v>SGCC</v>
      </c>
      <c r="BI139" s="47" t="str">
        <f t="shared" si="5"/>
        <v>Z08</v>
      </c>
      <c r="BJ139" s="47">
        <v>1219</v>
      </c>
    </row>
    <row r="140" spans="1:62" hidden="1">
      <c r="A140" s="61" t="b">
        <v>0</v>
      </c>
      <c r="B140" s="62">
        <v>10278</v>
      </c>
      <c r="C140" s="61" t="s">
        <v>1702</v>
      </c>
      <c r="D140" s="61" t="s">
        <v>2411</v>
      </c>
      <c r="E140" s="61" t="s">
        <v>6545</v>
      </c>
      <c r="F140" s="61" t="s">
        <v>6301</v>
      </c>
      <c r="G140" s="62">
        <v>15</v>
      </c>
      <c r="H140" s="61" t="s">
        <v>1112</v>
      </c>
      <c r="I140" s="61" t="s">
        <v>1675</v>
      </c>
      <c r="J140" s="61" t="s">
        <v>2412</v>
      </c>
      <c r="K140" s="61" t="s">
        <v>6545</v>
      </c>
      <c r="L140" s="61" t="s">
        <v>2032</v>
      </c>
      <c r="M140" s="61" t="s">
        <v>1702</v>
      </c>
      <c r="N140" s="61" t="s">
        <v>1702</v>
      </c>
      <c r="O140" s="61" t="s">
        <v>1947</v>
      </c>
      <c r="P140" s="61">
        <v>0.6</v>
      </c>
      <c r="Q140" s="61">
        <v>123</v>
      </c>
      <c r="R140" s="61">
        <v>175</v>
      </c>
      <c r="S140" s="61" t="s">
        <v>6424</v>
      </c>
      <c r="T140" s="61" t="s">
        <v>6388</v>
      </c>
      <c r="U140" s="61" t="s">
        <v>2041</v>
      </c>
      <c r="V140" s="61" t="s">
        <v>6754</v>
      </c>
      <c r="W140" s="61" t="s">
        <v>1962</v>
      </c>
      <c r="X140" s="61" t="s">
        <v>1447</v>
      </c>
      <c r="Y140" s="61" t="s">
        <v>2399</v>
      </c>
      <c r="Z140" s="62">
        <v>38</v>
      </c>
      <c r="AA140" s="61">
        <v>4</v>
      </c>
      <c r="AB140" s="62">
        <v>38</v>
      </c>
      <c r="AC140" s="61">
        <v>4</v>
      </c>
      <c r="AD140" s="62">
        <v>38</v>
      </c>
      <c r="AE140" s="61">
        <v>4</v>
      </c>
      <c r="AF140" s="61" t="s">
        <v>2194</v>
      </c>
      <c r="AG140" s="61" t="s">
        <v>1959</v>
      </c>
      <c r="AH140" s="61" t="s">
        <v>1702</v>
      </c>
      <c r="AI140" s="61">
        <v>0</v>
      </c>
      <c r="AJ140" s="61" t="s">
        <v>6755</v>
      </c>
      <c r="AK140" s="62">
        <v>2026</v>
      </c>
      <c r="AL140" s="62">
        <v>5</v>
      </c>
      <c r="AM140" s="62">
        <v>0</v>
      </c>
      <c r="AN140" s="62">
        <v>0</v>
      </c>
      <c r="AO140" s="62">
        <v>6</v>
      </c>
      <c r="AP140" s="61" t="s">
        <v>1112</v>
      </c>
      <c r="AQ140" s="61" t="s">
        <v>1221</v>
      </c>
      <c r="AR140" s="61" t="s">
        <v>6389</v>
      </c>
      <c r="AS140" s="61" t="s">
        <v>2401</v>
      </c>
      <c r="AT140" s="61" t="s">
        <v>6543</v>
      </c>
      <c r="AU140" s="61" t="b">
        <v>0</v>
      </c>
      <c r="AV140" s="61" t="b">
        <v>0</v>
      </c>
      <c r="AW140" s="61" t="s">
        <v>1702</v>
      </c>
      <c r="AX140" s="61" t="s">
        <v>1702</v>
      </c>
      <c r="AY140" s="61">
        <v>0</v>
      </c>
      <c r="AZ140" s="61">
        <v>0</v>
      </c>
      <c r="BA140" s="61">
        <v>0</v>
      </c>
      <c r="BB140" s="61" t="s">
        <v>1980</v>
      </c>
      <c r="BC140" s="61">
        <v>5</v>
      </c>
      <c r="BD140" s="61" t="b">
        <v>0</v>
      </c>
      <c r="BH140" s="47" t="str">
        <f t="shared" si="4"/>
        <v>SGCC</v>
      </c>
      <c r="BI140" s="47" t="str">
        <f t="shared" si="5"/>
        <v>Z08</v>
      </c>
      <c r="BJ140" s="47">
        <v>1219</v>
      </c>
    </row>
    <row r="141" spans="1:62" hidden="1">
      <c r="A141" s="61" t="b">
        <v>0</v>
      </c>
      <c r="B141" s="62">
        <v>10299</v>
      </c>
      <c r="C141" s="61" t="s">
        <v>1702</v>
      </c>
      <c r="D141" s="61" t="s">
        <v>3467</v>
      </c>
      <c r="E141" s="61" t="s">
        <v>5490</v>
      </c>
      <c r="F141" s="61" t="s">
        <v>4881</v>
      </c>
      <c r="G141" s="62" t="s">
        <v>1702</v>
      </c>
      <c r="H141" s="61" t="s">
        <v>1096</v>
      </c>
      <c r="I141" s="61" t="s">
        <v>1675</v>
      </c>
      <c r="J141" s="61" t="s">
        <v>3468</v>
      </c>
      <c r="K141" s="61" t="s">
        <v>5490</v>
      </c>
      <c r="L141" s="61" t="s">
        <v>2032</v>
      </c>
      <c r="M141" s="61" t="s">
        <v>1702</v>
      </c>
      <c r="N141" s="61" t="s">
        <v>1702</v>
      </c>
      <c r="O141" s="61" t="s">
        <v>1945</v>
      </c>
      <c r="P141" s="61">
        <v>1</v>
      </c>
      <c r="Q141" s="61">
        <v>37</v>
      </c>
      <c r="R141" s="61">
        <v>0</v>
      </c>
      <c r="S141" s="61" t="s">
        <v>3469</v>
      </c>
      <c r="T141" s="61" t="s">
        <v>3469</v>
      </c>
      <c r="U141" s="61" t="s">
        <v>2041</v>
      </c>
      <c r="V141" s="61" t="s">
        <v>5491</v>
      </c>
      <c r="W141" s="61" t="s">
        <v>1938</v>
      </c>
      <c r="X141" s="61" t="s">
        <v>1447</v>
      </c>
      <c r="Y141" s="61" t="s">
        <v>2413</v>
      </c>
      <c r="Z141" s="62">
        <v>1</v>
      </c>
      <c r="AA141" s="61">
        <v>30</v>
      </c>
      <c r="AB141" s="62">
        <v>1</v>
      </c>
      <c r="AC141" s="61">
        <v>30</v>
      </c>
      <c r="AD141" s="62">
        <v>1</v>
      </c>
      <c r="AE141" s="61">
        <v>30</v>
      </c>
      <c r="AF141" s="61" t="s">
        <v>5163</v>
      </c>
      <c r="AG141" s="61" t="s">
        <v>1958</v>
      </c>
      <c r="AH141" s="61" t="s">
        <v>1702</v>
      </c>
      <c r="AI141" s="61">
        <v>0</v>
      </c>
      <c r="AJ141" s="61" t="s">
        <v>5492</v>
      </c>
      <c r="AK141" s="62">
        <v>2026</v>
      </c>
      <c r="AL141" s="62">
        <v>3</v>
      </c>
      <c r="AM141" s="62">
        <v>0</v>
      </c>
      <c r="AN141" s="62">
        <v>1</v>
      </c>
      <c r="AO141" s="62">
        <v>24</v>
      </c>
      <c r="AP141" s="61" t="s">
        <v>1096</v>
      </c>
      <c r="AQ141" s="61" t="s">
        <v>1221</v>
      </c>
      <c r="AR141" s="61" t="s">
        <v>3470</v>
      </c>
      <c r="AS141" s="61" t="s">
        <v>3471</v>
      </c>
      <c r="AT141" s="61" t="s">
        <v>1702</v>
      </c>
      <c r="AU141" s="61" t="b">
        <v>1</v>
      </c>
      <c r="AV141" s="61" t="b">
        <v>0</v>
      </c>
      <c r="AW141" s="61" t="s">
        <v>1702</v>
      </c>
      <c r="AX141" s="61" t="s">
        <v>1702</v>
      </c>
      <c r="AY141" s="61">
        <v>0</v>
      </c>
      <c r="AZ141" s="61">
        <v>0</v>
      </c>
      <c r="BA141" s="61">
        <v>0</v>
      </c>
      <c r="BB141" s="61" t="s">
        <v>1940</v>
      </c>
      <c r="BC141" s="61">
        <v>9</v>
      </c>
      <c r="BD141" s="61" t="b">
        <v>0</v>
      </c>
      <c r="BH141" s="47" t="s">
        <v>1197</v>
      </c>
      <c r="BI141" s="47" t="str">
        <f t="shared" si="5"/>
        <v>Z22</v>
      </c>
      <c r="BJ141" s="47">
        <v>1219</v>
      </c>
    </row>
    <row r="142" spans="1:62" hidden="1">
      <c r="A142" s="61" t="b">
        <v>0</v>
      </c>
      <c r="B142" s="62">
        <v>10300</v>
      </c>
      <c r="C142" s="61" t="s">
        <v>1702</v>
      </c>
      <c r="D142" s="61" t="s">
        <v>2414</v>
      </c>
      <c r="E142" s="61" t="s">
        <v>2415</v>
      </c>
      <c r="F142" s="61" t="s">
        <v>2119</v>
      </c>
      <c r="G142" s="62" t="s">
        <v>1702</v>
      </c>
      <c r="H142" s="61" t="s">
        <v>2416</v>
      </c>
      <c r="I142" s="61" t="s">
        <v>1675</v>
      </c>
      <c r="J142" s="61" t="s">
        <v>2417</v>
      </c>
      <c r="K142" s="61" t="s">
        <v>2415</v>
      </c>
      <c r="L142" s="61" t="s">
        <v>2032</v>
      </c>
      <c r="M142" s="61" t="s">
        <v>1894</v>
      </c>
      <c r="N142" s="61" t="s">
        <v>1702</v>
      </c>
      <c r="O142" s="61" t="s">
        <v>1937</v>
      </c>
      <c r="P142" s="61">
        <v>0.6</v>
      </c>
      <c r="Q142" s="61">
        <v>415</v>
      </c>
      <c r="R142" s="61">
        <v>1301</v>
      </c>
      <c r="S142" s="61" t="s">
        <v>2418</v>
      </c>
      <c r="T142" s="61" t="s">
        <v>2418</v>
      </c>
      <c r="U142" s="61" t="s">
        <v>2041</v>
      </c>
      <c r="V142" s="61" t="s">
        <v>2419</v>
      </c>
      <c r="W142" s="61" t="s">
        <v>1938</v>
      </c>
      <c r="X142" s="61" t="s">
        <v>1447</v>
      </c>
      <c r="Y142" s="61" t="s">
        <v>2413</v>
      </c>
      <c r="Z142" s="62">
        <v>2</v>
      </c>
      <c r="AA142" s="61">
        <v>6</v>
      </c>
      <c r="AB142" s="62">
        <v>2</v>
      </c>
      <c r="AC142" s="61">
        <v>6</v>
      </c>
      <c r="AD142" s="62">
        <v>2</v>
      </c>
      <c r="AE142" s="61">
        <v>6</v>
      </c>
      <c r="AF142" s="61" t="s">
        <v>2348</v>
      </c>
      <c r="AG142" s="61" t="s">
        <v>1959</v>
      </c>
      <c r="AH142" s="61" t="s">
        <v>1702</v>
      </c>
      <c r="AI142" s="61">
        <v>0</v>
      </c>
      <c r="AJ142" s="61" t="s">
        <v>1982</v>
      </c>
      <c r="AK142" s="62">
        <v>2025</v>
      </c>
      <c r="AL142" s="62">
        <v>5</v>
      </c>
      <c r="AM142" s="62">
        <v>0</v>
      </c>
      <c r="AN142" s="62">
        <v>11</v>
      </c>
      <c r="AO142" s="62">
        <v>29</v>
      </c>
      <c r="AP142" s="61" t="s">
        <v>2416</v>
      </c>
      <c r="AQ142" s="61" t="s">
        <v>1547</v>
      </c>
      <c r="AR142" s="61" t="s">
        <v>2421</v>
      </c>
      <c r="AS142" s="61" t="s">
        <v>2422</v>
      </c>
      <c r="AT142" s="61" t="s">
        <v>1702</v>
      </c>
      <c r="AU142" s="61" t="b">
        <v>1</v>
      </c>
      <c r="AV142" s="61" t="b">
        <v>0</v>
      </c>
      <c r="AW142" s="61" t="s">
        <v>1702</v>
      </c>
      <c r="AX142" s="61" t="s">
        <v>1702</v>
      </c>
      <c r="AY142" s="61">
        <v>0</v>
      </c>
      <c r="AZ142" s="61">
        <v>0</v>
      </c>
      <c r="BA142" s="61">
        <v>0</v>
      </c>
      <c r="BB142" s="61" t="s">
        <v>1940</v>
      </c>
      <c r="BC142" s="61">
        <v>17</v>
      </c>
      <c r="BD142" s="61" t="b">
        <v>0</v>
      </c>
      <c r="BH142" s="47" t="str">
        <f t="shared" si="4"/>
        <v>SGCD</v>
      </c>
      <c r="BI142" s="47" t="str">
        <f t="shared" si="5"/>
        <v>Z08</v>
      </c>
      <c r="BJ142" s="47">
        <v>1219</v>
      </c>
    </row>
    <row r="143" spans="1:62" hidden="1">
      <c r="A143" s="61" t="b">
        <v>0</v>
      </c>
      <c r="B143" s="62">
        <v>10355</v>
      </c>
      <c r="C143" s="61" t="s">
        <v>1702</v>
      </c>
      <c r="D143" s="61" t="s">
        <v>3888</v>
      </c>
      <c r="E143" s="61" t="s">
        <v>3889</v>
      </c>
      <c r="F143" s="61" t="s">
        <v>2069</v>
      </c>
      <c r="G143" s="62" t="s">
        <v>1702</v>
      </c>
      <c r="H143" s="61" t="s">
        <v>409</v>
      </c>
      <c r="I143" s="61" t="s">
        <v>1675</v>
      </c>
      <c r="J143" s="61" t="s">
        <v>3890</v>
      </c>
      <c r="K143" s="61" t="s">
        <v>3891</v>
      </c>
      <c r="L143" s="61" t="s">
        <v>2032</v>
      </c>
      <c r="M143" s="61" t="s">
        <v>1702</v>
      </c>
      <c r="N143" s="61" t="s">
        <v>1702</v>
      </c>
      <c r="O143" s="61" t="s">
        <v>1941</v>
      </c>
      <c r="P143" s="61">
        <v>0.6</v>
      </c>
      <c r="Q143" s="61">
        <v>68</v>
      </c>
      <c r="R143" s="61">
        <v>683.5</v>
      </c>
      <c r="S143" s="61" t="s">
        <v>3598</v>
      </c>
      <c r="T143" s="61" t="s">
        <v>3598</v>
      </c>
      <c r="U143" s="61" t="s">
        <v>2041</v>
      </c>
      <c r="V143" s="61" t="s">
        <v>3892</v>
      </c>
      <c r="W143" s="61" t="s">
        <v>1955</v>
      </c>
      <c r="X143" s="61" t="s">
        <v>1447</v>
      </c>
      <c r="Y143" s="61" t="s">
        <v>3893</v>
      </c>
      <c r="Z143" s="62">
        <v>110</v>
      </c>
      <c r="AA143" s="61">
        <v>25</v>
      </c>
      <c r="AB143" s="62">
        <v>110</v>
      </c>
      <c r="AC143" s="61">
        <v>25</v>
      </c>
      <c r="AD143" s="62">
        <v>110</v>
      </c>
      <c r="AE143" s="61">
        <v>25</v>
      </c>
      <c r="AF143" s="61" t="s">
        <v>2042</v>
      </c>
      <c r="AG143" s="61" t="s">
        <v>3734</v>
      </c>
      <c r="AH143" s="61" t="s">
        <v>3894</v>
      </c>
      <c r="AI143" s="61">
        <v>0</v>
      </c>
      <c r="AJ143" s="61" t="s">
        <v>1979</v>
      </c>
      <c r="AK143" s="62">
        <v>2025</v>
      </c>
      <c r="AL143" s="62">
        <v>5</v>
      </c>
      <c r="AM143" s="62">
        <v>0</v>
      </c>
      <c r="AN143" s="62">
        <v>11</v>
      </c>
      <c r="AO143" s="62">
        <v>18</v>
      </c>
      <c r="AP143" s="61" t="s">
        <v>409</v>
      </c>
      <c r="AQ143" s="61" t="s">
        <v>1221</v>
      </c>
      <c r="AR143" s="61" t="s">
        <v>3599</v>
      </c>
      <c r="AS143" s="61" t="s">
        <v>3895</v>
      </c>
      <c r="AT143" s="61" t="s">
        <v>1702</v>
      </c>
      <c r="AU143" s="61" t="b">
        <v>1</v>
      </c>
      <c r="AV143" s="61" t="b">
        <v>0</v>
      </c>
      <c r="AW143" s="61" t="s">
        <v>1702</v>
      </c>
      <c r="AX143" s="61" t="s">
        <v>1702</v>
      </c>
      <c r="AY143" s="61">
        <v>0</v>
      </c>
      <c r="AZ143" s="61">
        <v>0</v>
      </c>
      <c r="BA143" s="61">
        <v>0</v>
      </c>
      <c r="BB143" s="61" t="s">
        <v>1993</v>
      </c>
      <c r="BC143" s="61">
        <v>1</v>
      </c>
      <c r="BD143" s="61" t="b">
        <v>0</v>
      </c>
      <c r="BH143" s="47" t="str">
        <f t="shared" si="4"/>
        <v>SGCC</v>
      </c>
      <c r="BI143" s="47" t="str">
        <f t="shared" si="5"/>
        <v>Z18</v>
      </c>
      <c r="BJ143" s="47">
        <v>1219</v>
      </c>
    </row>
    <row r="144" spans="1:62" hidden="1">
      <c r="A144" s="61" t="b">
        <v>0</v>
      </c>
      <c r="B144" s="62">
        <v>10376</v>
      </c>
      <c r="C144" s="61" t="s">
        <v>1702</v>
      </c>
      <c r="D144" s="61" t="s">
        <v>2433</v>
      </c>
      <c r="E144" s="61" t="s">
        <v>6756</v>
      </c>
      <c r="F144" s="61" t="s">
        <v>6224</v>
      </c>
      <c r="G144" s="62" t="s">
        <v>1702</v>
      </c>
      <c r="H144" s="61" t="s">
        <v>200</v>
      </c>
      <c r="I144" s="61" t="s">
        <v>1675</v>
      </c>
      <c r="J144" s="61" t="s">
        <v>2434</v>
      </c>
      <c r="K144" s="61" t="s">
        <v>6756</v>
      </c>
      <c r="L144" s="61" t="s">
        <v>2032</v>
      </c>
      <c r="M144" s="61" t="s">
        <v>1894</v>
      </c>
      <c r="N144" s="61" t="s">
        <v>1702</v>
      </c>
      <c r="O144" s="61" t="s">
        <v>1945</v>
      </c>
      <c r="P144" s="61">
        <v>1.2</v>
      </c>
      <c r="Q144" s="61">
        <v>56</v>
      </c>
      <c r="R144" s="61">
        <v>346</v>
      </c>
      <c r="S144" s="61" t="s">
        <v>6322</v>
      </c>
      <c r="T144" s="61" t="s">
        <v>6322</v>
      </c>
      <c r="U144" s="61" t="s">
        <v>2041</v>
      </c>
      <c r="V144" s="61" t="s">
        <v>6757</v>
      </c>
      <c r="W144" s="61" t="s">
        <v>1938</v>
      </c>
      <c r="X144" s="61" t="s">
        <v>1447</v>
      </c>
      <c r="Y144" s="61" t="s">
        <v>2427</v>
      </c>
      <c r="Z144" s="62">
        <v>168</v>
      </c>
      <c r="AA144" s="61">
        <v>32</v>
      </c>
      <c r="AB144" s="62">
        <v>168</v>
      </c>
      <c r="AC144" s="61">
        <v>32</v>
      </c>
      <c r="AD144" s="62">
        <v>168</v>
      </c>
      <c r="AE144" s="61">
        <v>32</v>
      </c>
      <c r="AF144" s="61" t="s">
        <v>2194</v>
      </c>
      <c r="AG144" s="61" t="s">
        <v>1959</v>
      </c>
      <c r="AH144" s="61" t="s">
        <v>1702</v>
      </c>
      <c r="AI144" s="61">
        <v>0</v>
      </c>
      <c r="AJ144" s="61" t="s">
        <v>6758</v>
      </c>
      <c r="AK144" s="62">
        <v>2026</v>
      </c>
      <c r="AL144" s="62">
        <v>5</v>
      </c>
      <c r="AM144" s="62">
        <v>0</v>
      </c>
      <c r="AN144" s="62">
        <v>0</v>
      </c>
      <c r="AO144" s="62">
        <v>10</v>
      </c>
      <c r="AP144" s="61" t="s">
        <v>200</v>
      </c>
      <c r="AQ144" s="61" t="s">
        <v>1298</v>
      </c>
      <c r="AR144" s="61" t="s">
        <v>2635</v>
      </c>
      <c r="AS144" s="61" t="s">
        <v>2435</v>
      </c>
      <c r="AT144" s="61" t="s">
        <v>1702</v>
      </c>
      <c r="AU144" s="61" t="b">
        <v>0</v>
      </c>
      <c r="AV144" s="61" t="b">
        <v>0</v>
      </c>
      <c r="AW144" s="61" t="s">
        <v>1702</v>
      </c>
      <c r="AX144" s="61" t="s">
        <v>1702</v>
      </c>
      <c r="AY144" s="61">
        <v>0</v>
      </c>
      <c r="AZ144" s="61">
        <v>0</v>
      </c>
      <c r="BA144" s="61">
        <v>0</v>
      </c>
      <c r="BB144" s="61" t="s">
        <v>1940</v>
      </c>
      <c r="BC144" s="61">
        <v>10</v>
      </c>
      <c r="BD144" s="61" t="b">
        <v>0</v>
      </c>
      <c r="BH144" s="47" t="s">
        <v>1197</v>
      </c>
      <c r="BI144" s="47" t="str">
        <f t="shared" si="5"/>
        <v>Z22</v>
      </c>
      <c r="BJ144" s="47">
        <v>1219</v>
      </c>
    </row>
    <row r="145" spans="1:62" hidden="1">
      <c r="A145" s="61" t="b">
        <v>0</v>
      </c>
      <c r="B145" s="62">
        <v>10377</v>
      </c>
      <c r="C145" s="61" t="s">
        <v>1702</v>
      </c>
      <c r="D145" s="61" t="s">
        <v>3898</v>
      </c>
      <c r="E145" s="61" t="s">
        <v>3899</v>
      </c>
      <c r="F145" s="61" t="s">
        <v>1702</v>
      </c>
      <c r="G145" s="62" t="s">
        <v>1702</v>
      </c>
      <c r="H145" s="61" t="s">
        <v>1702</v>
      </c>
      <c r="I145" s="61" t="s">
        <v>1675</v>
      </c>
      <c r="J145" s="61" t="s">
        <v>3900</v>
      </c>
      <c r="K145" s="61" t="s">
        <v>3901</v>
      </c>
      <c r="L145" s="61" t="s">
        <v>2032</v>
      </c>
      <c r="M145" s="61" t="s">
        <v>1894</v>
      </c>
      <c r="N145" s="61" t="s">
        <v>1702</v>
      </c>
      <c r="O145" s="61" t="s">
        <v>1945</v>
      </c>
      <c r="P145" s="61">
        <v>2</v>
      </c>
      <c r="Q145" s="61">
        <v>554</v>
      </c>
      <c r="R145" s="61">
        <v>795</v>
      </c>
      <c r="S145" s="61" t="s">
        <v>3902</v>
      </c>
      <c r="T145" s="61" t="s">
        <v>3902</v>
      </c>
      <c r="U145" s="61" t="s">
        <v>2041</v>
      </c>
      <c r="V145" s="61" t="s">
        <v>3903</v>
      </c>
      <c r="W145" s="61" t="s">
        <v>1938</v>
      </c>
      <c r="X145" s="61" t="s">
        <v>1447</v>
      </c>
      <c r="Y145" s="61" t="s">
        <v>2427</v>
      </c>
      <c r="Z145" s="62">
        <v>13</v>
      </c>
      <c r="AA145" s="61">
        <v>89</v>
      </c>
      <c r="AB145" s="62">
        <v>13</v>
      </c>
      <c r="AC145" s="61">
        <v>89</v>
      </c>
      <c r="AD145" s="62">
        <v>13</v>
      </c>
      <c r="AE145" s="61">
        <v>89</v>
      </c>
      <c r="AF145" s="61" t="s">
        <v>2116</v>
      </c>
      <c r="AG145" s="61" t="s">
        <v>3737</v>
      </c>
      <c r="AH145" s="61" t="s">
        <v>3904</v>
      </c>
      <c r="AI145" s="61">
        <v>0</v>
      </c>
      <c r="AJ145" s="61" t="s">
        <v>1994</v>
      </c>
      <c r="AK145" s="62">
        <v>2025</v>
      </c>
      <c r="AL145" s="62">
        <v>5</v>
      </c>
      <c r="AM145" s="62">
        <v>1</v>
      </c>
      <c r="AN145" s="62">
        <v>0</v>
      </c>
      <c r="AO145" s="62">
        <v>11</v>
      </c>
      <c r="AP145" s="61" t="s">
        <v>1702</v>
      </c>
      <c r="AQ145" s="61" t="s">
        <v>1702</v>
      </c>
      <c r="AR145" s="61" t="s">
        <v>1702</v>
      </c>
      <c r="AS145" s="61" t="s">
        <v>3896</v>
      </c>
      <c r="AT145" s="61" t="s">
        <v>1702</v>
      </c>
      <c r="AU145" s="61" t="b">
        <v>1</v>
      </c>
      <c r="AV145" s="61" t="b">
        <v>0</v>
      </c>
      <c r="AW145" s="61" t="s">
        <v>1702</v>
      </c>
      <c r="AX145" s="61" t="s">
        <v>1702</v>
      </c>
      <c r="AY145" s="61">
        <v>0</v>
      </c>
      <c r="AZ145" s="61">
        <v>0</v>
      </c>
      <c r="BA145" s="61">
        <v>0</v>
      </c>
      <c r="BB145" s="61" t="s">
        <v>1940</v>
      </c>
      <c r="BC145" s="61">
        <v>12</v>
      </c>
      <c r="BD145" s="61" t="b">
        <v>0</v>
      </c>
      <c r="BH145" s="47" t="s">
        <v>1197</v>
      </c>
      <c r="BI145" s="47" t="str">
        <f t="shared" si="5"/>
        <v>Z22</v>
      </c>
      <c r="BJ145" s="47">
        <v>1219</v>
      </c>
    </row>
    <row r="146" spans="1:62" hidden="1">
      <c r="A146" s="61" t="b">
        <v>0</v>
      </c>
      <c r="B146" s="62">
        <v>10460</v>
      </c>
      <c r="C146" s="61" t="s">
        <v>1702</v>
      </c>
      <c r="D146" s="61" t="s">
        <v>2439</v>
      </c>
      <c r="E146" s="61" t="s">
        <v>2445</v>
      </c>
      <c r="F146" s="61" t="s">
        <v>2065</v>
      </c>
      <c r="G146" s="62" t="s">
        <v>1702</v>
      </c>
      <c r="H146" s="61" t="s">
        <v>539</v>
      </c>
      <c r="I146" s="61" t="s">
        <v>1675</v>
      </c>
      <c r="J146" s="61" t="s">
        <v>2440</v>
      </c>
      <c r="K146" s="61" t="s">
        <v>2445</v>
      </c>
      <c r="L146" s="61" t="s">
        <v>2032</v>
      </c>
      <c r="M146" s="61" t="s">
        <v>1894</v>
      </c>
      <c r="N146" s="61" t="s">
        <v>1702</v>
      </c>
      <c r="O146" s="61" t="s">
        <v>1941</v>
      </c>
      <c r="P146" s="61">
        <v>0.5</v>
      </c>
      <c r="Q146" s="61">
        <v>80</v>
      </c>
      <c r="R146" s="61">
        <v>628</v>
      </c>
      <c r="S146" s="61" t="s">
        <v>2441</v>
      </c>
      <c r="T146" s="61" t="s">
        <v>2441</v>
      </c>
      <c r="U146" s="61" t="s">
        <v>2041</v>
      </c>
      <c r="V146" s="61" t="s">
        <v>2446</v>
      </c>
      <c r="W146" s="61" t="s">
        <v>1938</v>
      </c>
      <c r="X146" s="61" t="s">
        <v>1447</v>
      </c>
      <c r="Y146" s="61" t="s">
        <v>2442</v>
      </c>
      <c r="Z146" s="62">
        <v>190</v>
      </c>
      <c r="AA146" s="61">
        <v>40</v>
      </c>
      <c r="AB146" s="62">
        <v>190</v>
      </c>
      <c r="AC146" s="61">
        <v>40</v>
      </c>
      <c r="AD146" s="62">
        <v>190</v>
      </c>
      <c r="AE146" s="61">
        <v>40</v>
      </c>
      <c r="AF146" s="61" t="s">
        <v>2237</v>
      </c>
      <c r="AG146" s="61" t="s">
        <v>1959</v>
      </c>
      <c r="AH146" s="61" t="s">
        <v>1702</v>
      </c>
      <c r="AI146" s="61">
        <v>0</v>
      </c>
      <c r="AJ146" s="61" t="s">
        <v>1984</v>
      </c>
      <c r="AK146" s="62">
        <v>2025</v>
      </c>
      <c r="AL146" s="62">
        <v>6</v>
      </c>
      <c r="AM146" s="62">
        <v>0</v>
      </c>
      <c r="AN146" s="62">
        <v>11</v>
      </c>
      <c r="AO146" s="62">
        <v>13</v>
      </c>
      <c r="AP146" s="61" t="s">
        <v>539</v>
      </c>
      <c r="AQ146" s="61" t="s">
        <v>1221</v>
      </c>
      <c r="AR146" s="61" t="s">
        <v>2443</v>
      </c>
      <c r="AS146" s="61" t="s">
        <v>2444</v>
      </c>
      <c r="AT146" s="61" t="s">
        <v>1702</v>
      </c>
      <c r="AU146" s="61" t="b">
        <v>1</v>
      </c>
      <c r="AV146" s="61" t="b">
        <v>0</v>
      </c>
      <c r="AW146" s="61" t="s">
        <v>1702</v>
      </c>
      <c r="AX146" s="61" t="s">
        <v>1702</v>
      </c>
      <c r="AY146" s="61">
        <v>0</v>
      </c>
      <c r="AZ146" s="61">
        <v>0</v>
      </c>
      <c r="BA146" s="61">
        <v>0</v>
      </c>
      <c r="BB146" s="61" t="s">
        <v>1942</v>
      </c>
      <c r="BC146" s="61">
        <v>1</v>
      </c>
      <c r="BD146" s="61" t="b">
        <v>0</v>
      </c>
      <c r="BH146" s="47" t="s">
        <v>1197</v>
      </c>
      <c r="BI146" s="47" t="str">
        <f t="shared" si="5"/>
        <v>Z18</v>
      </c>
      <c r="BJ146" s="47">
        <v>1219</v>
      </c>
    </row>
    <row r="147" spans="1:62" hidden="1">
      <c r="A147" s="61" t="b">
        <v>0</v>
      </c>
      <c r="B147" s="62">
        <v>10461</v>
      </c>
      <c r="C147" s="61" t="s">
        <v>1702</v>
      </c>
      <c r="D147" s="61" t="s">
        <v>2439</v>
      </c>
      <c r="E147" s="61" t="s">
        <v>2447</v>
      </c>
      <c r="F147" s="61" t="s">
        <v>1702</v>
      </c>
      <c r="G147" s="62" t="s">
        <v>1702</v>
      </c>
      <c r="H147" s="61" t="s">
        <v>1702</v>
      </c>
      <c r="I147" s="61" t="s">
        <v>1675</v>
      </c>
      <c r="J147" s="61" t="s">
        <v>2440</v>
      </c>
      <c r="K147" s="61" t="s">
        <v>2447</v>
      </c>
      <c r="L147" s="61" t="s">
        <v>2032</v>
      </c>
      <c r="M147" s="61" t="s">
        <v>1894</v>
      </c>
      <c r="N147" s="61" t="s">
        <v>1702</v>
      </c>
      <c r="O147" s="61" t="s">
        <v>1941</v>
      </c>
      <c r="P147" s="61">
        <v>0.5</v>
      </c>
      <c r="Q147" s="61">
        <v>152</v>
      </c>
      <c r="R147" s="61">
        <v>233</v>
      </c>
      <c r="S147" s="61" t="s">
        <v>2448</v>
      </c>
      <c r="T147" s="61" t="s">
        <v>1702</v>
      </c>
      <c r="U147" s="61" t="s">
        <v>2041</v>
      </c>
      <c r="V147" s="61" t="s">
        <v>2449</v>
      </c>
      <c r="W147" s="61" t="s">
        <v>1938</v>
      </c>
      <c r="X147" s="61" t="s">
        <v>1447</v>
      </c>
      <c r="Y147" s="61" t="s">
        <v>2442</v>
      </c>
      <c r="Z147" s="62">
        <v>80</v>
      </c>
      <c r="AA147" s="61">
        <v>10</v>
      </c>
      <c r="AB147" s="62">
        <v>80</v>
      </c>
      <c r="AC147" s="61">
        <v>10</v>
      </c>
      <c r="AD147" s="62">
        <v>80</v>
      </c>
      <c r="AE147" s="61">
        <v>10</v>
      </c>
      <c r="AF147" s="61" t="s">
        <v>2209</v>
      </c>
      <c r="AG147" s="61" t="s">
        <v>1959</v>
      </c>
      <c r="AH147" s="61" t="s">
        <v>1702</v>
      </c>
      <c r="AI147" s="61">
        <v>0</v>
      </c>
      <c r="AJ147" s="61" t="s">
        <v>1703</v>
      </c>
      <c r="AK147" s="62">
        <v>2025</v>
      </c>
      <c r="AL147" s="62">
        <v>9</v>
      </c>
      <c r="AM147" s="62">
        <v>0</v>
      </c>
      <c r="AN147" s="62">
        <v>8</v>
      </c>
      <c r="AO147" s="62">
        <v>17</v>
      </c>
      <c r="AP147" s="61" t="s">
        <v>1702</v>
      </c>
      <c r="AQ147" s="61" t="s">
        <v>1702</v>
      </c>
      <c r="AR147" s="61" t="s">
        <v>1702</v>
      </c>
      <c r="AS147" s="61" t="s">
        <v>2444</v>
      </c>
      <c r="AT147" s="61" t="s">
        <v>1702</v>
      </c>
      <c r="AU147" s="61" t="b">
        <v>1</v>
      </c>
      <c r="AV147" s="61" t="b">
        <v>0</v>
      </c>
      <c r="AW147" s="61" t="s">
        <v>1702</v>
      </c>
      <c r="AX147" s="61" t="s">
        <v>1702</v>
      </c>
      <c r="AY147" s="61">
        <v>0</v>
      </c>
      <c r="AZ147" s="61">
        <v>0</v>
      </c>
      <c r="BA147" s="61">
        <v>0</v>
      </c>
      <c r="BB147" s="61" t="s">
        <v>1942</v>
      </c>
      <c r="BC147" s="61">
        <v>1</v>
      </c>
      <c r="BD147" s="61" t="b">
        <v>0</v>
      </c>
      <c r="BH147" s="47" t="s">
        <v>1197</v>
      </c>
      <c r="BI147" s="47" t="str">
        <f t="shared" si="5"/>
        <v>Z18</v>
      </c>
      <c r="BJ147" s="47">
        <v>1219</v>
      </c>
    </row>
    <row r="148" spans="1:62" hidden="1">
      <c r="A148" s="61" t="b">
        <v>0</v>
      </c>
      <c r="B148" s="62">
        <v>10462</v>
      </c>
      <c r="C148" s="61" t="s">
        <v>1702</v>
      </c>
      <c r="D148" s="61" t="s">
        <v>2439</v>
      </c>
      <c r="E148" s="61" t="s">
        <v>3905</v>
      </c>
      <c r="F148" s="61" t="s">
        <v>1702</v>
      </c>
      <c r="G148" s="62" t="s">
        <v>1702</v>
      </c>
      <c r="H148" s="61" t="s">
        <v>1702</v>
      </c>
      <c r="I148" s="61" t="s">
        <v>1675</v>
      </c>
      <c r="J148" s="61" t="s">
        <v>2440</v>
      </c>
      <c r="K148" s="61" t="s">
        <v>3905</v>
      </c>
      <c r="L148" s="61" t="s">
        <v>2032</v>
      </c>
      <c r="M148" s="61" t="s">
        <v>1894</v>
      </c>
      <c r="N148" s="61" t="s">
        <v>1702</v>
      </c>
      <c r="O148" s="61" t="s">
        <v>1941</v>
      </c>
      <c r="P148" s="61">
        <v>0.5</v>
      </c>
      <c r="Q148" s="61">
        <v>80</v>
      </c>
      <c r="R148" s="61">
        <v>628</v>
      </c>
      <c r="S148" s="61" t="s">
        <v>2441</v>
      </c>
      <c r="T148" s="61" t="s">
        <v>2441</v>
      </c>
      <c r="U148" s="61" t="s">
        <v>2041</v>
      </c>
      <c r="V148" s="61" t="s">
        <v>3906</v>
      </c>
      <c r="W148" s="61" t="s">
        <v>1938</v>
      </c>
      <c r="X148" s="61" t="s">
        <v>1447</v>
      </c>
      <c r="Y148" s="61" t="s">
        <v>2442</v>
      </c>
      <c r="Z148" s="62">
        <v>125</v>
      </c>
      <c r="AA148" s="61">
        <v>24</v>
      </c>
      <c r="AB148" s="62">
        <v>125</v>
      </c>
      <c r="AC148" s="61">
        <v>24</v>
      </c>
      <c r="AD148" s="62">
        <v>125</v>
      </c>
      <c r="AE148" s="61">
        <v>24</v>
      </c>
      <c r="AF148" s="61" t="s">
        <v>2194</v>
      </c>
      <c r="AG148" s="61" t="s">
        <v>1959</v>
      </c>
      <c r="AH148" s="61" t="s">
        <v>1702</v>
      </c>
      <c r="AI148" s="61">
        <v>0</v>
      </c>
      <c r="AJ148" s="61" t="s">
        <v>3865</v>
      </c>
      <c r="AK148" s="62">
        <v>2025</v>
      </c>
      <c r="AL148" s="62">
        <v>12</v>
      </c>
      <c r="AM148" s="62">
        <v>0</v>
      </c>
      <c r="AN148" s="62">
        <v>5</v>
      </c>
      <c r="AO148" s="62">
        <v>7</v>
      </c>
      <c r="AP148" s="61" t="s">
        <v>1702</v>
      </c>
      <c r="AQ148" s="61" t="s">
        <v>1702</v>
      </c>
      <c r="AR148" s="61" t="s">
        <v>1702</v>
      </c>
      <c r="AS148" s="61" t="s">
        <v>2444</v>
      </c>
      <c r="AT148" s="61" t="s">
        <v>1702</v>
      </c>
      <c r="AU148" s="61" t="b">
        <v>1</v>
      </c>
      <c r="AV148" s="61" t="b">
        <v>0</v>
      </c>
      <c r="AW148" s="61" t="s">
        <v>1702</v>
      </c>
      <c r="AX148" s="61" t="s">
        <v>1702</v>
      </c>
      <c r="AY148" s="61">
        <v>0</v>
      </c>
      <c r="AZ148" s="61">
        <v>0</v>
      </c>
      <c r="BA148" s="61">
        <v>0</v>
      </c>
      <c r="BB148" s="61" t="s">
        <v>1942</v>
      </c>
      <c r="BC148" s="61">
        <v>1</v>
      </c>
      <c r="BD148" s="61" t="b">
        <v>0</v>
      </c>
      <c r="BH148" s="47" t="s">
        <v>1197</v>
      </c>
      <c r="BI148" s="47" t="str">
        <f t="shared" si="5"/>
        <v>Z18</v>
      </c>
      <c r="BJ148" s="47">
        <v>1219</v>
      </c>
    </row>
    <row r="149" spans="1:62" hidden="1">
      <c r="A149" s="61" t="b">
        <v>0</v>
      </c>
      <c r="B149" s="62">
        <v>10463</v>
      </c>
      <c r="C149" s="61" t="s">
        <v>1702</v>
      </c>
      <c r="D149" s="61" t="s">
        <v>2450</v>
      </c>
      <c r="E149" s="61" t="s">
        <v>4972</v>
      </c>
      <c r="F149" s="61" t="s">
        <v>2069</v>
      </c>
      <c r="G149" s="62" t="s">
        <v>1702</v>
      </c>
      <c r="H149" s="61" t="s">
        <v>13</v>
      </c>
      <c r="I149" s="61" t="s">
        <v>1675</v>
      </c>
      <c r="J149" s="61" t="s">
        <v>2451</v>
      </c>
      <c r="K149" s="61" t="s">
        <v>4972</v>
      </c>
      <c r="L149" s="61" t="s">
        <v>2032</v>
      </c>
      <c r="M149" s="61" t="s">
        <v>1894</v>
      </c>
      <c r="N149" s="61" t="s">
        <v>1702</v>
      </c>
      <c r="O149" s="61" t="s">
        <v>1941</v>
      </c>
      <c r="P149" s="61">
        <v>0.5</v>
      </c>
      <c r="Q149" s="61">
        <v>47</v>
      </c>
      <c r="R149" s="61">
        <v>510</v>
      </c>
      <c r="S149" s="61" t="s">
        <v>4970</v>
      </c>
      <c r="T149" s="61" t="s">
        <v>4970</v>
      </c>
      <c r="U149" s="61" t="s">
        <v>2041</v>
      </c>
      <c r="V149" s="61" t="s">
        <v>4971</v>
      </c>
      <c r="W149" s="61" t="s">
        <v>1938</v>
      </c>
      <c r="X149" s="61" t="s">
        <v>1447</v>
      </c>
      <c r="Y149" s="61" t="s">
        <v>2442</v>
      </c>
      <c r="Z149" s="62">
        <v>100</v>
      </c>
      <c r="AA149" s="61">
        <v>10</v>
      </c>
      <c r="AB149" s="62">
        <v>100</v>
      </c>
      <c r="AC149" s="61">
        <v>10</v>
      </c>
      <c r="AD149" s="62">
        <v>100</v>
      </c>
      <c r="AE149" s="61">
        <v>10</v>
      </c>
      <c r="AF149" s="61" t="s">
        <v>2083</v>
      </c>
      <c r="AG149" s="61" t="s">
        <v>1959</v>
      </c>
      <c r="AH149" s="61" t="s">
        <v>1702</v>
      </c>
      <c r="AI149" s="61">
        <v>0</v>
      </c>
      <c r="AJ149" s="61" t="s">
        <v>4409</v>
      </c>
      <c r="AK149" s="62">
        <v>2026</v>
      </c>
      <c r="AL149" s="62">
        <v>3</v>
      </c>
      <c r="AM149" s="62">
        <v>0</v>
      </c>
      <c r="AN149" s="62">
        <v>2</v>
      </c>
      <c r="AO149" s="62">
        <v>16</v>
      </c>
      <c r="AP149" s="61" t="s">
        <v>13</v>
      </c>
      <c r="AQ149" s="61" t="s">
        <v>1221</v>
      </c>
      <c r="AR149" s="61" t="s">
        <v>2222</v>
      </c>
      <c r="AS149" s="61" t="s">
        <v>2452</v>
      </c>
      <c r="AT149" s="61" t="s">
        <v>1702</v>
      </c>
      <c r="AU149" s="61" t="b">
        <v>1</v>
      </c>
      <c r="AV149" s="61" t="b">
        <v>0</v>
      </c>
      <c r="AW149" s="61" t="s">
        <v>1702</v>
      </c>
      <c r="AX149" s="61" t="s">
        <v>1702</v>
      </c>
      <c r="AY149" s="61">
        <v>0</v>
      </c>
      <c r="AZ149" s="61">
        <v>0</v>
      </c>
      <c r="BA149" s="61">
        <v>0</v>
      </c>
      <c r="BB149" s="61" t="s">
        <v>1942</v>
      </c>
      <c r="BC149" s="61">
        <v>1</v>
      </c>
      <c r="BD149" s="61" t="b">
        <v>0</v>
      </c>
      <c r="BH149" s="47" t="s">
        <v>1197</v>
      </c>
      <c r="BI149" s="47" t="str">
        <f t="shared" si="5"/>
        <v>Z18</v>
      </c>
      <c r="BJ149" s="47">
        <v>1219</v>
      </c>
    </row>
    <row r="150" spans="1:62" hidden="1">
      <c r="A150" s="61" t="b">
        <v>0</v>
      </c>
      <c r="B150" s="62">
        <v>10464</v>
      </c>
      <c r="C150" s="61" t="s">
        <v>1702</v>
      </c>
      <c r="D150" s="61" t="s">
        <v>2450</v>
      </c>
      <c r="E150" s="61" t="s">
        <v>4973</v>
      </c>
      <c r="F150" s="61" t="s">
        <v>2069</v>
      </c>
      <c r="G150" s="62" t="s">
        <v>1702</v>
      </c>
      <c r="H150" s="61" t="s">
        <v>13</v>
      </c>
      <c r="I150" s="61" t="s">
        <v>1675</v>
      </c>
      <c r="J150" s="61" t="s">
        <v>2451</v>
      </c>
      <c r="K150" s="61" t="s">
        <v>4973</v>
      </c>
      <c r="L150" s="61" t="s">
        <v>2032</v>
      </c>
      <c r="M150" s="61" t="s">
        <v>1894</v>
      </c>
      <c r="N150" s="61" t="s">
        <v>1702</v>
      </c>
      <c r="O150" s="61" t="s">
        <v>1941</v>
      </c>
      <c r="P150" s="61">
        <v>0.5</v>
      </c>
      <c r="Q150" s="61">
        <v>47</v>
      </c>
      <c r="R150" s="61">
        <v>510</v>
      </c>
      <c r="S150" s="61" t="s">
        <v>4970</v>
      </c>
      <c r="T150" s="61" t="s">
        <v>4970</v>
      </c>
      <c r="U150" s="61" t="s">
        <v>2041</v>
      </c>
      <c r="V150" s="61" t="s">
        <v>4971</v>
      </c>
      <c r="W150" s="61" t="s">
        <v>1938</v>
      </c>
      <c r="X150" s="61" t="s">
        <v>1447</v>
      </c>
      <c r="Y150" s="61" t="s">
        <v>2442</v>
      </c>
      <c r="Z150" s="62">
        <v>100</v>
      </c>
      <c r="AA150" s="61">
        <v>10</v>
      </c>
      <c r="AB150" s="62">
        <v>100</v>
      </c>
      <c r="AC150" s="61">
        <v>10</v>
      </c>
      <c r="AD150" s="62">
        <v>100</v>
      </c>
      <c r="AE150" s="61">
        <v>10</v>
      </c>
      <c r="AF150" s="61" t="s">
        <v>2083</v>
      </c>
      <c r="AG150" s="61" t="s">
        <v>1959</v>
      </c>
      <c r="AH150" s="61" t="s">
        <v>1702</v>
      </c>
      <c r="AI150" s="61">
        <v>0</v>
      </c>
      <c r="AJ150" s="61" t="s">
        <v>4409</v>
      </c>
      <c r="AK150" s="62">
        <v>2026</v>
      </c>
      <c r="AL150" s="62">
        <v>3</v>
      </c>
      <c r="AM150" s="62">
        <v>0</v>
      </c>
      <c r="AN150" s="62">
        <v>2</v>
      </c>
      <c r="AO150" s="62">
        <v>16</v>
      </c>
      <c r="AP150" s="61" t="s">
        <v>13</v>
      </c>
      <c r="AQ150" s="61" t="s">
        <v>1221</v>
      </c>
      <c r="AR150" s="61" t="s">
        <v>2222</v>
      </c>
      <c r="AS150" s="61" t="s">
        <v>2452</v>
      </c>
      <c r="AT150" s="61" t="s">
        <v>1702</v>
      </c>
      <c r="AU150" s="61" t="b">
        <v>1</v>
      </c>
      <c r="AV150" s="61" t="b">
        <v>0</v>
      </c>
      <c r="AW150" s="61" t="s">
        <v>1702</v>
      </c>
      <c r="AX150" s="61" t="s">
        <v>1702</v>
      </c>
      <c r="AY150" s="61">
        <v>0</v>
      </c>
      <c r="AZ150" s="61">
        <v>0</v>
      </c>
      <c r="BA150" s="61">
        <v>0</v>
      </c>
      <c r="BB150" s="61" t="s">
        <v>1942</v>
      </c>
      <c r="BC150" s="61">
        <v>1</v>
      </c>
      <c r="BD150" s="61" t="b">
        <v>0</v>
      </c>
      <c r="BH150" s="47" t="s">
        <v>1197</v>
      </c>
      <c r="BI150" s="47" t="str">
        <f t="shared" si="5"/>
        <v>Z18</v>
      </c>
      <c r="BJ150" s="47">
        <v>1219</v>
      </c>
    </row>
    <row r="151" spans="1:62" hidden="1">
      <c r="A151" s="61" t="b">
        <v>0</v>
      </c>
      <c r="B151" s="62">
        <v>10465</v>
      </c>
      <c r="C151" s="61" t="s">
        <v>1702</v>
      </c>
      <c r="D151" s="61" t="s">
        <v>2450</v>
      </c>
      <c r="E151" s="61" t="s">
        <v>4974</v>
      </c>
      <c r="F151" s="61" t="s">
        <v>2069</v>
      </c>
      <c r="G151" s="62" t="s">
        <v>1702</v>
      </c>
      <c r="H151" s="61" t="s">
        <v>13</v>
      </c>
      <c r="I151" s="61" t="s">
        <v>1675</v>
      </c>
      <c r="J151" s="61" t="s">
        <v>2451</v>
      </c>
      <c r="K151" s="61" t="s">
        <v>4974</v>
      </c>
      <c r="L151" s="61" t="s">
        <v>2032</v>
      </c>
      <c r="M151" s="61" t="s">
        <v>1894</v>
      </c>
      <c r="N151" s="61" t="s">
        <v>1702</v>
      </c>
      <c r="O151" s="61" t="s">
        <v>1941</v>
      </c>
      <c r="P151" s="61">
        <v>0.5</v>
      </c>
      <c r="Q151" s="61">
        <v>47</v>
      </c>
      <c r="R151" s="61">
        <v>510</v>
      </c>
      <c r="S151" s="61" t="s">
        <v>4970</v>
      </c>
      <c r="T151" s="61" t="s">
        <v>4970</v>
      </c>
      <c r="U151" s="61" t="s">
        <v>2041</v>
      </c>
      <c r="V151" s="61" t="s">
        <v>4971</v>
      </c>
      <c r="W151" s="61" t="s">
        <v>1938</v>
      </c>
      <c r="X151" s="61" t="s">
        <v>1447</v>
      </c>
      <c r="Y151" s="61" t="s">
        <v>2442</v>
      </c>
      <c r="Z151" s="62">
        <v>62</v>
      </c>
      <c r="AA151" s="61">
        <v>6</v>
      </c>
      <c r="AB151" s="62">
        <v>62</v>
      </c>
      <c r="AC151" s="61">
        <v>6</v>
      </c>
      <c r="AD151" s="62">
        <v>62</v>
      </c>
      <c r="AE151" s="61">
        <v>6</v>
      </c>
      <c r="AF151" s="61" t="s">
        <v>2083</v>
      </c>
      <c r="AG151" s="61" t="s">
        <v>1959</v>
      </c>
      <c r="AH151" s="61" t="s">
        <v>1702</v>
      </c>
      <c r="AI151" s="61">
        <v>0</v>
      </c>
      <c r="AJ151" s="61" t="s">
        <v>4409</v>
      </c>
      <c r="AK151" s="62">
        <v>2026</v>
      </c>
      <c r="AL151" s="62">
        <v>3</v>
      </c>
      <c r="AM151" s="62">
        <v>0</v>
      </c>
      <c r="AN151" s="62">
        <v>2</v>
      </c>
      <c r="AO151" s="62">
        <v>16</v>
      </c>
      <c r="AP151" s="61" t="s">
        <v>13</v>
      </c>
      <c r="AQ151" s="61" t="s">
        <v>1221</v>
      </c>
      <c r="AR151" s="61" t="s">
        <v>2222</v>
      </c>
      <c r="AS151" s="61" t="s">
        <v>2452</v>
      </c>
      <c r="AT151" s="61" t="s">
        <v>1702</v>
      </c>
      <c r="AU151" s="61" t="b">
        <v>1</v>
      </c>
      <c r="AV151" s="61" t="b">
        <v>0</v>
      </c>
      <c r="AW151" s="61" t="s">
        <v>1702</v>
      </c>
      <c r="AX151" s="61" t="s">
        <v>1702</v>
      </c>
      <c r="AY151" s="61">
        <v>0</v>
      </c>
      <c r="AZ151" s="61">
        <v>0</v>
      </c>
      <c r="BA151" s="61">
        <v>0</v>
      </c>
      <c r="BB151" s="61" t="s">
        <v>1942</v>
      </c>
      <c r="BC151" s="61">
        <v>1</v>
      </c>
      <c r="BD151" s="61" t="b">
        <v>0</v>
      </c>
      <c r="BH151" s="47" t="s">
        <v>1197</v>
      </c>
      <c r="BI151" s="47" t="str">
        <f t="shared" si="5"/>
        <v>Z18</v>
      </c>
      <c r="BJ151" s="47">
        <v>1219</v>
      </c>
    </row>
    <row r="152" spans="1:62" hidden="1">
      <c r="A152" s="61" t="b">
        <v>0</v>
      </c>
      <c r="B152" s="62">
        <v>10466</v>
      </c>
      <c r="C152" s="61" t="s">
        <v>1702</v>
      </c>
      <c r="D152" s="61" t="s">
        <v>2453</v>
      </c>
      <c r="E152" s="61" t="s">
        <v>2454</v>
      </c>
      <c r="F152" s="61" t="s">
        <v>2065</v>
      </c>
      <c r="G152" s="62" t="s">
        <v>1702</v>
      </c>
      <c r="H152" s="61" t="s">
        <v>539</v>
      </c>
      <c r="I152" s="61" t="s">
        <v>1675</v>
      </c>
      <c r="J152" s="61" t="s">
        <v>2455</v>
      </c>
      <c r="K152" s="61" t="s">
        <v>2454</v>
      </c>
      <c r="L152" s="61" t="s">
        <v>2032</v>
      </c>
      <c r="M152" s="61" t="s">
        <v>1894</v>
      </c>
      <c r="N152" s="61" t="s">
        <v>1702</v>
      </c>
      <c r="O152" s="61" t="s">
        <v>1941</v>
      </c>
      <c r="P152" s="61">
        <v>0.5</v>
      </c>
      <c r="Q152" s="61">
        <v>80</v>
      </c>
      <c r="R152" s="61">
        <v>628</v>
      </c>
      <c r="S152" s="61" t="s">
        <v>2441</v>
      </c>
      <c r="T152" s="61" t="s">
        <v>2441</v>
      </c>
      <c r="U152" s="61" t="s">
        <v>2041</v>
      </c>
      <c r="V152" s="61" t="s">
        <v>2456</v>
      </c>
      <c r="W152" s="61" t="s">
        <v>1938</v>
      </c>
      <c r="X152" s="61" t="s">
        <v>1447</v>
      </c>
      <c r="Y152" s="61" t="s">
        <v>2442</v>
      </c>
      <c r="Z152" s="62">
        <v>500</v>
      </c>
      <c r="AA152" s="61">
        <v>102</v>
      </c>
      <c r="AB152" s="62">
        <v>500</v>
      </c>
      <c r="AC152" s="61">
        <v>102</v>
      </c>
      <c r="AD152" s="62">
        <v>500</v>
      </c>
      <c r="AE152" s="61">
        <v>102</v>
      </c>
      <c r="AF152" s="61" t="s">
        <v>2802</v>
      </c>
      <c r="AG152" s="61" t="s">
        <v>1959</v>
      </c>
      <c r="AH152" s="61" t="s">
        <v>1702</v>
      </c>
      <c r="AI152" s="61">
        <v>0</v>
      </c>
      <c r="AJ152" s="61" t="s">
        <v>2457</v>
      </c>
      <c r="AK152" s="62">
        <v>2025</v>
      </c>
      <c r="AL152" s="62">
        <v>6</v>
      </c>
      <c r="AM152" s="62">
        <v>0</v>
      </c>
      <c r="AN152" s="62">
        <v>11</v>
      </c>
      <c r="AO152" s="62">
        <v>0</v>
      </c>
      <c r="AP152" s="61" t="s">
        <v>539</v>
      </c>
      <c r="AQ152" s="61" t="s">
        <v>1221</v>
      </c>
      <c r="AR152" s="61" t="s">
        <v>2443</v>
      </c>
      <c r="AS152" s="61" t="s">
        <v>2444</v>
      </c>
      <c r="AT152" s="61" t="s">
        <v>1702</v>
      </c>
      <c r="AU152" s="61" t="b">
        <v>1</v>
      </c>
      <c r="AV152" s="61" t="b">
        <v>0</v>
      </c>
      <c r="AW152" s="61" t="s">
        <v>1702</v>
      </c>
      <c r="AX152" s="61" t="s">
        <v>1702</v>
      </c>
      <c r="AY152" s="61">
        <v>0</v>
      </c>
      <c r="AZ152" s="61">
        <v>0</v>
      </c>
      <c r="BA152" s="61">
        <v>0</v>
      </c>
      <c r="BB152" s="61" t="s">
        <v>1942</v>
      </c>
      <c r="BC152" s="61">
        <v>1</v>
      </c>
      <c r="BD152" s="61" t="b">
        <v>0</v>
      </c>
      <c r="BH152" s="47" t="s">
        <v>1197</v>
      </c>
      <c r="BI152" s="47" t="str">
        <f t="shared" si="5"/>
        <v>Z18</v>
      </c>
      <c r="BJ152" s="47">
        <v>1219</v>
      </c>
    </row>
    <row r="153" spans="1:62" hidden="1">
      <c r="A153" s="61" t="b">
        <v>0</v>
      </c>
      <c r="B153" s="62">
        <v>10467</v>
      </c>
      <c r="C153" s="61" t="s">
        <v>1702</v>
      </c>
      <c r="D153" s="61" t="s">
        <v>2453</v>
      </c>
      <c r="E153" s="61" t="s">
        <v>2458</v>
      </c>
      <c r="F153" s="61" t="s">
        <v>2065</v>
      </c>
      <c r="G153" s="62" t="s">
        <v>1702</v>
      </c>
      <c r="H153" s="61" t="s">
        <v>539</v>
      </c>
      <c r="I153" s="61" t="s">
        <v>1675</v>
      </c>
      <c r="J153" s="61" t="s">
        <v>2455</v>
      </c>
      <c r="K153" s="61" t="s">
        <v>2458</v>
      </c>
      <c r="L153" s="61" t="s">
        <v>2032</v>
      </c>
      <c r="M153" s="61" t="s">
        <v>1894</v>
      </c>
      <c r="N153" s="61" t="s">
        <v>1702</v>
      </c>
      <c r="O153" s="61" t="s">
        <v>1941</v>
      </c>
      <c r="P153" s="61">
        <v>0.5</v>
      </c>
      <c r="Q153" s="61">
        <v>80</v>
      </c>
      <c r="R153" s="61">
        <v>628</v>
      </c>
      <c r="S153" s="61" t="s">
        <v>2441</v>
      </c>
      <c r="T153" s="61" t="s">
        <v>2441</v>
      </c>
      <c r="U153" s="61" t="s">
        <v>2041</v>
      </c>
      <c r="V153" s="61" t="s">
        <v>2456</v>
      </c>
      <c r="W153" s="61" t="s">
        <v>1938</v>
      </c>
      <c r="X153" s="61" t="s">
        <v>1447</v>
      </c>
      <c r="Y153" s="61" t="s">
        <v>2442</v>
      </c>
      <c r="Z153" s="62">
        <v>500</v>
      </c>
      <c r="AA153" s="61">
        <v>102</v>
      </c>
      <c r="AB153" s="62">
        <v>500</v>
      </c>
      <c r="AC153" s="61">
        <v>102</v>
      </c>
      <c r="AD153" s="62">
        <v>500</v>
      </c>
      <c r="AE153" s="61">
        <v>102</v>
      </c>
      <c r="AF153" s="61" t="s">
        <v>2410</v>
      </c>
      <c r="AG153" s="61" t="s">
        <v>1959</v>
      </c>
      <c r="AH153" s="61" t="s">
        <v>1702</v>
      </c>
      <c r="AI153" s="61">
        <v>0</v>
      </c>
      <c r="AJ153" s="61" t="s">
        <v>2457</v>
      </c>
      <c r="AK153" s="62">
        <v>2025</v>
      </c>
      <c r="AL153" s="62">
        <v>6</v>
      </c>
      <c r="AM153" s="62">
        <v>0</v>
      </c>
      <c r="AN153" s="62">
        <v>11</v>
      </c>
      <c r="AO153" s="62">
        <v>0</v>
      </c>
      <c r="AP153" s="61" t="s">
        <v>539</v>
      </c>
      <c r="AQ153" s="61" t="s">
        <v>1221</v>
      </c>
      <c r="AR153" s="61" t="s">
        <v>2443</v>
      </c>
      <c r="AS153" s="61" t="s">
        <v>2444</v>
      </c>
      <c r="AT153" s="61" t="s">
        <v>1702</v>
      </c>
      <c r="AU153" s="61" t="b">
        <v>1</v>
      </c>
      <c r="AV153" s="61" t="b">
        <v>0</v>
      </c>
      <c r="AW153" s="61" t="s">
        <v>1702</v>
      </c>
      <c r="AX153" s="61" t="s">
        <v>1702</v>
      </c>
      <c r="AY153" s="61">
        <v>0</v>
      </c>
      <c r="AZ153" s="61">
        <v>0</v>
      </c>
      <c r="BA153" s="61">
        <v>0</v>
      </c>
      <c r="BB153" s="61" t="s">
        <v>1942</v>
      </c>
      <c r="BC153" s="61">
        <v>1</v>
      </c>
      <c r="BD153" s="61" t="b">
        <v>0</v>
      </c>
      <c r="BH153" s="47" t="s">
        <v>1197</v>
      </c>
      <c r="BI153" s="47" t="str">
        <f t="shared" si="5"/>
        <v>Z18</v>
      </c>
      <c r="BJ153" s="47">
        <v>1219</v>
      </c>
    </row>
    <row r="154" spans="1:62" hidden="1">
      <c r="A154" s="61" t="b">
        <v>0</v>
      </c>
      <c r="B154" s="62">
        <v>10468</v>
      </c>
      <c r="C154" s="61" t="s">
        <v>1702</v>
      </c>
      <c r="D154" s="61" t="s">
        <v>2453</v>
      </c>
      <c r="E154" s="61" t="s">
        <v>2459</v>
      </c>
      <c r="F154" s="61" t="s">
        <v>2065</v>
      </c>
      <c r="G154" s="62" t="s">
        <v>1702</v>
      </c>
      <c r="H154" s="61" t="s">
        <v>539</v>
      </c>
      <c r="I154" s="61" t="s">
        <v>1675</v>
      </c>
      <c r="J154" s="61" t="s">
        <v>2455</v>
      </c>
      <c r="K154" s="61" t="s">
        <v>2459</v>
      </c>
      <c r="L154" s="61" t="s">
        <v>2032</v>
      </c>
      <c r="M154" s="61" t="s">
        <v>1894</v>
      </c>
      <c r="N154" s="61" t="s">
        <v>1702</v>
      </c>
      <c r="O154" s="61" t="s">
        <v>1941</v>
      </c>
      <c r="P154" s="61">
        <v>0.5</v>
      </c>
      <c r="Q154" s="61">
        <v>80</v>
      </c>
      <c r="R154" s="61">
        <v>628</v>
      </c>
      <c r="S154" s="61" t="s">
        <v>2441</v>
      </c>
      <c r="T154" s="61" t="s">
        <v>2441</v>
      </c>
      <c r="U154" s="61" t="s">
        <v>2041</v>
      </c>
      <c r="V154" s="61" t="s">
        <v>2456</v>
      </c>
      <c r="W154" s="61" t="s">
        <v>1938</v>
      </c>
      <c r="X154" s="61" t="s">
        <v>1447</v>
      </c>
      <c r="Y154" s="61" t="s">
        <v>2442</v>
      </c>
      <c r="Z154" s="62">
        <v>500</v>
      </c>
      <c r="AA154" s="61">
        <v>102</v>
      </c>
      <c r="AB154" s="62">
        <v>500</v>
      </c>
      <c r="AC154" s="61">
        <v>102</v>
      </c>
      <c r="AD154" s="62">
        <v>500</v>
      </c>
      <c r="AE154" s="61">
        <v>102</v>
      </c>
      <c r="AF154" s="61" t="s">
        <v>2410</v>
      </c>
      <c r="AG154" s="61" t="s">
        <v>1959</v>
      </c>
      <c r="AH154" s="61" t="s">
        <v>1702</v>
      </c>
      <c r="AI154" s="61">
        <v>0</v>
      </c>
      <c r="AJ154" s="61" t="s">
        <v>2457</v>
      </c>
      <c r="AK154" s="62">
        <v>2025</v>
      </c>
      <c r="AL154" s="62">
        <v>6</v>
      </c>
      <c r="AM154" s="62">
        <v>0</v>
      </c>
      <c r="AN154" s="62">
        <v>11</v>
      </c>
      <c r="AO154" s="62">
        <v>0</v>
      </c>
      <c r="AP154" s="61" t="s">
        <v>539</v>
      </c>
      <c r="AQ154" s="61" t="s">
        <v>1221</v>
      </c>
      <c r="AR154" s="61" t="s">
        <v>2443</v>
      </c>
      <c r="AS154" s="61" t="s">
        <v>2444</v>
      </c>
      <c r="AT154" s="61" t="s">
        <v>1702</v>
      </c>
      <c r="AU154" s="61" t="b">
        <v>1</v>
      </c>
      <c r="AV154" s="61" t="b">
        <v>0</v>
      </c>
      <c r="AW154" s="61" t="s">
        <v>1702</v>
      </c>
      <c r="AX154" s="61" t="s">
        <v>1702</v>
      </c>
      <c r="AY154" s="61">
        <v>0</v>
      </c>
      <c r="AZ154" s="61">
        <v>0</v>
      </c>
      <c r="BA154" s="61">
        <v>0</v>
      </c>
      <c r="BB154" s="61" t="s">
        <v>1942</v>
      </c>
      <c r="BC154" s="61">
        <v>1</v>
      </c>
      <c r="BD154" s="61" t="b">
        <v>0</v>
      </c>
      <c r="BH154" s="47" t="s">
        <v>1197</v>
      </c>
      <c r="BI154" s="47" t="str">
        <f t="shared" si="5"/>
        <v>Z18</v>
      </c>
      <c r="BJ154" s="47">
        <v>1219</v>
      </c>
    </row>
    <row r="155" spans="1:62" hidden="1">
      <c r="A155" s="61" t="b">
        <v>0</v>
      </c>
      <c r="B155" s="62">
        <v>10469</v>
      </c>
      <c r="C155" s="61" t="s">
        <v>1702</v>
      </c>
      <c r="D155" s="61" t="s">
        <v>2453</v>
      </c>
      <c r="E155" s="61" t="s">
        <v>2460</v>
      </c>
      <c r="F155" s="61" t="s">
        <v>2065</v>
      </c>
      <c r="G155" s="62" t="s">
        <v>1702</v>
      </c>
      <c r="H155" s="61" t="s">
        <v>539</v>
      </c>
      <c r="I155" s="61" t="s">
        <v>1675</v>
      </c>
      <c r="J155" s="61" t="s">
        <v>2455</v>
      </c>
      <c r="K155" s="61" t="s">
        <v>2460</v>
      </c>
      <c r="L155" s="61" t="s">
        <v>2032</v>
      </c>
      <c r="M155" s="61" t="s">
        <v>1894</v>
      </c>
      <c r="N155" s="61" t="s">
        <v>1702</v>
      </c>
      <c r="O155" s="61" t="s">
        <v>1941</v>
      </c>
      <c r="P155" s="61">
        <v>0.5</v>
      </c>
      <c r="Q155" s="61">
        <v>80</v>
      </c>
      <c r="R155" s="61">
        <v>628</v>
      </c>
      <c r="S155" s="61" t="s">
        <v>2441</v>
      </c>
      <c r="T155" s="61" t="s">
        <v>2441</v>
      </c>
      <c r="U155" s="61" t="s">
        <v>2041</v>
      </c>
      <c r="V155" s="61" t="s">
        <v>2456</v>
      </c>
      <c r="W155" s="61" t="s">
        <v>1938</v>
      </c>
      <c r="X155" s="61" t="s">
        <v>1447</v>
      </c>
      <c r="Y155" s="61" t="s">
        <v>2442</v>
      </c>
      <c r="Z155" s="62">
        <v>475</v>
      </c>
      <c r="AA155" s="61">
        <v>98</v>
      </c>
      <c r="AB155" s="62">
        <v>475</v>
      </c>
      <c r="AC155" s="61">
        <v>98</v>
      </c>
      <c r="AD155" s="62">
        <v>475</v>
      </c>
      <c r="AE155" s="61">
        <v>98</v>
      </c>
      <c r="AF155" s="61" t="s">
        <v>2410</v>
      </c>
      <c r="AG155" s="61" t="s">
        <v>1959</v>
      </c>
      <c r="AH155" s="61" t="s">
        <v>1702</v>
      </c>
      <c r="AI155" s="61">
        <v>0</v>
      </c>
      <c r="AJ155" s="61" t="s">
        <v>2457</v>
      </c>
      <c r="AK155" s="62">
        <v>2025</v>
      </c>
      <c r="AL155" s="62">
        <v>6</v>
      </c>
      <c r="AM155" s="62">
        <v>0</v>
      </c>
      <c r="AN155" s="62">
        <v>11</v>
      </c>
      <c r="AO155" s="62">
        <v>0</v>
      </c>
      <c r="AP155" s="61" t="s">
        <v>539</v>
      </c>
      <c r="AQ155" s="61" t="s">
        <v>1221</v>
      </c>
      <c r="AR155" s="61" t="s">
        <v>2443</v>
      </c>
      <c r="AS155" s="61" t="s">
        <v>2444</v>
      </c>
      <c r="AT155" s="61" t="s">
        <v>1702</v>
      </c>
      <c r="AU155" s="61" t="b">
        <v>1</v>
      </c>
      <c r="AV155" s="61" t="b">
        <v>0</v>
      </c>
      <c r="AW155" s="61" t="s">
        <v>1702</v>
      </c>
      <c r="AX155" s="61" t="s">
        <v>1702</v>
      </c>
      <c r="AY155" s="61">
        <v>0</v>
      </c>
      <c r="AZ155" s="61">
        <v>0</v>
      </c>
      <c r="BA155" s="61">
        <v>0</v>
      </c>
      <c r="BB155" s="61" t="s">
        <v>1942</v>
      </c>
      <c r="BC155" s="61">
        <v>1</v>
      </c>
      <c r="BD155" s="61" t="b">
        <v>0</v>
      </c>
      <c r="BH155" s="47" t="s">
        <v>1197</v>
      </c>
      <c r="BI155" s="47" t="str">
        <f t="shared" si="5"/>
        <v>Z18</v>
      </c>
      <c r="BJ155" s="47">
        <v>1219</v>
      </c>
    </row>
    <row r="156" spans="1:62" hidden="1">
      <c r="A156" s="61" t="b">
        <v>0</v>
      </c>
      <c r="B156" s="62">
        <v>10470</v>
      </c>
      <c r="C156" s="61" t="s">
        <v>1702</v>
      </c>
      <c r="D156" s="61" t="s">
        <v>3472</v>
      </c>
      <c r="E156" s="61" t="s">
        <v>3473</v>
      </c>
      <c r="F156" s="61" t="s">
        <v>2069</v>
      </c>
      <c r="G156" s="62" t="s">
        <v>1702</v>
      </c>
      <c r="H156" s="61" t="s">
        <v>541</v>
      </c>
      <c r="I156" s="61" t="s">
        <v>1675</v>
      </c>
      <c r="J156" s="61" t="s">
        <v>3474</v>
      </c>
      <c r="K156" s="61" t="s">
        <v>3473</v>
      </c>
      <c r="L156" s="61" t="s">
        <v>2032</v>
      </c>
      <c r="M156" s="61" t="s">
        <v>1894</v>
      </c>
      <c r="N156" s="61" t="s">
        <v>1702</v>
      </c>
      <c r="O156" s="61" t="s">
        <v>1941</v>
      </c>
      <c r="P156" s="61">
        <v>0.5</v>
      </c>
      <c r="Q156" s="61">
        <v>62</v>
      </c>
      <c r="R156" s="61">
        <v>0</v>
      </c>
      <c r="S156" s="61" t="s">
        <v>3475</v>
      </c>
      <c r="T156" s="61" t="s">
        <v>3475</v>
      </c>
      <c r="U156" s="61" t="s">
        <v>2041</v>
      </c>
      <c r="V156" s="61" t="s">
        <v>3476</v>
      </c>
      <c r="W156" s="61" t="s">
        <v>1938</v>
      </c>
      <c r="X156" s="61" t="s">
        <v>1447</v>
      </c>
      <c r="Y156" s="61" t="s">
        <v>2442</v>
      </c>
      <c r="Z156" s="62">
        <v>1</v>
      </c>
      <c r="AA156" s="61">
        <v>160</v>
      </c>
      <c r="AB156" s="62">
        <v>1</v>
      </c>
      <c r="AC156" s="61">
        <v>160</v>
      </c>
      <c r="AD156" s="62">
        <v>1</v>
      </c>
      <c r="AE156" s="61">
        <v>160</v>
      </c>
      <c r="AF156" s="61" t="s">
        <v>2649</v>
      </c>
      <c r="AG156" s="61" t="s">
        <v>1958</v>
      </c>
      <c r="AH156" s="61" t="s">
        <v>1702</v>
      </c>
      <c r="AI156" s="61">
        <v>0</v>
      </c>
      <c r="AJ156" s="61" t="s">
        <v>2438</v>
      </c>
      <c r="AK156" s="62">
        <v>2025</v>
      </c>
      <c r="AL156" s="62">
        <v>10</v>
      </c>
      <c r="AM156" s="62">
        <v>0</v>
      </c>
      <c r="AN156" s="62">
        <v>7</v>
      </c>
      <c r="AO156" s="62">
        <v>4</v>
      </c>
      <c r="AP156" s="61" t="s">
        <v>541</v>
      </c>
      <c r="AQ156" s="61" t="s">
        <v>1221</v>
      </c>
      <c r="AR156" s="61" t="s">
        <v>3127</v>
      </c>
      <c r="AS156" s="61" t="s">
        <v>2491</v>
      </c>
      <c r="AT156" s="61" t="s">
        <v>1702</v>
      </c>
      <c r="AU156" s="61" t="b">
        <v>1</v>
      </c>
      <c r="AV156" s="61" t="b">
        <v>0</v>
      </c>
      <c r="AW156" s="61" t="s">
        <v>1702</v>
      </c>
      <c r="AX156" s="61" t="s">
        <v>1702</v>
      </c>
      <c r="AY156" s="61">
        <v>0</v>
      </c>
      <c r="AZ156" s="61">
        <v>0</v>
      </c>
      <c r="BA156" s="61">
        <v>0</v>
      </c>
      <c r="BB156" s="61" t="s">
        <v>1942</v>
      </c>
      <c r="BC156" s="61">
        <v>1</v>
      </c>
      <c r="BD156" s="61" t="b">
        <v>0</v>
      </c>
      <c r="BH156" s="47" t="s">
        <v>1197</v>
      </c>
      <c r="BI156" s="47" t="str">
        <f t="shared" si="5"/>
        <v>Z18</v>
      </c>
      <c r="BJ156" s="47">
        <v>1219</v>
      </c>
    </row>
    <row r="157" spans="1:62" hidden="1">
      <c r="A157" s="61" t="b">
        <v>0</v>
      </c>
      <c r="B157" s="62">
        <v>10471</v>
      </c>
      <c r="C157" s="61" t="s">
        <v>1702</v>
      </c>
      <c r="D157" s="61" t="s">
        <v>2462</v>
      </c>
      <c r="E157" s="61" t="s">
        <v>3477</v>
      </c>
      <c r="F157" s="61" t="s">
        <v>1702</v>
      </c>
      <c r="G157" s="62" t="s">
        <v>1702</v>
      </c>
      <c r="H157" s="61" t="s">
        <v>1702</v>
      </c>
      <c r="I157" s="61" t="s">
        <v>1675</v>
      </c>
      <c r="J157" s="61" t="s">
        <v>2463</v>
      </c>
      <c r="K157" s="61" t="s">
        <v>3477</v>
      </c>
      <c r="L157" s="61" t="s">
        <v>2032</v>
      </c>
      <c r="M157" s="61" t="s">
        <v>1894</v>
      </c>
      <c r="N157" s="61" t="s">
        <v>1702</v>
      </c>
      <c r="O157" s="61" t="s">
        <v>1941</v>
      </c>
      <c r="P157" s="61">
        <v>0.7</v>
      </c>
      <c r="Q157" s="61">
        <v>77</v>
      </c>
      <c r="R157" s="61">
        <v>0</v>
      </c>
      <c r="S157" s="61" t="s">
        <v>3478</v>
      </c>
      <c r="T157" s="61" t="s">
        <v>3478</v>
      </c>
      <c r="U157" s="61" t="s">
        <v>2041</v>
      </c>
      <c r="V157" s="61" t="s">
        <v>3479</v>
      </c>
      <c r="W157" s="61" t="s">
        <v>1938</v>
      </c>
      <c r="X157" s="61" t="s">
        <v>1447</v>
      </c>
      <c r="Y157" s="61" t="s">
        <v>2442</v>
      </c>
      <c r="Z157" s="62">
        <v>1</v>
      </c>
      <c r="AA157" s="61">
        <v>91</v>
      </c>
      <c r="AB157" s="62">
        <v>1</v>
      </c>
      <c r="AC157" s="61">
        <v>91</v>
      </c>
      <c r="AD157" s="62">
        <v>1</v>
      </c>
      <c r="AE157" s="61">
        <v>91</v>
      </c>
      <c r="AF157" s="61" t="s">
        <v>4975</v>
      </c>
      <c r="AG157" s="61" t="s">
        <v>1958</v>
      </c>
      <c r="AH157" s="61" t="s">
        <v>1702</v>
      </c>
      <c r="AI157" s="61">
        <v>0</v>
      </c>
      <c r="AJ157" s="61" t="s">
        <v>2499</v>
      </c>
      <c r="AK157" s="62">
        <v>2025</v>
      </c>
      <c r="AL157" s="62">
        <v>6</v>
      </c>
      <c r="AM157" s="62">
        <v>0</v>
      </c>
      <c r="AN157" s="62">
        <v>11</v>
      </c>
      <c r="AO157" s="62">
        <v>1</v>
      </c>
      <c r="AP157" s="61" t="s">
        <v>1702</v>
      </c>
      <c r="AQ157" s="61" t="s">
        <v>1702</v>
      </c>
      <c r="AR157" s="61" t="s">
        <v>1702</v>
      </c>
      <c r="AS157" s="61" t="s">
        <v>2464</v>
      </c>
      <c r="AT157" s="61" t="s">
        <v>1702</v>
      </c>
      <c r="AU157" s="61" t="b">
        <v>1</v>
      </c>
      <c r="AV157" s="61" t="b">
        <v>0</v>
      </c>
      <c r="AW157" s="61" t="s">
        <v>1702</v>
      </c>
      <c r="AX157" s="61" t="s">
        <v>1702</v>
      </c>
      <c r="AY157" s="61">
        <v>0</v>
      </c>
      <c r="AZ157" s="61">
        <v>0</v>
      </c>
      <c r="BA157" s="61">
        <v>0</v>
      </c>
      <c r="BB157" s="61" t="s">
        <v>1942</v>
      </c>
      <c r="BC157" s="61">
        <v>2</v>
      </c>
      <c r="BD157" s="61" t="b">
        <v>0</v>
      </c>
      <c r="BH157" s="47" t="s">
        <v>1197</v>
      </c>
      <c r="BI157" s="47" t="str">
        <f t="shared" si="5"/>
        <v>Z18</v>
      </c>
      <c r="BJ157" s="47">
        <v>1219</v>
      </c>
    </row>
    <row r="158" spans="1:62" hidden="1">
      <c r="A158" s="61" t="b">
        <v>0</v>
      </c>
      <c r="B158" s="62">
        <v>10473</v>
      </c>
      <c r="C158" s="61" t="s">
        <v>1702</v>
      </c>
      <c r="D158" s="61" t="s">
        <v>2465</v>
      </c>
      <c r="E158" s="61" t="s">
        <v>3481</v>
      </c>
      <c r="F158" s="61" t="s">
        <v>2069</v>
      </c>
      <c r="G158" s="62" t="s">
        <v>1702</v>
      </c>
      <c r="H158" s="61" t="s">
        <v>75</v>
      </c>
      <c r="I158" s="61" t="s">
        <v>1675</v>
      </c>
      <c r="J158" s="61" t="s">
        <v>2467</v>
      </c>
      <c r="K158" s="61" t="s">
        <v>3481</v>
      </c>
      <c r="L158" s="61" t="s">
        <v>2032</v>
      </c>
      <c r="M158" s="61" t="s">
        <v>1894</v>
      </c>
      <c r="N158" s="61" t="s">
        <v>1702</v>
      </c>
      <c r="O158" s="61" t="s">
        <v>1941</v>
      </c>
      <c r="P158" s="61">
        <v>0.7</v>
      </c>
      <c r="Q158" s="61">
        <v>36</v>
      </c>
      <c r="R158" s="61">
        <v>0</v>
      </c>
      <c r="S158" s="61" t="s">
        <v>2535</v>
      </c>
      <c r="T158" s="61" t="s">
        <v>2535</v>
      </c>
      <c r="U158" s="61" t="s">
        <v>2041</v>
      </c>
      <c r="V158" s="61" t="s">
        <v>3482</v>
      </c>
      <c r="W158" s="61" t="s">
        <v>1938</v>
      </c>
      <c r="X158" s="61" t="s">
        <v>1447</v>
      </c>
      <c r="Y158" s="61" t="s">
        <v>2442</v>
      </c>
      <c r="Z158" s="62">
        <v>1</v>
      </c>
      <c r="AA158" s="61">
        <v>45</v>
      </c>
      <c r="AB158" s="62">
        <v>1</v>
      </c>
      <c r="AC158" s="61">
        <v>45</v>
      </c>
      <c r="AD158" s="62">
        <v>1</v>
      </c>
      <c r="AE158" s="61">
        <v>45</v>
      </c>
      <c r="AF158" s="61" t="s">
        <v>2066</v>
      </c>
      <c r="AG158" s="61" t="s">
        <v>1958</v>
      </c>
      <c r="AH158" s="61" t="s">
        <v>1702</v>
      </c>
      <c r="AI158" s="61">
        <v>0</v>
      </c>
      <c r="AJ158" s="61" t="s">
        <v>3305</v>
      </c>
      <c r="AK158" s="62">
        <v>2025</v>
      </c>
      <c r="AL158" s="62">
        <v>9</v>
      </c>
      <c r="AM158" s="62">
        <v>0</v>
      </c>
      <c r="AN158" s="62">
        <v>7</v>
      </c>
      <c r="AO158" s="62">
        <v>18</v>
      </c>
      <c r="AP158" s="61" t="s">
        <v>75</v>
      </c>
      <c r="AQ158" s="61" t="s">
        <v>1221</v>
      </c>
      <c r="AR158" s="61" t="s">
        <v>2542</v>
      </c>
      <c r="AS158" s="61" t="s">
        <v>2472</v>
      </c>
      <c r="AT158" s="61" t="s">
        <v>1702</v>
      </c>
      <c r="AU158" s="61" t="b">
        <v>0</v>
      </c>
      <c r="AV158" s="61" t="b">
        <v>0</v>
      </c>
      <c r="AW158" s="61" t="s">
        <v>1702</v>
      </c>
      <c r="AX158" s="61" t="s">
        <v>1702</v>
      </c>
      <c r="AY158" s="61">
        <v>0</v>
      </c>
      <c r="AZ158" s="61">
        <v>0</v>
      </c>
      <c r="BA158" s="61">
        <v>0</v>
      </c>
      <c r="BB158" s="61" t="s">
        <v>1942</v>
      </c>
      <c r="BC158" s="61">
        <v>2</v>
      </c>
      <c r="BD158" s="61" t="b">
        <v>0</v>
      </c>
      <c r="BH158" s="47" t="s">
        <v>1197</v>
      </c>
      <c r="BI158" s="47" t="str">
        <f t="shared" si="5"/>
        <v>Z18</v>
      </c>
      <c r="BJ158" s="47">
        <v>1219</v>
      </c>
    </row>
    <row r="159" spans="1:62" hidden="1">
      <c r="A159" s="61" t="b">
        <v>0</v>
      </c>
      <c r="B159" s="62">
        <v>10474</v>
      </c>
      <c r="C159" s="61" t="s">
        <v>1702</v>
      </c>
      <c r="D159" s="61" t="s">
        <v>2465</v>
      </c>
      <c r="E159" s="61" t="s">
        <v>2466</v>
      </c>
      <c r="F159" s="61" t="s">
        <v>2069</v>
      </c>
      <c r="G159" s="62" t="s">
        <v>1702</v>
      </c>
      <c r="H159" s="61" t="s">
        <v>73</v>
      </c>
      <c r="I159" s="61" t="s">
        <v>1675</v>
      </c>
      <c r="J159" s="61" t="s">
        <v>2467</v>
      </c>
      <c r="K159" s="61" t="s">
        <v>2466</v>
      </c>
      <c r="L159" s="61" t="s">
        <v>2032</v>
      </c>
      <c r="M159" s="61" t="s">
        <v>1894</v>
      </c>
      <c r="N159" s="61" t="s">
        <v>1702</v>
      </c>
      <c r="O159" s="61" t="s">
        <v>1941</v>
      </c>
      <c r="P159" s="61">
        <v>0.7</v>
      </c>
      <c r="Q159" s="61">
        <v>36</v>
      </c>
      <c r="R159" s="61">
        <v>638</v>
      </c>
      <c r="S159" s="61" t="s">
        <v>2468</v>
      </c>
      <c r="T159" s="61" t="s">
        <v>2468</v>
      </c>
      <c r="U159" s="61" t="s">
        <v>2041</v>
      </c>
      <c r="V159" s="61" t="s">
        <v>2469</v>
      </c>
      <c r="W159" s="61" t="s">
        <v>1938</v>
      </c>
      <c r="X159" s="61" t="s">
        <v>1447</v>
      </c>
      <c r="Y159" s="61" t="s">
        <v>2442</v>
      </c>
      <c r="Z159" s="62">
        <v>100</v>
      </c>
      <c r="AA159" s="61">
        <v>13</v>
      </c>
      <c r="AB159" s="62">
        <v>100</v>
      </c>
      <c r="AC159" s="61">
        <v>13</v>
      </c>
      <c r="AD159" s="62">
        <v>100</v>
      </c>
      <c r="AE159" s="61">
        <v>13</v>
      </c>
      <c r="AF159" s="61" t="s">
        <v>2062</v>
      </c>
      <c r="AG159" s="61" t="s">
        <v>1959</v>
      </c>
      <c r="AH159" s="61" t="s">
        <v>1702</v>
      </c>
      <c r="AI159" s="61">
        <v>0</v>
      </c>
      <c r="AJ159" s="61" t="s">
        <v>2470</v>
      </c>
      <c r="AK159" s="62">
        <v>2025</v>
      </c>
      <c r="AL159" s="62">
        <v>11</v>
      </c>
      <c r="AM159" s="62">
        <v>0</v>
      </c>
      <c r="AN159" s="62">
        <v>6</v>
      </c>
      <c r="AO159" s="62">
        <v>6</v>
      </c>
      <c r="AP159" s="61" t="s">
        <v>73</v>
      </c>
      <c r="AQ159" s="61" t="s">
        <v>1221</v>
      </c>
      <c r="AR159" s="61" t="s">
        <v>2471</v>
      </c>
      <c r="AS159" s="61" t="s">
        <v>2472</v>
      </c>
      <c r="AT159" s="61" t="s">
        <v>1702</v>
      </c>
      <c r="AU159" s="61" t="b">
        <v>1</v>
      </c>
      <c r="AV159" s="61" t="b">
        <v>0</v>
      </c>
      <c r="AW159" s="61" t="s">
        <v>1702</v>
      </c>
      <c r="AX159" s="61" t="s">
        <v>1702</v>
      </c>
      <c r="AY159" s="61">
        <v>0</v>
      </c>
      <c r="AZ159" s="61">
        <v>0</v>
      </c>
      <c r="BA159" s="61">
        <v>0</v>
      </c>
      <c r="BB159" s="61" t="s">
        <v>1942</v>
      </c>
      <c r="BC159" s="61">
        <v>2</v>
      </c>
      <c r="BD159" s="61" t="b">
        <v>0</v>
      </c>
      <c r="BH159" s="47" t="s">
        <v>1197</v>
      </c>
      <c r="BI159" s="47" t="str">
        <f t="shared" si="5"/>
        <v>Z18</v>
      </c>
      <c r="BJ159" s="47">
        <v>1219</v>
      </c>
    </row>
    <row r="160" spans="1:62" hidden="1">
      <c r="A160" s="61" t="b">
        <v>0</v>
      </c>
      <c r="B160" s="62">
        <v>10475</v>
      </c>
      <c r="C160" s="61" t="s">
        <v>1702</v>
      </c>
      <c r="D160" s="61" t="s">
        <v>2465</v>
      </c>
      <c r="E160" s="61" t="s">
        <v>2473</v>
      </c>
      <c r="F160" s="61" t="s">
        <v>2069</v>
      </c>
      <c r="G160" s="62" t="s">
        <v>1702</v>
      </c>
      <c r="H160" s="61" t="s">
        <v>73</v>
      </c>
      <c r="I160" s="61" t="s">
        <v>1675</v>
      </c>
      <c r="J160" s="61" t="s">
        <v>2467</v>
      </c>
      <c r="K160" s="61" t="s">
        <v>2473</v>
      </c>
      <c r="L160" s="61" t="s">
        <v>2032</v>
      </c>
      <c r="M160" s="61" t="s">
        <v>1894</v>
      </c>
      <c r="N160" s="61" t="s">
        <v>1702</v>
      </c>
      <c r="O160" s="61" t="s">
        <v>1941</v>
      </c>
      <c r="P160" s="61">
        <v>0.7</v>
      </c>
      <c r="Q160" s="61">
        <v>36</v>
      </c>
      <c r="R160" s="61">
        <v>638</v>
      </c>
      <c r="S160" s="61" t="s">
        <v>2468</v>
      </c>
      <c r="T160" s="61" t="s">
        <v>2468</v>
      </c>
      <c r="U160" s="61" t="s">
        <v>2041</v>
      </c>
      <c r="V160" s="61" t="s">
        <v>2469</v>
      </c>
      <c r="W160" s="61" t="s">
        <v>1938</v>
      </c>
      <c r="X160" s="61" t="s">
        <v>1447</v>
      </c>
      <c r="Y160" s="61" t="s">
        <v>2442</v>
      </c>
      <c r="Z160" s="62">
        <v>100</v>
      </c>
      <c r="AA160" s="61">
        <v>13</v>
      </c>
      <c r="AB160" s="62">
        <v>100</v>
      </c>
      <c r="AC160" s="61">
        <v>13</v>
      </c>
      <c r="AD160" s="62">
        <v>100</v>
      </c>
      <c r="AE160" s="61">
        <v>13</v>
      </c>
      <c r="AF160" s="61" t="s">
        <v>2062</v>
      </c>
      <c r="AG160" s="61" t="s">
        <v>1959</v>
      </c>
      <c r="AH160" s="61" t="s">
        <v>1702</v>
      </c>
      <c r="AI160" s="61">
        <v>0</v>
      </c>
      <c r="AJ160" s="61" t="s">
        <v>2470</v>
      </c>
      <c r="AK160" s="62">
        <v>2025</v>
      </c>
      <c r="AL160" s="62">
        <v>11</v>
      </c>
      <c r="AM160" s="62">
        <v>0</v>
      </c>
      <c r="AN160" s="62">
        <v>6</v>
      </c>
      <c r="AO160" s="62">
        <v>6</v>
      </c>
      <c r="AP160" s="61" t="s">
        <v>73</v>
      </c>
      <c r="AQ160" s="61" t="s">
        <v>1221</v>
      </c>
      <c r="AR160" s="61" t="s">
        <v>2471</v>
      </c>
      <c r="AS160" s="61" t="s">
        <v>2472</v>
      </c>
      <c r="AT160" s="61" t="s">
        <v>1702</v>
      </c>
      <c r="AU160" s="61" t="b">
        <v>1</v>
      </c>
      <c r="AV160" s="61" t="b">
        <v>0</v>
      </c>
      <c r="AW160" s="61" t="s">
        <v>1702</v>
      </c>
      <c r="AX160" s="61" t="s">
        <v>1702</v>
      </c>
      <c r="AY160" s="61">
        <v>0</v>
      </c>
      <c r="AZ160" s="61">
        <v>0</v>
      </c>
      <c r="BA160" s="61">
        <v>0</v>
      </c>
      <c r="BB160" s="61" t="s">
        <v>1942</v>
      </c>
      <c r="BC160" s="61">
        <v>2</v>
      </c>
      <c r="BD160" s="61" t="b">
        <v>0</v>
      </c>
      <c r="BH160" s="47" t="s">
        <v>1197</v>
      </c>
      <c r="BI160" s="47" t="str">
        <f t="shared" si="5"/>
        <v>Z18</v>
      </c>
      <c r="BJ160" s="47">
        <v>1219</v>
      </c>
    </row>
    <row r="161" spans="1:62" hidden="1">
      <c r="A161" s="61" t="b">
        <v>0</v>
      </c>
      <c r="B161" s="62">
        <v>10476</v>
      </c>
      <c r="C161" s="61" t="s">
        <v>1702</v>
      </c>
      <c r="D161" s="61" t="s">
        <v>2474</v>
      </c>
      <c r="E161" s="61" t="s">
        <v>3483</v>
      </c>
      <c r="F161" s="61" t="s">
        <v>3484</v>
      </c>
      <c r="G161" s="62" t="s">
        <v>1702</v>
      </c>
      <c r="H161" s="61" t="s">
        <v>495</v>
      </c>
      <c r="I161" s="61" t="s">
        <v>1675</v>
      </c>
      <c r="J161" s="61" t="s">
        <v>2475</v>
      </c>
      <c r="K161" s="61" t="s">
        <v>3483</v>
      </c>
      <c r="L161" s="61" t="s">
        <v>2032</v>
      </c>
      <c r="M161" s="61" t="s">
        <v>1894</v>
      </c>
      <c r="N161" s="61" t="s">
        <v>1702</v>
      </c>
      <c r="O161" s="61" t="s">
        <v>1941</v>
      </c>
      <c r="P161" s="61">
        <v>1</v>
      </c>
      <c r="Q161" s="61">
        <v>62</v>
      </c>
      <c r="R161" s="61">
        <v>62</v>
      </c>
      <c r="S161" s="61" t="s">
        <v>3485</v>
      </c>
      <c r="T161" s="61" t="s">
        <v>3485</v>
      </c>
      <c r="U161" s="61" t="s">
        <v>2041</v>
      </c>
      <c r="V161" s="61" t="s">
        <v>3486</v>
      </c>
      <c r="W161" s="61" t="s">
        <v>1938</v>
      </c>
      <c r="X161" s="61" t="s">
        <v>1447</v>
      </c>
      <c r="Y161" s="61" t="s">
        <v>2442</v>
      </c>
      <c r="Z161" s="62">
        <v>20</v>
      </c>
      <c r="AA161" s="61">
        <v>12</v>
      </c>
      <c r="AB161" s="62">
        <v>20</v>
      </c>
      <c r="AC161" s="61">
        <v>12</v>
      </c>
      <c r="AD161" s="62">
        <v>20</v>
      </c>
      <c r="AE161" s="61">
        <v>12</v>
      </c>
      <c r="AF161" s="61" t="s">
        <v>2042</v>
      </c>
      <c r="AG161" s="61" t="s">
        <v>1958</v>
      </c>
      <c r="AH161" s="61" t="s">
        <v>1702</v>
      </c>
      <c r="AI161" s="61">
        <v>0</v>
      </c>
      <c r="AJ161" s="61" t="s">
        <v>2547</v>
      </c>
      <c r="AK161" s="62">
        <v>2025</v>
      </c>
      <c r="AL161" s="62">
        <v>8</v>
      </c>
      <c r="AM161" s="62">
        <v>0</v>
      </c>
      <c r="AN161" s="62">
        <v>8</v>
      </c>
      <c r="AO161" s="62">
        <v>29</v>
      </c>
      <c r="AP161" s="61" t="s">
        <v>495</v>
      </c>
      <c r="AQ161" s="61" t="s">
        <v>1485</v>
      </c>
      <c r="AR161" s="61" t="s">
        <v>3487</v>
      </c>
      <c r="AS161" s="61" t="s">
        <v>2476</v>
      </c>
      <c r="AT161" s="61" t="s">
        <v>1702</v>
      </c>
      <c r="AU161" s="61" t="b">
        <v>1</v>
      </c>
      <c r="AV161" s="61" t="b">
        <v>0</v>
      </c>
      <c r="AW161" s="61" t="s">
        <v>1702</v>
      </c>
      <c r="AX161" s="61" t="s">
        <v>1702</v>
      </c>
      <c r="AY161" s="61">
        <v>0</v>
      </c>
      <c r="AZ161" s="61">
        <v>0</v>
      </c>
      <c r="BA161" s="61">
        <v>0</v>
      </c>
      <c r="BB161" s="61" t="s">
        <v>1942</v>
      </c>
      <c r="BC161" s="61">
        <v>3</v>
      </c>
      <c r="BD161" s="61" t="b">
        <v>0</v>
      </c>
      <c r="BH161" s="47" t="s">
        <v>1197</v>
      </c>
      <c r="BI161" s="47" t="str">
        <f t="shared" si="5"/>
        <v>Z18</v>
      </c>
      <c r="BJ161" s="47">
        <v>1219</v>
      </c>
    </row>
    <row r="162" spans="1:62" hidden="1">
      <c r="A162" s="61" t="b">
        <v>0</v>
      </c>
      <c r="B162" s="62">
        <v>10477</v>
      </c>
      <c r="C162" s="61" t="s">
        <v>1702</v>
      </c>
      <c r="D162" s="61" t="s">
        <v>2474</v>
      </c>
      <c r="E162" s="61" t="s">
        <v>3488</v>
      </c>
      <c r="F162" s="61" t="s">
        <v>3484</v>
      </c>
      <c r="G162" s="62" t="s">
        <v>1702</v>
      </c>
      <c r="H162" s="61" t="s">
        <v>495</v>
      </c>
      <c r="I162" s="61" t="s">
        <v>1675</v>
      </c>
      <c r="J162" s="61" t="s">
        <v>2475</v>
      </c>
      <c r="K162" s="61" t="s">
        <v>3488</v>
      </c>
      <c r="L162" s="61" t="s">
        <v>2032</v>
      </c>
      <c r="M162" s="61" t="s">
        <v>1894</v>
      </c>
      <c r="N162" s="61" t="s">
        <v>1702</v>
      </c>
      <c r="O162" s="61" t="s">
        <v>1941</v>
      </c>
      <c r="P162" s="61">
        <v>1</v>
      </c>
      <c r="Q162" s="61">
        <v>62</v>
      </c>
      <c r="R162" s="61">
        <v>62</v>
      </c>
      <c r="S162" s="61" t="s">
        <v>3485</v>
      </c>
      <c r="T162" s="61" t="s">
        <v>3485</v>
      </c>
      <c r="U162" s="61" t="s">
        <v>2041</v>
      </c>
      <c r="V162" s="61" t="s">
        <v>3486</v>
      </c>
      <c r="W162" s="61" t="s">
        <v>1938</v>
      </c>
      <c r="X162" s="61" t="s">
        <v>1447</v>
      </c>
      <c r="Y162" s="61" t="s">
        <v>2442</v>
      </c>
      <c r="Z162" s="62">
        <v>18</v>
      </c>
      <c r="AA162" s="61">
        <v>11</v>
      </c>
      <c r="AB162" s="62">
        <v>18</v>
      </c>
      <c r="AC162" s="61">
        <v>11</v>
      </c>
      <c r="AD162" s="62">
        <v>18</v>
      </c>
      <c r="AE162" s="61">
        <v>11</v>
      </c>
      <c r="AF162" s="61" t="s">
        <v>2055</v>
      </c>
      <c r="AG162" s="61" t="s">
        <v>1958</v>
      </c>
      <c r="AH162" s="61" t="s">
        <v>1702</v>
      </c>
      <c r="AI162" s="61">
        <v>0</v>
      </c>
      <c r="AJ162" s="61" t="s">
        <v>2547</v>
      </c>
      <c r="AK162" s="62">
        <v>2025</v>
      </c>
      <c r="AL162" s="62">
        <v>8</v>
      </c>
      <c r="AM162" s="62">
        <v>0</v>
      </c>
      <c r="AN162" s="62">
        <v>8</v>
      </c>
      <c r="AO162" s="62">
        <v>29</v>
      </c>
      <c r="AP162" s="61" t="s">
        <v>495</v>
      </c>
      <c r="AQ162" s="61" t="s">
        <v>1485</v>
      </c>
      <c r="AR162" s="61" t="s">
        <v>3487</v>
      </c>
      <c r="AS162" s="61" t="s">
        <v>2476</v>
      </c>
      <c r="AT162" s="61" t="s">
        <v>1702</v>
      </c>
      <c r="AU162" s="61" t="b">
        <v>1</v>
      </c>
      <c r="AV162" s="61" t="b">
        <v>0</v>
      </c>
      <c r="AW162" s="61" t="s">
        <v>1702</v>
      </c>
      <c r="AX162" s="61" t="s">
        <v>1702</v>
      </c>
      <c r="AY162" s="61">
        <v>0</v>
      </c>
      <c r="AZ162" s="61">
        <v>0</v>
      </c>
      <c r="BA162" s="61">
        <v>0</v>
      </c>
      <c r="BB162" s="61" t="s">
        <v>1942</v>
      </c>
      <c r="BC162" s="61">
        <v>3</v>
      </c>
      <c r="BD162" s="61" t="b">
        <v>0</v>
      </c>
      <c r="BH162" s="47" t="s">
        <v>1197</v>
      </c>
      <c r="BI162" s="47" t="str">
        <f t="shared" si="5"/>
        <v>Z18</v>
      </c>
      <c r="BJ162" s="47">
        <v>1219</v>
      </c>
    </row>
    <row r="163" spans="1:62" hidden="1">
      <c r="A163" s="61" t="b">
        <v>0</v>
      </c>
      <c r="B163" s="62">
        <v>10478</v>
      </c>
      <c r="C163" s="61" t="s">
        <v>1702</v>
      </c>
      <c r="D163" s="61" t="s">
        <v>6759</v>
      </c>
      <c r="E163" s="61" t="s">
        <v>6490</v>
      </c>
      <c r="F163" s="61" t="s">
        <v>6253</v>
      </c>
      <c r="G163" s="62">
        <v>4</v>
      </c>
      <c r="H163" s="61" t="s">
        <v>6491</v>
      </c>
      <c r="I163" s="61" t="s">
        <v>1675</v>
      </c>
      <c r="J163" s="61" t="s">
        <v>6492</v>
      </c>
      <c r="K163" s="61" t="s">
        <v>6490</v>
      </c>
      <c r="L163" s="61" t="s">
        <v>2032</v>
      </c>
      <c r="M163" s="61" t="s">
        <v>1894</v>
      </c>
      <c r="N163" s="61" t="s">
        <v>1702</v>
      </c>
      <c r="O163" s="61" t="s">
        <v>1941</v>
      </c>
      <c r="P163" s="61">
        <v>1</v>
      </c>
      <c r="Q163" s="61">
        <v>85</v>
      </c>
      <c r="R163" s="61">
        <v>185</v>
      </c>
      <c r="S163" s="61" t="s">
        <v>6334</v>
      </c>
      <c r="T163" s="61" t="s">
        <v>6433</v>
      </c>
      <c r="U163" s="61" t="s">
        <v>2041</v>
      </c>
      <c r="V163" s="61" t="s">
        <v>6760</v>
      </c>
      <c r="W163" s="61" t="s">
        <v>1938</v>
      </c>
      <c r="X163" s="61" t="s">
        <v>1447</v>
      </c>
      <c r="Y163" s="61" t="s">
        <v>2442</v>
      </c>
      <c r="Z163" s="62">
        <v>100</v>
      </c>
      <c r="AA163" s="61">
        <v>13</v>
      </c>
      <c r="AB163" s="62">
        <v>100</v>
      </c>
      <c r="AC163" s="61">
        <v>13</v>
      </c>
      <c r="AD163" s="62">
        <v>100</v>
      </c>
      <c r="AE163" s="61">
        <v>13</v>
      </c>
      <c r="AF163" s="61" t="s">
        <v>2194</v>
      </c>
      <c r="AG163" s="61" t="s">
        <v>1959</v>
      </c>
      <c r="AH163" s="61" t="s">
        <v>1702</v>
      </c>
      <c r="AI163" s="61">
        <v>0</v>
      </c>
      <c r="AJ163" s="61" t="s">
        <v>6755</v>
      </c>
      <c r="AK163" s="62">
        <v>2026</v>
      </c>
      <c r="AL163" s="62">
        <v>5</v>
      </c>
      <c r="AM163" s="62">
        <v>0</v>
      </c>
      <c r="AN163" s="62">
        <v>0</v>
      </c>
      <c r="AO163" s="62">
        <v>6</v>
      </c>
      <c r="AP163" s="61" t="s">
        <v>6491</v>
      </c>
      <c r="AQ163" s="61" t="s">
        <v>1221</v>
      </c>
      <c r="AR163" s="61" t="s">
        <v>6493</v>
      </c>
      <c r="AS163" s="61" t="s">
        <v>6761</v>
      </c>
      <c r="AT163" s="61" t="s">
        <v>6489</v>
      </c>
      <c r="AU163" s="61" t="b">
        <v>0</v>
      </c>
      <c r="AV163" s="61" t="b">
        <v>0</v>
      </c>
      <c r="AW163" s="61" t="s">
        <v>1702</v>
      </c>
      <c r="AX163" s="61" t="s">
        <v>1702</v>
      </c>
      <c r="AY163" s="61">
        <v>0</v>
      </c>
      <c r="AZ163" s="61">
        <v>0</v>
      </c>
      <c r="BA163" s="61">
        <v>0</v>
      </c>
      <c r="BB163" s="61" t="s">
        <v>1942</v>
      </c>
      <c r="BC163" s="61">
        <v>3</v>
      </c>
      <c r="BD163" s="61" t="b">
        <v>0</v>
      </c>
      <c r="BH163" s="47" t="s">
        <v>1197</v>
      </c>
      <c r="BI163" s="47" t="str">
        <f t="shared" si="5"/>
        <v>Z18</v>
      </c>
      <c r="BJ163" s="47">
        <v>1219</v>
      </c>
    </row>
    <row r="164" spans="1:62" hidden="1">
      <c r="A164" s="61" t="b">
        <v>0</v>
      </c>
      <c r="B164" s="62">
        <v>10482</v>
      </c>
      <c r="C164" s="61" t="s">
        <v>1702</v>
      </c>
      <c r="D164" s="61" t="s">
        <v>2482</v>
      </c>
      <c r="E164" s="61" t="s">
        <v>2483</v>
      </c>
      <c r="F164" s="61" t="s">
        <v>2168</v>
      </c>
      <c r="G164" s="62" t="s">
        <v>1702</v>
      </c>
      <c r="H164" s="61" t="s">
        <v>986</v>
      </c>
      <c r="I164" s="61" t="s">
        <v>1675</v>
      </c>
      <c r="J164" s="61" t="s">
        <v>2484</v>
      </c>
      <c r="K164" s="61" t="s">
        <v>2483</v>
      </c>
      <c r="L164" s="61" t="s">
        <v>2032</v>
      </c>
      <c r="M164" s="61" t="s">
        <v>1894</v>
      </c>
      <c r="N164" s="61" t="s">
        <v>1702</v>
      </c>
      <c r="O164" s="61" t="s">
        <v>1941</v>
      </c>
      <c r="P164" s="61">
        <v>1.6</v>
      </c>
      <c r="Q164" s="61">
        <v>91</v>
      </c>
      <c r="R164" s="61">
        <v>1200</v>
      </c>
      <c r="S164" s="61" t="s">
        <v>2485</v>
      </c>
      <c r="T164" s="61" t="s">
        <v>2485</v>
      </c>
      <c r="U164" s="61" t="s">
        <v>2041</v>
      </c>
      <c r="V164" s="61" t="s">
        <v>2486</v>
      </c>
      <c r="W164" s="61" t="s">
        <v>1938</v>
      </c>
      <c r="X164" s="61" t="s">
        <v>1447</v>
      </c>
      <c r="Y164" s="61" t="s">
        <v>2442</v>
      </c>
      <c r="Z164" s="62">
        <v>68</v>
      </c>
      <c r="AA164" s="61">
        <v>94</v>
      </c>
      <c r="AB164" s="62">
        <v>68</v>
      </c>
      <c r="AC164" s="61">
        <v>94</v>
      </c>
      <c r="AD164" s="62">
        <v>68</v>
      </c>
      <c r="AE164" s="61">
        <v>94</v>
      </c>
      <c r="AF164" s="61" t="s">
        <v>2431</v>
      </c>
      <c r="AG164" s="61" t="s">
        <v>1959</v>
      </c>
      <c r="AH164" s="61" t="s">
        <v>1702</v>
      </c>
      <c r="AI164" s="61">
        <v>0</v>
      </c>
      <c r="AJ164" s="61" t="s">
        <v>1985</v>
      </c>
      <c r="AK164" s="62">
        <v>2025</v>
      </c>
      <c r="AL164" s="62">
        <v>6</v>
      </c>
      <c r="AM164" s="62">
        <v>0</v>
      </c>
      <c r="AN164" s="62">
        <v>10</v>
      </c>
      <c r="AO164" s="62">
        <v>18</v>
      </c>
      <c r="AP164" s="61" t="s">
        <v>986</v>
      </c>
      <c r="AQ164" s="61" t="s">
        <v>1221</v>
      </c>
      <c r="AR164" s="61" t="s">
        <v>2487</v>
      </c>
      <c r="AS164" s="61" t="s">
        <v>2481</v>
      </c>
      <c r="AT164" s="61" t="s">
        <v>1702</v>
      </c>
      <c r="AU164" s="61" t="b">
        <v>1</v>
      </c>
      <c r="AV164" s="61" t="b">
        <v>0</v>
      </c>
      <c r="AW164" s="61" t="s">
        <v>1702</v>
      </c>
      <c r="AX164" s="61" t="s">
        <v>1702</v>
      </c>
      <c r="AY164" s="61">
        <v>0</v>
      </c>
      <c r="AZ164" s="61">
        <v>0</v>
      </c>
      <c r="BA164" s="61">
        <v>0</v>
      </c>
      <c r="BB164" s="61" t="s">
        <v>1942</v>
      </c>
      <c r="BC164" s="61">
        <v>4</v>
      </c>
      <c r="BD164" s="61" t="b">
        <v>0</v>
      </c>
      <c r="BH164" s="47" t="s">
        <v>1197</v>
      </c>
      <c r="BI164" s="47" t="str">
        <f t="shared" si="5"/>
        <v>Z18</v>
      </c>
      <c r="BJ164" s="47">
        <v>1219</v>
      </c>
    </row>
    <row r="165" spans="1:62" hidden="1">
      <c r="A165" s="61" t="b">
        <v>0</v>
      </c>
      <c r="B165" s="62">
        <v>10485</v>
      </c>
      <c r="C165" s="61" t="s">
        <v>1702</v>
      </c>
      <c r="D165" s="61" t="s">
        <v>2494</v>
      </c>
      <c r="E165" s="61" t="s">
        <v>2495</v>
      </c>
      <c r="F165" s="61" t="s">
        <v>2065</v>
      </c>
      <c r="G165" s="62" t="s">
        <v>1702</v>
      </c>
      <c r="H165" s="61" t="s">
        <v>517</v>
      </c>
      <c r="I165" s="61" t="s">
        <v>1675</v>
      </c>
      <c r="J165" s="61" t="s">
        <v>2496</v>
      </c>
      <c r="K165" s="61" t="s">
        <v>2495</v>
      </c>
      <c r="L165" s="61" t="s">
        <v>2032</v>
      </c>
      <c r="M165" s="61" t="s">
        <v>1894</v>
      </c>
      <c r="N165" s="61" t="s">
        <v>1702</v>
      </c>
      <c r="O165" s="61" t="s">
        <v>1945</v>
      </c>
      <c r="P165" s="61">
        <v>0.6</v>
      </c>
      <c r="Q165" s="61">
        <v>190</v>
      </c>
      <c r="R165" s="61">
        <v>595</v>
      </c>
      <c r="S165" s="61" t="s">
        <v>2497</v>
      </c>
      <c r="T165" s="61" t="s">
        <v>2497</v>
      </c>
      <c r="U165" s="61" t="s">
        <v>2041</v>
      </c>
      <c r="V165" s="61" t="s">
        <v>2498</v>
      </c>
      <c r="W165" s="61" t="s">
        <v>1938</v>
      </c>
      <c r="X165" s="61" t="s">
        <v>1447</v>
      </c>
      <c r="Y165" s="61" t="s">
        <v>2442</v>
      </c>
      <c r="Z165" s="62">
        <v>4</v>
      </c>
      <c r="AA165" s="61">
        <v>2</v>
      </c>
      <c r="AB165" s="62">
        <v>4</v>
      </c>
      <c r="AC165" s="61">
        <v>2</v>
      </c>
      <c r="AD165" s="62">
        <v>4</v>
      </c>
      <c r="AE165" s="61">
        <v>2</v>
      </c>
      <c r="AF165" s="61" t="s">
        <v>2042</v>
      </c>
      <c r="AG165" s="61" t="s">
        <v>1959</v>
      </c>
      <c r="AH165" s="61" t="s">
        <v>1702</v>
      </c>
      <c r="AI165" s="61">
        <v>0</v>
      </c>
      <c r="AJ165" s="61" t="s">
        <v>2499</v>
      </c>
      <c r="AK165" s="62">
        <v>2025</v>
      </c>
      <c r="AL165" s="62">
        <v>6</v>
      </c>
      <c r="AM165" s="62">
        <v>0</v>
      </c>
      <c r="AN165" s="62">
        <v>11</v>
      </c>
      <c r="AO165" s="62">
        <v>1</v>
      </c>
      <c r="AP165" s="61" t="s">
        <v>517</v>
      </c>
      <c r="AQ165" s="61" t="s">
        <v>1270</v>
      </c>
      <c r="AR165" s="61" t="s">
        <v>2500</v>
      </c>
      <c r="AS165" s="61" t="s">
        <v>2501</v>
      </c>
      <c r="AT165" s="61" t="s">
        <v>1702</v>
      </c>
      <c r="AU165" s="61" t="b">
        <v>1</v>
      </c>
      <c r="AV165" s="61" t="b">
        <v>0</v>
      </c>
      <c r="AW165" s="61" t="s">
        <v>1702</v>
      </c>
      <c r="AX165" s="61" t="s">
        <v>1702</v>
      </c>
      <c r="AY165" s="61">
        <v>0</v>
      </c>
      <c r="AZ165" s="61">
        <v>0</v>
      </c>
      <c r="BA165" s="61">
        <v>0</v>
      </c>
      <c r="BB165" s="61" t="s">
        <v>1942</v>
      </c>
      <c r="BC165" s="61">
        <v>7</v>
      </c>
      <c r="BD165" s="61" t="b">
        <v>0</v>
      </c>
      <c r="BH165" s="47" t="str">
        <f t="shared" si="4"/>
        <v>SGCC</v>
      </c>
      <c r="BI165" s="47" t="str">
        <f t="shared" si="5"/>
        <v>Z22</v>
      </c>
      <c r="BJ165" s="47">
        <v>1219</v>
      </c>
    </row>
    <row r="166" spans="1:62" hidden="1">
      <c r="A166" s="61" t="b">
        <v>0</v>
      </c>
      <c r="B166" s="62">
        <v>10487</v>
      </c>
      <c r="C166" s="61" t="s">
        <v>1702</v>
      </c>
      <c r="D166" s="61" t="s">
        <v>3492</v>
      </c>
      <c r="E166" s="61" t="s">
        <v>3909</v>
      </c>
      <c r="F166" s="61" t="s">
        <v>1702</v>
      </c>
      <c r="G166" s="62" t="s">
        <v>1702</v>
      </c>
      <c r="H166" s="61" t="s">
        <v>1702</v>
      </c>
      <c r="I166" s="61" t="s">
        <v>1675</v>
      </c>
      <c r="J166" s="61" t="s">
        <v>3493</v>
      </c>
      <c r="K166" s="61" t="s">
        <v>3910</v>
      </c>
      <c r="L166" s="61" t="s">
        <v>2032</v>
      </c>
      <c r="M166" s="61" t="s">
        <v>1702</v>
      </c>
      <c r="N166" s="61" t="s">
        <v>1702</v>
      </c>
      <c r="O166" s="61" t="s">
        <v>1963</v>
      </c>
      <c r="P166" s="61">
        <v>0.5</v>
      </c>
      <c r="Q166" s="61">
        <v>152</v>
      </c>
      <c r="R166" s="61">
        <v>188</v>
      </c>
      <c r="S166" s="61" t="s">
        <v>3235</v>
      </c>
      <c r="T166" s="61" t="s">
        <v>3235</v>
      </c>
      <c r="U166" s="61" t="s">
        <v>2041</v>
      </c>
      <c r="V166" s="61" t="s">
        <v>3911</v>
      </c>
      <c r="W166" s="61" t="s">
        <v>1938</v>
      </c>
      <c r="X166" s="61" t="s">
        <v>1447</v>
      </c>
      <c r="Y166" s="61" t="s">
        <v>2442</v>
      </c>
      <c r="Z166" s="62">
        <v>81</v>
      </c>
      <c r="AA166" s="61">
        <v>10</v>
      </c>
      <c r="AB166" s="62">
        <v>81</v>
      </c>
      <c r="AC166" s="61">
        <v>10</v>
      </c>
      <c r="AD166" s="62">
        <v>81</v>
      </c>
      <c r="AE166" s="61">
        <v>10</v>
      </c>
      <c r="AF166" s="61" t="s">
        <v>2436</v>
      </c>
      <c r="AG166" s="61" t="s">
        <v>3737</v>
      </c>
      <c r="AH166" s="61" t="s">
        <v>3912</v>
      </c>
      <c r="AI166" s="61">
        <v>0</v>
      </c>
      <c r="AJ166" s="61" t="s">
        <v>1820</v>
      </c>
      <c r="AK166" s="62">
        <v>2025</v>
      </c>
      <c r="AL166" s="62">
        <v>9</v>
      </c>
      <c r="AM166" s="62">
        <v>0</v>
      </c>
      <c r="AN166" s="62">
        <v>8</v>
      </c>
      <c r="AO166" s="62">
        <v>7</v>
      </c>
      <c r="AP166" s="61" t="s">
        <v>1702</v>
      </c>
      <c r="AQ166" s="61" t="s">
        <v>1702</v>
      </c>
      <c r="AR166" s="61" t="s">
        <v>1702</v>
      </c>
      <c r="AS166" s="61" t="s">
        <v>2444</v>
      </c>
      <c r="AT166" s="61" t="s">
        <v>1702</v>
      </c>
      <c r="AU166" s="61" t="b">
        <v>1</v>
      </c>
      <c r="AV166" s="61" t="b">
        <v>0</v>
      </c>
      <c r="AW166" s="61" t="s">
        <v>1702</v>
      </c>
      <c r="AX166" s="61" t="s">
        <v>1702</v>
      </c>
      <c r="AY166" s="61">
        <v>0</v>
      </c>
      <c r="AZ166" s="61">
        <v>0</v>
      </c>
      <c r="BA166" s="61">
        <v>0</v>
      </c>
      <c r="BB166" s="61" t="s">
        <v>1942</v>
      </c>
      <c r="BC166" s="61">
        <v>12</v>
      </c>
      <c r="BD166" s="61" t="b">
        <v>0</v>
      </c>
      <c r="BH166" s="47" t="s">
        <v>1197</v>
      </c>
      <c r="BI166" s="47" t="str">
        <f t="shared" si="5"/>
        <v>Z18</v>
      </c>
      <c r="BJ166" s="47">
        <v>1219</v>
      </c>
    </row>
    <row r="167" spans="1:62" hidden="1">
      <c r="A167" s="61" t="b">
        <v>0</v>
      </c>
      <c r="B167" s="62">
        <v>10489</v>
      </c>
      <c r="C167" s="61" t="s">
        <v>1702</v>
      </c>
      <c r="D167" s="61" t="s">
        <v>4285</v>
      </c>
      <c r="E167" s="61" t="s">
        <v>4288</v>
      </c>
      <c r="F167" s="61" t="s">
        <v>1702</v>
      </c>
      <c r="G167" s="62" t="s">
        <v>1702</v>
      </c>
      <c r="H167" s="61" t="s">
        <v>1702</v>
      </c>
      <c r="I167" s="61" t="s">
        <v>1675</v>
      </c>
      <c r="J167" s="61" t="s">
        <v>4286</v>
      </c>
      <c r="K167" s="61" t="s">
        <v>4288</v>
      </c>
      <c r="L167" s="61" t="s">
        <v>2032</v>
      </c>
      <c r="M167" s="61" t="s">
        <v>1702</v>
      </c>
      <c r="N167" s="61" t="s">
        <v>1702</v>
      </c>
      <c r="O167" s="61" t="s">
        <v>1963</v>
      </c>
      <c r="P167" s="61">
        <v>0.5</v>
      </c>
      <c r="Q167" s="61">
        <v>25</v>
      </c>
      <c r="R167" s="61">
        <v>0</v>
      </c>
      <c r="S167" s="61" t="s">
        <v>4289</v>
      </c>
      <c r="T167" s="61" t="s">
        <v>4289</v>
      </c>
      <c r="U167" s="61" t="s">
        <v>2041</v>
      </c>
      <c r="V167" s="61" t="s">
        <v>4290</v>
      </c>
      <c r="W167" s="61" t="s">
        <v>1938</v>
      </c>
      <c r="X167" s="61" t="s">
        <v>1447</v>
      </c>
      <c r="Y167" s="61" t="s">
        <v>2442</v>
      </c>
      <c r="Z167" s="62">
        <v>1</v>
      </c>
      <c r="AA167" s="61">
        <v>81</v>
      </c>
      <c r="AB167" s="62">
        <v>1</v>
      </c>
      <c r="AC167" s="61">
        <v>81</v>
      </c>
      <c r="AD167" s="62">
        <v>1</v>
      </c>
      <c r="AE167" s="61">
        <v>81</v>
      </c>
      <c r="AF167" s="61" t="s">
        <v>3433</v>
      </c>
      <c r="AG167" s="61" t="s">
        <v>1958</v>
      </c>
      <c r="AH167" s="61" t="s">
        <v>4291</v>
      </c>
      <c r="AI167" s="61">
        <v>0</v>
      </c>
      <c r="AJ167" s="61" t="s">
        <v>4271</v>
      </c>
      <c r="AK167" s="62">
        <v>2026</v>
      </c>
      <c r="AL167" s="62">
        <v>1</v>
      </c>
      <c r="AM167" s="62">
        <v>0</v>
      </c>
      <c r="AN167" s="62">
        <v>4</v>
      </c>
      <c r="AO167" s="62">
        <v>3</v>
      </c>
      <c r="AP167" s="61" t="s">
        <v>1702</v>
      </c>
      <c r="AQ167" s="61" t="s">
        <v>1702</v>
      </c>
      <c r="AR167" s="61" t="s">
        <v>1702</v>
      </c>
      <c r="AS167" s="61" t="s">
        <v>4287</v>
      </c>
      <c r="AT167" s="61" t="s">
        <v>1702</v>
      </c>
      <c r="AU167" s="61" t="b">
        <v>1</v>
      </c>
      <c r="AV167" s="61" t="b">
        <v>0</v>
      </c>
      <c r="AW167" s="61" t="s">
        <v>1702</v>
      </c>
      <c r="AX167" s="61" t="s">
        <v>1702</v>
      </c>
      <c r="AY167" s="61">
        <v>0</v>
      </c>
      <c r="AZ167" s="61">
        <v>0</v>
      </c>
      <c r="BA167" s="61">
        <v>0</v>
      </c>
      <c r="BB167" s="61" t="s">
        <v>1942</v>
      </c>
      <c r="BC167" s="61">
        <v>12</v>
      </c>
      <c r="BD167" s="61" t="b">
        <v>0</v>
      </c>
      <c r="BH167" s="47" t="s">
        <v>1197</v>
      </c>
      <c r="BI167" s="47" t="str">
        <f t="shared" si="5"/>
        <v>Z18</v>
      </c>
      <c r="BJ167" s="47">
        <v>1219</v>
      </c>
    </row>
    <row r="168" spans="1:62" hidden="1">
      <c r="A168" s="61" t="b">
        <v>0</v>
      </c>
      <c r="B168" s="62">
        <v>10492</v>
      </c>
      <c r="C168" s="61" t="s">
        <v>1702</v>
      </c>
      <c r="D168" s="61" t="s">
        <v>3913</v>
      </c>
      <c r="E168" s="61" t="s">
        <v>4293</v>
      </c>
      <c r="F168" s="61" t="s">
        <v>2119</v>
      </c>
      <c r="G168" s="62" t="s">
        <v>1702</v>
      </c>
      <c r="H168" s="61" t="s">
        <v>1100</v>
      </c>
      <c r="I168" s="61" t="s">
        <v>1675</v>
      </c>
      <c r="J168" s="61" t="s">
        <v>3914</v>
      </c>
      <c r="K168" s="61" t="s">
        <v>4294</v>
      </c>
      <c r="L168" s="61" t="s">
        <v>2032</v>
      </c>
      <c r="M168" s="61" t="s">
        <v>1702</v>
      </c>
      <c r="N168" s="61" t="s">
        <v>1702</v>
      </c>
      <c r="O168" s="61" t="s">
        <v>1963</v>
      </c>
      <c r="P168" s="61">
        <v>0.5</v>
      </c>
      <c r="Q168" s="61">
        <v>152</v>
      </c>
      <c r="R168" s="61">
        <v>188</v>
      </c>
      <c r="S168" s="61" t="s">
        <v>3235</v>
      </c>
      <c r="T168" s="61" t="s">
        <v>1702</v>
      </c>
      <c r="U168" s="61" t="s">
        <v>2041</v>
      </c>
      <c r="V168" s="61" t="s">
        <v>4292</v>
      </c>
      <c r="W168" s="61" t="s">
        <v>1938</v>
      </c>
      <c r="X168" s="61" t="s">
        <v>1447</v>
      </c>
      <c r="Y168" s="61" t="s">
        <v>2442</v>
      </c>
      <c r="Z168" s="62">
        <v>1017</v>
      </c>
      <c r="AA168" s="61">
        <v>119</v>
      </c>
      <c r="AB168" s="62">
        <v>1017</v>
      </c>
      <c r="AC168" s="61">
        <v>119</v>
      </c>
      <c r="AD168" s="62">
        <v>1017</v>
      </c>
      <c r="AE168" s="61">
        <v>119</v>
      </c>
      <c r="AF168" s="61" t="s">
        <v>2095</v>
      </c>
      <c r="AG168" s="61" t="s">
        <v>3737</v>
      </c>
      <c r="AH168" s="61" t="s">
        <v>4295</v>
      </c>
      <c r="AI168" s="61">
        <v>0</v>
      </c>
      <c r="AJ168" s="61" t="s">
        <v>4238</v>
      </c>
      <c r="AK168" s="62">
        <v>2026</v>
      </c>
      <c r="AL168" s="62">
        <v>1</v>
      </c>
      <c r="AM168" s="62">
        <v>0</v>
      </c>
      <c r="AN168" s="62">
        <v>4</v>
      </c>
      <c r="AO168" s="62">
        <v>2</v>
      </c>
      <c r="AP168" s="61" t="s">
        <v>1100</v>
      </c>
      <c r="AQ168" s="61" t="s">
        <v>1221</v>
      </c>
      <c r="AR168" s="61" t="s">
        <v>3236</v>
      </c>
      <c r="AS168" s="61" t="s">
        <v>3915</v>
      </c>
      <c r="AT168" s="61" t="s">
        <v>1702</v>
      </c>
      <c r="AU168" s="61" t="b">
        <v>1</v>
      </c>
      <c r="AV168" s="61" t="b">
        <v>0</v>
      </c>
      <c r="AW168" s="61" t="s">
        <v>1702</v>
      </c>
      <c r="AX168" s="61" t="s">
        <v>1702</v>
      </c>
      <c r="AY168" s="61">
        <v>0</v>
      </c>
      <c r="AZ168" s="61">
        <v>0</v>
      </c>
      <c r="BA168" s="61">
        <v>0</v>
      </c>
      <c r="BB168" s="61" t="s">
        <v>1942</v>
      </c>
      <c r="BC168" s="61">
        <v>12</v>
      </c>
      <c r="BD168" s="61" t="b">
        <v>0</v>
      </c>
      <c r="BH168" s="47" t="s">
        <v>1197</v>
      </c>
      <c r="BI168" s="47" t="str">
        <f t="shared" si="5"/>
        <v>Z18</v>
      </c>
      <c r="BJ168" s="47">
        <v>1219</v>
      </c>
    </row>
    <row r="169" spans="1:62" hidden="1">
      <c r="A169" s="61" t="b">
        <v>0</v>
      </c>
      <c r="B169" s="62">
        <v>10493</v>
      </c>
      <c r="C169" s="61" t="s">
        <v>1702</v>
      </c>
      <c r="D169" s="61" t="s">
        <v>3913</v>
      </c>
      <c r="E169" s="61" t="s">
        <v>4977</v>
      </c>
      <c r="F169" s="61" t="s">
        <v>2119</v>
      </c>
      <c r="G169" s="62" t="s">
        <v>1702</v>
      </c>
      <c r="H169" s="61" t="s">
        <v>1702</v>
      </c>
      <c r="I169" s="61" t="s">
        <v>1675</v>
      </c>
      <c r="J169" s="61" t="s">
        <v>3914</v>
      </c>
      <c r="K169" s="61" t="s">
        <v>4978</v>
      </c>
      <c r="L169" s="61" t="s">
        <v>2032</v>
      </c>
      <c r="M169" s="61" t="s">
        <v>1702</v>
      </c>
      <c r="N169" s="61" t="s">
        <v>1702</v>
      </c>
      <c r="O169" s="61" t="s">
        <v>1963</v>
      </c>
      <c r="P169" s="61">
        <v>0.5</v>
      </c>
      <c r="Q169" s="61">
        <v>152</v>
      </c>
      <c r="R169" s="61">
        <v>188</v>
      </c>
      <c r="S169" s="61" t="s">
        <v>3235</v>
      </c>
      <c r="T169" s="61" t="s">
        <v>1702</v>
      </c>
      <c r="U169" s="61" t="s">
        <v>2041</v>
      </c>
      <c r="V169" s="61" t="s">
        <v>4979</v>
      </c>
      <c r="W169" s="61" t="s">
        <v>1938</v>
      </c>
      <c r="X169" s="61" t="s">
        <v>1447</v>
      </c>
      <c r="Y169" s="61" t="s">
        <v>2442</v>
      </c>
      <c r="Z169" s="62">
        <v>343</v>
      </c>
      <c r="AA169" s="61">
        <v>48</v>
      </c>
      <c r="AB169" s="62">
        <v>343</v>
      </c>
      <c r="AC169" s="61">
        <v>48</v>
      </c>
      <c r="AD169" s="62">
        <v>343</v>
      </c>
      <c r="AE169" s="61">
        <v>48</v>
      </c>
      <c r="AF169" s="61" t="s">
        <v>2095</v>
      </c>
      <c r="AG169" s="61" t="s">
        <v>3737</v>
      </c>
      <c r="AH169" s="61" t="s">
        <v>4980</v>
      </c>
      <c r="AI169" s="61">
        <v>0</v>
      </c>
      <c r="AJ169" s="61" t="s">
        <v>4885</v>
      </c>
      <c r="AK169" s="62">
        <v>2026</v>
      </c>
      <c r="AL169" s="62">
        <v>2</v>
      </c>
      <c r="AM169" s="62">
        <v>0</v>
      </c>
      <c r="AN169" s="62">
        <v>3</v>
      </c>
      <c r="AO169" s="62">
        <v>5</v>
      </c>
      <c r="AP169" s="61" t="s">
        <v>1702</v>
      </c>
      <c r="AQ169" s="61" t="s">
        <v>1702</v>
      </c>
      <c r="AR169" s="61" t="s">
        <v>1702</v>
      </c>
      <c r="AS169" s="61" t="s">
        <v>3915</v>
      </c>
      <c r="AT169" s="61" t="s">
        <v>1702</v>
      </c>
      <c r="AU169" s="61" t="b">
        <v>1</v>
      </c>
      <c r="AV169" s="61" t="b">
        <v>0</v>
      </c>
      <c r="AW169" s="61" t="s">
        <v>1702</v>
      </c>
      <c r="AX169" s="61" t="s">
        <v>1702</v>
      </c>
      <c r="AY169" s="61">
        <v>0</v>
      </c>
      <c r="AZ169" s="61">
        <v>0</v>
      </c>
      <c r="BA169" s="61">
        <v>0</v>
      </c>
      <c r="BB169" s="61" t="s">
        <v>1942</v>
      </c>
      <c r="BC169" s="61">
        <v>12</v>
      </c>
      <c r="BD169" s="61" t="b">
        <v>0</v>
      </c>
      <c r="BH169" s="47" t="s">
        <v>1197</v>
      </c>
      <c r="BI169" s="47" t="str">
        <f t="shared" si="5"/>
        <v>Z18</v>
      </c>
      <c r="BJ169" s="47">
        <v>1219</v>
      </c>
    </row>
    <row r="170" spans="1:62" hidden="1">
      <c r="A170" s="61" t="b">
        <v>0</v>
      </c>
      <c r="B170" s="62">
        <v>10494</v>
      </c>
      <c r="C170" s="61" t="s">
        <v>1702</v>
      </c>
      <c r="D170" s="61" t="s">
        <v>2504</v>
      </c>
      <c r="E170" s="61" t="s">
        <v>6762</v>
      </c>
      <c r="F170" s="61" t="s">
        <v>6271</v>
      </c>
      <c r="G170" s="62" t="s">
        <v>1702</v>
      </c>
      <c r="H170" s="61" t="s">
        <v>458</v>
      </c>
      <c r="I170" s="61" t="s">
        <v>1675</v>
      </c>
      <c r="J170" s="61" t="s">
        <v>2505</v>
      </c>
      <c r="K170" s="61" t="s">
        <v>6762</v>
      </c>
      <c r="L170" s="61" t="s">
        <v>2032</v>
      </c>
      <c r="M170" s="61" t="s">
        <v>1894</v>
      </c>
      <c r="N170" s="61" t="s">
        <v>1702</v>
      </c>
      <c r="O170" s="61" t="s">
        <v>1937</v>
      </c>
      <c r="P170" s="61">
        <v>0.6</v>
      </c>
      <c r="Q170" s="61">
        <v>160</v>
      </c>
      <c r="R170" s="61">
        <v>235</v>
      </c>
      <c r="S170" s="61" t="s">
        <v>4010</v>
      </c>
      <c r="T170" s="61" t="s">
        <v>4010</v>
      </c>
      <c r="U170" s="61" t="s">
        <v>2041</v>
      </c>
      <c r="V170" s="61" t="s">
        <v>6763</v>
      </c>
      <c r="W170" s="61" t="s">
        <v>1938</v>
      </c>
      <c r="X170" s="61" t="s">
        <v>1447</v>
      </c>
      <c r="Y170" s="61" t="s">
        <v>2442</v>
      </c>
      <c r="Z170" s="62">
        <v>330</v>
      </c>
      <c r="AA170" s="61">
        <v>57</v>
      </c>
      <c r="AB170" s="62">
        <v>330</v>
      </c>
      <c r="AC170" s="61">
        <v>57</v>
      </c>
      <c r="AD170" s="62">
        <v>330</v>
      </c>
      <c r="AE170" s="61">
        <v>57</v>
      </c>
      <c r="AF170" s="61" t="s">
        <v>2037</v>
      </c>
      <c r="AG170" s="61" t="s">
        <v>1959</v>
      </c>
      <c r="AH170" s="61" t="s">
        <v>1702</v>
      </c>
      <c r="AI170" s="61">
        <v>0</v>
      </c>
      <c r="AJ170" s="61" t="s">
        <v>6730</v>
      </c>
      <c r="AK170" s="62">
        <v>2026</v>
      </c>
      <c r="AL170" s="62">
        <v>5</v>
      </c>
      <c r="AM170" s="62">
        <v>0</v>
      </c>
      <c r="AN170" s="62">
        <v>0</v>
      </c>
      <c r="AO170" s="62">
        <v>5</v>
      </c>
      <c r="AP170" s="61" t="s">
        <v>458</v>
      </c>
      <c r="AQ170" s="61" t="s">
        <v>1221</v>
      </c>
      <c r="AR170" s="61" t="s">
        <v>4011</v>
      </c>
      <c r="AS170" s="61" t="s">
        <v>2506</v>
      </c>
      <c r="AT170" s="61" t="s">
        <v>1702</v>
      </c>
      <c r="AU170" s="61" t="b">
        <v>0</v>
      </c>
      <c r="AV170" s="61" t="b">
        <v>0</v>
      </c>
      <c r="AW170" s="61" t="s">
        <v>1702</v>
      </c>
      <c r="AX170" s="61" t="s">
        <v>1702</v>
      </c>
      <c r="AY170" s="61">
        <v>0</v>
      </c>
      <c r="AZ170" s="61">
        <v>0</v>
      </c>
      <c r="BA170" s="61">
        <v>0</v>
      </c>
      <c r="BB170" s="61" t="s">
        <v>1942</v>
      </c>
      <c r="BC170" s="61">
        <v>14</v>
      </c>
      <c r="BD170" s="61" t="b">
        <v>0</v>
      </c>
      <c r="BH170" s="47" t="str">
        <f t="shared" si="4"/>
        <v>SGCD</v>
      </c>
      <c r="BI170" s="47" t="str">
        <f t="shared" si="5"/>
        <v>Z08</v>
      </c>
      <c r="BJ170" s="47">
        <v>1219</v>
      </c>
    </row>
    <row r="171" spans="1:62" hidden="1">
      <c r="A171" s="61" t="b">
        <v>0</v>
      </c>
      <c r="B171" s="62">
        <v>10495</v>
      </c>
      <c r="C171" s="61" t="s">
        <v>1702</v>
      </c>
      <c r="D171" s="61" t="s">
        <v>2504</v>
      </c>
      <c r="E171" s="61" t="s">
        <v>6764</v>
      </c>
      <c r="F171" s="61" t="s">
        <v>6271</v>
      </c>
      <c r="G171" s="62" t="s">
        <v>1702</v>
      </c>
      <c r="H171" s="61" t="s">
        <v>458</v>
      </c>
      <c r="I171" s="61" t="s">
        <v>1675</v>
      </c>
      <c r="J171" s="61" t="s">
        <v>2505</v>
      </c>
      <c r="K171" s="61" t="s">
        <v>6764</v>
      </c>
      <c r="L171" s="61" t="s">
        <v>2032</v>
      </c>
      <c r="M171" s="61" t="s">
        <v>1894</v>
      </c>
      <c r="N171" s="61" t="s">
        <v>1702</v>
      </c>
      <c r="O171" s="61" t="s">
        <v>1937</v>
      </c>
      <c r="P171" s="61">
        <v>0.6</v>
      </c>
      <c r="Q171" s="61">
        <v>160</v>
      </c>
      <c r="R171" s="61">
        <v>235</v>
      </c>
      <c r="S171" s="61" t="s">
        <v>4010</v>
      </c>
      <c r="T171" s="61" t="s">
        <v>4010</v>
      </c>
      <c r="U171" s="61" t="s">
        <v>2041</v>
      </c>
      <c r="V171" s="61" t="s">
        <v>6763</v>
      </c>
      <c r="W171" s="61" t="s">
        <v>1938</v>
      </c>
      <c r="X171" s="61" t="s">
        <v>1447</v>
      </c>
      <c r="Y171" s="61" t="s">
        <v>2442</v>
      </c>
      <c r="Z171" s="62">
        <v>60</v>
      </c>
      <c r="AA171" s="61">
        <v>13</v>
      </c>
      <c r="AB171" s="62">
        <v>60</v>
      </c>
      <c r="AC171" s="61">
        <v>13</v>
      </c>
      <c r="AD171" s="62">
        <v>60</v>
      </c>
      <c r="AE171" s="61">
        <v>13</v>
      </c>
      <c r="AF171" s="61" t="s">
        <v>2037</v>
      </c>
      <c r="AG171" s="61" t="s">
        <v>1959</v>
      </c>
      <c r="AH171" s="61" t="s">
        <v>1702</v>
      </c>
      <c r="AI171" s="61">
        <v>0</v>
      </c>
      <c r="AJ171" s="61" t="s">
        <v>6730</v>
      </c>
      <c r="AK171" s="62">
        <v>2026</v>
      </c>
      <c r="AL171" s="62">
        <v>5</v>
      </c>
      <c r="AM171" s="62">
        <v>0</v>
      </c>
      <c r="AN171" s="62">
        <v>0</v>
      </c>
      <c r="AO171" s="62">
        <v>5</v>
      </c>
      <c r="AP171" s="61" t="s">
        <v>458</v>
      </c>
      <c r="AQ171" s="61" t="s">
        <v>1221</v>
      </c>
      <c r="AR171" s="61" t="s">
        <v>4011</v>
      </c>
      <c r="AS171" s="61" t="s">
        <v>2506</v>
      </c>
      <c r="AT171" s="61" t="s">
        <v>1702</v>
      </c>
      <c r="AU171" s="61" t="b">
        <v>0</v>
      </c>
      <c r="AV171" s="61" t="b">
        <v>0</v>
      </c>
      <c r="AW171" s="61" t="s">
        <v>1702</v>
      </c>
      <c r="AX171" s="61" t="s">
        <v>1702</v>
      </c>
      <c r="AY171" s="61">
        <v>0</v>
      </c>
      <c r="AZ171" s="61">
        <v>0</v>
      </c>
      <c r="BA171" s="61">
        <v>0</v>
      </c>
      <c r="BB171" s="61" t="s">
        <v>1942</v>
      </c>
      <c r="BC171" s="61">
        <v>14</v>
      </c>
      <c r="BD171" s="61" t="b">
        <v>0</v>
      </c>
      <c r="BH171" s="47" t="str">
        <f t="shared" si="4"/>
        <v>SGCD</v>
      </c>
      <c r="BI171" s="47" t="str">
        <f t="shared" si="5"/>
        <v>Z08</v>
      </c>
      <c r="BJ171" s="47">
        <v>1219</v>
      </c>
    </row>
    <row r="172" spans="1:62" hidden="1">
      <c r="A172" s="61" t="b">
        <v>0</v>
      </c>
      <c r="B172" s="62">
        <v>10496</v>
      </c>
      <c r="C172" s="61" t="s">
        <v>1702</v>
      </c>
      <c r="D172" s="61" t="s">
        <v>3916</v>
      </c>
      <c r="E172" s="61" t="s">
        <v>3917</v>
      </c>
      <c r="F172" s="61" t="s">
        <v>1198</v>
      </c>
      <c r="G172" s="62" t="s">
        <v>1702</v>
      </c>
      <c r="H172" s="61" t="s">
        <v>392</v>
      </c>
      <c r="I172" s="61" t="s">
        <v>1675</v>
      </c>
      <c r="J172" s="61" t="s">
        <v>3918</v>
      </c>
      <c r="K172" s="61" t="s">
        <v>3917</v>
      </c>
      <c r="L172" s="61" t="s">
        <v>2032</v>
      </c>
      <c r="M172" s="61" t="s">
        <v>1894</v>
      </c>
      <c r="N172" s="61" t="s">
        <v>1702</v>
      </c>
      <c r="O172" s="61" t="s">
        <v>1445</v>
      </c>
      <c r="P172" s="61">
        <v>0.8</v>
      </c>
      <c r="Q172" s="61">
        <v>930</v>
      </c>
      <c r="R172" s="61">
        <v>1585</v>
      </c>
      <c r="S172" s="61" t="s">
        <v>2273</v>
      </c>
      <c r="T172" s="61" t="s">
        <v>2273</v>
      </c>
      <c r="U172" s="61" t="s">
        <v>2041</v>
      </c>
      <c r="V172" s="61" t="s">
        <v>3919</v>
      </c>
      <c r="W172" s="61" t="s">
        <v>1938</v>
      </c>
      <c r="X172" s="61" t="s">
        <v>1447</v>
      </c>
      <c r="Y172" s="61" t="s">
        <v>2442</v>
      </c>
      <c r="Z172" s="62">
        <v>18</v>
      </c>
      <c r="AA172" s="61">
        <v>169</v>
      </c>
      <c r="AB172" s="62">
        <v>18</v>
      </c>
      <c r="AC172" s="61">
        <v>169</v>
      </c>
      <c r="AD172" s="62">
        <v>18</v>
      </c>
      <c r="AE172" s="61">
        <v>169</v>
      </c>
      <c r="AF172" s="61" t="s">
        <v>2348</v>
      </c>
      <c r="AG172" s="61" t="s">
        <v>3832</v>
      </c>
      <c r="AH172" s="61" t="s">
        <v>3920</v>
      </c>
      <c r="AI172" s="61">
        <v>0</v>
      </c>
      <c r="AJ172" s="61" t="s">
        <v>1996</v>
      </c>
      <c r="AK172" s="62">
        <v>2025</v>
      </c>
      <c r="AL172" s="62">
        <v>5</v>
      </c>
      <c r="AM172" s="62">
        <v>0</v>
      </c>
      <c r="AN172" s="62">
        <v>11</v>
      </c>
      <c r="AO172" s="62">
        <v>19</v>
      </c>
      <c r="AP172" s="61" t="s">
        <v>392</v>
      </c>
      <c r="AQ172" s="61" t="s">
        <v>1445</v>
      </c>
      <c r="AR172" s="61" t="s">
        <v>2276</v>
      </c>
      <c r="AS172" s="61" t="s">
        <v>3921</v>
      </c>
      <c r="AT172" s="61" t="s">
        <v>1702</v>
      </c>
      <c r="AU172" s="61" t="b">
        <v>1</v>
      </c>
      <c r="AV172" s="61" t="b">
        <v>0</v>
      </c>
      <c r="AW172" s="61" t="s">
        <v>1702</v>
      </c>
      <c r="AX172" s="61" t="s">
        <v>1702</v>
      </c>
      <c r="AY172" s="61">
        <v>0</v>
      </c>
      <c r="AZ172" s="61">
        <v>0</v>
      </c>
      <c r="BA172" s="61">
        <v>0</v>
      </c>
      <c r="BB172" s="61" t="s">
        <v>1943</v>
      </c>
      <c r="BC172" s="61">
        <v>22</v>
      </c>
      <c r="BD172" s="61" t="b">
        <v>0</v>
      </c>
      <c r="BH172" s="47" t="str">
        <f t="shared" si="4"/>
        <v>SGCD</v>
      </c>
      <c r="BI172" s="47" t="str">
        <f t="shared" si="5"/>
        <v>Z22</v>
      </c>
      <c r="BJ172" s="47">
        <v>935</v>
      </c>
    </row>
    <row r="173" spans="1:62" hidden="1">
      <c r="A173" s="61" t="b">
        <v>0</v>
      </c>
      <c r="B173" s="62">
        <v>10497</v>
      </c>
      <c r="C173" s="61" t="s">
        <v>1702</v>
      </c>
      <c r="D173" s="61" t="s">
        <v>2507</v>
      </c>
      <c r="E173" s="61" t="s">
        <v>2508</v>
      </c>
      <c r="F173" s="61" t="s">
        <v>1702</v>
      </c>
      <c r="G173" s="62" t="s">
        <v>1702</v>
      </c>
      <c r="H173" s="61" t="s">
        <v>1702</v>
      </c>
      <c r="I173" s="61" t="s">
        <v>1675</v>
      </c>
      <c r="J173" s="61" t="s">
        <v>2509</v>
      </c>
      <c r="K173" s="61" t="s">
        <v>2508</v>
      </c>
      <c r="L173" s="61" t="s">
        <v>2032</v>
      </c>
      <c r="M173" s="61" t="s">
        <v>1702</v>
      </c>
      <c r="N173" s="61" t="s">
        <v>1702</v>
      </c>
      <c r="O173" s="61" t="s">
        <v>1941</v>
      </c>
      <c r="P173" s="61">
        <v>0.6</v>
      </c>
      <c r="Q173" s="61">
        <v>306</v>
      </c>
      <c r="R173" s="61">
        <v>525</v>
      </c>
      <c r="S173" s="61" t="s">
        <v>2510</v>
      </c>
      <c r="T173" s="61" t="s">
        <v>2510</v>
      </c>
      <c r="U173" s="61" t="s">
        <v>2041</v>
      </c>
      <c r="V173" s="61" t="s">
        <v>2511</v>
      </c>
      <c r="W173" s="61" t="s">
        <v>1955</v>
      </c>
      <c r="X173" s="61" t="s">
        <v>1447</v>
      </c>
      <c r="Y173" s="61" t="s">
        <v>2512</v>
      </c>
      <c r="Z173" s="62">
        <v>117</v>
      </c>
      <c r="AA173" s="61">
        <v>92</v>
      </c>
      <c r="AB173" s="62">
        <v>117</v>
      </c>
      <c r="AC173" s="61">
        <v>92</v>
      </c>
      <c r="AD173" s="62">
        <v>117</v>
      </c>
      <c r="AE173" s="61">
        <v>92</v>
      </c>
      <c r="AF173" s="61" t="s">
        <v>2194</v>
      </c>
      <c r="AG173" s="61" t="s">
        <v>1959</v>
      </c>
      <c r="AH173" s="61" t="s">
        <v>1702</v>
      </c>
      <c r="AI173" s="61">
        <v>0</v>
      </c>
      <c r="AJ173" s="61" t="s">
        <v>2200</v>
      </c>
      <c r="AK173" s="62">
        <v>2025</v>
      </c>
      <c r="AL173" s="62">
        <v>11</v>
      </c>
      <c r="AM173" s="62">
        <v>0</v>
      </c>
      <c r="AN173" s="62">
        <v>6</v>
      </c>
      <c r="AO173" s="62">
        <v>13</v>
      </c>
      <c r="AP173" s="61" t="s">
        <v>1702</v>
      </c>
      <c r="AQ173" s="61" t="s">
        <v>1702</v>
      </c>
      <c r="AR173" s="61" t="s">
        <v>1702</v>
      </c>
      <c r="AS173" s="61" t="s">
        <v>2513</v>
      </c>
      <c r="AT173" s="61" t="s">
        <v>1702</v>
      </c>
      <c r="AU173" s="61" t="b">
        <v>1</v>
      </c>
      <c r="AV173" s="61" t="b">
        <v>0</v>
      </c>
      <c r="AW173" s="61" t="s">
        <v>1702</v>
      </c>
      <c r="AX173" s="61" t="s">
        <v>1702</v>
      </c>
      <c r="AY173" s="61">
        <v>0</v>
      </c>
      <c r="AZ173" s="61">
        <v>0</v>
      </c>
      <c r="BA173" s="61">
        <v>0</v>
      </c>
      <c r="BB173" s="61" t="s">
        <v>1995</v>
      </c>
      <c r="BC173" s="61">
        <v>1</v>
      </c>
      <c r="BD173" s="61" t="b">
        <v>0</v>
      </c>
      <c r="BH173" s="47" t="str">
        <f t="shared" si="4"/>
        <v>SGCC</v>
      </c>
      <c r="BI173" s="47" t="str">
        <f t="shared" si="5"/>
        <v>Z18</v>
      </c>
      <c r="BJ173" s="47">
        <v>1219</v>
      </c>
    </row>
    <row r="174" spans="1:62" hidden="1">
      <c r="A174" s="61" t="b">
        <v>0</v>
      </c>
      <c r="B174" s="62">
        <v>10512</v>
      </c>
      <c r="C174" s="61" t="s">
        <v>1702</v>
      </c>
      <c r="D174" s="61" t="s">
        <v>2514</v>
      </c>
      <c r="E174" s="61" t="s">
        <v>2515</v>
      </c>
      <c r="F174" s="61" t="s">
        <v>2065</v>
      </c>
      <c r="G174" s="62" t="s">
        <v>1702</v>
      </c>
      <c r="H174" s="61" t="s">
        <v>297</v>
      </c>
      <c r="I174" s="61" t="s">
        <v>1675</v>
      </c>
      <c r="J174" s="61" t="s">
        <v>2516</v>
      </c>
      <c r="K174" s="61" t="s">
        <v>2515</v>
      </c>
      <c r="L174" s="61" t="s">
        <v>2032</v>
      </c>
      <c r="M174" s="61" t="s">
        <v>1894</v>
      </c>
      <c r="N174" s="61" t="s">
        <v>1702</v>
      </c>
      <c r="O174" s="61" t="s">
        <v>1941</v>
      </c>
      <c r="P174" s="61">
        <v>0.7</v>
      </c>
      <c r="Q174" s="61">
        <v>163</v>
      </c>
      <c r="R174" s="61">
        <v>420</v>
      </c>
      <c r="S174" s="61" t="s">
        <v>2426</v>
      </c>
      <c r="T174" s="61" t="s">
        <v>1702</v>
      </c>
      <c r="U174" s="61" t="s">
        <v>2041</v>
      </c>
      <c r="V174" s="61" t="s">
        <v>2517</v>
      </c>
      <c r="W174" s="61" t="s">
        <v>1938</v>
      </c>
      <c r="X174" s="61" t="s">
        <v>1447</v>
      </c>
      <c r="Y174" s="61" t="s">
        <v>2518</v>
      </c>
      <c r="Z174" s="62">
        <v>35</v>
      </c>
      <c r="AA174" s="61">
        <v>16</v>
      </c>
      <c r="AB174" s="62">
        <v>35</v>
      </c>
      <c r="AC174" s="61">
        <v>16</v>
      </c>
      <c r="AD174" s="62">
        <v>35</v>
      </c>
      <c r="AE174" s="61">
        <v>16</v>
      </c>
      <c r="AF174" s="61" t="s">
        <v>2275</v>
      </c>
      <c r="AG174" s="61" t="s">
        <v>1959</v>
      </c>
      <c r="AH174" s="61" t="s">
        <v>1702</v>
      </c>
      <c r="AI174" s="61">
        <v>0</v>
      </c>
      <c r="AJ174" s="61" t="s">
        <v>1981</v>
      </c>
      <c r="AK174" s="62">
        <v>2025</v>
      </c>
      <c r="AL174" s="62">
        <v>6</v>
      </c>
      <c r="AM174" s="62">
        <v>0</v>
      </c>
      <c r="AN174" s="62">
        <v>10</v>
      </c>
      <c r="AO174" s="62">
        <v>20</v>
      </c>
      <c r="AP174" s="61" t="s">
        <v>297</v>
      </c>
      <c r="AQ174" s="61" t="s">
        <v>1221</v>
      </c>
      <c r="AR174" s="61" t="s">
        <v>2429</v>
      </c>
      <c r="AS174" s="61" t="s">
        <v>2519</v>
      </c>
      <c r="AT174" s="61" t="s">
        <v>1702</v>
      </c>
      <c r="AU174" s="61" t="b">
        <v>1</v>
      </c>
      <c r="AV174" s="61" t="b">
        <v>0</v>
      </c>
      <c r="AW174" s="61" t="s">
        <v>1702</v>
      </c>
      <c r="AX174" s="61" t="s">
        <v>1702</v>
      </c>
      <c r="AY174" s="61">
        <v>0</v>
      </c>
      <c r="AZ174" s="61">
        <v>0</v>
      </c>
      <c r="BA174" s="61">
        <v>0</v>
      </c>
      <c r="BB174" s="61" t="s">
        <v>1942</v>
      </c>
      <c r="BC174" s="61">
        <v>2</v>
      </c>
      <c r="BD174" s="61" t="b">
        <v>0</v>
      </c>
      <c r="BH174" s="47" t="s">
        <v>1197</v>
      </c>
      <c r="BI174" s="47" t="str">
        <f t="shared" si="5"/>
        <v>Z18</v>
      </c>
      <c r="BJ174" s="47">
        <v>1219</v>
      </c>
    </row>
    <row r="175" spans="1:62" hidden="1">
      <c r="A175" s="61" t="b">
        <v>0</v>
      </c>
      <c r="B175" s="62">
        <v>10513</v>
      </c>
      <c r="C175" s="61" t="s">
        <v>1702</v>
      </c>
      <c r="D175" s="61" t="s">
        <v>2514</v>
      </c>
      <c r="E175" s="61" t="s">
        <v>3494</v>
      </c>
      <c r="F175" s="61" t="s">
        <v>2069</v>
      </c>
      <c r="G175" s="62" t="s">
        <v>1702</v>
      </c>
      <c r="H175" s="61" t="s">
        <v>558</v>
      </c>
      <c r="I175" s="61" t="s">
        <v>1675</v>
      </c>
      <c r="J175" s="61" t="s">
        <v>2516</v>
      </c>
      <c r="K175" s="61" t="s">
        <v>3494</v>
      </c>
      <c r="L175" s="61" t="s">
        <v>2032</v>
      </c>
      <c r="M175" s="61" t="s">
        <v>1894</v>
      </c>
      <c r="N175" s="61" t="s">
        <v>1702</v>
      </c>
      <c r="O175" s="61" t="s">
        <v>1941</v>
      </c>
      <c r="P175" s="61">
        <v>0.7</v>
      </c>
      <c r="Q175" s="61">
        <v>95</v>
      </c>
      <c r="R175" s="61">
        <v>0</v>
      </c>
      <c r="S175" s="61" t="s">
        <v>3495</v>
      </c>
      <c r="T175" s="61" t="s">
        <v>3495</v>
      </c>
      <c r="U175" s="61" t="s">
        <v>2041</v>
      </c>
      <c r="V175" s="61" t="s">
        <v>3496</v>
      </c>
      <c r="W175" s="61" t="s">
        <v>1938</v>
      </c>
      <c r="X175" s="61" t="s">
        <v>1447</v>
      </c>
      <c r="Y175" s="61" t="s">
        <v>2518</v>
      </c>
      <c r="Z175" s="62">
        <v>1</v>
      </c>
      <c r="AA175" s="61">
        <v>67</v>
      </c>
      <c r="AB175" s="62">
        <v>1</v>
      </c>
      <c r="AC175" s="61">
        <v>67</v>
      </c>
      <c r="AD175" s="62">
        <v>1</v>
      </c>
      <c r="AE175" s="61">
        <v>67</v>
      </c>
      <c r="AF175" s="61" t="s">
        <v>3418</v>
      </c>
      <c r="AG175" s="61" t="s">
        <v>1958</v>
      </c>
      <c r="AH175" s="61" t="s">
        <v>1702</v>
      </c>
      <c r="AI175" s="61">
        <v>0</v>
      </c>
      <c r="AJ175" s="61" t="s">
        <v>3304</v>
      </c>
      <c r="AK175" s="62">
        <v>2025</v>
      </c>
      <c r="AL175" s="62">
        <v>9</v>
      </c>
      <c r="AM175" s="62">
        <v>0</v>
      </c>
      <c r="AN175" s="62">
        <v>7</v>
      </c>
      <c r="AO175" s="62">
        <v>19</v>
      </c>
      <c r="AP175" s="61" t="s">
        <v>558</v>
      </c>
      <c r="AQ175" s="61" t="s">
        <v>1221</v>
      </c>
      <c r="AR175" s="61" t="s">
        <v>2833</v>
      </c>
      <c r="AS175" s="61" t="s">
        <v>2519</v>
      </c>
      <c r="AT175" s="61" t="s">
        <v>1702</v>
      </c>
      <c r="AU175" s="61" t="b">
        <v>1</v>
      </c>
      <c r="AV175" s="61" t="b">
        <v>0</v>
      </c>
      <c r="AW175" s="61" t="s">
        <v>1702</v>
      </c>
      <c r="AX175" s="61" t="s">
        <v>1702</v>
      </c>
      <c r="AY175" s="61">
        <v>0</v>
      </c>
      <c r="AZ175" s="61">
        <v>0</v>
      </c>
      <c r="BA175" s="61">
        <v>0</v>
      </c>
      <c r="BB175" s="61" t="s">
        <v>1942</v>
      </c>
      <c r="BC175" s="61">
        <v>2</v>
      </c>
      <c r="BD175" s="61" t="b">
        <v>0</v>
      </c>
      <c r="BH175" s="47" t="s">
        <v>1197</v>
      </c>
      <c r="BI175" s="47" t="str">
        <f t="shared" si="5"/>
        <v>Z18</v>
      </c>
      <c r="BJ175" s="47">
        <v>1219</v>
      </c>
    </row>
    <row r="176" spans="1:62" hidden="1">
      <c r="A176" s="61" t="b">
        <v>0</v>
      </c>
      <c r="B176" s="62">
        <v>10514</v>
      </c>
      <c r="C176" s="61" t="s">
        <v>1702</v>
      </c>
      <c r="D176" s="61" t="s">
        <v>3497</v>
      </c>
      <c r="E176" s="61" t="s">
        <v>3498</v>
      </c>
      <c r="F176" s="61" t="s">
        <v>1702</v>
      </c>
      <c r="G176" s="62" t="s">
        <v>1702</v>
      </c>
      <c r="H176" s="61" t="s">
        <v>1702</v>
      </c>
      <c r="I176" s="61" t="s">
        <v>1675</v>
      </c>
      <c r="J176" s="61" t="s">
        <v>3499</v>
      </c>
      <c r="K176" s="61" t="s">
        <v>3498</v>
      </c>
      <c r="L176" s="61" t="s">
        <v>2032</v>
      </c>
      <c r="M176" s="61" t="s">
        <v>1894</v>
      </c>
      <c r="N176" s="61" t="s">
        <v>1702</v>
      </c>
      <c r="O176" s="61" t="s">
        <v>1947</v>
      </c>
      <c r="P176" s="61">
        <v>0.5</v>
      </c>
      <c r="Q176" s="61">
        <v>49</v>
      </c>
      <c r="R176" s="61">
        <v>0</v>
      </c>
      <c r="S176" s="61" t="s">
        <v>3500</v>
      </c>
      <c r="T176" s="61" t="s">
        <v>3500</v>
      </c>
      <c r="U176" s="61" t="s">
        <v>2041</v>
      </c>
      <c r="V176" s="61" t="s">
        <v>3501</v>
      </c>
      <c r="W176" s="61" t="s">
        <v>1938</v>
      </c>
      <c r="X176" s="61" t="s">
        <v>1447</v>
      </c>
      <c r="Y176" s="61" t="s">
        <v>2518</v>
      </c>
      <c r="Z176" s="62">
        <v>1</v>
      </c>
      <c r="AA176" s="61">
        <v>78</v>
      </c>
      <c r="AB176" s="62">
        <v>1</v>
      </c>
      <c r="AC176" s="61">
        <v>78</v>
      </c>
      <c r="AD176" s="62">
        <v>1</v>
      </c>
      <c r="AE176" s="61">
        <v>78</v>
      </c>
      <c r="AF176" s="61" t="s">
        <v>4975</v>
      </c>
      <c r="AG176" s="61" t="s">
        <v>1958</v>
      </c>
      <c r="AH176" s="61" t="s">
        <v>1702</v>
      </c>
      <c r="AI176" s="61">
        <v>0</v>
      </c>
      <c r="AJ176" s="61" t="s">
        <v>3491</v>
      </c>
      <c r="AK176" s="62">
        <v>2025</v>
      </c>
      <c r="AL176" s="62">
        <v>7</v>
      </c>
      <c r="AM176" s="62">
        <v>0</v>
      </c>
      <c r="AN176" s="62">
        <v>10</v>
      </c>
      <c r="AO176" s="62">
        <v>4</v>
      </c>
      <c r="AP176" s="61" t="s">
        <v>1702</v>
      </c>
      <c r="AQ176" s="61" t="s">
        <v>1702</v>
      </c>
      <c r="AR176" s="61" t="s">
        <v>1702</v>
      </c>
      <c r="AS176" s="61" t="s">
        <v>3502</v>
      </c>
      <c r="AT176" s="61" t="s">
        <v>1702</v>
      </c>
      <c r="AU176" s="61" t="b">
        <v>1</v>
      </c>
      <c r="AV176" s="61" t="b">
        <v>0</v>
      </c>
      <c r="AW176" s="61" t="s">
        <v>1702</v>
      </c>
      <c r="AX176" s="61" t="s">
        <v>1702</v>
      </c>
      <c r="AY176" s="61">
        <v>0</v>
      </c>
      <c r="AZ176" s="61">
        <v>0</v>
      </c>
      <c r="BA176" s="61">
        <v>0</v>
      </c>
      <c r="BB176" s="61" t="s">
        <v>1943</v>
      </c>
      <c r="BC176" s="61">
        <v>1</v>
      </c>
      <c r="BD176" s="61" t="b">
        <v>0</v>
      </c>
      <c r="BH176" s="47" t="s">
        <v>1197</v>
      </c>
      <c r="BI176" s="47" t="str">
        <f t="shared" si="5"/>
        <v>Z08</v>
      </c>
      <c r="BJ176" s="47">
        <v>1219</v>
      </c>
    </row>
    <row r="177" spans="1:62" hidden="1">
      <c r="A177" s="61" t="b">
        <v>0</v>
      </c>
      <c r="B177" s="62">
        <v>10515</v>
      </c>
      <c r="C177" s="61" t="s">
        <v>1702</v>
      </c>
      <c r="D177" s="61" t="s">
        <v>2521</v>
      </c>
      <c r="E177" s="61" t="s">
        <v>3922</v>
      </c>
      <c r="F177" s="61" t="s">
        <v>2030</v>
      </c>
      <c r="G177" s="62" t="s">
        <v>1702</v>
      </c>
      <c r="H177" s="61" t="s">
        <v>165</v>
      </c>
      <c r="I177" s="61" t="s">
        <v>1675</v>
      </c>
      <c r="J177" s="61" t="s">
        <v>2523</v>
      </c>
      <c r="K177" s="61" t="s">
        <v>3923</v>
      </c>
      <c r="L177" s="61" t="s">
        <v>2032</v>
      </c>
      <c r="M177" s="61" t="s">
        <v>1894</v>
      </c>
      <c r="N177" s="61" t="s">
        <v>1702</v>
      </c>
      <c r="O177" s="61" t="s">
        <v>1947</v>
      </c>
      <c r="P177" s="61">
        <v>0.5</v>
      </c>
      <c r="Q177" s="61">
        <v>260</v>
      </c>
      <c r="R177" s="61">
        <v>300</v>
      </c>
      <c r="S177" s="61" t="s">
        <v>3142</v>
      </c>
      <c r="T177" s="61" t="s">
        <v>3142</v>
      </c>
      <c r="U177" s="61" t="s">
        <v>2041</v>
      </c>
      <c r="V177" s="61" t="s">
        <v>3924</v>
      </c>
      <c r="W177" s="61" t="s">
        <v>1938</v>
      </c>
      <c r="X177" s="61" t="s">
        <v>1447</v>
      </c>
      <c r="Y177" s="61" t="s">
        <v>2518</v>
      </c>
      <c r="Z177" s="62">
        <v>53</v>
      </c>
      <c r="AA177" s="61">
        <v>16</v>
      </c>
      <c r="AB177" s="62">
        <v>53</v>
      </c>
      <c r="AC177" s="61">
        <v>16</v>
      </c>
      <c r="AD177" s="62">
        <v>53</v>
      </c>
      <c r="AE177" s="61">
        <v>16</v>
      </c>
      <c r="AF177" s="61" t="s">
        <v>2237</v>
      </c>
      <c r="AG177" s="61" t="s">
        <v>3734</v>
      </c>
      <c r="AH177" s="61" t="s">
        <v>1702</v>
      </c>
      <c r="AI177" s="61">
        <v>0</v>
      </c>
      <c r="AJ177" s="61" t="s">
        <v>1986</v>
      </c>
      <c r="AK177" s="62">
        <v>2025</v>
      </c>
      <c r="AL177" s="62">
        <v>8</v>
      </c>
      <c r="AM177" s="62">
        <v>0</v>
      </c>
      <c r="AN177" s="62">
        <v>8</v>
      </c>
      <c r="AO177" s="62">
        <v>18</v>
      </c>
      <c r="AP177" s="61" t="s">
        <v>165</v>
      </c>
      <c r="AQ177" s="61" t="s">
        <v>1221</v>
      </c>
      <c r="AR177" s="61" t="s">
        <v>3144</v>
      </c>
      <c r="AS177" s="61" t="s">
        <v>2528</v>
      </c>
      <c r="AT177" s="61" t="s">
        <v>1702</v>
      </c>
      <c r="AU177" s="61" t="b">
        <v>1</v>
      </c>
      <c r="AV177" s="61" t="b">
        <v>0</v>
      </c>
      <c r="AW177" s="61" t="s">
        <v>1702</v>
      </c>
      <c r="AX177" s="61" t="s">
        <v>1702</v>
      </c>
      <c r="AY177" s="61">
        <v>0</v>
      </c>
      <c r="AZ177" s="61">
        <v>0</v>
      </c>
      <c r="BA177" s="61">
        <v>0</v>
      </c>
      <c r="BB177" s="61" t="s">
        <v>1943</v>
      </c>
      <c r="BC177" s="61">
        <v>1</v>
      </c>
      <c r="BD177" s="61" t="b">
        <v>0</v>
      </c>
      <c r="BH177" s="47" t="s">
        <v>1197</v>
      </c>
      <c r="BI177" s="47" t="str">
        <f t="shared" si="5"/>
        <v>Z08</v>
      </c>
      <c r="BJ177" s="47">
        <v>1219</v>
      </c>
    </row>
    <row r="178" spans="1:62" hidden="1">
      <c r="A178" s="61" t="b">
        <v>0</v>
      </c>
      <c r="B178" s="62">
        <v>10516</v>
      </c>
      <c r="C178" s="61" t="s">
        <v>1702</v>
      </c>
      <c r="D178" s="61" t="s">
        <v>2521</v>
      </c>
      <c r="E178" s="61" t="s">
        <v>2522</v>
      </c>
      <c r="F178" s="61" t="s">
        <v>2119</v>
      </c>
      <c r="G178" s="62" t="s">
        <v>1702</v>
      </c>
      <c r="H178" s="61" t="s">
        <v>21</v>
      </c>
      <c r="I178" s="61" t="s">
        <v>1675</v>
      </c>
      <c r="J178" s="61" t="s">
        <v>2523</v>
      </c>
      <c r="K178" s="61" t="s">
        <v>2522</v>
      </c>
      <c r="L178" s="61" t="s">
        <v>2032</v>
      </c>
      <c r="M178" s="61" t="s">
        <v>1894</v>
      </c>
      <c r="N178" s="61" t="s">
        <v>1702</v>
      </c>
      <c r="O178" s="61" t="s">
        <v>1947</v>
      </c>
      <c r="P178" s="61">
        <v>0.5</v>
      </c>
      <c r="Q178" s="61">
        <v>157</v>
      </c>
      <c r="R178" s="61">
        <v>419</v>
      </c>
      <c r="S178" s="61" t="s">
        <v>2524</v>
      </c>
      <c r="T178" s="61" t="s">
        <v>2524</v>
      </c>
      <c r="U178" s="61" t="s">
        <v>2041</v>
      </c>
      <c r="V178" s="61" t="s">
        <v>2525</v>
      </c>
      <c r="W178" s="61" t="s">
        <v>1938</v>
      </c>
      <c r="X178" s="61" t="s">
        <v>1447</v>
      </c>
      <c r="Y178" s="61" t="s">
        <v>2518</v>
      </c>
      <c r="Z178" s="62">
        <v>6</v>
      </c>
      <c r="AA178" s="61">
        <v>2</v>
      </c>
      <c r="AB178" s="62">
        <v>6</v>
      </c>
      <c r="AC178" s="61">
        <v>2</v>
      </c>
      <c r="AD178" s="62">
        <v>6</v>
      </c>
      <c r="AE178" s="61">
        <v>2</v>
      </c>
      <c r="AF178" s="61" t="s">
        <v>2062</v>
      </c>
      <c r="AG178" s="61" t="s">
        <v>1959</v>
      </c>
      <c r="AH178" s="61" t="s">
        <v>1702</v>
      </c>
      <c r="AI178" s="61">
        <v>0</v>
      </c>
      <c r="AJ178" s="61" t="s">
        <v>2526</v>
      </c>
      <c r="AK178" s="62">
        <v>2025</v>
      </c>
      <c r="AL178" s="62">
        <v>8</v>
      </c>
      <c r="AM178" s="62">
        <v>0</v>
      </c>
      <c r="AN178" s="62">
        <v>8</v>
      </c>
      <c r="AO178" s="62">
        <v>19</v>
      </c>
      <c r="AP178" s="61" t="s">
        <v>21</v>
      </c>
      <c r="AQ178" s="61" t="s">
        <v>1221</v>
      </c>
      <c r="AR178" s="61" t="s">
        <v>2527</v>
      </c>
      <c r="AS178" s="61" t="s">
        <v>2528</v>
      </c>
      <c r="AT178" s="61" t="s">
        <v>1702</v>
      </c>
      <c r="AU178" s="61" t="b">
        <v>1</v>
      </c>
      <c r="AV178" s="61" t="b">
        <v>0</v>
      </c>
      <c r="AW178" s="61" t="s">
        <v>1702</v>
      </c>
      <c r="AX178" s="61" t="s">
        <v>1702</v>
      </c>
      <c r="AY178" s="61">
        <v>0</v>
      </c>
      <c r="AZ178" s="61">
        <v>0</v>
      </c>
      <c r="BA178" s="61">
        <v>0</v>
      </c>
      <c r="BB178" s="61" t="s">
        <v>1943</v>
      </c>
      <c r="BC178" s="61">
        <v>1</v>
      </c>
      <c r="BD178" s="61" t="b">
        <v>0</v>
      </c>
      <c r="BH178" s="47" t="s">
        <v>1197</v>
      </c>
      <c r="BI178" s="47" t="str">
        <f t="shared" si="5"/>
        <v>Z08</v>
      </c>
      <c r="BJ178" s="47">
        <v>1219</v>
      </c>
    </row>
    <row r="179" spans="1:62" hidden="1">
      <c r="A179" s="61" t="b">
        <v>0</v>
      </c>
      <c r="B179" s="62">
        <v>10519</v>
      </c>
      <c r="C179" s="61" t="s">
        <v>1702</v>
      </c>
      <c r="D179" s="61" t="s">
        <v>2529</v>
      </c>
      <c r="E179" s="61" t="s">
        <v>4567</v>
      </c>
      <c r="F179" s="61" t="s">
        <v>2069</v>
      </c>
      <c r="G179" s="62" t="s">
        <v>1702</v>
      </c>
      <c r="H179" s="61" t="s">
        <v>262</v>
      </c>
      <c r="I179" s="61" t="s">
        <v>1675</v>
      </c>
      <c r="J179" s="61" t="s">
        <v>2530</v>
      </c>
      <c r="K179" s="61" t="s">
        <v>4568</v>
      </c>
      <c r="L179" s="61" t="s">
        <v>2032</v>
      </c>
      <c r="M179" s="61" t="s">
        <v>1894</v>
      </c>
      <c r="N179" s="61" t="s">
        <v>1702</v>
      </c>
      <c r="O179" s="61" t="s">
        <v>1941</v>
      </c>
      <c r="P179" s="61">
        <v>0.7</v>
      </c>
      <c r="Q179" s="61">
        <v>184.8</v>
      </c>
      <c r="R179" s="61">
        <v>235</v>
      </c>
      <c r="S179" s="61" t="s">
        <v>2549</v>
      </c>
      <c r="T179" s="61" t="s">
        <v>1702</v>
      </c>
      <c r="U179" s="61" t="s">
        <v>2041</v>
      </c>
      <c r="V179" s="61" t="s">
        <v>4566</v>
      </c>
      <c r="W179" s="61" t="s">
        <v>1938</v>
      </c>
      <c r="X179" s="61" t="s">
        <v>1447</v>
      </c>
      <c r="Y179" s="61" t="s">
        <v>2518</v>
      </c>
      <c r="Z179" s="62">
        <v>9</v>
      </c>
      <c r="AA179" s="61">
        <v>2</v>
      </c>
      <c r="AB179" s="62">
        <v>9</v>
      </c>
      <c r="AC179" s="61">
        <v>2</v>
      </c>
      <c r="AD179" s="62">
        <v>9</v>
      </c>
      <c r="AE179" s="61">
        <v>2</v>
      </c>
      <c r="AF179" s="61" t="s">
        <v>2042</v>
      </c>
      <c r="AG179" s="61" t="s">
        <v>3734</v>
      </c>
      <c r="AH179" s="61" t="s">
        <v>4569</v>
      </c>
      <c r="AI179" s="61">
        <v>0</v>
      </c>
      <c r="AJ179" s="61" t="s">
        <v>4437</v>
      </c>
      <c r="AK179" s="62">
        <v>2026</v>
      </c>
      <c r="AL179" s="62">
        <v>2</v>
      </c>
      <c r="AM179" s="62">
        <v>0</v>
      </c>
      <c r="AN179" s="62">
        <v>3</v>
      </c>
      <c r="AO179" s="62">
        <v>11</v>
      </c>
      <c r="AP179" s="61" t="s">
        <v>262</v>
      </c>
      <c r="AQ179" s="61" t="s">
        <v>1221</v>
      </c>
      <c r="AR179" s="61" t="s">
        <v>4272</v>
      </c>
      <c r="AS179" s="61" t="s">
        <v>2531</v>
      </c>
      <c r="AT179" s="61" t="s">
        <v>1702</v>
      </c>
      <c r="AU179" s="61" t="b">
        <v>1</v>
      </c>
      <c r="AV179" s="61" t="b">
        <v>0</v>
      </c>
      <c r="AW179" s="61" t="s">
        <v>1702</v>
      </c>
      <c r="AX179" s="61" t="s">
        <v>1702</v>
      </c>
      <c r="AY179" s="61">
        <v>0</v>
      </c>
      <c r="AZ179" s="61">
        <v>0</v>
      </c>
      <c r="BA179" s="61">
        <v>0</v>
      </c>
      <c r="BB179" s="61" t="s">
        <v>1943</v>
      </c>
      <c r="BC179" s="61">
        <v>5</v>
      </c>
      <c r="BD179" s="61" t="b">
        <v>0</v>
      </c>
      <c r="BH179" s="47" t="s">
        <v>1197</v>
      </c>
      <c r="BI179" s="47" t="str">
        <f t="shared" si="5"/>
        <v>Z18</v>
      </c>
      <c r="BJ179" s="47">
        <v>1219</v>
      </c>
    </row>
    <row r="180" spans="1:62" hidden="1">
      <c r="A180" s="61" t="b">
        <v>0</v>
      </c>
      <c r="B180" s="62">
        <v>10520</v>
      </c>
      <c r="C180" s="61" t="s">
        <v>1702</v>
      </c>
      <c r="D180" s="61" t="s">
        <v>2532</v>
      </c>
      <c r="E180" s="61" t="s">
        <v>2533</v>
      </c>
      <c r="F180" s="61" t="s">
        <v>1702</v>
      </c>
      <c r="G180" s="62" t="s">
        <v>1702</v>
      </c>
      <c r="H180" s="61" t="s">
        <v>1702</v>
      </c>
      <c r="I180" s="61" t="s">
        <v>1675</v>
      </c>
      <c r="J180" s="61" t="s">
        <v>2534</v>
      </c>
      <c r="K180" s="61" t="s">
        <v>2533</v>
      </c>
      <c r="L180" s="61" t="s">
        <v>2032</v>
      </c>
      <c r="M180" s="61" t="s">
        <v>1894</v>
      </c>
      <c r="N180" s="61" t="s">
        <v>1702</v>
      </c>
      <c r="O180" s="61" t="s">
        <v>1941</v>
      </c>
      <c r="P180" s="61">
        <v>0.7</v>
      </c>
      <c r="Q180" s="61">
        <v>36</v>
      </c>
      <c r="R180" s="61">
        <v>0</v>
      </c>
      <c r="S180" s="61" t="s">
        <v>2535</v>
      </c>
      <c r="T180" s="61" t="s">
        <v>2535</v>
      </c>
      <c r="U180" s="61" t="s">
        <v>2041</v>
      </c>
      <c r="V180" s="61" t="s">
        <v>2536</v>
      </c>
      <c r="W180" s="61" t="s">
        <v>1938</v>
      </c>
      <c r="X180" s="61" t="s">
        <v>1447</v>
      </c>
      <c r="Y180" s="61" t="s">
        <v>2518</v>
      </c>
      <c r="Z180" s="62">
        <v>1</v>
      </c>
      <c r="AA180" s="61">
        <v>94</v>
      </c>
      <c r="AB180" s="62">
        <v>1</v>
      </c>
      <c r="AC180" s="61">
        <v>94</v>
      </c>
      <c r="AD180" s="62">
        <v>1</v>
      </c>
      <c r="AE180" s="61">
        <v>94</v>
      </c>
      <c r="AF180" s="61" t="s">
        <v>2649</v>
      </c>
      <c r="AG180" s="61" t="s">
        <v>1959</v>
      </c>
      <c r="AH180" s="61" t="s">
        <v>1702</v>
      </c>
      <c r="AI180" s="61">
        <v>0</v>
      </c>
      <c r="AJ180" s="61" t="s">
        <v>1952</v>
      </c>
      <c r="AK180" s="62">
        <v>2025</v>
      </c>
      <c r="AL180" s="62">
        <v>7</v>
      </c>
      <c r="AM180" s="62">
        <v>0</v>
      </c>
      <c r="AN180" s="62">
        <v>9</v>
      </c>
      <c r="AO180" s="62">
        <v>18</v>
      </c>
      <c r="AP180" s="61" t="s">
        <v>1702</v>
      </c>
      <c r="AQ180" s="61" t="s">
        <v>1702</v>
      </c>
      <c r="AR180" s="61" t="s">
        <v>1702</v>
      </c>
      <c r="AS180" s="61" t="s">
        <v>2538</v>
      </c>
      <c r="AT180" s="61" t="s">
        <v>1702</v>
      </c>
      <c r="AU180" s="61" t="b">
        <v>1</v>
      </c>
      <c r="AV180" s="61" t="b">
        <v>0</v>
      </c>
      <c r="AW180" s="61" t="s">
        <v>1702</v>
      </c>
      <c r="AX180" s="61" t="s">
        <v>1702</v>
      </c>
      <c r="AY180" s="61">
        <v>0</v>
      </c>
      <c r="AZ180" s="61">
        <v>0</v>
      </c>
      <c r="BA180" s="61">
        <v>0</v>
      </c>
      <c r="BB180" s="61" t="s">
        <v>1943</v>
      </c>
      <c r="BC180" s="61">
        <v>5</v>
      </c>
      <c r="BD180" s="61" t="b">
        <v>0</v>
      </c>
      <c r="BH180" s="47" t="s">
        <v>1197</v>
      </c>
      <c r="BI180" s="47" t="str">
        <f t="shared" si="5"/>
        <v>Z18</v>
      </c>
      <c r="BJ180" s="47">
        <v>1219</v>
      </c>
    </row>
    <row r="181" spans="1:62" hidden="1">
      <c r="A181" s="61" t="b">
        <v>0</v>
      </c>
      <c r="B181" s="62">
        <v>10521</v>
      </c>
      <c r="C181" s="61" t="s">
        <v>1702</v>
      </c>
      <c r="D181" s="61" t="s">
        <v>2532</v>
      </c>
      <c r="E181" s="61" t="s">
        <v>2539</v>
      </c>
      <c r="F181" s="61" t="s">
        <v>2069</v>
      </c>
      <c r="G181" s="62" t="s">
        <v>1702</v>
      </c>
      <c r="H181" s="61" t="s">
        <v>75</v>
      </c>
      <c r="I181" s="61" t="s">
        <v>1675</v>
      </c>
      <c r="J181" s="61" t="s">
        <v>2534</v>
      </c>
      <c r="K181" s="61" t="s">
        <v>2539</v>
      </c>
      <c r="L181" s="61" t="s">
        <v>2032</v>
      </c>
      <c r="M181" s="61" t="s">
        <v>1894</v>
      </c>
      <c r="N181" s="61" t="s">
        <v>1702</v>
      </c>
      <c r="O181" s="61" t="s">
        <v>1941</v>
      </c>
      <c r="P181" s="61">
        <v>0.7</v>
      </c>
      <c r="Q181" s="61">
        <v>36</v>
      </c>
      <c r="R181" s="61">
        <v>438</v>
      </c>
      <c r="S181" s="61" t="s">
        <v>2540</v>
      </c>
      <c r="T181" s="61" t="s">
        <v>2540</v>
      </c>
      <c r="U181" s="61" t="s">
        <v>2041</v>
      </c>
      <c r="V181" s="61" t="s">
        <v>2541</v>
      </c>
      <c r="W181" s="61" t="s">
        <v>1938</v>
      </c>
      <c r="X181" s="61" t="s">
        <v>1447</v>
      </c>
      <c r="Y181" s="61" t="s">
        <v>2518</v>
      </c>
      <c r="Z181" s="62">
        <v>300</v>
      </c>
      <c r="AA181" s="61">
        <v>26</v>
      </c>
      <c r="AB181" s="62">
        <v>300</v>
      </c>
      <c r="AC181" s="61">
        <v>26</v>
      </c>
      <c r="AD181" s="62">
        <v>300</v>
      </c>
      <c r="AE181" s="61">
        <v>26</v>
      </c>
      <c r="AF181" s="61" t="s">
        <v>2062</v>
      </c>
      <c r="AG181" s="61" t="s">
        <v>1959</v>
      </c>
      <c r="AH181" s="61" t="s">
        <v>1702</v>
      </c>
      <c r="AI181" s="61">
        <v>0</v>
      </c>
      <c r="AJ181" s="61" t="s">
        <v>2354</v>
      </c>
      <c r="AK181" s="62">
        <v>2025</v>
      </c>
      <c r="AL181" s="62">
        <v>11</v>
      </c>
      <c r="AM181" s="62">
        <v>0</v>
      </c>
      <c r="AN181" s="62">
        <v>6</v>
      </c>
      <c r="AO181" s="62">
        <v>5</v>
      </c>
      <c r="AP181" s="61" t="s">
        <v>75</v>
      </c>
      <c r="AQ181" s="61" t="s">
        <v>1221</v>
      </c>
      <c r="AR181" s="61" t="s">
        <v>2542</v>
      </c>
      <c r="AS181" s="61" t="s">
        <v>2538</v>
      </c>
      <c r="AT181" s="61" t="s">
        <v>1702</v>
      </c>
      <c r="AU181" s="61" t="b">
        <v>1</v>
      </c>
      <c r="AV181" s="61" t="b">
        <v>0</v>
      </c>
      <c r="AW181" s="61" t="s">
        <v>1702</v>
      </c>
      <c r="AX181" s="61" t="s">
        <v>1702</v>
      </c>
      <c r="AY181" s="61">
        <v>0</v>
      </c>
      <c r="AZ181" s="61">
        <v>0</v>
      </c>
      <c r="BA181" s="61">
        <v>0</v>
      </c>
      <c r="BB181" s="61" t="s">
        <v>1943</v>
      </c>
      <c r="BC181" s="61">
        <v>5</v>
      </c>
      <c r="BD181" s="61" t="b">
        <v>0</v>
      </c>
      <c r="BH181" s="47" t="s">
        <v>1197</v>
      </c>
      <c r="BI181" s="47" t="str">
        <f t="shared" si="5"/>
        <v>Z18</v>
      </c>
      <c r="BJ181" s="47">
        <v>1219</v>
      </c>
    </row>
    <row r="182" spans="1:62" hidden="1">
      <c r="A182" s="61" t="b">
        <v>0</v>
      </c>
      <c r="B182" s="62">
        <v>10522</v>
      </c>
      <c r="C182" s="61" t="s">
        <v>1702</v>
      </c>
      <c r="D182" s="61" t="s">
        <v>2532</v>
      </c>
      <c r="E182" s="61" t="s">
        <v>2543</v>
      </c>
      <c r="F182" s="61" t="s">
        <v>2069</v>
      </c>
      <c r="G182" s="62" t="s">
        <v>1702</v>
      </c>
      <c r="H182" s="61" t="s">
        <v>75</v>
      </c>
      <c r="I182" s="61" t="s">
        <v>1675</v>
      </c>
      <c r="J182" s="61" t="s">
        <v>2534</v>
      </c>
      <c r="K182" s="61" t="s">
        <v>2543</v>
      </c>
      <c r="L182" s="61" t="s">
        <v>2032</v>
      </c>
      <c r="M182" s="61" t="s">
        <v>1894</v>
      </c>
      <c r="N182" s="61" t="s">
        <v>1702</v>
      </c>
      <c r="O182" s="61" t="s">
        <v>1941</v>
      </c>
      <c r="P182" s="61">
        <v>0.7</v>
      </c>
      <c r="Q182" s="61">
        <v>36</v>
      </c>
      <c r="R182" s="61">
        <v>438</v>
      </c>
      <c r="S182" s="61" t="s">
        <v>2540</v>
      </c>
      <c r="T182" s="61" t="s">
        <v>2540</v>
      </c>
      <c r="U182" s="61" t="s">
        <v>2041</v>
      </c>
      <c r="V182" s="61" t="s">
        <v>2541</v>
      </c>
      <c r="W182" s="61" t="s">
        <v>1938</v>
      </c>
      <c r="X182" s="61" t="s">
        <v>1447</v>
      </c>
      <c r="Y182" s="61" t="s">
        <v>2518</v>
      </c>
      <c r="Z182" s="62">
        <v>259</v>
      </c>
      <c r="AA182" s="61">
        <v>23</v>
      </c>
      <c r="AB182" s="62">
        <v>259</v>
      </c>
      <c r="AC182" s="61">
        <v>23</v>
      </c>
      <c r="AD182" s="62">
        <v>259</v>
      </c>
      <c r="AE182" s="61">
        <v>23</v>
      </c>
      <c r="AF182" s="61" t="s">
        <v>2062</v>
      </c>
      <c r="AG182" s="61" t="s">
        <v>1959</v>
      </c>
      <c r="AH182" s="61" t="s">
        <v>1702</v>
      </c>
      <c r="AI182" s="61">
        <v>0</v>
      </c>
      <c r="AJ182" s="61" t="s">
        <v>2354</v>
      </c>
      <c r="AK182" s="62">
        <v>2025</v>
      </c>
      <c r="AL182" s="62">
        <v>11</v>
      </c>
      <c r="AM182" s="62">
        <v>0</v>
      </c>
      <c r="AN182" s="62">
        <v>6</v>
      </c>
      <c r="AO182" s="62">
        <v>5</v>
      </c>
      <c r="AP182" s="61" t="s">
        <v>75</v>
      </c>
      <c r="AQ182" s="61" t="s">
        <v>1221</v>
      </c>
      <c r="AR182" s="61" t="s">
        <v>2542</v>
      </c>
      <c r="AS182" s="61" t="s">
        <v>2538</v>
      </c>
      <c r="AT182" s="61" t="s">
        <v>1702</v>
      </c>
      <c r="AU182" s="61" t="b">
        <v>1</v>
      </c>
      <c r="AV182" s="61" t="b">
        <v>0</v>
      </c>
      <c r="AW182" s="61" t="s">
        <v>1702</v>
      </c>
      <c r="AX182" s="61" t="s">
        <v>1702</v>
      </c>
      <c r="AY182" s="61">
        <v>0</v>
      </c>
      <c r="AZ182" s="61">
        <v>0</v>
      </c>
      <c r="BA182" s="61">
        <v>0</v>
      </c>
      <c r="BB182" s="61" t="s">
        <v>1943</v>
      </c>
      <c r="BC182" s="61">
        <v>5</v>
      </c>
      <c r="BD182" s="61" t="b">
        <v>0</v>
      </c>
      <c r="BH182" s="47" t="s">
        <v>1197</v>
      </c>
      <c r="BI182" s="47" t="str">
        <f t="shared" si="5"/>
        <v>Z18</v>
      </c>
      <c r="BJ182" s="47">
        <v>1219</v>
      </c>
    </row>
    <row r="183" spans="1:62" hidden="1">
      <c r="A183" s="61" t="b">
        <v>0</v>
      </c>
      <c r="B183" s="62">
        <v>10523</v>
      </c>
      <c r="C183" s="61" t="s">
        <v>1702</v>
      </c>
      <c r="D183" s="61" t="s">
        <v>2532</v>
      </c>
      <c r="E183" s="61" t="s">
        <v>2544</v>
      </c>
      <c r="F183" s="61" t="s">
        <v>2069</v>
      </c>
      <c r="G183" s="62" t="s">
        <v>1702</v>
      </c>
      <c r="H183" s="61" t="s">
        <v>75</v>
      </c>
      <c r="I183" s="61" t="s">
        <v>1675</v>
      </c>
      <c r="J183" s="61" t="s">
        <v>2534</v>
      </c>
      <c r="K183" s="61" t="s">
        <v>2544</v>
      </c>
      <c r="L183" s="61" t="s">
        <v>2032</v>
      </c>
      <c r="M183" s="61" t="s">
        <v>1894</v>
      </c>
      <c r="N183" s="61" t="s">
        <v>1702</v>
      </c>
      <c r="O183" s="61" t="s">
        <v>1941</v>
      </c>
      <c r="P183" s="61">
        <v>0.7</v>
      </c>
      <c r="Q183" s="61">
        <v>36</v>
      </c>
      <c r="R183" s="61">
        <v>438</v>
      </c>
      <c r="S183" s="61" t="s">
        <v>2540</v>
      </c>
      <c r="T183" s="61" t="s">
        <v>2540</v>
      </c>
      <c r="U183" s="61" t="s">
        <v>2041</v>
      </c>
      <c r="V183" s="61" t="s">
        <v>2541</v>
      </c>
      <c r="W183" s="61" t="s">
        <v>1938</v>
      </c>
      <c r="X183" s="61" t="s">
        <v>1447</v>
      </c>
      <c r="Y183" s="61" t="s">
        <v>2518</v>
      </c>
      <c r="Z183" s="62">
        <v>169</v>
      </c>
      <c r="AA183" s="61">
        <v>15</v>
      </c>
      <c r="AB183" s="62">
        <v>169</v>
      </c>
      <c r="AC183" s="61">
        <v>15</v>
      </c>
      <c r="AD183" s="62">
        <v>169</v>
      </c>
      <c r="AE183" s="61">
        <v>15</v>
      </c>
      <c r="AF183" s="61" t="s">
        <v>2062</v>
      </c>
      <c r="AG183" s="61" t="s">
        <v>1959</v>
      </c>
      <c r="AH183" s="61" t="s">
        <v>1702</v>
      </c>
      <c r="AI183" s="61">
        <v>0</v>
      </c>
      <c r="AJ183" s="61" t="s">
        <v>2354</v>
      </c>
      <c r="AK183" s="62">
        <v>2025</v>
      </c>
      <c r="AL183" s="62">
        <v>11</v>
      </c>
      <c r="AM183" s="62">
        <v>0</v>
      </c>
      <c r="AN183" s="62">
        <v>6</v>
      </c>
      <c r="AO183" s="62">
        <v>5</v>
      </c>
      <c r="AP183" s="61" t="s">
        <v>75</v>
      </c>
      <c r="AQ183" s="61" t="s">
        <v>1221</v>
      </c>
      <c r="AR183" s="61" t="s">
        <v>2542</v>
      </c>
      <c r="AS183" s="61" t="s">
        <v>2538</v>
      </c>
      <c r="AT183" s="61" t="s">
        <v>1702</v>
      </c>
      <c r="AU183" s="61" t="b">
        <v>1</v>
      </c>
      <c r="AV183" s="61" t="b">
        <v>0</v>
      </c>
      <c r="AW183" s="61" t="s">
        <v>1702</v>
      </c>
      <c r="AX183" s="61" t="s">
        <v>1702</v>
      </c>
      <c r="AY183" s="61">
        <v>0</v>
      </c>
      <c r="AZ183" s="61">
        <v>0</v>
      </c>
      <c r="BA183" s="61">
        <v>0</v>
      </c>
      <c r="BB183" s="61" t="s">
        <v>1943</v>
      </c>
      <c r="BC183" s="61">
        <v>5</v>
      </c>
      <c r="BD183" s="61" t="b">
        <v>0</v>
      </c>
      <c r="BH183" s="47" t="s">
        <v>1197</v>
      </c>
      <c r="BI183" s="47" t="str">
        <f t="shared" si="5"/>
        <v>Z18</v>
      </c>
      <c r="BJ183" s="47">
        <v>1219</v>
      </c>
    </row>
    <row r="184" spans="1:62" hidden="1">
      <c r="A184" s="61" t="b">
        <v>0</v>
      </c>
      <c r="B184" s="62">
        <v>10524</v>
      </c>
      <c r="C184" s="61" t="s">
        <v>1702</v>
      </c>
      <c r="D184" s="61" t="s">
        <v>3503</v>
      </c>
      <c r="E184" s="61" t="s">
        <v>3504</v>
      </c>
      <c r="F184" s="61" t="s">
        <v>1702</v>
      </c>
      <c r="G184" s="62" t="s">
        <v>1702</v>
      </c>
      <c r="H184" s="61" t="s">
        <v>1702</v>
      </c>
      <c r="I184" s="61" t="s">
        <v>1675</v>
      </c>
      <c r="J184" s="61" t="s">
        <v>3505</v>
      </c>
      <c r="K184" s="61" t="s">
        <v>3504</v>
      </c>
      <c r="L184" s="61" t="s">
        <v>2032</v>
      </c>
      <c r="M184" s="61" t="s">
        <v>1894</v>
      </c>
      <c r="N184" s="61" t="s">
        <v>1702</v>
      </c>
      <c r="O184" s="61" t="s">
        <v>1941</v>
      </c>
      <c r="P184" s="61">
        <v>0.7</v>
      </c>
      <c r="Q184" s="61">
        <v>74</v>
      </c>
      <c r="R184" s="61">
        <v>0</v>
      </c>
      <c r="S184" s="61" t="s">
        <v>3506</v>
      </c>
      <c r="T184" s="61" t="s">
        <v>3506</v>
      </c>
      <c r="U184" s="61" t="s">
        <v>2041</v>
      </c>
      <c r="V184" s="61" t="s">
        <v>3507</v>
      </c>
      <c r="W184" s="61" t="s">
        <v>1938</v>
      </c>
      <c r="X184" s="61" t="s">
        <v>1447</v>
      </c>
      <c r="Y184" s="61" t="s">
        <v>2518</v>
      </c>
      <c r="Z184" s="62">
        <v>1</v>
      </c>
      <c r="AA184" s="61">
        <v>82</v>
      </c>
      <c r="AB184" s="62">
        <v>1</v>
      </c>
      <c r="AC184" s="61">
        <v>82</v>
      </c>
      <c r="AD184" s="62">
        <v>1</v>
      </c>
      <c r="AE184" s="61">
        <v>82</v>
      </c>
      <c r="AF184" s="61" t="s">
        <v>2062</v>
      </c>
      <c r="AG184" s="61" t="s">
        <v>1958</v>
      </c>
      <c r="AH184" s="61" t="s">
        <v>1702</v>
      </c>
      <c r="AI184" s="61">
        <v>0</v>
      </c>
      <c r="AJ184" s="61" t="s">
        <v>1952</v>
      </c>
      <c r="AK184" s="62">
        <v>2025</v>
      </c>
      <c r="AL184" s="62">
        <v>7</v>
      </c>
      <c r="AM184" s="62">
        <v>0</v>
      </c>
      <c r="AN184" s="62">
        <v>9</v>
      </c>
      <c r="AO184" s="62">
        <v>18</v>
      </c>
      <c r="AP184" s="61" t="s">
        <v>1702</v>
      </c>
      <c r="AQ184" s="61" t="s">
        <v>1702</v>
      </c>
      <c r="AR184" s="61" t="s">
        <v>1702</v>
      </c>
      <c r="AS184" s="61" t="s">
        <v>3508</v>
      </c>
      <c r="AT184" s="61" t="s">
        <v>1702</v>
      </c>
      <c r="AU184" s="61" t="b">
        <v>1</v>
      </c>
      <c r="AV184" s="61" t="b">
        <v>0</v>
      </c>
      <c r="AW184" s="61" t="s">
        <v>1702</v>
      </c>
      <c r="AX184" s="61" t="s">
        <v>1702</v>
      </c>
      <c r="AY184" s="61">
        <v>0</v>
      </c>
      <c r="AZ184" s="61">
        <v>0</v>
      </c>
      <c r="BA184" s="61">
        <v>0</v>
      </c>
      <c r="BB184" s="61" t="s">
        <v>1943</v>
      </c>
      <c r="BC184" s="61">
        <v>5</v>
      </c>
      <c r="BD184" s="61" t="b">
        <v>0</v>
      </c>
      <c r="BH184" s="47" t="s">
        <v>1197</v>
      </c>
      <c r="BI184" s="47" t="str">
        <f t="shared" si="5"/>
        <v>Z18</v>
      </c>
      <c r="BJ184" s="47">
        <v>1219</v>
      </c>
    </row>
    <row r="185" spans="1:62" hidden="1">
      <c r="A185" s="61" t="b">
        <v>0</v>
      </c>
      <c r="B185" s="62">
        <v>10525</v>
      </c>
      <c r="C185" s="61" t="s">
        <v>1702</v>
      </c>
      <c r="D185" s="61" t="s">
        <v>2545</v>
      </c>
      <c r="E185" s="61" t="s">
        <v>3925</v>
      </c>
      <c r="F185" s="61" t="s">
        <v>1702</v>
      </c>
      <c r="G185" s="62" t="s">
        <v>1702</v>
      </c>
      <c r="H185" s="61" t="s">
        <v>1702</v>
      </c>
      <c r="I185" s="61" t="s">
        <v>1675</v>
      </c>
      <c r="J185" s="61" t="s">
        <v>2546</v>
      </c>
      <c r="K185" s="61" t="s">
        <v>3925</v>
      </c>
      <c r="L185" s="61" t="s">
        <v>2032</v>
      </c>
      <c r="M185" s="61" t="s">
        <v>1894</v>
      </c>
      <c r="N185" s="61" t="s">
        <v>1702</v>
      </c>
      <c r="O185" s="61" t="s">
        <v>1941</v>
      </c>
      <c r="P185" s="61">
        <v>0.7</v>
      </c>
      <c r="Q185" s="61">
        <v>309</v>
      </c>
      <c r="R185" s="61">
        <v>233</v>
      </c>
      <c r="S185" s="61" t="s">
        <v>3509</v>
      </c>
      <c r="T185" s="61" t="s">
        <v>3509</v>
      </c>
      <c r="U185" s="61" t="s">
        <v>2041</v>
      </c>
      <c r="V185" s="61" t="s">
        <v>3926</v>
      </c>
      <c r="W185" s="61" t="s">
        <v>1938</v>
      </c>
      <c r="X185" s="61" t="s">
        <v>1447</v>
      </c>
      <c r="Y185" s="61" t="s">
        <v>2518</v>
      </c>
      <c r="Z185" s="62">
        <v>43</v>
      </c>
      <c r="AA185" s="61">
        <v>17</v>
      </c>
      <c r="AB185" s="62">
        <v>43</v>
      </c>
      <c r="AC185" s="61">
        <v>17</v>
      </c>
      <c r="AD185" s="62">
        <v>43</v>
      </c>
      <c r="AE185" s="61">
        <v>17</v>
      </c>
      <c r="AF185" s="61" t="s">
        <v>2042</v>
      </c>
      <c r="AG185" s="61" t="s">
        <v>1959</v>
      </c>
      <c r="AH185" s="61" t="s">
        <v>1702</v>
      </c>
      <c r="AI185" s="61">
        <v>0</v>
      </c>
      <c r="AJ185" s="61" t="s">
        <v>3702</v>
      </c>
      <c r="AK185" s="62">
        <v>2025</v>
      </c>
      <c r="AL185" s="62">
        <v>12</v>
      </c>
      <c r="AM185" s="62">
        <v>0</v>
      </c>
      <c r="AN185" s="62">
        <v>5</v>
      </c>
      <c r="AO185" s="62">
        <v>8</v>
      </c>
      <c r="AP185" s="61" t="s">
        <v>1702</v>
      </c>
      <c r="AQ185" s="61" t="s">
        <v>1702</v>
      </c>
      <c r="AR185" s="61" t="s">
        <v>1702</v>
      </c>
      <c r="AS185" s="61" t="s">
        <v>2548</v>
      </c>
      <c r="AT185" s="61" t="s">
        <v>1702</v>
      </c>
      <c r="AU185" s="61" t="b">
        <v>1</v>
      </c>
      <c r="AV185" s="61" t="b">
        <v>0</v>
      </c>
      <c r="AW185" s="61" t="s">
        <v>1702</v>
      </c>
      <c r="AX185" s="61" t="s">
        <v>1702</v>
      </c>
      <c r="AY185" s="61">
        <v>0</v>
      </c>
      <c r="AZ185" s="61">
        <v>0</v>
      </c>
      <c r="BA185" s="61">
        <v>0</v>
      </c>
      <c r="BB185" s="61" t="s">
        <v>1943</v>
      </c>
      <c r="BC185" s="61">
        <v>5</v>
      </c>
      <c r="BD185" s="61" t="b">
        <v>0</v>
      </c>
      <c r="BH185" s="47" t="s">
        <v>1197</v>
      </c>
      <c r="BI185" s="47" t="str">
        <f t="shared" si="5"/>
        <v>Z18</v>
      </c>
      <c r="BJ185" s="47">
        <v>1219</v>
      </c>
    </row>
    <row r="186" spans="1:62" hidden="1">
      <c r="A186" s="61" t="b">
        <v>0</v>
      </c>
      <c r="B186" s="62">
        <v>10527</v>
      </c>
      <c r="C186" s="61" t="s">
        <v>4570</v>
      </c>
      <c r="D186" s="61" t="s">
        <v>2552</v>
      </c>
      <c r="E186" s="61" t="s">
        <v>2553</v>
      </c>
      <c r="F186" s="61" t="s">
        <v>1702</v>
      </c>
      <c r="G186" s="62" t="s">
        <v>1702</v>
      </c>
      <c r="H186" s="61" t="s">
        <v>1702</v>
      </c>
      <c r="I186" s="61" t="s">
        <v>1675</v>
      </c>
      <c r="J186" s="61" t="s">
        <v>2554</v>
      </c>
      <c r="K186" s="61" t="s">
        <v>2553</v>
      </c>
      <c r="L186" s="61" t="s">
        <v>2032</v>
      </c>
      <c r="M186" s="61" t="s">
        <v>1894</v>
      </c>
      <c r="N186" s="61" t="s">
        <v>1702</v>
      </c>
      <c r="O186" s="61" t="s">
        <v>1941</v>
      </c>
      <c r="P186" s="61">
        <v>0.7</v>
      </c>
      <c r="Q186" s="61">
        <v>224</v>
      </c>
      <c r="R186" s="61">
        <v>309</v>
      </c>
      <c r="S186" s="61" t="s">
        <v>2555</v>
      </c>
      <c r="T186" s="61" t="s">
        <v>2555</v>
      </c>
      <c r="U186" s="61" t="s">
        <v>2041</v>
      </c>
      <c r="V186" s="61" t="s">
        <v>2556</v>
      </c>
      <c r="W186" s="61" t="s">
        <v>1938</v>
      </c>
      <c r="X186" s="61" t="s">
        <v>1447</v>
      </c>
      <c r="Y186" s="61" t="s">
        <v>2518</v>
      </c>
      <c r="Z186" s="62">
        <v>36</v>
      </c>
      <c r="AA186" s="61">
        <v>14</v>
      </c>
      <c r="AB186" s="62">
        <v>36</v>
      </c>
      <c r="AC186" s="61">
        <v>0</v>
      </c>
      <c r="AD186" s="62">
        <v>36</v>
      </c>
      <c r="AE186" s="61">
        <v>14</v>
      </c>
      <c r="AF186" s="61" t="s">
        <v>2042</v>
      </c>
      <c r="AG186" s="61" t="s">
        <v>1959</v>
      </c>
      <c r="AH186" s="61" t="s">
        <v>1702</v>
      </c>
      <c r="AI186" s="61">
        <v>0</v>
      </c>
      <c r="AJ186" s="61" t="s">
        <v>2520</v>
      </c>
      <c r="AK186" s="62">
        <v>2025</v>
      </c>
      <c r="AL186" s="62">
        <v>8</v>
      </c>
      <c r="AM186" s="62">
        <v>0</v>
      </c>
      <c r="AN186" s="62">
        <v>8</v>
      </c>
      <c r="AO186" s="62">
        <v>28</v>
      </c>
      <c r="AP186" s="61" t="s">
        <v>1702</v>
      </c>
      <c r="AQ186" s="61" t="s">
        <v>1702</v>
      </c>
      <c r="AR186" s="61" t="s">
        <v>1702</v>
      </c>
      <c r="AS186" s="61" t="s">
        <v>2557</v>
      </c>
      <c r="AT186" s="61" t="s">
        <v>1702</v>
      </c>
      <c r="AU186" s="61" t="b">
        <v>1</v>
      </c>
      <c r="AV186" s="61" t="b">
        <v>0</v>
      </c>
      <c r="AW186" s="61" t="s">
        <v>1702</v>
      </c>
      <c r="AX186" s="61" t="s">
        <v>1702</v>
      </c>
      <c r="AY186" s="61">
        <v>0</v>
      </c>
      <c r="AZ186" s="61">
        <v>0</v>
      </c>
      <c r="BA186" s="61">
        <v>0</v>
      </c>
      <c r="BB186" s="61" t="s">
        <v>1943</v>
      </c>
      <c r="BC186" s="61">
        <v>5</v>
      </c>
      <c r="BD186" s="61" t="b">
        <v>0</v>
      </c>
      <c r="BH186" s="47" t="s">
        <v>1197</v>
      </c>
      <c r="BI186" s="47" t="str">
        <f t="shared" si="5"/>
        <v>Z18</v>
      </c>
      <c r="BJ186" s="47">
        <v>1219</v>
      </c>
    </row>
    <row r="187" spans="1:62" hidden="1">
      <c r="A187" s="61" t="b">
        <v>0</v>
      </c>
      <c r="B187" s="62">
        <v>10528</v>
      </c>
      <c r="C187" s="61" t="s">
        <v>1702</v>
      </c>
      <c r="D187" s="61" t="s">
        <v>2552</v>
      </c>
      <c r="E187" s="61" t="s">
        <v>2558</v>
      </c>
      <c r="F187" s="61" t="s">
        <v>2069</v>
      </c>
      <c r="G187" s="62" t="s">
        <v>1702</v>
      </c>
      <c r="H187" s="61" t="s">
        <v>73</v>
      </c>
      <c r="I187" s="61" t="s">
        <v>1675</v>
      </c>
      <c r="J187" s="61" t="s">
        <v>2554</v>
      </c>
      <c r="K187" s="61" t="s">
        <v>2558</v>
      </c>
      <c r="L187" s="61" t="s">
        <v>2032</v>
      </c>
      <c r="M187" s="61" t="s">
        <v>1894</v>
      </c>
      <c r="N187" s="61" t="s">
        <v>1702</v>
      </c>
      <c r="O187" s="61" t="s">
        <v>1941</v>
      </c>
      <c r="P187" s="61">
        <v>0.7</v>
      </c>
      <c r="Q187" s="61">
        <v>36</v>
      </c>
      <c r="R187" s="61">
        <v>638</v>
      </c>
      <c r="S187" s="61" t="s">
        <v>2468</v>
      </c>
      <c r="T187" s="61" t="s">
        <v>2468</v>
      </c>
      <c r="U187" s="61" t="s">
        <v>2041</v>
      </c>
      <c r="V187" s="61" t="s">
        <v>2559</v>
      </c>
      <c r="W187" s="61" t="s">
        <v>1938</v>
      </c>
      <c r="X187" s="61" t="s">
        <v>1447</v>
      </c>
      <c r="Y187" s="61" t="s">
        <v>2518</v>
      </c>
      <c r="Z187" s="62">
        <v>100</v>
      </c>
      <c r="AA187" s="61">
        <v>13</v>
      </c>
      <c r="AB187" s="62">
        <v>100</v>
      </c>
      <c r="AC187" s="61">
        <v>13</v>
      </c>
      <c r="AD187" s="62">
        <v>100</v>
      </c>
      <c r="AE187" s="61">
        <v>13</v>
      </c>
      <c r="AF187" s="61" t="s">
        <v>2062</v>
      </c>
      <c r="AG187" s="61" t="s">
        <v>1959</v>
      </c>
      <c r="AH187" s="61" t="s">
        <v>1702</v>
      </c>
      <c r="AI187" s="61">
        <v>0</v>
      </c>
      <c r="AJ187" s="61" t="s">
        <v>2354</v>
      </c>
      <c r="AK187" s="62">
        <v>2025</v>
      </c>
      <c r="AL187" s="62">
        <v>11</v>
      </c>
      <c r="AM187" s="62">
        <v>0</v>
      </c>
      <c r="AN187" s="62">
        <v>6</v>
      </c>
      <c r="AO187" s="62">
        <v>5</v>
      </c>
      <c r="AP187" s="61" t="s">
        <v>73</v>
      </c>
      <c r="AQ187" s="61" t="s">
        <v>1221</v>
      </c>
      <c r="AR187" s="61" t="s">
        <v>2471</v>
      </c>
      <c r="AS187" s="61" t="s">
        <v>2557</v>
      </c>
      <c r="AT187" s="61" t="s">
        <v>1702</v>
      </c>
      <c r="AU187" s="61" t="b">
        <v>1</v>
      </c>
      <c r="AV187" s="61" t="b">
        <v>0</v>
      </c>
      <c r="AW187" s="61" t="s">
        <v>1702</v>
      </c>
      <c r="AX187" s="61" t="s">
        <v>1702</v>
      </c>
      <c r="AY187" s="61">
        <v>0</v>
      </c>
      <c r="AZ187" s="61">
        <v>0</v>
      </c>
      <c r="BA187" s="61">
        <v>0</v>
      </c>
      <c r="BB187" s="61" t="s">
        <v>1943</v>
      </c>
      <c r="BC187" s="61">
        <v>5</v>
      </c>
      <c r="BD187" s="61" t="b">
        <v>0</v>
      </c>
      <c r="BH187" s="47" t="s">
        <v>1197</v>
      </c>
      <c r="BI187" s="47" t="str">
        <f t="shared" si="5"/>
        <v>Z18</v>
      </c>
      <c r="BJ187" s="47">
        <v>1219</v>
      </c>
    </row>
    <row r="188" spans="1:62" hidden="1">
      <c r="A188" s="61" t="b">
        <v>0</v>
      </c>
      <c r="B188" s="62">
        <v>10529</v>
      </c>
      <c r="C188" s="61" t="s">
        <v>1702</v>
      </c>
      <c r="D188" s="61" t="s">
        <v>2552</v>
      </c>
      <c r="E188" s="61" t="s">
        <v>2561</v>
      </c>
      <c r="F188" s="61" t="s">
        <v>2069</v>
      </c>
      <c r="G188" s="62" t="s">
        <v>1702</v>
      </c>
      <c r="H188" s="61" t="s">
        <v>73</v>
      </c>
      <c r="I188" s="61" t="s">
        <v>1675</v>
      </c>
      <c r="J188" s="61" t="s">
        <v>2554</v>
      </c>
      <c r="K188" s="61" t="s">
        <v>2561</v>
      </c>
      <c r="L188" s="61" t="s">
        <v>2032</v>
      </c>
      <c r="M188" s="61" t="s">
        <v>1894</v>
      </c>
      <c r="N188" s="61" t="s">
        <v>1702</v>
      </c>
      <c r="O188" s="61" t="s">
        <v>1941</v>
      </c>
      <c r="P188" s="61">
        <v>0.7</v>
      </c>
      <c r="Q188" s="61">
        <v>36</v>
      </c>
      <c r="R188" s="61">
        <v>638</v>
      </c>
      <c r="S188" s="61" t="s">
        <v>2468</v>
      </c>
      <c r="T188" s="61" t="s">
        <v>2468</v>
      </c>
      <c r="U188" s="61" t="s">
        <v>2041</v>
      </c>
      <c r="V188" s="61" t="s">
        <v>2559</v>
      </c>
      <c r="W188" s="61" t="s">
        <v>1938</v>
      </c>
      <c r="X188" s="61" t="s">
        <v>1447</v>
      </c>
      <c r="Y188" s="61" t="s">
        <v>2518</v>
      </c>
      <c r="Z188" s="62">
        <v>100</v>
      </c>
      <c r="AA188" s="61">
        <v>13</v>
      </c>
      <c r="AB188" s="62">
        <v>100</v>
      </c>
      <c r="AC188" s="61">
        <v>13</v>
      </c>
      <c r="AD188" s="62">
        <v>100</v>
      </c>
      <c r="AE188" s="61">
        <v>13</v>
      </c>
      <c r="AF188" s="61" t="s">
        <v>2062</v>
      </c>
      <c r="AG188" s="61" t="s">
        <v>1959</v>
      </c>
      <c r="AH188" s="61" t="s">
        <v>1702</v>
      </c>
      <c r="AI188" s="61">
        <v>0</v>
      </c>
      <c r="AJ188" s="61" t="s">
        <v>2354</v>
      </c>
      <c r="AK188" s="62">
        <v>2025</v>
      </c>
      <c r="AL188" s="62">
        <v>11</v>
      </c>
      <c r="AM188" s="62">
        <v>0</v>
      </c>
      <c r="AN188" s="62">
        <v>6</v>
      </c>
      <c r="AO188" s="62">
        <v>5</v>
      </c>
      <c r="AP188" s="61" t="s">
        <v>73</v>
      </c>
      <c r="AQ188" s="61" t="s">
        <v>1221</v>
      </c>
      <c r="AR188" s="61" t="s">
        <v>2471</v>
      </c>
      <c r="AS188" s="61" t="s">
        <v>2557</v>
      </c>
      <c r="AT188" s="61" t="s">
        <v>1702</v>
      </c>
      <c r="AU188" s="61" t="b">
        <v>1</v>
      </c>
      <c r="AV188" s="61" t="b">
        <v>0</v>
      </c>
      <c r="AW188" s="61" t="s">
        <v>1702</v>
      </c>
      <c r="AX188" s="61" t="s">
        <v>1702</v>
      </c>
      <c r="AY188" s="61">
        <v>0</v>
      </c>
      <c r="AZ188" s="61">
        <v>0</v>
      </c>
      <c r="BA188" s="61">
        <v>0</v>
      </c>
      <c r="BB188" s="61" t="s">
        <v>1943</v>
      </c>
      <c r="BC188" s="61">
        <v>5</v>
      </c>
      <c r="BD188" s="61" t="b">
        <v>0</v>
      </c>
      <c r="BH188" s="47" t="s">
        <v>1197</v>
      </c>
      <c r="BI188" s="47" t="str">
        <f t="shared" si="5"/>
        <v>Z18</v>
      </c>
      <c r="BJ188" s="47">
        <v>1219</v>
      </c>
    </row>
    <row r="189" spans="1:62" hidden="1">
      <c r="A189" s="61" t="b">
        <v>0</v>
      </c>
      <c r="B189" s="62">
        <v>10530</v>
      </c>
      <c r="C189" s="61" t="s">
        <v>1702</v>
      </c>
      <c r="D189" s="61" t="s">
        <v>2552</v>
      </c>
      <c r="E189" s="61" t="s">
        <v>2562</v>
      </c>
      <c r="F189" s="61" t="s">
        <v>2069</v>
      </c>
      <c r="G189" s="62" t="s">
        <v>1702</v>
      </c>
      <c r="H189" s="61" t="s">
        <v>73</v>
      </c>
      <c r="I189" s="61" t="s">
        <v>1675</v>
      </c>
      <c r="J189" s="61" t="s">
        <v>2554</v>
      </c>
      <c r="K189" s="61" t="s">
        <v>2562</v>
      </c>
      <c r="L189" s="61" t="s">
        <v>2032</v>
      </c>
      <c r="M189" s="61" t="s">
        <v>1894</v>
      </c>
      <c r="N189" s="61" t="s">
        <v>1702</v>
      </c>
      <c r="O189" s="61" t="s">
        <v>1941</v>
      </c>
      <c r="P189" s="61">
        <v>0.7</v>
      </c>
      <c r="Q189" s="61">
        <v>36</v>
      </c>
      <c r="R189" s="61">
        <v>638</v>
      </c>
      <c r="S189" s="61" t="s">
        <v>2468</v>
      </c>
      <c r="T189" s="61" t="s">
        <v>2468</v>
      </c>
      <c r="U189" s="61" t="s">
        <v>2041</v>
      </c>
      <c r="V189" s="61" t="s">
        <v>2559</v>
      </c>
      <c r="W189" s="61" t="s">
        <v>1938</v>
      </c>
      <c r="X189" s="61" t="s">
        <v>1447</v>
      </c>
      <c r="Y189" s="61" t="s">
        <v>2518</v>
      </c>
      <c r="Z189" s="62">
        <v>100</v>
      </c>
      <c r="AA189" s="61">
        <v>13</v>
      </c>
      <c r="AB189" s="62">
        <v>100</v>
      </c>
      <c r="AC189" s="61">
        <v>13</v>
      </c>
      <c r="AD189" s="62">
        <v>100</v>
      </c>
      <c r="AE189" s="61">
        <v>13</v>
      </c>
      <c r="AF189" s="61" t="s">
        <v>2062</v>
      </c>
      <c r="AG189" s="61" t="s">
        <v>1959</v>
      </c>
      <c r="AH189" s="61" t="s">
        <v>1702</v>
      </c>
      <c r="AI189" s="61">
        <v>0</v>
      </c>
      <c r="AJ189" s="61" t="s">
        <v>2354</v>
      </c>
      <c r="AK189" s="62">
        <v>2025</v>
      </c>
      <c r="AL189" s="62">
        <v>11</v>
      </c>
      <c r="AM189" s="62">
        <v>0</v>
      </c>
      <c r="AN189" s="62">
        <v>6</v>
      </c>
      <c r="AO189" s="62">
        <v>5</v>
      </c>
      <c r="AP189" s="61" t="s">
        <v>73</v>
      </c>
      <c r="AQ189" s="61" t="s">
        <v>1221</v>
      </c>
      <c r="AR189" s="61" t="s">
        <v>2471</v>
      </c>
      <c r="AS189" s="61" t="s">
        <v>2557</v>
      </c>
      <c r="AT189" s="61" t="s">
        <v>1702</v>
      </c>
      <c r="AU189" s="61" t="b">
        <v>1</v>
      </c>
      <c r="AV189" s="61" t="b">
        <v>0</v>
      </c>
      <c r="AW189" s="61" t="s">
        <v>1702</v>
      </c>
      <c r="AX189" s="61" t="s">
        <v>1702</v>
      </c>
      <c r="AY189" s="61">
        <v>0</v>
      </c>
      <c r="AZ189" s="61">
        <v>0</v>
      </c>
      <c r="BA189" s="61">
        <v>0</v>
      </c>
      <c r="BB189" s="61" t="s">
        <v>1943</v>
      </c>
      <c r="BC189" s="61">
        <v>5</v>
      </c>
      <c r="BD189" s="61" t="b">
        <v>0</v>
      </c>
      <c r="BH189" s="47" t="s">
        <v>1197</v>
      </c>
      <c r="BI189" s="47" t="str">
        <f t="shared" si="5"/>
        <v>Z18</v>
      </c>
      <c r="BJ189" s="47">
        <v>1219</v>
      </c>
    </row>
    <row r="190" spans="1:62" hidden="1">
      <c r="A190" s="61" t="b">
        <v>0</v>
      </c>
      <c r="B190" s="62">
        <v>10532</v>
      </c>
      <c r="C190" s="61" t="s">
        <v>4297</v>
      </c>
      <c r="D190" s="61" t="s">
        <v>2565</v>
      </c>
      <c r="E190" s="61" t="s">
        <v>2566</v>
      </c>
      <c r="F190" s="61" t="s">
        <v>2030</v>
      </c>
      <c r="G190" s="62" t="s">
        <v>1702</v>
      </c>
      <c r="H190" s="61" t="s">
        <v>596</v>
      </c>
      <c r="I190" s="61" t="s">
        <v>1675</v>
      </c>
      <c r="J190" s="61" t="s">
        <v>2567</v>
      </c>
      <c r="K190" s="61" t="s">
        <v>2566</v>
      </c>
      <c r="L190" s="61" t="s">
        <v>2032</v>
      </c>
      <c r="M190" s="61" t="s">
        <v>1894</v>
      </c>
      <c r="N190" s="61" t="s">
        <v>1702</v>
      </c>
      <c r="O190" s="61" t="s">
        <v>1941</v>
      </c>
      <c r="P190" s="61">
        <v>1</v>
      </c>
      <c r="Q190" s="61">
        <v>1055</v>
      </c>
      <c r="R190" s="61">
        <v>166</v>
      </c>
      <c r="S190" s="61" t="s">
        <v>2568</v>
      </c>
      <c r="T190" s="61" t="s">
        <v>2569</v>
      </c>
      <c r="U190" s="61" t="s">
        <v>2041</v>
      </c>
      <c r="V190" s="61" t="s">
        <v>2570</v>
      </c>
      <c r="W190" s="61" t="s">
        <v>1938</v>
      </c>
      <c r="X190" s="61" t="s">
        <v>1447</v>
      </c>
      <c r="Y190" s="61" t="s">
        <v>2518</v>
      </c>
      <c r="Z190" s="62">
        <v>6</v>
      </c>
      <c r="AA190" s="61">
        <v>8</v>
      </c>
      <c r="AB190" s="62">
        <v>6</v>
      </c>
      <c r="AC190" s="61">
        <v>0</v>
      </c>
      <c r="AD190" s="62">
        <v>6</v>
      </c>
      <c r="AE190" s="61">
        <v>8</v>
      </c>
      <c r="AF190" s="61" t="s">
        <v>2055</v>
      </c>
      <c r="AG190" s="61" t="s">
        <v>1959</v>
      </c>
      <c r="AH190" s="61" t="s">
        <v>1702</v>
      </c>
      <c r="AI190" s="61">
        <v>0</v>
      </c>
      <c r="AJ190" s="61" t="s">
        <v>2571</v>
      </c>
      <c r="AK190" s="62">
        <v>2025</v>
      </c>
      <c r="AL190" s="62">
        <v>9</v>
      </c>
      <c r="AM190" s="62">
        <v>0</v>
      </c>
      <c r="AN190" s="62">
        <v>8</v>
      </c>
      <c r="AO190" s="62">
        <v>1</v>
      </c>
      <c r="AP190" s="61" t="s">
        <v>596</v>
      </c>
      <c r="AQ190" s="61" t="s">
        <v>1221</v>
      </c>
      <c r="AR190" s="61" t="s">
        <v>2572</v>
      </c>
      <c r="AS190" s="61" t="s">
        <v>2573</v>
      </c>
      <c r="AT190" s="61" t="s">
        <v>1702</v>
      </c>
      <c r="AU190" s="61" t="b">
        <v>1</v>
      </c>
      <c r="AV190" s="61" t="b">
        <v>0</v>
      </c>
      <c r="AW190" s="61" t="s">
        <v>1702</v>
      </c>
      <c r="AX190" s="61" t="s">
        <v>1702</v>
      </c>
      <c r="AY190" s="61">
        <v>0</v>
      </c>
      <c r="AZ190" s="61">
        <v>0</v>
      </c>
      <c r="BA190" s="61">
        <v>0</v>
      </c>
      <c r="BB190" s="61" t="s">
        <v>1943</v>
      </c>
      <c r="BC190" s="61">
        <v>6</v>
      </c>
      <c r="BD190" s="61" t="b">
        <v>0</v>
      </c>
      <c r="BH190" s="47" t="s">
        <v>1197</v>
      </c>
      <c r="BI190" s="47" t="str">
        <f t="shared" si="5"/>
        <v>Z18</v>
      </c>
      <c r="BJ190" s="47">
        <v>1219</v>
      </c>
    </row>
    <row r="191" spans="1:62" hidden="1">
      <c r="A191" s="61" t="b">
        <v>0</v>
      </c>
      <c r="B191" s="62">
        <v>10533</v>
      </c>
      <c r="C191" s="61" t="s">
        <v>1702</v>
      </c>
      <c r="D191" s="61" t="s">
        <v>3510</v>
      </c>
      <c r="E191" s="61" t="s">
        <v>4981</v>
      </c>
      <c r="F191" s="61" t="s">
        <v>2030</v>
      </c>
      <c r="G191" s="62" t="s">
        <v>1702</v>
      </c>
      <c r="H191" s="61" t="s">
        <v>1183</v>
      </c>
      <c r="I191" s="61" t="s">
        <v>1675</v>
      </c>
      <c r="J191" s="61" t="s">
        <v>3511</v>
      </c>
      <c r="K191" s="61" t="s">
        <v>4981</v>
      </c>
      <c r="L191" s="61" t="s">
        <v>2032</v>
      </c>
      <c r="M191" s="61" t="s">
        <v>1894</v>
      </c>
      <c r="N191" s="61" t="s">
        <v>1702</v>
      </c>
      <c r="O191" s="61" t="s">
        <v>1941</v>
      </c>
      <c r="P191" s="61">
        <v>2</v>
      </c>
      <c r="Q191" s="61">
        <v>44</v>
      </c>
      <c r="R191" s="61">
        <v>0</v>
      </c>
      <c r="S191" s="61" t="s">
        <v>3512</v>
      </c>
      <c r="T191" s="61" t="s">
        <v>3512</v>
      </c>
      <c r="U191" s="61" t="s">
        <v>2041</v>
      </c>
      <c r="V191" s="61" t="s">
        <v>4982</v>
      </c>
      <c r="W191" s="61" t="s">
        <v>1938</v>
      </c>
      <c r="X191" s="61" t="s">
        <v>1447</v>
      </c>
      <c r="Y191" s="61" t="s">
        <v>2518</v>
      </c>
      <c r="Z191" s="62">
        <v>1</v>
      </c>
      <c r="AA191" s="61">
        <v>225</v>
      </c>
      <c r="AB191" s="62">
        <v>1</v>
      </c>
      <c r="AC191" s="61">
        <v>225</v>
      </c>
      <c r="AD191" s="62">
        <v>1</v>
      </c>
      <c r="AE191" s="61">
        <v>225</v>
      </c>
      <c r="AF191" s="61" t="s">
        <v>2066</v>
      </c>
      <c r="AG191" s="61" t="s">
        <v>1958</v>
      </c>
      <c r="AH191" s="61" t="s">
        <v>1702</v>
      </c>
      <c r="AI191" s="61">
        <v>0</v>
      </c>
      <c r="AJ191" s="61" t="s">
        <v>4848</v>
      </c>
      <c r="AK191" s="62">
        <v>2026</v>
      </c>
      <c r="AL191" s="62">
        <v>2</v>
      </c>
      <c r="AM191" s="62">
        <v>0</v>
      </c>
      <c r="AN191" s="62">
        <v>2</v>
      </c>
      <c r="AO191" s="62">
        <v>28</v>
      </c>
      <c r="AP191" s="61" t="s">
        <v>1183</v>
      </c>
      <c r="AQ191" s="61" t="s">
        <v>1227</v>
      </c>
      <c r="AR191" s="61" t="s">
        <v>4983</v>
      </c>
      <c r="AS191" s="61" t="s">
        <v>3513</v>
      </c>
      <c r="AT191" s="61" t="s">
        <v>1702</v>
      </c>
      <c r="AU191" s="61" t="b">
        <v>1</v>
      </c>
      <c r="AV191" s="61" t="b">
        <v>0</v>
      </c>
      <c r="AW191" s="61" t="s">
        <v>1702</v>
      </c>
      <c r="AX191" s="61" t="s">
        <v>1702</v>
      </c>
      <c r="AY191" s="61">
        <v>0</v>
      </c>
      <c r="AZ191" s="61">
        <v>0</v>
      </c>
      <c r="BA191" s="61">
        <v>0</v>
      </c>
      <c r="BB191" s="61" t="s">
        <v>1943</v>
      </c>
      <c r="BC191" s="61">
        <v>7</v>
      </c>
      <c r="BD191" s="61" t="b">
        <v>0</v>
      </c>
      <c r="BH191" s="47" t="s">
        <v>1197</v>
      </c>
      <c r="BI191" s="47" t="str">
        <f t="shared" si="5"/>
        <v>Z18</v>
      </c>
      <c r="BJ191" s="47">
        <v>1219</v>
      </c>
    </row>
    <row r="192" spans="1:62" hidden="1">
      <c r="A192" s="61" t="b">
        <v>0</v>
      </c>
      <c r="B192" s="62">
        <v>10537</v>
      </c>
      <c r="C192" s="61" t="s">
        <v>1702</v>
      </c>
      <c r="D192" s="61" t="s">
        <v>2580</v>
      </c>
      <c r="E192" s="61" t="s">
        <v>2583</v>
      </c>
      <c r="F192" s="61" t="s">
        <v>2069</v>
      </c>
      <c r="G192" s="62" t="s">
        <v>1702</v>
      </c>
      <c r="H192" s="61" t="s">
        <v>66</v>
      </c>
      <c r="I192" s="61" t="s">
        <v>1675</v>
      </c>
      <c r="J192" s="61" t="s">
        <v>2581</v>
      </c>
      <c r="K192" s="61" t="s">
        <v>2583</v>
      </c>
      <c r="L192" s="61" t="s">
        <v>2032</v>
      </c>
      <c r="M192" s="61" t="s">
        <v>1894</v>
      </c>
      <c r="N192" s="61" t="s">
        <v>1702</v>
      </c>
      <c r="O192" s="61" t="s">
        <v>1945</v>
      </c>
      <c r="P192" s="61">
        <v>0.6</v>
      </c>
      <c r="Q192" s="61">
        <v>117</v>
      </c>
      <c r="R192" s="61">
        <v>348</v>
      </c>
      <c r="S192" s="61" t="s">
        <v>2584</v>
      </c>
      <c r="T192" s="61" t="s">
        <v>1702</v>
      </c>
      <c r="U192" s="61" t="s">
        <v>2041</v>
      </c>
      <c r="V192" s="61" t="s">
        <v>2585</v>
      </c>
      <c r="W192" s="61" t="s">
        <v>1938</v>
      </c>
      <c r="X192" s="61" t="s">
        <v>1447</v>
      </c>
      <c r="Y192" s="61" t="s">
        <v>2518</v>
      </c>
      <c r="Z192" s="62">
        <v>64</v>
      </c>
      <c r="AA192" s="61">
        <v>12</v>
      </c>
      <c r="AB192" s="62">
        <v>64</v>
      </c>
      <c r="AC192" s="61">
        <v>12</v>
      </c>
      <c r="AD192" s="62">
        <v>64</v>
      </c>
      <c r="AE192" s="61">
        <v>12</v>
      </c>
      <c r="AF192" s="61" t="s">
        <v>2062</v>
      </c>
      <c r="AG192" s="61" t="s">
        <v>1959</v>
      </c>
      <c r="AH192" s="61" t="s">
        <v>1702</v>
      </c>
      <c r="AI192" s="61">
        <v>0</v>
      </c>
      <c r="AJ192" s="61" t="s">
        <v>1986</v>
      </c>
      <c r="AK192" s="62">
        <v>2025</v>
      </c>
      <c r="AL192" s="62">
        <v>8</v>
      </c>
      <c r="AM192" s="62">
        <v>0</v>
      </c>
      <c r="AN192" s="62">
        <v>8</v>
      </c>
      <c r="AO192" s="62">
        <v>18</v>
      </c>
      <c r="AP192" s="61" t="s">
        <v>66</v>
      </c>
      <c r="AQ192" s="61" t="s">
        <v>1221</v>
      </c>
      <c r="AR192" s="61" t="s">
        <v>2586</v>
      </c>
      <c r="AS192" s="61" t="s">
        <v>2582</v>
      </c>
      <c r="AT192" s="61" t="s">
        <v>1702</v>
      </c>
      <c r="AU192" s="61" t="b">
        <v>1</v>
      </c>
      <c r="AV192" s="61" t="b">
        <v>0</v>
      </c>
      <c r="AW192" s="61" t="s">
        <v>1702</v>
      </c>
      <c r="AX192" s="61" t="s">
        <v>1702</v>
      </c>
      <c r="AY192" s="61">
        <v>0</v>
      </c>
      <c r="AZ192" s="61">
        <v>0</v>
      </c>
      <c r="BA192" s="61">
        <v>0</v>
      </c>
      <c r="BB192" s="61" t="s">
        <v>1943</v>
      </c>
      <c r="BC192" s="61">
        <v>8</v>
      </c>
      <c r="BD192" s="61" t="b">
        <v>0</v>
      </c>
      <c r="BH192" s="47" t="str">
        <f t="shared" si="4"/>
        <v>SGCC</v>
      </c>
      <c r="BI192" s="47" t="str">
        <f t="shared" si="5"/>
        <v>Z22</v>
      </c>
      <c r="BJ192" s="47">
        <v>1219</v>
      </c>
    </row>
    <row r="193" spans="1:62" hidden="1">
      <c r="A193" s="61" t="b">
        <v>0</v>
      </c>
      <c r="B193" s="62">
        <v>10538</v>
      </c>
      <c r="C193" s="61" t="s">
        <v>1702</v>
      </c>
      <c r="D193" s="61" t="s">
        <v>2580</v>
      </c>
      <c r="E193" s="61" t="s">
        <v>3514</v>
      </c>
      <c r="F193" s="61" t="s">
        <v>1702</v>
      </c>
      <c r="G193" s="62" t="s">
        <v>1702</v>
      </c>
      <c r="H193" s="61" t="s">
        <v>1702</v>
      </c>
      <c r="I193" s="61" t="s">
        <v>1675</v>
      </c>
      <c r="J193" s="61" t="s">
        <v>2581</v>
      </c>
      <c r="K193" s="61" t="s">
        <v>3514</v>
      </c>
      <c r="L193" s="61" t="s">
        <v>2032</v>
      </c>
      <c r="M193" s="61" t="s">
        <v>1894</v>
      </c>
      <c r="N193" s="61" t="s">
        <v>1702</v>
      </c>
      <c r="O193" s="61" t="s">
        <v>1945</v>
      </c>
      <c r="P193" s="61">
        <v>0.6</v>
      </c>
      <c r="Q193" s="61">
        <v>96.7</v>
      </c>
      <c r="R193" s="61">
        <v>96.7</v>
      </c>
      <c r="S193" s="61" t="s">
        <v>3515</v>
      </c>
      <c r="T193" s="61" t="s">
        <v>3515</v>
      </c>
      <c r="U193" s="61" t="s">
        <v>2041</v>
      </c>
      <c r="V193" s="61" t="s">
        <v>3516</v>
      </c>
      <c r="W193" s="61" t="s">
        <v>1938</v>
      </c>
      <c r="X193" s="61" t="s">
        <v>1447</v>
      </c>
      <c r="Y193" s="61" t="s">
        <v>2518</v>
      </c>
      <c r="Z193" s="62">
        <v>141</v>
      </c>
      <c r="AA193" s="61">
        <v>9</v>
      </c>
      <c r="AB193" s="62">
        <v>141</v>
      </c>
      <c r="AC193" s="61">
        <v>9</v>
      </c>
      <c r="AD193" s="62">
        <v>141</v>
      </c>
      <c r="AE193" s="61">
        <v>9</v>
      </c>
      <c r="AF193" s="61" t="s">
        <v>2055</v>
      </c>
      <c r="AG193" s="61" t="s">
        <v>1958</v>
      </c>
      <c r="AH193" s="61" t="s">
        <v>1702</v>
      </c>
      <c r="AI193" s="61">
        <v>0</v>
      </c>
      <c r="AJ193" s="61" t="s">
        <v>1829</v>
      </c>
      <c r="AK193" s="62">
        <v>2025</v>
      </c>
      <c r="AL193" s="62">
        <v>9</v>
      </c>
      <c r="AM193" s="62">
        <v>0</v>
      </c>
      <c r="AN193" s="62">
        <v>8</v>
      </c>
      <c r="AO193" s="62">
        <v>6</v>
      </c>
      <c r="AP193" s="61" t="s">
        <v>1702</v>
      </c>
      <c r="AQ193" s="61" t="s">
        <v>1702</v>
      </c>
      <c r="AR193" s="61" t="s">
        <v>1702</v>
      </c>
      <c r="AS193" s="61" t="s">
        <v>2582</v>
      </c>
      <c r="AT193" s="61" t="s">
        <v>1702</v>
      </c>
      <c r="AU193" s="61" t="b">
        <v>1</v>
      </c>
      <c r="AV193" s="61" t="b">
        <v>0</v>
      </c>
      <c r="AW193" s="61" t="s">
        <v>1702</v>
      </c>
      <c r="AX193" s="61" t="s">
        <v>1702</v>
      </c>
      <c r="AY193" s="61">
        <v>0</v>
      </c>
      <c r="AZ193" s="61">
        <v>0</v>
      </c>
      <c r="BA193" s="61">
        <v>0</v>
      </c>
      <c r="BB193" s="61" t="s">
        <v>1943</v>
      </c>
      <c r="BC193" s="61">
        <v>8</v>
      </c>
      <c r="BD193" s="61" t="b">
        <v>0</v>
      </c>
      <c r="BH193" s="47" t="str">
        <f t="shared" si="4"/>
        <v>SGCC</v>
      </c>
      <c r="BI193" s="47" t="str">
        <f t="shared" si="5"/>
        <v>Z22</v>
      </c>
      <c r="BJ193" s="47">
        <v>1219</v>
      </c>
    </row>
    <row r="194" spans="1:62" hidden="1">
      <c r="A194" s="61" t="b">
        <v>0</v>
      </c>
      <c r="B194" s="62">
        <v>10539</v>
      </c>
      <c r="C194" s="61" t="s">
        <v>1702</v>
      </c>
      <c r="D194" s="61" t="s">
        <v>2587</v>
      </c>
      <c r="E194" s="61" t="s">
        <v>2593</v>
      </c>
      <c r="F194" s="61" t="s">
        <v>2065</v>
      </c>
      <c r="G194" s="62" t="s">
        <v>1702</v>
      </c>
      <c r="H194" s="61" t="s">
        <v>1670</v>
      </c>
      <c r="I194" s="61" t="s">
        <v>1675</v>
      </c>
      <c r="J194" s="61" t="s">
        <v>2588</v>
      </c>
      <c r="K194" s="61" t="s">
        <v>2593</v>
      </c>
      <c r="L194" s="61" t="s">
        <v>2032</v>
      </c>
      <c r="M194" s="61" t="s">
        <v>1894</v>
      </c>
      <c r="N194" s="61" t="s">
        <v>1702</v>
      </c>
      <c r="O194" s="61" t="s">
        <v>1945</v>
      </c>
      <c r="P194" s="61">
        <v>0.6</v>
      </c>
      <c r="Q194" s="61">
        <v>235</v>
      </c>
      <c r="R194" s="61">
        <v>455</v>
      </c>
      <c r="S194" s="61" t="s">
        <v>2594</v>
      </c>
      <c r="T194" s="61" t="s">
        <v>2594</v>
      </c>
      <c r="U194" s="61" t="s">
        <v>2041</v>
      </c>
      <c r="V194" s="61" t="s">
        <v>2595</v>
      </c>
      <c r="W194" s="61" t="s">
        <v>1938</v>
      </c>
      <c r="X194" s="61" t="s">
        <v>1447</v>
      </c>
      <c r="Y194" s="61" t="s">
        <v>2518</v>
      </c>
      <c r="Z194" s="62">
        <v>8</v>
      </c>
      <c r="AA194" s="61">
        <v>6</v>
      </c>
      <c r="AB194" s="62">
        <v>8</v>
      </c>
      <c r="AC194" s="61">
        <v>6</v>
      </c>
      <c r="AD194" s="62">
        <v>8</v>
      </c>
      <c r="AE194" s="61">
        <v>6</v>
      </c>
      <c r="AF194" s="61" t="s">
        <v>2237</v>
      </c>
      <c r="AG194" s="61" t="s">
        <v>1959</v>
      </c>
      <c r="AH194" s="61" t="s">
        <v>1702</v>
      </c>
      <c r="AI194" s="61">
        <v>0</v>
      </c>
      <c r="AJ194" s="61" t="s">
        <v>2596</v>
      </c>
      <c r="AK194" s="62">
        <v>2025</v>
      </c>
      <c r="AL194" s="62">
        <v>9</v>
      </c>
      <c r="AM194" s="62">
        <v>0</v>
      </c>
      <c r="AN194" s="62">
        <v>8</v>
      </c>
      <c r="AO194" s="62">
        <v>3</v>
      </c>
      <c r="AP194" s="61" t="s">
        <v>1670</v>
      </c>
      <c r="AQ194" s="61" t="s">
        <v>1221</v>
      </c>
      <c r="AR194" s="61" t="s">
        <v>2597</v>
      </c>
      <c r="AS194" s="61" t="s">
        <v>2591</v>
      </c>
      <c r="AT194" s="61" t="s">
        <v>1702</v>
      </c>
      <c r="AU194" s="61" t="b">
        <v>1</v>
      </c>
      <c r="AV194" s="61" t="b">
        <v>0</v>
      </c>
      <c r="AW194" s="61" t="s">
        <v>1702</v>
      </c>
      <c r="AX194" s="61" t="s">
        <v>1702</v>
      </c>
      <c r="AY194" s="61">
        <v>0</v>
      </c>
      <c r="AZ194" s="61">
        <v>0</v>
      </c>
      <c r="BA194" s="61">
        <v>0</v>
      </c>
      <c r="BB194" s="61" t="s">
        <v>1943</v>
      </c>
      <c r="BC194" s="61">
        <v>8</v>
      </c>
      <c r="BD194" s="61" t="b">
        <v>0</v>
      </c>
      <c r="BH194" s="47" t="str">
        <f t="shared" si="4"/>
        <v>SGCC</v>
      </c>
      <c r="BI194" s="47" t="str">
        <f t="shared" si="5"/>
        <v>Z22</v>
      </c>
      <c r="BJ194" s="47">
        <v>1219</v>
      </c>
    </row>
    <row r="195" spans="1:62" hidden="1">
      <c r="A195" s="61" t="b">
        <v>0</v>
      </c>
      <c r="B195" s="62">
        <v>10540</v>
      </c>
      <c r="C195" s="61" t="s">
        <v>1702</v>
      </c>
      <c r="D195" s="61" t="s">
        <v>2587</v>
      </c>
      <c r="E195" s="61" t="s">
        <v>4298</v>
      </c>
      <c r="F195" s="61" t="s">
        <v>2119</v>
      </c>
      <c r="G195" s="62" t="s">
        <v>1702</v>
      </c>
      <c r="H195" s="61" t="s">
        <v>146</v>
      </c>
      <c r="I195" s="61" t="s">
        <v>1675</v>
      </c>
      <c r="J195" s="61" t="s">
        <v>2588</v>
      </c>
      <c r="K195" s="61" t="s">
        <v>4299</v>
      </c>
      <c r="L195" s="61" t="s">
        <v>2032</v>
      </c>
      <c r="M195" s="61" t="s">
        <v>1894</v>
      </c>
      <c r="N195" s="61" t="s">
        <v>1702</v>
      </c>
      <c r="O195" s="61" t="s">
        <v>1945</v>
      </c>
      <c r="P195" s="61">
        <v>0.6</v>
      </c>
      <c r="Q195" s="61">
        <v>415</v>
      </c>
      <c r="R195" s="61">
        <v>1301</v>
      </c>
      <c r="S195" s="61" t="s">
        <v>2418</v>
      </c>
      <c r="T195" s="61" t="s">
        <v>2418</v>
      </c>
      <c r="U195" s="61" t="s">
        <v>2041</v>
      </c>
      <c r="V195" s="61" t="s">
        <v>4300</v>
      </c>
      <c r="W195" s="61" t="s">
        <v>1938</v>
      </c>
      <c r="X195" s="61" t="s">
        <v>1447</v>
      </c>
      <c r="Y195" s="61" t="s">
        <v>2518</v>
      </c>
      <c r="Z195" s="62">
        <v>6</v>
      </c>
      <c r="AA195" s="61">
        <v>15</v>
      </c>
      <c r="AB195" s="62">
        <v>6</v>
      </c>
      <c r="AC195" s="61">
        <v>15</v>
      </c>
      <c r="AD195" s="62">
        <v>6</v>
      </c>
      <c r="AE195" s="61">
        <v>15</v>
      </c>
      <c r="AF195" s="61" t="s">
        <v>2095</v>
      </c>
      <c r="AG195" s="61" t="s">
        <v>3737</v>
      </c>
      <c r="AH195" s="61" t="s">
        <v>4301</v>
      </c>
      <c r="AI195" s="61">
        <v>0</v>
      </c>
      <c r="AJ195" s="61" t="s">
        <v>4302</v>
      </c>
      <c r="AK195" s="62">
        <v>2025</v>
      </c>
      <c r="AL195" s="62">
        <v>12</v>
      </c>
      <c r="AM195" s="62">
        <v>0</v>
      </c>
      <c r="AN195" s="62">
        <v>4</v>
      </c>
      <c r="AO195" s="62">
        <v>26</v>
      </c>
      <c r="AP195" s="61" t="s">
        <v>146</v>
      </c>
      <c r="AQ195" s="61" t="s">
        <v>1221</v>
      </c>
      <c r="AR195" s="61" t="s">
        <v>2421</v>
      </c>
      <c r="AS195" s="61" t="s">
        <v>2591</v>
      </c>
      <c r="AT195" s="61" t="s">
        <v>1702</v>
      </c>
      <c r="AU195" s="61" t="b">
        <v>1</v>
      </c>
      <c r="AV195" s="61" t="b">
        <v>0</v>
      </c>
      <c r="AW195" s="61" t="s">
        <v>1702</v>
      </c>
      <c r="AX195" s="61" t="s">
        <v>1702</v>
      </c>
      <c r="AY195" s="61">
        <v>0</v>
      </c>
      <c r="AZ195" s="61">
        <v>0</v>
      </c>
      <c r="BA195" s="61">
        <v>0</v>
      </c>
      <c r="BB195" s="61" t="s">
        <v>1943</v>
      </c>
      <c r="BC195" s="61">
        <v>8</v>
      </c>
      <c r="BD195" s="61" t="b">
        <v>0</v>
      </c>
      <c r="BH195" s="47" t="str">
        <f t="shared" si="4"/>
        <v>SGCC</v>
      </c>
      <c r="BI195" s="47" t="str">
        <f t="shared" si="5"/>
        <v>Z22</v>
      </c>
      <c r="BJ195" s="47">
        <v>1219</v>
      </c>
    </row>
    <row r="196" spans="1:62" hidden="1">
      <c r="A196" s="61" t="b">
        <v>0</v>
      </c>
      <c r="B196" s="62">
        <v>10541</v>
      </c>
      <c r="C196" s="61" t="s">
        <v>1702</v>
      </c>
      <c r="D196" s="61" t="s">
        <v>2601</v>
      </c>
      <c r="E196" s="61" t="s">
        <v>2602</v>
      </c>
      <c r="F196" s="61" t="s">
        <v>1702</v>
      </c>
      <c r="G196" s="62" t="s">
        <v>1702</v>
      </c>
      <c r="H196" s="61" t="s">
        <v>1702</v>
      </c>
      <c r="I196" s="61" t="s">
        <v>1675</v>
      </c>
      <c r="J196" s="61" t="s">
        <v>2603</v>
      </c>
      <c r="K196" s="61" t="s">
        <v>2602</v>
      </c>
      <c r="L196" s="61" t="s">
        <v>2032</v>
      </c>
      <c r="M196" s="61" t="s">
        <v>1894</v>
      </c>
      <c r="N196" s="61" t="s">
        <v>1702</v>
      </c>
      <c r="O196" s="61" t="s">
        <v>1945</v>
      </c>
      <c r="P196" s="61">
        <v>0.6</v>
      </c>
      <c r="Q196" s="61">
        <v>56</v>
      </c>
      <c r="R196" s="61">
        <v>0</v>
      </c>
      <c r="S196" s="61" t="s">
        <v>2604</v>
      </c>
      <c r="T196" s="61" t="s">
        <v>2604</v>
      </c>
      <c r="U196" s="61" t="s">
        <v>2041</v>
      </c>
      <c r="V196" s="61" t="s">
        <v>2605</v>
      </c>
      <c r="W196" s="61" t="s">
        <v>1938</v>
      </c>
      <c r="X196" s="61" t="s">
        <v>1447</v>
      </c>
      <c r="Y196" s="61" t="s">
        <v>2518</v>
      </c>
      <c r="Z196" s="62">
        <v>1</v>
      </c>
      <c r="AA196" s="61">
        <v>162</v>
      </c>
      <c r="AB196" s="62">
        <v>1</v>
      </c>
      <c r="AC196" s="61">
        <v>162</v>
      </c>
      <c r="AD196" s="62">
        <v>1</v>
      </c>
      <c r="AE196" s="61">
        <v>162</v>
      </c>
      <c r="AF196" s="61" t="s">
        <v>2537</v>
      </c>
      <c r="AG196" s="61" t="s">
        <v>1959</v>
      </c>
      <c r="AH196" s="61" t="s">
        <v>1702</v>
      </c>
      <c r="AI196" s="61">
        <v>0</v>
      </c>
      <c r="AJ196" s="61" t="s">
        <v>1976</v>
      </c>
      <c r="AK196" s="62">
        <v>2025</v>
      </c>
      <c r="AL196" s="62">
        <v>7</v>
      </c>
      <c r="AM196" s="62">
        <v>0</v>
      </c>
      <c r="AN196" s="62">
        <v>9</v>
      </c>
      <c r="AO196" s="62">
        <v>26</v>
      </c>
      <c r="AP196" s="61" t="s">
        <v>1702</v>
      </c>
      <c r="AQ196" s="61" t="s">
        <v>1702</v>
      </c>
      <c r="AR196" s="61" t="s">
        <v>1702</v>
      </c>
      <c r="AS196" s="61" t="s">
        <v>2606</v>
      </c>
      <c r="AT196" s="61" t="s">
        <v>1702</v>
      </c>
      <c r="AU196" s="61" t="b">
        <v>1</v>
      </c>
      <c r="AV196" s="61" t="b">
        <v>0</v>
      </c>
      <c r="AW196" s="61" t="s">
        <v>1702</v>
      </c>
      <c r="AX196" s="61" t="s">
        <v>1702</v>
      </c>
      <c r="AY196" s="61">
        <v>0</v>
      </c>
      <c r="AZ196" s="61">
        <v>0</v>
      </c>
      <c r="BA196" s="61">
        <v>0</v>
      </c>
      <c r="BB196" s="61" t="s">
        <v>1943</v>
      </c>
      <c r="BC196" s="61">
        <v>8</v>
      </c>
      <c r="BD196" s="61" t="b">
        <v>0</v>
      </c>
      <c r="BH196" s="47" t="str">
        <f t="shared" si="4"/>
        <v>SGCC</v>
      </c>
      <c r="BI196" s="47" t="str">
        <f t="shared" si="5"/>
        <v>Z22</v>
      </c>
      <c r="BJ196" s="47">
        <v>1219</v>
      </c>
    </row>
    <row r="197" spans="1:62" hidden="1">
      <c r="A197" s="61" t="b">
        <v>0</v>
      </c>
      <c r="B197" s="62">
        <v>10542</v>
      </c>
      <c r="C197" s="61" t="s">
        <v>1702</v>
      </c>
      <c r="D197" s="61" t="s">
        <v>2610</v>
      </c>
      <c r="E197" s="61" t="s">
        <v>3929</v>
      </c>
      <c r="F197" s="61" t="s">
        <v>2069</v>
      </c>
      <c r="G197" s="62" t="s">
        <v>1702</v>
      </c>
      <c r="H197" s="61" t="s">
        <v>519</v>
      </c>
      <c r="I197" s="61" t="s">
        <v>1675</v>
      </c>
      <c r="J197" s="61" t="s">
        <v>2611</v>
      </c>
      <c r="K197" s="61" t="s">
        <v>3929</v>
      </c>
      <c r="L197" s="61" t="s">
        <v>2032</v>
      </c>
      <c r="M197" s="61" t="s">
        <v>1894</v>
      </c>
      <c r="N197" s="61" t="s">
        <v>1702</v>
      </c>
      <c r="O197" s="61" t="s">
        <v>1945</v>
      </c>
      <c r="P197" s="61">
        <v>0.6</v>
      </c>
      <c r="Q197" s="61">
        <v>79</v>
      </c>
      <c r="R197" s="61">
        <v>830</v>
      </c>
      <c r="S197" s="61" t="s">
        <v>2616</v>
      </c>
      <c r="T197" s="61" t="s">
        <v>2614</v>
      </c>
      <c r="U197" s="61" t="s">
        <v>2041</v>
      </c>
      <c r="V197" s="61" t="s">
        <v>3930</v>
      </c>
      <c r="W197" s="61" t="s">
        <v>1938</v>
      </c>
      <c r="X197" s="61" t="s">
        <v>1447</v>
      </c>
      <c r="Y197" s="61" t="s">
        <v>2518</v>
      </c>
      <c r="Z197" s="62">
        <v>4</v>
      </c>
      <c r="AA197" s="61">
        <v>1</v>
      </c>
      <c r="AB197" s="62">
        <v>4</v>
      </c>
      <c r="AC197" s="61">
        <v>1</v>
      </c>
      <c r="AD197" s="62">
        <v>4</v>
      </c>
      <c r="AE197" s="61">
        <v>1</v>
      </c>
      <c r="AF197" s="61" t="s">
        <v>2055</v>
      </c>
      <c r="AG197" s="61" t="s">
        <v>1959</v>
      </c>
      <c r="AH197" s="61" t="s">
        <v>1702</v>
      </c>
      <c r="AI197" s="61">
        <v>0</v>
      </c>
      <c r="AJ197" s="61" t="s">
        <v>3820</v>
      </c>
      <c r="AK197" s="62">
        <v>2025</v>
      </c>
      <c r="AL197" s="62">
        <v>12</v>
      </c>
      <c r="AM197" s="62">
        <v>0</v>
      </c>
      <c r="AN197" s="62">
        <v>5</v>
      </c>
      <c r="AO197" s="62">
        <v>5</v>
      </c>
      <c r="AP197" s="61" t="s">
        <v>519</v>
      </c>
      <c r="AQ197" s="61" t="s">
        <v>1233</v>
      </c>
      <c r="AR197" s="61" t="s">
        <v>2615</v>
      </c>
      <c r="AS197" s="61" t="s">
        <v>2557</v>
      </c>
      <c r="AT197" s="61" t="s">
        <v>1702</v>
      </c>
      <c r="AU197" s="61" t="b">
        <v>1</v>
      </c>
      <c r="AV197" s="61" t="b">
        <v>0</v>
      </c>
      <c r="AW197" s="61" t="s">
        <v>1702</v>
      </c>
      <c r="AX197" s="61" t="s">
        <v>1702</v>
      </c>
      <c r="AY197" s="61">
        <v>0</v>
      </c>
      <c r="AZ197" s="61">
        <v>0</v>
      </c>
      <c r="BA197" s="61">
        <v>0</v>
      </c>
      <c r="BB197" s="61" t="s">
        <v>1943</v>
      </c>
      <c r="BC197" s="61">
        <v>8</v>
      </c>
      <c r="BD197" s="61" t="b">
        <v>0</v>
      </c>
      <c r="BH197" s="47" t="str">
        <f t="shared" si="4"/>
        <v>SGCC</v>
      </c>
      <c r="BI197" s="47" t="str">
        <f t="shared" si="5"/>
        <v>Z22</v>
      </c>
      <c r="BJ197" s="47">
        <v>1219</v>
      </c>
    </row>
    <row r="198" spans="1:62" hidden="1">
      <c r="A198" s="61" t="b">
        <v>0</v>
      </c>
      <c r="B198" s="62">
        <v>10543</v>
      </c>
      <c r="C198" s="61" t="s">
        <v>1702</v>
      </c>
      <c r="D198" s="61" t="s">
        <v>2610</v>
      </c>
      <c r="E198" s="61" t="s">
        <v>4303</v>
      </c>
      <c r="F198" s="61" t="s">
        <v>2069</v>
      </c>
      <c r="G198" s="62" t="s">
        <v>1702</v>
      </c>
      <c r="H198" s="61" t="s">
        <v>519</v>
      </c>
      <c r="I198" s="61" t="s">
        <v>1675</v>
      </c>
      <c r="J198" s="61" t="s">
        <v>2611</v>
      </c>
      <c r="K198" s="61" t="s">
        <v>4303</v>
      </c>
      <c r="L198" s="61" t="s">
        <v>2032</v>
      </c>
      <c r="M198" s="61" t="s">
        <v>1894</v>
      </c>
      <c r="N198" s="61" t="s">
        <v>1702</v>
      </c>
      <c r="O198" s="61" t="s">
        <v>1945</v>
      </c>
      <c r="P198" s="61">
        <v>0.6</v>
      </c>
      <c r="Q198" s="61">
        <v>79</v>
      </c>
      <c r="R198" s="61">
        <v>830</v>
      </c>
      <c r="S198" s="61" t="s">
        <v>2616</v>
      </c>
      <c r="T198" s="61" t="s">
        <v>2614</v>
      </c>
      <c r="U198" s="61" t="s">
        <v>2041</v>
      </c>
      <c r="V198" s="61" t="s">
        <v>4304</v>
      </c>
      <c r="W198" s="61" t="s">
        <v>1938</v>
      </c>
      <c r="X198" s="61" t="s">
        <v>1447</v>
      </c>
      <c r="Y198" s="61" t="s">
        <v>2518</v>
      </c>
      <c r="Z198" s="62">
        <v>10</v>
      </c>
      <c r="AA198" s="61">
        <v>3</v>
      </c>
      <c r="AB198" s="62">
        <v>10</v>
      </c>
      <c r="AC198" s="61">
        <v>3</v>
      </c>
      <c r="AD198" s="62">
        <v>10</v>
      </c>
      <c r="AE198" s="61">
        <v>3</v>
      </c>
      <c r="AF198" s="61" t="s">
        <v>4284</v>
      </c>
      <c r="AG198" s="61" t="s">
        <v>1959</v>
      </c>
      <c r="AH198" s="61" t="s">
        <v>1702</v>
      </c>
      <c r="AI198" s="61">
        <v>0</v>
      </c>
      <c r="AJ198" s="61" t="s">
        <v>4305</v>
      </c>
      <c r="AK198" s="62">
        <v>2025</v>
      </c>
      <c r="AL198" s="62">
        <v>12</v>
      </c>
      <c r="AM198" s="62">
        <v>0</v>
      </c>
      <c r="AN198" s="62">
        <v>5</v>
      </c>
      <c r="AO198" s="62">
        <v>2</v>
      </c>
      <c r="AP198" s="61" t="s">
        <v>519</v>
      </c>
      <c r="AQ198" s="61" t="s">
        <v>1233</v>
      </c>
      <c r="AR198" s="61" t="s">
        <v>2615</v>
      </c>
      <c r="AS198" s="61" t="s">
        <v>2557</v>
      </c>
      <c r="AT198" s="61" t="s">
        <v>1702</v>
      </c>
      <c r="AU198" s="61" t="b">
        <v>0</v>
      </c>
      <c r="AV198" s="61" t="b">
        <v>0</v>
      </c>
      <c r="AW198" s="61" t="s">
        <v>1702</v>
      </c>
      <c r="AX198" s="61" t="s">
        <v>1702</v>
      </c>
      <c r="AY198" s="61">
        <v>0</v>
      </c>
      <c r="AZ198" s="61">
        <v>0</v>
      </c>
      <c r="BA198" s="61">
        <v>0</v>
      </c>
      <c r="BB198" s="61" t="s">
        <v>1943</v>
      </c>
      <c r="BC198" s="61">
        <v>8</v>
      </c>
      <c r="BD198" s="61" t="b">
        <v>0</v>
      </c>
      <c r="BH198" s="47" t="str">
        <f t="shared" ref="BH198:BH260" si="6">LEFT(O198,4)</f>
        <v>SGCC</v>
      </c>
      <c r="BI198" s="47" t="str">
        <f t="shared" ref="BI198:BI261" si="7">RIGHT(O198,3)</f>
        <v>Z22</v>
      </c>
      <c r="BJ198" s="47">
        <v>1219</v>
      </c>
    </row>
    <row r="199" spans="1:62" hidden="1">
      <c r="A199" s="61" t="b">
        <v>0</v>
      </c>
      <c r="B199" s="62">
        <v>10544</v>
      </c>
      <c r="C199" s="61" t="s">
        <v>1702</v>
      </c>
      <c r="D199" s="61" t="s">
        <v>2610</v>
      </c>
      <c r="E199" s="61" t="s">
        <v>4984</v>
      </c>
      <c r="F199" s="61" t="s">
        <v>2065</v>
      </c>
      <c r="G199" s="62" t="s">
        <v>1702</v>
      </c>
      <c r="H199" s="61" t="s">
        <v>423</v>
      </c>
      <c r="I199" s="61" t="s">
        <v>1675</v>
      </c>
      <c r="J199" s="61" t="s">
        <v>2611</v>
      </c>
      <c r="K199" s="61" t="s">
        <v>4984</v>
      </c>
      <c r="L199" s="61" t="s">
        <v>2032</v>
      </c>
      <c r="M199" s="61" t="s">
        <v>1894</v>
      </c>
      <c r="N199" s="61" t="s">
        <v>1702</v>
      </c>
      <c r="O199" s="61" t="s">
        <v>1945</v>
      </c>
      <c r="P199" s="61">
        <v>0.6</v>
      </c>
      <c r="Q199" s="61">
        <v>71.5</v>
      </c>
      <c r="R199" s="61">
        <v>680</v>
      </c>
      <c r="S199" s="61" t="s">
        <v>2187</v>
      </c>
      <c r="T199" s="61" t="s">
        <v>2187</v>
      </c>
      <c r="U199" s="61" t="s">
        <v>2041</v>
      </c>
      <c r="V199" s="61" t="s">
        <v>4985</v>
      </c>
      <c r="W199" s="61" t="s">
        <v>1938</v>
      </c>
      <c r="X199" s="61" t="s">
        <v>1447</v>
      </c>
      <c r="Y199" s="61" t="s">
        <v>2518</v>
      </c>
      <c r="Z199" s="62">
        <v>9</v>
      </c>
      <c r="AA199" s="61">
        <v>2</v>
      </c>
      <c r="AB199" s="62">
        <v>9</v>
      </c>
      <c r="AC199" s="61">
        <v>2</v>
      </c>
      <c r="AD199" s="62">
        <v>9</v>
      </c>
      <c r="AE199" s="61">
        <v>2</v>
      </c>
      <c r="AF199" s="61" t="s">
        <v>2206</v>
      </c>
      <c r="AG199" s="61" t="s">
        <v>1959</v>
      </c>
      <c r="AH199" s="61" t="s">
        <v>1702</v>
      </c>
      <c r="AI199" s="61">
        <v>0</v>
      </c>
      <c r="AJ199" s="61" t="s">
        <v>4907</v>
      </c>
      <c r="AK199" s="62">
        <v>2026</v>
      </c>
      <c r="AL199" s="62">
        <v>2</v>
      </c>
      <c r="AM199" s="62">
        <v>0</v>
      </c>
      <c r="AN199" s="62">
        <v>2</v>
      </c>
      <c r="AO199" s="62">
        <v>29</v>
      </c>
      <c r="AP199" s="61" t="s">
        <v>423</v>
      </c>
      <c r="AQ199" s="61" t="s">
        <v>1270</v>
      </c>
      <c r="AR199" s="61" t="s">
        <v>2190</v>
      </c>
      <c r="AS199" s="61" t="s">
        <v>2557</v>
      </c>
      <c r="AT199" s="61" t="s">
        <v>1702</v>
      </c>
      <c r="AU199" s="61" t="b">
        <v>1</v>
      </c>
      <c r="AV199" s="61" t="b">
        <v>0</v>
      </c>
      <c r="AW199" s="61" t="s">
        <v>1702</v>
      </c>
      <c r="AX199" s="61" t="s">
        <v>1702</v>
      </c>
      <c r="AY199" s="61">
        <v>0</v>
      </c>
      <c r="AZ199" s="61">
        <v>0</v>
      </c>
      <c r="BA199" s="61">
        <v>0</v>
      </c>
      <c r="BB199" s="61" t="s">
        <v>1943</v>
      </c>
      <c r="BC199" s="61">
        <v>8</v>
      </c>
      <c r="BD199" s="61" t="b">
        <v>0</v>
      </c>
      <c r="BH199" s="47" t="str">
        <f t="shared" si="6"/>
        <v>SGCC</v>
      </c>
      <c r="BI199" s="47" t="str">
        <f t="shared" si="7"/>
        <v>Z22</v>
      </c>
      <c r="BJ199" s="47">
        <v>1219</v>
      </c>
    </row>
    <row r="200" spans="1:62" hidden="1">
      <c r="A200" s="61" t="b">
        <v>0</v>
      </c>
      <c r="B200" s="62">
        <v>10545</v>
      </c>
      <c r="C200" s="61" t="s">
        <v>1702</v>
      </c>
      <c r="D200" s="61" t="s">
        <v>2617</v>
      </c>
      <c r="E200" s="61" t="s">
        <v>2618</v>
      </c>
      <c r="F200" s="61" t="s">
        <v>2168</v>
      </c>
      <c r="G200" s="62" t="s">
        <v>1702</v>
      </c>
      <c r="H200" s="61" t="s">
        <v>734</v>
      </c>
      <c r="I200" s="61" t="s">
        <v>1675</v>
      </c>
      <c r="J200" s="61" t="s">
        <v>2619</v>
      </c>
      <c r="K200" s="61" t="s">
        <v>2618</v>
      </c>
      <c r="L200" s="61" t="s">
        <v>2032</v>
      </c>
      <c r="M200" s="61" t="s">
        <v>1894</v>
      </c>
      <c r="N200" s="61" t="s">
        <v>1702</v>
      </c>
      <c r="O200" s="61" t="s">
        <v>1945</v>
      </c>
      <c r="P200" s="61">
        <v>0.8</v>
      </c>
      <c r="Q200" s="61">
        <v>475</v>
      </c>
      <c r="R200" s="61">
        <v>315</v>
      </c>
      <c r="S200" s="61" t="s">
        <v>2620</v>
      </c>
      <c r="T200" s="61" t="s">
        <v>2621</v>
      </c>
      <c r="U200" s="61" t="s">
        <v>2041</v>
      </c>
      <c r="V200" s="61" t="s">
        <v>2622</v>
      </c>
      <c r="W200" s="61" t="s">
        <v>1938</v>
      </c>
      <c r="X200" s="61" t="s">
        <v>1447</v>
      </c>
      <c r="Y200" s="61" t="s">
        <v>2518</v>
      </c>
      <c r="Z200" s="62">
        <v>2</v>
      </c>
      <c r="AA200" s="61">
        <v>2</v>
      </c>
      <c r="AB200" s="62">
        <v>2</v>
      </c>
      <c r="AC200" s="61">
        <v>2</v>
      </c>
      <c r="AD200" s="62">
        <v>2</v>
      </c>
      <c r="AE200" s="61">
        <v>2</v>
      </c>
      <c r="AF200" s="61" t="s">
        <v>2055</v>
      </c>
      <c r="AG200" s="61" t="s">
        <v>1959</v>
      </c>
      <c r="AH200" s="61" t="s">
        <v>1702</v>
      </c>
      <c r="AI200" s="61">
        <v>0</v>
      </c>
      <c r="AJ200" s="61" t="s">
        <v>1973</v>
      </c>
      <c r="AK200" s="62">
        <v>2025</v>
      </c>
      <c r="AL200" s="62">
        <v>7</v>
      </c>
      <c r="AM200" s="62">
        <v>0</v>
      </c>
      <c r="AN200" s="62">
        <v>10</v>
      </c>
      <c r="AO200" s="62">
        <v>11</v>
      </c>
      <c r="AP200" s="61" t="s">
        <v>734</v>
      </c>
      <c r="AQ200" s="61" t="s">
        <v>1221</v>
      </c>
      <c r="AR200" s="61" t="s">
        <v>2623</v>
      </c>
      <c r="AS200" s="61" t="s">
        <v>2624</v>
      </c>
      <c r="AT200" s="61" t="s">
        <v>1702</v>
      </c>
      <c r="AU200" s="61" t="b">
        <v>1</v>
      </c>
      <c r="AV200" s="61" t="b">
        <v>0</v>
      </c>
      <c r="AW200" s="61" t="s">
        <v>1702</v>
      </c>
      <c r="AX200" s="61" t="s">
        <v>1702</v>
      </c>
      <c r="AY200" s="61">
        <v>0</v>
      </c>
      <c r="AZ200" s="61">
        <v>0</v>
      </c>
      <c r="BA200" s="61">
        <v>0</v>
      </c>
      <c r="BB200" s="61" t="s">
        <v>1943</v>
      </c>
      <c r="BC200" s="61">
        <v>10</v>
      </c>
      <c r="BD200" s="61" t="b">
        <v>0</v>
      </c>
      <c r="BH200" s="47" t="str">
        <f t="shared" si="6"/>
        <v>SGCC</v>
      </c>
      <c r="BI200" s="47" t="str">
        <f t="shared" si="7"/>
        <v>Z22</v>
      </c>
      <c r="BJ200" s="47">
        <v>1219</v>
      </c>
    </row>
    <row r="201" spans="1:62" hidden="1">
      <c r="A201" s="61" t="b">
        <v>0</v>
      </c>
      <c r="B201" s="62">
        <v>10546</v>
      </c>
      <c r="C201" s="61" t="s">
        <v>1702</v>
      </c>
      <c r="D201" s="61" t="s">
        <v>2627</v>
      </c>
      <c r="E201" s="61" t="s">
        <v>6765</v>
      </c>
      <c r="F201" s="61" t="s">
        <v>1702</v>
      </c>
      <c r="G201" s="62" t="s">
        <v>1702</v>
      </c>
      <c r="H201" s="61" t="s">
        <v>1067</v>
      </c>
      <c r="I201" s="61" t="s">
        <v>1675</v>
      </c>
      <c r="J201" s="61" t="s">
        <v>2628</v>
      </c>
      <c r="K201" s="61" t="s">
        <v>6765</v>
      </c>
      <c r="L201" s="61" t="s">
        <v>2032</v>
      </c>
      <c r="M201" s="61" t="s">
        <v>1894</v>
      </c>
      <c r="N201" s="61" t="s">
        <v>1702</v>
      </c>
      <c r="O201" s="61" t="s">
        <v>1945</v>
      </c>
      <c r="P201" s="61">
        <v>0.8</v>
      </c>
      <c r="Q201" s="61">
        <v>78</v>
      </c>
      <c r="R201" s="61">
        <v>188</v>
      </c>
      <c r="S201" s="61" t="s">
        <v>2629</v>
      </c>
      <c r="T201" s="61" t="s">
        <v>2315</v>
      </c>
      <c r="U201" s="61" t="s">
        <v>2041</v>
      </c>
      <c r="V201" s="61" t="s">
        <v>6766</v>
      </c>
      <c r="W201" s="61" t="s">
        <v>1938</v>
      </c>
      <c r="X201" s="61" t="s">
        <v>1447</v>
      </c>
      <c r="Y201" s="61" t="s">
        <v>2518</v>
      </c>
      <c r="Z201" s="62">
        <v>72</v>
      </c>
      <c r="AA201" s="61">
        <v>6</v>
      </c>
      <c r="AB201" s="62">
        <v>72</v>
      </c>
      <c r="AC201" s="61">
        <v>6</v>
      </c>
      <c r="AD201" s="62">
        <v>72</v>
      </c>
      <c r="AE201" s="61">
        <v>6</v>
      </c>
      <c r="AF201" s="61" t="s">
        <v>2071</v>
      </c>
      <c r="AG201" s="61" t="s">
        <v>1959</v>
      </c>
      <c r="AH201" s="61" t="s">
        <v>1702</v>
      </c>
      <c r="AI201" s="61">
        <v>0</v>
      </c>
      <c r="AJ201" s="61" t="s">
        <v>6683</v>
      </c>
      <c r="AK201" s="62">
        <v>2026</v>
      </c>
      <c r="AL201" s="62">
        <v>4</v>
      </c>
      <c r="AM201" s="62">
        <v>0</v>
      </c>
      <c r="AN201" s="62">
        <v>0</v>
      </c>
      <c r="AO201" s="62">
        <v>21</v>
      </c>
      <c r="AP201" s="61" t="s">
        <v>1067</v>
      </c>
      <c r="AQ201" s="61" t="s">
        <v>1221</v>
      </c>
      <c r="AR201" s="61" t="s">
        <v>2317</v>
      </c>
      <c r="AS201" s="61" t="s">
        <v>2630</v>
      </c>
      <c r="AT201" s="61" t="s">
        <v>1702</v>
      </c>
      <c r="AU201" s="61" t="b">
        <v>1</v>
      </c>
      <c r="AV201" s="61" t="b">
        <v>0</v>
      </c>
      <c r="AW201" s="61" t="s">
        <v>1702</v>
      </c>
      <c r="AX201" s="61" t="s">
        <v>1702</v>
      </c>
      <c r="AY201" s="61">
        <v>0</v>
      </c>
      <c r="AZ201" s="61">
        <v>0</v>
      </c>
      <c r="BA201" s="61">
        <v>0</v>
      </c>
      <c r="BB201" s="61" t="s">
        <v>1943</v>
      </c>
      <c r="BC201" s="61">
        <v>10</v>
      </c>
      <c r="BD201" s="61" t="b">
        <v>0</v>
      </c>
      <c r="BH201" s="47" t="str">
        <f t="shared" si="6"/>
        <v>SGCC</v>
      </c>
      <c r="BI201" s="47" t="str">
        <f t="shared" si="7"/>
        <v>Z22</v>
      </c>
      <c r="BJ201" s="47">
        <v>1219</v>
      </c>
    </row>
    <row r="202" spans="1:62" hidden="1">
      <c r="A202" s="61" t="b">
        <v>0</v>
      </c>
      <c r="B202" s="62">
        <v>10548</v>
      </c>
      <c r="C202" s="61" t="s">
        <v>1702</v>
      </c>
      <c r="D202" s="61" t="s">
        <v>3932</v>
      </c>
      <c r="E202" s="61" t="s">
        <v>6767</v>
      </c>
      <c r="F202" s="61" t="s">
        <v>6224</v>
      </c>
      <c r="G202" s="62" t="s">
        <v>1702</v>
      </c>
      <c r="H202" s="61" t="s">
        <v>200</v>
      </c>
      <c r="I202" s="61" t="s">
        <v>1675</v>
      </c>
      <c r="J202" s="61" t="s">
        <v>3933</v>
      </c>
      <c r="K202" s="61" t="s">
        <v>6767</v>
      </c>
      <c r="L202" s="61" t="s">
        <v>2032</v>
      </c>
      <c r="M202" s="61" t="s">
        <v>1894</v>
      </c>
      <c r="N202" s="61" t="s">
        <v>1702</v>
      </c>
      <c r="O202" s="61" t="s">
        <v>1945</v>
      </c>
      <c r="P202" s="61">
        <v>1.2</v>
      </c>
      <c r="Q202" s="61">
        <v>56</v>
      </c>
      <c r="R202" s="61">
        <v>346</v>
      </c>
      <c r="S202" s="61" t="s">
        <v>6322</v>
      </c>
      <c r="T202" s="61" t="s">
        <v>6322</v>
      </c>
      <c r="U202" s="61" t="s">
        <v>2041</v>
      </c>
      <c r="V202" s="61" t="s">
        <v>6768</v>
      </c>
      <c r="W202" s="61" t="s">
        <v>1938</v>
      </c>
      <c r="X202" s="61" t="s">
        <v>1447</v>
      </c>
      <c r="Y202" s="61" t="s">
        <v>2518</v>
      </c>
      <c r="Z202" s="62">
        <v>162</v>
      </c>
      <c r="AA202" s="61">
        <v>31</v>
      </c>
      <c r="AB202" s="62">
        <v>162</v>
      </c>
      <c r="AC202" s="61">
        <v>31</v>
      </c>
      <c r="AD202" s="62">
        <v>162</v>
      </c>
      <c r="AE202" s="61">
        <v>31</v>
      </c>
      <c r="AF202" s="61" t="s">
        <v>2194</v>
      </c>
      <c r="AG202" s="61" t="s">
        <v>1959</v>
      </c>
      <c r="AH202" s="61" t="s">
        <v>1702</v>
      </c>
      <c r="AI202" s="61">
        <v>0</v>
      </c>
      <c r="AJ202" s="61" t="s">
        <v>6758</v>
      </c>
      <c r="AK202" s="62">
        <v>2026</v>
      </c>
      <c r="AL202" s="62">
        <v>5</v>
      </c>
      <c r="AM202" s="62">
        <v>0</v>
      </c>
      <c r="AN202" s="62">
        <v>0</v>
      </c>
      <c r="AO202" s="62">
        <v>10</v>
      </c>
      <c r="AP202" s="61" t="s">
        <v>200</v>
      </c>
      <c r="AQ202" s="61" t="s">
        <v>1298</v>
      </c>
      <c r="AR202" s="61" t="s">
        <v>2635</v>
      </c>
      <c r="AS202" s="61" t="s">
        <v>3508</v>
      </c>
      <c r="AT202" s="61" t="s">
        <v>1702</v>
      </c>
      <c r="AU202" s="61" t="b">
        <v>0</v>
      </c>
      <c r="AV202" s="61" t="b">
        <v>0</v>
      </c>
      <c r="AW202" s="61" t="s">
        <v>1702</v>
      </c>
      <c r="AX202" s="61" t="s">
        <v>1702</v>
      </c>
      <c r="AY202" s="61">
        <v>0</v>
      </c>
      <c r="AZ202" s="61">
        <v>0</v>
      </c>
      <c r="BA202" s="61">
        <v>0</v>
      </c>
      <c r="BB202" s="61" t="s">
        <v>1943</v>
      </c>
      <c r="BC202" s="61">
        <v>14</v>
      </c>
      <c r="BD202" s="61" t="b">
        <v>0</v>
      </c>
      <c r="BH202" s="47" t="s">
        <v>1197</v>
      </c>
      <c r="BI202" s="47" t="str">
        <f t="shared" si="7"/>
        <v>Z22</v>
      </c>
      <c r="BJ202" s="47">
        <v>1219</v>
      </c>
    </row>
    <row r="203" spans="1:62" hidden="1">
      <c r="A203" s="61" t="b">
        <v>0</v>
      </c>
      <c r="B203" s="62">
        <v>10550</v>
      </c>
      <c r="C203" s="61" t="s">
        <v>1702</v>
      </c>
      <c r="D203" s="61" t="s">
        <v>2632</v>
      </c>
      <c r="E203" s="61" t="s">
        <v>4307</v>
      </c>
      <c r="F203" s="61" t="s">
        <v>1702</v>
      </c>
      <c r="G203" s="62" t="s">
        <v>1702</v>
      </c>
      <c r="H203" s="61" t="s">
        <v>1702</v>
      </c>
      <c r="I203" s="61" t="s">
        <v>1675</v>
      </c>
      <c r="J203" s="61" t="s">
        <v>2633</v>
      </c>
      <c r="K203" s="61" t="s">
        <v>4307</v>
      </c>
      <c r="L203" s="61" t="s">
        <v>2032</v>
      </c>
      <c r="M203" s="61" t="s">
        <v>1894</v>
      </c>
      <c r="N203" s="61" t="s">
        <v>1702</v>
      </c>
      <c r="O203" s="61" t="s">
        <v>1945</v>
      </c>
      <c r="P203" s="61">
        <v>1.2</v>
      </c>
      <c r="Q203" s="61">
        <v>26.4</v>
      </c>
      <c r="R203" s="61">
        <v>0</v>
      </c>
      <c r="S203" s="61" t="s">
        <v>4308</v>
      </c>
      <c r="T203" s="61" t="s">
        <v>1702</v>
      </c>
      <c r="U203" s="61" t="s">
        <v>2041</v>
      </c>
      <c r="V203" s="61" t="s">
        <v>4309</v>
      </c>
      <c r="W203" s="61" t="s">
        <v>1938</v>
      </c>
      <c r="X203" s="61" t="s">
        <v>1447</v>
      </c>
      <c r="Y203" s="61" t="s">
        <v>2518</v>
      </c>
      <c r="Z203" s="62">
        <v>1</v>
      </c>
      <c r="AA203" s="61">
        <v>28</v>
      </c>
      <c r="AB203" s="62">
        <v>1</v>
      </c>
      <c r="AC203" s="61">
        <v>28</v>
      </c>
      <c r="AD203" s="62">
        <v>1</v>
      </c>
      <c r="AE203" s="61">
        <v>28</v>
      </c>
      <c r="AF203" s="61" t="s">
        <v>2649</v>
      </c>
      <c r="AG203" s="61" t="s">
        <v>1958</v>
      </c>
      <c r="AH203" s="61" t="s">
        <v>4310</v>
      </c>
      <c r="AI203" s="61">
        <v>0</v>
      </c>
      <c r="AJ203" s="61" t="s">
        <v>4270</v>
      </c>
      <c r="AK203" s="62">
        <v>2026</v>
      </c>
      <c r="AL203" s="62">
        <v>1</v>
      </c>
      <c r="AM203" s="62">
        <v>0</v>
      </c>
      <c r="AN203" s="62">
        <v>4</v>
      </c>
      <c r="AO203" s="62">
        <v>5</v>
      </c>
      <c r="AP203" s="61" t="s">
        <v>1702</v>
      </c>
      <c r="AQ203" s="61" t="s">
        <v>1702</v>
      </c>
      <c r="AR203" s="61" t="s">
        <v>1702</v>
      </c>
      <c r="AS203" s="61" t="s">
        <v>2564</v>
      </c>
      <c r="AT203" s="61" t="s">
        <v>1702</v>
      </c>
      <c r="AU203" s="61" t="b">
        <v>1</v>
      </c>
      <c r="AV203" s="61" t="b">
        <v>0</v>
      </c>
      <c r="AW203" s="61" t="s">
        <v>1702</v>
      </c>
      <c r="AX203" s="61" t="s">
        <v>1702</v>
      </c>
      <c r="AY203" s="61">
        <v>0</v>
      </c>
      <c r="AZ203" s="61">
        <v>0</v>
      </c>
      <c r="BA203" s="61">
        <v>0</v>
      </c>
      <c r="BB203" s="61" t="s">
        <v>1943</v>
      </c>
      <c r="BC203" s="61">
        <v>14</v>
      </c>
      <c r="BD203" s="61" t="b">
        <v>0</v>
      </c>
      <c r="BH203" s="47" t="s">
        <v>1197</v>
      </c>
      <c r="BI203" s="47" t="str">
        <f t="shared" si="7"/>
        <v>Z22</v>
      </c>
      <c r="BJ203" s="47">
        <v>1219</v>
      </c>
    </row>
    <row r="204" spans="1:62" hidden="1">
      <c r="A204" s="61" t="b">
        <v>0</v>
      </c>
      <c r="B204" s="62">
        <v>10554</v>
      </c>
      <c r="C204" s="61" t="s">
        <v>1702</v>
      </c>
      <c r="D204" s="61" t="s">
        <v>2636</v>
      </c>
      <c r="E204" s="61" t="s">
        <v>4986</v>
      </c>
      <c r="F204" s="61" t="s">
        <v>2065</v>
      </c>
      <c r="G204" s="62" t="s">
        <v>1702</v>
      </c>
      <c r="H204" s="61" t="s">
        <v>266</v>
      </c>
      <c r="I204" s="61" t="s">
        <v>1675</v>
      </c>
      <c r="J204" s="61" t="s">
        <v>2637</v>
      </c>
      <c r="K204" s="61" t="s">
        <v>4986</v>
      </c>
      <c r="L204" s="61" t="s">
        <v>2032</v>
      </c>
      <c r="M204" s="61" t="s">
        <v>1894</v>
      </c>
      <c r="N204" s="61" t="s">
        <v>1702</v>
      </c>
      <c r="O204" s="61" t="s">
        <v>1945</v>
      </c>
      <c r="P204" s="61">
        <v>1.2</v>
      </c>
      <c r="Q204" s="61">
        <v>56</v>
      </c>
      <c r="R204" s="61">
        <v>302.10000000000002</v>
      </c>
      <c r="S204" s="61" t="s">
        <v>4987</v>
      </c>
      <c r="T204" s="61" t="s">
        <v>4987</v>
      </c>
      <c r="U204" s="61" t="s">
        <v>2041</v>
      </c>
      <c r="V204" s="61" t="s">
        <v>4988</v>
      </c>
      <c r="W204" s="61" t="s">
        <v>1938</v>
      </c>
      <c r="X204" s="61" t="s">
        <v>1447</v>
      </c>
      <c r="Y204" s="61" t="s">
        <v>2518</v>
      </c>
      <c r="Z204" s="62">
        <v>353</v>
      </c>
      <c r="AA204" s="61">
        <v>53</v>
      </c>
      <c r="AB204" s="62">
        <v>353</v>
      </c>
      <c r="AC204" s="61">
        <v>53</v>
      </c>
      <c r="AD204" s="62">
        <v>353</v>
      </c>
      <c r="AE204" s="61">
        <v>53</v>
      </c>
      <c r="AF204" s="61" t="s">
        <v>2194</v>
      </c>
      <c r="AG204" s="61" t="s">
        <v>1958</v>
      </c>
      <c r="AH204" s="61" t="s">
        <v>4321</v>
      </c>
      <c r="AI204" s="61">
        <v>0</v>
      </c>
      <c r="AJ204" s="61" t="s">
        <v>4989</v>
      </c>
      <c r="AK204" s="62">
        <v>2026</v>
      </c>
      <c r="AL204" s="62">
        <v>2</v>
      </c>
      <c r="AM204" s="62">
        <v>0</v>
      </c>
      <c r="AN204" s="62">
        <v>3</v>
      </c>
      <c r="AO204" s="62">
        <v>4</v>
      </c>
      <c r="AP204" s="61" t="s">
        <v>266</v>
      </c>
      <c r="AQ204" s="61" t="s">
        <v>1298</v>
      </c>
      <c r="AR204" s="61" t="s">
        <v>2638</v>
      </c>
      <c r="AS204" s="61" t="s">
        <v>2564</v>
      </c>
      <c r="AT204" s="61" t="s">
        <v>1702</v>
      </c>
      <c r="AU204" s="61" t="b">
        <v>1</v>
      </c>
      <c r="AV204" s="61" t="b">
        <v>0</v>
      </c>
      <c r="AW204" s="61" t="s">
        <v>1702</v>
      </c>
      <c r="AX204" s="61" t="s">
        <v>1702</v>
      </c>
      <c r="AY204" s="61">
        <v>0</v>
      </c>
      <c r="AZ204" s="61">
        <v>0</v>
      </c>
      <c r="BA204" s="61">
        <v>0</v>
      </c>
      <c r="BB204" s="61" t="s">
        <v>1943</v>
      </c>
      <c r="BC204" s="61">
        <v>14</v>
      </c>
      <c r="BD204" s="61" t="b">
        <v>0</v>
      </c>
      <c r="BH204" s="47" t="s">
        <v>1197</v>
      </c>
      <c r="BI204" s="47" t="str">
        <f t="shared" si="7"/>
        <v>Z22</v>
      </c>
      <c r="BJ204" s="47">
        <v>1219</v>
      </c>
    </row>
    <row r="205" spans="1:62" hidden="1">
      <c r="A205" s="61" t="b">
        <v>0</v>
      </c>
      <c r="B205" s="62">
        <v>10556</v>
      </c>
      <c r="C205" s="61" t="s">
        <v>1702</v>
      </c>
      <c r="D205" s="61" t="s">
        <v>4311</v>
      </c>
      <c r="E205" s="61" t="s">
        <v>4571</v>
      </c>
      <c r="F205" s="61" t="s">
        <v>2030</v>
      </c>
      <c r="G205" s="62" t="s">
        <v>1702</v>
      </c>
      <c r="H205" s="61" t="s">
        <v>1702</v>
      </c>
      <c r="I205" s="61" t="s">
        <v>1675</v>
      </c>
      <c r="J205" s="61" t="s">
        <v>2639</v>
      </c>
      <c r="K205" s="61" t="s">
        <v>4572</v>
      </c>
      <c r="L205" s="61" t="s">
        <v>2032</v>
      </c>
      <c r="M205" s="61" t="s">
        <v>1894</v>
      </c>
      <c r="N205" s="61" t="s">
        <v>1702</v>
      </c>
      <c r="O205" s="61" t="s">
        <v>1945</v>
      </c>
      <c r="P205" s="61">
        <v>2</v>
      </c>
      <c r="Q205" s="61">
        <v>806.8</v>
      </c>
      <c r="R205" s="61">
        <v>426.6</v>
      </c>
      <c r="S205" s="61" t="s">
        <v>2640</v>
      </c>
      <c r="T205" s="61" t="s">
        <v>1702</v>
      </c>
      <c r="U205" s="61" t="s">
        <v>2041</v>
      </c>
      <c r="V205" s="61" t="s">
        <v>4573</v>
      </c>
      <c r="W205" s="61" t="s">
        <v>1938</v>
      </c>
      <c r="X205" s="61" t="s">
        <v>1447</v>
      </c>
      <c r="Y205" s="61" t="s">
        <v>2518</v>
      </c>
      <c r="Z205" s="62">
        <v>51</v>
      </c>
      <c r="AA205" s="61">
        <v>266</v>
      </c>
      <c r="AB205" s="62">
        <v>51</v>
      </c>
      <c r="AC205" s="61">
        <v>266</v>
      </c>
      <c r="AD205" s="62">
        <v>51</v>
      </c>
      <c r="AE205" s="61">
        <v>266</v>
      </c>
      <c r="AF205" s="61" t="s">
        <v>2095</v>
      </c>
      <c r="AG205" s="61" t="s">
        <v>3737</v>
      </c>
      <c r="AH205" s="61" t="s">
        <v>4574</v>
      </c>
      <c r="AI205" s="61">
        <v>0</v>
      </c>
      <c r="AJ205" s="61" t="s">
        <v>4412</v>
      </c>
      <c r="AK205" s="62">
        <v>2026</v>
      </c>
      <c r="AL205" s="62">
        <v>1</v>
      </c>
      <c r="AM205" s="62">
        <v>0</v>
      </c>
      <c r="AN205" s="62">
        <v>3</v>
      </c>
      <c r="AO205" s="62">
        <v>25</v>
      </c>
      <c r="AP205" s="61" t="s">
        <v>1702</v>
      </c>
      <c r="AQ205" s="61" t="s">
        <v>1702</v>
      </c>
      <c r="AR205" s="61" t="s">
        <v>1702</v>
      </c>
      <c r="AS205" s="61" t="s">
        <v>2606</v>
      </c>
      <c r="AT205" s="61" t="s">
        <v>1702</v>
      </c>
      <c r="AU205" s="61" t="b">
        <v>1</v>
      </c>
      <c r="AV205" s="61" t="b">
        <v>0</v>
      </c>
      <c r="AW205" s="61" t="s">
        <v>1702</v>
      </c>
      <c r="AX205" s="61" t="s">
        <v>1702</v>
      </c>
      <c r="AY205" s="61">
        <v>0</v>
      </c>
      <c r="AZ205" s="61">
        <v>0</v>
      </c>
      <c r="BA205" s="61">
        <v>0</v>
      </c>
      <c r="BB205" s="61" t="s">
        <v>1943</v>
      </c>
      <c r="BC205" s="61">
        <v>17</v>
      </c>
      <c r="BD205" s="61" t="b">
        <v>0</v>
      </c>
      <c r="BH205" s="47" t="s">
        <v>1197</v>
      </c>
      <c r="BI205" s="47" t="str">
        <f t="shared" si="7"/>
        <v>Z22</v>
      </c>
      <c r="BJ205" s="47">
        <v>1219</v>
      </c>
    </row>
    <row r="206" spans="1:62" hidden="1">
      <c r="A206" s="61" t="b">
        <v>0</v>
      </c>
      <c r="B206" s="62">
        <v>10557</v>
      </c>
      <c r="C206" s="61" t="s">
        <v>1702</v>
      </c>
      <c r="D206" s="61" t="s">
        <v>2643</v>
      </c>
      <c r="E206" s="61" t="s">
        <v>4990</v>
      </c>
      <c r="F206" s="61" t="s">
        <v>2480</v>
      </c>
      <c r="G206" s="62" t="s">
        <v>1702</v>
      </c>
      <c r="H206" s="61" t="s">
        <v>458</v>
      </c>
      <c r="I206" s="61" t="s">
        <v>1675</v>
      </c>
      <c r="J206" s="61" t="s">
        <v>2644</v>
      </c>
      <c r="K206" s="61" t="s">
        <v>4991</v>
      </c>
      <c r="L206" s="61" t="s">
        <v>2032</v>
      </c>
      <c r="M206" s="61" t="s">
        <v>1894</v>
      </c>
      <c r="N206" s="61" t="s">
        <v>1702</v>
      </c>
      <c r="O206" s="61" t="s">
        <v>1937</v>
      </c>
      <c r="P206" s="61">
        <v>0.6</v>
      </c>
      <c r="Q206" s="61">
        <v>160</v>
      </c>
      <c r="R206" s="61">
        <v>235</v>
      </c>
      <c r="S206" s="61" t="s">
        <v>4010</v>
      </c>
      <c r="T206" s="61" t="s">
        <v>2734</v>
      </c>
      <c r="U206" s="61" t="s">
        <v>2041</v>
      </c>
      <c r="V206" s="61" t="s">
        <v>4992</v>
      </c>
      <c r="W206" s="61" t="s">
        <v>1938</v>
      </c>
      <c r="X206" s="61" t="s">
        <v>1447</v>
      </c>
      <c r="Y206" s="61" t="s">
        <v>2518</v>
      </c>
      <c r="Z206" s="62">
        <v>26</v>
      </c>
      <c r="AA206" s="61">
        <v>30</v>
      </c>
      <c r="AB206" s="62">
        <v>26</v>
      </c>
      <c r="AC206" s="61">
        <v>30</v>
      </c>
      <c r="AD206" s="62">
        <v>26</v>
      </c>
      <c r="AE206" s="61">
        <v>30</v>
      </c>
      <c r="AF206" s="61" t="s">
        <v>2095</v>
      </c>
      <c r="AG206" s="61" t="s">
        <v>3737</v>
      </c>
      <c r="AH206" s="61" t="s">
        <v>4993</v>
      </c>
      <c r="AI206" s="61">
        <v>0</v>
      </c>
      <c r="AJ206" s="61" t="s">
        <v>4956</v>
      </c>
      <c r="AK206" s="62">
        <v>2026</v>
      </c>
      <c r="AL206" s="62">
        <v>2</v>
      </c>
      <c r="AM206" s="62">
        <v>0</v>
      </c>
      <c r="AN206" s="62">
        <v>2</v>
      </c>
      <c r="AO206" s="62">
        <v>23</v>
      </c>
      <c r="AP206" s="61" t="s">
        <v>458</v>
      </c>
      <c r="AQ206" s="61" t="s">
        <v>1221</v>
      </c>
      <c r="AR206" s="61" t="s">
        <v>4011</v>
      </c>
      <c r="AS206" s="61" t="s">
        <v>2645</v>
      </c>
      <c r="AT206" s="61" t="s">
        <v>1702</v>
      </c>
      <c r="AU206" s="61" t="b">
        <v>1</v>
      </c>
      <c r="AV206" s="61" t="b">
        <v>0</v>
      </c>
      <c r="AW206" s="61" t="s">
        <v>1702</v>
      </c>
      <c r="AX206" s="61" t="s">
        <v>1702</v>
      </c>
      <c r="AY206" s="61">
        <v>0</v>
      </c>
      <c r="AZ206" s="61">
        <v>0</v>
      </c>
      <c r="BA206" s="61">
        <v>0</v>
      </c>
      <c r="BB206" s="61" t="s">
        <v>1943</v>
      </c>
      <c r="BC206" s="61">
        <v>20</v>
      </c>
      <c r="BD206" s="61" t="b">
        <v>0</v>
      </c>
      <c r="BH206" s="47" t="str">
        <f t="shared" si="6"/>
        <v>SGCD</v>
      </c>
      <c r="BI206" s="47" t="str">
        <f t="shared" si="7"/>
        <v>Z08</v>
      </c>
      <c r="BJ206" s="47">
        <v>1219</v>
      </c>
    </row>
    <row r="207" spans="1:62" hidden="1">
      <c r="A207" s="61" t="b">
        <v>0</v>
      </c>
      <c r="B207" s="62">
        <v>10558</v>
      </c>
      <c r="C207" s="61" t="s">
        <v>1702</v>
      </c>
      <c r="D207" s="61" t="s">
        <v>2643</v>
      </c>
      <c r="E207" s="61" t="s">
        <v>5497</v>
      </c>
      <c r="F207" s="61" t="s">
        <v>2065</v>
      </c>
      <c r="G207" s="62" t="s">
        <v>1702</v>
      </c>
      <c r="H207" s="61" t="s">
        <v>1702</v>
      </c>
      <c r="I207" s="61" t="s">
        <v>1675</v>
      </c>
      <c r="J207" s="61" t="s">
        <v>2644</v>
      </c>
      <c r="K207" s="61" t="s">
        <v>5498</v>
      </c>
      <c r="L207" s="61" t="s">
        <v>2032</v>
      </c>
      <c r="M207" s="61" t="s">
        <v>1894</v>
      </c>
      <c r="N207" s="61" t="s">
        <v>1702</v>
      </c>
      <c r="O207" s="61" t="s">
        <v>1937</v>
      </c>
      <c r="P207" s="61">
        <v>0.6</v>
      </c>
      <c r="Q207" s="61">
        <v>252</v>
      </c>
      <c r="R207" s="61">
        <v>1040</v>
      </c>
      <c r="S207" s="61" t="s">
        <v>5499</v>
      </c>
      <c r="T207" s="61" t="s">
        <v>1702</v>
      </c>
      <c r="U207" s="61" t="s">
        <v>2041</v>
      </c>
      <c r="V207" s="61" t="s">
        <v>5500</v>
      </c>
      <c r="W207" s="61" t="s">
        <v>1938</v>
      </c>
      <c r="X207" s="61" t="s">
        <v>1447</v>
      </c>
      <c r="Y207" s="61" t="s">
        <v>2518</v>
      </c>
      <c r="Z207" s="62">
        <v>19</v>
      </c>
      <c r="AA207" s="61">
        <v>23</v>
      </c>
      <c r="AB207" s="62">
        <v>19</v>
      </c>
      <c r="AC207" s="61">
        <v>23</v>
      </c>
      <c r="AD207" s="62">
        <v>19</v>
      </c>
      <c r="AE207" s="61">
        <v>23</v>
      </c>
      <c r="AF207" s="61" t="s">
        <v>2042</v>
      </c>
      <c r="AG207" s="61" t="s">
        <v>3737</v>
      </c>
      <c r="AH207" s="61" t="s">
        <v>5501</v>
      </c>
      <c r="AI207" s="61">
        <v>0</v>
      </c>
      <c r="AJ207" s="61" t="s">
        <v>4849</v>
      </c>
      <c r="AK207" s="62">
        <v>2026</v>
      </c>
      <c r="AL207" s="62">
        <v>4</v>
      </c>
      <c r="AM207" s="62">
        <v>0</v>
      </c>
      <c r="AN207" s="62">
        <v>1</v>
      </c>
      <c r="AO207" s="62">
        <v>15</v>
      </c>
      <c r="AP207" s="61" t="s">
        <v>1702</v>
      </c>
      <c r="AQ207" s="61" t="s">
        <v>1702</v>
      </c>
      <c r="AR207" s="61" t="s">
        <v>1702</v>
      </c>
      <c r="AS207" s="61" t="s">
        <v>2645</v>
      </c>
      <c r="AT207" s="61" t="s">
        <v>1702</v>
      </c>
      <c r="AU207" s="61" t="b">
        <v>1</v>
      </c>
      <c r="AV207" s="61" t="b">
        <v>0</v>
      </c>
      <c r="AW207" s="61" t="s">
        <v>1702</v>
      </c>
      <c r="AX207" s="61" t="s">
        <v>1702</v>
      </c>
      <c r="AY207" s="61">
        <v>0</v>
      </c>
      <c r="AZ207" s="61">
        <v>0</v>
      </c>
      <c r="BA207" s="61">
        <v>0</v>
      </c>
      <c r="BB207" s="61" t="s">
        <v>1943</v>
      </c>
      <c r="BC207" s="61">
        <v>20</v>
      </c>
      <c r="BD207" s="61" t="b">
        <v>0</v>
      </c>
      <c r="BH207" s="47" t="str">
        <f t="shared" si="6"/>
        <v>SGCD</v>
      </c>
      <c r="BI207" s="47" t="str">
        <f t="shared" si="7"/>
        <v>Z08</v>
      </c>
      <c r="BJ207" s="47">
        <v>1219</v>
      </c>
    </row>
    <row r="208" spans="1:62" hidden="1">
      <c r="A208" s="61" t="b">
        <v>0</v>
      </c>
      <c r="B208" s="62">
        <v>10559</v>
      </c>
      <c r="C208" s="61" t="s">
        <v>1702</v>
      </c>
      <c r="D208" s="61" t="s">
        <v>2646</v>
      </c>
      <c r="E208" s="61" t="s">
        <v>4576</v>
      </c>
      <c r="F208" s="61" t="s">
        <v>1702</v>
      </c>
      <c r="G208" s="62" t="s">
        <v>1702</v>
      </c>
      <c r="H208" s="61" t="s">
        <v>1702</v>
      </c>
      <c r="I208" s="61" t="s">
        <v>1675</v>
      </c>
      <c r="J208" s="61" t="s">
        <v>2647</v>
      </c>
      <c r="K208" s="61" t="s">
        <v>4576</v>
      </c>
      <c r="L208" s="61" t="s">
        <v>2032</v>
      </c>
      <c r="M208" s="61" t="s">
        <v>1894</v>
      </c>
      <c r="N208" s="61" t="s">
        <v>1702</v>
      </c>
      <c r="O208" s="61" t="s">
        <v>1945</v>
      </c>
      <c r="P208" s="61">
        <v>1.2</v>
      </c>
      <c r="Q208" s="61">
        <v>48.5</v>
      </c>
      <c r="R208" s="61">
        <v>0</v>
      </c>
      <c r="S208" s="61" t="s">
        <v>4577</v>
      </c>
      <c r="T208" s="61" t="s">
        <v>4577</v>
      </c>
      <c r="U208" s="61" t="s">
        <v>2041</v>
      </c>
      <c r="V208" s="61" t="s">
        <v>4578</v>
      </c>
      <c r="W208" s="61" t="s">
        <v>1938</v>
      </c>
      <c r="X208" s="61" t="s">
        <v>1447</v>
      </c>
      <c r="Y208" s="61" t="s">
        <v>2518</v>
      </c>
      <c r="Z208" s="62">
        <v>1</v>
      </c>
      <c r="AA208" s="61">
        <v>97</v>
      </c>
      <c r="AB208" s="62">
        <v>1</v>
      </c>
      <c r="AC208" s="61">
        <v>97</v>
      </c>
      <c r="AD208" s="62">
        <v>1</v>
      </c>
      <c r="AE208" s="61">
        <v>97</v>
      </c>
      <c r="AF208" s="61" t="s">
        <v>2649</v>
      </c>
      <c r="AG208" s="61" t="s">
        <v>1958</v>
      </c>
      <c r="AH208" s="61" t="s">
        <v>1702</v>
      </c>
      <c r="AI208" s="61">
        <v>0</v>
      </c>
      <c r="AJ208" s="61" t="s">
        <v>4412</v>
      </c>
      <c r="AK208" s="62">
        <v>2026</v>
      </c>
      <c r="AL208" s="62">
        <v>1</v>
      </c>
      <c r="AM208" s="62">
        <v>0</v>
      </c>
      <c r="AN208" s="62">
        <v>3</v>
      </c>
      <c r="AO208" s="62">
        <v>25</v>
      </c>
      <c r="AP208" s="61" t="s">
        <v>1702</v>
      </c>
      <c r="AQ208" s="61" t="s">
        <v>1702</v>
      </c>
      <c r="AR208" s="61" t="s">
        <v>1702</v>
      </c>
      <c r="AS208" s="61" t="s">
        <v>2548</v>
      </c>
      <c r="AT208" s="61" t="s">
        <v>1702</v>
      </c>
      <c r="AU208" s="61" t="b">
        <v>1</v>
      </c>
      <c r="AV208" s="61" t="b">
        <v>0</v>
      </c>
      <c r="AW208" s="61" t="s">
        <v>1702</v>
      </c>
      <c r="AX208" s="61" t="s">
        <v>1702</v>
      </c>
      <c r="AY208" s="61">
        <v>0</v>
      </c>
      <c r="AZ208" s="61">
        <v>0</v>
      </c>
      <c r="BA208" s="61">
        <v>0</v>
      </c>
      <c r="BB208" s="61" t="s">
        <v>1946</v>
      </c>
      <c r="BC208" s="61">
        <v>11</v>
      </c>
      <c r="BD208" s="61" t="b">
        <v>0</v>
      </c>
      <c r="BH208" s="47" t="s">
        <v>1197</v>
      </c>
      <c r="BI208" s="47" t="str">
        <f t="shared" si="7"/>
        <v>Z22</v>
      </c>
      <c r="BJ208" s="47">
        <v>1219</v>
      </c>
    </row>
    <row r="209" spans="1:62" hidden="1">
      <c r="A209" s="61" t="b">
        <v>0</v>
      </c>
      <c r="B209" s="62">
        <v>10560</v>
      </c>
      <c r="C209" s="61" t="s">
        <v>1702</v>
      </c>
      <c r="D209" s="61" t="s">
        <v>3522</v>
      </c>
      <c r="E209" s="61" t="s">
        <v>3523</v>
      </c>
      <c r="F209" s="61" t="s">
        <v>2069</v>
      </c>
      <c r="G209" s="62" t="s">
        <v>1702</v>
      </c>
      <c r="H209" s="61" t="s">
        <v>628</v>
      </c>
      <c r="I209" s="61" t="s">
        <v>1675</v>
      </c>
      <c r="J209" s="61" t="s">
        <v>3524</v>
      </c>
      <c r="K209" s="61" t="s">
        <v>3523</v>
      </c>
      <c r="L209" s="61" t="s">
        <v>2032</v>
      </c>
      <c r="M209" s="61" t="s">
        <v>1894</v>
      </c>
      <c r="N209" s="61" t="s">
        <v>1702</v>
      </c>
      <c r="O209" s="61" t="s">
        <v>1971</v>
      </c>
      <c r="P209" s="61">
        <v>0.6</v>
      </c>
      <c r="Q209" s="61">
        <v>56</v>
      </c>
      <c r="R209" s="61">
        <v>0</v>
      </c>
      <c r="S209" s="61" t="s">
        <v>2604</v>
      </c>
      <c r="T209" s="61" t="s">
        <v>2604</v>
      </c>
      <c r="U209" s="61" t="s">
        <v>2041</v>
      </c>
      <c r="V209" s="61" t="s">
        <v>3525</v>
      </c>
      <c r="W209" s="61" t="s">
        <v>1938</v>
      </c>
      <c r="X209" s="61" t="s">
        <v>1447</v>
      </c>
      <c r="Y209" s="61" t="s">
        <v>2656</v>
      </c>
      <c r="Z209" s="62">
        <v>1</v>
      </c>
      <c r="AA209" s="61">
        <v>35</v>
      </c>
      <c r="AB209" s="62">
        <v>1</v>
      </c>
      <c r="AC209" s="61">
        <v>35</v>
      </c>
      <c r="AD209" s="62">
        <v>1</v>
      </c>
      <c r="AE209" s="61">
        <v>35</v>
      </c>
      <c r="AF209" s="61" t="s">
        <v>3433</v>
      </c>
      <c r="AG209" s="61" t="s">
        <v>1958</v>
      </c>
      <c r="AH209" s="61" t="s">
        <v>1702</v>
      </c>
      <c r="AI209" s="61">
        <v>0</v>
      </c>
      <c r="AJ209" s="61" t="s">
        <v>2437</v>
      </c>
      <c r="AK209" s="62">
        <v>2025</v>
      </c>
      <c r="AL209" s="62">
        <v>8</v>
      </c>
      <c r="AM209" s="62">
        <v>0</v>
      </c>
      <c r="AN209" s="62">
        <v>9</v>
      </c>
      <c r="AO209" s="62">
        <v>17</v>
      </c>
      <c r="AP209" s="61" t="s">
        <v>628</v>
      </c>
      <c r="AQ209" s="61" t="s">
        <v>1221</v>
      </c>
      <c r="AR209" s="61" t="s">
        <v>3021</v>
      </c>
      <c r="AS209" s="61" t="s">
        <v>3526</v>
      </c>
      <c r="AT209" s="61" t="s">
        <v>1702</v>
      </c>
      <c r="AU209" s="61" t="b">
        <v>1</v>
      </c>
      <c r="AV209" s="61" t="b">
        <v>0</v>
      </c>
      <c r="AW209" s="61" t="s">
        <v>1702</v>
      </c>
      <c r="AX209" s="61" t="s">
        <v>1702</v>
      </c>
      <c r="AY209" s="61">
        <v>0</v>
      </c>
      <c r="AZ209" s="61">
        <v>0</v>
      </c>
      <c r="BA209" s="61">
        <v>0</v>
      </c>
      <c r="BB209" s="61" t="s">
        <v>1946</v>
      </c>
      <c r="BC209" s="61">
        <v>1</v>
      </c>
      <c r="BD209" s="61" t="b">
        <v>0</v>
      </c>
      <c r="BH209" s="47" t="str">
        <f t="shared" si="6"/>
        <v>SGCC</v>
      </c>
      <c r="BI209" s="47" t="str">
        <f t="shared" si="7"/>
        <v>Z12</v>
      </c>
      <c r="BJ209" s="47">
        <v>1219</v>
      </c>
    </row>
    <row r="210" spans="1:62" hidden="1">
      <c r="A210" s="61" t="b">
        <v>0</v>
      </c>
      <c r="B210" s="62">
        <v>10561</v>
      </c>
      <c r="C210" s="61" t="s">
        <v>1702</v>
      </c>
      <c r="D210" s="61" t="s">
        <v>2651</v>
      </c>
      <c r="E210" s="61" t="s">
        <v>2652</v>
      </c>
      <c r="F210" s="61" t="s">
        <v>2065</v>
      </c>
      <c r="G210" s="62" t="s">
        <v>1702</v>
      </c>
      <c r="H210" s="61" t="s">
        <v>1669</v>
      </c>
      <c r="I210" s="61" t="s">
        <v>1675</v>
      </c>
      <c r="J210" s="61" t="s">
        <v>2653</v>
      </c>
      <c r="K210" s="61" t="s">
        <v>2652</v>
      </c>
      <c r="L210" s="61" t="s">
        <v>2032</v>
      </c>
      <c r="M210" s="61" t="s">
        <v>1894</v>
      </c>
      <c r="N210" s="61" t="s">
        <v>1702</v>
      </c>
      <c r="O210" s="61" t="s">
        <v>1971</v>
      </c>
      <c r="P210" s="61">
        <v>0.6</v>
      </c>
      <c r="Q210" s="61">
        <v>62.6</v>
      </c>
      <c r="R210" s="61">
        <v>422</v>
      </c>
      <c r="S210" s="61" t="s">
        <v>2654</v>
      </c>
      <c r="T210" s="61" t="s">
        <v>2654</v>
      </c>
      <c r="U210" s="61" t="s">
        <v>2041</v>
      </c>
      <c r="V210" s="61" t="s">
        <v>2655</v>
      </c>
      <c r="W210" s="61" t="s">
        <v>1938</v>
      </c>
      <c r="X210" s="61" t="s">
        <v>1447</v>
      </c>
      <c r="Y210" s="61" t="s">
        <v>2656</v>
      </c>
      <c r="Z210" s="62">
        <v>65</v>
      </c>
      <c r="AA210" s="61">
        <v>8</v>
      </c>
      <c r="AB210" s="62">
        <v>65</v>
      </c>
      <c r="AC210" s="61">
        <v>8</v>
      </c>
      <c r="AD210" s="62">
        <v>65</v>
      </c>
      <c r="AE210" s="61">
        <v>8</v>
      </c>
      <c r="AF210" s="61" t="s">
        <v>2062</v>
      </c>
      <c r="AG210" s="61" t="s">
        <v>1959</v>
      </c>
      <c r="AH210" s="61" t="s">
        <v>1702</v>
      </c>
      <c r="AI210" s="61">
        <v>0</v>
      </c>
      <c r="AJ210" s="61" t="s">
        <v>2657</v>
      </c>
      <c r="AK210" s="62">
        <v>2025</v>
      </c>
      <c r="AL210" s="62">
        <v>10</v>
      </c>
      <c r="AM210" s="62">
        <v>0</v>
      </c>
      <c r="AN210" s="62">
        <v>7</v>
      </c>
      <c r="AO210" s="62">
        <v>11</v>
      </c>
      <c r="AP210" s="61" t="s">
        <v>1669</v>
      </c>
      <c r="AQ210" s="61" t="s">
        <v>1221</v>
      </c>
      <c r="AR210" s="61" t="s">
        <v>2658</v>
      </c>
      <c r="AS210" s="61" t="s">
        <v>2659</v>
      </c>
      <c r="AT210" s="61" t="s">
        <v>1702</v>
      </c>
      <c r="AU210" s="61" t="b">
        <v>1</v>
      </c>
      <c r="AV210" s="61" t="b">
        <v>0</v>
      </c>
      <c r="AW210" s="61" t="s">
        <v>1702</v>
      </c>
      <c r="AX210" s="61" t="s">
        <v>1702</v>
      </c>
      <c r="AY210" s="61">
        <v>0</v>
      </c>
      <c r="AZ210" s="61">
        <v>0</v>
      </c>
      <c r="BA210" s="61">
        <v>0</v>
      </c>
      <c r="BB210" s="61" t="s">
        <v>1946</v>
      </c>
      <c r="BC210" s="61">
        <v>4</v>
      </c>
      <c r="BD210" s="61" t="b">
        <v>0</v>
      </c>
      <c r="BH210" s="47" t="str">
        <f t="shared" si="6"/>
        <v>SGCC</v>
      </c>
      <c r="BI210" s="47" t="str">
        <f t="shared" si="7"/>
        <v>Z12</v>
      </c>
      <c r="BJ210" s="47">
        <v>1219</v>
      </c>
    </row>
    <row r="211" spans="1:62" hidden="1">
      <c r="A211" s="61" t="b">
        <v>0</v>
      </c>
      <c r="B211" s="62">
        <v>10565</v>
      </c>
      <c r="C211" s="61" t="s">
        <v>1702</v>
      </c>
      <c r="D211" s="61" t="s">
        <v>2660</v>
      </c>
      <c r="E211" s="61" t="s">
        <v>2661</v>
      </c>
      <c r="F211" s="61" t="s">
        <v>1702</v>
      </c>
      <c r="G211" s="62" t="s">
        <v>1702</v>
      </c>
      <c r="H211" s="61" t="s">
        <v>1702</v>
      </c>
      <c r="I211" s="61" t="s">
        <v>1675</v>
      </c>
      <c r="J211" s="61" t="s">
        <v>2662</v>
      </c>
      <c r="K211" s="61" t="s">
        <v>2661</v>
      </c>
      <c r="L211" s="61" t="s">
        <v>2032</v>
      </c>
      <c r="M211" s="61" t="s">
        <v>1702</v>
      </c>
      <c r="N211" s="61" t="s">
        <v>1702</v>
      </c>
      <c r="O211" s="61" t="s">
        <v>1960</v>
      </c>
      <c r="P211" s="61">
        <v>2</v>
      </c>
      <c r="Q211" s="61">
        <v>34</v>
      </c>
      <c r="R211" s="61">
        <v>0</v>
      </c>
      <c r="S211" s="61" t="s">
        <v>2663</v>
      </c>
      <c r="T211" s="61" t="s">
        <v>2663</v>
      </c>
      <c r="U211" s="61" t="s">
        <v>2041</v>
      </c>
      <c r="V211" s="61" t="s">
        <v>2664</v>
      </c>
      <c r="W211" s="61" t="s">
        <v>1987</v>
      </c>
      <c r="X211" s="61" t="s">
        <v>1447</v>
      </c>
      <c r="Y211" s="61" t="s">
        <v>2665</v>
      </c>
      <c r="Z211" s="62">
        <v>1</v>
      </c>
      <c r="AA211" s="61">
        <v>79</v>
      </c>
      <c r="AB211" s="62">
        <v>1</v>
      </c>
      <c r="AC211" s="61">
        <v>79</v>
      </c>
      <c r="AD211" s="62">
        <v>1</v>
      </c>
      <c r="AE211" s="61">
        <v>79</v>
      </c>
      <c r="AF211" s="61" t="s">
        <v>2666</v>
      </c>
      <c r="AG211" s="61" t="s">
        <v>1959</v>
      </c>
      <c r="AH211" s="61" t="s">
        <v>1702</v>
      </c>
      <c r="AI211" s="61">
        <v>0</v>
      </c>
      <c r="AJ211" s="61" t="s">
        <v>1983</v>
      </c>
      <c r="AK211" s="62">
        <v>2025</v>
      </c>
      <c r="AL211" s="62">
        <v>7</v>
      </c>
      <c r="AM211" s="62">
        <v>0</v>
      </c>
      <c r="AN211" s="62">
        <v>10</v>
      </c>
      <c r="AO211" s="62">
        <v>3</v>
      </c>
      <c r="AP211" s="61" t="s">
        <v>1702</v>
      </c>
      <c r="AQ211" s="61" t="s">
        <v>1702</v>
      </c>
      <c r="AR211" s="61" t="s">
        <v>1702</v>
      </c>
      <c r="AS211" s="61" t="s">
        <v>2667</v>
      </c>
      <c r="AT211" s="61" t="s">
        <v>1702</v>
      </c>
      <c r="AU211" s="61" t="b">
        <v>1</v>
      </c>
      <c r="AV211" s="61" t="b">
        <v>0</v>
      </c>
      <c r="AW211" s="61" t="s">
        <v>1702</v>
      </c>
      <c r="AX211" s="61" t="s">
        <v>1702</v>
      </c>
      <c r="AY211" s="61">
        <v>0</v>
      </c>
      <c r="AZ211" s="61">
        <v>0</v>
      </c>
      <c r="BA211" s="61">
        <v>0</v>
      </c>
      <c r="BB211" s="61" t="s">
        <v>1988</v>
      </c>
      <c r="BC211" s="61">
        <v>1</v>
      </c>
      <c r="BD211" s="61" t="b">
        <v>0</v>
      </c>
      <c r="BH211" s="47" t="s">
        <v>1197</v>
      </c>
      <c r="BI211" s="47" t="str">
        <f t="shared" si="7"/>
        <v>Z27</v>
      </c>
      <c r="BJ211" s="47">
        <v>1219</v>
      </c>
    </row>
    <row r="212" spans="1:62" hidden="1">
      <c r="A212" s="61" t="b">
        <v>0</v>
      </c>
      <c r="B212" s="62">
        <v>10580</v>
      </c>
      <c r="C212" s="61" t="s">
        <v>1702</v>
      </c>
      <c r="D212" s="61" t="s">
        <v>3935</v>
      </c>
      <c r="E212" s="61" t="s">
        <v>3936</v>
      </c>
      <c r="F212" s="61" t="s">
        <v>3937</v>
      </c>
      <c r="G212" s="62" t="s">
        <v>1702</v>
      </c>
      <c r="H212" s="61" t="s">
        <v>1702</v>
      </c>
      <c r="I212" s="61" t="s">
        <v>1675</v>
      </c>
      <c r="J212" s="61" t="s">
        <v>3938</v>
      </c>
      <c r="K212" s="61" t="s">
        <v>3939</v>
      </c>
      <c r="L212" s="61" t="s">
        <v>2032</v>
      </c>
      <c r="M212" s="61" t="s">
        <v>1702</v>
      </c>
      <c r="N212" s="61" t="s">
        <v>1702</v>
      </c>
      <c r="O212" s="61" t="s">
        <v>1941</v>
      </c>
      <c r="P212" s="61">
        <v>1.6</v>
      </c>
      <c r="Q212" s="61">
        <v>180</v>
      </c>
      <c r="R212" s="61">
        <v>570</v>
      </c>
      <c r="S212" s="61" t="s">
        <v>3267</v>
      </c>
      <c r="T212" s="61" t="s">
        <v>1702</v>
      </c>
      <c r="U212" s="61" t="s">
        <v>2041</v>
      </c>
      <c r="V212" s="61" t="s">
        <v>3940</v>
      </c>
      <c r="W212" s="61" t="s">
        <v>1964</v>
      </c>
      <c r="X212" s="61" t="s">
        <v>1447</v>
      </c>
      <c r="Y212" s="61" t="s">
        <v>2668</v>
      </c>
      <c r="Z212" s="62">
        <v>112</v>
      </c>
      <c r="AA212" s="61">
        <v>144</v>
      </c>
      <c r="AB212" s="62">
        <v>112</v>
      </c>
      <c r="AC212" s="61">
        <v>144</v>
      </c>
      <c r="AD212" s="62">
        <v>112</v>
      </c>
      <c r="AE212" s="61">
        <v>144</v>
      </c>
      <c r="AF212" s="61" t="s">
        <v>2095</v>
      </c>
      <c r="AG212" s="61" t="s">
        <v>3737</v>
      </c>
      <c r="AH212" s="61" t="s">
        <v>3941</v>
      </c>
      <c r="AI212" s="61">
        <v>0</v>
      </c>
      <c r="AJ212" s="61" t="s">
        <v>3907</v>
      </c>
      <c r="AK212" s="62">
        <v>2025</v>
      </c>
      <c r="AL212" s="62">
        <v>12</v>
      </c>
      <c r="AM212" s="62">
        <v>0</v>
      </c>
      <c r="AN212" s="62">
        <v>5</v>
      </c>
      <c r="AO212" s="62">
        <v>6</v>
      </c>
      <c r="AP212" s="61" t="s">
        <v>1702</v>
      </c>
      <c r="AQ212" s="61" t="s">
        <v>1702</v>
      </c>
      <c r="AR212" s="61" t="s">
        <v>1702</v>
      </c>
      <c r="AS212" s="61" t="s">
        <v>3529</v>
      </c>
      <c r="AT212" s="61" t="s">
        <v>1702</v>
      </c>
      <c r="AU212" s="61" t="b">
        <v>1</v>
      </c>
      <c r="AV212" s="61" t="b">
        <v>0</v>
      </c>
      <c r="AW212" s="61" t="s">
        <v>1702</v>
      </c>
      <c r="AX212" s="61" t="s">
        <v>1702</v>
      </c>
      <c r="AY212" s="61">
        <v>0</v>
      </c>
      <c r="AZ212" s="61">
        <v>0</v>
      </c>
      <c r="BA212" s="61">
        <v>0</v>
      </c>
      <c r="BB212" s="61" t="s">
        <v>1989</v>
      </c>
      <c r="BC212" s="61">
        <v>2</v>
      </c>
      <c r="BD212" s="61" t="b">
        <v>0</v>
      </c>
      <c r="BH212" s="47" t="s">
        <v>1197</v>
      </c>
      <c r="BI212" s="47" t="str">
        <f t="shared" si="7"/>
        <v>Z18</v>
      </c>
      <c r="BJ212" s="47">
        <v>1219</v>
      </c>
    </row>
    <row r="213" spans="1:62" hidden="1">
      <c r="A213" s="61" t="b">
        <v>0</v>
      </c>
      <c r="B213" s="62">
        <v>10583</v>
      </c>
      <c r="C213" s="61" t="s">
        <v>1702</v>
      </c>
      <c r="D213" s="61" t="s">
        <v>3527</v>
      </c>
      <c r="E213" s="61" t="s">
        <v>3942</v>
      </c>
      <c r="F213" s="61" t="s">
        <v>1702</v>
      </c>
      <c r="G213" s="62" t="s">
        <v>1702</v>
      </c>
      <c r="H213" s="61" t="s">
        <v>1702</v>
      </c>
      <c r="I213" s="61" t="s">
        <v>1675</v>
      </c>
      <c r="J213" s="61" t="s">
        <v>3528</v>
      </c>
      <c r="K213" s="61" t="s">
        <v>3942</v>
      </c>
      <c r="L213" s="61" t="s">
        <v>2032</v>
      </c>
      <c r="M213" s="61" t="s">
        <v>1702</v>
      </c>
      <c r="N213" s="61" t="s">
        <v>1702</v>
      </c>
      <c r="O213" s="61" t="s">
        <v>1941</v>
      </c>
      <c r="P213" s="61">
        <v>1.6</v>
      </c>
      <c r="Q213" s="61">
        <v>20</v>
      </c>
      <c r="R213" s="61">
        <v>0</v>
      </c>
      <c r="S213" s="61" t="s">
        <v>2908</v>
      </c>
      <c r="T213" s="61" t="s">
        <v>2908</v>
      </c>
      <c r="U213" s="61" t="s">
        <v>2041</v>
      </c>
      <c r="V213" s="61" t="s">
        <v>3943</v>
      </c>
      <c r="W213" s="61" t="s">
        <v>1964</v>
      </c>
      <c r="X213" s="61" t="s">
        <v>1447</v>
      </c>
      <c r="Y213" s="61" t="s">
        <v>2668</v>
      </c>
      <c r="Z213" s="62">
        <v>1</v>
      </c>
      <c r="AA213" s="61">
        <v>94</v>
      </c>
      <c r="AB213" s="62">
        <v>1</v>
      </c>
      <c r="AC213" s="61">
        <v>94</v>
      </c>
      <c r="AD213" s="62">
        <v>1</v>
      </c>
      <c r="AE213" s="61">
        <v>94</v>
      </c>
      <c r="AF213" s="61" t="s">
        <v>4975</v>
      </c>
      <c r="AG213" s="61" t="s">
        <v>1958</v>
      </c>
      <c r="AH213" s="61" t="s">
        <v>1702</v>
      </c>
      <c r="AI213" s="61">
        <v>0</v>
      </c>
      <c r="AJ213" s="61" t="s">
        <v>3691</v>
      </c>
      <c r="AK213" s="62">
        <v>2025</v>
      </c>
      <c r="AL213" s="62">
        <v>11</v>
      </c>
      <c r="AM213" s="62">
        <v>0</v>
      </c>
      <c r="AN213" s="62">
        <v>5</v>
      </c>
      <c r="AO213" s="62">
        <v>20</v>
      </c>
      <c r="AP213" s="61" t="s">
        <v>1702</v>
      </c>
      <c r="AQ213" s="61" t="s">
        <v>1702</v>
      </c>
      <c r="AR213" s="61" t="s">
        <v>1702</v>
      </c>
      <c r="AS213" s="61" t="s">
        <v>2669</v>
      </c>
      <c r="AT213" s="61" t="s">
        <v>1702</v>
      </c>
      <c r="AU213" s="61" t="b">
        <v>1</v>
      </c>
      <c r="AV213" s="61" t="b">
        <v>0</v>
      </c>
      <c r="AW213" s="61" t="s">
        <v>1702</v>
      </c>
      <c r="AX213" s="61" t="s">
        <v>1702</v>
      </c>
      <c r="AY213" s="61">
        <v>0</v>
      </c>
      <c r="AZ213" s="61">
        <v>0</v>
      </c>
      <c r="BA213" s="61">
        <v>0</v>
      </c>
      <c r="BB213" s="61" t="s">
        <v>1989</v>
      </c>
      <c r="BC213" s="61">
        <v>2</v>
      </c>
      <c r="BD213" s="61" t="b">
        <v>0</v>
      </c>
      <c r="BH213" s="47" t="s">
        <v>1197</v>
      </c>
      <c r="BI213" s="47" t="str">
        <f t="shared" si="7"/>
        <v>Z18</v>
      </c>
      <c r="BJ213" s="47">
        <v>1219</v>
      </c>
    </row>
    <row r="214" spans="1:62" hidden="1">
      <c r="A214" s="61" t="b">
        <v>0</v>
      </c>
      <c r="B214" s="62">
        <v>10588</v>
      </c>
      <c r="C214" s="61" t="s">
        <v>1702</v>
      </c>
      <c r="D214" s="61" t="s">
        <v>4994</v>
      </c>
      <c r="E214" s="61" t="s">
        <v>4995</v>
      </c>
      <c r="F214" s="61" t="s">
        <v>4996</v>
      </c>
      <c r="G214" s="62" t="s">
        <v>1702</v>
      </c>
      <c r="H214" s="61" t="s">
        <v>1702</v>
      </c>
      <c r="I214" s="61" t="s">
        <v>1675</v>
      </c>
      <c r="J214" s="61" t="s">
        <v>4997</v>
      </c>
      <c r="K214" s="61" t="s">
        <v>4998</v>
      </c>
      <c r="L214" s="61" t="s">
        <v>2032</v>
      </c>
      <c r="M214" s="61" t="s">
        <v>1894</v>
      </c>
      <c r="N214" s="61" t="s">
        <v>1702</v>
      </c>
      <c r="O214" s="61" t="s">
        <v>1941</v>
      </c>
      <c r="P214" s="61">
        <v>0.6</v>
      </c>
      <c r="Q214" s="61">
        <v>329.2</v>
      </c>
      <c r="R214" s="61">
        <v>656.4</v>
      </c>
      <c r="S214" s="61" t="s">
        <v>4999</v>
      </c>
      <c r="T214" s="61" t="s">
        <v>1702</v>
      </c>
      <c r="U214" s="61" t="s">
        <v>2041</v>
      </c>
      <c r="V214" s="61" t="s">
        <v>5000</v>
      </c>
      <c r="W214" s="61" t="s">
        <v>1964</v>
      </c>
      <c r="X214" s="61" t="s">
        <v>1447</v>
      </c>
      <c r="Y214" s="61" t="s">
        <v>2668</v>
      </c>
      <c r="Z214" s="62">
        <v>84</v>
      </c>
      <c r="AA214" s="61">
        <v>88</v>
      </c>
      <c r="AB214" s="62">
        <v>84</v>
      </c>
      <c r="AC214" s="61">
        <v>88</v>
      </c>
      <c r="AD214" s="62">
        <v>84</v>
      </c>
      <c r="AE214" s="61">
        <v>88</v>
      </c>
      <c r="AF214" s="61" t="s">
        <v>2095</v>
      </c>
      <c r="AG214" s="61" t="s">
        <v>3737</v>
      </c>
      <c r="AH214" s="61" t="s">
        <v>5001</v>
      </c>
      <c r="AI214" s="61">
        <v>0</v>
      </c>
      <c r="AJ214" s="61" t="s">
        <v>4911</v>
      </c>
      <c r="AK214" s="62">
        <v>2026</v>
      </c>
      <c r="AL214" s="62">
        <v>2</v>
      </c>
      <c r="AM214" s="62">
        <v>0</v>
      </c>
      <c r="AN214" s="62">
        <v>2</v>
      </c>
      <c r="AO214" s="62">
        <v>22</v>
      </c>
      <c r="AP214" s="61" t="s">
        <v>1702</v>
      </c>
      <c r="AQ214" s="61" t="s">
        <v>1702</v>
      </c>
      <c r="AR214" s="61" t="s">
        <v>1702</v>
      </c>
      <c r="AS214" s="61" t="s">
        <v>5002</v>
      </c>
      <c r="AT214" s="61" t="s">
        <v>1702</v>
      </c>
      <c r="AU214" s="61" t="b">
        <v>1</v>
      </c>
      <c r="AV214" s="61" t="b">
        <v>0</v>
      </c>
      <c r="AW214" s="61" t="s">
        <v>1702</v>
      </c>
      <c r="AX214" s="61" t="s">
        <v>1702</v>
      </c>
      <c r="AY214" s="61">
        <v>0</v>
      </c>
      <c r="AZ214" s="61">
        <v>0</v>
      </c>
      <c r="BA214" s="61">
        <v>0</v>
      </c>
      <c r="BB214" s="61" t="s">
        <v>1989</v>
      </c>
      <c r="BC214" s="61">
        <v>4</v>
      </c>
      <c r="BD214" s="61" t="b">
        <v>0</v>
      </c>
      <c r="BH214" s="47" t="str">
        <f t="shared" si="6"/>
        <v>SGCC</v>
      </c>
      <c r="BI214" s="47" t="str">
        <f t="shared" si="7"/>
        <v>Z18</v>
      </c>
      <c r="BJ214" s="47">
        <v>1219</v>
      </c>
    </row>
    <row r="215" spans="1:62" hidden="1">
      <c r="A215" s="61" t="b">
        <v>0</v>
      </c>
      <c r="B215" s="62">
        <v>10621</v>
      </c>
      <c r="C215" s="61" t="s">
        <v>1702</v>
      </c>
      <c r="D215" s="61" t="s">
        <v>2672</v>
      </c>
      <c r="E215" s="61" t="s">
        <v>3945</v>
      </c>
      <c r="F215" s="61" t="s">
        <v>1702</v>
      </c>
      <c r="G215" s="62" t="s">
        <v>1702</v>
      </c>
      <c r="H215" s="61" t="s">
        <v>1702</v>
      </c>
      <c r="I215" s="61" t="s">
        <v>1675</v>
      </c>
      <c r="J215" s="61" t="s">
        <v>2673</v>
      </c>
      <c r="K215" s="61" t="s">
        <v>3946</v>
      </c>
      <c r="L215" s="61" t="s">
        <v>2032</v>
      </c>
      <c r="M215" s="61" t="s">
        <v>1894</v>
      </c>
      <c r="N215" s="61" t="s">
        <v>1702</v>
      </c>
      <c r="O215" s="61" t="s">
        <v>1947</v>
      </c>
      <c r="P215" s="61">
        <v>0.5</v>
      </c>
      <c r="Q215" s="61">
        <v>152</v>
      </c>
      <c r="R215" s="61">
        <v>188</v>
      </c>
      <c r="S215" s="61" t="s">
        <v>3235</v>
      </c>
      <c r="T215" s="61" t="s">
        <v>3235</v>
      </c>
      <c r="U215" s="61" t="s">
        <v>2041</v>
      </c>
      <c r="V215" s="61" t="s">
        <v>3947</v>
      </c>
      <c r="W215" s="61" t="s">
        <v>1938</v>
      </c>
      <c r="X215" s="61" t="s">
        <v>1447</v>
      </c>
      <c r="Y215" s="61" t="s">
        <v>2675</v>
      </c>
      <c r="Z215" s="62">
        <v>122</v>
      </c>
      <c r="AA215" s="61">
        <v>18</v>
      </c>
      <c r="AB215" s="62">
        <v>122</v>
      </c>
      <c r="AC215" s="61">
        <v>18</v>
      </c>
      <c r="AD215" s="62">
        <v>122</v>
      </c>
      <c r="AE215" s="61">
        <v>18</v>
      </c>
      <c r="AF215" s="61" t="s">
        <v>2095</v>
      </c>
      <c r="AG215" s="61" t="s">
        <v>3737</v>
      </c>
      <c r="AH215" s="61" t="s">
        <v>3948</v>
      </c>
      <c r="AI215" s="61">
        <v>0</v>
      </c>
      <c r="AJ215" s="61" t="s">
        <v>2303</v>
      </c>
      <c r="AK215" s="62">
        <v>2025</v>
      </c>
      <c r="AL215" s="62">
        <v>9</v>
      </c>
      <c r="AM215" s="62">
        <v>0</v>
      </c>
      <c r="AN215" s="62">
        <v>7</v>
      </c>
      <c r="AO215" s="62">
        <v>29</v>
      </c>
      <c r="AP215" s="61" t="s">
        <v>1702</v>
      </c>
      <c r="AQ215" s="61" t="s">
        <v>1702</v>
      </c>
      <c r="AR215" s="61" t="s">
        <v>1702</v>
      </c>
      <c r="AS215" s="61" t="s">
        <v>2677</v>
      </c>
      <c r="AT215" s="61" t="s">
        <v>1702</v>
      </c>
      <c r="AU215" s="61" t="b">
        <v>1</v>
      </c>
      <c r="AV215" s="61" t="b">
        <v>0</v>
      </c>
      <c r="AW215" s="61" t="s">
        <v>1702</v>
      </c>
      <c r="AX215" s="61" t="s">
        <v>1702</v>
      </c>
      <c r="AY215" s="61">
        <v>0</v>
      </c>
      <c r="AZ215" s="61">
        <v>0</v>
      </c>
      <c r="BA215" s="61">
        <v>0</v>
      </c>
      <c r="BB215" s="61" t="s">
        <v>1943</v>
      </c>
      <c r="BC215" s="61">
        <v>1</v>
      </c>
      <c r="BD215" s="61" t="b">
        <v>0</v>
      </c>
      <c r="BH215" s="47" t="s">
        <v>1197</v>
      </c>
      <c r="BI215" s="47" t="str">
        <f t="shared" si="7"/>
        <v>Z08</v>
      </c>
      <c r="BJ215" s="47">
        <v>1219</v>
      </c>
    </row>
    <row r="216" spans="1:62" hidden="1">
      <c r="A216" s="61" t="b">
        <v>0</v>
      </c>
      <c r="B216" s="62">
        <v>10622</v>
      </c>
      <c r="C216" s="61" t="s">
        <v>1702</v>
      </c>
      <c r="D216" s="61" t="s">
        <v>2672</v>
      </c>
      <c r="E216" s="61" t="s">
        <v>3949</v>
      </c>
      <c r="F216" s="61" t="s">
        <v>2119</v>
      </c>
      <c r="G216" s="62" t="s">
        <v>1702</v>
      </c>
      <c r="H216" s="61" t="s">
        <v>1100</v>
      </c>
      <c r="I216" s="61" t="s">
        <v>1675</v>
      </c>
      <c r="J216" s="61" t="s">
        <v>2673</v>
      </c>
      <c r="K216" s="61" t="s">
        <v>3950</v>
      </c>
      <c r="L216" s="61" t="s">
        <v>2032</v>
      </c>
      <c r="M216" s="61" t="s">
        <v>1894</v>
      </c>
      <c r="N216" s="61" t="s">
        <v>1702</v>
      </c>
      <c r="O216" s="61" t="s">
        <v>1947</v>
      </c>
      <c r="P216" s="61">
        <v>0.5</v>
      </c>
      <c r="Q216" s="61">
        <v>152</v>
      </c>
      <c r="R216" s="61">
        <v>188</v>
      </c>
      <c r="S216" s="61" t="s">
        <v>3235</v>
      </c>
      <c r="T216" s="61" t="s">
        <v>1702</v>
      </c>
      <c r="U216" s="61" t="s">
        <v>2041</v>
      </c>
      <c r="V216" s="61" t="s">
        <v>3951</v>
      </c>
      <c r="W216" s="61" t="s">
        <v>1938</v>
      </c>
      <c r="X216" s="61" t="s">
        <v>1447</v>
      </c>
      <c r="Y216" s="61" t="s">
        <v>2675</v>
      </c>
      <c r="Z216" s="62">
        <v>562</v>
      </c>
      <c r="AA216" s="61">
        <v>49</v>
      </c>
      <c r="AB216" s="62">
        <v>562</v>
      </c>
      <c r="AC216" s="61">
        <v>49</v>
      </c>
      <c r="AD216" s="62">
        <v>562</v>
      </c>
      <c r="AE216" s="61">
        <v>49</v>
      </c>
      <c r="AF216" s="61" t="s">
        <v>2062</v>
      </c>
      <c r="AG216" s="61" t="s">
        <v>3734</v>
      </c>
      <c r="AH216" s="61" t="s">
        <v>3952</v>
      </c>
      <c r="AI216" s="61">
        <v>0</v>
      </c>
      <c r="AJ216" s="61" t="s">
        <v>2438</v>
      </c>
      <c r="AK216" s="62">
        <v>2025</v>
      </c>
      <c r="AL216" s="62">
        <v>10</v>
      </c>
      <c r="AM216" s="62">
        <v>0</v>
      </c>
      <c r="AN216" s="62">
        <v>7</v>
      </c>
      <c r="AO216" s="62">
        <v>4</v>
      </c>
      <c r="AP216" s="61" t="s">
        <v>1100</v>
      </c>
      <c r="AQ216" s="61" t="s">
        <v>1221</v>
      </c>
      <c r="AR216" s="61" t="s">
        <v>3236</v>
      </c>
      <c r="AS216" s="61" t="s">
        <v>2677</v>
      </c>
      <c r="AT216" s="61" t="s">
        <v>1702</v>
      </c>
      <c r="AU216" s="61" t="b">
        <v>1</v>
      </c>
      <c r="AV216" s="61" t="b">
        <v>0</v>
      </c>
      <c r="AW216" s="61" t="s">
        <v>1702</v>
      </c>
      <c r="AX216" s="61" t="s">
        <v>1702</v>
      </c>
      <c r="AY216" s="61">
        <v>0</v>
      </c>
      <c r="AZ216" s="61">
        <v>0</v>
      </c>
      <c r="BA216" s="61">
        <v>0</v>
      </c>
      <c r="BB216" s="61" t="s">
        <v>1943</v>
      </c>
      <c r="BC216" s="61">
        <v>1</v>
      </c>
      <c r="BD216" s="61" t="b">
        <v>0</v>
      </c>
      <c r="BH216" s="47" t="s">
        <v>1197</v>
      </c>
      <c r="BI216" s="47" t="str">
        <f t="shared" si="7"/>
        <v>Z08</v>
      </c>
      <c r="BJ216" s="47">
        <v>1219</v>
      </c>
    </row>
    <row r="217" spans="1:62" hidden="1">
      <c r="A217" s="61" t="b">
        <v>0</v>
      </c>
      <c r="B217" s="62">
        <v>10623</v>
      </c>
      <c r="C217" s="61" t="s">
        <v>1702</v>
      </c>
      <c r="D217" s="61" t="s">
        <v>2685</v>
      </c>
      <c r="E217" s="61" t="s">
        <v>4312</v>
      </c>
      <c r="F217" s="61" t="s">
        <v>1198</v>
      </c>
      <c r="G217" s="62" t="s">
        <v>1702</v>
      </c>
      <c r="H217" s="61" t="s">
        <v>394</v>
      </c>
      <c r="I217" s="61" t="s">
        <v>1675</v>
      </c>
      <c r="J217" s="61" t="s">
        <v>2686</v>
      </c>
      <c r="K217" s="61" t="s">
        <v>4312</v>
      </c>
      <c r="L217" s="61" t="s">
        <v>2032</v>
      </c>
      <c r="M217" s="61" t="s">
        <v>1894</v>
      </c>
      <c r="N217" s="61" t="s">
        <v>1702</v>
      </c>
      <c r="O217" s="61" t="s">
        <v>1445</v>
      </c>
      <c r="P217" s="61">
        <v>0.8</v>
      </c>
      <c r="Q217" s="61">
        <v>930</v>
      </c>
      <c r="R217" s="61">
        <v>1585</v>
      </c>
      <c r="S217" s="61" t="s">
        <v>2273</v>
      </c>
      <c r="T217" s="61" t="s">
        <v>1702</v>
      </c>
      <c r="U217" s="61" t="s">
        <v>2041</v>
      </c>
      <c r="V217" s="61" t="s">
        <v>4313</v>
      </c>
      <c r="W217" s="61" t="s">
        <v>1938</v>
      </c>
      <c r="X217" s="61" t="s">
        <v>1447</v>
      </c>
      <c r="Y217" s="61" t="s">
        <v>2675</v>
      </c>
      <c r="Z217" s="62">
        <v>3</v>
      </c>
      <c r="AA217" s="61">
        <v>30</v>
      </c>
      <c r="AB217" s="62">
        <v>3</v>
      </c>
      <c r="AC217" s="61">
        <v>30</v>
      </c>
      <c r="AD217" s="62">
        <v>3</v>
      </c>
      <c r="AE217" s="61">
        <v>30</v>
      </c>
      <c r="AF217" s="61" t="s">
        <v>2348</v>
      </c>
      <c r="AG217" s="61" t="s">
        <v>3832</v>
      </c>
      <c r="AH217" s="61" t="s">
        <v>4314</v>
      </c>
      <c r="AI217" s="61">
        <v>0</v>
      </c>
      <c r="AJ217" s="61" t="s">
        <v>4315</v>
      </c>
      <c r="AK217" s="62">
        <v>2025</v>
      </c>
      <c r="AL217" s="62">
        <v>12</v>
      </c>
      <c r="AM217" s="62">
        <v>0</v>
      </c>
      <c r="AN217" s="62">
        <v>5</v>
      </c>
      <c r="AO217" s="62">
        <v>1</v>
      </c>
      <c r="AP217" s="61" t="s">
        <v>394</v>
      </c>
      <c r="AQ217" s="61" t="s">
        <v>1445</v>
      </c>
      <c r="AR217" s="61" t="s">
        <v>2276</v>
      </c>
      <c r="AS217" s="61" t="s">
        <v>2689</v>
      </c>
      <c r="AT217" s="61" t="s">
        <v>1702</v>
      </c>
      <c r="AU217" s="61" t="b">
        <v>1</v>
      </c>
      <c r="AV217" s="61" t="b">
        <v>0</v>
      </c>
      <c r="AW217" s="61" t="s">
        <v>1702</v>
      </c>
      <c r="AX217" s="61" t="s">
        <v>1702</v>
      </c>
      <c r="AY217" s="61">
        <v>0</v>
      </c>
      <c r="AZ217" s="61">
        <v>0</v>
      </c>
      <c r="BA217" s="61">
        <v>0</v>
      </c>
      <c r="BB217" s="61" t="s">
        <v>1943</v>
      </c>
      <c r="BC217" s="61">
        <v>23</v>
      </c>
      <c r="BD217" s="61" t="b">
        <v>0</v>
      </c>
      <c r="BH217" s="47" t="str">
        <f t="shared" si="6"/>
        <v>SGCD</v>
      </c>
      <c r="BI217" s="47" t="str">
        <f t="shared" si="7"/>
        <v>Z22</v>
      </c>
      <c r="BJ217" s="47">
        <v>935</v>
      </c>
    </row>
    <row r="218" spans="1:62" hidden="1">
      <c r="A218" s="61" t="b">
        <v>0</v>
      </c>
      <c r="B218" s="62">
        <v>10624</v>
      </c>
      <c r="C218" s="61" t="s">
        <v>1702</v>
      </c>
      <c r="D218" s="61" t="s">
        <v>2685</v>
      </c>
      <c r="E218" s="61" t="s">
        <v>4579</v>
      </c>
      <c r="F218" s="61" t="s">
        <v>1702</v>
      </c>
      <c r="G218" s="62" t="s">
        <v>1702</v>
      </c>
      <c r="H218" s="61" t="s">
        <v>1702</v>
      </c>
      <c r="I218" s="61" t="s">
        <v>1675</v>
      </c>
      <c r="J218" s="61" t="s">
        <v>2686</v>
      </c>
      <c r="K218" s="61" t="s">
        <v>4579</v>
      </c>
      <c r="L218" s="61" t="s">
        <v>2032</v>
      </c>
      <c r="M218" s="61" t="s">
        <v>1894</v>
      </c>
      <c r="N218" s="61" t="s">
        <v>1702</v>
      </c>
      <c r="O218" s="61" t="s">
        <v>1445</v>
      </c>
      <c r="P218" s="61">
        <v>0.8</v>
      </c>
      <c r="Q218" s="61">
        <v>1219</v>
      </c>
      <c r="R218" s="61">
        <v>1205</v>
      </c>
      <c r="S218" s="61" t="s">
        <v>3530</v>
      </c>
      <c r="T218" s="61" t="s">
        <v>3530</v>
      </c>
      <c r="U218" s="61" t="s">
        <v>2041</v>
      </c>
      <c r="V218" s="61" t="s">
        <v>4580</v>
      </c>
      <c r="W218" s="61" t="s">
        <v>1938</v>
      </c>
      <c r="X218" s="61" t="s">
        <v>1447</v>
      </c>
      <c r="Y218" s="61" t="s">
        <v>2675</v>
      </c>
      <c r="Z218" s="62">
        <v>7</v>
      </c>
      <c r="AA218" s="61">
        <v>70</v>
      </c>
      <c r="AB218" s="62">
        <v>7</v>
      </c>
      <c r="AC218" s="61">
        <v>70</v>
      </c>
      <c r="AD218" s="62">
        <v>7</v>
      </c>
      <c r="AE218" s="61">
        <v>70</v>
      </c>
      <c r="AF218" s="61" t="s">
        <v>4306</v>
      </c>
      <c r="AG218" s="61" t="s">
        <v>1959</v>
      </c>
      <c r="AH218" s="61" t="s">
        <v>1702</v>
      </c>
      <c r="AI218" s="61">
        <v>0</v>
      </c>
      <c r="AJ218" s="61" t="s">
        <v>4558</v>
      </c>
      <c r="AK218" s="62">
        <v>2026</v>
      </c>
      <c r="AL218" s="62">
        <v>2</v>
      </c>
      <c r="AM218" s="62">
        <v>0</v>
      </c>
      <c r="AN218" s="62">
        <v>3</v>
      </c>
      <c r="AO218" s="62">
        <v>13</v>
      </c>
      <c r="AP218" s="61" t="s">
        <v>1702</v>
      </c>
      <c r="AQ218" s="61" t="s">
        <v>1702</v>
      </c>
      <c r="AR218" s="61" t="s">
        <v>1702</v>
      </c>
      <c r="AS218" s="61" t="s">
        <v>2689</v>
      </c>
      <c r="AT218" s="61" t="s">
        <v>1702</v>
      </c>
      <c r="AU218" s="61" t="b">
        <v>1</v>
      </c>
      <c r="AV218" s="61" t="b">
        <v>0</v>
      </c>
      <c r="AW218" s="61" t="s">
        <v>1702</v>
      </c>
      <c r="AX218" s="61" t="s">
        <v>1702</v>
      </c>
      <c r="AY218" s="61">
        <v>0</v>
      </c>
      <c r="AZ218" s="61">
        <v>0</v>
      </c>
      <c r="BA218" s="61">
        <v>0</v>
      </c>
      <c r="BB218" s="61" t="s">
        <v>1943</v>
      </c>
      <c r="BC218" s="61">
        <v>23</v>
      </c>
      <c r="BD218" s="61" t="b">
        <v>0</v>
      </c>
      <c r="BH218" s="47" t="str">
        <f t="shared" si="6"/>
        <v>SGCD</v>
      </c>
      <c r="BI218" s="47" t="str">
        <f t="shared" si="7"/>
        <v>Z22</v>
      </c>
      <c r="BJ218" s="47">
        <v>1219</v>
      </c>
    </row>
    <row r="219" spans="1:62" hidden="1">
      <c r="A219" s="61" t="b">
        <v>0</v>
      </c>
      <c r="B219" s="62">
        <v>10625</v>
      </c>
      <c r="C219" s="61" t="s">
        <v>1702</v>
      </c>
      <c r="D219" s="61" t="s">
        <v>2685</v>
      </c>
      <c r="E219" s="61" t="s">
        <v>6769</v>
      </c>
      <c r="F219" s="61" t="s">
        <v>6224</v>
      </c>
      <c r="G219" s="62" t="s">
        <v>1702</v>
      </c>
      <c r="H219" s="61" t="s">
        <v>272</v>
      </c>
      <c r="I219" s="61" t="s">
        <v>1675</v>
      </c>
      <c r="J219" s="61" t="s">
        <v>2686</v>
      </c>
      <c r="K219" s="61" t="s">
        <v>6769</v>
      </c>
      <c r="L219" s="61" t="s">
        <v>2032</v>
      </c>
      <c r="M219" s="61" t="s">
        <v>1894</v>
      </c>
      <c r="N219" s="61" t="s">
        <v>1702</v>
      </c>
      <c r="O219" s="61" t="s">
        <v>1445</v>
      </c>
      <c r="P219" s="61">
        <v>0.8</v>
      </c>
      <c r="Q219" s="61">
        <v>355</v>
      </c>
      <c r="R219" s="61">
        <v>730</v>
      </c>
      <c r="S219" s="61" t="s">
        <v>6398</v>
      </c>
      <c r="T219" s="61" t="s">
        <v>5120</v>
      </c>
      <c r="U219" s="61" t="s">
        <v>2041</v>
      </c>
      <c r="V219" s="61" t="s">
        <v>6770</v>
      </c>
      <c r="W219" s="61" t="s">
        <v>1938</v>
      </c>
      <c r="X219" s="61" t="s">
        <v>1447</v>
      </c>
      <c r="Y219" s="61" t="s">
        <v>2675</v>
      </c>
      <c r="Z219" s="62">
        <v>26</v>
      </c>
      <c r="AA219" s="61">
        <v>42</v>
      </c>
      <c r="AB219" s="62">
        <v>26</v>
      </c>
      <c r="AC219" s="61">
        <v>42</v>
      </c>
      <c r="AD219" s="62">
        <v>26</v>
      </c>
      <c r="AE219" s="61">
        <v>42</v>
      </c>
      <c r="AF219" s="61" t="s">
        <v>2077</v>
      </c>
      <c r="AG219" s="61" t="s">
        <v>1959</v>
      </c>
      <c r="AH219" s="61" t="s">
        <v>1702</v>
      </c>
      <c r="AI219" s="61">
        <v>0</v>
      </c>
      <c r="AJ219" s="61" t="s">
        <v>6751</v>
      </c>
      <c r="AK219" s="62">
        <v>2026</v>
      </c>
      <c r="AL219" s="62">
        <v>5</v>
      </c>
      <c r="AM219" s="62">
        <v>0</v>
      </c>
      <c r="AN219" s="62">
        <v>0</v>
      </c>
      <c r="AO219" s="62">
        <v>2</v>
      </c>
      <c r="AP219" s="61" t="s">
        <v>272</v>
      </c>
      <c r="AQ219" s="61" t="s">
        <v>1221</v>
      </c>
      <c r="AR219" s="61" t="s">
        <v>3167</v>
      </c>
      <c r="AS219" s="61" t="s">
        <v>2689</v>
      </c>
      <c r="AT219" s="61" t="s">
        <v>1702</v>
      </c>
      <c r="AU219" s="61" t="b">
        <v>0</v>
      </c>
      <c r="AV219" s="61" t="b">
        <v>0</v>
      </c>
      <c r="AW219" s="61" t="s">
        <v>1702</v>
      </c>
      <c r="AX219" s="61" t="s">
        <v>1702</v>
      </c>
      <c r="AY219" s="61">
        <v>0</v>
      </c>
      <c r="AZ219" s="61">
        <v>0</v>
      </c>
      <c r="BA219" s="61">
        <v>0</v>
      </c>
      <c r="BB219" s="61" t="s">
        <v>1943</v>
      </c>
      <c r="BC219" s="61">
        <v>23</v>
      </c>
      <c r="BD219" s="61" t="b">
        <v>0</v>
      </c>
      <c r="BH219" s="47" t="str">
        <f t="shared" si="6"/>
        <v>SGCD</v>
      </c>
      <c r="BI219" s="47" t="str">
        <f t="shared" si="7"/>
        <v>Z22</v>
      </c>
      <c r="BJ219" s="47">
        <v>1219</v>
      </c>
    </row>
    <row r="220" spans="1:62" hidden="1">
      <c r="A220" s="61" t="b">
        <v>0</v>
      </c>
      <c r="B220" s="62">
        <v>10626</v>
      </c>
      <c r="C220" s="61" t="s">
        <v>1702</v>
      </c>
      <c r="D220" s="61" t="s">
        <v>2690</v>
      </c>
      <c r="E220" s="61" t="s">
        <v>5502</v>
      </c>
      <c r="F220" s="61" t="s">
        <v>4411</v>
      </c>
      <c r="G220" s="62">
        <v>85</v>
      </c>
      <c r="H220" s="61" t="s">
        <v>701</v>
      </c>
      <c r="I220" s="61" t="s">
        <v>1675</v>
      </c>
      <c r="J220" s="61" t="s">
        <v>2691</v>
      </c>
      <c r="K220" s="61" t="s">
        <v>5502</v>
      </c>
      <c r="L220" s="61" t="s">
        <v>2032</v>
      </c>
      <c r="M220" s="61" t="s">
        <v>1894</v>
      </c>
      <c r="N220" s="61" t="s">
        <v>1702</v>
      </c>
      <c r="O220" s="61" t="s">
        <v>1445</v>
      </c>
      <c r="P220" s="61">
        <v>0.8</v>
      </c>
      <c r="Q220" s="61">
        <v>108</v>
      </c>
      <c r="R220" s="61">
        <v>0</v>
      </c>
      <c r="S220" s="61" t="s">
        <v>4228</v>
      </c>
      <c r="T220" s="61" t="s">
        <v>4229</v>
      </c>
      <c r="U220" s="61" t="s">
        <v>2041</v>
      </c>
      <c r="V220" s="61" t="s">
        <v>5008</v>
      </c>
      <c r="W220" s="61" t="s">
        <v>1938</v>
      </c>
      <c r="X220" s="61" t="s">
        <v>1447</v>
      </c>
      <c r="Y220" s="61" t="s">
        <v>2675</v>
      </c>
      <c r="Z220" s="62">
        <v>1</v>
      </c>
      <c r="AA220" s="61">
        <v>100</v>
      </c>
      <c r="AB220" s="62">
        <v>1</v>
      </c>
      <c r="AC220" s="61">
        <v>100</v>
      </c>
      <c r="AD220" s="62">
        <v>1</v>
      </c>
      <c r="AE220" s="61">
        <v>100</v>
      </c>
      <c r="AF220" s="61" t="s">
        <v>1910</v>
      </c>
      <c r="AG220" s="61" t="s">
        <v>1959</v>
      </c>
      <c r="AH220" s="61" t="s">
        <v>1702</v>
      </c>
      <c r="AI220" s="61">
        <v>0</v>
      </c>
      <c r="AJ220" s="61" t="s">
        <v>4600</v>
      </c>
      <c r="AK220" s="62">
        <v>2026</v>
      </c>
      <c r="AL220" s="62">
        <v>2</v>
      </c>
      <c r="AM220" s="62">
        <v>0</v>
      </c>
      <c r="AN220" s="62">
        <v>3</v>
      </c>
      <c r="AO220" s="62">
        <v>0</v>
      </c>
      <c r="AP220" s="61" t="s">
        <v>701</v>
      </c>
      <c r="AQ220" s="61" t="s">
        <v>1221</v>
      </c>
      <c r="AR220" s="61" t="s">
        <v>4230</v>
      </c>
      <c r="AS220" s="61" t="s">
        <v>2692</v>
      </c>
      <c r="AT220" s="61" t="s">
        <v>1702</v>
      </c>
      <c r="AU220" s="61" t="b">
        <v>1</v>
      </c>
      <c r="AV220" s="61" t="b">
        <v>0</v>
      </c>
      <c r="AW220" s="61" t="s">
        <v>1702</v>
      </c>
      <c r="AX220" s="61" t="s">
        <v>1702</v>
      </c>
      <c r="AY220" s="61">
        <v>0</v>
      </c>
      <c r="AZ220" s="61">
        <v>0</v>
      </c>
      <c r="BA220" s="61">
        <v>0</v>
      </c>
      <c r="BB220" s="61" t="s">
        <v>1943</v>
      </c>
      <c r="BC220" s="61">
        <v>23</v>
      </c>
      <c r="BD220" s="61" t="b">
        <v>0</v>
      </c>
      <c r="BH220" s="47" t="str">
        <f t="shared" si="6"/>
        <v>SGCD</v>
      </c>
      <c r="BI220" s="47" t="str">
        <f t="shared" si="7"/>
        <v>Z22</v>
      </c>
      <c r="BJ220" s="47">
        <v>1219</v>
      </c>
    </row>
    <row r="221" spans="1:62" hidden="1">
      <c r="A221" s="61" t="b">
        <v>0</v>
      </c>
      <c r="B221" s="62">
        <v>10627</v>
      </c>
      <c r="C221" s="61" t="s">
        <v>1702</v>
      </c>
      <c r="D221" s="61" t="s">
        <v>2690</v>
      </c>
      <c r="E221" s="61" t="s">
        <v>5007</v>
      </c>
      <c r="F221" s="61" t="s">
        <v>4432</v>
      </c>
      <c r="G221" s="62">
        <v>191</v>
      </c>
      <c r="H221" s="61" t="s">
        <v>703</v>
      </c>
      <c r="I221" s="61" t="s">
        <v>1675</v>
      </c>
      <c r="J221" s="61" t="s">
        <v>2691</v>
      </c>
      <c r="K221" s="61" t="s">
        <v>5007</v>
      </c>
      <c r="L221" s="61" t="s">
        <v>2032</v>
      </c>
      <c r="M221" s="61" t="s">
        <v>1894</v>
      </c>
      <c r="N221" s="61" t="s">
        <v>1702</v>
      </c>
      <c r="O221" s="61" t="s">
        <v>1445</v>
      </c>
      <c r="P221" s="61">
        <v>0.8</v>
      </c>
      <c r="Q221" s="61">
        <v>108</v>
      </c>
      <c r="R221" s="61">
        <v>0</v>
      </c>
      <c r="S221" s="61" t="s">
        <v>4228</v>
      </c>
      <c r="T221" s="61" t="s">
        <v>4229</v>
      </c>
      <c r="U221" s="61" t="s">
        <v>2041</v>
      </c>
      <c r="V221" s="61" t="s">
        <v>5008</v>
      </c>
      <c r="W221" s="61" t="s">
        <v>1938</v>
      </c>
      <c r="X221" s="61" t="s">
        <v>1447</v>
      </c>
      <c r="Y221" s="61" t="s">
        <v>2675</v>
      </c>
      <c r="Z221" s="62">
        <v>1</v>
      </c>
      <c r="AA221" s="61">
        <v>111</v>
      </c>
      <c r="AB221" s="62">
        <v>1</v>
      </c>
      <c r="AC221" s="61">
        <v>111</v>
      </c>
      <c r="AD221" s="62">
        <v>1</v>
      </c>
      <c r="AE221" s="61">
        <v>111</v>
      </c>
      <c r="AF221" s="61" t="s">
        <v>1910</v>
      </c>
      <c r="AG221" s="61" t="s">
        <v>1959</v>
      </c>
      <c r="AH221" s="61" t="s">
        <v>5009</v>
      </c>
      <c r="AI221" s="61">
        <v>0</v>
      </c>
      <c r="AJ221" s="61" t="s">
        <v>4600</v>
      </c>
      <c r="AK221" s="62">
        <v>2026</v>
      </c>
      <c r="AL221" s="62">
        <v>2</v>
      </c>
      <c r="AM221" s="62">
        <v>0</v>
      </c>
      <c r="AN221" s="62">
        <v>3</v>
      </c>
      <c r="AO221" s="62">
        <v>0</v>
      </c>
      <c r="AP221" s="61" t="s">
        <v>703</v>
      </c>
      <c r="AQ221" s="61" t="s">
        <v>1221</v>
      </c>
      <c r="AR221" s="61" t="s">
        <v>4230</v>
      </c>
      <c r="AS221" s="61" t="s">
        <v>2692</v>
      </c>
      <c r="AT221" s="61" t="s">
        <v>1702</v>
      </c>
      <c r="AU221" s="61" t="b">
        <v>1</v>
      </c>
      <c r="AV221" s="61" t="b">
        <v>0</v>
      </c>
      <c r="AW221" s="61" t="s">
        <v>1702</v>
      </c>
      <c r="AX221" s="61" t="s">
        <v>1702</v>
      </c>
      <c r="AY221" s="61">
        <v>0</v>
      </c>
      <c r="AZ221" s="61">
        <v>0</v>
      </c>
      <c r="BA221" s="61">
        <v>0</v>
      </c>
      <c r="BB221" s="61" t="s">
        <v>1943</v>
      </c>
      <c r="BC221" s="61">
        <v>23</v>
      </c>
      <c r="BD221" s="61" t="b">
        <v>0</v>
      </c>
      <c r="BH221" s="47" t="str">
        <f t="shared" si="6"/>
        <v>SGCD</v>
      </c>
      <c r="BI221" s="47" t="str">
        <f t="shared" si="7"/>
        <v>Z22</v>
      </c>
      <c r="BJ221" s="47">
        <v>1219</v>
      </c>
    </row>
    <row r="222" spans="1:62" hidden="1">
      <c r="A222" s="61" t="b">
        <v>0</v>
      </c>
      <c r="B222" s="62">
        <v>10629</v>
      </c>
      <c r="C222" s="61" t="s">
        <v>1702</v>
      </c>
      <c r="D222" s="61" t="s">
        <v>3531</v>
      </c>
      <c r="E222" s="61" t="s">
        <v>3532</v>
      </c>
      <c r="F222" s="61" t="s">
        <v>1702</v>
      </c>
      <c r="G222" s="62" t="s">
        <v>1702</v>
      </c>
      <c r="H222" s="61" t="s">
        <v>1702</v>
      </c>
      <c r="I222" s="61" t="s">
        <v>1675</v>
      </c>
      <c r="J222" s="61" t="s">
        <v>3533</v>
      </c>
      <c r="K222" s="61" t="s">
        <v>3532</v>
      </c>
      <c r="L222" s="61" t="s">
        <v>2032</v>
      </c>
      <c r="M222" s="61" t="s">
        <v>1894</v>
      </c>
      <c r="N222" s="61" t="s">
        <v>1702</v>
      </c>
      <c r="O222" s="61" t="s">
        <v>1941</v>
      </c>
      <c r="P222" s="61">
        <v>0.7</v>
      </c>
      <c r="Q222" s="61">
        <v>43</v>
      </c>
      <c r="R222" s="61">
        <v>0</v>
      </c>
      <c r="S222" s="61" t="s">
        <v>3534</v>
      </c>
      <c r="T222" s="61" t="s">
        <v>3534</v>
      </c>
      <c r="U222" s="61" t="s">
        <v>2041</v>
      </c>
      <c r="V222" s="61" t="s">
        <v>3535</v>
      </c>
      <c r="W222" s="61" t="s">
        <v>1938</v>
      </c>
      <c r="X222" s="61" t="s">
        <v>1447</v>
      </c>
      <c r="Y222" s="61" t="s">
        <v>2675</v>
      </c>
      <c r="Z222" s="62">
        <v>1</v>
      </c>
      <c r="AA222" s="61">
        <v>86</v>
      </c>
      <c r="AB222" s="62">
        <v>1</v>
      </c>
      <c r="AC222" s="61">
        <v>86</v>
      </c>
      <c r="AD222" s="62">
        <v>1</v>
      </c>
      <c r="AE222" s="61">
        <v>86</v>
      </c>
      <c r="AF222" s="61" t="s">
        <v>3162</v>
      </c>
      <c r="AG222" s="61" t="s">
        <v>1958</v>
      </c>
      <c r="AH222" s="61" t="s">
        <v>1702</v>
      </c>
      <c r="AI222" s="61">
        <v>0</v>
      </c>
      <c r="AJ222" s="61" t="s">
        <v>1970</v>
      </c>
      <c r="AK222" s="62">
        <v>2025</v>
      </c>
      <c r="AL222" s="62">
        <v>8</v>
      </c>
      <c r="AM222" s="62">
        <v>0</v>
      </c>
      <c r="AN222" s="62">
        <v>8</v>
      </c>
      <c r="AO222" s="62">
        <v>22</v>
      </c>
      <c r="AP222" s="61" t="s">
        <v>1702</v>
      </c>
      <c r="AQ222" s="61" t="s">
        <v>1702</v>
      </c>
      <c r="AR222" s="61" t="s">
        <v>1702</v>
      </c>
      <c r="AS222" s="61" t="s">
        <v>2684</v>
      </c>
      <c r="AT222" s="61" t="s">
        <v>1702</v>
      </c>
      <c r="AU222" s="61" t="b">
        <v>1</v>
      </c>
      <c r="AV222" s="61" t="b">
        <v>0</v>
      </c>
      <c r="AW222" s="61" t="s">
        <v>1702</v>
      </c>
      <c r="AX222" s="61" t="s">
        <v>1702</v>
      </c>
      <c r="AY222" s="61">
        <v>0</v>
      </c>
      <c r="AZ222" s="61">
        <v>0</v>
      </c>
      <c r="BA222" s="61">
        <v>0</v>
      </c>
      <c r="BB222" s="61" t="s">
        <v>1946</v>
      </c>
      <c r="BC222" s="61">
        <v>6</v>
      </c>
      <c r="BD222" s="61" t="b">
        <v>0</v>
      </c>
      <c r="BH222" s="47" t="s">
        <v>1197</v>
      </c>
      <c r="BI222" s="47" t="str">
        <f t="shared" si="7"/>
        <v>Z18</v>
      </c>
      <c r="BJ222" s="47">
        <v>1219</v>
      </c>
    </row>
    <row r="223" spans="1:62" hidden="1">
      <c r="A223" s="61" t="b">
        <v>0</v>
      </c>
      <c r="B223" s="62">
        <v>10630</v>
      </c>
      <c r="C223" s="61" t="s">
        <v>1702</v>
      </c>
      <c r="D223" s="61" t="s">
        <v>2696</v>
      </c>
      <c r="E223" s="61" t="s">
        <v>3536</v>
      </c>
      <c r="F223" s="61" t="s">
        <v>1702</v>
      </c>
      <c r="G223" s="62" t="s">
        <v>1702</v>
      </c>
      <c r="H223" s="61" t="s">
        <v>1702</v>
      </c>
      <c r="I223" s="61" t="s">
        <v>1675</v>
      </c>
      <c r="J223" s="61" t="s">
        <v>2697</v>
      </c>
      <c r="K223" s="61" t="s">
        <v>3536</v>
      </c>
      <c r="L223" s="61" t="s">
        <v>2032</v>
      </c>
      <c r="M223" s="61" t="s">
        <v>1894</v>
      </c>
      <c r="N223" s="61" t="s">
        <v>1702</v>
      </c>
      <c r="O223" s="61" t="s">
        <v>1941</v>
      </c>
      <c r="P223" s="61">
        <v>0.7</v>
      </c>
      <c r="Q223" s="61">
        <v>76</v>
      </c>
      <c r="R223" s="61">
        <v>0</v>
      </c>
      <c r="S223" s="61" t="s">
        <v>3537</v>
      </c>
      <c r="T223" s="61" t="s">
        <v>3537</v>
      </c>
      <c r="U223" s="61" t="s">
        <v>2041</v>
      </c>
      <c r="V223" s="61" t="s">
        <v>3538</v>
      </c>
      <c r="W223" s="61" t="s">
        <v>1938</v>
      </c>
      <c r="X223" s="61" t="s">
        <v>1447</v>
      </c>
      <c r="Y223" s="61" t="s">
        <v>2675</v>
      </c>
      <c r="Z223" s="62">
        <v>1</v>
      </c>
      <c r="AA223" s="61">
        <v>57</v>
      </c>
      <c r="AB223" s="62">
        <v>1</v>
      </c>
      <c r="AC223" s="61">
        <v>57</v>
      </c>
      <c r="AD223" s="62">
        <v>1</v>
      </c>
      <c r="AE223" s="61">
        <v>57</v>
      </c>
      <c r="AF223" s="61" t="s">
        <v>2731</v>
      </c>
      <c r="AG223" s="61" t="s">
        <v>1958</v>
      </c>
      <c r="AH223" s="61" t="s">
        <v>1702</v>
      </c>
      <c r="AI223" s="61">
        <v>0</v>
      </c>
      <c r="AJ223" s="61" t="s">
        <v>2795</v>
      </c>
      <c r="AK223" s="62">
        <v>2025</v>
      </c>
      <c r="AL223" s="62">
        <v>10</v>
      </c>
      <c r="AM223" s="62">
        <v>0</v>
      </c>
      <c r="AN223" s="62">
        <v>7</v>
      </c>
      <c r="AO223" s="62">
        <v>17</v>
      </c>
      <c r="AP223" s="61" t="s">
        <v>1702</v>
      </c>
      <c r="AQ223" s="61" t="s">
        <v>1702</v>
      </c>
      <c r="AR223" s="61" t="s">
        <v>1702</v>
      </c>
      <c r="AS223" s="61" t="s">
        <v>2698</v>
      </c>
      <c r="AT223" s="61" t="s">
        <v>1702</v>
      </c>
      <c r="AU223" s="61" t="b">
        <v>1</v>
      </c>
      <c r="AV223" s="61" t="b">
        <v>0</v>
      </c>
      <c r="AW223" s="61" t="s">
        <v>1702</v>
      </c>
      <c r="AX223" s="61" t="s">
        <v>1702</v>
      </c>
      <c r="AY223" s="61">
        <v>0</v>
      </c>
      <c r="AZ223" s="61">
        <v>0</v>
      </c>
      <c r="BA223" s="61">
        <v>0</v>
      </c>
      <c r="BB223" s="61" t="s">
        <v>1946</v>
      </c>
      <c r="BC223" s="61">
        <v>6</v>
      </c>
      <c r="BD223" s="61" t="b">
        <v>0</v>
      </c>
      <c r="BH223" s="47" t="s">
        <v>1197</v>
      </c>
      <c r="BI223" s="47" t="str">
        <f t="shared" si="7"/>
        <v>Z18</v>
      </c>
      <c r="BJ223" s="47">
        <v>1219</v>
      </c>
    </row>
    <row r="224" spans="1:62" hidden="1">
      <c r="A224" s="61" t="b">
        <v>0</v>
      </c>
      <c r="B224" s="62">
        <v>10631</v>
      </c>
      <c r="C224" s="61" t="s">
        <v>1702</v>
      </c>
      <c r="D224" s="61" t="s">
        <v>2696</v>
      </c>
      <c r="E224" s="61" t="s">
        <v>2699</v>
      </c>
      <c r="F224" s="61" t="s">
        <v>2069</v>
      </c>
      <c r="G224" s="62" t="s">
        <v>1702</v>
      </c>
      <c r="H224" s="61" t="s">
        <v>71</v>
      </c>
      <c r="I224" s="61" t="s">
        <v>1675</v>
      </c>
      <c r="J224" s="61" t="s">
        <v>2697</v>
      </c>
      <c r="K224" s="61" t="s">
        <v>2699</v>
      </c>
      <c r="L224" s="61" t="s">
        <v>2032</v>
      </c>
      <c r="M224" s="61" t="s">
        <v>1894</v>
      </c>
      <c r="N224" s="61" t="s">
        <v>1702</v>
      </c>
      <c r="O224" s="61" t="s">
        <v>1941</v>
      </c>
      <c r="P224" s="61">
        <v>0.7</v>
      </c>
      <c r="Q224" s="61">
        <v>109</v>
      </c>
      <c r="R224" s="61">
        <v>476</v>
      </c>
      <c r="S224" s="61" t="s">
        <v>2700</v>
      </c>
      <c r="T224" s="61" t="s">
        <v>2701</v>
      </c>
      <c r="U224" s="61" t="s">
        <v>2041</v>
      </c>
      <c r="V224" s="61" t="s">
        <v>2702</v>
      </c>
      <c r="W224" s="61" t="s">
        <v>1938</v>
      </c>
      <c r="X224" s="61" t="s">
        <v>1447</v>
      </c>
      <c r="Y224" s="61" t="s">
        <v>2675</v>
      </c>
      <c r="Z224" s="62">
        <v>131</v>
      </c>
      <c r="AA224" s="61">
        <v>38</v>
      </c>
      <c r="AB224" s="62">
        <v>131</v>
      </c>
      <c r="AC224" s="61">
        <v>38</v>
      </c>
      <c r="AD224" s="62">
        <v>131</v>
      </c>
      <c r="AE224" s="61">
        <v>38</v>
      </c>
      <c r="AF224" s="61" t="s">
        <v>2209</v>
      </c>
      <c r="AG224" s="61" t="s">
        <v>1959</v>
      </c>
      <c r="AH224" s="61" t="s">
        <v>1702</v>
      </c>
      <c r="AI224" s="61">
        <v>0</v>
      </c>
      <c r="AJ224" s="61" t="s">
        <v>2027</v>
      </c>
      <c r="AK224" s="62">
        <v>2025</v>
      </c>
      <c r="AL224" s="62">
        <v>11</v>
      </c>
      <c r="AM224" s="62">
        <v>0</v>
      </c>
      <c r="AN224" s="62">
        <v>6</v>
      </c>
      <c r="AO224" s="62">
        <v>17</v>
      </c>
      <c r="AP224" s="61" t="s">
        <v>71</v>
      </c>
      <c r="AQ224" s="61" t="s">
        <v>1221</v>
      </c>
      <c r="AR224" s="61" t="s">
        <v>2703</v>
      </c>
      <c r="AS224" s="61" t="s">
        <v>2698</v>
      </c>
      <c r="AT224" s="61" t="s">
        <v>1702</v>
      </c>
      <c r="AU224" s="61" t="b">
        <v>1</v>
      </c>
      <c r="AV224" s="61" t="b">
        <v>0</v>
      </c>
      <c r="AW224" s="61" t="s">
        <v>1702</v>
      </c>
      <c r="AX224" s="61" t="s">
        <v>1702</v>
      </c>
      <c r="AY224" s="61">
        <v>0</v>
      </c>
      <c r="AZ224" s="61">
        <v>0</v>
      </c>
      <c r="BA224" s="61">
        <v>0</v>
      </c>
      <c r="BB224" s="61" t="s">
        <v>1946</v>
      </c>
      <c r="BC224" s="61">
        <v>6</v>
      </c>
      <c r="BD224" s="61" t="b">
        <v>0</v>
      </c>
      <c r="BH224" s="47" t="s">
        <v>1197</v>
      </c>
      <c r="BI224" s="47" t="str">
        <f t="shared" si="7"/>
        <v>Z18</v>
      </c>
      <c r="BJ224" s="47">
        <v>1219</v>
      </c>
    </row>
    <row r="225" spans="1:62" hidden="1">
      <c r="A225" s="61" t="b">
        <v>0</v>
      </c>
      <c r="B225" s="62">
        <v>10633</v>
      </c>
      <c r="C225" s="61" t="s">
        <v>1702</v>
      </c>
      <c r="D225" s="61" t="s">
        <v>3953</v>
      </c>
      <c r="E225" s="61" t="s">
        <v>5010</v>
      </c>
      <c r="F225" s="61" t="s">
        <v>1702</v>
      </c>
      <c r="G225" s="62" t="s">
        <v>1702</v>
      </c>
      <c r="H225" s="61" t="s">
        <v>1702</v>
      </c>
      <c r="I225" s="61" t="s">
        <v>1675</v>
      </c>
      <c r="J225" s="61" t="s">
        <v>3954</v>
      </c>
      <c r="K225" s="61" t="s">
        <v>5011</v>
      </c>
      <c r="L225" s="61" t="s">
        <v>2032</v>
      </c>
      <c r="M225" s="61" t="s">
        <v>1894</v>
      </c>
      <c r="N225" s="61" t="s">
        <v>1702</v>
      </c>
      <c r="O225" s="61" t="s">
        <v>1941</v>
      </c>
      <c r="P225" s="61">
        <v>0.7</v>
      </c>
      <c r="Q225" s="61">
        <v>489</v>
      </c>
      <c r="R225" s="61">
        <v>968</v>
      </c>
      <c r="S225" s="61" t="s">
        <v>5012</v>
      </c>
      <c r="T225" s="61" t="s">
        <v>1702</v>
      </c>
      <c r="U225" s="61" t="s">
        <v>2041</v>
      </c>
      <c r="V225" s="61" t="s">
        <v>5013</v>
      </c>
      <c r="W225" s="61" t="s">
        <v>1938</v>
      </c>
      <c r="X225" s="61" t="s">
        <v>1447</v>
      </c>
      <c r="Y225" s="61" t="s">
        <v>2675</v>
      </c>
      <c r="Z225" s="62">
        <v>14</v>
      </c>
      <c r="AA225" s="61">
        <v>36</v>
      </c>
      <c r="AB225" s="62">
        <v>14</v>
      </c>
      <c r="AC225" s="61">
        <v>36</v>
      </c>
      <c r="AD225" s="62">
        <v>14</v>
      </c>
      <c r="AE225" s="61">
        <v>36</v>
      </c>
      <c r="AF225" s="61" t="s">
        <v>2275</v>
      </c>
      <c r="AG225" s="61" t="s">
        <v>3737</v>
      </c>
      <c r="AH225" s="61" t="s">
        <v>5014</v>
      </c>
      <c r="AI225" s="61">
        <v>0</v>
      </c>
      <c r="AJ225" s="61" t="s">
        <v>4409</v>
      </c>
      <c r="AK225" s="62">
        <v>2026</v>
      </c>
      <c r="AL225" s="62">
        <v>3</v>
      </c>
      <c r="AM225" s="62">
        <v>0</v>
      </c>
      <c r="AN225" s="62">
        <v>2</v>
      </c>
      <c r="AO225" s="62">
        <v>16</v>
      </c>
      <c r="AP225" s="61" t="s">
        <v>1702</v>
      </c>
      <c r="AQ225" s="61" t="s">
        <v>1702</v>
      </c>
      <c r="AR225" s="61" t="s">
        <v>1702</v>
      </c>
      <c r="AS225" s="61" t="s">
        <v>2789</v>
      </c>
      <c r="AT225" s="61" t="s">
        <v>1702</v>
      </c>
      <c r="AU225" s="61" t="b">
        <v>1</v>
      </c>
      <c r="AV225" s="61" t="b">
        <v>0</v>
      </c>
      <c r="AW225" s="61" t="s">
        <v>1702</v>
      </c>
      <c r="AX225" s="61" t="s">
        <v>1702</v>
      </c>
      <c r="AY225" s="61">
        <v>0</v>
      </c>
      <c r="AZ225" s="61">
        <v>0</v>
      </c>
      <c r="BA225" s="61">
        <v>0</v>
      </c>
      <c r="BB225" s="61" t="s">
        <v>1946</v>
      </c>
      <c r="BC225" s="61">
        <v>6</v>
      </c>
      <c r="BD225" s="61" t="b">
        <v>0</v>
      </c>
      <c r="BH225" s="47" t="s">
        <v>1197</v>
      </c>
      <c r="BI225" s="47" t="str">
        <f t="shared" si="7"/>
        <v>Z18</v>
      </c>
      <c r="BJ225" s="47">
        <v>1219</v>
      </c>
    </row>
    <row r="226" spans="1:62" hidden="1">
      <c r="A226" s="61" t="b">
        <v>0</v>
      </c>
      <c r="B226" s="62">
        <v>10634</v>
      </c>
      <c r="C226" s="61" t="s">
        <v>1702</v>
      </c>
      <c r="D226" s="61" t="s">
        <v>3953</v>
      </c>
      <c r="E226" s="61" t="s">
        <v>5504</v>
      </c>
      <c r="F226" s="61" t="s">
        <v>1702</v>
      </c>
      <c r="G226" s="62" t="s">
        <v>1702</v>
      </c>
      <c r="H226" s="61" t="s">
        <v>1702</v>
      </c>
      <c r="I226" s="61" t="s">
        <v>1675</v>
      </c>
      <c r="J226" s="61" t="s">
        <v>3954</v>
      </c>
      <c r="K226" s="61" t="s">
        <v>5505</v>
      </c>
      <c r="L226" s="61" t="s">
        <v>2032</v>
      </c>
      <c r="M226" s="61" t="s">
        <v>1894</v>
      </c>
      <c r="N226" s="61" t="s">
        <v>1702</v>
      </c>
      <c r="O226" s="61" t="s">
        <v>1941</v>
      </c>
      <c r="P226" s="61">
        <v>0.7</v>
      </c>
      <c r="Q226" s="61">
        <v>753</v>
      </c>
      <c r="R226" s="61">
        <v>968</v>
      </c>
      <c r="S226" s="61" t="s">
        <v>2971</v>
      </c>
      <c r="T226" s="61" t="s">
        <v>1702</v>
      </c>
      <c r="U226" s="61" t="s">
        <v>2041</v>
      </c>
      <c r="V226" s="61" t="s">
        <v>5506</v>
      </c>
      <c r="W226" s="61" t="s">
        <v>1938</v>
      </c>
      <c r="X226" s="61" t="s">
        <v>1447</v>
      </c>
      <c r="Y226" s="61" t="s">
        <v>2675</v>
      </c>
      <c r="Z226" s="62">
        <v>130</v>
      </c>
      <c r="AA226" s="61">
        <v>542</v>
      </c>
      <c r="AB226" s="62">
        <v>130</v>
      </c>
      <c r="AC226" s="61">
        <v>542</v>
      </c>
      <c r="AD226" s="62">
        <v>130</v>
      </c>
      <c r="AE226" s="61">
        <v>542</v>
      </c>
      <c r="AF226" s="61" t="s">
        <v>2275</v>
      </c>
      <c r="AG226" s="61" t="s">
        <v>3737</v>
      </c>
      <c r="AH226" s="61" t="s">
        <v>5507</v>
      </c>
      <c r="AI226" s="61">
        <v>0</v>
      </c>
      <c r="AJ226" s="61" t="s">
        <v>5508</v>
      </c>
      <c r="AK226" s="62">
        <v>2026</v>
      </c>
      <c r="AL226" s="62">
        <v>3</v>
      </c>
      <c r="AM226" s="62">
        <v>0</v>
      </c>
      <c r="AN226" s="62">
        <v>1</v>
      </c>
      <c r="AO226" s="62">
        <v>18</v>
      </c>
      <c r="AP226" s="61" t="s">
        <v>1702</v>
      </c>
      <c r="AQ226" s="61" t="s">
        <v>1702</v>
      </c>
      <c r="AR226" s="61" t="s">
        <v>1702</v>
      </c>
      <c r="AS226" s="61" t="s">
        <v>2789</v>
      </c>
      <c r="AT226" s="61" t="s">
        <v>1702</v>
      </c>
      <c r="AU226" s="61" t="b">
        <v>1</v>
      </c>
      <c r="AV226" s="61" t="b">
        <v>0</v>
      </c>
      <c r="AW226" s="61" t="s">
        <v>1702</v>
      </c>
      <c r="AX226" s="61" t="s">
        <v>1702</v>
      </c>
      <c r="AY226" s="61">
        <v>0</v>
      </c>
      <c r="AZ226" s="61">
        <v>0</v>
      </c>
      <c r="BA226" s="61">
        <v>0</v>
      </c>
      <c r="BB226" s="61" t="s">
        <v>1946</v>
      </c>
      <c r="BC226" s="61">
        <v>6</v>
      </c>
      <c r="BD226" s="61" t="b">
        <v>0</v>
      </c>
      <c r="BH226" s="47" t="s">
        <v>1197</v>
      </c>
      <c r="BI226" s="47" t="str">
        <f t="shared" si="7"/>
        <v>Z18</v>
      </c>
      <c r="BJ226" s="47">
        <v>1219</v>
      </c>
    </row>
    <row r="227" spans="1:62" hidden="1">
      <c r="A227" s="61" t="b">
        <v>0</v>
      </c>
      <c r="B227" s="62">
        <v>10635</v>
      </c>
      <c r="C227" s="61" t="s">
        <v>1702</v>
      </c>
      <c r="D227" s="61" t="s">
        <v>3286</v>
      </c>
      <c r="E227" s="61" t="s">
        <v>5015</v>
      </c>
      <c r="F227" s="61" t="s">
        <v>2168</v>
      </c>
      <c r="G227" s="62" t="s">
        <v>1702</v>
      </c>
      <c r="H227" s="61" t="s">
        <v>998</v>
      </c>
      <c r="I227" s="61" t="s">
        <v>1675</v>
      </c>
      <c r="J227" s="61" t="s">
        <v>3287</v>
      </c>
      <c r="K227" s="61" t="s">
        <v>5016</v>
      </c>
      <c r="L227" s="61" t="s">
        <v>2032</v>
      </c>
      <c r="M227" s="61" t="s">
        <v>1894</v>
      </c>
      <c r="N227" s="61" t="s">
        <v>1702</v>
      </c>
      <c r="O227" s="61" t="s">
        <v>1941</v>
      </c>
      <c r="P227" s="61">
        <v>0.7</v>
      </c>
      <c r="Q227" s="61">
        <v>375</v>
      </c>
      <c r="R227" s="61">
        <v>1090</v>
      </c>
      <c r="S227" s="61" t="s">
        <v>5017</v>
      </c>
      <c r="T227" s="61" t="s">
        <v>5017</v>
      </c>
      <c r="U227" s="61" t="s">
        <v>2041</v>
      </c>
      <c r="V227" s="61" t="s">
        <v>5018</v>
      </c>
      <c r="W227" s="61" t="s">
        <v>1938</v>
      </c>
      <c r="X227" s="61" t="s">
        <v>1447</v>
      </c>
      <c r="Y227" s="61" t="s">
        <v>2675</v>
      </c>
      <c r="Z227" s="62">
        <v>81</v>
      </c>
      <c r="AA227" s="61">
        <v>188</v>
      </c>
      <c r="AB227" s="62">
        <v>81</v>
      </c>
      <c r="AC227" s="61">
        <v>188</v>
      </c>
      <c r="AD227" s="62">
        <v>81</v>
      </c>
      <c r="AE227" s="61">
        <v>188</v>
      </c>
      <c r="AF227" s="61" t="s">
        <v>2367</v>
      </c>
      <c r="AG227" s="61" t="s">
        <v>1959</v>
      </c>
      <c r="AH227" s="61" t="s">
        <v>5019</v>
      </c>
      <c r="AI227" s="61">
        <v>0</v>
      </c>
      <c r="AJ227" s="61" t="s">
        <v>4883</v>
      </c>
      <c r="AK227" s="62">
        <v>2026</v>
      </c>
      <c r="AL227" s="62">
        <v>3</v>
      </c>
      <c r="AM227" s="62">
        <v>0</v>
      </c>
      <c r="AN227" s="62">
        <v>2</v>
      </c>
      <c r="AO227" s="62">
        <v>9</v>
      </c>
      <c r="AP227" s="61" t="s">
        <v>998</v>
      </c>
      <c r="AQ227" s="61" t="s">
        <v>1221</v>
      </c>
      <c r="AR227" s="61" t="s">
        <v>5020</v>
      </c>
      <c r="AS227" s="61" t="s">
        <v>2695</v>
      </c>
      <c r="AT227" s="61" t="s">
        <v>1702</v>
      </c>
      <c r="AU227" s="61" t="b">
        <v>1</v>
      </c>
      <c r="AV227" s="61" t="b">
        <v>0</v>
      </c>
      <c r="AW227" s="61" t="s">
        <v>1702</v>
      </c>
      <c r="AX227" s="61" t="s">
        <v>1702</v>
      </c>
      <c r="AY227" s="61">
        <v>0</v>
      </c>
      <c r="AZ227" s="61">
        <v>0</v>
      </c>
      <c r="BA227" s="61">
        <v>0</v>
      </c>
      <c r="BB227" s="61" t="s">
        <v>1946</v>
      </c>
      <c r="BC227" s="61">
        <v>6</v>
      </c>
      <c r="BD227" s="61" t="b">
        <v>0</v>
      </c>
      <c r="BH227" s="47" t="s">
        <v>1197</v>
      </c>
      <c r="BI227" s="47" t="str">
        <f t="shared" si="7"/>
        <v>Z18</v>
      </c>
      <c r="BJ227" s="47">
        <v>1219</v>
      </c>
    </row>
    <row r="228" spans="1:62" hidden="1">
      <c r="A228" s="61" t="b">
        <v>0</v>
      </c>
      <c r="B228" s="62">
        <v>10636</v>
      </c>
      <c r="C228" s="61" t="s">
        <v>1702</v>
      </c>
      <c r="D228" s="61" t="s">
        <v>3286</v>
      </c>
      <c r="E228" s="61" t="s">
        <v>5509</v>
      </c>
      <c r="F228" s="61" t="s">
        <v>1702</v>
      </c>
      <c r="G228" s="62" t="s">
        <v>1702</v>
      </c>
      <c r="H228" s="61" t="s">
        <v>1702</v>
      </c>
      <c r="I228" s="61" t="s">
        <v>1675</v>
      </c>
      <c r="J228" s="61" t="s">
        <v>3287</v>
      </c>
      <c r="K228" s="61" t="s">
        <v>5509</v>
      </c>
      <c r="L228" s="61" t="s">
        <v>2032</v>
      </c>
      <c r="M228" s="61" t="s">
        <v>1894</v>
      </c>
      <c r="N228" s="61" t="s">
        <v>1702</v>
      </c>
      <c r="O228" s="61" t="s">
        <v>1941</v>
      </c>
      <c r="P228" s="61">
        <v>0.7</v>
      </c>
      <c r="Q228" s="61">
        <v>70</v>
      </c>
      <c r="R228" s="61">
        <v>0</v>
      </c>
      <c r="S228" s="61" t="s">
        <v>3559</v>
      </c>
      <c r="T228" s="61" t="s">
        <v>3559</v>
      </c>
      <c r="U228" s="61" t="s">
        <v>2041</v>
      </c>
      <c r="V228" s="61" t="s">
        <v>5510</v>
      </c>
      <c r="W228" s="61" t="s">
        <v>1938</v>
      </c>
      <c r="X228" s="61" t="s">
        <v>1447</v>
      </c>
      <c r="Y228" s="61" t="s">
        <v>2675</v>
      </c>
      <c r="Z228" s="62">
        <v>1</v>
      </c>
      <c r="AA228" s="61">
        <v>40</v>
      </c>
      <c r="AB228" s="62">
        <v>1</v>
      </c>
      <c r="AC228" s="61">
        <v>40</v>
      </c>
      <c r="AD228" s="62">
        <v>1</v>
      </c>
      <c r="AE228" s="61">
        <v>40</v>
      </c>
      <c r="AF228" s="61" t="s">
        <v>3418</v>
      </c>
      <c r="AG228" s="61" t="s">
        <v>1958</v>
      </c>
      <c r="AH228" s="61" t="s">
        <v>1702</v>
      </c>
      <c r="AI228" s="61">
        <v>0</v>
      </c>
      <c r="AJ228" s="61" t="s">
        <v>5511</v>
      </c>
      <c r="AK228" s="62">
        <v>2026</v>
      </c>
      <c r="AL228" s="62">
        <v>3</v>
      </c>
      <c r="AM228" s="62">
        <v>0</v>
      </c>
      <c r="AN228" s="62">
        <v>2</v>
      </c>
      <c r="AO228" s="62">
        <v>2</v>
      </c>
      <c r="AP228" s="61" t="s">
        <v>1702</v>
      </c>
      <c r="AQ228" s="61" t="s">
        <v>1702</v>
      </c>
      <c r="AR228" s="61" t="s">
        <v>1702</v>
      </c>
      <c r="AS228" s="61" t="s">
        <v>2695</v>
      </c>
      <c r="AT228" s="61" t="s">
        <v>1702</v>
      </c>
      <c r="AU228" s="61" t="b">
        <v>1</v>
      </c>
      <c r="AV228" s="61" t="b">
        <v>0</v>
      </c>
      <c r="AW228" s="61" t="s">
        <v>1702</v>
      </c>
      <c r="AX228" s="61" t="s">
        <v>1702</v>
      </c>
      <c r="AY228" s="61">
        <v>0</v>
      </c>
      <c r="AZ228" s="61">
        <v>0</v>
      </c>
      <c r="BA228" s="61">
        <v>0</v>
      </c>
      <c r="BB228" s="61" t="s">
        <v>1946</v>
      </c>
      <c r="BC228" s="61">
        <v>6</v>
      </c>
      <c r="BD228" s="61" t="b">
        <v>0</v>
      </c>
      <c r="BH228" s="47" t="s">
        <v>1197</v>
      </c>
      <c r="BI228" s="47" t="str">
        <f t="shared" si="7"/>
        <v>Z18</v>
      </c>
      <c r="BJ228" s="47">
        <v>1219</v>
      </c>
    </row>
    <row r="229" spans="1:62" hidden="1">
      <c r="A229" s="61" t="b">
        <v>0</v>
      </c>
      <c r="B229" s="62">
        <v>10637</v>
      </c>
      <c r="C229" s="61" t="s">
        <v>1702</v>
      </c>
      <c r="D229" s="61" t="s">
        <v>3286</v>
      </c>
      <c r="E229" s="61" t="s">
        <v>5512</v>
      </c>
      <c r="F229" s="61" t="s">
        <v>4871</v>
      </c>
      <c r="G229" s="62" t="s">
        <v>1702</v>
      </c>
      <c r="H229" s="61" t="s">
        <v>833</v>
      </c>
      <c r="I229" s="61" t="s">
        <v>1675</v>
      </c>
      <c r="J229" s="61" t="s">
        <v>3287</v>
      </c>
      <c r="K229" s="61" t="s">
        <v>5513</v>
      </c>
      <c r="L229" s="61" t="s">
        <v>2032</v>
      </c>
      <c r="M229" s="61" t="s">
        <v>1894</v>
      </c>
      <c r="N229" s="61" t="s">
        <v>1702</v>
      </c>
      <c r="O229" s="61" t="s">
        <v>1941</v>
      </c>
      <c r="P229" s="61">
        <v>0.7</v>
      </c>
      <c r="Q229" s="61">
        <v>568</v>
      </c>
      <c r="R229" s="61">
        <v>633</v>
      </c>
      <c r="S229" s="61" t="s">
        <v>3212</v>
      </c>
      <c r="T229" s="61" t="s">
        <v>3212</v>
      </c>
      <c r="U229" s="61" t="s">
        <v>2041</v>
      </c>
      <c r="V229" s="61" t="s">
        <v>5514</v>
      </c>
      <c r="W229" s="61" t="s">
        <v>1938</v>
      </c>
      <c r="X229" s="61" t="s">
        <v>1447</v>
      </c>
      <c r="Y229" s="61" t="s">
        <v>2675</v>
      </c>
      <c r="Z229" s="62">
        <v>596</v>
      </c>
      <c r="AA229" s="61">
        <v>498</v>
      </c>
      <c r="AB229" s="62">
        <v>596</v>
      </c>
      <c r="AC229" s="61">
        <v>498</v>
      </c>
      <c r="AD229" s="62">
        <v>596</v>
      </c>
      <c r="AE229" s="61">
        <v>498</v>
      </c>
      <c r="AF229" s="61" t="s">
        <v>3480</v>
      </c>
      <c r="AG229" s="61" t="s">
        <v>3734</v>
      </c>
      <c r="AH229" s="61" t="s">
        <v>5515</v>
      </c>
      <c r="AI229" s="61">
        <v>0</v>
      </c>
      <c r="AJ229" s="61" t="s">
        <v>5041</v>
      </c>
      <c r="AK229" s="62">
        <v>2026</v>
      </c>
      <c r="AL229" s="62">
        <v>3</v>
      </c>
      <c r="AM229" s="62">
        <v>0</v>
      </c>
      <c r="AN229" s="62">
        <v>2</v>
      </c>
      <c r="AO229" s="62">
        <v>4</v>
      </c>
      <c r="AP229" s="61" t="s">
        <v>833</v>
      </c>
      <c r="AQ229" s="61" t="s">
        <v>1221</v>
      </c>
      <c r="AR229" s="61" t="s">
        <v>3213</v>
      </c>
      <c r="AS229" s="61" t="s">
        <v>2695</v>
      </c>
      <c r="AT229" s="61" t="s">
        <v>1702</v>
      </c>
      <c r="AU229" s="61" t="b">
        <v>1</v>
      </c>
      <c r="AV229" s="61" t="b">
        <v>0</v>
      </c>
      <c r="AW229" s="61" t="s">
        <v>1702</v>
      </c>
      <c r="AX229" s="61" t="s">
        <v>1702</v>
      </c>
      <c r="AY229" s="61">
        <v>0</v>
      </c>
      <c r="AZ229" s="61">
        <v>0</v>
      </c>
      <c r="BA229" s="61">
        <v>0</v>
      </c>
      <c r="BB229" s="61" t="s">
        <v>1946</v>
      </c>
      <c r="BC229" s="61">
        <v>6</v>
      </c>
      <c r="BD229" s="61" t="b">
        <v>0</v>
      </c>
      <c r="BH229" s="47" t="s">
        <v>1197</v>
      </c>
      <c r="BI229" s="47" t="str">
        <f t="shared" si="7"/>
        <v>Z18</v>
      </c>
      <c r="BJ229" s="47">
        <v>1219</v>
      </c>
    </row>
    <row r="230" spans="1:62" hidden="1">
      <c r="A230" s="61" t="b">
        <v>0</v>
      </c>
      <c r="B230" s="62">
        <v>10638</v>
      </c>
      <c r="C230" s="61" t="s">
        <v>1702</v>
      </c>
      <c r="D230" s="61" t="s">
        <v>3286</v>
      </c>
      <c r="E230" s="61" t="s">
        <v>5517</v>
      </c>
      <c r="F230" s="61" t="s">
        <v>4879</v>
      </c>
      <c r="G230" s="62" t="s">
        <v>1702</v>
      </c>
      <c r="H230" s="61" t="s">
        <v>918</v>
      </c>
      <c r="I230" s="61" t="s">
        <v>1675</v>
      </c>
      <c r="J230" s="61" t="s">
        <v>3287</v>
      </c>
      <c r="K230" s="61" t="s">
        <v>5517</v>
      </c>
      <c r="L230" s="61" t="s">
        <v>2032</v>
      </c>
      <c r="M230" s="61" t="s">
        <v>1894</v>
      </c>
      <c r="N230" s="61" t="s">
        <v>1702</v>
      </c>
      <c r="O230" s="61" t="s">
        <v>1941</v>
      </c>
      <c r="P230" s="61">
        <v>0.7</v>
      </c>
      <c r="Q230" s="61">
        <v>215</v>
      </c>
      <c r="R230" s="61">
        <v>280</v>
      </c>
      <c r="S230" s="61" t="s">
        <v>5484</v>
      </c>
      <c r="T230" s="61" t="s">
        <v>5484</v>
      </c>
      <c r="U230" s="61" t="s">
        <v>2041</v>
      </c>
      <c r="V230" s="61" t="s">
        <v>5516</v>
      </c>
      <c r="W230" s="61" t="s">
        <v>1938</v>
      </c>
      <c r="X230" s="61" t="s">
        <v>1447</v>
      </c>
      <c r="Y230" s="61" t="s">
        <v>2675</v>
      </c>
      <c r="Z230" s="62">
        <v>4</v>
      </c>
      <c r="AA230" s="61">
        <v>1</v>
      </c>
      <c r="AB230" s="62">
        <v>4</v>
      </c>
      <c r="AC230" s="61">
        <v>1</v>
      </c>
      <c r="AD230" s="62">
        <v>4</v>
      </c>
      <c r="AE230" s="61">
        <v>1</v>
      </c>
      <c r="AF230" s="61" t="s">
        <v>2042</v>
      </c>
      <c r="AG230" s="61" t="s">
        <v>1959</v>
      </c>
      <c r="AH230" s="61" t="s">
        <v>1702</v>
      </c>
      <c r="AI230" s="61">
        <v>0</v>
      </c>
      <c r="AJ230" s="61" t="s">
        <v>5485</v>
      </c>
      <c r="AK230" s="62">
        <v>2026</v>
      </c>
      <c r="AL230" s="62">
        <v>3</v>
      </c>
      <c r="AM230" s="62">
        <v>0</v>
      </c>
      <c r="AN230" s="62">
        <v>1</v>
      </c>
      <c r="AO230" s="62">
        <v>23</v>
      </c>
      <c r="AP230" s="61" t="s">
        <v>918</v>
      </c>
      <c r="AQ230" s="61" t="s">
        <v>1221</v>
      </c>
      <c r="AR230" s="61" t="s">
        <v>5486</v>
      </c>
      <c r="AS230" s="61" t="s">
        <v>2695</v>
      </c>
      <c r="AT230" s="61" t="s">
        <v>1702</v>
      </c>
      <c r="AU230" s="61" t="b">
        <v>1</v>
      </c>
      <c r="AV230" s="61" t="b">
        <v>0</v>
      </c>
      <c r="AW230" s="61" t="s">
        <v>1702</v>
      </c>
      <c r="AX230" s="61" t="s">
        <v>1702</v>
      </c>
      <c r="AY230" s="61">
        <v>0</v>
      </c>
      <c r="AZ230" s="61">
        <v>0</v>
      </c>
      <c r="BA230" s="61">
        <v>0</v>
      </c>
      <c r="BB230" s="61" t="s">
        <v>1946</v>
      </c>
      <c r="BC230" s="61">
        <v>6</v>
      </c>
      <c r="BD230" s="61" t="b">
        <v>0</v>
      </c>
      <c r="BH230" s="47" t="s">
        <v>1197</v>
      </c>
      <c r="BI230" s="47" t="str">
        <f t="shared" si="7"/>
        <v>Z18</v>
      </c>
      <c r="BJ230" s="47">
        <v>1219</v>
      </c>
    </row>
    <row r="231" spans="1:62" hidden="1">
      <c r="A231" s="61" t="b">
        <v>0</v>
      </c>
      <c r="B231" s="62">
        <v>10639</v>
      </c>
      <c r="C231" s="61" t="s">
        <v>1702</v>
      </c>
      <c r="D231" s="61" t="s">
        <v>3286</v>
      </c>
      <c r="E231" s="61" t="s">
        <v>5523</v>
      </c>
      <c r="F231" s="61" t="s">
        <v>5522</v>
      </c>
      <c r="G231" s="62" t="s">
        <v>1702</v>
      </c>
      <c r="H231" s="61" t="s">
        <v>1041</v>
      </c>
      <c r="I231" s="61" t="s">
        <v>1675</v>
      </c>
      <c r="J231" s="61" t="s">
        <v>3287</v>
      </c>
      <c r="K231" s="61" t="s">
        <v>5523</v>
      </c>
      <c r="L231" s="61" t="s">
        <v>2032</v>
      </c>
      <c r="M231" s="61" t="s">
        <v>1894</v>
      </c>
      <c r="N231" s="61" t="s">
        <v>1702</v>
      </c>
      <c r="O231" s="61" t="s">
        <v>1941</v>
      </c>
      <c r="P231" s="61">
        <v>0.7</v>
      </c>
      <c r="Q231" s="61">
        <v>219</v>
      </c>
      <c r="R231" s="61">
        <v>275</v>
      </c>
      <c r="S231" s="61" t="s">
        <v>4114</v>
      </c>
      <c r="T231" s="61" t="s">
        <v>4114</v>
      </c>
      <c r="U231" s="61" t="s">
        <v>2041</v>
      </c>
      <c r="V231" s="61" t="s">
        <v>5524</v>
      </c>
      <c r="W231" s="61" t="s">
        <v>1938</v>
      </c>
      <c r="X231" s="61" t="s">
        <v>1447</v>
      </c>
      <c r="Y231" s="61" t="s">
        <v>2675</v>
      </c>
      <c r="Z231" s="62">
        <v>220</v>
      </c>
      <c r="AA231" s="61">
        <v>74</v>
      </c>
      <c r="AB231" s="62">
        <v>220</v>
      </c>
      <c r="AC231" s="61">
        <v>74</v>
      </c>
      <c r="AD231" s="62">
        <v>220</v>
      </c>
      <c r="AE231" s="61">
        <v>74</v>
      </c>
      <c r="AF231" s="61" t="s">
        <v>2042</v>
      </c>
      <c r="AG231" s="61" t="s">
        <v>1959</v>
      </c>
      <c r="AH231" s="61" t="s">
        <v>1702</v>
      </c>
      <c r="AI231" s="61">
        <v>0</v>
      </c>
      <c r="AJ231" s="61" t="s">
        <v>5521</v>
      </c>
      <c r="AK231" s="62">
        <v>2026</v>
      </c>
      <c r="AL231" s="62">
        <v>3</v>
      </c>
      <c r="AM231" s="62">
        <v>0</v>
      </c>
      <c r="AN231" s="62">
        <v>1</v>
      </c>
      <c r="AO231" s="62">
        <v>18</v>
      </c>
      <c r="AP231" s="61" t="s">
        <v>1041</v>
      </c>
      <c r="AQ231" s="61" t="s">
        <v>1221</v>
      </c>
      <c r="AR231" s="61" t="s">
        <v>4116</v>
      </c>
      <c r="AS231" s="61" t="s">
        <v>2695</v>
      </c>
      <c r="AT231" s="61" t="s">
        <v>1702</v>
      </c>
      <c r="AU231" s="61" t="b">
        <v>1</v>
      </c>
      <c r="AV231" s="61" t="b">
        <v>0</v>
      </c>
      <c r="AW231" s="61" t="s">
        <v>1702</v>
      </c>
      <c r="AX231" s="61" t="s">
        <v>1702</v>
      </c>
      <c r="AY231" s="61">
        <v>0</v>
      </c>
      <c r="AZ231" s="61">
        <v>0</v>
      </c>
      <c r="BA231" s="61">
        <v>0</v>
      </c>
      <c r="BB231" s="61" t="s">
        <v>1946</v>
      </c>
      <c r="BC231" s="61">
        <v>6</v>
      </c>
      <c r="BD231" s="61" t="b">
        <v>0</v>
      </c>
      <c r="BH231" s="47" t="s">
        <v>1197</v>
      </c>
      <c r="BI231" s="47" t="str">
        <f t="shared" si="7"/>
        <v>Z18</v>
      </c>
      <c r="BJ231" s="47">
        <v>1219</v>
      </c>
    </row>
    <row r="232" spans="1:62" hidden="1">
      <c r="A232" s="61" t="b">
        <v>0</v>
      </c>
      <c r="B232" s="62">
        <v>10640</v>
      </c>
      <c r="C232" s="61" t="s">
        <v>1702</v>
      </c>
      <c r="D232" s="61" t="s">
        <v>3286</v>
      </c>
      <c r="E232" s="61" t="s">
        <v>5526</v>
      </c>
      <c r="F232" s="61" t="s">
        <v>5481</v>
      </c>
      <c r="G232" s="62" t="s">
        <v>1702</v>
      </c>
      <c r="H232" s="61" t="s">
        <v>576</v>
      </c>
      <c r="I232" s="61" t="s">
        <v>1675</v>
      </c>
      <c r="J232" s="61" t="s">
        <v>3287</v>
      </c>
      <c r="K232" s="61" t="s">
        <v>5526</v>
      </c>
      <c r="L232" s="61" t="s">
        <v>2032</v>
      </c>
      <c r="M232" s="61" t="s">
        <v>1894</v>
      </c>
      <c r="N232" s="61" t="s">
        <v>1702</v>
      </c>
      <c r="O232" s="61" t="s">
        <v>1941</v>
      </c>
      <c r="P232" s="61">
        <v>0.7</v>
      </c>
      <c r="Q232" s="61">
        <v>207</v>
      </c>
      <c r="R232" s="61">
        <v>246</v>
      </c>
      <c r="S232" s="61" t="s">
        <v>4034</v>
      </c>
      <c r="T232" s="61" t="s">
        <v>4034</v>
      </c>
      <c r="U232" s="61" t="s">
        <v>2041</v>
      </c>
      <c r="V232" s="61" t="s">
        <v>5525</v>
      </c>
      <c r="W232" s="61" t="s">
        <v>1938</v>
      </c>
      <c r="X232" s="61" t="s">
        <v>1447</v>
      </c>
      <c r="Y232" s="61" t="s">
        <v>2675</v>
      </c>
      <c r="Z232" s="62">
        <v>8</v>
      </c>
      <c r="AA232" s="61">
        <v>2</v>
      </c>
      <c r="AB232" s="62">
        <v>8</v>
      </c>
      <c r="AC232" s="61">
        <v>2</v>
      </c>
      <c r="AD232" s="62">
        <v>8</v>
      </c>
      <c r="AE232" s="61">
        <v>2</v>
      </c>
      <c r="AF232" s="61" t="s">
        <v>2194</v>
      </c>
      <c r="AG232" s="61" t="s">
        <v>1959</v>
      </c>
      <c r="AH232" s="61" t="s">
        <v>1702</v>
      </c>
      <c r="AI232" s="61">
        <v>0</v>
      </c>
      <c r="AJ232" s="61" t="s">
        <v>5521</v>
      </c>
      <c r="AK232" s="62">
        <v>2026</v>
      </c>
      <c r="AL232" s="62">
        <v>3</v>
      </c>
      <c r="AM232" s="62">
        <v>0</v>
      </c>
      <c r="AN232" s="62">
        <v>1</v>
      </c>
      <c r="AO232" s="62">
        <v>18</v>
      </c>
      <c r="AP232" s="61" t="s">
        <v>576</v>
      </c>
      <c r="AQ232" s="61" t="s">
        <v>1221</v>
      </c>
      <c r="AR232" s="61" t="s">
        <v>4035</v>
      </c>
      <c r="AS232" s="61" t="s">
        <v>2695</v>
      </c>
      <c r="AT232" s="61" t="s">
        <v>1702</v>
      </c>
      <c r="AU232" s="61" t="b">
        <v>1</v>
      </c>
      <c r="AV232" s="61" t="b">
        <v>0</v>
      </c>
      <c r="AW232" s="61" t="s">
        <v>1702</v>
      </c>
      <c r="AX232" s="61" t="s">
        <v>1702</v>
      </c>
      <c r="AY232" s="61">
        <v>0</v>
      </c>
      <c r="AZ232" s="61">
        <v>0</v>
      </c>
      <c r="BA232" s="61">
        <v>0</v>
      </c>
      <c r="BB232" s="61" t="s">
        <v>1946</v>
      </c>
      <c r="BC232" s="61">
        <v>6</v>
      </c>
      <c r="BD232" s="61" t="b">
        <v>0</v>
      </c>
      <c r="BH232" s="47" t="s">
        <v>1197</v>
      </c>
      <c r="BI232" s="47" t="str">
        <f t="shared" si="7"/>
        <v>Z18</v>
      </c>
      <c r="BJ232" s="47">
        <v>1219</v>
      </c>
    </row>
    <row r="233" spans="1:62" hidden="1">
      <c r="A233" s="61" t="b">
        <v>0</v>
      </c>
      <c r="B233" s="62">
        <v>10641</v>
      </c>
      <c r="C233" s="61" t="s">
        <v>1702</v>
      </c>
      <c r="D233" s="61" t="s">
        <v>3286</v>
      </c>
      <c r="E233" s="61" t="s">
        <v>5527</v>
      </c>
      <c r="F233" s="61" t="s">
        <v>4871</v>
      </c>
      <c r="G233" s="62" t="s">
        <v>1702</v>
      </c>
      <c r="H233" s="61" t="s">
        <v>1702</v>
      </c>
      <c r="I233" s="61" t="s">
        <v>1675</v>
      </c>
      <c r="J233" s="61" t="s">
        <v>3287</v>
      </c>
      <c r="K233" s="61" t="s">
        <v>5528</v>
      </c>
      <c r="L233" s="61" t="s">
        <v>2032</v>
      </c>
      <c r="M233" s="61" t="s">
        <v>1894</v>
      </c>
      <c r="N233" s="61" t="s">
        <v>1702</v>
      </c>
      <c r="O233" s="61" t="s">
        <v>1941</v>
      </c>
      <c r="P233" s="61">
        <v>0.7</v>
      </c>
      <c r="Q233" s="61">
        <v>244.8</v>
      </c>
      <c r="R233" s="61">
        <v>1128</v>
      </c>
      <c r="S233" s="61" t="s">
        <v>5529</v>
      </c>
      <c r="T233" s="61" t="s">
        <v>1702</v>
      </c>
      <c r="U233" s="61" t="s">
        <v>2041</v>
      </c>
      <c r="V233" s="61" t="s">
        <v>5530</v>
      </c>
      <c r="W233" s="61" t="s">
        <v>1938</v>
      </c>
      <c r="X233" s="61" t="s">
        <v>1447</v>
      </c>
      <c r="Y233" s="61" t="s">
        <v>2675</v>
      </c>
      <c r="Z233" s="62">
        <v>44</v>
      </c>
      <c r="AA233" s="61">
        <v>69</v>
      </c>
      <c r="AB233" s="62">
        <v>44</v>
      </c>
      <c r="AC233" s="61">
        <v>69</v>
      </c>
      <c r="AD233" s="62">
        <v>44</v>
      </c>
      <c r="AE233" s="61">
        <v>69</v>
      </c>
      <c r="AF233" s="61" t="s">
        <v>2431</v>
      </c>
      <c r="AG233" s="61" t="s">
        <v>3737</v>
      </c>
      <c r="AH233" s="61" t="s">
        <v>5531</v>
      </c>
      <c r="AI233" s="61">
        <v>0</v>
      </c>
      <c r="AJ233" s="61" t="s">
        <v>5519</v>
      </c>
      <c r="AK233" s="62">
        <v>2026</v>
      </c>
      <c r="AL233" s="62">
        <v>4</v>
      </c>
      <c r="AM233" s="62">
        <v>0</v>
      </c>
      <c r="AN233" s="62">
        <v>1</v>
      </c>
      <c r="AO233" s="62">
        <v>17</v>
      </c>
      <c r="AP233" s="61" t="s">
        <v>1702</v>
      </c>
      <c r="AQ233" s="61" t="s">
        <v>1702</v>
      </c>
      <c r="AR233" s="61" t="s">
        <v>1702</v>
      </c>
      <c r="AS233" s="61" t="s">
        <v>2695</v>
      </c>
      <c r="AT233" s="61" t="s">
        <v>1702</v>
      </c>
      <c r="AU233" s="61" t="b">
        <v>1</v>
      </c>
      <c r="AV233" s="61" t="b">
        <v>0</v>
      </c>
      <c r="AW233" s="61" t="s">
        <v>1702</v>
      </c>
      <c r="AX233" s="61" t="s">
        <v>1702</v>
      </c>
      <c r="AY233" s="61">
        <v>0</v>
      </c>
      <c r="AZ233" s="61">
        <v>0</v>
      </c>
      <c r="BA233" s="61">
        <v>0</v>
      </c>
      <c r="BB233" s="61" t="s">
        <v>1946</v>
      </c>
      <c r="BC233" s="61">
        <v>6</v>
      </c>
      <c r="BD233" s="61" t="b">
        <v>0</v>
      </c>
      <c r="BH233" s="47" t="s">
        <v>1197</v>
      </c>
      <c r="BI233" s="47" t="str">
        <f t="shared" si="7"/>
        <v>Z18</v>
      </c>
      <c r="BJ233" s="47">
        <v>1219</v>
      </c>
    </row>
    <row r="234" spans="1:62" hidden="1">
      <c r="A234" s="61" t="b">
        <v>0</v>
      </c>
      <c r="B234" s="62">
        <v>10642</v>
      </c>
      <c r="C234" s="61" t="s">
        <v>1702</v>
      </c>
      <c r="D234" s="61" t="s">
        <v>3286</v>
      </c>
      <c r="E234" s="61" t="s">
        <v>5532</v>
      </c>
      <c r="F234" s="61" t="s">
        <v>2065</v>
      </c>
      <c r="G234" s="62" t="s">
        <v>1702</v>
      </c>
      <c r="H234" s="61" t="s">
        <v>1702</v>
      </c>
      <c r="I234" s="61" t="s">
        <v>1675</v>
      </c>
      <c r="J234" s="61" t="s">
        <v>3287</v>
      </c>
      <c r="K234" s="61" t="s">
        <v>5533</v>
      </c>
      <c r="L234" s="61" t="s">
        <v>2032</v>
      </c>
      <c r="M234" s="61" t="s">
        <v>1894</v>
      </c>
      <c r="N234" s="61" t="s">
        <v>1702</v>
      </c>
      <c r="O234" s="61" t="s">
        <v>1941</v>
      </c>
      <c r="P234" s="61">
        <v>0.7</v>
      </c>
      <c r="Q234" s="61">
        <v>450</v>
      </c>
      <c r="R234" s="61">
        <v>242</v>
      </c>
      <c r="S234" s="61" t="s">
        <v>5265</v>
      </c>
      <c r="T234" s="61" t="s">
        <v>1702</v>
      </c>
      <c r="U234" s="61" t="s">
        <v>2041</v>
      </c>
      <c r="V234" s="61" t="s">
        <v>5518</v>
      </c>
      <c r="W234" s="61" t="s">
        <v>1938</v>
      </c>
      <c r="X234" s="61" t="s">
        <v>1447</v>
      </c>
      <c r="Y234" s="61" t="s">
        <v>2675</v>
      </c>
      <c r="Z234" s="62">
        <v>66</v>
      </c>
      <c r="AA234" s="61">
        <v>39</v>
      </c>
      <c r="AB234" s="62">
        <v>66</v>
      </c>
      <c r="AC234" s="61">
        <v>39</v>
      </c>
      <c r="AD234" s="62">
        <v>66</v>
      </c>
      <c r="AE234" s="61">
        <v>39</v>
      </c>
      <c r="AF234" s="61" t="s">
        <v>2095</v>
      </c>
      <c r="AG234" s="61" t="s">
        <v>3737</v>
      </c>
      <c r="AH234" s="61" t="s">
        <v>5531</v>
      </c>
      <c r="AI234" s="61">
        <v>0</v>
      </c>
      <c r="AJ234" s="61" t="s">
        <v>5519</v>
      </c>
      <c r="AK234" s="62">
        <v>2026</v>
      </c>
      <c r="AL234" s="62">
        <v>4</v>
      </c>
      <c r="AM234" s="62">
        <v>0</v>
      </c>
      <c r="AN234" s="62">
        <v>1</v>
      </c>
      <c r="AO234" s="62">
        <v>17</v>
      </c>
      <c r="AP234" s="61" t="s">
        <v>1702</v>
      </c>
      <c r="AQ234" s="61" t="s">
        <v>1702</v>
      </c>
      <c r="AR234" s="61" t="s">
        <v>1702</v>
      </c>
      <c r="AS234" s="61" t="s">
        <v>2695</v>
      </c>
      <c r="AT234" s="61" t="s">
        <v>1702</v>
      </c>
      <c r="AU234" s="61" t="b">
        <v>1</v>
      </c>
      <c r="AV234" s="61" t="b">
        <v>0</v>
      </c>
      <c r="AW234" s="61" t="s">
        <v>1702</v>
      </c>
      <c r="AX234" s="61" t="s">
        <v>1702</v>
      </c>
      <c r="AY234" s="61">
        <v>0</v>
      </c>
      <c r="AZ234" s="61">
        <v>0</v>
      </c>
      <c r="BA234" s="61">
        <v>0</v>
      </c>
      <c r="BB234" s="61" t="s">
        <v>1946</v>
      </c>
      <c r="BC234" s="61">
        <v>6</v>
      </c>
      <c r="BD234" s="61" t="b">
        <v>0</v>
      </c>
      <c r="BH234" s="47" t="s">
        <v>1197</v>
      </c>
      <c r="BI234" s="47" t="str">
        <f t="shared" si="7"/>
        <v>Z18</v>
      </c>
      <c r="BJ234" s="47">
        <v>1219</v>
      </c>
    </row>
    <row r="235" spans="1:62" hidden="1">
      <c r="A235" s="61" t="b">
        <v>0</v>
      </c>
      <c r="B235" s="62">
        <v>10643</v>
      </c>
      <c r="C235" s="61" t="s">
        <v>6771</v>
      </c>
      <c r="D235" s="61" t="s">
        <v>3286</v>
      </c>
      <c r="E235" s="61" t="s">
        <v>5534</v>
      </c>
      <c r="F235" s="61" t="s">
        <v>1702</v>
      </c>
      <c r="G235" s="62" t="s">
        <v>1702</v>
      </c>
      <c r="H235" s="61" t="s">
        <v>833</v>
      </c>
      <c r="I235" s="61" t="s">
        <v>1675</v>
      </c>
      <c r="J235" s="61" t="s">
        <v>3287</v>
      </c>
      <c r="K235" s="61" t="s">
        <v>5535</v>
      </c>
      <c r="L235" s="61" t="s">
        <v>2032</v>
      </c>
      <c r="M235" s="61" t="s">
        <v>1894</v>
      </c>
      <c r="N235" s="61" t="s">
        <v>1702</v>
      </c>
      <c r="O235" s="61" t="s">
        <v>1941</v>
      </c>
      <c r="P235" s="61">
        <v>0.7</v>
      </c>
      <c r="Q235" s="61">
        <v>568</v>
      </c>
      <c r="R235" s="61">
        <v>633</v>
      </c>
      <c r="S235" s="61" t="s">
        <v>3212</v>
      </c>
      <c r="T235" s="61" t="s">
        <v>1702</v>
      </c>
      <c r="U235" s="61" t="s">
        <v>2041</v>
      </c>
      <c r="V235" s="61" t="s">
        <v>5536</v>
      </c>
      <c r="W235" s="61" t="s">
        <v>1938</v>
      </c>
      <c r="X235" s="61" t="s">
        <v>1447</v>
      </c>
      <c r="Y235" s="61" t="s">
        <v>2675</v>
      </c>
      <c r="Z235" s="62">
        <v>152</v>
      </c>
      <c r="AA235" s="61">
        <v>306</v>
      </c>
      <c r="AB235" s="62">
        <v>152</v>
      </c>
      <c r="AC235" s="61">
        <v>0</v>
      </c>
      <c r="AD235" s="62">
        <v>152</v>
      </c>
      <c r="AE235" s="61">
        <v>306</v>
      </c>
      <c r="AF235" s="61" t="s">
        <v>3480</v>
      </c>
      <c r="AG235" s="61" t="s">
        <v>3734</v>
      </c>
      <c r="AH235" s="61" t="s">
        <v>5537</v>
      </c>
      <c r="AI235" s="61">
        <v>0</v>
      </c>
      <c r="AJ235" s="61" t="s">
        <v>5519</v>
      </c>
      <c r="AK235" s="62">
        <v>2026</v>
      </c>
      <c r="AL235" s="62">
        <v>4</v>
      </c>
      <c r="AM235" s="62">
        <v>0</v>
      </c>
      <c r="AN235" s="62">
        <v>1</v>
      </c>
      <c r="AO235" s="62">
        <v>17</v>
      </c>
      <c r="AP235" s="61" t="s">
        <v>833</v>
      </c>
      <c r="AQ235" s="61" t="s">
        <v>1221</v>
      </c>
      <c r="AR235" s="61" t="s">
        <v>3213</v>
      </c>
      <c r="AS235" s="61" t="s">
        <v>2695</v>
      </c>
      <c r="AT235" s="61" t="s">
        <v>1702</v>
      </c>
      <c r="AU235" s="61" t="b">
        <v>1</v>
      </c>
      <c r="AV235" s="61" t="b">
        <v>0</v>
      </c>
      <c r="AW235" s="61" t="s">
        <v>1702</v>
      </c>
      <c r="AX235" s="61" t="s">
        <v>1702</v>
      </c>
      <c r="AY235" s="61">
        <v>0</v>
      </c>
      <c r="AZ235" s="61">
        <v>0</v>
      </c>
      <c r="BA235" s="61">
        <v>0</v>
      </c>
      <c r="BB235" s="61" t="s">
        <v>1946</v>
      </c>
      <c r="BC235" s="61">
        <v>6</v>
      </c>
      <c r="BD235" s="61" t="b">
        <v>0</v>
      </c>
      <c r="BH235" s="47" t="s">
        <v>1197</v>
      </c>
      <c r="BI235" s="47" t="str">
        <f t="shared" si="7"/>
        <v>Z18</v>
      </c>
      <c r="BJ235" s="47">
        <v>1219</v>
      </c>
    </row>
    <row r="236" spans="1:62" hidden="1">
      <c r="A236" s="61" t="b">
        <v>0</v>
      </c>
      <c r="B236" s="62">
        <v>10644</v>
      </c>
      <c r="C236" s="61" t="s">
        <v>1702</v>
      </c>
      <c r="D236" s="61" t="s">
        <v>3286</v>
      </c>
      <c r="E236" s="61" t="s">
        <v>5538</v>
      </c>
      <c r="F236" s="61" t="s">
        <v>1702</v>
      </c>
      <c r="G236" s="62" t="s">
        <v>1702</v>
      </c>
      <c r="H236" s="61" t="s">
        <v>156</v>
      </c>
      <c r="I236" s="61" t="s">
        <v>1675</v>
      </c>
      <c r="J236" s="61" t="s">
        <v>3287</v>
      </c>
      <c r="K236" s="61" t="s">
        <v>5539</v>
      </c>
      <c r="L236" s="61" t="s">
        <v>2032</v>
      </c>
      <c r="M236" s="61" t="s">
        <v>1894</v>
      </c>
      <c r="N236" s="61" t="s">
        <v>1702</v>
      </c>
      <c r="O236" s="61" t="s">
        <v>1941</v>
      </c>
      <c r="P236" s="61">
        <v>0.7</v>
      </c>
      <c r="Q236" s="61">
        <v>395</v>
      </c>
      <c r="R236" s="61">
        <v>516</v>
      </c>
      <c r="S236" s="61" t="s">
        <v>3207</v>
      </c>
      <c r="T236" s="61" t="s">
        <v>1702</v>
      </c>
      <c r="U236" s="61" t="s">
        <v>2041</v>
      </c>
      <c r="V236" s="61" t="s">
        <v>5540</v>
      </c>
      <c r="W236" s="61" t="s">
        <v>1938</v>
      </c>
      <c r="X236" s="61" t="s">
        <v>1447</v>
      </c>
      <c r="Y236" s="61" t="s">
        <v>2675</v>
      </c>
      <c r="Z236" s="62">
        <v>23</v>
      </c>
      <c r="AA236" s="61">
        <v>31</v>
      </c>
      <c r="AB236" s="62">
        <v>23</v>
      </c>
      <c r="AC236" s="61">
        <v>31</v>
      </c>
      <c r="AD236" s="62">
        <v>23</v>
      </c>
      <c r="AE236" s="61">
        <v>31</v>
      </c>
      <c r="AF236" s="61" t="s">
        <v>2095</v>
      </c>
      <c r="AG236" s="61" t="s">
        <v>3734</v>
      </c>
      <c r="AH236" s="61" t="s">
        <v>5537</v>
      </c>
      <c r="AI236" s="61">
        <v>0</v>
      </c>
      <c r="AJ236" s="61" t="s">
        <v>5519</v>
      </c>
      <c r="AK236" s="62">
        <v>2026</v>
      </c>
      <c r="AL236" s="62">
        <v>4</v>
      </c>
      <c r="AM236" s="62">
        <v>0</v>
      </c>
      <c r="AN236" s="62">
        <v>1</v>
      </c>
      <c r="AO236" s="62">
        <v>17</v>
      </c>
      <c r="AP236" s="61" t="s">
        <v>156</v>
      </c>
      <c r="AQ236" s="61" t="s">
        <v>1221</v>
      </c>
      <c r="AR236" s="61" t="s">
        <v>3208</v>
      </c>
      <c r="AS236" s="61" t="s">
        <v>2695</v>
      </c>
      <c r="AT236" s="61" t="s">
        <v>1702</v>
      </c>
      <c r="AU236" s="61" t="b">
        <v>1</v>
      </c>
      <c r="AV236" s="61" t="b">
        <v>0</v>
      </c>
      <c r="AW236" s="61" t="s">
        <v>1702</v>
      </c>
      <c r="AX236" s="61" t="s">
        <v>1702</v>
      </c>
      <c r="AY236" s="61">
        <v>0</v>
      </c>
      <c r="AZ236" s="61">
        <v>0</v>
      </c>
      <c r="BA236" s="61">
        <v>0</v>
      </c>
      <c r="BB236" s="61" t="s">
        <v>1946</v>
      </c>
      <c r="BC236" s="61">
        <v>6</v>
      </c>
      <c r="BD236" s="61" t="b">
        <v>0</v>
      </c>
      <c r="BH236" s="47" t="s">
        <v>1197</v>
      </c>
      <c r="BI236" s="47" t="str">
        <f t="shared" si="7"/>
        <v>Z18</v>
      </c>
      <c r="BJ236" s="47">
        <v>1219</v>
      </c>
    </row>
    <row r="237" spans="1:62" hidden="1">
      <c r="A237" s="61" t="b">
        <v>0</v>
      </c>
      <c r="B237" s="62">
        <v>10645</v>
      </c>
      <c r="C237" s="61" t="s">
        <v>1702</v>
      </c>
      <c r="D237" s="61" t="s">
        <v>3286</v>
      </c>
      <c r="E237" s="61" t="s">
        <v>5541</v>
      </c>
      <c r="F237" s="61" t="s">
        <v>1702</v>
      </c>
      <c r="G237" s="62" t="s">
        <v>1702</v>
      </c>
      <c r="H237" s="61" t="s">
        <v>156</v>
      </c>
      <c r="I237" s="61" t="s">
        <v>1675</v>
      </c>
      <c r="J237" s="61" t="s">
        <v>3287</v>
      </c>
      <c r="K237" s="61" t="s">
        <v>5542</v>
      </c>
      <c r="L237" s="61" t="s">
        <v>2032</v>
      </c>
      <c r="M237" s="61" t="s">
        <v>1894</v>
      </c>
      <c r="N237" s="61" t="s">
        <v>1702</v>
      </c>
      <c r="O237" s="61" t="s">
        <v>1941</v>
      </c>
      <c r="P237" s="61">
        <v>0.7</v>
      </c>
      <c r="Q237" s="61">
        <v>395</v>
      </c>
      <c r="R237" s="61">
        <v>516</v>
      </c>
      <c r="S237" s="61" t="s">
        <v>3207</v>
      </c>
      <c r="T237" s="61" t="s">
        <v>1702</v>
      </c>
      <c r="U237" s="61" t="s">
        <v>2041</v>
      </c>
      <c r="V237" s="61" t="s">
        <v>5543</v>
      </c>
      <c r="W237" s="61" t="s">
        <v>1938</v>
      </c>
      <c r="X237" s="61" t="s">
        <v>1447</v>
      </c>
      <c r="Y237" s="61" t="s">
        <v>2675</v>
      </c>
      <c r="Z237" s="62">
        <v>105</v>
      </c>
      <c r="AA237" s="61">
        <v>121</v>
      </c>
      <c r="AB237" s="62">
        <v>105</v>
      </c>
      <c r="AC237" s="61">
        <v>121</v>
      </c>
      <c r="AD237" s="62">
        <v>105</v>
      </c>
      <c r="AE237" s="61">
        <v>121</v>
      </c>
      <c r="AF237" s="61" t="s">
        <v>3480</v>
      </c>
      <c r="AG237" s="61" t="s">
        <v>3734</v>
      </c>
      <c r="AH237" s="61" t="s">
        <v>5544</v>
      </c>
      <c r="AI237" s="61">
        <v>0</v>
      </c>
      <c r="AJ237" s="61" t="s">
        <v>4413</v>
      </c>
      <c r="AK237" s="62">
        <v>2026</v>
      </c>
      <c r="AL237" s="62">
        <v>4</v>
      </c>
      <c r="AM237" s="62">
        <v>0</v>
      </c>
      <c r="AN237" s="62">
        <v>1</v>
      </c>
      <c r="AO237" s="62">
        <v>16</v>
      </c>
      <c r="AP237" s="61" t="s">
        <v>156</v>
      </c>
      <c r="AQ237" s="61" t="s">
        <v>1221</v>
      </c>
      <c r="AR237" s="61" t="s">
        <v>3208</v>
      </c>
      <c r="AS237" s="61" t="s">
        <v>2695</v>
      </c>
      <c r="AT237" s="61" t="s">
        <v>1702</v>
      </c>
      <c r="AU237" s="61" t="b">
        <v>1</v>
      </c>
      <c r="AV237" s="61" t="b">
        <v>0</v>
      </c>
      <c r="AW237" s="61" t="s">
        <v>1702</v>
      </c>
      <c r="AX237" s="61" t="s">
        <v>1702</v>
      </c>
      <c r="AY237" s="61">
        <v>0</v>
      </c>
      <c r="AZ237" s="61">
        <v>0</v>
      </c>
      <c r="BA237" s="61">
        <v>0</v>
      </c>
      <c r="BB237" s="61" t="s">
        <v>1946</v>
      </c>
      <c r="BC237" s="61">
        <v>6</v>
      </c>
      <c r="BD237" s="61" t="b">
        <v>0</v>
      </c>
      <c r="BH237" s="47" t="s">
        <v>1197</v>
      </c>
      <c r="BI237" s="47" t="str">
        <f t="shared" si="7"/>
        <v>Z18</v>
      </c>
      <c r="BJ237" s="47">
        <v>1219</v>
      </c>
    </row>
    <row r="238" spans="1:62" hidden="1">
      <c r="A238" s="61" t="b">
        <v>0</v>
      </c>
      <c r="B238" s="62">
        <v>10646</v>
      </c>
      <c r="C238" s="61" t="s">
        <v>1702</v>
      </c>
      <c r="D238" s="61" t="s">
        <v>3286</v>
      </c>
      <c r="E238" s="61" t="s">
        <v>6772</v>
      </c>
      <c r="F238" s="61" t="s">
        <v>4865</v>
      </c>
      <c r="G238" s="62" t="s">
        <v>1702</v>
      </c>
      <c r="H238" s="61" t="s">
        <v>305</v>
      </c>
      <c r="I238" s="61" t="s">
        <v>1675</v>
      </c>
      <c r="J238" s="61" t="s">
        <v>3287</v>
      </c>
      <c r="K238" s="61" t="s">
        <v>6772</v>
      </c>
      <c r="L238" s="61" t="s">
        <v>2032</v>
      </c>
      <c r="M238" s="61" t="s">
        <v>1894</v>
      </c>
      <c r="N238" s="61" t="s">
        <v>1702</v>
      </c>
      <c r="O238" s="61" t="s">
        <v>1941</v>
      </c>
      <c r="P238" s="61">
        <v>0.7</v>
      </c>
      <c r="Q238" s="61">
        <v>242</v>
      </c>
      <c r="R238" s="61">
        <v>450</v>
      </c>
      <c r="S238" s="61" t="s">
        <v>5265</v>
      </c>
      <c r="T238" s="61" t="s">
        <v>2787</v>
      </c>
      <c r="U238" s="61" t="s">
        <v>2041</v>
      </c>
      <c r="V238" s="61" t="s">
        <v>6773</v>
      </c>
      <c r="W238" s="61" t="s">
        <v>1938</v>
      </c>
      <c r="X238" s="61" t="s">
        <v>1447</v>
      </c>
      <c r="Y238" s="61" t="s">
        <v>2675</v>
      </c>
      <c r="Z238" s="62">
        <v>267</v>
      </c>
      <c r="AA238" s="61">
        <v>160</v>
      </c>
      <c r="AB238" s="62">
        <v>267</v>
      </c>
      <c r="AC238" s="61">
        <v>160</v>
      </c>
      <c r="AD238" s="62">
        <v>267</v>
      </c>
      <c r="AE238" s="61">
        <v>160</v>
      </c>
      <c r="AF238" s="61" t="s">
        <v>2037</v>
      </c>
      <c r="AG238" s="61" t="s">
        <v>1959</v>
      </c>
      <c r="AH238" s="61" t="s">
        <v>1702</v>
      </c>
      <c r="AI238" s="61">
        <v>0</v>
      </c>
      <c r="AJ238" s="61" t="s">
        <v>6683</v>
      </c>
      <c r="AK238" s="62">
        <v>2026</v>
      </c>
      <c r="AL238" s="62">
        <v>4</v>
      </c>
      <c r="AM238" s="62">
        <v>0</v>
      </c>
      <c r="AN238" s="62">
        <v>0</v>
      </c>
      <c r="AO238" s="62">
        <v>21</v>
      </c>
      <c r="AP238" s="61" t="s">
        <v>305</v>
      </c>
      <c r="AQ238" s="61" t="s">
        <v>1221</v>
      </c>
      <c r="AR238" s="61" t="s">
        <v>2788</v>
      </c>
      <c r="AS238" s="61" t="s">
        <v>2695</v>
      </c>
      <c r="AT238" s="61" t="s">
        <v>1702</v>
      </c>
      <c r="AU238" s="61" t="b">
        <v>1</v>
      </c>
      <c r="AV238" s="61" t="b">
        <v>0</v>
      </c>
      <c r="AW238" s="61" t="s">
        <v>1702</v>
      </c>
      <c r="AX238" s="61" t="s">
        <v>1702</v>
      </c>
      <c r="AY238" s="61">
        <v>0</v>
      </c>
      <c r="AZ238" s="61">
        <v>0</v>
      </c>
      <c r="BA238" s="61">
        <v>0</v>
      </c>
      <c r="BB238" s="61" t="s">
        <v>1946</v>
      </c>
      <c r="BC238" s="61">
        <v>6</v>
      </c>
      <c r="BD238" s="61" t="b">
        <v>0</v>
      </c>
      <c r="BH238" s="47" t="s">
        <v>1197</v>
      </c>
      <c r="BI238" s="47" t="str">
        <f t="shared" si="7"/>
        <v>Z18</v>
      </c>
      <c r="BJ238" s="47">
        <v>1219</v>
      </c>
    </row>
    <row r="239" spans="1:62" hidden="1">
      <c r="A239" s="61" t="b">
        <v>0</v>
      </c>
      <c r="B239" s="62">
        <v>10647</v>
      </c>
      <c r="C239" s="61" t="s">
        <v>6774</v>
      </c>
      <c r="D239" s="61" t="s">
        <v>3286</v>
      </c>
      <c r="E239" s="61" t="s">
        <v>6775</v>
      </c>
      <c r="F239" s="61" t="s">
        <v>6253</v>
      </c>
      <c r="G239" s="62" t="s">
        <v>1702</v>
      </c>
      <c r="H239" s="61" t="s">
        <v>262</v>
      </c>
      <c r="I239" s="61" t="s">
        <v>1675</v>
      </c>
      <c r="J239" s="61" t="s">
        <v>3287</v>
      </c>
      <c r="K239" s="61" t="s">
        <v>6775</v>
      </c>
      <c r="L239" s="61" t="s">
        <v>2032</v>
      </c>
      <c r="M239" s="61" t="s">
        <v>1894</v>
      </c>
      <c r="N239" s="61" t="s">
        <v>1702</v>
      </c>
      <c r="O239" s="61" t="s">
        <v>1941</v>
      </c>
      <c r="P239" s="61">
        <v>0.7</v>
      </c>
      <c r="Q239" s="61">
        <v>184.8</v>
      </c>
      <c r="R239" s="61">
        <v>0</v>
      </c>
      <c r="S239" s="61" t="s">
        <v>6132</v>
      </c>
      <c r="T239" s="61" t="s">
        <v>6132</v>
      </c>
      <c r="U239" s="61" t="s">
        <v>2041</v>
      </c>
      <c r="V239" s="61" t="s">
        <v>6776</v>
      </c>
      <c r="W239" s="61" t="s">
        <v>1938</v>
      </c>
      <c r="X239" s="61" t="s">
        <v>1447</v>
      </c>
      <c r="Y239" s="61" t="s">
        <v>2675</v>
      </c>
      <c r="Z239" s="62">
        <v>1</v>
      </c>
      <c r="AA239" s="61">
        <v>325</v>
      </c>
      <c r="AB239" s="62">
        <v>1</v>
      </c>
      <c r="AC239" s="61">
        <v>0</v>
      </c>
      <c r="AD239" s="62">
        <v>1</v>
      </c>
      <c r="AE239" s="61">
        <v>325</v>
      </c>
      <c r="AF239" s="61" t="s">
        <v>2592</v>
      </c>
      <c r="AG239" s="61" t="s">
        <v>1958</v>
      </c>
      <c r="AH239" s="61" t="s">
        <v>6777</v>
      </c>
      <c r="AI239" s="61">
        <v>0</v>
      </c>
      <c r="AJ239" s="61" t="s">
        <v>6734</v>
      </c>
      <c r="AK239" s="62">
        <v>2026</v>
      </c>
      <c r="AL239" s="62">
        <v>4</v>
      </c>
      <c r="AM239" s="62">
        <v>0</v>
      </c>
      <c r="AN239" s="62">
        <v>0</v>
      </c>
      <c r="AO239" s="62">
        <v>19</v>
      </c>
      <c r="AP239" s="61" t="s">
        <v>262</v>
      </c>
      <c r="AQ239" s="61" t="s">
        <v>1221</v>
      </c>
      <c r="AR239" s="61" t="s">
        <v>4272</v>
      </c>
      <c r="AS239" s="61" t="s">
        <v>2695</v>
      </c>
      <c r="AT239" s="61" t="s">
        <v>1702</v>
      </c>
      <c r="AU239" s="61" t="b">
        <v>1</v>
      </c>
      <c r="AV239" s="61" t="b">
        <v>0</v>
      </c>
      <c r="AW239" s="61" t="s">
        <v>1702</v>
      </c>
      <c r="AX239" s="61" t="s">
        <v>1702</v>
      </c>
      <c r="AY239" s="61">
        <v>0</v>
      </c>
      <c r="AZ239" s="61">
        <v>0</v>
      </c>
      <c r="BA239" s="61">
        <v>0</v>
      </c>
      <c r="BB239" s="61" t="s">
        <v>1946</v>
      </c>
      <c r="BC239" s="61">
        <v>6</v>
      </c>
      <c r="BD239" s="61" t="b">
        <v>0</v>
      </c>
      <c r="BH239" s="47" t="s">
        <v>1197</v>
      </c>
      <c r="BI239" s="47" t="str">
        <f t="shared" si="7"/>
        <v>Z18</v>
      </c>
      <c r="BJ239" s="47">
        <v>1219</v>
      </c>
    </row>
    <row r="240" spans="1:62" hidden="1">
      <c r="A240" s="61" t="b">
        <v>0</v>
      </c>
      <c r="B240" s="62">
        <v>10648</v>
      </c>
      <c r="C240" s="61" t="s">
        <v>1702</v>
      </c>
      <c r="D240" s="61" t="s">
        <v>3286</v>
      </c>
      <c r="E240" s="61" t="s">
        <v>6778</v>
      </c>
      <c r="F240" s="61" t="s">
        <v>5489</v>
      </c>
      <c r="G240" s="62" t="s">
        <v>1702</v>
      </c>
      <c r="H240" s="61" t="s">
        <v>258</v>
      </c>
      <c r="I240" s="61" t="s">
        <v>1675</v>
      </c>
      <c r="J240" s="61" t="s">
        <v>3287</v>
      </c>
      <c r="K240" s="61" t="s">
        <v>6778</v>
      </c>
      <c r="L240" s="61" t="s">
        <v>2032</v>
      </c>
      <c r="M240" s="61" t="s">
        <v>1894</v>
      </c>
      <c r="N240" s="61" t="s">
        <v>1702</v>
      </c>
      <c r="O240" s="61" t="s">
        <v>1941</v>
      </c>
      <c r="P240" s="61">
        <v>0.7</v>
      </c>
      <c r="Q240" s="61">
        <v>171.5</v>
      </c>
      <c r="R240" s="61">
        <v>611</v>
      </c>
      <c r="S240" s="61" t="s">
        <v>6099</v>
      </c>
      <c r="T240" s="61" t="s">
        <v>6099</v>
      </c>
      <c r="U240" s="61" t="s">
        <v>2041</v>
      </c>
      <c r="V240" s="61" t="s">
        <v>6779</v>
      </c>
      <c r="W240" s="61" t="s">
        <v>1938</v>
      </c>
      <c r="X240" s="61" t="s">
        <v>1447</v>
      </c>
      <c r="Y240" s="61" t="s">
        <v>2675</v>
      </c>
      <c r="Z240" s="62">
        <v>3</v>
      </c>
      <c r="AA240" s="61">
        <v>2</v>
      </c>
      <c r="AB240" s="62">
        <v>3</v>
      </c>
      <c r="AC240" s="61">
        <v>2</v>
      </c>
      <c r="AD240" s="62">
        <v>3</v>
      </c>
      <c r="AE240" s="61">
        <v>2</v>
      </c>
      <c r="AF240" s="61" t="s">
        <v>2194</v>
      </c>
      <c r="AG240" s="61" t="s">
        <v>1959</v>
      </c>
      <c r="AH240" s="61" t="s">
        <v>1702</v>
      </c>
      <c r="AI240" s="61">
        <v>0</v>
      </c>
      <c r="AJ240" s="61" t="s">
        <v>6780</v>
      </c>
      <c r="AK240" s="62">
        <v>2026</v>
      </c>
      <c r="AL240" s="62">
        <v>5</v>
      </c>
      <c r="AM240" s="62">
        <v>0</v>
      </c>
      <c r="AN240" s="62">
        <v>0</v>
      </c>
      <c r="AO240" s="62">
        <v>4</v>
      </c>
      <c r="AP240" s="61" t="s">
        <v>258</v>
      </c>
      <c r="AQ240" s="61" t="s">
        <v>1221</v>
      </c>
      <c r="AR240" s="61" t="s">
        <v>6100</v>
      </c>
      <c r="AS240" s="61" t="s">
        <v>2695</v>
      </c>
      <c r="AT240" s="61" t="s">
        <v>1702</v>
      </c>
      <c r="AU240" s="61" t="b">
        <v>0</v>
      </c>
      <c r="AV240" s="61" t="b">
        <v>0</v>
      </c>
      <c r="AW240" s="61" t="s">
        <v>1702</v>
      </c>
      <c r="AX240" s="61" t="s">
        <v>1702</v>
      </c>
      <c r="AY240" s="61">
        <v>0</v>
      </c>
      <c r="AZ240" s="61">
        <v>0</v>
      </c>
      <c r="BA240" s="61">
        <v>0</v>
      </c>
      <c r="BB240" s="61" t="s">
        <v>1946</v>
      </c>
      <c r="BC240" s="61">
        <v>6</v>
      </c>
      <c r="BD240" s="61" t="b">
        <v>0</v>
      </c>
      <c r="BH240" s="47" t="s">
        <v>1197</v>
      </c>
      <c r="BI240" s="47" t="str">
        <f t="shared" si="7"/>
        <v>Z18</v>
      </c>
      <c r="BJ240" s="47">
        <v>1219</v>
      </c>
    </row>
    <row r="241" spans="1:62" hidden="1">
      <c r="A241" s="61" t="b">
        <v>0</v>
      </c>
      <c r="B241" s="62">
        <v>10649</v>
      </c>
      <c r="C241" s="61" t="s">
        <v>6781</v>
      </c>
      <c r="D241" s="61" t="s">
        <v>3286</v>
      </c>
      <c r="E241" s="61" t="s">
        <v>6782</v>
      </c>
      <c r="F241" s="61" t="s">
        <v>1702</v>
      </c>
      <c r="G241" s="62" t="s">
        <v>1702</v>
      </c>
      <c r="H241" s="61" t="s">
        <v>1702</v>
      </c>
      <c r="I241" s="61" t="s">
        <v>1675</v>
      </c>
      <c r="J241" s="61" t="s">
        <v>3287</v>
      </c>
      <c r="K241" s="61" t="s">
        <v>6782</v>
      </c>
      <c r="L241" s="61" t="s">
        <v>2032</v>
      </c>
      <c r="M241" s="61" t="s">
        <v>1894</v>
      </c>
      <c r="N241" s="61" t="s">
        <v>1702</v>
      </c>
      <c r="O241" s="61" t="s">
        <v>1941</v>
      </c>
      <c r="P241" s="61">
        <v>0.7</v>
      </c>
      <c r="Q241" s="61">
        <v>244.8</v>
      </c>
      <c r="R241" s="61">
        <v>811</v>
      </c>
      <c r="S241" s="61" t="s">
        <v>2972</v>
      </c>
      <c r="T241" s="61" t="s">
        <v>2972</v>
      </c>
      <c r="U241" s="61" t="s">
        <v>2041</v>
      </c>
      <c r="V241" s="61" t="s">
        <v>6783</v>
      </c>
      <c r="W241" s="61" t="s">
        <v>1938</v>
      </c>
      <c r="X241" s="61" t="s">
        <v>1447</v>
      </c>
      <c r="Y241" s="61" t="s">
        <v>2675</v>
      </c>
      <c r="Z241" s="62">
        <v>120</v>
      </c>
      <c r="AA241" s="61">
        <v>135</v>
      </c>
      <c r="AB241" s="62">
        <v>120</v>
      </c>
      <c r="AC241" s="61">
        <v>0</v>
      </c>
      <c r="AD241" s="62">
        <v>120</v>
      </c>
      <c r="AE241" s="61">
        <v>135</v>
      </c>
      <c r="AF241" s="61" t="s">
        <v>2042</v>
      </c>
      <c r="AG241" s="61" t="s">
        <v>1958</v>
      </c>
      <c r="AH241" s="61" t="s">
        <v>1702</v>
      </c>
      <c r="AI241" s="61">
        <v>0</v>
      </c>
      <c r="AJ241" s="61" t="s">
        <v>6780</v>
      </c>
      <c r="AK241" s="62">
        <v>2026</v>
      </c>
      <c r="AL241" s="62">
        <v>5</v>
      </c>
      <c r="AM241" s="62">
        <v>0</v>
      </c>
      <c r="AN241" s="62">
        <v>0</v>
      </c>
      <c r="AO241" s="62">
        <v>4</v>
      </c>
      <c r="AP241" s="61" t="s">
        <v>1702</v>
      </c>
      <c r="AQ241" s="61" t="s">
        <v>1702</v>
      </c>
      <c r="AR241" s="61" t="s">
        <v>1702</v>
      </c>
      <c r="AS241" s="61" t="s">
        <v>2695</v>
      </c>
      <c r="AT241" s="61" t="s">
        <v>1702</v>
      </c>
      <c r="AU241" s="61" t="b">
        <v>0</v>
      </c>
      <c r="AV241" s="61" t="b">
        <v>0</v>
      </c>
      <c r="AW241" s="61" t="s">
        <v>1702</v>
      </c>
      <c r="AX241" s="61" t="s">
        <v>1702</v>
      </c>
      <c r="AY241" s="61">
        <v>0</v>
      </c>
      <c r="AZ241" s="61">
        <v>0</v>
      </c>
      <c r="BA241" s="61">
        <v>0</v>
      </c>
      <c r="BB241" s="61" t="s">
        <v>1946</v>
      </c>
      <c r="BC241" s="61">
        <v>6</v>
      </c>
      <c r="BD241" s="61" t="b">
        <v>0</v>
      </c>
      <c r="BH241" s="47" t="s">
        <v>1197</v>
      </c>
      <c r="BI241" s="47" t="str">
        <f t="shared" si="7"/>
        <v>Z18</v>
      </c>
      <c r="BJ241" s="47">
        <v>1219</v>
      </c>
    </row>
    <row r="242" spans="1:62" hidden="1">
      <c r="A242" s="61" t="b">
        <v>0</v>
      </c>
      <c r="B242" s="62">
        <v>10650</v>
      </c>
      <c r="C242" s="61" t="s">
        <v>1702</v>
      </c>
      <c r="D242" s="61" t="s">
        <v>2704</v>
      </c>
      <c r="E242" s="61" t="s">
        <v>3539</v>
      </c>
      <c r="F242" s="61" t="s">
        <v>1702</v>
      </c>
      <c r="G242" s="62" t="s">
        <v>1702</v>
      </c>
      <c r="H242" s="61" t="s">
        <v>1702</v>
      </c>
      <c r="I242" s="61" t="s">
        <v>1675</v>
      </c>
      <c r="J242" s="61" t="s">
        <v>2705</v>
      </c>
      <c r="K242" s="61" t="s">
        <v>3539</v>
      </c>
      <c r="L242" s="61" t="s">
        <v>2032</v>
      </c>
      <c r="M242" s="61" t="s">
        <v>1894</v>
      </c>
      <c r="N242" s="61" t="s">
        <v>1702</v>
      </c>
      <c r="O242" s="61" t="s">
        <v>1941</v>
      </c>
      <c r="P242" s="61">
        <v>0.7</v>
      </c>
      <c r="Q242" s="61">
        <v>50</v>
      </c>
      <c r="R242" s="61">
        <v>0</v>
      </c>
      <c r="S242" s="61" t="s">
        <v>3540</v>
      </c>
      <c r="T242" s="61" t="s">
        <v>3540</v>
      </c>
      <c r="U242" s="61" t="s">
        <v>2041</v>
      </c>
      <c r="V242" s="61" t="s">
        <v>3541</v>
      </c>
      <c r="W242" s="61" t="s">
        <v>1938</v>
      </c>
      <c r="X242" s="61" t="s">
        <v>1447</v>
      </c>
      <c r="Y242" s="61" t="s">
        <v>2675</v>
      </c>
      <c r="Z242" s="62">
        <v>1</v>
      </c>
      <c r="AA242" s="61">
        <v>215</v>
      </c>
      <c r="AB242" s="62">
        <v>1</v>
      </c>
      <c r="AC242" s="61">
        <v>215</v>
      </c>
      <c r="AD242" s="62">
        <v>1</v>
      </c>
      <c r="AE242" s="61">
        <v>215</v>
      </c>
      <c r="AF242" s="61" t="s">
        <v>2066</v>
      </c>
      <c r="AG242" s="61" t="s">
        <v>1958</v>
      </c>
      <c r="AH242" s="61" t="s">
        <v>1702</v>
      </c>
      <c r="AI242" s="61">
        <v>0</v>
      </c>
      <c r="AJ242" s="61" t="s">
        <v>2596</v>
      </c>
      <c r="AK242" s="62">
        <v>2025</v>
      </c>
      <c r="AL242" s="62">
        <v>9</v>
      </c>
      <c r="AM242" s="62">
        <v>0</v>
      </c>
      <c r="AN242" s="62">
        <v>8</v>
      </c>
      <c r="AO242" s="62">
        <v>3</v>
      </c>
      <c r="AP242" s="61" t="s">
        <v>1702</v>
      </c>
      <c r="AQ242" s="61" t="s">
        <v>1702</v>
      </c>
      <c r="AR242" s="61" t="s">
        <v>1702</v>
      </c>
      <c r="AS242" s="61" t="s">
        <v>2694</v>
      </c>
      <c r="AT242" s="61" t="s">
        <v>1702</v>
      </c>
      <c r="AU242" s="61" t="b">
        <v>1</v>
      </c>
      <c r="AV242" s="61" t="b">
        <v>0</v>
      </c>
      <c r="AW242" s="61" t="s">
        <v>1702</v>
      </c>
      <c r="AX242" s="61" t="s">
        <v>1702</v>
      </c>
      <c r="AY242" s="61">
        <v>0</v>
      </c>
      <c r="AZ242" s="61">
        <v>0</v>
      </c>
      <c r="BA242" s="61">
        <v>0</v>
      </c>
      <c r="BB242" s="61" t="s">
        <v>1946</v>
      </c>
      <c r="BC242" s="61">
        <v>6</v>
      </c>
      <c r="BD242" s="61" t="b">
        <v>0</v>
      </c>
      <c r="BH242" s="47" t="s">
        <v>1197</v>
      </c>
      <c r="BI242" s="47" t="str">
        <f t="shared" si="7"/>
        <v>Z18</v>
      </c>
      <c r="BJ242" s="47">
        <v>1219</v>
      </c>
    </row>
    <row r="243" spans="1:62" hidden="1">
      <c r="A243" s="61" t="b">
        <v>0</v>
      </c>
      <c r="B243" s="62">
        <v>10651</v>
      </c>
      <c r="C243" s="61" t="s">
        <v>1702</v>
      </c>
      <c r="D243" s="61" t="s">
        <v>2704</v>
      </c>
      <c r="E243" s="61" t="s">
        <v>3542</v>
      </c>
      <c r="F243" s="61" t="s">
        <v>1702</v>
      </c>
      <c r="G243" s="62" t="s">
        <v>1702</v>
      </c>
      <c r="H243" s="61" t="s">
        <v>1702</v>
      </c>
      <c r="I243" s="61" t="s">
        <v>1675</v>
      </c>
      <c r="J243" s="61" t="s">
        <v>2705</v>
      </c>
      <c r="K243" s="61" t="s">
        <v>3542</v>
      </c>
      <c r="L243" s="61" t="s">
        <v>2032</v>
      </c>
      <c r="M243" s="61" t="s">
        <v>1894</v>
      </c>
      <c r="N243" s="61" t="s">
        <v>1702</v>
      </c>
      <c r="O243" s="61" t="s">
        <v>1941</v>
      </c>
      <c r="P243" s="61">
        <v>0.7</v>
      </c>
      <c r="Q243" s="61">
        <v>49</v>
      </c>
      <c r="R243" s="61">
        <v>0</v>
      </c>
      <c r="S243" s="61" t="s">
        <v>3543</v>
      </c>
      <c r="T243" s="61" t="s">
        <v>3543</v>
      </c>
      <c r="U243" s="61" t="s">
        <v>2041</v>
      </c>
      <c r="V243" s="61" t="s">
        <v>3544</v>
      </c>
      <c r="W243" s="61" t="s">
        <v>1938</v>
      </c>
      <c r="X243" s="61" t="s">
        <v>1447</v>
      </c>
      <c r="Y243" s="61" t="s">
        <v>2675</v>
      </c>
      <c r="Z243" s="62">
        <v>1</v>
      </c>
      <c r="AA243" s="61">
        <v>86</v>
      </c>
      <c r="AB243" s="62">
        <v>1</v>
      </c>
      <c r="AC243" s="61">
        <v>86</v>
      </c>
      <c r="AD243" s="62">
        <v>1</v>
      </c>
      <c r="AE243" s="61">
        <v>86</v>
      </c>
      <c r="AF243" s="61" t="s">
        <v>2649</v>
      </c>
      <c r="AG243" s="61" t="s">
        <v>1958</v>
      </c>
      <c r="AH243" s="61" t="s">
        <v>1702</v>
      </c>
      <c r="AI243" s="61">
        <v>0</v>
      </c>
      <c r="AJ243" s="61" t="s">
        <v>2596</v>
      </c>
      <c r="AK243" s="62">
        <v>2025</v>
      </c>
      <c r="AL243" s="62">
        <v>9</v>
      </c>
      <c r="AM243" s="62">
        <v>0</v>
      </c>
      <c r="AN243" s="62">
        <v>8</v>
      </c>
      <c r="AO243" s="62">
        <v>3</v>
      </c>
      <c r="AP243" s="61" t="s">
        <v>1702</v>
      </c>
      <c r="AQ243" s="61" t="s">
        <v>1702</v>
      </c>
      <c r="AR243" s="61" t="s">
        <v>1702</v>
      </c>
      <c r="AS243" s="61" t="s">
        <v>2694</v>
      </c>
      <c r="AT243" s="61" t="s">
        <v>1702</v>
      </c>
      <c r="AU243" s="61" t="b">
        <v>1</v>
      </c>
      <c r="AV243" s="61" t="b">
        <v>0</v>
      </c>
      <c r="AW243" s="61" t="s">
        <v>1702</v>
      </c>
      <c r="AX243" s="61" t="s">
        <v>1702</v>
      </c>
      <c r="AY243" s="61">
        <v>0</v>
      </c>
      <c r="AZ243" s="61">
        <v>0</v>
      </c>
      <c r="BA243" s="61">
        <v>0</v>
      </c>
      <c r="BB243" s="61" t="s">
        <v>1946</v>
      </c>
      <c r="BC243" s="61">
        <v>6</v>
      </c>
      <c r="BD243" s="61" t="b">
        <v>0</v>
      </c>
      <c r="BH243" s="47" t="s">
        <v>1197</v>
      </c>
      <c r="BI243" s="47" t="str">
        <f t="shared" si="7"/>
        <v>Z18</v>
      </c>
      <c r="BJ243" s="47">
        <v>1219</v>
      </c>
    </row>
    <row r="244" spans="1:62" hidden="1">
      <c r="A244" s="61" t="b">
        <v>0</v>
      </c>
      <c r="B244" s="62">
        <v>10652</v>
      </c>
      <c r="C244" s="61" t="s">
        <v>1702</v>
      </c>
      <c r="D244" s="61" t="s">
        <v>2704</v>
      </c>
      <c r="E244" s="61" t="s">
        <v>5022</v>
      </c>
      <c r="F244" s="61" t="s">
        <v>1702</v>
      </c>
      <c r="G244" s="62" t="s">
        <v>1702</v>
      </c>
      <c r="H244" s="61" t="s">
        <v>1702</v>
      </c>
      <c r="I244" s="61" t="s">
        <v>1675</v>
      </c>
      <c r="J244" s="61" t="s">
        <v>2705</v>
      </c>
      <c r="K244" s="61" t="s">
        <v>5022</v>
      </c>
      <c r="L244" s="61" t="s">
        <v>2032</v>
      </c>
      <c r="M244" s="61" t="s">
        <v>1894</v>
      </c>
      <c r="N244" s="61" t="s">
        <v>1702</v>
      </c>
      <c r="O244" s="61" t="s">
        <v>1941</v>
      </c>
      <c r="P244" s="61">
        <v>0.7</v>
      </c>
      <c r="Q244" s="61">
        <v>105</v>
      </c>
      <c r="R244" s="61">
        <v>0</v>
      </c>
      <c r="S244" s="61" t="s">
        <v>3394</v>
      </c>
      <c r="T244" s="61" t="s">
        <v>3394</v>
      </c>
      <c r="U244" s="61" t="s">
        <v>2041</v>
      </c>
      <c r="V244" s="61" t="s">
        <v>5023</v>
      </c>
      <c r="W244" s="61" t="s">
        <v>1938</v>
      </c>
      <c r="X244" s="61" t="s">
        <v>1447</v>
      </c>
      <c r="Y244" s="61" t="s">
        <v>2675</v>
      </c>
      <c r="Z244" s="62">
        <v>1</v>
      </c>
      <c r="AA244" s="61">
        <v>185</v>
      </c>
      <c r="AB244" s="62">
        <v>1</v>
      </c>
      <c r="AC244" s="61">
        <v>185</v>
      </c>
      <c r="AD244" s="62">
        <v>1</v>
      </c>
      <c r="AE244" s="61">
        <v>185</v>
      </c>
      <c r="AF244" s="61" t="s">
        <v>2649</v>
      </c>
      <c r="AG244" s="61" t="s">
        <v>1958</v>
      </c>
      <c r="AH244" s="61" t="s">
        <v>5024</v>
      </c>
      <c r="AI244" s="61">
        <v>0</v>
      </c>
      <c r="AJ244" s="61" t="s">
        <v>5025</v>
      </c>
      <c r="AK244" s="62">
        <v>2026</v>
      </c>
      <c r="AL244" s="62">
        <v>3</v>
      </c>
      <c r="AM244" s="62">
        <v>0</v>
      </c>
      <c r="AN244" s="62">
        <v>2</v>
      </c>
      <c r="AO244" s="62">
        <v>14</v>
      </c>
      <c r="AP244" s="61" t="s">
        <v>1702</v>
      </c>
      <c r="AQ244" s="61" t="s">
        <v>1702</v>
      </c>
      <c r="AR244" s="61" t="s">
        <v>1702</v>
      </c>
      <c r="AS244" s="61" t="s">
        <v>2694</v>
      </c>
      <c r="AT244" s="61" t="s">
        <v>1702</v>
      </c>
      <c r="AU244" s="61" t="b">
        <v>1</v>
      </c>
      <c r="AV244" s="61" t="b">
        <v>0</v>
      </c>
      <c r="AW244" s="61" t="s">
        <v>1702</v>
      </c>
      <c r="AX244" s="61" t="s">
        <v>1702</v>
      </c>
      <c r="AY244" s="61">
        <v>0</v>
      </c>
      <c r="AZ244" s="61">
        <v>0</v>
      </c>
      <c r="BA244" s="61">
        <v>0</v>
      </c>
      <c r="BB244" s="61" t="s">
        <v>1946</v>
      </c>
      <c r="BC244" s="61">
        <v>6</v>
      </c>
      <c r="BD244" s="61" t="b">
        <v>0</v>
      </c>
      <c r="BH244" s="47" t="s">
        <v>1197</v>
      </c>
      <c r="BI244" s="47" t="str">
        <f t="shared" si="7"/>
        <v>Z18</v>
      </c>
      <c r="BJ244" s="47">
        <v>1219</v>
      </c>
    </row>
    <row r="245" spans="1:62" hidden="1">
      <c r="A245" s="61" t="b">
        <v>0</v>
      </c>
      <c r="B245" s="62">
        <v>10653</v>
      </c>
      <c r="C245" s="61" t="s">
        <v>1702</v>
      </c>
      <c r="D245" s="61" t="s">
        <v>2704</v>
      </c>
      <c r="E245" s="61" t="s">
        <v>5026</v>
      </c>
      <c r="F245" s="61" t="s">
        <v>2030</v>
      </c>
      <c r="G245" s="62" t="s">
        <v>1702</v>
      </c>
      <c r="H245" s="61" t="s">
        <v>1702</v>
      </c>
      <c r="I245" s="61" t="s">
        <v>1675</v>
      </c>
      <c r="J245" s="61" t="s">
        <v>2705</v>
      </c>
      <c r="K245" s="61" t="s">
        <v>5027</v>
      </c>
      <c r="L245" s="61" t="s">
        <v>2032</v>
      </c>
      <c r="M245" s="61" t="s">
        <v>1894</v>
      </c>
      <c r="N245" s="61" t="s">
        <v>1702</v>
      </c>
      <c r="O245" s="61" t="s">
        <v>1941</v>
      </c>
      <c r="P245" s="61">
        <v>0.7</v>
      </c>
      <c r="Q245" s="61">
        <v>500.5</v>
      </c>
      <c r="R245" s="61">
        <v>638</v>
      </c>
      <c r="S245" s="61" t="s">
        <v>2352</v>
      </c>
      <c r="T245" s="61" t="s">
        <v>1702</v>
      </c>
      <c r="U245" s="61" t="s">
        <v>2041</v>
      </c>
      <c r="V245" s="61" t="s">
        <v>5028</v>
      </c>
      <c r="W245" s="61" t="s">
        <v>1938</v>
      </c>
      <c r="X245" s="61" t="s">
        <v>1447</v>
      </c>
      <c r="Y245" s="61" t="s">
        <v>2675</v>
      </c>
      <c r="Z245" s="62">
        <v>42</v>
      </c>
      <c r="AA245" s="61">
        <v>75</v>
      </c>
      <c r="AB245" s="62">
        <v>42</v>
      </c>
      <c r="AC245" s="61">
        <v>75</v>
      </c>
      <c r="AD245" s="62">
        <v>42</v>
      </c>
      <c r="AE245" s="61">
        <v>75</v>
      </c>
      <c r="AF245" s="61" t="s">
        <v>2042</v>
      </c>
      <c r="AG245" s="61" t="s">
        <v>3737</v>
      </c>
      <c r="AH245" s="61" t="s">
        <v>5029</v>
      </c>
      <c r="AI245" s="61">
        <v>0</v>
      </c>
      <c r="AJ245" s="61" t="s">
        <v>4409</v>
      </c>
      <c r="AK245" s="62">
        <v>2026</v>
      </c>
      <c r="AL245" s="62">
        <v>3</v>
      </c>
      <c r="AM245" s="62">
        <v>0</v>
      </c>
      <c r="AN245" s="62">
        <v>2</v>
      </c>
      <c r="AO245" s="62">
        <v>16</v>
      </c>
      <c r="AP245" s="61" t="s">
        <v>1702</v>
      </c>
      <c r="AQ245" s="61" t="s">
        <v>1702</v>
      </c>
      <c r="AR245" s="61" t="s">
        <v>1702</v>
      </c>
      <c r="AS245" s="61" t="s">
        <v>2694</v>
      </c>
      <c r="AT245" s="61" t="s">
        <v>1702</v>
      </c>
      <c r="AU245" s="61" t="b">
        <v>1</v>
      </c>
      <c r="AV245" s="61" t="b">
        <v>0</v>
      </c>
      <c r="AW245" s="61" t="s">
        <v>1702</v>
      </c>
      <c r="AX245" s="61" t="s">
        <v>1702</v>
      </c>
      <c r="AY245" s="61">
        <v>0</v>
      </c>
      <c r="AZ245" s="61">
        <v>0</v>
      </c>
      <c r="BA245" s="61">
        <v>0</v>
      </c>
      <c r="BB245" s="61" t="s">
        <v>1946</v>
      </c>
      <c r="BC245" s="61">
        <v>6</v>
      </c>
      <c r="BD245" s="61" t="b">
        <v>0</v>
      </c>
      <c r="BH245" s="47" t="s">
        <v>1197</v>
      </c>
      <c r="BI245" s="47" t="str">
        <f t="shared" si="7"/>
        <v>Z18</v>
      </c>
      <c r="BJ245" s="47">
        <v>1219</v>
      </c>
    </row>
    <row r="246" spans="1:62" hidden="1">
      <c r="A246" s="61" t="b">
        <v>0</v>
      </c>
      <c r="B246" s="62">
        <v>10654</v>
      </c>
      <c r="C246" s="61" t="s">
        <v>1702</v>
      </c>
      <c r="D246" s="61" t="s">
        <v>2704</v>
      </c>
      <c r="E246" s="61" t="s">
        <v>5036</v>
      </c>
      <c r="F246" s="61" t="s">
        <v>2065</v>
      </c>
      <c r="G246" s="62" t="s">
        <v>1702</v>
      </c>
      <c r="H246" s="61" t="s">
        <v>1086</v>
      </c>
      <c r="I246" s="61" t="s">
        <v>1675</v>
      </c>
      <c r="J246" s="61" t="s">
        <v>2705</v>
      </c>
      <c r="K246" s="61" t="s">
        <v>5037</v>
      </c>
      <c r="L246" s="61" t="s">
        <v>2032</v>
      </c>
      <c r="M246" s="61" t="s">
        <v>1894</v>
      </c>
      <c r="N246" s="61" t="s">
        <v>1702</v>
      </c>
      <c r="O246" s="61" t="s">
        <v>1941</v>
      </c>
      <c r="P246" s="61">
        <v>0.7</v>
      </c>
      <c r="Q246" s="61">
        <v>380</v>
      </c>
      <c r="R246" s="61">
        <v>505</v>
      </c>
      <c r="S246" s="61" t="s">
        <v>2976</v>
      </c>
      <c r="T246" s="61" t="s">
        <v>1702</v>
      </c>
      <c r="U246" s="61" t="s">
        <v>2041</v>
      </c>
      <c r="V246" s="61" t="s">
        <v>5034</v>
      </c>
      <c r="W246" s="61" t="s">
        <v>1938</v>
      </c>
      <c r="X246" s="61" t="s">
        <v>1447</v>
      </c>
      <c r="Y246" s="61" t="s">
        <v>2675</v>
      </c>
      <c r="Z246" s="62">
        <v>433</v>
      </c>
      <c r="AA246" s="61">
        <v>472</v>
      </c>
      <c r="AB246" s="62">
        <v>433</v>
      </c>
      <c r="AC246" s="61">
        <v>472</v>
      </c>
      <c r="AD246" s="62">
        <v>433</v>
      </c>
      <c r="AE246" s="61">
        <v>472</v>
      </c>
      <c r="AF246" s="61" t="s">
        <v>2095</v>
      </c>
      <c r="AG246" s="61" t="s">
        <v>3737</v>
      </c>
      <c r="AH246" s="61" t="s">
        <v>5035</v>
      </c>
      <c r="AI246" s="61">
        <v>0</v>
      </c>
      <c r="AJ246" s="61" t="s">
        <v>5025</v>
      </c>
      <c r="AK246" s="62">
        <v>2026</v>
      </c>
      <c r="AL246" s="62">
        <v>3</v>
      </c>
      <c r="AM246" s="62">
        <v>0</v>
      </c>
      <c r="AN246" s="62">
        <v>2</v>
      </c>
      <c r="AO246" s="62">
        <v>14</v>
      </c>
      <c r="AP246" s="61" t="s">
        <v>1086</v>
      </c>
      <c r="AQ246" s="61" t="s">
        <v>1221</v>
      </c>
      <c r="AR246" s="61" t="s">
        <v>2977</v>
      </c>
      <c r="AS246" s="61" t="s">
        <v>2694</v>
      </c>
      <c r="AT246" s="61" t="s">
        <v>1702</v>
      </c>
      <c r="AU246" s="61" t="b">
        <v>1</v>
      </c>
      <c r="AV246" s="61" t="b">
        <v>0</v>
      </c>
      <c r="AW246" s="61" t="s">
        <v>1702</v>
      </c>
      <c r="AX246" s="61" t="s">
        <v>1702</v>
      </c>
      <c r="AY246" s="61">
        <v>0</v>
      </c>
      <c r="AZ246" s="61">
        <v>0</v>
      </c>
      <c r="BA246" s="61">
        <v>0</v>
      </c>
      <c r="BB246" s="61" t="s">
        <v>1946</v>
      </c>
      <c r="BC246" s="61">
        <v>6</v>
      </c>
      <c r="BD246" s="61" t="b">
        <v>0</v>
      </c>
      <c r="BH246" s="47" t="s">
        <v>1197</v>
      </c>
      <c r="BI246" s="47" t="str">
        <f t="shared" si="7"/>
        <v>Z18</v>
      </c>
      <c r="BJ246" s="47">
        <v>1219</v>
      </c>
    </row>
    <row r="247" spans="1:62" hidden="1">
      <c r="A247" s="61" t="b">
        <v>0</v>
      </c>
      <c r="B247" s="62">
        <v>10655</v>
      </c>
      <c r="C247" s="61" t="s">
        <v>1702</v>
      </c>
      <c r="D247" s="61" t="s">
        <v>2704</v>
      </c>
      <c r="E247" s="61" t="s">
        <v>5545</v>
      </c>
      <c r="F247" s="61" t="s">
        <v>1702</v>
      </c>
      <c r="G247" s="62" t="s">
        <v>1702</v>
      </c>
      <c r="H247" s="61" t="s">
        <v>1088</v>
      </c>
      <c r="I247" s="61" t="s">
        <v>1675</v>
      </c>
      <c r="J247" s="61" t="s">
        <v>2705</v>
      </c>
      <c r="K247" s="61" t="s">
        <v>5546</v>
      </c>
      <c r="L247" s="61" t="s">
        <v>2032</v>
      </c>
      <c r="M247" s="61" t="s">
        <v>1894</v>
      </c>
      <c r="N247" s="61" t="s">
        <v>1702</v>
      </c>
      <c r="O247" s="61" t="s">
        <v>1941</v>
      </c>
      <c r="P247" s="61">
        <v>0.7</v>
      </c>
      <c r="Q247" s="61">
        <v>465</v>
      </c>
      <c r="R247" s="61">
        <v>330</v>
      </c>
      <c r="S247" s="61" t="s">
        <v>5030</v>
      </c>
      <c r="T247" s="61" t="s">
        <v>5031</v>
      </c>
      <c r="U247" s="61" t="s">
        <v>2041</v>
      </c>
      <c r="V247" s="61" t="s">
        <v>5547</v>
      </c>
      <c r="W247" s="61" t="s">
        <v>1938</v>
      </c>
      <c r="X247" s="61" t="s">
        <v>1447</v>
      </c>
      <c r="Y247" s="61" t="s">
        <v>2675</v>
      </c>
      <c r="Z247" s="62">
        <v>394</v>
      </c>
      <c r="AA247" s="61">
        <v>337</v>
      </c>
      <c r="AB247" s="62">
        <v>394</v>
      </c>
      <c r="AC247" s="61">
        <v>337</v>
      </c>
      <c r="AD247" s="62">
        <v>394</v>
      </c>
      <c r="AE247" s="61">
        <v>337</v>
      </c>
      <c r="AF247" s="61" t="s">
        <v>2209</v>
      </c>
      <c r="AG247" s="61" t="s">
        <v>3734</v>
      </c>
      <c r="AH247" s="61" t="s">
        <v>5032</v>
      </c>
      <c r="AI247" s="61">
        <v>0</v>
      </c>
      <c r="AJ247" s="61" t="s">
        <v>5548</v>
      </c>
      <c r="AK247" s="62">
        <v>2026</v>
      </c>
      <c r="AL247" s="62">
        <v>3</v>
      </c>
      <c r="AM247" s="62">
        <v>0</v>
      </c>
      <c r="AN247" s="62">
        <v>1</v>
      </c>
      <c r="AO247" s="62">
        <v>27</v>
      </c>
      <c r="AP247" s="61" t="s">
        <v>1088</v>
      </c>
      <c r="AQ247" s="61" t="s">
        <v>1221</v>
      </c>
      <c r="AR247" s="61" t="s">
        <v>5033</v>
      </c>
      <c r="AS247" s="61" t="s">
        <v>2694</v>
      </c>
      <c r="AT247" s="61" t="s">
        <v>1702</v>
      </c>
      <c r="AU247" s="61" t="b">
        <v>1</v>
      </c>
      <c r="AV247" s="61" t="b">
        <v>0</v>
      </c>
      <c r="AW247" s="61" t="s">
        <v>1702</v>
      </c>
      <c r="AX247" s="61" t="s">
        <v>1702</v>
      </c>
      <c r="AY247" s="61">
        <v>0</v>
      </c>
      <c r="AZ247" s="61">
        <v>0</v>
      </c>
      <c r="BA247" s="61">
        <v>0</v>
      </c>
      <c r="BB247" s="61" t="s">
        <v>1946</v>
      </c>
      <c r="BC247" s="61">
        <v>6</v>
      </c>
      <c r="BD247" s="61" t="b">
        <v>0</v>
      </c>
      <c r="BH247" s="47" t="s">
        <v>1197</v>
      </c>
      <c r="BI247" s="47" t="str">
        <f t="shared" si="7"/>
        <v>Z18</v>
      </c>
      <c r="BJ247" s="47">
        <v>1219</v>
      </c>
    </row>
    <row r="248" spans="1:62" hidden="1">
      <c r="A248" s="61" t="b">
        <v>0</v>
      </c>
      <c r="B248" s="62">
        <v>10656</v>
      </c>
      <c r="C248" s="61" t="s">
        <v>1702</v>
      </c>
      <c r="D248" s="61" t="s">
        <v>2704</v>
      </c>
      <c r="E248" s="61" t="s">
        <v>5549</v>
      </c>
      <c r="F248" s="61" t="s">
        <v>1702</v>
      </c>
      <c r="G248" s="62" t="s">
        <v>1702</v>
      </c>
      <c r="H248" s="61" t="s">
        <v>1088</v>
      </c>
      <c r="I248" s="61" t="s">
        <v>1675</v>
      </c>
      <c r="J248" s="61" t="s">
        <v>2705</v>
      </c>
      <c r="K248" s="61" t="s">
        <v>5550</v>
      </c>
      <c r="L248" s="61" t="s">
        <v>2032</v>
      </c>
      <c r="M248" s="61" t="s">
        <v>1894</v>
      </c>
      <c r="N248" s="61" t="s">
        <v>1702</v>
      </c>
      <c r="O248" s="61" t="s">
        <v>1941</v>
      </c>
      <c r="P248" s="61">
        <v>0.7</v>
      </c>
      <c r="Q248" s="61">
        <v>465</v>
      </c>
      <c r="R248" s="61">
        <v>330</v>
      </c>
      <c r="S248" s="61" t="s">
        <v>5030</v>
      </c>
      <c r="T248" s="61" t="s">
        <v>1702</v>
      </c>
      <c r="U248" s="61" t="s">
        <v>2041</v>
      </c>
      <c r="V248" s="61" t="s">
        <v>5551</v>
      </c>
      <c r="W248" s="61" t="s">
        <v>1938</v>
      </c>
      <c r="X248" s="61" t="s">
        <v>1447</v>
      </c>
      <c r="Y248" s="61" t="s">
        <v>2675</v>
      </c>
      <c r="Z248" s="62">
        <v>453</v>
      </c>
      <c r="AA248" s="61">
        <v>382</v>
      </c>
      <c r="AB248" s="62">
        <v>453</v>
      </c>
      <c r="AC248" s="61">
        <v>382</v>
      </c>
      <c r="AD248" s="62">
        <v>453</v>
      </c>
      <c r="AE248" s="61">
        <v>382</v>
      </c>
      <c r="AF248" s="61" t="s">
        <v>2420</v>
      </c>
      <c r="AG248" s="61" t="s">
        <v>3734</v>
      </c>
      <c r="AH248" s="61" t="s">
        <v>5032</v>
      </c>
      <c r="AI248" s="61">
        <v>0</v>
      </c>
      <c r="AJ248" s="61" t="s">
        <v>5503</v>
      </c>
      <c r="AK248" s="62">
        <v>2026</v>
      </c>
      <c r="AL248" s="62">
        <v>3</v>
      </c>
      <c r="AM248" s="62">
        <v>0</v>
      </c>
      <c r="AN248" s="62">
        <v>1</v>
      </c>
      <c r="AO248" s="62">
        <v>25</v>
      </c>
      <c r="AP248" s="61" t="s">
        <v>1088</v>
      </c>
      <c r="AQ248" s="61" t="s">
        <v>1221</v>
      </c>
      <c r="AR248" s="61" t="s">
        <v>5033</v>
      </c>
      <c r="AS248" s="61" t="s">
        <v>2694</v>
      </c>
      <c r="AT248" s="61" t="s">
        <v>1702</v>
      </c>
      <c r="AU248" s="61" t="b">
        <v>1</v>
      </c>
      <c r="AV248" s="61" t="b">
        <v>0</v>
      </c>
      <c r="AW248" s="61" t="s">
        <v>1702</v>
      </c>
      <c r="AX248" s="61" t="s">
        <v>1702</v>
      </c>
      <c r="AY248" s="61">
        <v>0</v>
      </c>
      <c r="AZ248" s="61">
        <v>0</v>
      </c>
      <c r="BA248" s="61">
        <v>0</v>
      </c>
      <c r="BB248" s="61" t="s">
        <v>1946</v>
      </c>
      <c r="BC248" s="61">
        <v>6</v>
      </c>
      <c r="BD248" s="61" t="b">
        <v>0</v>
      </c>
      <c r="BH248" s="47" t="s">
        <v>1197</v>
      </c>
      <c r="BI248" s="47" t="str">
        <f t="shared" si="7"/>
        <v>Z18</v>
      </c>
      <c r="BJ248" s="47">
        <v>1219</v>
      </c>
    </row>
    <row r="249" spans="1:62" hidden="1">
      <c r="A249" s="61" t="b">
        <v>0</v>
      </c>
      <c r="B249" s="62">
        <v>10657</v>
      </c>
      <c r="C249" s="61" t="s">
        <v>1702</v>
      </c>
      <c r="D249" s="61" t="s">
        <v>2704</v>
      </c>
      <c r="E249" s="61" t="s">
        <v>5552</v>
      </c>
      <c r="F249" s="61" t="s">
        <v>1702</v>
      </c>
      <c r="G249" s="62" t="s">
        <v>1702</v>
      </c>
      <c r="H249" s="61" t="s">
        <v>1088</v>
      </c>
      <c r="I249" s="61" t="s">
        <v>1675</v>
      </c>
      <c r="J249" s="61" t="s">
        <v>2705</v>
      </c>
      <c r="K249" s="61" t="s">
        <v>5553</v>
      </c>
      <c r="L249" s="61" t="s">
        <v>2032</v>
      </c>
      <c r="M249" s="61" t="s">
        <v>1894</v>
      </c>
      <c r="N249" s="61" t="s">
        <v>1702</v>
      </c>
      <c r="O249" s="61" t="s">
        <v>1941</v>
      </c>
      <c r="P249" s="61">
        <v>0.7</v>
      </c>
      <c r="Q249" s="61">
        <v>465</v>
      </c>
      <c r="R249" s="61">
        <v>330</v>
      </c>
      <c r="S249" s="61" t="s">
        <v>5030</v>
      </c>
      <c r="T249" s="61" t="s">
        <v>1702</v>
      </c>
      <c r="U249" s="61" t="s">
        <v>2041</v>
      </c>
      <c r="V249" s="61" t="s">
        <v>5554</v>
      </c>
      <c r="W249" s="61" t="s">
        <v>1938</v>
      </c>
      <c r="X249" s="61" t="s">
        <v>1447</v>
      </c>
      <c r="Y249" s="61" t="s">
        <v>2675</v>
      </c>
      <c r="Z249" s="62">
        <v>484</v>
      </c>
      <c r="AA249" s="61">
        <v>400</v>
      </c>
      <c r="AB249" s="62">
        <v>484</v>
      </c>
      <c r="AC249" s="61">
        <v>400</v>
      </c>
      <c r="AD249" s="62">
        <v>484</v>
      </c>
      <c r="AE249" s="61">
        <v>400</v>
      </c>
      <c r="AF249" s="61" t="s">
        <v>2209</v>
      </c>
      <c r="AG249" s="61" t="s">
        <v>3734</v>
      </c>
      <c r="AH249" s="61" t="s">
        <v>5032</v>
      </c>
      <c r="AI249" s="61">
        <v>0</v>
      </c>
      <c r="AJ249" s="61" t="s">
        <v>5485</v>
      </c>
      <c r="AK249" s="62">
        <v>2026</v>
      </c>
      <c r="AL249" s="62">
        <v>3</v>
      </c>
      <c r="AM249" s="62">
        <v>0</v>
      </c>
      <c r="AN249" s="62">
        <v>1</v>
      </c>
      <c r="AO249" s="62">
        <v>23</v>
      </c>
      <c r="AP249" s="61" t="s">
        <v>1088</v>
      </c>
      <c r="AQ249" s="61" t="s">
        <v>1221</v>
      </c>
      <c r="AR249" s="61" t="s">
        <v>5033</v>
      </c>
      <c r="AS249" s="61" t="s">
        <v>2694</v>
      </c>
      <c r="AT249" s="61" t="s">
        <v>1702</v>
      </c>
      <c r="AU249" s="61" t="b">
        <v>1</v>
      </c>
      <c r="AV249" s="61" t="b">
        <v>0</v>
      </c>
      <c r="AW249" s="61" t="s">
        <v>1702</v>
      </c>
      <c r="AX249" s="61" t="s">
        <v>1702</v>
      </c>
      <c r="AY249" s="61">
        <v>0</v>
      </c>
      <c r="AZ249" s="61">
        <v>0</v>
      </c>
      <c r="BA249" s="61">
        <v>0</v>
      </c>
      <c r="BB249" s="61" t="s">
        <v>1946</v>
      </c>
      <c r="BC249" s="61">
        <v>6</v>
      </c>
      <c r="BD249" s="61" t="b">
        <v>0</v>
      </c>
      <c r="BH249" s="47" t="s">
        <v>1197</v>
      </c>
      <c r="BI249" s="47" t="str">
        <f t="shared" si="7"/>
        <v>Z18</v>
      </c>
      <c r="BJ249" s="47">
        <v>1219</v>
      </c>
    </row>
    <row r="250" spans="1:62" hidden="1">
      <c r="A250" s="61" t="b">
        <v>0</v>
      </c>
      <c r="B250" s="62">
        <v>10658</v>
      </c>
      <c r="C250" s="61" t="s">
        <v>1702</v>
      </c>
      <c r="D250" s="61" t="s">
        <v>2704</v>
      </c>
      <c r="E250" s="61" t="s">
        <v>6784</v>
      </c>
      <c r="F250" s="61" t="s">
        <v>5561</v>
      </c>
      <c r="G250" s="62" t="s">
        <v>1702</v>
      </c>
      <c r="H250" s="61" t="s">
        <v>666</v>
      </c>
      <c r="I250" s="61" t="s">
        <v>1675</v>
      </c>
      <c r="J250" s="61" t="s">
        <v>2705</v>
      </c>
      <c r="K250" s="61" t="s">
        <v>6784</v>
      </c>
      <c r="L250" s="61" t="s">
        <v>2032</v>
      </c>
      <c r="M250" s="61" t="s">
        <v>1894</v>
      </c>
      <c r="N250" s="61" t="s">
        <v>1702</v>
      </c>
      <c r="O250" s="61" t="s">
        <v>1941</v>
      </c>
      <c r="P250" s="61">
        <v>0.7</v>
      </c>
      <c r="Q250" s="61">
        <v>120</v>
      </c>
      <c r="R250" s="61">
        <v>560</v>
      </c>
      <c r="S250" s="61" t="s">
        <v>6143</v>
      </c>
      <c r="T250" s="61" t="s">
        <v>6143</v>
      </c>
      <c r="U250" s="61" t="s">
        <v>2041</v>
      </c>
      <c r="V250" s="61" t="s">
        <v>6785</v>
      </c>
      <c r="W250" s="61" t="s">
        <v>1938</v>
      </c>
      <c r="X250" s="61" t="s">
        <v>1447</v>
      </c>
      <c r="Y250" s="61" t="s">
        <v>2675</v>
      </c>
      <c r="Z250" s="62">
        <v>27</v>
      </c>
      <c r="AA250" s="61">
        <v>10</v>
      </c>
      <c r="AB250" s="62">
        <v>27</v>
      </c>
      <c r="AC250" s="61">
        <v>10</v>
      </c>
      <c r="AD250" s="62">
        <v>27</v>
      </c>
      <c r="AE250" s="61">
        <v>10</v>
      </c>
      <c r="AF250" s="61" t="s">
        <v>2194</v>
      </c>
      <c r="AG250" s="61" t="s">
        <v>1959</v>
      </c>
      <c r="AH250" s="61" t="s">
        <v>1702</v>
      </c>
      <c r="AI250" s="61">
        <v>0</v>
      </c>
      <c r="AJ250" s="61" t="s">
        <v>6780</v>
      </c>
      <c r="AK250" s="62">
        <v>2026</v>
      </c>
      <c r="AL250" s="62">
        <v>5</v>
      </c>
      <c r="AM250" s="62">
        <v>0</v>
      </c>
      <c r="AN250" s="62">
        <v>0</v>
      </c>
      <c r="AO250" s="62">
        <v>4</v>
      </c>
      <c r="AP250" s="61" t="s">
        <v>666</v>
      </c>
      <c r="AQ250" s="61" t="s">
        <v>1221</v>
      </c>
      <c r="AR250" s="61" t="s">
        <v>2968</v>
      </c>
      <c r="AS250" s="61" t="s">
        <v>2694</v>
      </c>
      <c r="AT250" s="61" t="s">
        <v>1702</v>
      </c>
      <c r="AU250" s="61" t="b">
        <v>0</v>
      </c>
      <c r="AV250" s="61" t="b">
        <v>0</v>
      </c>
      <c r="AW250" s="61" t="s">
        <v>1702</v>
      </c>
      <c r="AX250" s="61" t="s">
        <v>1702</v>
      </c>
      <c r="AY250" s="61">
        <v>0</v>
      </c>
      <c r="AZ250" s="61">
        <v>0</v>
      </c>
      <c r="BA250" s="61">
        <v>0</v>
      </c>
      <c r="BB250" s="61" t="s">
        <v>1946</v>
      </c>
      <c r="BC250" s="61">
        <v>6</v>
      </c>
      <c r="BD250" s="61" t="b">
        <v>0</v>
      </c>
      <c r="BH250" s="47" t="s">
        <v>1197</v>
      </c>
      <c r="BI250" s="47" t="str">
        <f t="shared" si="7"/>
        <v>Z18</v>
      </c>
      <c r="BJ250" s="47">
        <v>1219</v>
      </c>
    </row>
    <row r="251" spans="1:62" hidden="1">
      <c r="A251" s="61" t="b">
        <v>0</v>
      </c>
      <c r="B251" s="62">
        <v>10663</v>
      </c>
      <c r="C251" s="61" t="s">
        <v>1702</v>
      </c>
      <c r="D251" s="61" t="s">
        <v>3955</v>
      </c>
      <c r="E251" s="61" t="s">
        <v>3956</v>
      </c>
      <c r="F251" s="61" t="s">
        <v>1702</v>
      </c>
      <c r="G251" s="62" t="s">
        <v>1702</v>
      </c>
      <c r="H251" s="61" t="s">
        <v>1702</v>
      </c>
      <c r="I251" s="61" t="s">
        <v>1675</v>
      </c>
      <c r="J251" s="61" t="s">
        <v>3957</v>
      </c>
      <c r="K251" s="61" t="s">
        <v>3958</v>
      </c>
      <c r="L251" s="61" t="s">
        <v>2032</v>
      </c>
      <c r="M251" s="61" t="s">
        <v>1894</v>
      </c>
      <c r="N251" s="61" t="s">
        <v>1702</v>
      </c>
      <c r="O251" s="61" t="s">
        <v>1941</v>
      </c>
      <c r="P251" s="61">
        <v>1.6</v>
      </c>
      <c r="Q251" s="61">
        <v>129</v>
      </c>
      <c r="R251" s="61">
        <v>173</v>
      </c>
      <c r="S251" s="61" t="s">
        <v>3110</v>
      </c>
      <c r="T251" s="61" t="s">
        <v>3110</v>
      </c>
      <c r="U251" s="61" t="s">
        <v>2041</v>
      </c>
      <c r="V251" s="61" t="s">
        <v>3959</v>
      </c>
      <c r="W251" s="61" t="s">
        <v>1938</v>
      </c>
      <c r="X251" s="61" t="s">
        <v>1447</v>
      </c>
      <c r="Y251" s="61" t="s">
        <v>2675</v>
      </c>
      <c r="Z251" s="62">
        <v>43</v>
      </c>
      <c r="AA251" s="61">
        <v>12</v>
      </c>
      <c r="AB251" s="62">
        <v>43</v>
      </c>
      <c r="AC251" s="61">
        <v>12</v>
      </c>
      <c r="AD251" s="62">
        <v>43</v>
      </c>
      <c r="AE251" s="61">
        <v>12</v>
      </c>
      <c r="AF251" s="61" t="s">
        <v>2436</v>
      </c>
      <c r="AG251" s="61" t="s">
        <v>3737</v>
      </c>
      <c r="AH251" s="61" t="s">
        <v>3960</v>
      </c>
      <c r="AI251" s="61">
        <v>0</v>
      </c>
      <c r="AJ251" s="61" t="s">
        <v>2706</v>
      </c>
      <c r="AK251" s="62">
        <v>2025</v>
      </c>
      <c r="AL251" s="62">
        <v>9</v>
      </c>
      <c r="AM251" s="62">
        <v>0</v>
      </c>
      <c r="AN251" s="62">
        <v>7</v>
      </c>
      <c r="AO251" s="62">
        <v>24</v>
      </c>
      <c r="AP251" s="61" t="s">
        <v>1702</v>
      </c>
      <c r="AQ251" s="61" t="s">
        <v>1702</v>
      </c>
      <c r="AR251" s="61" t="s">
        <v>1702</v>
      </c>
      <c r="AS251" s="61" t="s">
        <v>2789</v>
      </c>
      <c r="AT251" s="61" t="s">
        <v>1702</v>
      </c>
      <c r="AU251" s="61" t="b">
        <v>1</v>
      </c>
      <c r="AV251" s="61" t="b">
        <v>0</v>
      </c>
      <c r="AW251" s="61" t="s">
        <v>1702</v>
      </c>
      <c r="AX251" s="61" t="s">
        <v>1702</v>
      </c>
      <c r="AY251" s="61">
        <v>0</v>
      </c>
      <c r="AZ251" s="61">
        <v>0</v>
      </c>
      <c r="BA251" s="61">
        <v>0</v>
      </c>
      <c r="BB251" s="61" t="s">
        <v>1946</v>
      </c>
      <c r="BC251" s="61">
        <v>7</v>
      </c>
      <c r="BD251" s="61" t="b">
        <v>0</v>
      </c>
      <c r="BH251" s="47" t="s">
        <v>1197</v>
      </c>
      <c r="BI251" s="47" t="str">
        <f t="shared" si="7"/>
        <v>Z18</v>
      </c>
      <c r="BJ251" s="47">
        <v>1219</v>
      </c>
    </row>
    <row r="252" spans="1:62" hidden="1">
      <c r="A252" s="61" t="b">
        <v>0</v>
      </c>
      <c r="B252" s="62">
        <v>10664</v>
      </c>
      <c r="C252" s="61" t="s">
        <v>1702</v>
      </c>
      <c r="D252" s="61" t="s">
        <v>2710</v>
      </c>
      <c r="E252" s="61" t="s">
        <v>2718</v>
      </c>
      <c r="F252" s="61" t="s">
        <v>2065</v>
      </c>
      <c r="G252" s="62" t="s">
        <v>1702</v>
      </c>
      <c r="H252" s="61" t="s">
        <v>425</v>
      </c>
      <c r="I252" s="61" t="s">
        <v>1675</v>
      </c>
      <c r="J252" s="61" t="s">
        <v>2711</v>
      </c>
      <c r="K252" s="61" t="s">
        <v>2718</v>
      </c>
      <c r="L252" s="61" t="s">
        <v>2032</v>
      </c>
      <c r="M252" s="61" t="s">
        <v>1894</v>
      </c>
      <c r="N252" s="61" t="s">
        <v>1702</v>
      </c>
      <c r="O252" s="61" t="s">
        <v>1945</v>
      </c>
      <c r="P252" s="61">
        <v>0.6</v>
      </c>
      <c r="Q252" s="61">
        <v>190</v>
      </c>
      <c r="R252" s="61">
        <v>664</v>
      </c>
      <c r="S252" s="61" t="s">
        <v>2714</v>
      </c>
      <c r="T252" s="61" t="s">
        <v>2714</v>
      </c>
      <c r="U252" s="61" t="s">
        <v>2041</v>
      </c>
      <c r="V252" s="61" t="s">
        <v>2715</v>
      </c>
      <c r="W252" s="61" t="s">
        <v>1938</v>
      </c>
      <c r="X252" s="61" t="s">
        <v>1447</v>
      </c>
      <c r="Y252" s="61" t="s">
        <v>2675</v>
      </c>
      <c r="Z252" s="62">
        <v>65</v>
      </c>
      <c r="AA252" s="61">
        <v>39</v>
      </c>
      <c r="AB252" s="62">
        <v>65</v>
      </c>
      <c r="AC252" s="61">
        <v>39</v>
      </c>
      <c r="AD252" s="62">
        <v>65</v>
      </c>
      <c r="AE252" s="61">
        <v>39</v>
      </c>
      <c r="AF252" s="61" t="s">
        <v>2062</v>
      </c>
      <c r="AG252" s="61" t="s">
        <v>1959</v>
      </c>
      <c r="AH252" s="61" t="s">
        <v>1702</v>
      </c>
      <c r="AI252" s="61">
        <v>0</v>
      </c>
      <c r="AJ252" s="61" t="s">
        <v>2716</v>
      </c>
      <c r="AK252" s="62">
        <v>2025</v>
      </c>
      <c r="AL252" s="62">
        <v>9</v>
      </c>
      <c r="AM252" s="62">
        <v>0</v>
      </c>
      <c r="AN252" s="62">
        <v>7</v>
      </c>
      <c r="AO252" s="62">
        <v>23</v>
      </c>
      <c r="AP252" s="61" t="s">
        <v>425</v>
      </c>
      <c r="AQ252" s="61" t="s">
        <v>1270</v>
      </c>
      <c r="AR252" s="61" t="s">
        <v>2717</v>
      </c>
      <c r="AS252" s="61" t="s">
        <v>2698</v>
      </c>
      <c r="AT252" s="61" t="s">
        <v>1702</v>
      </c>
      <c r="AU252" s="61" t="b">
        <v>1</v>
      </c>
      <c r="AV252" s="61" t="b">
        <v>0</v>
      </c>
      <c r="AW252" s="61" t="s">
        <v>1702</v>
      </c>
      <c r="AX252" s="61" t="s">
        <v>1702</v>
      </c>
      <c r="AY252" s="61">
        <v>0</v>
      </c>
      <c r="AZ252" s="61">
        <v>0</v>
      </c>
      <c r="BA252" s="61">
        <v>0</v>
      </c>
      <c r="BB252" s="61" t="s">
        <v>1946</v>
      </c>
      <c r="BC252" s="61">
        <v>9</v>
      </c>
      <c r="BD252" s="61" t="b">
        <v>0</v>
      </c>
      <c r="BH252" s="47" t="str">
        <f t="shared" si="6"/>
        <v>SGCC</v>
      </c>
      <c r="BI252" s="47" t="str">
        <f t="shared" si="7"/>
        <v>Z22</v>
      </c>
      <c r="BJ252" s="47">
        <v>1219</v>
      </c>
    </row>
    <row r="253" spans="1:62" hidden="1">
      <c r="A253" s="61" t="b">
        <v>0</v>
      </c>
      <c r="B253" s="62">
        <v>10665</v>
      </c>
      <c r="C253" s="61" t="s">
        <v>1702</v>
      </c>
      <c r="D253" s="61" t="s">
        <v>2710</v>
      </c>
      <c r="E253" s="61" t="s">
        <v>6786</v>
      </c>
      <c r="F253" s="61" t="s">
        <v>1702</v>
      </c>
      <c r="G253" s="62" t="s">
        <v>1702</v>
      </c>
      <c r="H253" s="61" t="s">
        <v>926</v>
      </c>
      <c r="I253" s="61" t="s">
        <v>1675</v>
      </c>
      <c r="J253" s="61" t="s">
        <v>2711</v>
      </c>
      <c r="K253" s="61" t="s">
        <v>6786</v>
      </c>
      <c r="L253" s="61" t="s">
        <v>2032</v>
      </c>
      <c r="M253" s="61" t="s">
        <v>1894</v>
      </c>
      <c r="N253" s="61" t="s">
        <v>1702</v>
      </c>
      <c r="O253" s="61" t="s">
        <v>1945</v>
      </c>
      <c r="P253" s="61">
        <v>0.6</v>
      </c>
      <c r="Q253" s="61">
        <v>220</v>
      </c>
      <c r="R253" s="61">
        <v>440</v>
      </c>
      <c r="S253" s="61" t="s">
        <v>2712</v>
      </c>
      <c r="T253" s="61" t="s">
        <v>2712</v>
      </c>
      <c r="U253" s="61" t="s">
        <v>2041</v>
      </c>
      <c r="V253" s="61" t="s">
        <v>6787</v>
      </c>
      <c r="W253" s="61" t="s">
        <v>1938</v>
      </c>
      <c r="X253" s="61" t="s">
        <v>1447</v>
      </c>
      <c r="Y253" s="61" t="s">
        <v>2675</v>
      </c>
      <c r="Z253" s="62">
        <v>31</v>
      </c>
      <c r="AA253" s="61">
        <v>14</v>
      </c>
      <c r="AB253" s="62">
        <v>31</v>
      </c>
      <c r="AC253" s="61">
        <v>14</v>
      </c>
      <c r="AD253" s="62">
        <v>31</v>
      </c>
      <c r="AE253" s="61">
        <v>14</v>
      </c>
      <c r="AF253" s="61" t="s">
        <v>2209</v>
      </c>
      <c r="AG253" s="61" t="s">
        <v>1959</v>
      </c>
      <c r="AH253" s="61" t="s">
        <v>1702</v>
      </c>
      <c r="AI253" s="61">
        <v>0</v>
      </c>
      <c r="AJ253" s="61" t="s">
        <v>6788</v>
      </c>
      <c r="AK253" s="62">
        <v>2026</v>
      </c>
      <c r="AL253" s="62">
        <v>4</v>
      </c>
      <c r="AM253" s="62">
        <v>0</v>
      </c>
      <c r="AN253" s="62">
        <v>0</v>
      </c>
      <c r="AO253" s="62">
        <v>23</v>
      </c>
      <c r="AP253" s="61" t="s">
        <v>926</v>
      </c>
      <c r="AQ253" s="61" t="s">
        <v>1221</v>
      </c>
      <c r="AR253" s="61" t="s">
        <v>2713</v>
      </c>
      <c r="AS253" s="61" t="s">
        <v>2698</v>
      </c>
      <c r="AT253" s="61" t="s">
        <v>1702</v>
      </c>
      <c r="AU253" s="61" t="b">
        <v>1</v>
      </c>
      <c r="AV253" s="61" t="b">
        <v>0</v>
      </c>
      <c r="AW253" s="61" t="s">
        <v>1702</v>
      </c>
      <c r="AX253" s="61" t="s">
        <v>1702</v>
      </c>
      <c r="AY253" s="61">
        <v>0</v>
      </c>
      <c r="AZ253" s="61">
        <v>0</v>
      </c>
      <c r="BA253" s="61">
        <v>0</v>
      </c>
      <c r="BB253" s="61" t="s">
        <v>1946</v>
      </c>
      <c r="BC253" s="61">
        <v>9</v>
      </c>
      <c r="BD253" s="61" t="b">
        <v>0</v>
      </c>
      <c r="BH253" s="47" t="str">
        <f t="shared" si="6"/>
        <v>SGCC</v>
      </c>
      <c r="BI253" s="47" t="str">
        <f t="shared" si="7"/>
        <v>Z22</v>
      </c>
      <c r="BJ253" s="47">
        <v>1219</v>
      </c>
    </row>
    <row r="254" spans="1:62" hidden="1">
      <c r="A254" s="61" t="b">
        <v>0</v>
      </c>
      <c r="B254" s="62">
        <v>10666</v>
      </c>
      <c r="C254" s="61" t="s">
        <v>1702</v>
      </c>
      <c r="D254" s="61" t="s">
        <v>2721</v>
      </c>
      <c r="E254" s="61" t="s">
        <v>2727</v>
      </c>
      <c r="F254" s="61" t="s">
        <v>2065</v>
      </c>
      <c r="G254" s="62" t="s">
        <v>1702</v>
      </c>
      <c r="H254" s="61" t="s">
        <v>1669</v>
      </c>
      <c r="I254" s="61" t="s">
        <v>1675</v>
      </c>
      <c r="J254" s="61" t="s">
        <v>2722</v>
      </c>
      <c r="K254" s="61" t="s">
        <v>2727</v>
      </c>
      <c r="L254" s="61" t="s">
        <v>2032</v>
      </c>
      <c r="M254" s="61" t="s">
        <v>1894</v>
      </c>
      <c r="N254" s="61" t="s">
        <v>1702</v>
      </c>
      <c r="O254" s="61" t="s">
        <v>1945</v>
      </c>
      <c r="P254" s="61">
        <v>0.6</v>
      </c>
      <c r="Q254" s="61">
        <v>62.6</v>
      </c>
      <c r="R254" s="61">
        <v>422</v>
      </c>
      <c r="S254" s="61" t="s">
        <v>2654</v>
      </c>
      <c r="T254" s="61" t="s">
        <v>2654</v>
      </c>
      <c r="U254" s="61" t="s">
        <v>2041</v>
      </c>
      <c r="V254" s="61" t="s">
        <v>2728</v>
      </c>
      <c r="W254" s="61" t="s">
        <v>1938</v>
      </c>
      <c r="X254" s="61" t="s">
        <v>1447</v>
      </c>
      <c r="Y254" s="61" t="s">
        <v>2675</v>
      </c>
      <c r="Z254" s="62">
        <v>194</v>
      </c>
      <c r="AA254" s="61">
        <v>24</v>
      </c>
      <c r="AB254" s="62">
        <v>194</v>
      </c>
      <c r="AC254" s="61">
        <v>24</v>
      </c>
      <c r="AD254" s="62">
        <v>194</v>
      </c>
      <c r="AE254" s="61">
        <v>24</v>
      </c>
      <c r="AF254" s="61" t="s">
        <v>2062</v>
      </c>
      <c r="AG254" s="61" t="s">
        <v>1959</v>
      </c>
      <c r="AH254" s="61" t="s">
        <v>1702</v>
      </c>
      <c r="AI254" s="61">
        <v>0</v>
      </c>
      <c r="AJ254" s="61" t="s">
        <v>2428</v>
      </c>
      <c r="AK254" s="62">
        <v>2025</v>
      </c>
      <c r="AL254" s="62">
        <v>10</v>
      </c>
      <c r="AM254" s="62">
        <v>0</v>
      </c>
      <c r="AN254" s="62">
        <v>7</v>
      </c>
      <c r="AO254" s="62">
        <v>10</v>
      </c>
      <c r="AP254" s="61" t="s">
        <v>1669</v>
      </c>
      <c r="AQ254" s="61" t="s">
        <v>1221</v>
      </c>
      <c r="AR254" s="61" t="s">
        <v>2658</v>
      </c>
      <c r="AS254" s="61" t="s">
        <v>2726</v>
      </c>
      <c r="AT254" s="61" t="s">
        <v>1702</v>
      </c>
      <c r="AU254" s="61" t="b">
        <v>1</v>
      </c>
      <c r="AV254" s="61" t="b">
        <v>0</v>
      </c>
      <c r="AW254" s="61" t="s">
        <v>1702</v>
      </c>
      <c r="AX254" s="61" t="s">
        <v>1702</v>
      </c>
      <c r="AY254" s="61">
        <v>0</v>
      </c>
      <c r="AZ254" s="61">
        <v>0</v>
      </c>
      <c r="BA254" s="61">
        <v>0</v>
      </c>
      <c r="BB254" s="61" t="s">
        <v>1946</v>
      </c>
      <c r="BC254" s="61">
        <v>9</v>
      </c>
      <c r="BD254" s="61" t="b">
        <v>0</v>
      </c>
      <c r="BH254" s="47" t="str">
        <f t="shared" si="6"/>
        <v>SGCC</v>
      </c>
      <c r="BI254" s="47" t="str">
        <f t="shared" si="7"/>
        <v>Z22</v>
      </c>
      <c r="BJ254" s="47">
        <v>1219</v>
      </c>
    </row>
    <row r="255" spans="1:62" hidden="1">
      <c r="A255" s="61" t="b">
        <v>0</v>
      </c>
      <c r="B255" s="62">
        <v>10667</v>
      </c>
      <c r="C255" s="61" t="s">
        <v>1702</v>
      </c>
      <c r="D255" s="61" t="s">
        <v>2735</v>
      </c>
      <c r="E255" s="61" t="s">
        <v>2740</v>
      </c>
      <c r="F255" s="61" t="s">
        <v>2278</v>
      </c>
      <c r="G255" s="62" t="s">
        <v>1702</v>
      </c>
      <c r="H255" s="61" t="s">
        <v>49</v>
      </c>
      <c r="I255" s="61" t="s">
        <v>1675</v>
      </c>
      <c r="J255" s="61" t="s">
        <v>2736</v>
      </c>
      <c r="K255" s="61" t="s">
        <v>2740</v>
      </c>
      <c r="L255" s="61" t="s">
        <v>2032</v>
      </c>
      <c r="M255" s="61" t="s">
        <v>1894</v>
      </c>
      <c r="N255" s="61" t="s">
        <v>1702</v>
      </c>
      <c r="O255" s="61" t="s">
        <v>1945</v>
      </c>
      <c r="P255" s="61">
        <v>0.6</v>
      </c>
      <c r="Q255" s="61">
        <v>84.5</v>
      </c>
      <c r="R255" s="61">
        <v>0</v>
      </c>
      <c r="S255" s="61" t="s">
        <v>2741</v>
      </c>
      <c r="T255" s="61" t="s">
        <v>2741</v>
      </c>
      <c r="U255" s="61" t="s">
        <v>2041</v>
      </c>
      <c r="V255" s="61" t="s">
        <v>2742</v>
      </c>
      <c r="W255" s="61" t="s">
        <v>1938</v>
      </c>
      <c r="X255" s="61" t="s">
        <v>1447</v>
      </c>
      <c r="Y255" s="61" t="s">
        <v>2675</v>
      </c>
      <c r="Z255" s="62">
        <v>1</v>
      </c>
      <c r="AA255" s="61">
        <v>101</v>
      </c>
      <c r="AB255" s="62">
        <v>1</v>
      </c>
      <c r="AC255" s="61">
        <v>101</v>
      </c>
      <c r="AD255" s="62">
        <v>1</v>
      </c>
      <c r="AE255" s="61">
        <v>101</v>
      </c>
      <c r="AF255" s="61" t="s">
        <v>3395</v>
      </c>
      <c r="AG255" s="61" t="s">
        <v>1959</v>
      </c>
      <c r="AH255" s="61" t="s">
        <v>1702</v>
      </c>
      <c r="AI255" s="61">
        <v>0</v>
      </c>
      <c r="AJ255" s="61" t="s">
        <v>2380</v>
      </c>
      <c r="AK255" s="62">
        <v>2025</v>
      </c>
      <c r="AL255" s="62">
        <v>11</v>
      </c>
      <c r="AM255" s="62">
        <v>0</v>
      </c>
      <c r="AN255" s="62">
        <v>6</v>
      </c>
      <c r="AO255" s="62">
        <v>4</v>
      </c>
      <c r="AP255" s="61" t="s">
        <v>49</v>
      </c>
      <c r="AQ255" s="61" t="s">
        <v>1221</v>
      </c>
      <c r="AR255" s="61" t="s">
        <v>2743</v>
      </c>
      <c r="AS255" s="61" t="s">
        <v>2739</v>
      </c>
      <c r="AT255" s="61" t="s">
        <v>1702</v>
      </c>
      <c r="AU255" s="61" t="b">
        <v>1</v>
      </c>
      <c r="AV255" s="61" t="b">
        <v>0</v>
      </c>
      <c r="AW255" s="61" t="s">
        <v>1702</v>
      </c>
      <c r="AX255" s="61" t="s">
        <v>1702</v>
      </c>
      <c r="AY255" s="61">
        <v>0</v>
      </c>
      <c r="AZ255" s="61">
        <v>0</v>
      </c>
      <c r="BA255" s="61">
        <v>0</v>
      </c>
      <c r="BB255" s="61" t="s">
        <v>1946</v>
      </c>
      <c r="BC255" s="61">
        <v>9</v>
      </c>
      <c r="BD255" s="61" t="b">
        <v>0</v>
      </c>
      <c r="BH255" s="47" t="str">
        <f t="shared" si="6"/>
        <v>SGCC</v>
      </c>
      <c r="BI255" s="47" t="str">
        <f t="shared" si="7"/>
        <v>Z22</v>
      </c>
      <c r="BJ255" s="47">
        <v>1219</v>
      </c>
    </row>
    <row r="256" spans="1:62" hidden="1">
      <c r="A256" s="61" t="b">
        <v>0</v>
      </c>
      <c r="B256" s="62">
        <v>10668</v>
      </c>
      <c r="C256" s="61" t="s">
        <v>1702</v>
      </c>
      <c r="D256" s="61" t="s">
        <v>2735</v>
      </c>
      <c r="E256" s="61" t="s">
        <v>2744</v>
      </c>
      <c r="F256" s="61" t="s">
        <v>2278</v>
      </c>
      <c r="G256" s="62" t="s">
        <v>1702</v>
      </c>
      <c r="H256" s="61" t="s">
        <v>49</v>
      </c>
      <c r="I256" s="61" t="s">
        <v>1675</v>
      </c>
      <c r="J256" s="61" t="s">
        <v>2736</v>
      </c>
      <c r="K256" s="61" t="s">
        <v>2744</v>
      </c>
      <c r="L256" s="61" t="s">
        <v>2032</v>
      </c>
      <c r="M256" s="61" t="s">
        <v>1894</v>
      </c>
      <c r="N256" s="61" t="s">
        <v>1702</v>
      </c>
      <c r="O256" s="61" t="s">
        <v>1945</v>
      </c>
      <c r="P256" s="61">
        <v>0.6</v>
      </c>
      <c r="Q256" s="61">
        <v>84.5</v>
      </c>
      <c r="R256" s="61">
        <v>0</v>
      </c>
      <c r="S256" s="61" t="s">
        <v>2741</v>
      </c>
      <c r="T256" s="61" t="s">
        <v>2741</v>
      </c>
      <c r="U256" s="61" t="s">
        <v>2041</v>
      </c>
      <c r="V256" s="61" t="s">
        <v>2742</v>
      </c>
      <c r="W256" s="61" t="s">
        <v>1938</v>
      </c>
      <c r="X256" s="61" t="s">
        <v>1447</v>
      </c>
      <c r="Y256" s="61" t="s">
        <v>2675</v>
      </c>
      <c r="Z256" s="62">
        <v>1</v>
      </c>
      <c r="AA256" s="61">
        <v>101</v>
      </c>
      <c r="AB256" s="62">
        <v>1</v>
      </c>
      <c r="AC256" s="61">
        <v>101</v>
      </c>
      <c r="AD256" s="62">
        <v>1</v>
      </c>
      <c r="AE256" s="61">
        <v>101</v>
      </c>
      <c r="AF256" s="61" t="s">
        <v>3395</v>
      </c>
      <c r="AG256" s="61" t="s">
        <v>1959</v>
      </c>
      <c r="AH256" s="61" t="s">
        <v>1702</v>
      </c>
      <c r="AI256" s="61">
        <v>0</v>
      </c>
      <c r="AJ256" s="61" t="s">
        <v>2380</v>
      </c>
      <c r="AK256" s="62">
        <v>2025</v>
      </c>
      <c r="AL256" s="62">
        <v>11</v>
      </c>
      <c r="AM256" s="62">
        <v>0</v>
      </c>
      <c r="AN256" s="62">
        <v>6</v>
      </c>
      <c r="AO256" s="62">
        <v>4</v>
      </c>
      <c r="AP256" s="61" t="s">
        <v>49</v>
      </c>
      <c r="AQ256" s="61" t="s">
        <v>1221</v>
      </c>
      <c r="AR256" s="61" t="s">
        <v>2743</v>
      </c>
      <c r="AS256" s="61" t="s">
        <v>2739</v>
      </c>
      <c r="AT256" s="61" t="s">
        <v>1702</v>
      </c>
      <c r="AU256" s="61" t="b">
        <v>1</v>
      </c>
      <c r="AV256" s="61" t="b">
        <v>0</v>
      </c>
      <c r="AW256" s="61" t="s">
        <v>1702</v>
      </c>
      <c r="AX256" s="61" t="s">
        <v>1702</v>
      </c>
      <c r="AY256" s="61">
        <v>0</v>
      </c>
      <c r="AZ256" s="61">
        <v>0</v>
      </c>
      <c r="BA256" s="61">
        <v>0</v>
      </c>
      <c r="BB256" s="61" t="s">
        <v>1946</v>
      </c>
      <c r="BC256" s="61">
        <v>9</v>
      </c>
      <c r="BD256" s="61" t="b">
        <v>0</v>
      </c>
      <c r="BH256" s="47" t="str">
        <f t="shared" si="6"/>
        <v>SGCC</v>
      </c>
      <c r="BI256" s="47" t="str">
        <f t="shared" si="7"/>
        <v>Z22</v>
      </c>
      <c r="BJ256" s="47">
        <v>1219</v>
      </c>
    </row>
    <row r="257" spans="1:62" hidden="1">
      <c r="A257" s="61" t="b">
        <v>0</v>
      </c>
      <c r="B257" s="62">
        <v>10669</v>
      </c>
      <c r="C257" s="61" t="s">
        <v>1702</v>
      </c>
      <c r="D257" s="61" t="s">
        <v>2735</v>
      </c>
      <c r="E257" s="61" t="s">
        <v>2745</v>
      </c>
      <c r="F257" s="61" t="s">
        <v>2278</v>
      </c>
      <c r="G257" s="62" t="s">
        <v>1702</v>
      </c>
      <c r="H257" s="61" t="s">
        <v>49</v>
      </c>
      <c r="I257" s="61" t="s">
        <v>1675</v>
      </c>
      <c r="J257" s="61" t="s">
        <v>2736</v>
      </c>
      <c r="K257" s="61" t="s">
        <v>2745</v>
      </c>
      <c r="L257" s="61" t="s">
        <v>2032</v>
      </c>
      <c r="M257" s="61" t="s">
        <v>1894</v>
      </c>
      <c r="N257" s="61" t="s">
        <v>1702</v>
      </c>
      <c r="O257" s="61" t="s">
        <v>1945</v>
      </c>
      <c r="P257" s="61">
        <v>0.6</v>
      </c>
      <c r="Q257" s="61">
        <v>84.5</v>
      </c>
      <c r="R257" s="61">
        <v>0</v>
      </c>
      <c r="S257" s="61" t="s">
        <v>2741</v>
      </c>
      <c r="T257" s="61" t="s">
        <v>2741</v>
      </c>
      <c r="U257" s="61" t="s">
        <v>2041</v>
      </c>
      <c r="V257" s="61" t="s">
        <v>2742</v>
      </c>
      <c r="W257" s="61" t="s">
        <v>1938</v>
      </c>
      <c r="X257" s="61" t="s">
        <v>1447</v>
      </c>
      <c r="Y257" s="61" t="s">
        <v>2675</v>
      </c>
      <c r="Z257" s="62">
        <v>1</v>
      </c>
      <c r="AA257" s="61">
        <v>101</v>
      </c>
      <c r="AB257" s="62">
        <v>1</v>
      </c>
      <c r="AC257" s="61">
        <v>101</v>
      </c>
      <c r="AD257" s="62">
        <v>1</v>
      </c>
      <c r="AE257" s="61">
        <v>101</v>
      </c>
      <c r="AF257" s="61" t="s">
        <v>2066</v>
      </c>
      <c r="AG257" s="61" t="s">
        <v>1959</v>
      </c>
      <c r="AH257" s="61" t="s">
        <v>1702</v>
      </c>
      <c r="AI257" s="61">
        <v>0</v>
      </c>
      <c r="AJ257" s="61" t="s">
        <v>2380</v>
      </c>
      <c r="AK257" s="62">
        <v>2025</v>
      </c>
      <c r="AL257" s="62">
        <v>11</v>
      </c>
      <c r="AM257" s="62">
        <v>0</v>
      </c>
      <c r="AN257" s="62">
        <v>6</v>
      </c>
      <c r="AO257" s="62">
        <v>4</v>
      </c>
      <c r="AP257" s="61" t="s">
        <v>49</v>
      </c>
      <c r="AQ257" s="61" t="s">
        <v>1221</v>
      </c>
      <c r="AR257" s="61" t="s">
        <v>2743</v>
      </c>
      <c r="AS257" s="61" t="s">
        <v>2739</v>
      </c>
      <c r="AT257" s="61" t="s">
        <v>1702</v>
      </c>
      <c r="AU257" s="61" t="b">
        <v>1</v>
      </c>
      <c r="AV257" s="61" t="b">
        <v>0</v>
      </c>
      <c r="AW257" s="61" t="s">
        <v>1702</v>
      </c>
      <c r="AX257" s="61" t="s">
        <v>1702</v>
      </c>
      <c r="AY257" s="61">
        <v>0</v>
      </c>
      <c r="AZ257" s="61">
        <v>0</v>
      </c>
      <c r="BA257" s="61">
        <v>0</v>
      </c>
      <c r="BB257" s="61" t="s">
        <v>1946</v>
      </c>
      <c r="BC257" s="61">
        <v>9</v>
      </c>
      <c r="BD257" s="61" t="b">
        <v>0</v>
      </c>
      <c r="BH257" s="47" t="str">
        <f t="shared" si="6"/>
        <v>SGCC</v>
      </c>
      <c r="BI257" s="47" t="str">
        <f t="shared" si="7"/>
        <v>Z22</v>
      </c>
      <c r="BJ257" s="47">
        <v>1219</v>
      </c>
    </row>
    <row r="258" spans="1:62" hidden="1">
      <c r="A258" s="61" t="b">
        <v>0</v>
      </c>
      <c r="B258" s="62">
        <v>10670</v>
      </c>
      <c r="C258" s="61" t="s">
        <v>1702</v>
      </c>
      <c r="D258" s="61" t="s">
        <v>3962</v>
      </c>
      <c r="E258" s="61" t="s">
        <v>3963</v>
      </c>
      <c r="F258" s="61" t="s">
        <v>2065</v>
      </c>
      <c r="G258" s="62" t="s">
        <v>1702</v>
      </c>
      <c r="H258" s="61" t="s">
        <v>1702</v>
      </c>
      <c r="I258" s="61" t="s">
        <v>1675</v>
      </c>
      <c r="J258" s="61" t="s">
        <v>3964</v>
      </c>
      <c r="K258" s="61" t="s">
        <v>3965</v>
      </c>
      <c r="L258" s="61" t="s">
        <v>2032</v>
      </c>
      <c r="M258" s="61" t="s">
        <v>1894</v>
      </c>
      <c r="N258" s="61" t="s">
        <v>1702</v>
      </c>
      <c r="O258" s="61" t="s">
        <v>1945</v>
      </c>
      <c r="P258" s="61">
        <v>0.8</v>
      </c>
      <c r="Q258" s="61">
        <v>156</v>
      </c>
      <c r="R258" s="61">
        <v>284</v>
      </c>
      <c r="S258" s="61" t="s">
        <v>2886</v>
      </c>
      <c r="T258" s="61" t="s">
        <v>1702</v>
      </c>
      <c r="U258" s="61" t="s">
        <v>2041</v>
      </c>
      <c r="V258" s="61" t="s">
        <v>3966</v>
      </c>
      <c r="W258" s="61" t="s">
        <v>1938</v>
      </c>
      <c r="X258" s="61" t="s">
        <v>1447</v>
      </c>
      <c r="Y258" s="61" t="s">
        <v>2675</v>
      </c>
      <c r="Z258" s="62">
        <v>57</v>
      </c>
      <c r="AA258" s="61">
        <v>16</v>
      </c>
      <c r="AB258" s="62">
        <v>57</v>
      </c>
      <c r="AC258" s="61">
        <v>16</v>
      </c>
      <c r="AD258" s="62">
        <v>57</v>
      </c>
      <c r="AE258" s="61">
        <v>16</v>
      </c>
      <c r="AF258" s="61" t="s">
        <v>2436</v>
      </c>
      <c r="AG258" s="61" t="s">
        <v>3737</v>
      </c>
      <c r="AH258" s="61" t="s">
        <v>3967</v>
      </c>
      <c r="AI258" s="61">
        <v>0</v>
      </c>
      <c r="AJ258" s="61" t="s">
        <v>2612</v>
      </c>
      <c r="AK258" s="62">
        <v>2025</v>
      </c>
      <c r="AL258" s="62">
        <v>8</v>
      </c>
      <c r="AM258" s="62">
        <v>0</v>
      </c>
      <c r="AN258" s="62">
        <v>8</v>
      </c>
      <c r="AO258" s="62">
        <v>27</v>
      </c>
      <c r="AP258" s="61" t="s">
        <v>1702</v>
      </c>
      <c r="AQ258" s="61" t="s">
        <v>1702</v>
      </c>
      <c r="AR258" s="61" t="s">
        <v>1702</v>
      </c>
      <c r="AS258" s="61" t="s">
        <v>2698</v>
      </c>
      <c r="AT258" s="61" t="s">
        <v>1702</v>
      </c>
      <c r="AU258" s="61" t="b">
        <v>1</v>
      </c>
      <c r="AV258" s="61" t="b">
        <v>0</v>
      </c>
      <c r="AW258" s="61" t="s">
        <v>1702</v>
      </c>
      <c r="AX258" s="61" t="s">
        <v>1702</v>
      </c>
      <c r="AY258" s="61">
        <v>0</v>
      </c>
      <c r="AZ258" s="61">
        <v>0</v>
      </c>
      <c r="BA258" s="61">
        <v>0</v>
      </c>
      <c r="BB258" s="61" t="s">
        <v>1946</v>
      </c>
      <c r="BC258" s="61">
        <v>10</v>
      </c>
      <c r="BD258" s="61" t="b">
        <v>0</v>
      </c>
      <c r="BH258" s="47" t="str">
        <f t="shared" si="6"/>
        <v>SGCC</v>
      </c>
      <c r="BI258" s="47" t="str">
        <f t="shared" si="7"/>
        <v>Z22</v>
      </c>
      <c r="BJ258" s="47">
        <v>1219</v>
      </c>
    </row>
    <row r="259" spans="1:62" hidden="1">
      <c r="A259" s="61" t="b">
        <v>0</v>
      </c>
      <c r="B259" s="62">
        <v>10671</v>
      </c>
      <c r="C259" s="61" t="s">
        <v>1702</v>
      </c>
      <c r="D259" s="61" t="s">
        <v>2746</v>
      </c>
      <c r="E259" s="61" t="s">
        <v>2749</v>
      </c>
      <c r="F259" s="61" t="s">
        <v>2065</v>
      </c>
      <c r="G259" s="62" t="s">
        <v>1702</v>
      </c>
      <c r="H259" s="61" t="s">
        <v>1045</v>
      </c>
      <c r="I259" s="61" t="s">
        <v>1675</v>
      </c>
      <c r="J259" s="61" t="s">
        <v>2747</v>
      </c>
      <c r="K259" s="61" t="s">
        <v>2749</v>
      </c>
      <c r="L259" s="61" t="s">
        <v>2032</v>
      </c>
      <c r="M259" s="61" t="s">
        <v>1894</v>
      </c>
      <c r="N259" s="61" t="s">
        <v>1702</v>
      </c>
      <c r="O259" s="61" t="s">
        <v>1945</v>
      </c>
      <c r="P259" s="61">
        <v>0.8</v>
      </c>
      <c r="Q259" s="61">
        <v>360</v>
      </c>
      <c r="R259" s="61">
        <v>625</v>
      </c>
      <c r="S259" s="61" t="s">
        <v>2750</v>
      </c>
      <c r="T259" s="61" t="s">
        <v>2750</v>
      </c>
      <c r="U259" s="61" t="s">
        <v>2041</v>
      </c>
      <c r="V259" s="61" t="s">
        <v>2751</v>
      </c>
      <c r="W259" s="61" t="s">
        <v>1938</v>
      </c>
      <c r="X259" s="61" t="s">
        <v>1447</v>
      </c>
      <c r="Y259" s="61" t="s">
        <v>2675</v>
      </c>
      <c r="Z259" s="62">
        <v>2</v>
      </c>
      <c r="AA259" s="61">
        <v>2</v>
      </c>
      <c r="AB259" s="62">
        <v>2</v>
      </c>
      <c r="AC259" s="61">
        <v>2</v>
      </c>
      <c r="AD259" s="62">
        <v>2</v>
      </c>
      <c r="AE259" s="61">
        <v>2</v>
      </c>
      <c r="AF259" s="61" t="s">
        <v>2055</v>
      </c>
      <c r="AG259" s="61" t="s">
        <v>1959</v>
      </c>
      <c r="AH259" s="61" t="s">
        <v>1702</v>
      </c>
      <c r="AI259" s="61">
        <v>0</v>
      </c>
      <c r="AJ259" s="61" t="s">
        <v>2706</v>
      </c>
      <c r="AK259" s="62">
        <v>2025</v>
      </c>
      <c r="AL259" s="62">
        <v>9</v>
      </c>
      <c r="AM259" s="62">
        <v>0</v>
      </c>
      <c r="AN259" s="62">
        <v>7</v>
      </c>
      <c r="AO259" s="62">
        <v>24</v>
      </c>
      <c r="AP259" s="61" t="s">
        <v>1045</v>
      </c>
      <c r="AQ259" s="61" t="s">
        <v>1221</v>
      </c>
      <c r="AR259" s="61" t="s">
        <v>2752</v>
      </c>
      <c r="AS259" s="61" t="s">
        <v>2748</v>
      </c>
      <c r="AT259" s="61" t="s">
        <v>1702</v>
      </c>
      <c r="AU259" s="61" t="b">
        <v>1</v>
      </c>
      <c r="AV259" s="61" t="b">
        <v>0</v>
      </c>
      <c r="AW259" s="61" t="s">
        <v>1702</v>
      </c>
      <c r="AX259" s="61" t="s">
        <v>1702</v>
      </c>
      <c r="AY259" s="61">
        <v>0</v>
      </c>
      <c r="AZ259" s="61">
        <v>0</v>
      </c>
      <c r="BA259" s="61">
        <v>0</v>
      </c>
      <c r="BB259" s="61" t="s">
        <v>1946</v>
      </c>
      <c r="BC259" s="61">
        <v>10</v>
      </c>
      <c r="BD259" s="61" t="b">
        <v>0</v>
      </c>
      <c r="BH259" s="47" t="str">
        <f t="shared" si="6"/>
        <v>SGCC</v>
      </c>
      <c r="BI259" s="47" t="str">
        <f t="shared" si="7"/>
        <v>Z22</v>
      </c>
      <c r="BJ259" s="47">
        <v>1219</v>
      </c>
    </row>
    <row r="260" spans="1:62" hidden="1">
      <c r="A260" s="61" t="b">
        <v>0</v>
      </c>
      <c r="B260" s="62">
        <v>10672</v>
      </c>
      <c r="C260" s="61" t="s">
        <v>1702</v>
      </c>
      <c r="D260" s="61" t="s">
        <v>2755</v>
      </c>
      <c r="E260" s="61" t="s">
        <v>4585</v>
      </c>
      <c r="F260" s="61" t="s">
        <v>1702</v>
      </c>
      <c r="G260" s="62" t="s">
        <v>1702</v>
      </c>
      <c r="H260" s="61" t="s">
        <v>1702</v>
      </c>
      <c r="I260" s="61" t="s">
        <v>1675</v>
      </c>
      <c r="J260" s="61" t="s">
        <v>2756</v>
      </c>
      <c r="K260" s="61" t="s">
        <v>4585</v>
      </c>
      <c r="L260" s="61" t="s">
        <v>2032</v>
      </c>
      <c r="M260" s="61" t="s">
        <v>1894</v>
      </c>
      <c r="N260" s="61" t="s">
        <v>1702</v>
      </c>
      <c r="O260" s="61" t="s">
        <v>1945</v>
      </c>
      <c r="P260" s="61">
        <v>0.8</v>
      </c>
      <c r="Q260" s="61">
        <v>210</v>
      </c>
      <c r="R260" s="61">
        <v>1219</v>
      </c>
      <c r="S260" s="61" t="s">
        <v>3548</v>
      </c>
      <c r="T260" s="61" t="s">
        <v>3548</v>
      </c>
      <c r="U260" s="61" t="s">
        <v>2041</v>
      </c>
      <c r="V260" s="61" t="s">
        <v>4586</v>
      </c>
      <c r="W260" s="61" t="s">
        <v>1938</v>
      </c>
      <c r="X260" s="61" t="s">
        <v>1447</v>
      </c>
      <c r="Y260" s="61" t="s">
        <v>2675</v>
      </c>
      <c r="Z260" s="62">
        <v>105</v>
      </c>
      <c r="AA260" s="61">
        <v>165</v>
      </c>
      <c r="AB260" s="62">
        <v>105</v>
      </c>
      <c r="AC260" s="61">
        <v>165</v>
      </c>
      <c r="AD260" s="62">
        <v>105</v>
      </c>
      <c r="AE260" s="61">
        <v>165</v>
      </c>
      <c r="AF260" s="61" t="s">
        <v>2042</v>
      </c>
      <c r="AG260" s="61" t="s">
        <v>1959</v>
      </c>
      <c r="AH260" s="61" t="s">
        <v>1702</v>
      </c>
      <c r="AI260" s="61">
        <v>0</v>
      </c>
      <c r="AJ260" s="61" t="s">
        <v>4564</v>
      </c>
      <c r="AK260" s="62">
        <v>2026</v>
      </c>
      <c r="AL260" s="62">
        <v>1</v>
      </c>
      <c r="AM260" s="62">
        <v>0</v>
      </c>
      <c r="AN260" s="62">
        <v>3</v>
      </c>
      <c r="AO260" s="62">
        <v>27</v>
      </c>
      <c r="AP260" s="61" t="s">
        <v>1702</v>
      </c>
      <c r="AQ260" s="61" t="s">
        <v>1702</v>
      </c>
      <c r="AR260" s="61" t="s">
        <v>1702</v>
      </c>
      <c r="AS260" s="61" t="s">
        <v>2757</v>
      </c>
      <c r="AT260" s="61" t="s">
        <v>1702</v>
      </c>
      <c r="AU260" s="61" t="b">
        <v>1</v>
      </c>
      <c r="AV260" s="61" t="b">
        <v>0</v>
      </c>
      <c r="AW260" s="61" t="s">
        <v>1702</v>
      </c>
      <c r="AX260" s="61" t="s">
        <v>1702</v>
      </c>
      <c r="AY260" s="61">
        <v>0</v>
      </c>
      <c r="AZ260" s="61">
        <v>0</v>
      </c>
      <c r="BA260" s="61">
        <v>0</v>
      </c>
      <c r="BB260" s="61" t="s">
        <v>1946</v>
      </c>
      <c r="BC260" s="61">
        <v>10</v>
      </c>
      <c r="BD260" s="61" t="b">
        <v>0</v>
      </c>
      <c r="BH260" s="47" t="str">
        <f t="shared" si="6"/>
        <v>SGCC</v>
      </c>
      <c r="BI260" s="47" t="str">
        <f t="shared" si="7"/>
        <v>Z22</v>
      </c>
      <c r="BJ260" s="47">
        <v>1219</v>
      </c>
    </row>
    <row r="261" spans="1:62" hidden="1">
      <c r="A261" s="61" t="b">
        <v>0</v>
      </c>
      <c r="B261" s="62">
        <v>10674</v>
      </c>
      <c r="C261" s="61" t="s">
        <v>1702</v>
      </c>
      <c r="D261" s="61" t="s">
        <v>3549</v>
      </c>
      <c r="E261" s="61" t="s">
        <v>3968</v>
      </c>
      <c r="F261" s="61" t="s">
        <v>2168</v>
      </c>
      <c r="G261" s="62" t="s">
        <v>1702</v>
      </c>
      <c r="H261" s="61" t="s">
        <v>1702</v>
      </c>
      <c r="I261" s="61" t="s">
        <v>1675</v>
      </c>
      <c r="J261" s="61" t="s">
        <v>3550</v>
      </c>
      <c r="K261" s="61" t="s">
        <v>3969</v>
      </c>
      <c r="L261" s="61" t="s">
        <v>2032</v>
      </c>
      <c r="M261" s="61" t="s">
        <v>1894</v>
      </c>
      <c r="N261" s="61" t="s">
        <v>1702</v>
      </c>
      <c r="O261" s="61" t="s">
        <v>1945</v>
      </c>
      <c r="P261" s="61">
        <v>1.2</v>
      </c>
      <c r="Q261" s="61">
        <v>346</v>
      </c>
      <c r="R261" s="61">
        <v>56</v>
      </c>
      <c r="S261" s="61" t="s">
        <v>2634</v>
      </c>
      <c r="T261" s="61" t="s">
        <v>1702</v>
      </c>
      <c r="U261" s="61" t="s">
        <v>2041</v>
      </c>
      <c r="V261" s="61" t="s">
        <v>3970</v>
      </c>
      <c r="W261" s="61" t="s">
        <v>1938</v>
      </c>
      <c r="X261" s="61" t="s">
        <v>1447</v>
      </c>
      <c r="Y261" s="61" t="s">
        <v>2675</v>
      </c>
      <c r="Z261" s="62">
        <v>45</v>
      </c>
      <c r="AA261" s="61">
        <v>8</v>
      </c>
      <c r="AB261" s="62">
        <v>45</v>
      </c>
      <c r="AC261" s="61">
        <v>8</v>
      </c>
      <c r="AD261" s="62">
        <v>45</v>
      </c>
      <c r="AE261" s="61">
        <v>8</v>
      </c>
      <c r="AF261" s="61" t="s">
        <v>2436</v>
      </c>
      <c r="AG261" s="61" t="s">
        <v>3737</v>
      </c>
      <c r="AH261" s="61" t="s">
        <v>3971</v>
      </c>
      <c r="AI261" s="61">
        <v>0</v>
      </c>
      <c r="AJ261" s="61" t="s">
        <v>2228</v>
      </c>
      <c r="AK261" s="62">
        <v>2025</v>
      </c>
      <c r="AL261" s="62">
        <v>10</v>
      </c>
      <c r="AM261" s="62">
        <v>0</v>
      </c>
      <c r="AN261" s="62">
        <v>7</v>
      </c>
      <c r="AO261" s="62">
        <v>9</v>
      </c>
      <c r="AP261" s="61" t="s">
        <v>1702</v>
      </c>
      <c r="AQ261" s="61" t="s">
        <v>1702</v>
      </c>
      <c r="AR261" s="61" t="s">
        <v>1702</v>
      </c>
      <c r="AS261" s="61" t="s">
        <v>3551</v>
      </c>
      <c r="AT261" s="61" t="s">
        <v>1702</v>
      </c>
      <c r="AU261" s="61" t="b">
        <v>1</v>
      </c>
      <c r="AV261" s="61" t="b">
        <v>0</v>
      </c>
      <c r="AW261" s="61" t="s">
        <v>1702</v>
      </c>
      <c r="AX261" s="61" t="s">
        <v>1702</v>
      </c>
      <c r="AY261" s="61">
        <v>0</v>
      </c>
      <c r="AZ261" s="61">
        <v>0</v>
      </c>
      <c r="BA261" s="61">
        <v>0</v>
      </c>
      <c r="BB261" s="61" t="s">
        <v>1946</v>
      </c>
      <c r="BC261" s="61">
        <v>11</v>
      </c>
      <c r="BD261" s="61" t="b">
        <v>0</v>
      </c>
      <c r="BH261" s="47" t="s">
        <v>1197</v>
      </c>
      <c r="BI261" s="47" t="str">
        <f t="shared" si="7"/>
        <v>Z22</v>
      </c>
      <c r="BJ261" s="47">
        <v>1219</v>
      </c>
    </row>
    <row r="262" spans="1:62" hidden="1">
      <c r="A262" s="61" t="b">
        <v>0</v>
      </c>
      <c r="B262" s="62">
        <v>10678</v>
      </c>
      <c r="C262" s="61" t="s">
        <v>1702</v>
      </c>
      <c r="D262" s="61" t="s">
        <v>2761</v>
      </c>
      <c r="E262" s="61" t="s">
        <v>3972</v>
      </c>
      <c r="F262" s="61" t="s">
        <v>2065</v>
      </c>
      <c r="G262" s="62" t="s">
        <v>1702</v>
      </c>
      <c r="H262" s="61" t="s">
        <v>1541</v>
      </c>
      <c r="I262" s="61" t="s">
        <v>1675</v>
      </c>
      <c r="J262" s="61" t="s">
        <v>2762</v>
      </c>
      <c r="K262" s="61" t="s">
        <v>3972</v>
      </c>
      <c r="L262" s="61" t="s">
        <v>2032</v>
      </c>
      <c r="M262" s="61" t="s">
        <v>1894</v>
      </c>
      <c r="N262" s="61" t="s">
        <v>1702</v>
      </c>
      <c r="O262" s="61" t="s">
        <v>1945</v>
      </c>
      <c r="P262" s="61">
        <v>2</v>
      </c>
      <c r="Q262" s="61">
        <v>104</v>
      </c>
      <c r="R262" s="61">
        <v>180</v>
      </c>
      <c r="S262" s="61" t="s">
        <v>2764</v>
      </c>
      <c r="T262" s="61" t="s">
        <v>2115</v>
      </c>
      <c r="U262" s="61" t="s">
        <v>2041</v>
      </c>
      <c r="V262" s="61" t="s">
        <v>3973</v>
      </c>
      <c r="W262" s="61" t="s">
        <v>1938</v>
      </c>
      <c r="X262" s="61" t="s">
        <v>1447</v>
      </c>
      <c r="Y262" s="61" t="s">
        <v>2675</v>
      </c>
      <c r="Z262" s="62">
        <v>318</v>
      </c>
      <c r="AA262" s="61">
        <v>91</v>
      </c>
      <c r="AB262" s="62">
        <v>318</v>
      </c>
      <c r="AC262" s="61">
        <v>91</v>
      </c>
      <c r="AD262" s="62">
        <v>318</v>
      </c>
      <c r="AE262" s="61">
        <v>91</v>
      </c>
      <c r="AF262" s="61" t="s">
        <v>2392</v>
      </c>
      <c r="AG262" s="61" t="s">
        <v>1959</v>
      </c>
      <c r="AH262" s="61" t="s">
        <v>1702</v>
      </c>
      <c r="AI262" s="61">
        <v>0</v>
      </c>
      <c r="AJ262" s="61" t="s">
        <v>3831</v>
      </c>
      <c r="AK262" s="62">
        <v>2025</v>
      </c>
      <c r="AL262" s="62">
        <v>12</v>
      </c>
      <c r="AM262" s="62">
        <v>0</v>
      </c>
      <c r="AN262" s="62">
        <v>5</v>
      </c>
      <c r="AO262" s="62">
        <v>14</v>
      </c>
      <c r="AP262" s="61" t="s">
        <v>1541</v>
      </c>
      <c r="AQ262" s="61" t="s">
        <v>1270</v>
      </c>
      <c r="AR262" s="61" t="s">
        <v>2118</v>
      </c>
      <c r="AS262" s="61" t="s">
        <v>2763</v>
      </c>
      <c r="AT262" s="61" t="s">
        <v>1702</v>
      </c>
      <c r="AU262" s="61" t="b">
        <v>1</v>
      </c>
      <c r="AV262" s="61" t="b">
        <v>0</v>
      </c>
      <c r="AW262" s="61" t="s">
        <v>1702</v>
      </c>
      <c r="AX262" s="61" t="s">
        <v>1702</v>
      </c>
      <c r="AY262" s="61">
        <v>0</v>
      </c>
      <c r="AZ262" s="61">
        <v>0</v>
      </c>
      <c r="BA262" s="61">
        <v>0</v>
      </c>
      <c r="BB262" s="61" t="s">
        <v>1946</v>
      </c>
      <c r="BC262" s="61">
        <v>13</v>
      </c>
      <c r="BD262" s="61" t="b">
        <v>0</v>
      </c>
      <c r="BH262" s="47" t="s">
        <v>1197</v>
      </c>
      <c r="BI262" s="47" t="str">
        <f t="shared" ref="BI262:BI325" si="8">RIGHT(O262,3)</f>
        <v>Z22</v>
      </c>
      <c r="BJ262" s="47">
        <v>1219</v>
      </c>
    </row>
    <row r="263" spans="1:62" hidden="1">
      <c r="A263" s="61" t="b">
        <v>0</v>
      </c>
      <c r="B263" s="62">
        <v>10679</v>
      </c>
      <c r="C263" s="61" t="s">
        <v>1702</v>
      </c>
      <c r="D263" s="61" t="s">
        <v>3553</v>
      </c>
      <c r="E263" s="61" t="s">
        <v>3554</v>
      </c>
      <c r="F263" s="61" t="s">
        <v>1702</v>
      </c>
      <c r="G263" s="62" t="s">
        <v>1702</v>
      </c>
      <c r="H263" s="61" t="s">
        <v>1702</v>
      </c>
      <c r="I263" s="61" t="s">
        <v>1675</v>
      </c>
      <c r="J263" s="61" t="s">
        <v>3555</v>
      </c>
      <c r="K263" s="61" t="s">
        <v>3554</v>
      </c>
      <c r="L263" s="61" t="s">
        <v>2032</v>
      </c>
      <c r="M263" s="61" t="s">
        <v>1894</v>
      </c>
      <c r="N263" s="61" t="s">
        <v>1702</v>
      </c>
      <c r="O263" s="61" t="s">
        <v>1945</v>
      </c>
      <c r="P263" s="61">
        <v>2</v>
      </c>
      <c r="Q263" s="61">
        <v>57.5</v>
      </c>
      <c r="R263" s="61">
        <v>0</v>
      </c>
      <c r="S263" s="61" t="s">
        <v>3556</v>
      </c>
      <c r="T263" s="61" t="s">
        <v>3556</v>
      </c>
      <c r="U263" s="61" t="s">
        <v>2041</v>
      </c>
      <c r="V263" s="61" t="s">
        <v>3557</v>
      </c>
      <c r="W263" s="61" t="s">
        <v>1938</v>
      </c>
      <c r="X263" s="61" t="s">
        <v>1447</v>
      </c>
      <c r="Y263" s="61" t="s">
        <v>2675</v>
      </c>
      <c r="Z263" s="62">
        <v>1</v>
      </c>
      <c r="AA263" s="61">
        <v>227</v>
      </c>
      <c r="AB263" s="62">
        <v>1</v>
      </c>
      <c r="AC263" s="61">
        <v>227</v>
      </c>
      <c r="AD263" s="62">
        <v>1</v>
      </c>
      <c r="AE263" s="61">
        <v>227</v>
      </c>
      <c r="AF263" s="61" t="s">
        <v>2537</v>
      </c>
      <c r="AG263" s="61" t="s">
        <v>1958</v>
      </c>
      <c r="AH263" s="61" t="s">
        <v>1702</v>
      </c>
      <c r="AI263" s="61">
        <v>0</v>
      </c>
      <c r="AJ263" s="61" t="s">
        <v>1975</v>
      </c>
      <c r="AK263" s="62">
        <v>2025</v>
      </c>
      <c r="AL263" s="62">
        <v>8</v>
      </c>
      <c r="AM263" s="62">
        <v>0</v>
      </c>
      <c r="AN263" s="62">
        <v>8</v>
      </c>
      <c r="AO263" s="62">
        <v>23</v>
      </c>
      <c r="AP263" s="61" t="s">
        <v>1702</v>
      </c>
      <c r="AQ263" s="61" t="s">
        <v>1702</v>
      </c>
      <c r="AR263" s="61" t="s">
        <v>1702</v>
      </c>
      <c r="AS263" s="61" t="s">
        <v>3558</v>
      </c>
      <c r="AT263" s="61" t="s">
        <v>1702</v>
      </c>
      <c r="AU263" s="61" t="b">
        <v>1</v>
      </c>
      <c r="AV263" s="61" t="b">
        <v>0</v>
      </c>
      <c r="AW263" s="61" t="s">
        <v>1702</v>
      </c>
      <c r="AX263" s="61" t="s">
        <v>1702</v>
      </c>
      <c r="AY263" s="61">
        <v>0</v>
      </c>
      <c r="AZ263" s="61">
        <v>0</v>
      </c>
      <c r="BA263" s="61">
        <v>0</v>
      </c>
      <c r="BB263" s="61" t="s">
        <v>1946</v>
      </c>
      <c r="BC263" s="61">
        <v>13</v>
      </c>
      <c r="BD263" s="61" t="b">
        <v>0</v>
      </c>
      <c r="BH263" s="47" t="s">
        <v>1197</v>
      </c>
      <c r="BI263" s="47" t="str">
        <f t="shared" si="8"/>
        <v>Z22</v>
      </c>
      <c r="BJ263" s="47">
        <v>1219</v>
      </c>
    </row>
    <row r="264" spans="1:62" hidden="1">
      <c r="A264" s="61" t="b">
        <v>0</v>
      </c>
      <c r="B264" s="62">
        <v>10680</v>
      </c>
      <c r="C264" s="61" t="s">
        <v>1702</v>
      </c>
      <c r="D264" s="61" t="s">
        <v>2765</v>
      </c>
      <c r="E264" s="61" t="s">
        <v>2766</v>
      </c>
      <c r="F264" s="61" t="s">
        <v>2607</v>
      </c>
      <c r="G264" s="62">
        <v>34</v>
      </c>
      <c r="H264" s="61" t="s">
        <v>643</v>
      </c>
      <c r="I264" s="61" t="s">
        <v>1675</v>
      </c>
      <c r="J264" s="61" t="s">
        <v>2767</v>
      </c>
      <c r="K264" s="61" t="s">
        <v>2766</v>
      </c>
      <c r="L264" s="61" t="s">
        <v>2032</v>
      </c>
      <c r="M264" s="61" t="s">
        <v>1894</v>
      </c>
      <c r="N264" s="61" t="s">
        <v>1702</v>
      </c>
      <c r="O264" s="61" t="s">
        <v>1945</v>
      </c>
      <c r="P264" s="61">
        <v>2</v>
      </c>
      <c r="Q264" s="61">
        <v>104</v>
      </c>
      <c r="R264" s="61">
        <v>180</v>
      </c>
      <c r="S264" s="61" t="s">
        <v>2115</v>
      </c>
      <c r="T264" s="61" t="s">
        <v>2115</v>
      </c>
      <c r="U264" s="61" t="s">
        <v>2041</v>
      </c>
      <c r="V264" s="61" t="s">
        <v>2768</v>
      </c>
      <c r="W264" s="61" t="s">
        <v>1938</v>
      </c>
      <c r="X264" s="61" t="s">
        <v>1447</v>
      </c>
      <c r="Y264" s="61" t="s">
        <v>2675</v>
      </c>
      <c r="Z264" s="62">
        <v>8</v>
      </c>
      <c r="AA264" s="61">
        <v>2</v>
      </c>
      <c r="AB264" s="62">
        <v>8</v>
      </c>
      <c r="AC264" s="61">
        <v>2</v>
      </c>
      <c r="AD264" s="62">
        <v>8</v>
      </c>
      <c r="AE264" s="61">
        <v>2</v>
      </c>
      <c r="AF264" s="61" t="s">
        <v>2070</v>
      </c>
      <c r="AG264" s="61" t="s">
        <v>1959</v>
      </c>
      <c r="AH264" s="61" t="s">
        <v>1702</v>
      </c>
      <c r="AI264" s="61">
        <v>0</v>
      </c>
      <c r="AJ264" s="61" t="s">
        <v>2526</v>
      </c>
      <c r="AK264" s="62">
        <v>2025</v>
      </c>
      <c r="AL264" s="62">
        <v>8</v>
      </c>
      <c r="AM264" s="62">
        <v>0</v>
      </c>
      <c r="AN264" s="62">
        <v>8</v>
      </c>
      <c r="AO264" s="62">
        <v>19</v>
      </c>
      <c r="AP264" s="61" t="s">
        <v>643</v>
      </c>
      <c r="AQ264" s="61" t="s">
        <v>1270</v>
      </c>
      <c r="AR264" s="61" t="s">
        <v>2118</v>
      </c>
      <c r="AS264" s="61" t="s">
        <v>2769</v>
      </c>
      <c r="AT264" s="61" t="s">
        <v>1702</v>
      </c>
      <c r="AU264" s="61" t="b">
        <v>1</v>
      </c>
      <c r="AV264" s="61" t="b">
        <v>0</v>
      </c>
      <c r="AW264" s="61" t="s">
        <v>1702</v>
      </c>
      <c r="AX264" s="61" t="s">
        <v>1702</v>
      </c>
      <c r="AY264" s="61">
        <v>0</v>
      </c>
      <c r="AZ264" s="61">
        <v>0</v>
      </c>
      <c r="BA264" s="61">
        <v>0</v>
      </c>
      <c r="BB264" s="61" t="s">
        <v>1946</v>
      </c>
      <c r="BC264" s="61">
        <v>13</v>
      </c>
      <c r="BD264" s="61" t="b">
        <v>0</v>
      </c>
      <c r="BH264" s="47" t="s">
        <v>1197</v>
      </c>
      <c r="BI264" s="47" t="str">
        <f t="shared" si="8"/>
        <v>Z22</v>
      </c>
      <c r="BJ264" s="47">
        <v>1219</v>
      </c>
    </row>
    <row r="265" spans="1:62" hidden="1">
      <c r="A265" s="61" t="b">
        <v>0</v>
      </c>
      <c r="B265" s="62">
        <v>10681</v>
      </c>
      <c r="C265" s="61" t="s">
        <v>1702</v>
      </c>
      <c r="D265" s="61" t="s">
        <v>2770</v>
      </c>
      <c r="E265" s="61" t="s">
        <v>2774</v>
      </c>
      <c r="F265" s="61" t="s">
        <v>2607</v>
      </c>
      <c r="G265" s="62">
        <v>34</v>
      </c>
      <c r="H265" s="61" t="s">
        <v>643</v>
      </c>
      <c r="I265" s="61" t="s">
        <v>1675</v>
      </c>
      <c r="J265" s="61" t="s">
        <v>2771</v>
      </c>
      <c r="K265" s="61" t="s">
        <v>2774</v>
      </c>
      <c r="L265" s="61" t="s">
        <v>2032</v>
      </c>
      <c r="M265" s="61" t="s">
        <v>1894</v>
      </c>
      <c r="N265" s="61" t="s">
        <v>1702</v>
      </c>
      <c r="O265" s="61" t="s">
        <v>1945</v>
      </c>
      <c r="P265" s="61">
        <v>2</v>
      </c>
      <c r="Q265" s="61">
        <v>104</v>
      </c>
      <c r="R265" s="61">
        <v>180</v>
      </c>
      <c r="S265" s="61" t="s">
        <v>2115</v>
      </c>
      <c r="T265" s="61" t="s">
        <v>2115</v>
      </c>
      <c r="U265" s="61" t="s">
        <v>2041</v>
      </c>
      <c r="V265" s="61" t="s">
        <v>2775</v>
      </c>
      <c r="W265" s="61" t="s">
        <v>1938</v>
      </c>
      <c r="X265" s="61" t="s">
        <v>1447</v>
      </c>
      <c r="Y265" s="61" t="s">
        <v>2675</v>
      </c>
      <c r="Z265" s="62">
        <v>23</v>
      </c>
      <c r="AA265" s="61">
        <v>7</v>
      </c>
      <c r="AB265" s="62">
        <v>23</v>
      </c>
      <c r="AC265" s="61">
        <v>7</v>
      </c>
      <c r="AD265" s="62">
        <v>23</v>
      </c>
      <c r="AE265" s="61">
        <v>7</v>
      </c>
      <c r="AF265" s="61" t="s">
        <v>2037</v>
      </c>
      <c r="AG265" s="61" t="s">
        <v>1959</v>
      </c>
      <c r="AH265" s="61" t="s">
        <v>1702</v>
      </c>
      <c r="AI265" s="61">
        <v>0</v>
      </c>
      <c r="AJ265" s="61" t="s">
        <v>2303</v>
      </c>
      <c r="AK265" s="62">
        <v>2025</v>
      </c>
      <c r="AL265" s="62">
        <v>9</v>
      </c>
      <c r="AM265" s="62">
        <v>0</v>
      </c>
      <c r="AN265" s="62">
        <v>7</v>
      </c>
      <c r="AO265" s="62">
        <v>29</v>
      </c>
      <c r="AP265" s="61" t="s">
        <v>643</v>
      </c>
      <c r="AQ265" s="61" t="s">
        <v>1270</v>
      </c>
      <c r="AR265" s="61" t="s">
        <v>2118</v>
      </c>
      <c r="AS265" s="61" t="s">
        <v>2772</v>
      </c>
      <c r="AT265" s="61" t="s">
        <v>1702</v>
      </c>
      <c r="AU265" s="61" t="b">
        <v>1</v>
      </c>
      <c r="AV265" s="61" t="b">
        <v>0</v>
      </c>
      <c r="AW265" s="61" t="s">
        <v>1702</v>
      </c>
      <c r="AX265" s="61" t="s">
        <v>1702</v>
      </c>
      <c r="AY265" s="61">
        <v>0</v>
      </c>
      <c r="AZ265" s="61">
        <v>0</v>
      </c>
      <c r="BA265" s="61">
        <v>0</v>
      </c>
      <c r="BB265" s="61" t="s">
        <v>1946</v>
      </c>
      <c r="BC265" s="61">
        <v>13</v>
      </c>
      <c r="BD265" s="61" t="b">
        <v>0</v>
      </c>
      <c r="BH265" s="47" t="s">
        <v>1197</v>
      </c>
      <c r="BI265" s="47" t="str">
        <f t="shared" si="8"/>
        <v>Z22</v>
      </c>
      <c r="BJ265" s="47">
        <v>1219</v>
      </c>
    </row>
    <row r="266" spans="1:62" hidden="1">
      <c r="A266" s="61" t="b">
        <v>0</v>
      </c>
      <c r="B266" s="62">
        <v>10682</v>
      </c>
      <c r="C266" s="61" t="s">
        <v>1702</v>
      </c>
      <c r="D266" s="61" t="s">
        <v>2776</v>
      </c>
      <c r="E266" s="61" t="s">
        <v>2778</v>
      </c>
      <c r="F266" s="61" t="s">
        <v>2030</v>
      </c>
      <c r="G266" s="62" t="s">
        <v>1702</v>
      </c>
      <c r="H266" s="61" t="s">
        <v>1055</v>
      </c>
      <c r="I266" s="61" t="s">
        <v>1675</v>
      </c>
      <c r="J266" s="61" t="s">
        <v>2777</v>
      </c>
      <c r="K266" s="61" t="s">
        <v>2778</v>
      </c>
      <c r="L266" s="61" t="s">
        <v>2032</v>
      </c>
      <c r="M266" s="61" t="s">
        <v>1894</v>
      </c>
      <c r="N266" s="61" t="s">
        <v>1702</v>
      </c>
      <c r="O266" s="61" t="s">
        <v>1941</v>
      </c>
      <c r="P266" s="61">
        <v>0.7</v>
      </c>
      <c r="Q266" s="61">
        <v>242.5</v>
      </c>
      <c r="R266" s="61">
        <v>612</v>
      </c>
      <c r="S266" s="61" t="s">
        <v>2779</v>
      </c>
      <c r="T266" s="61" t="s">
        <v>2780</v>
      </c>
      <c r="U266" s="61" t="s">
        <v>2041</v>
      </c>
      <c r="V266" s="61" t="s">
        <v>2781</v>
      </c>
      <c r="W266" s="61" t="s">
        <v>1938</v>
      </c>
      <c r="X266" s="61" t="s">
        <v>1447</v>
      </c>
      <c r="Y266" s="61" t="s">
        <v>2675</v>
      </c>
      <c r="Z266" s="62">
        <v>2</v>
      </c>
      <c r="AA266" s="61">
        <v>2</v>
      </c>
      <c r="AB266" s="62">
        <v>2</v>
      </c>
      <c r="AC266" s="61">
        <v>2</v>
      </c>
      <c r="AD266" s="62">
        <v>2</v>
      </c>
      <c r="AE266" s="61">
        <v>2</v>
      </c>
      <c r="AF266" s="61" t="s">
        <v>2070</v>
      </c>
      <c r="AG266" s="61" t="s">
        <v>1959</v>
      </c>
      <c r="AH266" s="61" t="s">
        <v>1702</v>
      </c>
      <c r="AI266" s="61">
        <v>0</v>
      </c>
      <c r="AJ266" s="61" t="s">
        <v>2571</v>
      </c>
      <c r="AK266" s="62">
        <v>2025</v>
      </c>
      <c r="AL266" s="62">
        <v>9</v>
      </c>
      <c r="AM266" s="62">
        <v>0</v>
      </c>
      <c r="AN266" s="62">
        <v>8</v>
      </c>
      <c r="AO266" s="62">
        <v>1</v>
      </c>
      <c r="AP266" s="61" t="s">
        <v>1055</v>
      </c>
      <c r="AQ266" s="61" t="s">
        <v>1221</v>
      </c>
      <c r="AR266" s="61" t="s">
        <v>3974</v>
      </c>
      <c r="AS266" s="61" t="s">
        <v>2758</v>
      </c>
      <c r="AT266" s="61" t="s">
        <v>1702</v>
      </c>
      <c r="AU266" s="61" t="b">
        <v>1</v>
      </c>
      <c r="AV266" s="61" t="b">
        <v>0</v>
      </c>
      <c r="AW266" s="61" t="s">
        <v>1702</v>
      </c>
      <c r="AX266" s="61" t="s">
        <v>1702</v>
      </c>
      <c r="AY266" s="61">
        <v>0</v>
      </c>
      <c r="AZ266" s="61">
        <v>0</v>
      </c>
      <c r="BA266" s="61">
        <v>0</v>
      </c>
      <c r="BB266" s="61" t="s">
        <v>1950</v>
      </c>
      <c r="BC266" s="61">
        <v>2</v>
      </c>
      <c r="BD266" s="61" t="b">
        <v>0</v>
      </c>
      <c r="BH266" s="47" t="s">
        <v>1197</v>
      </c>
      <c r="BI266" s="47" t="str">
        <f t="shared" si="8"/>
        <v>Z18</v>
      </c>
      <c r="BJ266" s="47">
        <v>1219</v>
      </c>
    </row>
    <row r="267" spans="1:62" hidden="1">
      <c r="A267" s="61" t="b">
        <v>0</v>
      </c>
      <c r="B267" s="62">
        <v>10683</v>
      </c>
      <c r="C267" s="61" t="s">
        <v>1702</v>
      </c>
      <c r="D267" s="61" t="s">
        <v>2776</v>
      </c>
      <c r="E267" s="61" t="s">
        <v>2784</v>
      </c>
      <c r="F267" s="61" t="s">
        <v>2069</v>
      </c>
      <c r="G267" s="62" t="s">
        <v>1702</v>
      </c>
      <c r="H267" s="61" t="s">
        <v>71</v>
      </c>
      <c r="I267" s="61" t="s">
        <v>1675</v>
      </c>
      <c r="J267" s="61" t="s">
        <v>2777</v>
      </c>
      <c r="K267" s="61" t="s">
        <v>2784</v>
      </c>
      <c r="L267" s="61" t="s">
        <v>2032</v>
      </c>
      <c r="M267" s="61" t="s">
        <v>1894</v>
      </c>
      <c r="N267" s="61" t="s">
        <v>1702</v>
      </c>
      <c r="O267" s="61" t="s">
        <v>1941</v>
      </c>
      <c r="P267" s="61">
        <v>0.7</v>
      </c>
      <c r="Q267" s="61">
        <v>109</v>
      </c>
      <c r="R267" s="61">
        <v>476</v>
      </c>
      <c r="S267" s="61" t="s">
        <v>2700</v>
      </c>
      <c r="T267" s="61" t="s">
        <v>2701</v>
      </c>
      <c r="U267" s="61" t="s">
        <v>2041</v>
      </c>
      <c r="V267" s="61" t="s">
        <v>2785</v>
      </c>
      <c r="W267" s="61" t="s">
        <v>1938</v>
      </c>
      <c r="X267" s="61" t="s">
        <v>1447</v>
      </c>
      <c r="Y267" s="61" t="s">
        <v>2675</v>
      </c>
      <c r="Z267" s="62">
        <v>56</v>
      </c>
      <c r="AA267" s="61">
        <v>17</v>
      </c>
      <c r="AB267" s="62">
        <v>56</v>
      </c>
      <c r="AC267" s="61">
        <v>17</v>
      </c>
      <c r="AD267" s="62">
        <v>56</v>
      </c>
      <c r="AE267" s="61">
        <v>17</v>
      </c>
      <c r="AF267" s="61" t="s">
        <v>2194</v>
      </c>
      <c r="AG267" s="61" t="s">
        <v>1959</v>
      </c>
      <c r="AH267" s="61" t="s">
        <v>1702</v>
      </c>
      <c r="AI267" s="61">
        <v>0</v>
      </c>
      <c r="AJ267" s="61" t="s">
        <v>2015</v>
      </c>
      <c r="AK267" s="62">
        <v>2025</v>
      </c>
      <c r="AL267" s="62">
        <v>10</v>
      </c>
      <c r="AM267" s="62">
        <v>0</v>
      </c>
      <c r="AN267" s="62">
        <v>6</v>
      </c>
      <c r="AO267" s="62">
        <v>20</v>
      </c>
      <c r="AP267" s="61" t="s">
        <v>71</v>
      </c>
      <c r="AQ267" s="61" t="s">
        <v>1221</v>
      </c>
      <c r="AR267" s="61" t="s">
        <v>2703</v>
      </c>
      <c r="AS267" s="61" t="s">
        <v>2758</v>
      </c>
      <c r="AT267" s="61" t="s">
        <v>1702</v>
      </c>
      <c r="AU267" s="61" t="b">
        <v>1</v>
      </c>
      <c r="AV267" s="61" t="b">
        <v>0</v>
      </c>
      <c r="AW267" s="61" t="s">
        <v>1702</v>
      </c>
      <c r="AX267" s="61" t="s">
        <v>1702</v>
      </c>
      <c r="AY267" s="61">
        <v>0</v>
      </c>
      <c r="AZ267" s="61">
        <v>0</v>
      </c>
      <c r="BA267" s="61">
        <v>0</v>
      </c>
      <c r="BB267" s="61" t="s">
        <v>1950</v>
      </c>
      <c r="BC267" s="61">
        <v>2</v>
      </c>
      <c r="BD267" s="61" t="b">
        <v>0</v>
      </c>
      <c r="BH267" s="47" t="s">
        <v>1197</v>
      </c>
      <c r="BI267" s="47" t="str">
        <f t="shared" si="8"/>
        <v>Z18</v>
      </c>
      <c r="BJ267" s="47">
        <v>1219</v>
      </c>
    </row>
    <row r="268" spans="1:62" hidden="1">
      <c r="A268" s="61" t="b">
        <v>0</v>
      </c>
      <c r="B268" s="62">
        <v>10684</v>
      </c>
      <c r="C268" s="61" t="s">
        <v>1702</v>
      </c>
      <c r="D268" s="61" t="s">
        <v>2776</v>
      </c>
      <c r="E268" s="61" t="s">
        <v>4317</v>
      </c>
      <c r="F268" s="61" t="s">
        <v>2018</v>
      </c>
      <c r="G268" s="62">
        <v>136</v>
      </c>
      <c r="H268" s="61" t="s">
        <v>71</v>
      </c>
      <c r="I268" s="61" t="s">
        <v>1675</v>
      </c>
      <c r="J268" s="61" t="s">
        <v>2777</v>
      </c>
      <c r="K268" s="61" t="s">
        <v>4317</v>
      </c>
      <c r="L268" s="61" t="s">
        <v>2032</v>
      </c>
      <c r="M268" s="61" t="s">
        <v>1894</v>
      </c>
      <c r="N268" s="61" t="s">
        <v>1702</v>
      </c>
      <c r="O268" s="61" t="s">
        <v>1941</v>
      </c>
      <c r="P268" s="61">
        <v>0.7</v>
      </c>
      <c r="Q268" s="61">
        <v>109</v>
      </c>
      <c r="R268" s="61">
        <v>476</v>
      </c>
      <c r="S268" s="61" t="s">
        <v>2700</v>
      </c>
      <c r="T268" s="61" t="s">
        <v>2701</v>
      </c>
      <c r="U268" s="61" t="s">
        <v>2041</v>
      </c>
      <c r="V268" s="61" t="s">
        <v>2785</v>
      </c>
      <c r="W268" s="61" t="s">
        <v>1938</v>
      </c>
      <c r="X268" s="61" t="s">
        <v>1447</v>
      </c>
      <c r="Y268" s="61" t="s">
        <v>2675</v>
      </c>
      <c r="Z268" s="62">
        <v>13</v>
      </c>
      <c r="AA268" s="61">
        <v>3</v>
      </c>
      <c r="AB268" s="62">
        <v>13</v>
      </c>
      <c r="AC268" s="61">
        <v>3</v>
      </c>
      <c r="AD268" s="62">
        <v>13</v>
      </c>
      <c r="AE268" s="61">
        <v>3</v>
      </c>
      <c r="AF268" s="61" t="s">
        <v>2194</v>
      </c>
      <c r="AG268" s="61" t="s">
        <v>1959</v>
      </c>
      <c r="AH268" s="61" t="s">
        <v>1702</v>
      </c>
      <c r="AI268" s="61">
        <v>0</v>
      </c>
      <c r="AJ268" s="61" t="s">
        <v>2015</v>
      </c>
      <c r="AK268" s="62">
        <v>2025</v>
      </c>
      <c r="AL268" s="62">
        <v>10</v>
      </c>
      <c r="AM268" s="62">
        <v>0</v>
      </c>
      <c r="AN268" s="62">
        <v>6</v>
      </c>
      <c r="AO268" s="62">
        <v>20</v>
      </c>
      <c r="AP268" s="61" t="s">
        <v>71</v>
      </c>
      <c r="AQ268" s="61" t="s">
        <v>1221</v>
      </c>
      <c r="AR268" s="61" t="s">
        <v>2703</v>
      </c>
      <c r="AS268" s="61" t="s">
        <v>2758</v>
      </c>
      <c r="AT268" s="61" t="s">
        <v>1702</v>
      </c>
      <c r="AU268" s="61" t="b">
        <v>1</v>
      </c>
      <c r="AV268" s="61" t="b">
        <v>0</v>
      </c>
      <c r="AW268" s="61" t="s">
        <v>1702</v>
      </c>
      <c r="AX268" s="61" t="s">
        <v>1702</v>
      </c>
      <c r="AY268" s="61">
        <v>0</v>
      </c>
      <c r="AZ268" s="61">
        <v>0</v>
      </c>
      <c r="BA268" s="61">
        <v>0</v>
      </c>
      <c r="BB268" s="61" t="s">
        <v>1950</v>
      </c>
      <c r="BC268" s="61">
        <v>2</v>
      </c>
      <c r="BD268" s="61" t="b">
        <v>0</v>
      </c>
      <c r="BH268" s="47" t="s">
        <v>1197</v>
      </c>
      <c r="BI268" s="47" t="str">
        <f t="shared" si="8"/>
        <v>Z18</v>
      </c>
      <c r="BJ268" s="47">
        <v>1219</v>
      </c>
    </row>
    <row r="269" spans="1:62" hidden="1">
      <c r="A269" s="61" t="b">
        <v>0</v>
      </c>
      <c r="B269" s="62">
        <v>10685</v>
      </c>
      <c r="C269" s="61" t="s">
        <v>1702</v>
      </c>
      <c r="D269" s="61" t="s">
        <v>2790</v>
      </c>
      <c r="E269" s="61" t="s">
        <v>6789</v>
      </c>
      <c r="F269" s="61" t="s">
        <v>5561</v>
      </c>
      <c r="G269" s="62" t="s">
        <v>1702</v>
      </c>
      <c r="H269" s="61" t="s">
        <v>1465</v>
      </c>
      <c r="I269" s="61" t="s">
        <v>1675</v>
      </c>
      <c r="J269" s="61" t="s">
        <v>2791</v>
      </c>
      <c r="K269" s="61" t="s">
        <v>6789</v>
      </c>
      <c r="L269" s="61" t="s">
        <v>2032</v>
      </c>
      <c r="M269" s="61" t="s">
        <v>1894</v>
      </c>
      <c r="N269" s="61" t="s">
        <v>1702</v>
      </c>
      <c r="O269" s="61" t="s">
        <v>1941</v>
      </c>
      <c r="P269" s="61">
        <v>1</v>
      </c>
      <c r="Q269" s="61">
        <v>52</v>
      </c>
      <c r="R269" s="61">
        <v>1220</v>
      </c>
      <c r="S269" s="61" t="s">
        <v>6790</v>
      </c>
      <c r="T269" s="61" t="s">
        <v>6790</v>
      </c>
      <c r="U269" s="61" t="s">
        <v>2041</v>
      </c>
      <c r="V269" s="61" t="s">
        <v>6791</v>
      </c>
      <c r="W269" s="61" t="s">
        <v>1938</v>
      </c>
      <c r="X269" s="61" t="s">
        <v>1447</v>
      </c>
      <c r="Y269" s="61" t="s">
        <v>2675</v>
      </c>
      <c r="Z269" s="62">
        <v>38</v>
      </c>
      <c r="AA269" s="61">
        <v>19</v>
      </c>
      <c r="AB269" s="62">
        <v>38</v>
      </c>
      <c r="AC269" s="61">
        <v>19</v>
      </c>
      <c r="AD269" s="62">
        <v>38</v>
      </c>
      <c r="AE269" s="61">
        <v>19</v>
      </c>
      <c r="AF269" s="61" t="s">
        <v>2083</v>
      </c>
      <c r="AG269" s="61" t="s">
        <v>1959</v>
      </c>
      <c r="AH269" s="61" t="s">
        <v>1702</v>
      </c>
      <c r="AI269" s="61">
        <v>0</v>
      </c>
      <c r="AJ269" s="61" t="s">
        <v>6792</v>
      </c>
      <c r="AK269" s="62">
        <v>2026</v>
      </c>
      <c r="AL269" s="62">
        <v>4</v>
      </c>
      <c r="AM269" s="62">
        <v>0</v>
      </c>
      <c r="AN269" s="62">
        <v>0</v>
      </c>
      <c r="AO269" s="62">
        <v>27</v>
      </c>
      <c r="AP269" s="61" t="s">
        <v>1465</v>
      </c>
      <c r="AQ269" s="61" t="s">
        <v>1221</v>
      </c>
      <c r="AR269" s="61" t="s">
        <v>6793</v>
      </c>
      <c r="AS269" s="61" t="s">
        <v>2695</v>
      </c>
      <c r="AT269" s="61" t="s">
        <v>1702</v>
      </c>
      <c r="AU269" s="61" t="b">
        <v>1</v>
      </c>
      <c r="AV269" s="61" t="b">
        <v>0</v>
      </c>
      <c r="AW269" s="61" t="s">
        <v>1702</v>
      </c>
      <c r="AX269" s="61" t="s">
        <v>1702</v>
      </c>
      <c r="AY269" s="61">
        <v>0</v>
      </c>
      <c r="AZ269" s="61">
        <v>0</v>
      </c>
      <c r="BA269" s="61">
        <v>0</v>
      </c>
      <c r="BB269" s="61" t="s">
        <v>1950</v>
      </c>
      <c r="BC269" s="61">
        <v>3</v>
      </c>
      <c r="BD269" s="61" t="b">
        <v>0</v>
      </c>
      <c r="BH269" s="47" t="s">
        <v>1197</v>
      </c>
      <c r="BI269" s="47" t="str">
        <f t="shared" si="8"/>
        <v>Z18</v>
      </c>
      <c r="BJ269" s="47">
        <v>1219</v>
      </c>
    </row>
    <row r="270" spans="1:62" hidden="1">
      <c r="A270" s="61" t="b">
        <v>0</v>
      </c>
      <c r="B270" s="62">
        <v>10687</v>
      </c>
      <c r="C270" s="61" t="s">
        <v>1702</v>
      </c>
      <c r="D270" s="61" t="s">
        <v>2792</v>
      </c>
      <c r="E270" s="61" t="s">
        <v>6494</v>
      </c>
      <c r="F270" s="61" t="s">
        <v>6253</v>
      </c>
      <c r="G270" s="62">
        <v>4</v>
      </c>
      <c r="H270" s="61" t="s">
        <v>6495</v>
      </c>
      <c r="I270" s="61" t="s">
        <v>1675</v>
      </c>
      <c r="J270" s="61" t="s">
        <v>2793</v>
      </c>
      <c r="K270" s="61" t="s">
        <v>6494</v>
      </c>
      <c r="L270" s="61" t="s">
        <v>2032</v>
      </c>
      <c r="M270" s="61" t="s">
        <v>1894</v>
      </c>
      <c r="N270" s="61" t="s">
        <v>1702</v>
      </c>
      <c r="O270" s="61" t="s">
        <v>1941</v>
      </c>
      <c r="P270" s="61">
        <v>1</v>
      </c>
      <c r="Q270" s="61">
        <v>85</v>
      </c>
      <c r="R270" s="61">
        <v>185</v>
      </c>
      <c r="S270" s="61" t="s">
        <v>6334</v>
      </c>
      <c r="T270" s="61" t="s">
        <v>6433</v>
      </c>
      <c r="U270" s="61" t="s">
        <v>2041</v>
      </c>
      <c r="V270" s="61" t="s">
        <v>6794</v>
      </c>
      <c r="W270" s="61" t="s">
        <v>1938</v>
      </c>
      <c r="X270" s="61" t="s">
        <v>1447</v>
      </c>
      <c r="Y270" s="61" t="s">
        <v>2675</v>
      </c>
      <c r="Z270" s="62">
        <v>228</v>
      </c>
      <c r="AA270" s="61">
        <v>29</v>
      </c>
      <c r="AB270" s="62">
        <v>228</v>
      </c>
      <c r="AC270" s="61">
        <v>29</v>
      </c>
      <c r="AD270" s="62">
        <v>228</v>
      </c>
      <c r="AE270" s="61">
        <v>29</v>
      </c>
      <c r="AF270" s="61" t="s">
        <v>2194</v>
      </c>
      <c r="AG270" s="61" t="s">
        <v>1959</v>
      </c>
      <c r="AH270" s="61" t="s">
        <v>1702</v>
      </c>
      <c r="AI270" s="61">
        <v>0</v>
      </c>
      <c r="AJ270" s="61" t="s">
        <v>6755</v>
      </c>
      <c r="AK270" s="62">
        <v>2026</v>
      </c>
      <c r="AL270" s="62">
        <v>5</v>
      </c>
      <c r="AM270" s="62">
        <v>0</v>
      </c>
      <c r="AN270" s="62">
        <v>0</v>
      </c>
      <c r="AO270" s="62">
        <v>6</v>
      </c>
      <c r="AP270" s="61" t="s">
        <v>6495</v>
      </c>
      <c r="AQ270" s="61" t="s">
        <v>1221</v>
      </c>
      <c r="AR270" s="61" t="s">
        <v>6493</v>
      </c>
      <c r="AS270" s="61" t="s">
        <v>2789</v>
      </c>
      <c r="AT270" s="61" t="s">
        <v>6489</v>
      </c>
      <c r="AU270" s="61" t="b">
        <v>0</v>
      </c>
      <c r="AV270" s="61" t="b">
        <v>0</v>
      </c>
      <c r="AW270" s="61" t="s">
        <v>1702</v>
      </c>
      <c r="AX270" s="61" t="s">
        <v>1702</v>
      </c>
      <c r="AY270" s="61">
        <v>0</v>
      </c>
      <c r="AZ270" s="61">
        <v>0</v>
      </c>
      <c r="BA270" s="61">
        <v>0</v>
      </c>
      <c r="BB270" s="61" t="s">
        <v>1950</v>
      </c>
      <c r="BC270" s="61">
        <v>3</v>
      </c>
      <c r="BD270" s="61" t="b">
        <v>0</v>
      </c>
      <c r="BH270" s="47" t="s">
        <v>1197</v>
      </c>
      <c r="BI270" s="47" t="str">
        <f t="shared" si="8"/>
        <v>Z18</v>
      </c>
      <c r="BJ270" s="47">
        <v>1219</v>
      </c>
    </row>
    <row r="271" spans="1:62" hidden="1">
      <c r="A271" s="61" t="b">
        <v>0</v>
      </c>
      <c r="B271" s="62">
        <v>10689</v>
      </c>
      <c r="C271" s="61" t="s">
        <v>1702</v>
      </c>
      <c r="D271" s="61" t="s">
        <v>2798</v>
      </c>
      <c r="E271" s="61" t="s">
        <v>3560</v>
      </c>
      <c r="F271" s="61" t="s">
        <v>1702</v>
      </c>
      <c r="G271" s="62" t="s">
        <v>1702</v>
      </c>
      <c r="H271" s="61" t="s">
        <v>1702</v>
      </c>
      <c r="I271" s="61" t="s">
        <v>1675</v>
      </c>
      <c r="J271" s="61" t="s">
        <v>2799</v>
      </c>
      <c r="K271" s="61" t="s">
        <v>3560</v>
      </c>
      <c r="L271" s="61" t="s">
        <v>2032</v>
      </c>
      <c r="M271" s="61" t="s">
        <v>1894</v>
      </c>
      <c r="N271" s="61" t="s">
        <v>1702</v>
      </c>
      <c r="O271" s="61" t="s">
        <v>1941</v>
      </c>
      <c r="P271" s="61">
        <v>2</v>
      </c>
      <c r="Q271" s="61">
        <v>40</v>
      </c>
      <c r="R271" s="61">
        <v>0</v>
      </c>
      <c r="S271" s="61" t="s">
        <v>3561</v>
      </c>
      <c r="T271" s="61" t="s">
        <v>3561</v>
      </c>
      <c r="U271" s="61" t="s">
        <v>2041</v>
      </c>
      <c r="V271" s="61" t="s">
        <v>3562</v>
      </c>
      <c r="W271" s="61" t="s">
        <v>1938</v>
      </c>
      <c r="X271" s="61" t="s">
        <v>1447</v>
      </c>
      <c r="Y271" s="61" t="s">
        <v>2675</v>
      </c>
      <c r="Z271" s="62">
        <v>1</v>
      </c>
      <c r="AA271" s="61">
        <v>226</v>
      </c>
      <c r="AB271" s="62">
        <v>1</v>
      </c>
      <c r="AC271" s="61">
        <v>226</v>
      </c>
      <c r="AD271" s="62">
        <v>1</v>
      </c>
      <c r="AE271" s="61">
        <v>226</v>
      </c>
      <c r="AF271" s="61" t="s">
        <v>2338</v>
      </c>
      <c r="AG271" s="61" t="s">
        <v>1958</v>
      </c>
      <c r="AH271" s="61" t="s">
        <v>1702</v>
      </c>
      <c r="AI271" s="61">
        <v>0</v>
      </c>
      <c r="AJ271" s="61" t="s">
        <v>2228</v>
      </c>
      <c r="AK271" s="62">
        <v>2025</v>
      </c>
      <c r="AL271" s="62">
        <v>10</v>
      </c>
      <c r="AM271" s="62">
        <v>0</v>
      </c>
      <c r="AN271" s="62">
        <v>7</v>
      </c>
      <c r="AO271" s="62">
        <v>9</v>
      </c>
      <c r="AP271" s="61" t="s">
        <v>1702</v>
      </c>
      <c r="AQ271" s="61" t="s">
        <v>1702</v>
      </c>
      <c r="AR271" s="61" t="s">
        <v>1702</v>
      </c>
      <c r="AS271" s="61" t="s">
        <v>2692</v>
      </c>
      <c r="AT271" s="61" t="s">
        <v>1702</v>
      </c>
      <c r="AU271" s="61" t="b">
        <v>1</v>
      </c>
      <c r="AV271" s="61" t="b">
        <v>0</v>
      </c>
      <c r="AW271" s="61" t="s">
        <v>1702</v>
      </c>
      <c r="AX271" s="61" t="s">
        <v>1702</v>
      </c>
      <c r="AY271" s="61">
        <v>0</v>
      </c>
      <c r="AZ271" s="61">
        <v>0</v>
      </c>
      <c r="BA271" s="61">
        <v>0</v>
      </c>
      <c r="BB271" s="61" t="s">
        <v>1950</v>
      </c>
      <c r="BC271" s="61">
        <v>5</v>
      </c>
      <c r="BD271" s="61" t="b">
        <v>0</v>
      </c>
      <c r="BH271" s="47" t="s">
        <v>1197</v>
      </c>
      <c r="BI271" s="47" t="str">
        <f t="shared" si="8"/>
        <v>Z18</v>
      </c>
      <c r="BJ271" s="47">
        <v>1219</v>
      </c>
    </row>
    <row r="272" spans="1:62" hidden="1">
      <c r="A272" s="61" t="b">
        <v>0</v>
      </c>
      <c r="B272" s="62">
        <v>10690</v>
      </c>
      <c r="C272" s="61" t="s">
        <v>1702</v>
      </c>
      <c r="D272" s="61" t="s">
        <v>2803</v>
      </c>
      <c r="E272" s="61" t="s">
        <v>2804</v>
      </c>
      <c r="F272" s="61" t="s">
        <v>2065</v>
      </c>
      <c r="G272" s="62" t="s">
        <v>1702</v>
      </c>
      <c r="H272" s="61" t="s">
        <v>1533</v>
      </c>
      <c r="I272" s="61" t="s">
        <v>1675</v>
      </c>
      <c r="J272" s="61" t="s">
        <v>2805</v>
      </c>
      <c r="K272" s="61" t="s">
        <v>2804</v>
      </c>
      <c r="L272" s="61" t="s">
        <v>2032</v>
      </c>
      <c r="M272" s="61" t="s">
        <v>1894</v>
      </c>
      <c r="N272" s="61" t="s">
        <v>1702</v>
      </c>
      <c r="O272" s="61" t="s">
        <v>1945</v>
      </c>
      <c r="P272" s="61">
        <v>0.8</v>
      </c>
      <c r="Q272" s="61">
        <v>202</v>
      </c>
      <c r="R272" s="61">
        <v>1023</v>
      </c>
      <c r="S272" s="61" t="s">
        <v>2806</v>
      </c>
      <c r="T272" s="61" t="s">
        <v>2806</v>
      </c>
      <c r="U272" s="61" t="s">
        <v>2041</v>
      </c>
      <c r="V272" s="61" t="s">
        <v>2807</v>
      </c>
      <c r="W272" s="61" t="s">
        <v>1938</v>
      </c>
      <c r="X272" s="61" t="s">
        <v>1447</v>
      </c>
      <c r="Y272" s="61" t="s">
        <v>2675</v>
      </c>
      <c r="Z272" s="62">
        <v>33</v>
      </c>
      <c r="AA272" s="61">
        <v>37</v>
      </c>
      <c r="AB272" s="62">
        <v>33</v>
      </c>
      <c r="AC272" s="61">
        <v>37</v>
      </c>
      <c r="AD272" s="62">
        <v>33</v>
      </c>
      <c r="AE272" s="61">
        <v>37</v>
      </c>
      <c r="AF272" s="61" t="s">
        <v>2642</v>
      </c>
      <c r="AG272" s="61" t="s">
        <v>1959</v>
      </c>
      <c r="AH272" s="61" t="s">
        <v>1702</v>
      </c>
      <c r="AI272" s="61">
        <v>0</v>
      </c>
      <c r="AJ272" s="61" t="s">
        <v>2693</v>
      </c>
      <c r="AK272" s="62">
        <v>2025</v>
      </c>
      <c r="AL272" s="62">
        <v>9</v>
      </c>
      <c r="AM272" s="62">
        <v>0</v>
      </c>
      <c r="AN272" s="62">
        <v>7</v>
      </c>
      <c r="AO272" s="62">
        <v>26</v>
      </c>
      <c r="AP272" s="61" t="s">
        <v>1533</v>
      </c>
      <c r="AQ272" s="61" t="s">
        <v>1233</v>
      </c>
      <c r="AR272" s="61" t="s">
        <v>2625</v>
      </c>
      <c r="AS272" s="61" t="s">
        <v>2808</v>
      </c>
      <c r="AT272" s="61" t="s">
        <v>1702</v>
      </c>
      <c r="AU272" s="61" t="b">
        <v>1</v>
      </c>
      <c r="AV272" s="61" t="b">
        <v>0</v>
      </c>
      <c r="AW272" s="61" t="s">
        <v>1702</v>
      </c>
      <c r="AX272" s="61" t="s">
        <v>1702</v>
      </c>
      <c r="AY272" s="61">
        <v>0</v>
      </c>
      <c r="AZ272" s="61">
        <v>0</v>
      </c>
      <c r="BA272" s="61">
        <v>0</v>
      </c>
      <c r="BB272" s="61" t="s">
        <v>1950</v>
      </c>
      <c r="BC272" s="61">
        <v>9</v>
      </c>
      <c r="BD272" s="61" t="b">
        <v>0</v>
      </c>
      <c r="BH272" s="47" t="str">
        <f t="shared" ref="BH272:BH310" si="9">LEFT(O272,4)</f>
        <v>SGCC</v>
      </c>
      <c r="BI272" s="47" t="str">
        <f t="shared" si="8"/>
        <v>Z22</v>
      </c>
      <c r="BJ272" s="47">
        <v>1219</v>
      </c>
    </row>
    <row r="273" spans="1:62" hidden="1">
      <c r="A273" s="61" t="b">
        <v>0</v>
      </c>
      <c r="B273" s="62">
        <v>10691</v>
      </c>
      <c r="C273" s="61" t="s">
        <v>1702</v>
      </c>
      <c r="D273" s="61" t="s">
        <v>2803</v>
      </c>
      <c r="E273" s="61" t="s">
        <v>4587</v>
      </c>
      <c r="F273" s="61" t="s">
        <v>2065</v>
      </c>
      <c r="G273" s="62" t="s">
        <v>1702</v>
      </c>
      <c r="H273" s="61" t="s">
        <v>353</v>
      </c>
      <c r="I273" s="61" t="s">
        <v>1675</v>
      </c>
      <c r="J273" s="61" t="s">
        <v>2805</v>
      </c>
      <c r="K273" s="61" t="s">
        <v>4587</v>
      </c>
      <c r="L273" s="61" t="s">
        <v>2032</v>
      </c>
      <c r="M273" s="61" t="s">
        <v>1894</v>
      </c>
      <c r="N273" s="61" t="s">
        <v>1702</v>
      </c>
      <c r="O273" s="61" t="s">
        <v>1945</v>
      </c>
      <c r="P273" s="61">
        <v>0.8</v>
      </c>
      <c r="Q273" s="61">
        <v>157</v>
      </c>
      <c r="R273" s="61">
        <v>491</v>
      </c>
      <c r="S273" s="61" t="s">
        <v>4588</v>
      </c>
      <c r="T273" s="61" t="s">
        <v>4588</v>
      </c>
      <c r="U273" s="61" t="s">
        <v>2041</v>
      </c>
      <c r="V273" s="61" t="s">
        <v>4589</v>
      </c>
      <c r="W273" s="61" t="s">
        <v>1938</v>
      </c>
      <c r="X273" s="61" t="s">
        <v>1447</v>
      </c>
      <c r="Y273" s="61" t="s">
        <v>2675</v>
      </c>
      <c r="Z273" s="62">
        <v>100</v>
      </c>
      <c r="AA273" s="61">
        <v>44</v>
      </c>
      <c r="AB273" s="62">
        <v>100</v>
      </c>
      <c r="AC273" s="61">
        <v>44</v>
      </c>
      <c r="AD273" s="62">
        <v>100</v>
      </c>
      <c r="AE273" s="61">
        <v>44</v>
      </c>
      <c r="AF273" s="61" t="s">
        <v>2042</v>
      </c>
      <c r="AG273" s="61" t="s">
        <v>1959</v>
      </c>
      <c r="AH273" s="61" t="s">
        <v>1702</v>
      </c>
      <c r="AI273" s="61">
        <v>0</v>
      </c>
      <c r="AJ273" s="61" t="s">
        <v>4233</v>
      </c>
      <c r="AK273" s="62">
        <v>2026</v>
      </c>
      <c r="AL273" s="62">
        <v>2</v>
      </c>
      <c r="AM273" s="62">
        <v>0</v>
      </c>
      <c r="AN273" s="62">
        <v>3</v>
      </c>
      <c r="AO273" s="62">
        <v>16</v>
      </c>
      <c r="AP273" s="61" t="s">
        <v>353</v>
      </c>
      <c r="AQ273" s="61" t="s">
        <v>1221</v>
      </c>
      <c r="AR273" s="61" t="s">
        <v>3393</v>
      </c>
      <c r="AS273" s="61" t="s">
        <v>2808</v>
      </c>
      <c r="AT273" s="61" t="s">
        <v>1702</v>
      </c>
      <c r="AU273" s="61" t="b">
        <v>1</v>
      </c>
      <c r="AV273" s="61" t="b">
        <v>0</v>
      </c>
      <c r="AW273" s="61" t="s">
        <v>1702</v>
      </c>
      <c r="AX273" s="61" t="s">
        <v>1702</v>
      </c>
      <c r="AY273" s="61">
        <v>0</v>
      </c>
      <c r="AZ273" s="61">
        <v>0</v>
      </c>
      <c r="BA273" s="61">
        <v>0</v>
      </c>
      <c r="BB273" s="61" t="s">
        <v>1950</v>
      </c>
      <c r="BC273" s="61">
        <v>9</v>
      </c>
      <c r="BD273" s="61" t="b">
        <v>0</v>
      </c>
      <c r="BH273" s="47" t="str">
        <f t="shared" si="9"/>
        <v>SGCC</v>
      </c>
      <c r="BI273" s="47" t="str">
        <f t="shared" si="8"/>
        <v>Z22</v>
      </c>
      <c r="BJ273" s="47">
        <v>1219</v>
      </c>
    </row>
    <row r="274" spans="1:62" hidden="1">
      <c r="A274" s="61" t="b">
        <v>0</v>
      </c>
      <c r="B274" s="62">
        <v>10692</v>
      </c>
      <c r="C274" s="61" t="s">
        <v>1702</v>
      </c>
      <c r="D274" s="61" t="s">
        <v>3978</v>
      </c>
      <c r="E274" s="61" t="s">
        <v>3979</v>
      </c>
      <c r="F274" s="61" t="s">
        <v>2065</v>
      </c>
      <c r="G274" s="62" t="s">
        <v>1702</v>
      </c>
      <c r="H274" s="61" t="s">
        <v>182</v>
      </c>
      <c r="I274" s="61" t="s">
        <v>1675</v>
      </c>
      <c r="J274" s="61" t="s">
        <v>3980</v>
      </c>
      <c r="K274" s="61" t="s">
        <v>3981</v>
      </c>
      <c r="L274" s="61" t="s">
        <v>2032</v>
      </c>
      <c r="M274" s="61" t="s">
        <v>1894</v>
      </c>
      <c r="N274" s="61" t="s">
        <v>1702</v>
      </c>
      <c r="O274" s="61" t="s">
        <v>1945</v>
      </c>
      <c r="P274" s="61">
        <v>0.8</v>
      </c>
      <c r="Q274" s="61">
        <v>44.6</v>
      </c>
      <c r="R274" s="61">
        <v>990</v>
      </c>
      <c r="S274" s="61" t="s">
        <v>3622</v>
      </c>
      <c r="T274" s="61" t="s">
        <v>3622</v>
      </c>
      <c r="U274" s="61" t="s">
        <v>2041</v>
      </c>
      <c r="V274" s="61" t="s">
        <v>3982</v>
      </c>
      <c r="W274" s="61" t="s">
        <v>1938</v>
      </c>
      <c r="X274" s="61" t="s">
        <v>1447</v>
      </c>
      <c r="Y274" s="61" t="s">
        <v>2675</v>
      </c>
      <c r="Z274" s="62">
        <v>177</v>
      </c>
      <c r="AA274" s="61">
        <v>48</v>
      </c>
      <c r="AB274" s="62">
        <v>177</v>
      </c>
      <c r="AC274" s="61">
        <v>48</v>
      </c>
      <c r="AD274" s="62">
        <v>177</v>
      </c>
      <c r="AE274" s="61">
        <v>48</v>
      </c>
      <c r="AF274" s="61" t="s">
        <v>2062</v>
      </c>
      <c r="AG274" s="61" t="s">
        <v>3734</v>
      </c>
      <c r="AH274" s="61" t="s">
        <v>3983</v>
      </c>
      <c r="AI274" s="61">
        <v>0</v>
      </c>
      <c r="AJ274" s="61" t="s">
        <v>2706</v>
      </c>
      <c r="AK274" s="62">
        <v>2025</v>
      </c>
      <c r="AL274" s="62">
        <v>9</v>
      </c>
      <c r="AM274" s="62">
        <v>0</v>
      </c>
      <c r="AN274" s="62">
        <v>7</v>
      </c>
      <c r="AO274" s="62">
        <v>24</v>
      </c>
      <c r="AP274" s="61" t="s">
        <v>182</v>
      </c>
      <c r="AQ274" s="61" t="s">
        <v>1221</v>
      </c>
      <c r="AR274" s="61" t="s">
        <v>3624</v>
      </c>
      <c r="AS274" s="61" t="s">
        <v>2808</v>
      </c>
      <c r="AT274" s="61" t="s">
        <v>1702</v>
      </c>
      <c r="AU274" s="61" t="b">
        <v>1</v>
      </c>
      <c r="AV274" s="61" t="b">
        <v>0</v>
      </c>
      <c r="AW274" s="61" t="s">
        <v>1702</v>
      </c>
      <c r="AX274" s="61" t="s">
        <v>1702</v>
      </c>
      <c r="AY274" s="61">
        <v>0</v>
      </c>
      <c r="AZ274" s="61">
        <v>0</v>
      </c>
      <c r="BA274" s="61">
        <v>0</v>
      </c>
      <c r="BB274" s="61" t="s">
        <v>1950</v>
      </c>
      <c r="BC274" s="61">
        <v>9</v>
      </c>
      <c r="BD274" s="61" t="b">
        <v>0</v>
      </c>
      <c r="BH274" s="47" t="str">
        <f t="shared" si="9"/>
        <v>SGCC</v>
      </c>
      <c r="BI274" s="47" t="str">
        <f t="shared" si="8"/>
        <v>Z22</v>
      </c>
      <c r="BJ274" s="47">
        <v>1219</v>
      </c>
    </row>
    <row r="275" spans="1:62" hidden="1">
      <c r="A275" s="61" t="b">
        <v>0</v>
      </c>
      <c r="B275" s="62">
        <v>10693</v>
      </c>
      <c r="C275" s="61" t="s">
        <v>1702</v>
      </c>
      <c r="D275" s="61" t="s">
        <v>2809</v>
      </c>
      <c r="E275" s="61" t="s">
        <v>2817</v>
      </c>
      <c r="F275" s="61" t="s">
        <v>2069</v>
      </c>
      <c r="G275" s="62" t="s">
        <v>1702</v>
      </c>
      <c r="H275" s="61" t="s">
        <v>260</v>
      </c>
      <c r="I275" s="61" t="s">
        <v>1675</v>
      </c>
      <c r="J275" s="61" t="s">
        <v>2810</v>
      </c>
      <c r="K275" s="61" t="s">
        <v>2817</v>
      </c>
      <c r="L275" s="61" t="s">
        <v>2032</v>
      </c>
      <c r="M275" s="61" t="s">
        <v>1894</v>
      </c>
      <c r="N275" s="61" t="s">
        <v>1702</v>
      </c>
      <c r="O275" s="61" t="s">
        <v>1945</v>
      </c>
      <c r="P275" s="61">
        <v>1.2</v>
      </c>
      <c r="Q275" s="61">
        <v>91.4</v>
      </c>
      <c r="R275" s="61">
        <v>1478</v>
      </c>
      <c r="S275" s="61" t="s">
        <v>2814</v>
      </c>
      <c r="T275" s="61" t="s">
        <v>2814</v>
      </c>
      <c r="U275" s="61" t="s">
        <v>2041</v>
      </c>
      <c r="V275" s="61" t="s">
        <v>2815</v>
      </c>
      <c r="W275" s="61" t="s">
        <v>1938</v>
      </c>
      <c r="X275" s="61" t="s">
        <v>1447</v>
      </c>
      <c r="Y275" s="61" t="s">
        <v>2675</v>
      </c>
      <c r="Z275" s="62">
        <v>100</v>
      </c>
      <c r="AA275" s="61">
        <v>125</v>
      </c>
      <c r="AB275" s="62">
        <v>100</v>
      </c>
      <c r="AC275" s="61">
        <v>125</v>
      </c>
      <c r="AD275" s="62">
        <v>100</v>
      </c>
      <c r="AE275" s="61">
        <v>125</v>
      </c>
      <c r="AF275" s="61" t="s">
        <v>2369</v>
      </c>
      <c r="AG275" s="61" t="s">
        <v>1959</v>
      </c>
      <c r="AH275" s="61" t="s">
        <v>1702</v>
      </c>
      <c r="AI275" s="61">
        <v>0</v>
      </c>
      <c r="AJ275" s="61" t="s">
        <v>2121</v>
      </c>
      <c r="AK275" s="62">
        <v>2025</v>
      </c>
      <c r="AL275" s="62">
        <v>11</v>
      </c>
      <c r="AM275" s="62">
        <v>0</v>
      </c>
      <c r="AN275" s="62">
        <v>6</v>
      </c>
      <c r="AO275" s="62">
        <v>3</v>
      </c>
      <c r="AP275" s="61" t="s">
        <v>260</v>
      </c>
      <c r="AQ275" s="61" t="s">
        <v>1221</v>
      </c>
      <c r="AR275" s="61" t="s">
        <v>2816</v>
      </c>
      <c r="AS275" s="61" t="s">
        <v>2789</v>
      </c>
      <c r="AT275" s="61" t="s">
        <v>1702</v>
      </c>
      <c r="AU275" s="61" t="b">
        <v>1</v>
      </c>
      <c r="AV275" s="61" t="b">
        <v>0</v>
      </c>
      <c r="AW275" s="61" t="s">
        <v>1702</v>
      </c>
      <c r="AX275" s="61" t="s">
        <v>1702</v>
      </c>
      <c r="AY275" s="61">
        <v>0</v>
      </c>
      <c r="AZ275" s="61">
        <v>0</v>
      </c>
      <c r="BA275" s="61">
        <v>0</v>
      </c>
      <c r="BB275" s="61" t="s">
        <v>1950</v>
      </c>
      <c r="BC275" s="61">
        <v>10</v>
      </c>
      <c r="BD275" s="61" t="b">
        <v>0</v>
      </c>
      <c r="BH275" s="47" t="s">
        <v>1197</v>
      </c>
      <c r="BI275" s="47" t="str">
        <f t="shared" si="8"/>
        <v>Z22</v>
      </c>
      <c r="BJ275" s="47">
        <v>1219</v>
      </c>
    </row>
    <row r="276" spans="1:62" hidden="1">
      <c r="A276" s="61" t="b">
        <v>0</v>
      </c>
      <c r="B276" s="62">
        <v>10694</v>
      </c>
      <c r="C276" s="61" t="s">
        <v>1702</v>
      </c>
      <c r="D276" s="61" t="s">
        <v>2809</v>
      </c>
      <c r="E276" s="61" t="s">
        <v>5556</v>
      </c>
      <c r="F276" s="61" t="s">
        <v>4866</v>
      </c>
      <c r="G276" s="62" t="s">
        <v>1702</v>
      </c>
      <c r="H276" s="61" t="s">
        <v>260</v>
      </c>
      <c r="I276" s="61" t="s">
        <v>1675</v>
      </c>
      <c r="J276" s="61" t="s">
        <v>2810</v>
      </c>
      <c r="K276" s="61" t="s">
        <v>5556</v>
      </c>
      <c r="L276" s="61" t="s">
        <v>2032</v>
      </c>
      <c r="M276" s="61" t="s">
        <v>1894</v>
      </c>
      <c r="N276" s="61" t="s">
        <v>1702</v>
      </c>
      <c r="O276" s="61" t="s">
        <v>1945</v>
      </c>
      <c r="P276" s="61">
        <v>1.2</v>
      </c>
      <c r="Q276" s="61">
        <v>91.4</v>
      </c>
      <c r="R276" s="61">
        <v>1478</v>
      </c>
      <c r="S276" s="61" t="s">
        <v>2814</v>
      </c>
      <c r="T276" s="61" t="s">
        <v>2814</v>
      </c>
      <c r="U276" s="61" t="s">
        <v>2041</v>
      </c>
      <c r="V276" s="61" t="s">
        <v>5557</v>
      </c>
      <c r="W276" s="61" t="s">
        <v>1938</v>
      </c>
      <c r="X276" s="61" t="s">
        <v>1447</v>
      </c>
      <c r="Y276" s="61" t="s">
        <v>2675</v>
      </c>
      <c r="Z276" s="62">
        <v>4</v>
      </c>
      <c r="AA276" s="61">
        <v>5</v>
      </c>
      <c r="AB276" s="62">
        <v>4</v>
      </c>
      <c r="AC276" s="61">
        <v>5</v>
      </c>
      <c r="AD276" s="62">
        <v>4</v>
      </c>
      <c r="AE276" s="61">
        <v>5</v>
      </c>
      <c r="AF276" s="61" t="s">
        <v>2642</v>
      </c>
      <c r="AG276" s="61" t="s">
        <v>1959</v>
      </c>
      <c r="AH276" s="61" t="s">
        <v>1702</v>
      </c>
      <c r="AI276" s="61">
        <v>0</v>
      </c>
      <c r="AJ276" s="61" t="s">
        <v>5408</v>
      </c>
      <c r="AK276" s="62">
        <v>2026</v>
      </c>
      <c r="AL276" s="62">
        <v>3</v>
      </c>
      <c r="AM276" s="62">
        <v>0</v>
      </c>
      <c r="AN276" s="62">
        <v>1</v>
      </c>
      <c r="AO276" s="62">
        <v>22</v>
      </c>
      <c r="AP276" s="61" t="s">
        <v>260</v>
      </c>
      <c r="AQ276" s="61" t="s">
        <v>1221</v>
      </c>
      <c r="AR276" s="61" t="s">
        <v>2816</v>
      </c>
      <c r="AS276" s="61" t="s">
        <v>2789</v>
      </c>
      <c r="AT276" s="61" t="s">
        <v>1702</v>
      </c>
      <c r="AU276" s="61" t="b">
        <v>1</v>
      </c>
      <c r="AV276" s="61" t="b">
        <v>0</v>
      </c>
      <c r="AW276" s="61" t="s">
        <v>1702</v>
      </c>
      <c r="AX276" s="61" t="s">
        <v>1702</v>
      </c>
      <c r="AY276" s="61">
        <v>0</v>
      </c>
      <c r="AZ276" s="61">
        <v>0</v>
      </c>
      <c r="BA276" s="61">
        <v>0</v>
      </c>
      <c r="BB276" s="61" t="s">
        <v>1950</v>
      </c>
      <c r="BC276" s="61">
        <v>10</v>
      </c>
      <c r="BD276" s="61" t="b">
        <v>0</v>
      </c>
      <c r="BH276" s="47" t="s">
        <v>1197</v>
      </c>
      <c r="BI276" s="47" t="str">
        <f t="shared" si="8"/>
        <v>Z22</v>
      </c>
      <c r="BJ276" s="47">
        <v>1219</v>
      </c>
    </row>
    <row r="277" spans="1:62" hidden="1">
      <c r="A277" s="61" t="b">
        <v>0</v>
      </c>
      <c r="B277" s="62">
        <v>10695</v>
      </c>
      <c r="C277" s="61" t="s">
        <v>1702</v>
      </c>
      <c r="D277" s="61" t="s">
        <v>5042</v>
      </c>
      <c r="E277" s="61" t="s">
        <v>5043</v>
      </c>
      <c r="F277" s="61" t="s">
        <v>1702</v>
      </c>
      <c r="G277" s="62" t="s">
        <v>1702</v>
      </c>
      <c r="H277" s="61" t="s">
        <v>1702</v>
      </c>
      <c r="I277" s="61" t="s">
        <v>1675</v>
      </c>
      <c r="J277" s="61" t="s">
        <v>5044</v>
      </c>
      <c r="K277" s="61" t="s">
        <v>5043</v>
      </c>
      <c r="L277" s="61" t="s">
        <v>2032</v>
      </c>
      <c r="M277" s="61" t="s">
        <v>1702</v>
      </c>
      <c r="N277" s="61" t="s">
        <v>1702</v>
      </c>
      <c r="O277" s="61" t="s">
        <v>1945</v>
      </c>
      <c r="P277" s="61">
        <v>0.8</v>
      </c>
      <c r="Q277" s="61">
        <v>120</v>
      </c>
      <c r="R277" s="61">
        <v>438</v>
      </c>
      <c r="S277" s="61" t="s">
        <v>5045</v>
      </c>
      <c r="T277" s="61" t="s">
        <v>5045</v>
      </c>
      <c r="U277" s="61" t="s">
        <v>2041</v>
      </c>
      <c r="V277" s="61" t="s">
        <v>5046</v>
      </c>
      <c r="W277" s="61" t="s">
        <v>1938</v>
      </c>
      <c r="X277" s="61" t="s">
        <v>1447</v>
      </c>
      <c r="Y277" s="61" t="s">
        <v>2675</v>
      </c>
      <c r="Z277" s="62">
        <v>49</v>
      </c>
      <c r="AA277" s="61">
        <v>16</v>
      </c>
      <c r="AB277" s="62">
        <v>49</v>
      </c>
      <c r="AC277" s="61">
        <v>16</v>
      </c>
      <c r="AD277" s="62">
        <v>49</v>
      </c>
      <c r="AE277" s="61">
        <v>16</v>
      </c>
      <c r="AF277" s="61" t="s">
        <v>2055</v>
      </c>
      <c r="AG277" s="61" t="s">
        <v>1959</v>
      </c>
      <c r="AH277" s="61" t="s">
        <v>1702</v>
      </c>
      <c r="AI277" s="61">
        <v>0</v>
      </c>
      <c r="AJ277" s="61" t="s">
        <v>4848</v>
      </c>
      <c r="AK277" s="62">
        <v>2026</v>
      </c>
      <c r="AL277" s="62">
        <v>2</v>
      </c>
      <c r="AM277" s="62">
        <v>0</v>
      </c>
      <c r="AN277" s="62">
        <v>2</v>
      </c>
      <c r="AO277" s="62">
        <v>28</v>
      </c>
      <c r="AP277" s="61" t="s">
        <v>1702</v>
      </c>
      <c r="AQ277" s="61" t="s">
        <v>1702</v>
      </c>
      <c r="AR277" s="61" t="s">
        <v>1702</v>
      </c>
      <c r="AS277" s="61" t="s">
        <v>2726</v>
      </c>
      <c r="AT277" s="61" t="s">
        <v>1702</v>
      </c>
      <c r="AU277" s="61" t="b">
        <v>1</v>
      </c>
      <c r="AV277" s="61" t="b">
        <v>0</v>
      </c>
      <c r="AW277" s="61" t="s">
        <v>1702</v>
      </c>
      <c r="AX277" s="61" t="s">
        <v>1702</v>
      </c>
      <c r="AY277" s="61">
        <v>0</v>
      </c>
      <c r="AZ277" s="61">
        <v>0</v>
      </c>
      <c r="BA277" s="61">
        <v>0</v>
      </c>
      <c r="BB277" s="61" t="s">
        <v>1943</v>
      </c>
      <c r="BC277" s="61">
        <v>12</v>
      </c>
      <c r="BD277" s="61" t="b">
        <v>0</v>
      </c>
      <c r="BH277" s="47" t="str">
        <f t="shared" si="9"/>
        <v>SGCC</v>
      </c>
      <c r="BI277" s="47" t="str">
        <f t="shared" si="8"/>
        <v>Z22</v>
      </c>
      <c r="BJ277" s="47">
        <v>1219</v>
      </c>
    </row>
    <row r="278" spans="1:62" hidden="1">
      <c r="A278" s="61" t="b">
        <v>0</v>
      </c>
      <c r="B278" s="62">
        <v>10863</v>
      </c>
      <c r="C278" s="61" t="s">
        <v>1702</v>
      </c>
      <c r="D278" s="61" t="s">
        <v>2821</v>
      </c>
      <c r="E278" s="61" t="s">
        <v>2822</v>
      </c>
      <c r="F278" s="61" t="s">
        <v>2607</v>
      </c>
      <c r="G278" s="62">
        <v>34</v>
      </c>
      <c r="H278" s="61" t="s">
        <v>643</v>
      </c>
      <c r="I278" s="61" t="s">
        <v>1675</v>
      </c>
      <c r="J278" s="61" t="s">
        <v>2823</v>
      </c>
      <c r="K278" s="61" t="s">
        <v>2822</v>
      </c>
      <c r="L278" s="61" t="s">
        <v>2032</v>
      </c>
      <c r="M278" s="61" t="s">
        <v>1702</v>
      </c>
      <c r="N278" s="61" t="s">
        <v>1702</v>
      </c>
      <c r="O278" s="61" t="s">
        <v>1960</v>
      </c>
      <c r="P278" s="61">
        <v>2</v>
      </c>
      <c r="Q278" s="61">
        <v>104</v>
      </c>
      <c r="R278" s="61">
        <v>180</v>
      </c>
      <c r="S278" s="61" t="s">
        <v>2115</v>
      </c>
      <c r="T278" s="61" t="s">
        <v>2115</v>
      </c>
      <c r="U278" s="61" t="s">
        <v>2041</v>
      </c>
      <c r="V278" s="61" t="s">
        <v>2824</v>
      </c>
      <c r="W278" s="61" t="s">
        <v>1955</v>
      </c>
      <c r="X278" s="61" t="s">
        <v>1447</v>
      </c>
      <c r="Y278" s="61" t="s">
        <v>2825</v>
      </c>
      <c r="Z278" s="62">
        <v>12</v>
      </c>
      <c r="AA278" s="61">
        <v>4</v>
      </c>
      <c r="AB278" s="62">
        <v>12</v>
      </c>
      <c r="AC278" s="61">
        <v>4</v>
      </c>
      <c r="AD278" s="62">
        <v>12</v>
      </c>
      <c r="AE278" s="61">
        <v>4</v>
      </c>
      <c r="AF278" s="61" t="s">
        <v>2209</v>
      </c>
      <c r="AG278" s="61" t="s">
        <v>1959</v>
      </c>
      <c r="AH278" s="61" t="s">
        <v>1702</v>
      </c>
      <c r="AI278" s="61">
        <v>0</v>
      </c>
      <c r="AJ278" s="61" t="s">
        <v>2600</v>
      </c>
      <c r="AK278" s="62">
        <v>2025</v>
      </c>
      <c r="AL278" s="62">
        <v>9</v>
      </c>
      <c r="AM278" s="62">
        <v>0</v>
      </c>
      <c r="AN278" s="62">
        <v>7</v>
      </c>
      <c r="AO278" s="62">
        <v>25</v>
      </c>
      <c r="AP278" s="61" t="s">
        <v>643</v>
      </c>
      <c r="AQ278" s="61" t="s">
        <v>1270</v>
      </c>
      <c r="AR278" s="61" t="s">
        <v>2118</v>
      </c>
      <c r="AS278" s="61" t="s">
        <v>2826</v>
      </c>
      <c r="AT278" s="61" t="s">
        <v>1702</v>
      </c>
      <c r="AU278" s="61" t="b">
        <v>1</v>
      </c>
      <c r="AV278" s="61" t="b">
        <v>0</v>
      </c>
      <c r="AW278" s="61" t="s">
        <v>1702</v>
      </c>
      <c r="AX278" s="61" t="s">
        <v>1702</v>
      </c>
      <c r="AY278" s="61">
        <v>0</v>
      </c>
      <c r="AZ278" s="61">
        <v>0</v>
      </c>
      <c r="BA278" s="61">
        <v>0</v>
      </c>
      <c r="BB278" s="61" t="s">
        <v>1990</v>
      </c>
      <c r="BC278" s="61">
        <v>2</v>
      </c>
      <c r="BD278" s="61" t="b">
        <v>0</v>
      </c>
      <c r="BH278" s="47" t="s">
        <v>1197</v>
      </c>
      <c r="BI278" s="47" t="str">
        <f t="shared" si="8"/>
        <v>Z27</v>
      </c>
      <c r="BJ278" s="47">
        <v>1219</v>
      </c>
    </row>
    <row r="279" spans="1:62" hidden="1">
      <c r="A279" s="61" t="b">
        <v>0</v>
      </c>
      <c r="B279" s="62">
        <v>11181</v>
      </c>
      <c r="C279" s="61" t="s">
        <v>1702</v>
      </c>
      <c r="D279" s="61" t="s">
        <v>2828</v>
      </c>
      <c r="E279" s="61" t="s">
        <v>2834</v>
      </c>
      <c r="F279" s="61" t="s">
        <v>2069</v>
      </c>
      <c r="G279" s="62" t="s">
        <v>1702</v>
      </c>
      <c r="H279" s="61" t="s">
        <v>558</v>
      </c>
      <c r="I279" s="61" t="s">
        <v>1675</v>
      </c>
      <c r="J279" s="61" t="s">
        <v>2829</v>
      </c>
      <c r="K279" s="61" t="s">
        <v>2834</v>
      </c>
      <c r="L279" s="61" t="s">
        <v>2032</v>
      </c>
      <c r="M279" s="61" t="s">
        <v>1894</v>
      </c>
      <c r="N279" s="61" t="s">
        <v>1702</v>
      </c>
      <c r="O279" s="61" t="s">
        <v>1941</v>
      </c>
      <c r="P279" s="61">
        <v>0.7</v>
      </c>
      <c r="Q279" s="61">
        <v>95</v>
      </c>
      <c r="R279" s="61">
        <v>433</v>
      </c>
      <c r="S279" s="61" t="s">
        <v>2831</v>
      </c>
      <c r="T279" s="61" t="s">
        <v>2831</v>
      </c>
      <c r="U279" s="61" t="s">
        <v>2041</v>
      </c>
      <c r="V279" s="61" t="s">
        <v>2832</v>
      </c>
      <c r="W279" s="61" t="s">
        <v>1938</v>
      </c>
      <c r="X279" s="61" t="s">
        <v>1447</v>
      </c>
      <c r="Y279" s="61" t="s">
        <v>2036</v>
      </c>
      <c r="Z279" s="62">
        <v>11</v>
      </c>
      <c r="AA279" s="61">
        <v>3</v>
      </c>
      <c r="AB279" s="62">
        <v>11</v>
      </c>
      <c r="AC279" s="61">
        <v>3</v>
      </c>
      <c r="AD279" s="62">
        <v>11</v>
      </c>
      <c r="AE279" s="61">
        <v>3</v>
      </c>
      <c r="AF279" s="61" t="s">
        <v>2083</v>
      </c>
      <c r="AG279" s="61" t="s">
        <v>1959</v>
      </c>
      <c r="AH279" s="61" t="s">
        <v>1702</v>
      </c>
      <c r="AI279" s="61">
        <v>0</v>
      </c>
      <c r="AJ279" s="61" t="s">
        <v>2380</v>
      </c>
      <c r="AK279" s="62">
        <v>2025</v>
      </c>
      <c r="AL279" s="62">
        <v>11</v>
      </c>
      <c r="AM279" s="62">
        <v>0</v>
      </c>
      <c r="AN279" s="62">
        <v>6</v>
      </c>
      <c r="AO279" s="62">
        <v>4</v>
      </c>
      <c r="AP279" s="61" t="s">
        <v>558</v>
      </c>
      <c r="AQ279" s="61" t="s">
        <v>1221</v>
      </c>
      <c r="AR279" s="61" t="s">
        <v>2833</v>
      </c>
      <c r="AS279" s="61" t="s">
        <v>2830</v>
      </c>
      <c r="AT279" s="61" t="s">
        <v>1702</v>
      </c>
      <c r="AU279" s="61" t="b">
        <v>1</v>
      </c>
      <c r="AV279" s="61" t="b">
        <v>0</v>
      </c>
      <c r="AW279" s="61" t="s">
        <v>1702</v>
      </c>
      <c r="AX279" s="61" t="s">
        <v>1702</v>
      </c>
      <c r="AY279" s="61">
        <v>0</v>
      </c>
      <c r="AZ279" s="61">
        <v>0</v>
      </c>
      <c r="BA279" s="61">
        <v>0</v>
      </c>
      <c r="BB279" s="61" t="s">
        <v>1950</v>
      </c>
      <c r="BC279" s="61">
        <v>2</v>
      </c>
      <c r="BD279" s="61" t="b">
        <v>0</v>
      </c>
      <c r="BH279" s="47" t="s">
        <v>1197</v>
      </c>
      <c r="BI279" s="47" t="str">
        <f t="shared" si="8"/>
        <v>Z18</v>
      </c>
      <c r="BJ279" s="47">
        <v>1219</v>
      </c>
    </row>
    <row r="280" spans="1:62" hidden="1">
      <c r="A280" s="61" t="b">
        <v>0</v>
      </c>
      <c r="B280" s="62">
        <v>11182</v>
      </c>
      <c r="C280" s="61" t="s">
        <v>1702</v>
      </c>
      <c r="D280" s="61" t="s">
        <v>2828</v>
      </c>
      <c r="E280" s="61" t="s">
        <v>3563</v>
      </c>
      <c r="F280" s="61" t="s">
        <v>2119</v>
      </c>
      <c r="G280" s="62" t="s">
        <v>1702</v>
      </c>
      <c r="H280" s="61" t="s">
        <v>1039</v>
      </c>
      <c r="I280" s="61" t="s">
        <v>1675</v>
      </c>
      <c r="J280" s="61" t="s">
        <v>2829</v>
      </c>
      <c r="K280" s="61" t="s">
        <v>3563</v>
      </c>
      <c r="L280" s="61" t="s">
        <v>2032</v>
      </c>
      <c r="M280" s="61" t="s">
        <v>1894</v>
      </c>
      <c r="N280" s="61" t="s">
        <v>1702</v>
      </c>
      <c r="O280" s="61" t="s">
        <v>1941</v>
      </c>
      <c r="P280" s="61">
        <v>0.7</v>
      </c>
      <c r="Q280" s="61">
        <v>105</v>
      </c>
      <c r="R280" s="61">
        <v>0</v>
      </c>
      <c r="S280" s="61" t="s">
        <v>3394</v>
      </c>
      <c r="T280" s="61" t="s">
        <v>3394</v>
      </c>
      <c r="U280" s="61" t="s">
        <v>2041</v>
      </c>
      <c r="V280" s="61" t="s">
        <v>2835</v>
      </c>
      <c r="W280" s="61" t="s">
        <v>1938</v>
      </c>
      <c r="X280" s="61" t="s">
        <v>1447</v>
      </c>
      <c r="Y280" s="61" t="s">
        <v>2036</v>
      </c>
      <c r="Z280" s="62">
        <v>1</v>
      </c>
      <c r="AA280" s="61">
        <v>125</v>
      </c>
      <c r="AB280" s="62">
        <v>1</v>
      </c>
      <c r="AC280" s="61">
        <v>125</v>
      </c>
      <c r="AD280" s="62">
        <v>1</v>
      </c>
      <c r="AE280" s="61">
        <v>125</v>
      </c>
      <c r="AF280" s="61" t="s">
        <v>3433</v>
      </c>
      <c r="AG280" s="61" t="s">
        <v>1958</v>
      </c>
      <c r="AH280" s="61" t="s">
        <v>1702</v>
      </c>
      <c r="AI280" s="61">
        <v>0</v>
      </c>
      <c r="AJ280" s="61" t="s">
        <v>2296</v>
      </c>
      <c r="AK280" s="62">
        <v>2025</v>
      </c>
      <c r="AL280" s="62">
        <v>11</v>
      </c>
      <c r="AM280" s="62">
        <v>0</v>
      </c>
      <c r="AN280" s="62">
        <v>6</v>
      </c>
      <c r="AO280" s="62">
        <v>12</v>
      </c>
      <c r="AP280" s="61" t="s">
        <v>1039</v>
      </c>
      <c r="AQ280" s="61" t="s">
        <v>1221</v>
      </c>
      <c r="AR280" s="61" t="s">
        <v>2836</v>
      </c>
      <c r="AS280" s="61" t="s">
        <v>2830</v>
      </c>
      <c r="AT280" s="61" t="s">
        <v>1702</v>
      </c>
      <c r="AU280" s="61" t="b">
        <v>1</v>
      </c>
      <c r="AV280" s="61" t="b">
        <v>0</v>
      </c>
      <c r="AW280" s="61" t="s">
        <v>1702</v>
      </c>
      <c r="AX280" s="61" t="s">
        <v>1702</v>
      </c>
      <c r="AY280" s="61">
        <v>0</v>
      </c>
      <c r="AZ280" s="61">
        <v>0</v>
      </c>
      <c r="BA280" s="61">
        <v>0</v>
      </c>
      <c r="BB280" s="61" t="s">
        <v>1950</v>
      </c>
      <c r="BC280" s="61">
        <v>2</v>
      </c>
      <c r="BD280" s="61" t="b">
        <v>0</v>
      </c>
      <c r="BH280" s="47" t="s">
        <v>1197</v>
      </c>
      <c r="BI280" s="47" t="str">
        <f t="shared" si="8"/>
        <v>Z18</v>
      </c>
      <c r="BJ280" s="47">
        <v>1219</v>
      </c>
    </row>
    <row r="281" spans="1:62" hidden="1">
      <c r="A281" s="61" t="b">
        <v>0</v>
      </c>
      <c r="B281" s="62">
        <v>11183</v>
      </c>
      <c r="C281" s="61" t="s">
        <v>1702</v>
      </c>
      <c r="D281" s="61" t="s">
        <v>2828</v>
      </c>
      <c r="E281" s="61" t="s">
        <v>4318</v>
      </c>
      <c r="F281" s="61" t="s">
        <v>1702</v>
      </c>
      <c r="G281" s="62" t="s">
        <v>1702</v>
      </c>
      <c r="H281" s="61" t="s">
        <v>1702</v>
      </c>
      <c r="I281" s="61" t="s">
        <v>1675</v>
      </c>
      <c r="J281" s="61" t="s">
        <v>2829</v>
      </c>
      <c r="K281" s="61" t="s">
        <v>4318</v>
      </c>
      <c r="L281" s="61" t="s">
        <v>2032</v>
      </c>
      <c r="M281" s="61" t="s">
        <v>1894</v>
      </c>
      <c r="N281" s="61" t="s">
        <v>1702</v>
      </c>
      <c r="O281" s="61" t="s">
        <v>1941</v>
      </c>
      <c r="P281" s="61">
        <v>0.7</v>
      </c>
      <c r="Q281" s="61">
        <v>245</v>
      </c>
      <c r="R281" s="61">
        <v>436</v>
      </c>
      <c r="S281" s="61" t="s">
        <v>4319</v>
      </c>
      <c r="T281" s="61" t="s">
        <v>4319</v>
      </c>
      <c r="U281" s="61" t="s">
        <v>2041</v>
      </c>
      <c r="V281" s="61" t="s">
        <v>4320</v>
      </c>
      <c r="W281" s="61" t="s">
        <v>1938</v>
      </c>
      <c r="X281" s="61" t="s">
        <v>1447</v>
      </c>
      <c r="Y281" s="61" t="s">
        <v>2036</v>
      </c>
      <c r="Z281" s="62">
        <v>64</v>
      </c>
      <c r="AA281" s="61">
        <v>38</v>
      </c>
      <c r="AB281" s="62">
        <v>64</v>
      </c>
      <c r="AC281" s="61">
        <v>38</v>
      </c>
      <c r="AD281" s="62">
        <v>64</v>
      </c>
      <c r="AE281" s="61">
        <v>38</v>
      </c>
      <c r="AF281" s="61" t="s">
        <v>2055</v>
      </c>
      <c r="AG281" s="61" t="s">
        <v>1959</v>
      </c>
      <c r="AH281" s="61" t="s">
        <v>1702</v>
      </c>
      <c r="AI281" s="61">
        <v>0</v>
      </c>
      <c r="AJ281" s="61" t="s">
        <v>4273</v>
      </c>
      <c r="AK281" s="62">
        <v>2026</v>
      </c>
      <c r="AL281" s="62">
        <v>1</v>
      </c>
      <c r="AM281" s="62">
        <v>0</v>
      </c>
      <c r="AN281" s="62">
        <v>4</v>
      </c>
      <c r="AO281" s="62">
        <v>12</v>
      </c>
      <c r="AP281" s="61" t="s">
        <v>1702</v>
      </c>
      <c r="AQ281" s="61" t="s">
        <v>1702</v>
      </c>
      <c r="AR281" s="61" t="s">
        <v>1702</v>
      </c>
      <c r="AS281" s="61" t="s">
        <v>2830</v>
      </c>
      <c r="AT281" s="61" t="s">
        <v>1702</v>
      </c>
      <c r="AU281" s="61" t="b">
        <v>1</v>
      </c>
      <c r="AV281" s="61" t="b">
        <v>0</v>
      </c>
      <c r="AW281" s="61" t="s">
        <v>1702</v>
      </c>
      <c r="AX281" s="61" t="s">
        <v>1702</v>
      </c>
      <c r="AY281" s="61">
        <v>0</v>
      </c>
      <c r="AZ281" s="61">
        <v>0</v>
      </c>
      <c r="BA281" s="61">
        <v>0</v>
      </c>
      <c r="BB281" s="61" t="s">
        <v>1950</v>
      </c>
      <c r="BC281" s="61">
        <v>2</v>
      </c>
      <c r="BD281" s="61" t="b">
        <v>0</v>
      </c>
      <c r="BH281" s="47" t="s">
        <v>1197</v>
      </c>
      <c r="BI281" s="47" t="str">
        <f t="shared" si="8"/>
        <v>Z18</v>
      </c>
      <c r="BJ281" s="47">
        <v>1219</v>
      </c>
    </row>
    <row r="282" spans="1:62" hidden="1">
      <c r="A282" s="61" t="b">
        <v>0</v>
      </c>
      <c r="B282" s="62">
        <v>11184</v>
      </c>
      <c r="C282" s="61" t="s">
        <v>4590</v>
      </c>
      <c r="D282" s="61" t="s">
        <v>3564</v>
      </c>
      <c r="E282" s="61" t="s">
        <v>3565</v>
      </c>
      <c r="F282" s="61" t="s">
        <v>1702</v>
      </c>
      <c r="G282" s="62" t="s">
        <v>1702</v>
      </c>
      <c r="H282" s="61" t="s">
        <v>1702</v>
      </c>
      <c r="I282" s="61" t="s">
        <v>1675</v>
      </c>
      <c r="J282" s="61" t="s">
        <v>3566</v>
      </c>
      <c r="K282" s="61" t="s">
        <v>3565</v>
      </c>
      <c r="L282" s="61" t="s">
        <v>2032</v>
      </c>
      <c r="M282" s="61" t="s">
        <v>1894</v>
      </c>
      <c r="N282" s="61" t="s">
        <v>1702</v>
      </c>
      <c r="O282" s="61" t="s">
        <v>1941</v>
      </c>
      <c r="P282" s="61">
        <v>0.7</v>
      </c>
      <c r="Q282" s="61">
        <v>68</v>
      </c>
      <c r="R282" s="61">
        <v>0</v>
      </c>
      <c r="S282" s="61" t="s">
        <v>3567</v>
      </c>
      <c r="T282" s="61" t="s">
        <v>3567</v>
      </c>
      <c r="U282" s="61" t="s">
        <v>2041</v>
      </c>
      <c r="V282" s="61" t="s">
        <v>3568</v>
      </c>
      <c r="W282" s="61" t="s">
        <v>1938</v>
      </c>
      <c r="X282" s="61" t="s">
        <v>1447</v>
      </c>
      <c r="Y282" s="61" t="s">
        <v>2036</v>
      </c>
      <c r="Z282" s="62">
        <v>1</v>
      </c>
      <c r="AA282" s="61">
        <v>154</v>
      </c>
      <c r="AB282" s="62">
        <v>1</v>
      </c>
      <c r="AC282" s="61">
        <v>0</v>
      </c>
      <c r="AD282" s="62">
        <v>1</v>
      </c>
      <c r="AE282" s="61">
        <v>154</v>
      </c>
      <c r="AF282" s="61" t="s">
        <v>3162</v>
      </c>
      <c r="AG282" s="61" t="s">
        <v>1958</v>
      </c>
      <c r="AH282" s="61" t="s">
        <v>1702</v>
      </c>
      <c r="AI282" s="61">
        <v>0</v>
      </c>
      <c r="AJ282" s="61" t="s">
        <v>2693</v>
      </c>
      <c r="AK282" s="62">
        <v>2025</v>
      </c>
      <c r="AL282" s="62">
        <v>9</v>
      </c>
      <c r="AM282" s="62">
        <v>0</v>
      </c>
      <c r="AN282" s="62">
        <v>7</v>
      </c>
      <c r="AO282" s="62">
        <v>26</v>
      </c>
      <c r="AP282" s="61" t="s">
        <v>1702</v>
      </c>
      <c r="AQ282" s="61" t="s">
        <v>1702</v>
      </c>
      <c r="AR282" s="61" t="s">
        <v>1702</v>
      </c>
      <c r="AS282" s="61" t="s">
        <v>3569</v>
      </c>
      <c r="AT282" s="61" t="s">
        <v>1702</v>
      </c>
      <c r="AU282" s="61" t="b">
        <v>1</v>
      </c>
      <c r="AV282" s="61" t="b">
        <v>0</v>
      </c>
      <c r="AW282" s="61" t="s">
        <v>1702</v>
      </c>
      <c r="AX282" s="61" t="s">
        <v>1702</v>
      </c>
      <c r="AY282" s="61">
        <v>0</v>
      </c>
      <c r="AZ282" s="61">
        <v>0</v>
      </c>
      <c r="BA282" s="61">
        <v>0</v>
      </c>
      <c r="BB282" s="61" t="s">
        <v>1950</v>
      </c>
      <c r="BC282" s="61">
        <v>2</v>
      </c>
      <c r="BD282" s="61" t="b">
        <v>0</v>
      </c>
      <c r="BH282" s="47" t="s">
        <v>1197</v>
      </c>
      <c r="BI282" s="47" t="str">
        <f t="shared" si="8"/>
        <v>Z18</v>
      </c>
      <c r="BJ282" s="47">
        <v>1219</v>
      </c>
    </row>
    <row r="283" spans="1:62" hidden="1">
      <c r="A283" s="61" t="b">
        <v>0</v>
      </c>
      <c r="B283" s="62">
        <v>11185</v>
      </c>
      <c r="C283" s="61" t="s">
        <v>4322</v>
      </c>
      <c r="D283" s="61" t="s">
        <v>2837</v>
      </c>
      <c r="E283" s="61" t="s">
        <v>2840</v>
      </c>
      <c r="F283" s="61" t="s">
        <v>2065</v>
      </c>
      <c r="G283" s="62" t="s">
        <v>1702</v>
      </c>
      <c r="H283" s="61" t="s">
        <v>561</v>
      </c>
      <c r="I283" s="61" t="s">
        <v>1675</v>
      </c>
      <c r="J283" s="61" t="s">
        <v>2838</v>
      </c>
      <c r="K283" s="61" t="s">
        <v>2840</v>
      </c>
      <c r="L283" s="61" t="s">
        <v>2032</v>
      </c>
      <c r="M283" s="61" t="s">
        <v>1894</v>
      </c>
      <c r="N283" s="61" t="s">
        <v>1702</v>
      </c>
      <c r="O283" s="61" t="s">
        <v>1941</v>
      </c>
      <c r="P283" s="61">
        <v>0.7</v>
      </c>
      <c r="Q283" s="61">
        <v>388</v>
      </c>
      <c r="R283" s="61">
        <v>465</v>
      </c>
      <c r="S283" s="61" t="s">
        <v>2841</v>
      </c>
      <c r="T283" s="61" t="s">
        <v>2841</v>
      </c>
      <c r="U283" s="61" t="s">
        <v>2041</v>
      </c>
      <c r="V283" s="61" t="s">
        <v>2842</v>
      </c>
      <c r="W283" s="61" t="s">
        <v>1938</v>
      </c>
      <c r="X283" s="61" t="s">
        <v>1447</v>
      </c>
      <c r="Y283" s="61" t="s">
        <v>2036</v>
      </c>
      <c r="Z283" s="62">
        <v>27</v>
      </c>
      <c r="AA283" s="61">
        <v>30</v>
      </c>
      <c r="AB283" s="62">
        <v>27</v>
      </c>
      <c r="AC283" s="61">
        <v>0</v>
      </c>
      <c r="AD283" s="62">
        <v>27</v>
      </c>
      <c r="AE283" s="61">
        <v>30</v>
      </c>
      <c r="AF283" s="61" t="s">
        <v>2055</v>
      </c>
      <c r="AG283" s="61" t="s">
        <v>1959</v>
      </c>
      <c r="AH283" s="61" t="s">
        <v>1702</v>
      </c>
      <c r="AI283" s="61">
        <v>0</v>
      </c>
      <c r="AJ283" s="61" t="s">
        <v>2477</v>
      </c>
      <c r="AK283" s="62">
        <v>2025</v>
      </c>
      <c r="AL283" s="62">
        <v>9</v>
      </c>
      <c r="AM283" s="62">
        <v>0</v>
      </c>
      <c r="AN283" s="62">
        <v>7</v>
      </c>
      <c r="AO283" s="62">
        <v>22</v>
      </c>
      <c r="AP283" s="61" t="s">
        <v>561</v>
      </c>
      <c r="AQ283" s="61" t="s">
        <v>1221</v>
      </c>
      <c r="AR283" s="61" t="s">
        <v>2843</v>
      </c>
      <c r="AS283" s="61" t="s">
        <v>2839</v>
      </c>
      <c r="AT283" s="61" t="s">
        <v>1702</v>
      </c>
      <c r="AU283" s="61" t="b">
        <v>1</v>
      </c>
      <c r="AV283" s="61" t="b">
        <v>0</v>
      </c>
      <c r="AW283" s="61" t="s">
        <v>1702</v>
      </c>
      <c r="AX283" s="61" t="s">
        <v>1702</v>
      </c>
      <c r="AY283" s="61">
        <v>0</v>
      </c>
      <c r="AZ283" s="61">
        <v>0</v>
      </c>
      <c r="BA283" s="61">
        <v>0</v>
      </c>
      <c r="BB283" s="61" t="s">
        <v>1950</v>
      </c>
      <c r="BC283" s="61">
        <v>2</v>
      </c>
      <c r="BD283" s="61" t="b">
        <v>0</v>
      </c>
      <c r="BH283" s="47" t="s">
        <v>1197</v>
      </c>
      <c r="BI283" s="47" t="str">
        <f t="shared" si="8"/>
        <v>Z18</v>
      </c>
      <c r="BJ283" s="47">
        <v>1219</v>
      </c>
    </row>
    <row r="284" spans="1:62" hidden="1">
      <c r="A284" s="61" t="b">
        <v>0</v>
      </c>
      <c r="B284" s="62">
        <v>11186</v>
      </c>
      <c r="C284" s="61" t="s">
        <v>1702</v>
      </c>
      <c r="D284" s="61" t="s">
        <v>2837</v>
      </c>
      <c r="E284" s="61" t="s">
        <v>3570</v>
      </c>
      <c r="F284" s="61" t="s">
        <v>1702</v>
      </c>
      <c r="G284" s="62" t="s">
        <v>1702</v>
      </c>
      <c r="H284" s="61" t="s">
        <v>1702</v>
      </c>
      <c r="I284" s="61" t="s">
        <v>1675</v>
      </c>
      <c r="J284" s="61" t="s">
        <v>2838</v>
      </c>
      <c r="K284" s="61" t="s">
        <v>3570</v>
      </c>
      <c r="L284" s="61" t="s">
        <v>2032</v>
      </c>
      <c r="M284" s="61" t="s">
        <v>1894</v>
      </c>
      <c r="N284" s="61" t="s">
        <v>1702</v>
      </c>
      <c r="O284" s="61" t="s">
        <v>1941</v>
      </c>
      <c r="P284" s="61">
        <v>0.7</v>
      </c>
      <c r="Q284" s="61">
        <v>54</v>
      </c>
      <c r="R284" s="61">
        <v>0</v>
      </c>
      <c r="S284" s="61" t="s">
        <v>3571</v>
      </c>
      <c r="T284" s="61" t="s">
        <v>3571</v>
      </c>
      <c r="U284" s="61" t="s">
        <v>2041</v>
      </c>
      <c r="V284" s="61" t="s">
        <v>3572</v>
      </c>
      <c r="W284" s="61" t="s">
        <v>1938</v>
      </c>
      <c r="X284" s="61" t="s">
        <v>1447</v>
      </c>
      <c r="Y284" s="61" t="s">
        <v>2036</v>
      </c>
      <c r="Z284" s="62">
        <v>1</v>
      </c>
      <c r="AA284" s="61">
        <v>58</v>
      </c>
      <c r="AB284" s="62">
        <v>1</v>
      </c>
      <c r="AC284" s="61">
        <v>58</v>
      </c>
      <c r="AD284" s="62">
        <v>1</v>
      </c>
      <c r="AE284" s="61">
        <v>58</v>
      </c>
      <c r="AF284" s="61" t="s">
        <v>3418</v>
      </c>
      <c r="AG284" s="61" t="s">
        <v>1958</v>
      </c>
      <c r="AH284" s="61" t="s">
        <v>1702</v>
      </c>
      <c r="AI284" s="61">
        <v>0</v>
      </c>
      <c r="AJ284" s="61" t="s">
        <v>3313</v>
      </c>
      <c r="AK284" s="62">
        <v>2025</v>
      </c>
      <c r="AL284" s="62">
        <v>10</v>
      </c>
      <c r="AM284" s="62">
        <v>0</v>
      </c>
      <c r="AN284" s="62">
        <v>7</v>
      </c>
      <c r="AO284" s="62">
        <v>12</v>
      </c>
      <c r="AP284" s="61" t="s">
        <v>1702</v>
      </c>
      <c r="AQ284" s="61" t="s">
        <v>1702</v>
      </c>
      <c r="AR284" s="61" t="s">
        <v>1702</v>
      </c>
      <c r="AS284" s="61" t="s">
        <v>2839</v>
      </c>
      <c r="AT284" s="61" t="s">
        <v>1702</v>
      </c>
      <c r="AU284" s="61" t="b">
        <v>1</v>
      </c>
      <c r="AV284" s="61" t="b">
        <v>0</v>
      </c>
      <c r="AW284" s="61" t="s">
        <v>1702</v>
      </c>
      <c r="AX284" s="61" t="s">
        <v>1702</v>
      </c>
      <c r="AY284" s="61">
        <v>0</v>
      </c>
      <c r="AZ284" s="61">
        <v>0</v>
      </c>
      <c r="BA284" s="61">
        <v>0</v>
      </c>
      <c r="BB284" s="61" t="s">
        <v>1950</v>
      </c>
      <c r="BC284" s="61">
        <v>2</v>
      </c>
      <c r="BD284" s="61" t="b">
        <v>0</v>
      </c>
      <c r="BH284" s="47" t="s">
        <v>1197</v>
      </c>
      <c r="BI284" s="47" t="str">
        <f t="shared" si="8"/>
        <v>Z18</v>
      </c>
      <c r="BJ284" s="47">
        <v>1219</v>
      </c>
    </row>
    <row r="285" spans="1:62" hidden="1">
      <c r="A285" s="61" t="b">
        <v>0</v>
      </c>
      <c r="B285" s="62">
        <v>11187</v>
      </c>
      <c r="C285" s="61" t="s">
        <v>1702</v>
      </c>
      <c r="D285" s="61" t="s">
        <v>3984</v>
      </c>
      <c r="E285" s="61" t="s">
        <v>3985</v>
      </c>
      <c r="F285" s="61" t="s">
        <v>2065</v>
      </c>
      <c r="G285" s="62" t="s">
        <v>1702</v>
      </c>
      <c r="H285" s="61" t="s">
        <v>268</v>
      </c>
      <c r="I285" s="61" t="s">
        <v>1675</v>
      </c>
      <c r="J285" s="61" t="s">
        <v>3986</v>
      </c>
      <c r="K285" s="61" t="s">
        <v>3987</v>
      </c>
      <c r="L285" s="61" t="s">
        <v>2032</v>
      </c>
      <c r="M285" s="61" t="s">
        <v>1894</v>
      </c>
      <c r="N285" s="61" t="s">
        <v>1702</v>
      </c>
      <c r="O285" s="61" t="s">
        <v>1941</v>
      </c>
      <c r="P285" s="61">
        <v>1.6</v>
      </c>
      <c r="Q285" s="61">
        <v>87</v>
      </c>
      <c r="R285" s="61">
        <v>1560</v>
      </c>
      <c r="S285" s="61" t="s">
        <v>3073</v>
      </c>
      <c r="T285" s="61" t="s">
        <v>1702</v>
      </c>
      <c r="U285" s="61" t="s">
        <v>2041</v>
      </c>
      <c r="V285" s="61" t="s">
        <v>3988</v>
      </c>
      <c r="W285" s="61" t="s">
        <v>1938</v>
      </c>
      <c r="X285" s="61" t="s">
        <v>1447</v>
      </c>
      <c r="Y285" s="61" t="s">
        <v>2036</v>
      </c>
      <c r="Z285" s="62">
        <v>22</v>
      </c>
      <c r="AA285" s="61">
        <v>40</v>
      </c>
      <c r="AB285" s="62">
        <v>22</v>
      </c>
      <c r="AC285" s="61">
        <v>40</v>
      </c>
      <c r="AD285" s="62">
        <v>22</v>
      </c>
      <c r="AE285" s="61">
        <v>40</v>
      </c>
      <c r="AF285" s="61" t="s">
        <v>5047</v>
      </c>
      <c r="AG285" s="61" t="s">
        <v>3734</v>
      </c>
      <c r="AH285" s="61" t="s">
        <v>3989</v>
      </c>
      <c r="AI285" s="61">
        <v>0</v>
      </c>
      <c r="AJ285" s="61" t="s">
        <v>1707</v>
      </c>
      <c r="AK285" s="62">
        <v>2025</v>
      </c>
      <c r="AL285" s="62">
        <v>9</v>
      </c>
      <c r="AM285" s="62">
        <v>0</v>
      </c>
      <c r="AN285" s="62">
        <v>8</v>
      </c>
      <c r="AO285" s="62">
        <v>15</v>
      </c>
      <c r="AP285" s="61" t="s">
        <v>268</v>
      </c>
      <c r="AQ285" s="61" t="s">
        <v>1221</v>
      </c>
      <c r="AR285" s="61" t="s">
        <v>3075</v>
      </c>
      <c r="AS285" s="61" t="s">
        <v>2865</v>
      </c>
      <c r="AT285" s="61" t="s">
        <v>1702</v>
      </c>
      <c r="AU285" s="61" t="b">
        <v>1</v>
      </c>
      <c r="AV285" s="61" t="b">
        <v>0</v>
      </c>
      <c r="AW285" s="61" t="s">
        <v>1702</v>
      </c>
      <c r="AX285" s="61" t="s">
        <v>1702</v>
      </c>
      <c r="AY285" s="61">
        <v>0</v>
      </c>
      <c r="AZ285" s="61">
        <v>0</v>
      </c>
      <c r="BA285" s="61">
        <v>0</v>
      </c>
      <c r="BB285" s="61" t="s">
        <v>1950</v>
      </c>
      <c r="BC285" s="61">
        <v>4</v>
      </c>
      <c r="BD285" s="61" t="b">
        <v>0</v>
      </c>
      <c r="BH285" s="47" t="s">
        <v>1197</v>
      </c>
      <c r="BI285" s="47" t="str">
        <f t="shared" si="8"/>
        <v>Z18</v>
      </c>
      <c r="BJ285" s="47">
        <v>1219</v>
      </c>
    </row>
    <row r="286" spans="1:62" hidden="1">
      <c r="A286" s="61" t="b">
        <v>0</v>
      </c>
      <c r="B286" s="62">
        <v>11188</v>
      </c>
      <c r="C286" s="61" t="s">
        <v>1702</v>
      </c>
      <c r="D286" s="61" t="s">
        <v>3573</v>
      </c>
      <c r="E286" s="61" t="s">
        <v>3574</v>
      </c>
      <c r="F286" s="61" t="s">
        <v>1702</v>
      </c>
      <c r="G286" s="62" t="s">
        <v>1702</v>
      </c>
      <c r="H286" s="61" t="s">
        <v>1702</v>
      </c>
      <c r="I286" s="61" t="s">
        <v>1675</v>
      </c>
      <c r="J286" s="61" t="s">
        <v>3575</v>
      </c>
      <c r="K286" s="61" t="s">
        <v>3574</v>
      </c>
      <c r="L286" s="61" t="s">
        <v>2032</v>
      </c>
      <c r="M286" s="61" t="s">
        <v>1894</v>
      </c>
      <c r="N286" s="61" t="s">
        <v>1702</v>
      </c>
      <c r="O286" s="61" t="s">
        <v>1941</v>
      </c>
      <c r="P286" s="61">
        <v>1.6</v>
      </c>
      <c r="Q286" s="61">
        <v>30</v>
      </c>
      <c r="R286" s="61">
        <v>0</v>
      </c>
      <c r="S286" s="61" t="s">
        <v>3576</v>
      </c>
      <c r="T286" s="61" t="s">
        <v>3576</v>
      </c>
      <c r="U286" s="61" t="s">
        <v>2041</v>
      </c>
      <c r="V286" s="61" t="s">
        <v>3577</v>
      </c>
      <c r="W286" s="61" t="s">
        <v>1938</v>
      </c>
      <c r="X286" s="61" t="s">
        <v>1447</v>
      </c>
      <c r="Y286" s="61" t="s">
        <v>2036</v>
      </c>
      <c r="Z286" s="62">
        <v>1</v>
      </c>
      <c r="AA286" s="61">
        <v>174</v>
      </c>
      <c r="AB286" s="62">
        <v>1</v>
      </c>
      <c r="AC286" s="61">
        <v>174</v>
      </c>
      <c r="AD286" s="62">
        <v>1</v>
      </c>
      <c r="AE286" s="61">
        <v>174</v>
      </c>
      <c r="AF286" s="61" t="s">
        <v>5163</v>
      </c>
      <c r="AG286" s="61" t="s">
        <v>1958</v>
      </c>
      <c r="AH286" s="61" t="s">
        <v>1702</v>
      </c>
      <c r="AI286" s="61">
        <v>0</v>
      </c>
      <c r="AJ286" s="61" t="s">
        <v>1721</v>
      </c>
      <c r="AK286" s="62">
        <v>2025</v>
      </c>
      <c r="AL286" s="62">
        <v>9</v>
      </c>
      <c r="AM286" s="62">
        <v>0</v>
      </c>
      <c r="AN286" s="62">
        <v>8</v>
      </c>
      <c r="AO286" s="62">
        <v>13</v>
      </c>
      <c r="AP286" s="61" t="s">
        <v>1702</v>
      </c>
      <c r="AQ286" s="61" t="s">
        <v>1702</v>
      </c>
      <c r="AR286" s="61" t="s">
        <v>1702</v>
      </c>
      <c r="AS286" s="61" t="s">
        <v>2827</v>
      </c>
      <c r="AT286" s="61" t="s">
        <v>1702</v>
      </c>
      <c r="AU286" s="61" t="b">
        <v>1</v>
      </c>
      <c r="AV286" s="61" t="b">
        <v>0</v>
      </c>
      <c r="AW286" s="61" t="s">
        <v>1702</v>
      </c>
      <c r="AX286" s="61" t="s">
        <v>1702</v>
      </c>
      <c r="AY286" s="61">
        <v>0</v>
      </c>
      <c r="AZ286" s="61">
        <v>0</v>
      </c>
      <c r="BA286" s="61">
        <v>0</v>
      </c>
      <c r="BB286" s="61" t="s">
        <v>1950</v>
      </c>
      <c r="BC286" s="61">
        <v>4</v>
      </c>
      <c r="BD286" s="61" t="b">
        <v>0</v>
      </c>
      <c r="BH286" s="47" t="s">
        <v>1197</v>
      </c>
      <c r="BI286" s="47" t="str">
        <f t="shared" si="8"/>
        <v>Z18</v>
      </c>
      <c r="BJ286" s="47">
        <v>1219</v>
      </c>
    </row>
    <row r="287" spans="1:62" hidden="1">
      <c r="A287" s="61" t="b">
        <v>0</v>
      </c>
      <c r="B287" s="62">
        <v>11189</v>
      </c>
      <c r="C287" s="61" t="s">
        <v>4591</v>
      </c>
      <c r="D287" s="61" t="s">
        <v>2844</v>
      </c>
      <c r="E287" s="61" t="s">
        <v>2845</v>
      </c>
      <c r="F287" s="61" t="s">
        <v>2065</v>
      </c>
      <c r="G287" s="62" t="s">
        <v>1702</v>
      </c>
      <c r="H287" s="61" t="s">
        <v>226</v>
      </c>
      <c r="I287" s="61" t="s">
        <v>1675</v>
      </c>
      <c r="J287" s="61" t="s">
        <v>2846</v>
      </c>
      <c r="K287" s="61" t="s">
        <v>2845</v>
      </c>
      <c r="L287" s="61" t="s">
        <v>2032</v>
      </c>
      <c r="M287" s="61" t="s">
        <v>1894</v>
      </c>
      <c r="N287" s="61" t="s">
        <v>1702</v>
      </c>
      <c r="O287" s="61" t="s">
        <v>1941</v>
      </c>
      <c r="P287" s="61">
        <v>1.6</v>
      </c>
      <c r="Q287" s="61">
        <v>256</v>
      </c>
      <c r="R287" s="61">
        <v>295</v>
      </c>
      <c r="S287" s="61" t="s">
        <v>2847</v>
      </c>
      <c r="T287" s="61" t="s">
        <v>2847</v>
      </c>
      <c r="U287" s="61" t="s">
        <v>2041</v>
      </c>
      <c r="V287" s="61" t="s">
        <v>2848</v>
      </c>
      <c r="W287" s="61" t="s">
        <v>1938</v>
      </c>
      <c r="X287" s="61" t="s">
        <v>1447</v>
      </c>
      <c r="Y287" s="61" t="s">
        <v>2036</v>
      </c>
      <c r="Z287" s="62">
        <v>38</v>
      </c>
      <c r="AA287" s="61">
        <v>36</v>
      </c>
      <c r="AB287" s="62">
        <v>38</v>
      </c>
      <c r="AC287" s="61">
        <v>0</v>
      </c>
      <c r="AD287" s="62">
        <v>38</v>
      </c>
      <c r="AE287" s="61">
        <v>36</v>
      </c>
      <c r="AF287" s="61" t="s">
        <v>2077</v>
      </c>
      <c r="AG287" s="61" t="s">
        <v>1959</v>
      </c>
      <c r="AH287" s="61" t="s">
        <v>1702</v>
      </c>
      <c r="AI287" s="61">
        <v>0</v>
      </c>
      <c r="AJ287" s="61" t="s">
        <v>2599</v>
      </c>
      <c r="AK287" s="62">
        <v>2025</v>
      </c>
      <c r="AL287" s="62">
        <v>9</v>
      </c>
      <c r="AM287" s="62">
        <v>0</v>
      </c>
      <c r="AN287" s="62">
        <v>8</v>
      </c>
      <c r="AO287" s="62">
        <v>2</v>
      </c>
      <c r="AP287" s="61" t="s">
        <v>226</v>
      </c>
      <c r="AQ287" s="61" t="s">
        <v>1221</v>
      </c>
      <c r="AR287" s="61" t="s">
        <v>2849</v>
      </c>
      <c r="AS287" s="61" t="s">
        <v>2850</v>
      </c>
      <c r="AT287" s="61" t="s">
        <v>1702</v>
      </c>
      <c r="AU287" s="61" t="b">
        <v>1</v>
      </c>
      <c r="AV287" s="61" t="b">
        <v>0</v>
      </c>
      <c r="AW287" s="61" t="s">
        <v>1702</v>
      </c>
      <c r="AX287" s="61" t="s">
        <v>1702</v>
      </c>
      <c r="AY287" s="61">
        <v>0</v>
      </c>
      <c r="AZ287" s="61">
        <v>0</v>
      </c>
      <c r="BA287" s="61">
        <v>0</v>
      </c>
      <c r="BB287" s="61" t="s">
        <v>1950</v>
      </c>
      <c r="BC287" s="61">
        <v>4</v>
      </c>
      <c r="BD287" s="61" t="b">
        <v>0</v>
      </c>
      <c r="BH287" s="47" t="s">
        <v>1197</v>
      </c>
      <c r="BI287" s="47" t="str">
        <f t="shared" si="8"/>
        <v>Z18</v>
      </c>
      <c r="BJ287" s="47">
        <v>1219</v>
      </c>
    </row>
    <row r="288" spans="1:62" hidden="1">
      <c r="A288" s="61" t="b">
        <v>0</v>
      </c>
      <c r="B288" s="62">
        <v>11190</v>
      </c>
      <c r="C288" s="61" t="s">
        <v>1702</v>
      </c>
      <c r="D288" s="61" t="s">
        <v>2851</v>
      </c>
      <c r="E288" s="61" t="s">
        <v>2852</v>
      </c>
      <c r="F288" s="61" t="s">
        <v>2065</v>
      </c>
      <c r="G288" s="62" t="s">
        <v>1702</v>
      </c>
      <c r="H288" s="61" t="s">
        <v>795</v>
      </c>
      <c r="I288" s="61" t="s">
        <v>1675</v>
      </c>
      <c r="J288" s="61" t="s">
        <v>2853</v>
      </c>
      <c r="K288" s="61" t="s">
        <v>2852</v>
      </c>
      <c r="L288" s="61" t="s">
        <v>2032</v>
      </c>
      <c r="M288" s="61" t="s">
        <v>1894</v>
      </c>
      <c r="N288" s="61" t="s">
        <v>1702</v>
      </c>
      <c r="O288" s="61" t="s">
        <v>1941</v>
      </c>
      <c r="P288" s="61">
        <v>1.6</v>
      </c>
      <c r="Q288" s="61">
        <v>57.5</v>
      </c>
      <c r="R288" s="61">
        <v>1180</v>
      </c>
      <c r="S288" s="61" t="s">
        <v>2854</v>
      </c>
      <c r="T288" s="61" t="s">
        <v>2854</v>
      </c>
      <c r="U288" s="61" t="s">
        <v>2041</v>
      </c>
      <c r="V288" s="61" t="s">
        <v>2855</v>
      </c>
      <c r="W288" s="61" t="s">
        <v>1938</v>
      </c>
      <c r="X288" s="61" t="s">
        <v>1447</v>
      </c>
      <c r="Y288" s="61" t="s">
        <v>2036</v>
      </c>
      <c r="Z288" s="62">
        <v>56</v>
      </c>
      <c r="AA288" s="61">
        <v>47</v>
      </c>
      <c r="AB288" s="62">
        <v>56</v>
      </c>
      <c r="AC288" s="61">
        <v>47</v>
      </c>
      <c r="AD288" s="62">
        <v>56</v>
      </c>
      <c r="AE288" s="61">
        <v>47</v>
      </c>
      <c r="AF288" s="61" t="s">
        <v>2431</v>
      </c>
      <c r="AG288" s="61" t="s">
        <v>1959</v>
      </c>
      <c r="AH288" s="61" t="s">
        <v>1702</v>
      </c>
      <c r="AI288" s="61">
        <v>0</v>
      </c>
      <c r="AJ288" s="61" t="s">
        <v>2011</v>
      </c>
      <c r="AK288" s="62">
        <v>2025</v>
      </c>
      <c r="AL288" s="62">
        <v>10</v>
      </c>
      <c r="AM288" s="62">
        <v>0</v>
      </c>
      <c r="AN288" s="62">
        <v>6</v>
      </c>
      <c r="AO288" s="62">
        <v>19</v>
      </c>
      <c r="AP288" s="61" t="s">
        <v>795</v>
      </c>
      <c r="AQ288" s="61" t="s">
        <v>1221</v>
      </c>
      <c r="AR288" s="61" t="s">
        <v>2856</v>
      </c>
      <c r="AS288" s="61" t="s">
        <v>2827</v>
      </c>
      <c r="AT288" s="61" t="s">
        <v>1702</v>
      </c>
      <c r="AU288" s="61" t="b">
        <v>1</v>
      </c>
      <c r="AV288" s="61" t="b">
        <v>0</v>
      </c>
      <c r="AW288" s="61" t="s">
        <v>1702</v>
      </c>
      <c r="AX288" s="61" t="s">
        <v>1702</v>
      </c>
      <c r="AY288" s="61">
        <v>0</v>
      </c>
      <c r="AZ288" s="61">
        <v>0</v>
      </c>
      <c r="BA288" s="61">
        <v>0</v>
      </c>
      <c r="BB288" s="61" t="s">
        <v>1950</v>
      </c>
      <c r="BC288" s="61">
        <v>4</v>
      </c>
      <c r="BD288" s="61" t="b">
        <v>0</v>
      </c>
      <c r="BH288" s="47" t="s">
        <v>1197</v>
      </c>
      <c r="BI288" s="47" t="str">
        <f t="shared" si="8"/>
        <v>Z18</v>
      </c>
      <c r="BJ288" s="47">
        <v>1219</v>
      </c>
    </row>
    <row r="289" spans="1:62" hidden="1">
      <c r="A289" s="61" t="b">
        <v>0</v>
      </c>
      <c r="B289" s="62">
        <v>11191</v>
      </c>
      <c r="C289" s="61" t="s">
        <v>1702</v>
      </c>
      <c r="D289" s="61" t="s">
        <v>2851</v>
      </c>
      <c r="E289" s="61" t="s">
        <v>2857</v>
      </c>
      <c r="F289" s="61" t="s">
        <v>2065</v>
      </c>
      <c r="G289" s="62" t="s">
        <v>1702</v>
      </c>
      <c r="H289" s="61" t="s">
        <v>795</v>
      </c>
      <c r="I289" s="61" t="s">
        <v>1675</v>
      </c>
      <c r="J289" s="61" t="s">
        <v>2853</v>
      </c>
      <c r="K289" s="61" t="s">
        <v>2857</v>
      </c>
      <c r="L289" s="61" t="s">
        <v>2032</v>
      </c>
      <c r="M289" s="61" t="s">
        <v>1894</v>
      </c>
      <c r="N289" s="61" t="s">
        <v>1702</v>
      </c>
      <c r="O289" s="61" t="s">
        <v>1941</v>
      </c>
      <c r="P289" s="61">
        <v>1.6</v>
      </c>
      <c r="Q289" s="61">
        <v>57.5</v>
      </c>
      <c r="R289" s="61">
        <v>1180</v>
      </c>
      <c r="S289" s="61" t="s">
        <v>2854</v>
      </c>
      <c r="T289" s="61" t="s">
        <v>2854</v>
      </c>
      <c r="U289" s="61" t="s">
        <v>2041</v>
      </c>
      <c r="V289" s="61" t="s">
        <v>2855</v>
      </c>
      <c r="W289" s="61" t="s">
        <v>1938</v>
      </c>
      <c r="X289" s="61" t="s">
        <v>1447</v>
      </c>
      <c r="Y289" s="61" t="s">
        <v>2036</v>
      </c>
      <c r="Z289" s="62">
        <v>41</v>
      </c>
      <c r="AA289" s="61">
        <v>35</v>
      </c>
      <c r="AB289" s="62">
        <v>41</v>
      </c>
      <c r="AC289" s="61">
        <v>35</v>
      </c>
      <c r="AD289" s="62">
        <v>41</v>
      </c>
      <c r="AE289" s="61">
        <v>35</v>
      </c>
      <c r="AF289" s="61" t="s">
        <v>2431</v>
      </c>
      <c r="AG289" s="61" t="s">
        <v>1959</v>
      </c>
      <c r="AH289" s="61" t="s">
        <v>1702</v>
      </c>
      <c r="AI289" s="61">
        <v>0</v>
      </c>
      <c r="AJ289" s="61" t="s">
        <v>2011</v>
      </c>
      <c r="AK289" s="62">
        <v>2025</v>
      </c>
      <c r="AL289" s="62">
        <v>10</v>
      </c>
      <c r="AM289" s="62">
        <v>0</v>
      </c>
      <c r="AN289" s="62">
        <v>6</v>
      </c>
      <c r="AO289" s="62">
        <v>19</v>
      </c>
      <c r="AP289" s="61" t="s">
        <v>795</v>
      </c>
      <c r="AQ289" s="61" t="s">
        <v>1221</v>
      </c>
      <c r="AR289" s="61" t="s">
        <v>2856</v>
      </c>
      <c r="AS289" s="61" t="s">
        <v>2827</v>
      </c>
      <c r="AT289" s="61" t="s">
        <v>1702</v>
      </c>
      <c r="AU289" s="61" t="b">
        <v>1</v>
      </c>
      <c r="AV289" s="61" t="b">
        <v>0</v>
      </c>
      <c r="AW289" s="61" t="s">
        <v>1702</v>
      </c>
      <c r="AX289" s="61" t="s">
        <v>1702</v>
      </c>
      <c r="AY289" s="61">
        <v>0</v>
      </c>
      <c r="AZ289" s="61">
        <v>0</v>
      </c>
      <c r="BA289" s="61">
        <v>0</v>
      </c>
      <c r="BB289" s="61" t="s">
        <v>1950</v>
      </c>
      <c r="BC289" s="61">
        <v>4</v>
      </c>
      <c r="BD289" s="61" t="b">
        <v>0</v>
      </c>
      <c r="BH289" s="47" t="s">
        <v>1197</v>
      </c>
      <c r="BI289" s="47" t="str">
        <f t="shared" si="8"/>
        <v>Z18</v>
      </c>
      <c r="BJ289" s="47">
        <v>1219</v>
      </c>
    </row>
    <row r="290" spans="1:62" hidden="1">
      <c r="A290" s="61" t="b">
        <v>0</v>
      </c>
      <c r="B290" s="62">
        <v>11192</v>
      </c>
      <c r="C290" s="61" t="s">
        <v>1702</v>
      </c>
      <c r="D290" s="61" t="s">
        <v>2858</v>
      </c>
      <c r="E290" s="61" t="s">
        <v>3990</v>
      </c>
      <c r="F290" s="61" t="s">
        <v>2030</v>
      </c>
      <c r="G290" s="62" t="s">
        <v>1702</v>
      </c>
      <c r="H290" s="61" t="s">
        <v>1169</v>
      </c>
      <c r="I290" s="61" t="s">
        <v>1675</v>
      </c>
      <c r="J290" s="61" t="s">
        <v>2859</v>
      </c>
      <c r="K290" s="61" t="s">
        <v>3991</v>
      </c>
      <c r="L290" s="61" t="s">
        <v>2032</v>
      </c>
      <c r="M290" s="61" t="s">
        <v>1894</v>
      </c>
      <c r="N290" s="61" t="s">
        <v>1702</v>
      </c>
      <c r="O290" s="61" t="s">
        <v>1941</v>
      </c>
      <c r="P290" s="61">
        <v>2</v>
      </c>
      <c r="Q290" s="61">
        <v>168</v>
      </c>
      <c r="R290" s="61">
        <v>1145</v>
      </c>
      <c r="S290" s="61" t="s">
        <v>2488</v>
      </c>
      <c r="T290" s="61" t="s">
        <v>2488</v>
      </c>
      <c r="U290" s="61" t="s">
        <v>2041</v>
      </c>
      <c r="V290" s="61" t="s">
        <v>2860</v>
      </c>
      <c r="W290" s="61" t="s">
        <v>1938</v>
      </c>
      <c r="X290" s="61" t="s">
        <v>1447</v>
      </c>
      <c r="Y290" s="61" t="s">
        <v>2036</v>
      </c>
      <c r="Z290" s="62">
        <v>18</v>
      </c>
      <c r="AA290" s="61">
        <v>67</v>
      </c>
      <c r="AB290" s="62">
        <v>18</v>
      </c>
      <c r="AC290" s="61">
        <v>67</v>
      </c>
      <c r="AD290" s="62">
        <v>18</v>
      </c>
      <c r="AE290" s="61">
        <v>67</v>
      </c>
      <c r="AF290" s="61" t="s">
        <v>2642</v>
      </c>
      <c r="AG290" s="61" t="s">
        <v>3734</v>
      </c>
      <c r="AH290" s="61" t="s">
        <v>3992</v>
      </c>
      <c r="AI290" s="61">
        <v>0</v>
      </c>
      <c r="AJ290" s="61" t="s">
        <v>2380</v>
      </c>
      <c r="AK290" s="62">
        <v>2025</v>
      </c>
      <c r="AL290" s="62">
        <v>11</v>
      </c>
      <c r="AM290" s="62">
        <v>0</v>
      </c>
      <c r="AN290" s="62">
        <v>6</v>
      </c>
      <c r="AO290" s="62">
        <v>4</v>
      </c>
      <c r="AP290" s="61" t="s">
        <v>1169</v>
      </c>
      <c r="AQ290" s="61" t="s">
        <v>1227</v>
      </c>
      <c r="AR290" s="61" t="s">
        <v>2490</v>
      </c>
      <c r="AS290" s="61" t="s">
        <v>2827</v>
      </c>
      <c r="AT290" s="61" t="s">
        <v>1702</v>
      </c>
      <c r="AU290" s="61" t="b">
        <v>1</v>
      </c>
      <c r="AV290" s="61" t="b">
        <v>0</v>
      </c>
      <c r="AW290" s="61" t="s">
        <v>1702</v>
      </c>
      <c r="AX290" s="61" t="s">
        <v>1702</v>
      </c>
      <c r="AY290" s="61">
        <v>0</v>
      </c>
      <c r="AZ290" s="61">
        <v>0</v>
      </c>
      <c r="BA290" s="61">
        <v>0</v>
      </c>
      <c r="BB290" s="61" t="s">
        <v>1950</v>
      </c>
      <c r="BC290" s="61">
        <v>5</v>
      </c>
      <c r="BD290" s="61" t="b">
        <v>0</v>
      </c>
      <c r="BH290" s="47" t="s">
        <v>1197</v>
      </c>
      <c r="BI290" s="47" t="str">
        <f t="shared" si="8"/>
        <v>Z18</v>
      </c>
      <c r="BJ290" s="47">
        <v>1219</v>
      </c>
    </row>
    <row r="291" spans="1:62" hidden="1">
      <c r="A291" s="61" t="b">
        <v>0</v>
      </c>
      <c r="B291" s="62">
        <v>11196</v>
      </c>
      <c r="C291" s="61" t="s">
        <v>6795</v>
      </c>
      <c r="D291" s="61" t="s">
        <v>2866</v>
      </c>
      <c r="E291" s="61" t="s">
        <v>3993</v>
      </c>
      <c r="F291" s="61" t="s">
        <v>2069</v>
      </c>
      <c r="G291" s="62" t="s">
        <v>1702</v>
      </c>
      <c r="H291" s="61" t="s">
        <v>64</v>
      </c>
      <c r="I291" s="61" t="s">
        <v>1675</v>
      </c>
      <c r="J291" s="61" t="s">
        <v>2867</v>
      </c>
      <c r="K291" s="61" t="s">
        <v>3993</v>
      </c>
      <c r="L291" s="61" t="s">
        <v>2032</v>
      </c>
      <c r="M291" s="61" t="s">
        <v>1894</v>
      </c>
      <c r="N291" s="61" t="s">
        <v>1702</v>
      </c>
      <c r="O291" s="61" t="s">
        <v>1945</v>
      </c>
      <c r="P291" s="61">
        <v>0.6</v>
      </c>
      <c r="Q291" s="61">
        <v>117</v>
      </c>
      <c r="R291" s="61">
        <v>348</v>
      </c>
      <c r="S291" s="61" t="s">
        <v>2584</v>
      </c>
      <c r="T291" s="61" t="s">
        <v>3994</v>
      </c>
      <c r="U291" s="61" t="s">
        <v>2041</v>
      </c>
      <c r="V291" s="61" t="s">
        <v>3995</v>
      </c>
      <c r="W291" s="61" t="s">
        <v>1938</v>
      </c>
      <c r="X291" s="61" t="s">
        <v>1447</v>
      </c>
      <c r="Y291" s="61" t="s">
        <v>2036</v>
      </c>
      <c r="Z291" s="62">
        <v>500</v>
      </c>
      <c r="AA291" s="61">
        <v>96</v>
      </c>
      <c r="AB291" s="62">
        <v>500</v>
      </c>
      <c r="AC291" s="61">
        <v>0</v>
      </c>
      <c r="AD291" s="62">
        <v>500</v>
      </c>
      <c r="AE291" s="61">
        <v>96</v>
      </c>
      <c r="AF291" s="61" t="s">
        <v>2070</v>
      </c>
      <c r="AG291" s="61" t="s">
        <v>1959</v>
      </c>
      <c r="AH291" s="61" t="s">
        <v>1702</v>
      </c>
      <c r="AI291" s="61">
        <v>0</v>
      </c>
      <c r="AJ291" s="61" t="s">
        <v>3639</v>
      </c>
      <c r="AK291" s="62">
        <v>2025</v>
      </c>
      <c r="AL291" s="62">
        <v>11</v>
      </c>
      <c r="AM291" s="62">
        <v>0</v>
      </c>
      <c r="AN291" s="62">
        <v>5</v>
      </c>
      <c r="AO291" s="62">
        <v>29</v>
      </c>
      <c r="AP291" s="61" t="s">
        <v>64</v>
      </c>
      <c r="AQ291" s="61" t="s">
        <v>1221</v>
      </c>
      <c r="AR291" s="61" t="s">
        <v>2586</v>
      </c>
      <c r="AS291" s="61" t="s">
        <v>2868</v>
      </c>
      <c r="AT291" s="61" t="s">
        <v>1702</v>
      </c>
      <c r="AU291" s="61" t="b">
        <v>1</v>
      </c>
      <c r="AV291" s="61" t="b">
        <v>0</v>
      </c>
      <c r="AW291" s="61" t="s">
        <v>1702</v>
      </c>
      <c r="AX291" s="61" t="s">
        <v>1702</v>
      </c>
      <c r="AY291" s="61">
        <v>0</v>
      </c>
      <c r="AZ291" s="61">
        <v>0</v>
      </c>
      <c r="BA291" s="61">
        <v>0</v>
      </c>
      <c r="BB291" s="61" t="s">
        <v>1950</v>
      </c>
      <c r="BC291" s="61">
        <v>8</v>
      </c>
      <c r="BD291" s="61" t="b">
        <v>0</v>
      </c>
      <c r="BH291" s="47" t="str">
        <f t="shared" si="9"/>
        <v>SGCC</v>
      </c>
      <c r="BI291" s="47" t="str">
        <f t="shared" si="8"/>
        <v>Z22</v>
      </c>
      <c r="BJ291" s="47">
        <v>1219</v>
      </c>
    </row>
    <row r="292" spans="1:62" hidden="1">
      <c r="A292" s="61" t="b">
        <v>0</v>
      </c>
      <c r="B292" s="62">
        <v>11197</v>
      </c>
      <c r="C292" s="61" t="s">
        <v>6796</v>
      </c>
      <c r="D292" s="61" t="s">
        <v>2866</v>
      </c>
      <c r="E292" s="61" t="s">
        <v>3996</v>
      </c>
      <c r="F292" s="61" t="s">
        <v>2069</v>
      </c>
      <c r="G292" s="62" t="s">
        <v>1702</v>
      </c>
      <c r="H292" s="61" t="s">
        <v>64</v>
      </c>
      <c r="I292" s="61" t="s">
        <v>1675</v>
      </c>
      <c r="J292" s="61" t="s">
        <v>2867</v>
      </c>
      <c r="K292" s="61" t="s">
        <v>3996</v>
      </c>
      <c r="L292" s="61" t="s">
        <v>2032</v>
      </c>
      <c r="M292" s="61" t="s">
        <v>1894</v>
      </c>
      <c r="N292" s="61" t="s">
        <v>1702</v>
      </c>
      <c r="O292" s="61" t="s">
        <v>1945</v>
      </c>
      <c r="P292" s="61">
        <v>0.6</v>
      </c>
      <c r="Q292" s="61">
        <v>117</v>
      </c>
      <c r="R292" s="61">
        <v>348</v>
      </c>
      <c r="S292" s="61" t="s">
        <v>2584</v>
      </c>
      <c r="T292" s="61" t="s">
        <v>3994</v>
      </c>
      <c r="U292" s="61" t="s">
        <v>2041</v>
      </c>
      <c r="V292" s="61" t="s">
        <v>3995</v>
      </c>
      <c r="W292" s="61" t="s">
        <v>1938</v>
      </c>
      <c r="X292" s="61" t="s">
        <v>1447</v>
      </c>
      <c r="Y292" s="61" t="s">
        <v>2036</v>
      </c>
      <c r="Z292" s="62">
        <v>500</v>
      </c>
      <c r="AA292" s="61">
        <v>96</v>
      </c>
      <c r="AB292" s="62">
        <v>500</v>
      </c>
      <c r="AC292" s="61">
        <v>0</v>
      </c>
      <c r="AD292" s="62">
        <v>500</v>
      </c>
      <c r="AE292" s="61">
        <v>96</v>
      </c>
      <c r="AF292" s="61" t="s">
        <v>2070</v>
      </c>
      <c r="AG292" s="61" t="s">
        <v>1959</v>
      </c>
      <c r="AH292" s="61" t="s">
        <v>1702</v>
      </c>
      <c r="AI292" s="61">
        <v>0</v>
      </c>
      <c r="AJ292" s="61" t="s">
        <v>3639</v>
      </c>
      <c r="AK292" s="62">
        <v>2025</v>
      </c>
      <c r="AL292" s="62">
        <v>11</v>
      </c>
      <c r="AM292" s="62">
        <v>0</v>
      </c>
      <c r="AN292" s="62">
        <v>5</v>
      </c>
      <c r="AO292" s="62">
        <v>29</v>
      </c>
      <c r="AP292" s="61" t="s">
        <v>64</v>
      </c>
      <c r="AQ292" s="61" t="s">
        <v>1221</v>
      </c>
      <c r="AR292" s="61" t="s">
        <v>2586</v>
      </c>
      <c r="AS292" s="61" t="s">
        <v>2868</v>
      </c>
      <c r="AT292" s="61" t="s">
        <v>1702</v>
      </c>
      <c r="AU292" s="61" t="b">
        <v>1</v>
      </c>
      <c r="AV292" s="61" t="b">
        <v>0</v>
      </c>
      <c r="AW292" s="61" t="s">
        <v>1702</v>
      </c>
      <c r="AX292" s="61" t="s">
        <v>1702</v>
      </c>
      <c r="AY292" s="61">
        <v>0</v>
      </c>
      <c r="AZ292" s="61">
        <v>0</v>
      </c>
      <c r="BA292" s="61">
        <v>0</v>
      </c>
      <c r="BB292" s="61" t="s">
        <v>1950</v>
      </c>
      <c r="BC292" s="61">
        <v>8</v>
      </c>
      <c r="BD292" s="61" t="b">
        <v>0</v>
      </c>
      <c r="BH292" s="47" t="str">
        <f t="shared" si="9"/>
        <v>SGCC</v>
      </c>
      <c r="BI292" s="47" t="str">
        <f t="shared" si="8"/>
        <v>Z22</v>
      </c>
      <c r="BJ292" s="47">
        <v>1219</v>
      </c>
    </row>
    <row r="293" spans="1:62" hidden="1">
      <c r="A293" s="61" t="b">
        <v>0</v>
      </c>
      <c r="B293" s="62">
        <v>11198</v>
      </c>
      <c r="C293" s="61" t="s">
        <v>6797</v>
      </c>
      <c r="D293" s="61" t="s">
        <v>2866</v>
      </c>
      <c r="E293" s="61" t="s">
        <v>3997</v>
      </c>
      <c r="F293" s="61" t="s">
        <v>2069</v>
      </c>
      <c r="G293" s="62" t="s">
        <v>1702</v>
      </c>
      <c r="H293" s="61" t="s">
        <v>64</v>
      </c>
      <c r="I293" s="61" t="s">
        <v>1675</v>
      </c>
      <c r="J293" s="61" t="s">
        <v>2867</v>
      </c>
      <c r="K293" s="61" t="s">
        <v>3997</v>
      </c>
      <c r="L293" s="61" t="s">
        <v>2032</v>
      </c>
      <c r="M293" s="61" t="s">
        <v>1894</v>
      </c>
      <c r="N293" s="61" t="s">
        <v>1702</v>
      </c>
      <c r="O293" s="61" t="s">
        <v>1945</v>
      </c>
      <c r="P293" s="61">
        <v>0.6</v>
      </c>
      <c r="Q293" s="61">
        <v>117</v>
      </c>
      <c r="R293" s="61">
        <v>348</v>
      </c>
      <c r="S293" s="61" t="s">
        <v>2584</v>
      </c>
      <c r="T293" s="61" t="s">
        <v>3994</v>
      </c>
      <c r="U293" s="61" t="s">
        <v>2041</v>
      </c>
      <c r="V293" s="61" t="s">
        <v>3995</v>
      </c>
      <c r="W293" s="61" t="s">
        <v>1938</v>
      </c>
      <c r="X293" s="61" t="s">
        <v>1447</v>
      </c>
      <c r="Y293" s="61" t="s">
        <v>2036</v>
      </c>
      <c r="Z293" s="62">
        <v>500</v>
      </c>
      <c r="AA293" s="61">
        <v>96</v>
      </c>
      <c r="AB293" s="62">
        <v>500</v>
      </c>
      <c r="AC293" s="61">
        <v>0</v>
      </c>
      <c r="AD293" s="62">
        <v>500</v>
      </c>
      <c r="AE293" s="61">
        <v>96</v>
      </c>
      <c r="AF293" s="61" t="s">
        <v>2070</v>
      </c>
      <c r="AG293" s="61" t="s">
        <v>1959</v>
      </c>
      <c r="AH293" s="61" t="s">
        <v>1702</v>
      </c>
      <c r="AI293" s="61">
        <v>0</v>
      </c>
      <c r="AJ293" s="61" t="s">
        <v>3639</v>
      </c>
      <c r="AK293" s="62">
        <v>2025</v>
      </c>
      <c r="AL293" s="62">
        <v>11</v>
      </c>
      <c r="AM293" s="62">
        <v>0</v>
      </c>
      <c r="AN293" s="62">
        <v>5</v>
      </c>
      <c r="AO293" s="62">
        <v>29</v>
      </c>
      <c r="AP293" s="61" t="s">
        <v>64</v>
      </c>
      <c r="AQ293" s="61" t="s">
        <v>1221</v>
      </c>
      <c r="AR293" s="61" t="s">
        <v>2586</v>
      </c>
      <c r="AS293" s="61" t="s">
        <v>2868</v>
      </c>
      <c r="AT293" s="61" t="s">
        <v>1702</v>
      </c>
      <c r="AU293" s="61" t="b">
        <v>1</v>
      </c>
      <c r="AV293" s="61" t="b">
        <v>0</v>
      </c>
      <c r="AW293" s="61" t="s">
        <v>1702</v>
      </c>
      <c r="AX293" s="61" t="s">
        <v>1702</v>
      </c>
      <c r="AY293" s="61">
        <v>0</v>
      </c>
      <c r="AZ293" s="61">
        <v>0</v>
      </c>
      <c r="BA293" s="61">
        <v>0</v>
      </c>
      <c r="BB293" s="61" t="s">
        <v>1950</v>
      </c>
      <c r="BC293" s="61">
        <v>8</v>
      </c>
      <c r="BD293" s="61" t="b">
        <v>0</v>
      </c>
      <c r="BH293" s="47" t="str">
        <f t="shared" si="9"/>
        <v>SGCC</v>
      </c>
      <c r="BI293" s="47" t="str">
        <f t="shared" si="8"/>
        <v>Z22</v>
      </c>
      <c r="BJ293" s="47">
        <v>1219</v>
      </c>
    </row>
    <row r="294" spans="1:62" hidden="1">
      <c r="A294" s="61" t="b">
        <v>0</v>
      </c>
      <c r="B294" s="62">
        <v>11199</v>
      </c>
      <c r="C294" s="61" t="s">
        <v>1702</v>
      </c>
      <c r="D294" s="61" t="s">
        <v>2866</v>
      </c>
      <c r="E294" s="61" t="s">
        <v>3998</v>
      </c>
      <c r="F294" s="61" t="s">
        <v>2069</v>
      </c>
      <c r="G294" s="62" t="s">
        <v>1702</v>
      </c>
      <c r="H294" s="61" t="s">
        <v>64</v>
      </c>
      <c r="I294" s="61" t="s">
        <v>1675</v>
      </c>
      <c r="J294" s="61" t="s">
        <v>2867</v>
      </c>
      <c r="K294" s="61" t="s">
        <v>3998</v>
      </c>
      <c r="L294" s="61" t="s">
        <v>2032</v>
      </c>
      <c r="M294" s="61" t="s">
        <v>1894</v>
      </c>
      <c r="N294" s="61" t="s">
        <v>1702</v>
      </c>
      <c r="O294" s="61" t="s">
        <v>1945</v>
      </c>
      <c r="P294" s="61">
        <v>0.6</v>
      </c>
      <c r="Q294" s="61">
        <v>117</v>
      </c>
      <c r="R294" s="61">
        <v>348</v>
      </c>
      <c r="S294" s="61" t="s">
        <v>2584</v>
      </c>
      <c r="T294" s="61" t="s">
        <v>3994</v>
      </c>
      <c r="U294" s="61" t="s">
        <v>2041</v>
      </c>
      <c r="V294" s="61" t="s">
        <v>3995</v>
      </c>
      <c r="W294" s="61" t="s">
        <v>1938</v>
      </c>
      <c r="X294" s="61" t="s">
        <v>1447</v>
      </c>
      <c r="Y294" s="61" t="s">
        <v>2036</v>
      </c>
      <c r="Z294" s="62">
        <v>500</v>
      </c>
      <c r="AA294" s="61">
        <v>96</v>
      </c>
      <c r="AB294" s="62">
        <v>500</v>
      </c>
      <c r="AC294" s="61">
        <v>96</v>
      </c>
      <c r="AD294" s="62">
        <v>500</v>
      </c>
      <c r="AE294" s="61">
        <v>96</v>
      </c>
      <c r="AF294" s="61" t="s">
        <v>2070</v>
      </c>
      <c r="AG294" s="61" t="s">
        <v>1959</v>
      </c>
      <c r="AH294" s="61" t="s">
        <v>1702</v>
      </c>
      <c r="AI294" s="61">
        <v>0</v>
      </c>
      <c r="AJ294" s="61" t="s">
        <v>3639</v>
      </c>
      <c r="AK294" s="62">
        <v>2025</v>
      </c>
      <c r="AL294" s="62">
        <v>11</v>
      </c>
      <c r="AM294" s="62">
        <v>0</v>
      </c>
      <c r="AN294" s="62">
        <v>5</v>
      </c>
      <c r="AO294" s="62">
        <v>29</v>
      </c>
      <c r="AP294" s="61" t="s">
        <v>64</v>
      </c>
      <c r="AQ294" s="61" t="s">
        <v>1221</v>
      </c>
      <c r="AR294" s="61" t="s">
        <v>2586</v>
      </c>
      <c r="AS294" s="61" t="s">
        <v>2868</v>
      </c>
      <c r="AT294" s="61" t="s">
        <v>1702</v>
      </c>
      <c r="AU294" s="61" t="b">
        <v>1</v>
      </c>
      <c r="AV294" s="61" t="b">
        <v>0</v>
      </c>
      <c r="AW294" s="61" t="s">
        <v>1702</v>
      </c>
      <c r="AX294" s="61" t="s">
        <v>1702</v>
      </c>
      <c r="AY294" s="61">
        <v>0</v>
      </c>
      <c r="AZ294" s="61">
        <v>0</v>
      </c>
      <c r="BA294" s="61">
        <v>0</v>
      </c>
      <c r="BB294" s="61" t="s">
        <v>1950</v>
      </c>
      <c r="BC294" s="61">
        <v>8</v>
      </c>
      <c r="BD294" s="61" t="b">
        <v>0</v>
      </c>
      <c r="BH294" s="47" t="str">
        <f t="shared" si="9"/>
        <v>SGCC</v>
      </c>
      <c r="BI294" s="47" t="str">
        <f t="shared" si="8"/>
        <v>Z22</v>
      </c>
      <c r="BJ294" s="47">
        <v>1219</v>
      </c>
    </row>
    <row r="295" spans="1:62" hidden="1">
      <c r="A295" s="61" t="b">
        <v>0</v>
      </c>
      <c r="B295" s="62">
        <v>11200</v>
      </c>
      <c r="C295" s="61" t="s">
        <v>1702</v>
      </c>
      <c r="D295" s="61" t="s">
        <v>2866</v>
      </c>
      <c r="E295" s="61" t="s">
        <v>3999</v>
      </c>
      <c r="F295" s="61" t="s">
        <v>2069</v>
      </c>
      <c r="G295" s="62" t="s">
        <v>1702</v>
      </c>
      <c r="H295" s="61" t="s">
        <v>64</v>
      </c>
      <c r="I295" s="61" t="s">
        <v>1675</v>
      </c>
      <c r="J295" s="61" t="s">
        <v>2867</v>
      </c>
      <c r="K295" s="61" t="s">
        <v>3999</v>
      </c>
      <c r="L295" s="61" t="s">
        <v>2032</v>
      </c>
      <c r="M295" s="61" t="s">
        <v>1894</v>
      </c>
      <c r="N295" s="61" t="s">
        <v>1702</v>
      </c>
      <c r="O295" s="61" t="s">
        <v>1945</v>
      </c>
      <c r="P295" s="61">
        <v>0.6</v>
      </c>
      <c r="Q295" s="61">
        <v>117</v>
      </c>
      <c r="R295" s="61">
        <v>348</v>
      </c>
      <c r="S295" s="61" t="s">
        <v>2584</v>
      </c>
      <c r="T295" s="61" t="s">
        <v>3994</v>
      </c>
      <c r="U295" s="61" t="s">
        <v>2041</v>
      </c>
      <c r="V295" s="61" t="s">
        <v>3995</v>
      </c>
      <c r="W295" s="61" t="s">
        <v>1938</v>
      </c>
      <c r="X295" s="61" t="s">
        <v>1447</v>
      </c>
      <c r="Y295" s="61" t="s">
        <v>2036</v>
      </c>
      <c r="Z295" s="62">
        <v>500</v>
      </c>
      <c r="AA295" s="61">
        <v>96</v>
      </c>
      <c r="AB295" s="62">
        <v>500</v>
      </c>
      <c r="AC295" s="61">
        <v>96</v>
      </c>
      <c r="AD295" s="62">
        <v>500</v>
      </c>
      <c r="AE295" s="61">
        <v>96</v>
      </c>
      <c r="AF295" s="61" t="s">
        <v>2070</v>
      </c>
      <c r="AG295" s="61" t="s">
        <v>1959</v>
      </c>
      <c r="AH295" s="61" t="s">
        <v>1702</v>
      </c>
      <c r="AI295" s="61">
        <v>0</v>
      </c>
      <c r="AJ295" s="61" t="s">
        <v>3639</v>
      </c>
      <c r="AK295" s="62">
        <v>2025</v>
      </c>
      <c r="AL295" s="62">
        <v>11</v>
      </c>
      <c r="AM295" s="62">
        <v>0</v>
      </c>
      <c r="AN295" s="62">
        <v>5</v>
      </c>
      <c r="AO295" s="62">
        <v>29</v>
      </c>
      <c r="AP295" s="61" t="s">
        <v>64</v>
      </c>
      <c r="AQ295" s="61" t="s">
        <v>1221</v>
      </c>
      <c r="AR295" s="61" t="s">
        <v>2586</v>
      </c>
      <c r="AS295" s="61" t="s">
        <v>2868</v>
      </c>
      <c r="AT295" s="61" t="s">
        <v>1702</v>
      </c>
      <c r="AU295" s="61" t="b">
        <v>1</v>
      </c>
      <c r="AV295" s="61" t="b">
        <v>0</v>
      </c>
      <c r="AW295" s="61" t="s">
        <v>1702</v>
      </c>
      <c r="AX295" s="61" t="s">
        <v>1702</v>
      </c>
      <c r="AY295" s="61">
        <v>0</v>
      </c>
      <c r="AZ295" s="61">
        <v>0</v>
      </c>
      <c r="BA295" s="61">
        <v>0</v>
      </c>
      <c r="BB295" s="61" t="s">
        <v>1950</v>
      </c>
      <c r="BC295" s="61">
        <v>8</v>
      </c>
      <c r="BD295" s="61" t="b">
        <v>0</v>
      </c>
      <c r="BH295" s="47" t="str">
        <f t="shared" si="9"/>
        <v>SGCC</v>
      </c>
      <c r="BI295" s="47" t="str">
        <f t="shared" si="8"/>
        <v>Z22</v>
      </c>
      <c r="BJ295" s="47">
        <v>1219</v>
      </c>
    </row>
    <row r="296" spans="1:62" hidden="1">
      <c r="A296" s="61" t="b">
        <v>0</v>
      </c>
      <c r="B296" s="62">
        <v>11201</v>
      </c>
      <c r="C296" s="61" t="s">
        <v>1702</v>
      </c>
      <c r="D296" s="61" t="s">
        <v>2866</v>
      </c>
      <c r="E296" s="61" t="s">
        <v>4000</v>
      </c>
      <c r="F296" s="61" t="s">
        <v>2069</v>
      </c>
      <c r="G296" s="62" t="s">
        <v>1702</v>
      </c>
      <c r="H296" s="61" t="s">
        <v>64</v>
      </c>
      <c r="I296" s="61" t="s">
        <v>1675</v>
      </c>
      <c r="J296" s="61" t="s">
        <v>2867</v>
      </c>
      <c r="K296" s="61" t="s">
        <v>4000</v>
      </c>
      <c r="L296" s="61" t="s">
        <v>2032</v>
      </c>
      <c r="M296" s="61" t="s">
        <v>1894</v>
      </c>
      <c r="N296" s="61" t="s">
        <v>1702</v>
      </c>
      <c r="O296" s="61" t="s">
        <v>1945</v>
      </c>
      <c r="P296" s="61">
        <v>0.6</v>
      </c>
      <c r="Q296" s="61">
        <v>117</v>
      </c>
      <c r="R296" s="61">
        <v>348</v>
      </c>
      <c r="S296" s="61" t="s">
        <v>2584</v>
      </c>
      <c r="T296" s="61" t="s">
        <v>3994</v>
      </c>
      <c r="U296" s="61" t="s">
        <v>2041</v>
      </c>
      <c r="V296" s="61" t="s">
        <v>3995</v>
      </c>
      <c r="W296" s="61" t="s">
        <v>1938</v>
      </c>
      <c r="X296" s="61" t="s">
        <v>1447</v>
      </c>
      <c r="Y296" s="61" t="s">
        <v>2036</v>
      </c>
      <c r="Z296" s="62">
        <v>500</v>
      </c>
      <c r="AA296" s="61">
        <v>96</v>
      </c>
      <c r="AB296" s="62">
        <v>500</v>
      </c>
      <c r="AC296" s="61">
        <v>96</v>
      </c>
      <c r="AD296" s="62">
        <v>500</v>
      </c>
      <c r="AE296" s="61">
        <v>96</v>
      </c>
      <c r="AF296" s="61" t="s">
        <v>2070</v>
      </c>
      <c r="AG296" s="61" t="s">
        <v>1959</v>
      </c>
      <c r="AH296" s="61" t="s">
        <v>1702</v>
      </c>
      <c r="AI296" s="61">
        <v>0</v>
      </c>
      <c r="AJ296" s="61" t="s">
        <v>3639</v>
      </c>
      <c r="AK296" s="62">
        <v>2025</v>
      </c>
      <c r="AL296" s="62">
        <v>11</v>
      </c>
      <c r="AM296" s="62">
        <v>0</v>
      </c>
      <c r="AN296" s="62">
        <v>5</v>
      </c>
      <c r="AO296" s="62">
        <v>29</v>
      </c>
      <c r="AP296" s="61" t="s">
        <v>64</v>
      </c>
      <c r="AQ296" s="61" t="s">
        <v>1221</v>
      </c>
      <c r="AR296" s="61" t="s">
        <v>2586</v>
      </c>
      <c r="AS296" s="61" t="s">
        <v>2868</v>
      </c>
      <c r="AT296" s="61" t="s">
        <v>1702</v>
      </c>
      <c r="AU296" s="61" t="b">
        <v>1</v>
      </c>
      <c r="AV296" s="61" t="b">
        <v>0</v>
      </c>
      <c r="AW296" s="61" t="s">
        <v>1702</v>
      </c>
      <c r="AX296" s="61" t="s">
        <v>1702</v>
      </c>
      <c r="AY296" s="61">
        <v>0</v>
      </c>
      <c r="AZ296" s="61">
        <v>0</v>
      </c>
      <c r="BA296" s="61">
        <v>0</v>
      </c>
      <c r="BB296" s="61" t="s">
        <v>1950</v>
      </c>
      <c r="BC296" s="61">
        <v>8</v>
      </c>
      <c r="BD296" s="61" t="b">
        <v>0</v>
      </c>
      <c r="BH296" s="47" t="str">
        <f t="shared" si="9"/>
        <v>SGCC</v>
      </c>
      <c r="BI296" s="47" t="str">
        <f t="shared" si="8"/>
        <v>Z22</v>
      </c>
      <c r="BJ296" s="47">
        <v>1219</v>
      </c>
    </row>
    <row r="297" spans="1:62" hidden="1">
      <c r="A297" s="61" t="b">
        <v>0</v>
      </c>
      <c r="B297" s="62">
        <v>11202</v>
      </c>
      <c r="C297" s="61" t="s">
        <v>1702</v>
      </c>
      <c r="D297" s="61" t="s">
        <v>2866</v>
      </c>
      <c r="E297" s="61" t="s">
        <v>4001</v>
      </c>
      <c r="F297" s="61" t="s">
        <v>2069</v>
      </c>
      <c r="G297" s="62" t="s">
        <v>1702</v>
      </c>
      <c r="H297" s="61" t="s">
        <v>64</v>
      </c>
      <c r="I297" s="61" t="s">
        <v>1675</v>
      </c>
      <c r="J297" s="61" t="s">
        <v>2867</v>
      </c>
      <c r="K297" s="61" t="s">
        <v>4001</v>
      </c>
      <c r="L297" s="61" t="s">
        <v>2032</v>
      </c>
      <c r="M297" s="61" t="s">
        <v>1894</v>
      </c>
      <c r="N297" s="61" t="s">
        <v>1702</v>
      </c>
      <c r="O297" s="61" t="s">
        <v>1945</v>
      </c>
      <c r="P297" s="61">
        <v>0.6</v>
      </c>
      <c r="Q297" s="61">
        <v>117</v>
      </c>
      <c r="R297" s="61">
        <v>348</v>
      </c>
      <c r="S297" s="61" t="s">
        <v>2584</v>
      </c>
      <c r="T297" s="61" t="s">
        <v>3994</v>
      </c>
      <c r="U297" s="61" t="s">
        <v>2041</v>
      </c>
      <c r="V297" s="61" t="s">
        <v>3995</v>
      </c>
      <c r="W297" s="61" t="s">
        <v>1938</v>
      </c>
      <c r="X297" s="61" t="s">
        <v>1447</v>
      </c>
      <c r="Y297" s="61" t="s">
        <v>2036</v>
      </c>
      <c r="Z297" s="62">
        <v>500</v>
      </c>
      <c r="AA297" s="61">
        <v>96</v>
      </c>
      <c r="AB297" s="62">
        <v>500</v>
      </c>
      <c r="AC297" s="61">
        <v>96</v>
      </c>
      <c r="AD297" s="62">
        <v>500</v>
      </c>
      <c r="AE297" s="61">
        <v>96</v>
      </c>
      <c r="AF297" s="61" t="s">
        <v>2071</v>
      </c>
      <c r="AG297" s="61" t="s">
        <v>1959</v>
      </c>
      <c r="AH297" s="61" t="s">
        <v>1702</v>
      </c>
      <c r="AI297" s="61">
        <v>0</v>
      </c>
      <c r="AJ297" s="61" t="s">
        <v>3639</v>
      </c>
      <c r="AK297" s="62">
        <v>2025</v>
      </c>
      <c r="AL297" s="62">
        <v>11</v>
      </c>
      <c r="AM297" s="62">
        <v>0</v>
      </c>
      <c r="AN297" s="62">
        <v>5</v>
      </c>
      <c r="AO297" s="62">
        <v>29</v>
      </c>
      <c r="AP297" s="61" t="s">
        <v>64</v>
      </c>
      <c r="AQ297" s="61" t="s">
        <v>1221</v>
      </c>
      <c r="AR297" s="61" t="s">
        <v>2586</v>
      </c>
      <c r="AS297" s="61" t="s">
        <v>2868</v>
      </c>
      <c r="AT297" s="61" t="s">
        <v>1702</v>
      </c>
      <c r="AU297" s="61" t="b">
        <v>1</v>
      </c>
      <c r="AV297" s="61" t="b">
        <v>0</v>
      </c>
      <c r="AW297" s="61" t="s">
        <v>1702</v>
      </c>
      <c r="AX297" s="61" t="s">
        <v>1702</v>
      </c>
      <c r="AY297" s="61">
        <v>0</v>
      </c>
      <c r="AZ297" s="61">
        <v>0</v>
      </c>
      <c r="BA297" s="61">
        <v>0</v>
      </c>
      <c r="BB297" s="61" t="s">
        <v>1950</v>
      </c>
      <c r="BC297" s="61">
        <v>8</v>
      </c>
      <c r="BD297" s="61" t="b">
        <v>0</v>
      </c>
      <c r="BH297" s="47" t="str">
        <f t="shared" si="9"/>
        <v>SGCC</v>
      </c>
      <c r="BI297" s="47" t="str">
        <f t="shared" si="8"/>
        <v>Z22</v>
      </c>
      <c r="BJ297" s="47">
        <v>1219</v>
      </c>
    </row>
    <row r="298" spans="1:62" hidden="1">
      <c r="A298" s="61" t="b">
        <v>0</v>
      </c>
      <c r="B298" s="62">
        <v>11203</v>
      </c>
      <c r="C298" s="61" t="s">
        <v>1702</v>
      </c>
      <c r="D298" s="61" t="s">
        <v>2866</v>
      </c>
      <c r="E298" s="61" t="s">
        <v>4002</v>
      </c>
      <c r="F298" s="61" t="s">
        <v>2069</v>
      </c>
      <c r="G298" s="62" t="s">
        <v>1702</v>
      </c>
      <c r="H298" s="61" t="s">
        <v>64</v>
      </c>
      <c r="I298" s="61" t="s">
        <v>1675</v>
      </c>
      <c r="J298" s="61" t="s">
        <v>2867</v>
      </c>
      <c r="K298" s="61" t="s">
        <v>4002</v>
      </c>
      <c r="L298" s="61" t="s">
        <v>2032</v>
      </c>
      <c r="M298" s="61" t="s">
        <v>1894</v>
      </c>
      <c r="N298" s="61" t="s">
        <v>1702</v>
      </c>
      <c r="O298" s="61" t="s">
        <v>1945</v>
      </c>
      <c r="P298" s="61">
        <v>0.6</v>
      </c>
      <c r="Q298" s="61">
        <v>117</v>
      </c>
      <c r="R298" s="61">
        <v>348</v>
      </c>
      <c r="S298" s="61" t="s">
        <v>2584</v>
      </c>
      <c r="T298" s="61" t="s">
        <v>3994</v>
      </c>
      <c r="U298" s="61" t="s">
        <v>2041</v>
      </c>
      <c r="V298" s="61" t="s">
        <v>3995</v>
      </c>
      <c r="W298" s="61" t="s">
        <v>1938</v>
      </c>
      <c r="X298" s="61" t="s">
        <v>1447</v>
      </c>
      <c r="Y298" s="61" t="s">
        <v>2036</v>
      </c>
      <c r="Z298" s="62">
        <v>500</v>
      </c>
      <c r="AA298" s="61">
        <v>96</v>
      </c>
      <c r="AB298" s="62">
        <v>500</v>
      </c>
      <c r="AC298" s="61">
        <v>96</v>
      </c>
      <c r="AD298" s="62">
        <v>500</v>
      </c>
      <c r="AE298" s="61">
        <v>96</v>
      </c>
      <c r="AF298" s="61" t="s">
        <v>2071</v>
      </c>
      <c r="AG298" s="61" t="s">
        <v>1959</v>
      </c>
      <c r="AH298" s="61" t="s">
        <v>1702</v>
      </c>
      <c r="AI298" s="61">
        <v>0</v>
      </c>
      <c r="AJ298" s="61" t="s">
        <v>3639</v>
      </c>
      <c r="AK298" s="62">
        <v>2025</v>
      </c>
      <c r="AL298" s="62">
        <v>11</v>
      </c>
      <c r="AM298" s="62">
        <v>0</v>
      </c>
      <c r="AN298" s="62">
        <v>5</v>
      </c>
      <c r="AO298" s="62">
        <v>29</v>
      </c>
      <c r="AP298" s="61" t="s">
        <v>64</v>
      </c>
      <c r="AQ298" s="61" t="s">
        <v>1221</v>
      </c>
      <c r="AR298" s="61" t="s">
        <v>2586</v>
      </c>
      <c r="AS298" s="61" t="s">
        <v>2868</v>
      </c>
      <c r="AT298" s="61" t="s">
        <v>1702</v>
      </c>
      <c r="AU298" s="61" t="b">
        <v>1</v>
      </c>
      <c r="AV298" s="61" t="b">
        <v>0</v>
      </c>
      <c r="AW298" s="61" t="s">
        <v>1702</v>
      </c>
      <c r="AX298" s="61" t="s">
        <v>1702</v>
      </c>
      <c r="AY298" s="61">
        <v>0</v>
      </c>
      <c r="AZ298" s="61">
        <v>0</v>
      </c>
      <c r="BA298" s="61">
        <v>0</v>
      </c>
      <c r="BB298" s="61" t="s">
        <v>1950</v>
      </c>
      <c r="BC298" s="61">
        <v>8</v>
      </c>
      <c r="BD298" s="61" t="b">
        <v>0</v>
      </c>
      <c r="BH298" s="47" t="str">
        <f t="shared" si="9"/>
        <v>SGCC</v>
      </c>
      <c r="BI298" s="47" t="str">
        <f t="shared" si="8"/>
        <v>Z22</v>
      </c>
      <c r="BJ298" s="47">
        <v>1219</v>
      </c>
    </row>
    <row r="299" spans="1:62" hidden="1">
      <c r="A299" s="61" t="b">
        <v>0</v>
      </c>
      <c r="B299" s="62">
        <v>11204</v>
      </c>
      <c r="C299" s="61" t="s">
        <v>1702</v>
      </c>
      <c r="D299" s="61" t="s">
        <v>2866</v>
      </c>
      <c r="E299" s="61" t="s">
        <v>4003</v>
      </c>
      <c r="F299" s="61" t="s">
        <v>2069</v>
      </c>
      <c r="G299" s="62" t="s">
        <v>1702</v>
      </c>
      <c r="H299" s="61" t="s">
        <v>64</v>
      </c>
      <c r="I299" s="61" t="s">
        <v>1675</v>
      </c>
      <c r="J299" s="61" t="s">
        <v>2867</v>
      </c>
      <c r="K299" s="61" t="s">
        <v>4003</v>
      </c>
      <c r="L299" s="61" t="s">
        <v>2032</v>
      </c>
      <c r="M299" s="61" t="s">
        <v>1894</v>
      </c>
      <c r="N299" s="61" t="s">
        <v>1702</v>
      </c>
      <c r="O299" s="61" t="s">
        <v>1945</v>
      </c>
      <c r="P299" s="61">
        <v>0.6</v>
      </c>
      <c r="Q299" s="61">
        <v>117</v>
      </c>
      <c r="R299" s="61">
        <v>348</v>
      </c>
      <c r="S299" s="61" t="s">
        <v>2584</v>
      </c>
      <c r="T299" s="61" t="s">
        <v>3994</v>
      </c>
      <c r="U299" s="61" t="s">
        <v>2041</v>
      </c>
      <c r="V299" s="61" t="s">
        <v>3995</v>
      </c>
      <c r="W299" s="61" t="s">
        <v>1938</v>
      </c>
      <c r="X299" s="61" t="s">
        <v>1447</v>
      </c>
      <c r="Y299" s="61" t="s">
        <v>2036</v>
      </c>
      <c r="Z299" s="62">
        <v>500</v>
      </c>
      <c r="AA299" s="61">
        <v>96</v>
      </c>
      <c r="AB299" s="62">
        <v>500</v>
      </c>
      <c r="AC299" s="61">
        <v>96</v>
      </c>
      <c r="AD299" s="62">
        <v>500</v>
      </c>
      <c r="AE299" s="61">
        <v>96</v>
      </c>
      <c r="AF299" s="61" t="s">
        <v>2071</v>
      </c>
      <c r="AG299" s="61" t="s">
        <v>1959</v>
      </c>
      <c r="AH299" s="61" t="s">
        <v>1702</v>
      </c>
      <c r="AI299" s="61">
        <v>0</v>
      </c>
      <c r="AJ299" s="61" t="s">
        <v>3639</v>
      </c>
      <c r="AK299" s="62">
        <v>2025</v>
      </c>
      <c r="AL299" s="62">
        <v>11</v>
      </c>
      <c r="AM299" s="62">
        <v>0</v>
      </c>
      <c r="AN299" s="62">
        <v>5</v>
      </c>
      <c r="AO299" s="62">
        <v>29</v>
      </c>
      <c r="AP299" s="61" t="s">
        <v>64</v>
      </c>
      <c r="AQ299" s="61" t="s">
        <v>1221</v>
      </c>
      <c r="AR299" s="61" t="s">
        <v>2586</v>
      </c>
      <c r="AS299" s="61" t="s">
        <v>2868</v>
      </c>
      <c r="AT299" s="61" t="s">
        <v>1702</v>
      </c>
      <c r="AU299" s="61" t="b">
        <v>1</v>
      </c>
      <c r="AV299" s="61" t="b">
        <v>0</v>
      </c>
      <c r="AW299" s="61" t="s">
        <v>1702</v>
      </c>
      <c r="AX299" s="61" t="s">
        <v>1702</v>
      </c>
      <c r="AY299" s="61">
        <v>0</v>
      </c>
      <c r="AZ299" s="61">
        <v>0</v>
      </c>
      <c r="BA299" s="61">
        <v>0</v>
      </c>
      <c r="BB299" s="61" t="s">
        <v>1950</v>
      </c>
      <c r="BC299" s="61">
        <v>8</v>
      </c>
      <c r="BD299" s="61" t="b">
        <v>0</v>
      </c>
      <c r="BH299" s="47" t="str">
        <f t="shared" si="9"/>
        <v>SGCC</v>
      </c>
      <c r="BI299" s="47" t="str">
        <f t="shared" si="8"/>
        <v>Z22</v>
      </c>
      <c r="BJ299" s="47">
        <v>1219</v>
      </c>
    </row>
    <row r="300" spans="1:62" hidden="1">
      <c r="A300" s="61" t="b">
        <v>0</v>
      </c>
      <c r="B300" s="62">
        <v>11205</v>
      </c>
      <c r="C300" s="61" t="s">
        <v>1702</v>
      </c>
      <c r="D300" s="61" t="s">
        <v>2866</v>
      </c>
      <c r="E300" s="61" t="s">
        <v>4004</v>
      </c>
      <c r="F300" s="61" t="s">
        <v>2069</v>
      </c>
      <c r="G300" s="62" t="s">
        <v>1702</v>
      </c>
      <c r="H300" s="61" t="s">
        <v>64</v>
      </c>
      <c r="I300" s="61" t="s">
        <v>1675</v>
      </c>
      <c r="J300" s="61" t="s">
        <v>2867</v>
      </c>
      <c r="K300" s="61" t="s">
        <v>4004</v>
      </c>
      <c r="L300" s="61" t="s">
        <v>2032</v>
      </c>
      <c r="M300" s="61" t="s">
        <v>1894</v>
      </c>
      <c r="N300" s="61" t="s">
        <v>1702</v>
      </c>
      <c r="O300" s="61" t="s">
        <v>1945</v>
      </c>
      <c r="P300" s="61">
        <v>0.6</v>
      </c>
      <c r="Q300" s="61">
        <v>117</v>
      </c>
      <c r="R300" s="61">
        <v>348</v>
      </c>
      <c r="S300" s="61" t="s">
        <v>2584</v>
      </c>
      <c r="T300" s="61" t="s">
        <v>3994</v>
      </c>
      <c r="U300" s="61" t="s">
        <v>2041</v>
      </c>
      <c r="V300" s="61" t="s">
        <v>3995</v>
      </c>
      <c r="W300" s="61" t="s">
        <v>1938</v>
      </c>
      <c r="X300" s="61" t="s">
        <v>1447</v>
      </c>
      <c r="Y300" s="61" t="s">
        <v>2036</v>
      </c>
      <c r="Z300" s="62">
        <v>136</v>
      </c>
      <c r="AA300" s="61">
        <v>27</v>
      </c>
      <c r="AB300" s="62">
        <v>136</v>
      </c>
      <c r="AC300" s="61">
        <v>27</v>
      </c>
      <c r="AD300" s="62">
        <v>136</v>
      </c>
      <c r="AE300" s="61">
        <v>27</v>
      </c>
      <c r="AF300" s="61" t="s">
        <v>2071</v>
      </c>
      <c r="AG300" s="61" t="s">
        <v>1959</v>
      </c>
      <c r="AH300" s="61" t="s">
        <v>1702</v>
      </c>
      <c r="AI300" s="61">
        <v>0</v>
      </c>
      <c r="AJ300" s="61" t="s">
        <v>3639</v>
      </c>
      <c r="AK300" s="62">
        <v>2025</v>
      </c>
      <c r="AL300" s="62">
        <v>11</v>
      </c>
      <c r="AM300" s="62">
        <v>0</v>
      </c>
      <c r="AN300" s="62">
        <v>5</v>
      </c>
      <c r="AO300" s="62">
        <v>29</v>
      </c>
      <c r="AP300" s="61" t="s">
        <v>64</v>
      </c>
      <c r="AQ300" s="61" t="s">
        <v>1221</v>
      </c>
      <c r="AR300" s="61" t="s">
        <v>2586</v>
      </c>
      <c r="AS300" s="61" t="s">
        <v>2868</v>
      </c>
      <c r="AT300" s="61" t="s">
        <v>1702</v>
      </c>
      <c r="AU300" s="61" t="b">
        <v>1</v>
      </c>
      <c r="AV300" s="61" t="b">
        <v>0</v>
      </c>
      <c r="AW300" s="61" t="s">
        <v>1702</v>
      </c>
      <c r="AX300" s="61" t="s">
        <v>1702</v>
      </c>
      <c r="AY300" s="61">
        <v>0</v>
      </c>
      <c r="AZ300" s="61">
        <v>0</v>
      </c>
      <c r="BA300" s="61">
        <v>0</v>
      </c>
      <c r="BB300" s="61" t="s">
        <v>1950</v>
      </c>
      <c r="BC300" s="61">
        <v>8</v>
      </c>
      <c r="BD300" s="61" t="b">
        <v>0</v>
      </c>
      <c r="BH300" s="47" t="str">
        <f t="shared" si="9"/>
        <v>SGCC</v>
      </c>
      <c r="BI300" s="47" t="str">
        <f t="shared" si="8"/>
        <v>Z22</v>
      </c>
      <c r="BJ300" s="47">
        <v>1219</v>
      </c>
    </row>
    <row r="301" spans="1:62" hidden="1">
      <c r="A301" s="61" t="b">
        <v>0</v>
      </c>
      <c r="B301" s="62">
        <v>11206</v>
      </c>
      <c r="C301" s="61" t="s">
        <v>1702</v>
      </c>
      <c r="D301" s="61" t="s">
        <v>2866</v>
      </c>
      <c r="E301" s="61" t="s">
        <v>4005</v>
      </c>
      <c r="F301" s="61" t="s">
        <v>2069</v>
      </c>
      <c r="G301" s="62" t="s">
        <v>1702</v>
      </c>
      <c r="H301" s="61" t="s">
        <v>63</v>
      </c>
      <c r="I301" s="61" t="s">
        <v>1675</v>
      </c>
      <c r="J301" s="61" t="s">
        <v>2867</v>
      </c>
      <c r="K301" s="61" t="s">
        <v>4005</v>
      </c>
      <c r="L301" s="61" t="s">
        <v>2032</v>
      </c>
      <c r="M301" s="61" t="s">
        <v>1894</v>
      </c>
      <c r="N301" s="61" t="s">
        <v>1702</v>
      </c>
      <c r="O301" s="61" t="s">
        <v>1945</v>
      </c>
      <c r="P301" s="61">
        <v>0.6</v>
      </c>
      <c r="Q301" s="61">
        <v>117</v>
      </c>
      <c r="R301" s="61">
        <v>474</v>
      </c>
      <c r="S301" s="61" t="s">
        <v>4006</v>
      </c>
      <c r="T301" s="61" t="s">
        <v>4006</v>
      </c>
      <c r="U301" s="61" t="s">
        <v>2041</v>
      </c>
      <c r="V301" s="61" t="s">
        <v>3995</v>
      </c>
      <c r="W301" s="61" t="s">
        <v>1938</v>
      </c>
      <c r="X301" s="61" t="s">
        <v>1447</v>
      </c>
      <c r="Y301" s="61" t="s">
        <v>2036</v>
      </c>
      <c r="Z301" s="62">
        <v>500</v>
      </c>
      <c r="AA301" s="61">
        <v>127</v>
      </c>
      <c r="AB301" s="62">
        <v>500</v>
      </c>
      <c r="AC301" s="61">
        <v>127</v>
      </c>
      <c r="AD301" s="62">
        <v>500</v>
      </c>
      <c r="AE301" s="61">
        <v>127</v>
      </c>
      <c r="AF301" s="61" t="s">
        <v>2070</v>
      </c>
      <c r="AG301" s="61" t="s">
        <v>1959</v>
      </c>
      <c r="AH301" s="61" t="s">
        <v>1702</v>
      </c>
      <c r="AI301" s="61">
        <v>0</v>
      </c>
      <c r="AJ301" s="61" t="s">
        <v>3639</v>
      </c>
      <c r="AK301" s="62">
        <v>2025</v>
      </c>
      <c r="AL301" s="62">
        <v>11</v>
      </c>
      <c r="AM301" s="62">
        <v>0</v>
      </c>
      <c r="AN301" s="62">
        <v>5</v>
      </c>
      <c r="AO301" s="62">
        <v>29</v>
      </c>
      <c r="AP301" s="61" t="s">
        <v>63</v>
      </c>
      <c r="AQ301" s="61" t="s">
        <v>1221</v>
      </c>
      <c r="AR301" s="61" t="s">
        <v>4007</v>
      </c>
      <c r="AS301" s="61" t="s">
        <v>2868</v>
      </c>
      <c r="AT301" s="61" t="s">
        <v>1702</v>
      </c>
      <c r="AU301" s="61" t="b">
        <v>1</v>
      </c>
      <c r="AV301" s="61" t="b">
        <v>0</v>
      </c>
      <c r="AW301" s="61" t="s">
        <v>1702</v>
      </c>
      <c r="AX301" s="61" t="s">
        <v>1702</v>
      </c>
      <c r="AY301" s="61">
        <v>0</v>
      </c>
      <c r="AZ301" s="61">
        <v>0</v>
      </c>
      <c r="BA301" s="61">
        <v>0</v>
      </c>
      <c r="BB301" s="61" t="s">
        <v>1950</v>
      </c>
      <c r="BC301" s="61">
        <v>8</v>
      </c>
      <c r="BD301" s="61" t="b">
        <v>0</v>
      </c>
      <c r="BH301" s="47" t="str">
        <f t="shared" si="9"/>
        <v>SGCC</v>
      </c>
      <c r="BI301" s="47" t="str">
        <f t="shared" si="8"/>
        <v>Z22</v>
      </c>
      <c r="BJ301" s="47">
        <v>1219</v>
      </c>
    </row>
    <row r="302" spans="1:62" hidden="1">
      <c r="A302" s="61" t="b">
        <v>0</v>
      </c>
      <c r="B302" s="62">
        <v>11207</v>
      </c>
      <c r="C302" s="61" t="s">
        <v>1702</v>
      </c>
      <c r="D302" s="61" t="s">
        <v>2866</v>
      </c>
      <c r="E302" s="61" t="s">
        <v>4008</v>
      </c>
      <c r="F302" s="61" t="s">
        <v>2069</v>
      </c>
      <c r="G302" s="62" t="s">
        <v>1702</v>
      </c>
      <c r="H302" s="61" t="s">
        <v>63</v>
      </c>
      <c r="I302" s="61" t="s">
        <v>1675</v>
      </c>
      <c r="J302" s="61" t="s">
        <v>2867</v>
      </c>
      <c r="K302" s="61" t="s">
        <v>4008</v>
      </c>
      <c r="L302" s="61" t="s">
        <v>2032</v>
      </c>
      <c r="M302" s="61" t="s">
        <v>1894</v>
      </c>
      <c r="N302" s="61" t="s">
        <v>1702</v>
      </c>
      <c r="O302" s="61" t="s">
        <v>1945</v>
      </c>
      <c r="P302" s="61">
        <v>0.6</v>
      </c>
      <c r="Q302" s="61">
        <v>117</v>
      </c>
      <c r="R302" s="61">
        <v>474</v>
      </c>
      <c r="S302" s="61" t="s">
        <v>4006</v>
      </c>
      <c r="T302" s="61" t="s">
        <v>4006</v>
      </c>
      <c r="U302" s="61" t="s">
        <v>2041</v>
      </c>
      <c r="V302" s="61" t="s">
        <v>3995</v>
      </c>
      <c r="W302" s="61" t="s">
        <v>1938</v>
      </c>
      <c r="X302" s="61" t="s">
        <v>1447</v>
      </c>
      <c r="Y302" s="61" t="s">
        <v>2036</v>
      </c>
      <c r="Z302" s="62">
        <v>500</v>
      </c>
      <c r="AA302" s="61">
        <v>127</v>
      </c>
      <c r="AB302" s="62">
        <v>500</v>
      </c>
      <c r="AC302" s="61">
        <v>127</v>
      </c>
      <c r="AD302" s="62">
        <v>500</v>
      </c>
      <c r="AE302" s="61">
        <v>127</v>
      </c>
      <c r="AF302" s="61" t="s">
        <v>2070</v>
      </c>
      <c r="AG302" s="61" t="s">
        <v>1959</v>
      </c>
      <c r="AH302" s="61" t="s">
        <v>1702</v>
      </c>
      <c r="AI302" s="61">
        <v>0</v>
      </c>
      <c r="AJ302" s="61" t="s">
        <v>3639</v>
      </c>
      <c r="AK302" s="62">
        <v>2025</v>
      </c>
      <c r="AL302" s="62">
        <v>11</v>
      </c>
      <c r="AM302" s="62">
        <v>0</v>
      </c>
      <c r="AN302" s="62">
        <v>5</v>
      </c>
      <c r="AO302" s="62">
        <v>29</v>
      </c>
      <c r="AP302" s="61" t="s">
        <v>63</v>
      </c>
      <c r="AQ302" s="61" t="s">
        <v>1221</v>
      </c>
      <c r="AR302" s="61" t="s">
        <v>4007</v>
      </c>
      <c r="AS302" s="61" t="s">
        <v>2868</v>
      </c>
      <c r="AT302" s="61" t="s">
        <v>1702</v>
      </c>
      <c r="AU302" s="61" t="b">
        <v>1</v>
      </c>
      <c r="AV302" s="61" t="b">
        <v>0</v>
      </c>
      <c r="AW302" s="61" t="s">
        <v>1702</v>
      </c>
      <c r="AX302" s="61" t="s">
        <v>1702</v>
      </c>
      <c r="AY302" s="61">
        <v>0</v>
      </c>
      <c r="AZ302" s="61">
        <v>0</v>
      </c>
      <c r="BA302" s="61">
        <v>0</v>
      </c>
      <c r="BB302" s="61" t="s">
        <v>1950</v>
      </c>
      <c r="BC302" s="61">
        <v>8</v>
      </c>
      <c r="BD302" s="61" t="b">
        <v>0</v>
      </c>
      <c r="BH302" s="47" t="str">
        <f t="shared" si="9"/>
        <v>SGCC</v>
      </c>
      <c r="BI302" s="47" t="str">
        <f t="shared" si="8"/>
        <v>Z22</v>
      </c>
      <c r="BJ302" s="47">
        <v>1219</v>
      </c>
    </row>
    <row r="303" spans="1:62" hidden="1">
      <c r="A303" s="61" t="b">
        <v>0</v>
      </c>
      <c r="B303" s="62">
        <v>11208</v>
      </c>
      <c r="C303" s="61" t="s">
        <v>1702</v>
      </c>
      <c r="D303" s="61" t="s">
        <v>2866</v>
      </c>
      <c r="E303" s="61" t="s">
        <v>4009</v>
      </c>
      <c r="F303" s="61" t="s">
        <v>2069</v>
      </c>
      <c r="G303" s="62" t="s">
        <v>1702</v>
      </c>
      <c r="H303" s="61" t="s">
        <v>63</v>
      </c>
      <c r="I303" s="61" t="s">
        <v>1675</v>
      </c>
      <c r="J303" s="61" t="s">
        <v>2867</v>
      </c>
      <c r="K303" s="61" t="s">
        <v>4009</v>
      </c>
      <c r="L303" s="61" t="s">
        <v>2032</v>
      </c>
      <c r="M303" s="61" t="s">
        <v>1894</v>
      </c>
      <c r="N303" s="61" t="s">
        <v>1702</v>
      </c>
      <c r="O303" s="61" t="s">
        <v>1945</v>
      </c>
      <c r="P303" s="61">
        <v>0.6</v>
      </c>
      <c r="Q303" s="61">
        <v>117</v>
      </c>
      <c r="R303" s="61">
        <v>474</v>
      </c>
      <c r="S303" s="61" t="s">
        <v>4006</v>
      </c>
      <c r="T303" s="61" t="s">
        <v>4006</v>
      </c>
      <c r="U303" s="61" t="s">
        <v>2041</v>
      </c>
      <c r="V303" s="61" t="s">
        <v>3995</v>
      </c>
      <c r="W303" s="61" t="s">
        <v>1938</v>
      </c>
      <c r="X303" s="61" t="s">
        <v>1447</v>
      </c>
      <c r="Y303" s="61" t="s">
        <v>2036</v>
      </c>
      <c r="Z303" s="62">
        <v>42</v>
      </c>
      <c r="AA303" s="61">
        <v>11</v>
      </c>
      <c r="AB303" s="62">
        <v>42</v>
      </c>
      <c r="AC303" s="61">
        <v>11</v>
      </c>
      <c r="AD303" s="62">
        <v>42</v>
      </c>
      <c r="AE303" s="61">
        <v>11</v>
      </c>
      <c r="AF303" s="61" t="s">
        <v>2037</v>
      </c>
      <c r="AG303" s="61" t="s">
        <v>1959</v>
      </c>
      <c r="AH303" s="61" t="s">
        <v>1702</v>
      </c>
      <c r="AI303" s="61">
        <v>0</v>
      </c>
      <c r="AJ303" s="61" t="s">
        <v>3639</v>
      </c>
      <c r="AK303" s="62">
        <v>2025</v>
      </c>
      <c r="AL303" s="62">
        <v>11</v>
      </c>
      <c r="AM303" s="62">
        <v>0</v>
      </c>
      <c r="AN303" s="62">
        <v>5</v>
      </c>
      <c r="AO303" s="62">
        <v>29</v>
      </c>
      <c r="AP303" s="61" t="s">
        <v>63</v>
      </c>
      <c r="AQ303" s="61" t="s">
        <v>1221</v>
      </c>
      <c r="AR303" s="61" t="s">
        <v>4007</v>
      </c>
      <c r="AS303" s="61" t="s">
        <v>2868</v>
      </c>
      <c r="AT303" s="61" t="s">
        <v>1702</v>
      </c>
      <c r="AU303" s="61" t="b">
        <v>1</v>
      </c>
      <c r="AV303" s="61" t="b">
        <v>0</v>
      </c>
      <c r="AW303" s="61" t="s">
        <v>1702</v>
      </c>
      <c r="AX303" s="61" t="s">
        <v>1702</v>
      </c>
      <c r="AY303" s="61">
        <v>0</v>
      </c>
      <c r="AZ303" s="61">
        <v>0</v>
      </c>
      <c r="BA303" s="61">
        <v>0</v>
      </c>
      <c r="BB303" s="61" t="s">
        <v>1950</v>
      </c>
      <c r="BC303" s="61">
        <v>8</v>
      </c>
      <c r="BD303" s="61" t="b">
        <v>0</v>
      </c>
      <c r="BH303" s="47" t="str">
        <f t="shared" si="9"/>
        <v>SGCC</v>
      </c>
      <c r="BI303" s="47" t="str">
        <f t="shared" si="8"/>
        <v>Z22</v>
      </c>
      <c r="BJ303" s="47">
        <v>1219</v>
      </c>
    </row>
    <row r="304" spans="1:62" hidden="1">
      <c r="A304" s="61" t="b">
        <v>0</v>
      </c>
      <c r="B304" s="62">
        <v>11209</v>
      </c>
      <c r="C304" s="61" t="s">
        <v>1702</v>
      </c>
      <c r="D304" s="61" t="s">
        <v>2869</v>
      </c>
      <c r="E304" s="61" t="s">
        <v>2870</v>
      </c>
      <c r="F304" s="61" t="s">
        <v>2069</v>
      </c>
      <c r="G304" s="62" t="s">
        <v>1702</v>
      </c>
      <c r="H304" s="61" t="s">
        <v>69</v>
      </c>
      <c r="I304" s="61" t="s">
        <v>1675</v>
      </c>
      <c r="J304" s="61" t="s">
        <v>2871</v>
      </c>
      <c r="K304" s="61" t="s">
        <v>2870</v>
      </c>
      <c r="L304" s="61" t="s">
        <v>2032</v>
      </c>
      <c r="M304" s="61" t="s">
        <v>1894</v>
      </c>
      <c r="N304" s="61" t="s">
        <v>1702</v>
      </c>
      <c r="O304" s="61" t="s">
        <v>1945</v>
      </c>
      <c r="P304" s="61">
        <v>0.6</v>
      </c>
      <c r="Q304" s="61">
        <v>174</v>
      </c>
      <c r="R304" s="61">
        <v>484</v>
      </c>
      <c r="S304" s="61" t="s">
        <v>2397</v>
      </c>
      <c r="T304" s="61" t="s">
        <v>2397</v>
      </c>
      <c r="U304" s="61" t="s">
        <v>2041</v>
      </c>
      <c r="V304" s="61" t="s">
        <v>2872</v>
      </c>
      <c r="W304" s="61" t="s">
        <v>1938</v>
      </c>
      <c r="X304" s="61" t="s">
        <v>1447</v>
      </c>
      <c r="Y304" s="61" t="s">
        <v>2036</v>
      </c>
      <c r="Z304" s="62">
        <v>48</v>
      </c>
      <c r="AA304" s="61">
        <v>19</v>
      </c>
      <c r="AB304" s="62">
        <v>48</v>
      </c>
      <c r="AC304" s="61">
        <v>19</v>
      </c>
      <c r="AD304" s="62">
        <v>48</v>
      </c>
      <c r="AE304" s="61">
        <v>19</v>
      </c>
      <c r="AF304" s="61" t="s">
        <v>2083</v>
      </c>
      <c r="AG304" s="61" t="s">
        <v>1959</v>
      </c>
      <c r="AH304" s="61" t="s">
        <v>1702</v>
      </c>
      <c r="AI304" s="61">
        <v>0</v>
      </c>
      <c r="AJ304" s="61" t="s">
        <v>2022</v>
      </c>
      <c r="AK304" s="62">
        <v>2025</v>
      </c>
      <c r="AL304" s="62">
        <v>10</v>
      </c>
      <c r="AM304" s="62">
        <v>0</v>
      </c>
      <c r="AN304" s="62">
        <v>7</v>
      </c>
      <c r="AO304" s="62">
        <v>16</v>
      </c>
      <c r="AP304" s="61" t="s">
        <v>69</v>
      </c>
      <c r="AQ304" s="61" t="s">
        <v>1221</v>
      </c>
      <c r="AR304" s="61" t="s">
        <v>2400</v>
      </c>
      <c r="AS304" s="61" t="s">
        <v>2873</v>
      </c>
      <c r="AT304" s="61" t="s">
        <v>1702</v>
      </c>
      <c r="AU304" s="61" t="b">
        <v>1</v>
      </c>
      <c r="AV304" s="61" t="b">
        <v>0</v>
      </c>
      <c r="AW304" s="61" t="s">
        <v>1702</v>
      </c>
      <c r="AX304" s="61" t="s">
        <v>1702</v>
      </c>
      <c r="AY304" s="61">
        <v>0</v>
      </c>
      <c r="AZ304" s="61">
        <v>0</v>
      </c>
      <c r="BA304" s="61">
        <v>0</v>
      </c>
      <c r="BB304" s="61" t="s">
        <v>1950</v>
      </c>
      <c r="BC304" s="61">
        <v>8</v>
      </c>
      <c r="BD304" s="61" t="b">
        <v>0</v>
      </c>
      <c r="BH304" s="47" t="str">
        <f t="shared" si="9"/>
        <v>SGCC</v>
      </c>
      <c r="BI304" s="47" t="str">
        <f t="shared" si="8"/>
        <v>Z22</v>
      </c>
      <c r="BJ304" s="47">
        <v>1219</v>
      </c>
    </row>
    <row r="305" spans="1:62" hidden="1">
      <c r="A305" s="61" t="b">
        <v>0</v>
      </c>
      <c r="B305" s="62">
        <v>11210</v>
      </c>
      <c r="C305" s="61" t="s">
        <v>1702</v>
      </c>
      <c r="D305" s="61" t="s">
        <v>2869</v>
      </c>
      <c r="E305" s="61" t="s">
        <v>2878</v>
      </c>
      <c r="F305" s="61" t="s">
        <v>2065</v>
      </c>
      <c r="G305" s="62" t="s">
        <v>1702</v>
      </c>
      <c r="H305" s="61" t="s">
        <v>1669</v>
      </c>
      <c r="I305" s="61" t="s">
        <v>1675</v>
      </c>
      <c r="J305" s="61" t="s">
        <v>2871</v>
      </c>
      <c r="K305" s="61" t="s">
        <v>2878</v>
      </c>
      <c r="L305" s="61" t="s">
        <v>2032</v>
      </c>
      <c r="M305" s="61" t="s">
        <v>1894</v>
      </c>
      <c r="N305" s="61" t="s">
        <v>1702</v>
      </c>
      <c r="O305" s="61" t="s">
        <v>1945</v>
      </c>
      <c r="P305" s="61">
        <v>0.6</v>
      </c>
      <c r="Q305" s="61">
        <v>62.6</v>
      </c>
      <c r="R305" s="61">
        <v>422</v>
      </c>
      <c r="S305" s="61" t="s">
        <v>2654</v>
      </c>
      <c r="T305" s="61" t="s">
        <v>2654</v>
      </c>
      <c r="U305" s="61" t="s">
        <v>2041</v>
      </c>
      <c r="V305" s="61" t="s">
        <v>2879</v>
      </c>
      <c r="W305" s="61" t="s">
        <v>1938</v>
      </c>
      <c r="X305" s="61" t="s">
        <v>1447</v>
      </c>
      <c r="Y305" s="61" t="s">
        <v>2036</v>
      </c>
      <c r="Z305" s="62">
        <v>274</v>
      </c>
      <c r="AA305" s="61">
        <v>33</v>
      </c>
      <c r="AB305" s="62">
        <v>274</v>
      </c>
      <c r="AC305" s="61">
        <v>33</v>
      </c>
      <c r="AD305" s="62">
        <v>274</v>
      </c>
      <c r="AE305" s="61">
        <v>33</v>
      </c>
      <c r="AF305" s="61" t="s">
        <v>2062</v>
      </c>
      <c r="AG305" s="61" t="s">
        <v>1959</v>
      </c>
      <c r="AH305" s="61" t="s">
        <v>1702</v>
      </c>
      <c r="AI305" s="61">
        <v>0</v>
      </c>
      <c r="AJ305" s="61" t="s">
        <v>2428</v>
      </c>
      <c r="AK305" s="62">
        <v>2025</v>
      </c>
      <c r="AL305" s="62">
        <v>10</v>
      </c>
      <c r="AM305" s="62">
        <v>0</v>
      </c>
      <c r="AN305" s="62">
        <v>7</v>
      </c>
      <c r="AO305" s="62">
        <v>10</v>
      </c>
      <c r="AP305" s="61" t="s">
        <v>1669</v>
      </c>
      <c r="AQ305" s="61" t="s">
        <v>1221</v>
      </c>
      <c r="AR305" s="61" t="s">
        <v>2658</v>
      </c>
      <c r="AS305" s="61" t="s">
        <v>2873</v>
      </c>
      <c r="AT305" s="61" t="s">
        <v>1702</v>
      </c>
      <c r="AU305" s="61" t="b">
        <v>1</v>
      </c>
      <c r="AV305" s="61" t="b">
        <v>0</v>
      </c>
      <c r="AW305" s="61" t="s">
        <v>1702</v>
      </c>
      <c r="AX305" s="61" t="s">
        <v>1702</v>
      </c>
      <c r="AY305" s="61">
        <v>0</v>
      </c>
      <c r="AZ305" s="61">
        <v>0</v>
      </c>
      <c r="BA305" s="61">
        <v>0</v>
      </c>
      <c r="BB305" s="61" t="s">
        <v>1950</v>
      </c>
      <c r="BC305" s="61">
        <v>8</v>
      </c>
      <c r="BD305" s="61" t="b">
        <v>0</v>
      </c>
      <c r="BH305" s="47" t="str">
        <f t="shared" si="9"/>
        <v>SGCC</v>
      </c>
      <c r="BI305" s="47" t="str">
        <f t="shared" si="8"/>
        <v>Z22</v>
      </c>
      <c r="BJ305" s="47">
        <v>1219</v>
      </c>
    </row>
    <row r="306" spans="1:62" hidden="1">
      <c r="A306" s="61" t="b">
        <v>0</v>
      </c>
      <c r="B306" s="62">
        <v>11211</v>
      </c>
      <c r="C306" s="61" t="s">
        <v>1702</v>
      </c>
      <c r="D306" s="61" t="s">
        <v>2869</v>
      </c>
      <c r="E306" s="61" t="s">
        <v>2880</v>
      </c>
      <c r="F306" s="61" t="s">
        <v>2065</v>
      </c>
      <c r="G306" s="62" t="s">
        <v>1702</v>
      </c>
      <c r="H306" s="61" t="s">
        <v>1669</v>
      </c>
      <c r="I306" s="61" t="s">
        <v>1675</v>
      </c>
      <c r="J306" s="61" t="s">
        <v>2871</v>
      </c>
      <c r="K306" s="61" t="s">
        <v>2880</v>
      </c>
      <c r="L306" s="61" t="s">
        <v>2032</v>
      </c>
      <c r="M306" s="61" t="s">
        <v>1894</v>
      </c>
      <c r="N306" s="61" t="s">
        <v>1702</v>
      </c>
      <c r="O306" s="61" t="s">
        <v>1945</v>
      </c>
      <c r="P306" s="61">
        <v>0.6</v>
      </c>
      <c r="Q306" s="61">
        <v>62.6</v>
      </c>
      <c r="R306" s="61">
        <v>422</v>
      </c>
      <c r="S306" s="61" t="s">
        <v>2654</v>
      </c>
      <c r="T306" s="61" t="s">
        <v>2654</v>
      </c>
      <c r="U306" s="61" t="s">
        <v>2041</v>
      </c>
      <c r="V306" s="61" t="s">
        <v>2879</v>
      </c>
      <c r="W306" s="61" t="s">
        <v>1938</v>
      </c>
      <c r="X306" s="61" t="s">
        <v>1447</v>
      </c>
      <c r="Y306" s="61" t="s">
        <v>2036</v>
      </c>
      <c r="Z306" s="62">
        <v>60</v>
      </c>
      <c r="AA306" s="61">
        <v>7</v>
      </c>
      <c r="AB306" s="62">
        <v>60</v>
      </c>
      <c r="AC306" s="61">
        <v>7</v>
      </c>
      <c r="AD306" s="62">
        <v>60</v>
      </c>
      <c r="AE306" s="61">
        <v>7</v>
      </c>
      <c r="AF306" s="61" t="s">
        <v>2062</v>
      </c>
      <c r="AG306" s="61" t="s">
        <v>1959</v>
      </c>
      <c r="AH306" s="61" t="s">
        <v>1702</v>
      </c>
      <c r="AI306" s="61">
        <v>0</v>
      </c>
      <c r="AJ306" s="61" t="s">
        <v>2428</v>
      </c>
      <c r="AK306" s="62">
        <v>2025</v>
      </c>
      <c r="AL306" s="62">
        <v>10</v>
      </c>
      <c r="AM306" s="62">
        <v>0</v>
      </c>
      <c r="AN306" s="62">
        <v>7</v>
      </c>
      <c r="AO306" s="62">
        <v>10</v>
      </c>
      <c r="AP306" s="61" t="s">
        <v>1669</v>
      </c>
      <c r="AQ306" s="61" t="s">
        <v>1221</v>
      </c>
      <c r="AR306" s="61" t="s">
        <v>2658</v>
      </c>
      <c r="AS306" s="61" t="s">
        <v>2873</v>
      </c>
      <c r="AT306" s="61" t="s">
        <v>1702</v>
      </c>
      <c r="AU306" s="61" t="b">
        <v>1</v>
      </c>
      <c r="AV306" s="61" t="b">
        <v>0</v>
      </c>
      <c r="AW306" s="61" t="s">
        <v>1702</v>
      </c>
      <c r="AX306" s="61" t="s">
        <v>1702</v>
      </c>
      <c r="AY306" s="61">
        <v>0</v>
      </c>
      <c r="AZ306" s="61">
        <v>0</v>
      </c>
      <c r="BA306" s="61">
        <v>0</v>
      </c>
      <c r="BB306" s="61" t="s">
        <v>1950</v>
      </c>
      <c r="BC306" s="61">
        <v>8</v>
      </c>
      <c r="BD306" s="61" t="b">
        <v>0</v>
      </c>
      <c r="BH306" s="47" t="str">
        <f t="shared" si="9"/>
        <v>SGCC</v>
      </c>
      <c r="BI306" s="47" t="str">
        <f t="shared" si="8"/>
        <v>Z22</v>
      </c>
      <c r="BJ306" s="47">
        <v>1219</v>
      </c>
    </row>
    <row r="307" spans="1:62" hidden="1">
      <c r="A307" s="61" t="b">
        <v>0</v>
      </c>
      <c r="B307" s="62">
        <v>11212</v>
      </c>
      <c r="C307" s="61" t="s">
        <v>1702</v>
      </c>
      <c r="D307" s="61" t="s">
        <v>2869</v>
      </c>
      <c r="E307" s="61" t="s">
        <v>3579</v>
      </c>
      <c r="F307" s="61" t="s">
        <v>2069</v>
      </c>
      <c r="G307" s="62" t="s">
        <v>1702</v>
      </c>
      <c r="H307" s="61" t="s">
        <v>759</v>
      </c>
      <c r="I307" s="61" t="s">
        <v>1675</v>
      </c>
      <c r="J307" s="61" t="s">
        <v>2871</v>
      </c>
      <c r="K307" s="61" t="s">
        <v>3579</v>
      </c>
      <c r="L307" s="61" t="s">
        <v>2032</v>
      </c>
      <c r="M307" s="61" t="s">
        <v>1894</v>
      </c>
      <c r="N307" s="61" t="s">
        <v>1702</v>
      </c>
      <c r="O307" s="61" t="s">
        <v>1945</v>
      </c>
      <c r="P307" s="61">
        <v>0.6</v>
      </c>
      <c r="Q307" s="61">
        <v>98</v>
      </c>
      <c r="R307" s="61">
        <v>170</v>
      </c>
      <c r="S307" s="61" t="s">
        <v>3580</v>
      </c>
      <c r="T307" s="61" t="s">
        <v>3580</v>
      </c>
      <c r="U307" s="61" t="s">
        <v>2041</v>
      </c>
      <c r="V307" s="61" t="s">
        <v>3581</v>
      </c>
      <c r="W307" s="61" t="s">
        <v>1938</v>
      </c>
      <c r="X307" s="61" t="s">
        <v>1447</v>
      </c>
      <c r="Y307" s="61" t="s">
        <v>2036</v>
      </c>
      <c r="Z307" s="62">
        <v>600</v>
      </c>
      <c r="AA307" s="61">
        <v>45</v>
      </c>
      <c r="AB307" s="62">
        <v>600</v>
      </c>
      <c r="AC307" s="61">
        <v>45</v>
      </c>
      <c r="AD307" s="62">
        <v>600</v>
      </c>
      <c r="AE307" s="61">
        <v>45</v>
      </c>
      <c r="AF307" s="61" t="s">
        <v>2070</v>
      </c>
      <c r="AG307" s="61" t="s">
        <v>1959</v>
      </c>
      <c r="AH307" s="61" t="s">
        <v>1702</v>
      </c>
      <c r="AI307" s="61">
        <v>0</v>
      </c>
      <c r="AJ307" s="61" t="s">
        <v>2428</v>
      </c>
      <c r="AK307" s="62">
        <v>2025</v>
      </c>
      <c r="AL307" s="62">
        <v>10</v>
      </c>
      <c r="AM307" s="62">
        <v>0</v>
      </c>
      <c r="AN307" s="62">
        <v>7</v>
      </c>
      <c r="AO307" s="62">
        <v>10</v>
      </c>
      <c r="AP307" s="61" t="s">
        <v>759</v>
      </c>
      <c r="AQ307" s="61" t="s">
        <v>1221</v>
      </c>
      <c r="AR307" s="61" t="s">
        <v>3582</v>
      </c>
      <c r="AS307" s="61" t="s">
        <v>2873</v>
      </c>
      <c r="AT307" s="61" t="s">
        <v>1702</v>
      </c>
      <c r="AU307" s="61" t="b">
        <v>1</v>
      </c>
      <c r="AV307" s="61" t="b">
        <v>0</v>
      </c>
      <c r="AW307" s="61" t="s">
        <v>1702</v>
      </c>
      <c r="AX307" s="61" t="s">
        <v>1702</v>
      </c>
      <c r="AY307" s="61">
        <v>0</v>
      </c>
      <c r="AZ307" s="61">
        <v>0</v>
      </c>
      <c r="BA307" s="61">
        <v>0</v>
      </c>
      <c r="BB307" s="61" t="s">
        <v>1950</v>
      </c>
      <c r="BC307" s="61">
        <v>8</v>
      </c>
      <c r="BD307" s="61" t="b">
        <v>0</v>
      </c>
      <c r="BH307" s="47" t="str">
        <f t="shared" si="9"/>
        <v>SGCC</v>
      </c>
      <c r="BI307" s="47" t="str">
        <f t="shared" si="8"/>
        <v>Z22</v>
      </c>
      <c r="BJ307" s="47">
        <v>1219</v>
      </c>
    </row>
    <row r="308" spans="1:62" hidden="1">
      <c r="A308" s="61" t="b">
        <v>0</v>
      </c>
      <c r="B308" s="62">
        <v>11213</v>
      </c>
      <c r="C308" s="61" t="s">
        <v>1702</v>
      </c>
      <c r="D308" s="61" t="s">
        <v>2869</v>
      </c>
      <c r="E308" s="61" t="s">
        <v>2881</v>
      </c>
      <c r="F308" s="61" t="s">
        <v>2069</v>
      </c>
      <c r="G308" s="62" t="s">
        <v>1702</v>
      </c>
      <c r="H308" s="61" t="s">
        <v>67</v>
      </c>
      <c r="I308" s="61" t="s">
        <v>1675</v>
      </c>
      <c r="J308" s="61" t="s">
        <v>2871</v>
      </c>
      <c r="K308" s="61" t="s">
        <v>2881</v>
      </c>
      <c r="L308" s="61" t="s">
        <v>2032</v>
      </c>
      <c r="M308" s="61" t="s">
        <v>1894</v>
      </c>
      <c r="N308" s="61" t="s">
        <v>1702</v>
      </c>
      <c r="O308" s="61" t="s">
        <v>1945</v>
      </c>
      <c r="P308" s="61">
        <v>0.6</v>
      </c>
      <c r="Q308" s="61">
        <v>174</v>
      </c>
      <c r="R308" s="61">
        <v>665</v>
      </c>
      <c r="S308" s="61" t="s">
        <v>2405</v>
      </c>
      <c r="T308" s="61" t="s">
        <v>2405</v>
      </c>
      <c r="U308" s="61" t="s">
        <v>2041</v>
      </c>
      <c r="V308" s="61" t="s">
        <v>2882</v>
      </c>
      <c r="W308" s="61" t="s">
        <v>1938</v>
      </c>
      <c r="X308" s="61" t="s">
        <v>1447</v>
      </c>
      <c r="Y308" s="61" t="s">
        <v>2036</v>
      </c>
      <c r="Z308" s="62">
        <v>15</v>
      </c>
      <c r="AA308" s="61">
        <v>8</v>
      </c>
      <c r="AB308" s="62">
        <v>15</v>
      </c>
      <c r="AC308" s="61">
        <v>8</v>
      </c>
      <c r="AD308" s="62">
        <v>15</v>
      </c>
      <c r="AE308" s="61">
        <v>8</v>
      </c>
      <c r="AF308" s="61" t="s">
        <v>2042</v>
      </c>
      <c r="AG308" s="61" t="s">
        <v>1959</v>
      </c>
      <c r="AH308" s="61" t="s">
        <v>1702</v>
      </c>
      <c r="AI308" s="61">
        <v>0</v>
      </c>
      <c r="AJ308" s="61" t="s">
        <v>2015</v>
      </c>
      <c r="AK308" s="62">
        <v>2025</v>
      </c>
      <c r="AL308" s="62">
        <v>10</v>
      </c>
      <c r="AM308" s="62">
        <v>0</v>
      </c>
      <c r="AN308" s="62">
        <v>6</v>
      </c>
      <c r="AO308" s="62">
        <v>20</v>
      </c>
      <c r="AP308" s="61" t="s">
        <v>67</v>
      </c>
      <c r="AQ308" s="61" t="s">
        <v>1221</v>
      </c>
      <c r="AR308" s="61" t="s">
        <v>2406</v>
      </c>
      <c r="AS308" s="61" t="s">
        <v>2873</v>
      </c>
      <c r="AT308" s="61" t="s">
        <v>1702</v>
      </c>
      <c r="AU308" s="61" t="b">
        <v>1</v>
      </c>
      <c r="AV308" s="61" t="b">
        <v>0</v>
      </c>
      <c r="AW308" s="61" t="s">
        <v>1702</v>
      </c>
      <c r="AX308" s="61" t="s">
        <v>1702</v>
      </c>
      <c r="AY308" s="61">
        <v>0</v>
      </c>
      <c r="AZ308" s="61">
        <v>0</v>
      </c>
      <c r="BA308" s="61">
        <v>0</v>
      </c>
      <c r="BB308" s="61" t="s">
        <v>1950</v>
      </c>
      <c r="BC308" s="61">
        <v>8</v>
      </c>
      <c r="BD308" s="61" t="b">
        <v>0</v>
      </c>
      <c r="BH308" s="47" t="str">
        <f t="shared" si="9"/>
        <v>SGCC</v>
      </c>
      <c r="BI308" s="47" t="str">
        <f t="shared" si="8"/>
        <v>Z22</v>
      </c>
      <c r="BJ308" s="47">
        <v>1219</v>
      </c>
    </row>
    <row r="309" spans="1:62" hidden="1">
      <c r="A309" s="61" t="b">
        <v>0</v>
      </c>
      <c r="B309" s="62">
        <v>11214</v>
      </c>
      <c r="C309" s="61" t="s">
        <v>1702</v>
      </c>
      <c r="D309" s="61" t="s">
        <v>2869</v>
      </c>
      <c r="E309" s="61" t="s">
        <v>6798</v>
      </c>
      <c r="F309" s="61" t="s">
        <v>1702</v>
      </c>
      <c r="G309" s="62" t="s">
        <v>1702</v>
      </c>
      <c r="H309" s="61" t="s">
        <v>207</v>
      </c>
      <c r="I309" s="61" t="s">
        <v>1675</v>
      </c>
      <c r="J309" s="61" t="s">
        <v>2871</v>
      </c>
      <c r="K309" s="61" t="s">
        <v>6798</v>
      </c>
      <c r="L309" s="61" t="s">
        <v>2032</v>
      </c>
      <c r="M309" s="61" t="s">
        <v>1894</v>
      </c>
      <c r="N309" s="61" t="s">
        <v>1702</v>
      </c>
      <c r="O309" s="61" t="s">
        <v>1945</v>
      </c>
      <c r="P309" s="61">
        <v>0.6</v>
      </c>
      <c r="Q309" s="61">
        <v>100</v>
      </c>
      <c r="R309" s="61">
        <v>215</v>
      </c>
      <c r="S309" s="61" t="s">
        <v>2874</v>
      </c>
      <c r="T309" s="61" t="s">
        <v>2874</v>
      </c>
      <c r="U309" s="61" t="s">
        <v>2041</v>
      </c>
      <c r="V309" s="61" t="s">
        <v>6799</v>
      </c>
      <c r="W309" s="61" t="s">
        <v>1938</v>
      </c>
      <c r="X309" s="61" t="s">
        <v>1447</v>
      </c>
      <c r="Y309" s="61" t="s">
        <v>2036</v>
      </c>
      <c r="Z309" s="62">
        <v>39</v>
      </c>
      <c r="AA309" s="61">
        <v>4</v>
      </c>
      <c r="AB309" s="62">
        <v>39</v>
      </c>
      <c r="AC309" s="61">
        <v>4</v>
      </c>
      <c r="AD309" s="62">
        <v>39</v>
      </c>
      <c r="AE309" s="61">
        <v>4</v>
      </c>
      <c r="AF309" s="61" t="s">
        <v>2037</v>
      </c>
      <c r="AG309" s="61" t="s">
        <v>1959</v>
      </c>
      <c r="AH309" s="61" t="s">
        <v>1702</v>
      </c>
      <c r="AI309" s="61">
        <v>0</v>
      </c>
      <c r="AJ309" s="61" t="s">
        <v>6788</v>
      </c>
      <c r="AK309" s="62">
        <v>2026</v>
      </c>
      <c r="AL309" s="62">
        <v>4</v>
      </c>
      <c r="AM309" s="62">
        <v>0</v>
      </c>
      <c r="AN309" s="62">
        <v>0</v>
      </c>
      <c r="AO309" s="62">
        <v>23</v>
      </c>
      <c r="AP309" s="61" t="s">
        <v>207</v>
      </c>
      <c r="AQ309" s="61" t="s">
        <v>1221</v>
      </c>
      <c r="AR309" s="61" t="s">
        <v>2875</v>
      </c>
      <c r="AS309" s="61" t="s">
        <v>2873</v>
      </c>
      <c r="AT309" s="61" t="s">
        <v>1702</v>
      </c>
      <c r="AU309" s="61" t="b">
        <v>1</v>
      </c>
      <c r="AV309" s="61" t="b">
        <v>0</v>
      </c>
      <c r="AW309" s="61" t="s">
        <v>1702</v>
      </c>
      <c r="AX309" s="61" t="s">
        <v>1702</v>
      </c>
      <c r="AY309" s="61">
        <v>0</v>
      </c>
      <c r="AZ309" s="61">
        <v>0</v>
      </c>
      <c r="BA309" s="61">
        <v>0</v>
      </c>
      <c r="BB309" s="61" t="s">
        <v>1950</v>
      </c>
      <c r="BC309" s="61">
        <v>8</v>
      </c>
      <c r="BD309" s="61" t="b">
        <v>0</v>
      </c>
      <c r="BH309" s="47" t="str">
        <f t="shared" si="9"/>
        <v>SGCC</v>
      </c>
      <c r="BI309" s="47" t="str">
        <f t="shared" si="8"/>
        <v>Z22</v>
      </c>
      <c r="BJ309" s="47">
        <v>1219</v>
      </c>
    </row>
    <row r="310" spans="1:62" hidden="1">
      <c r="A310" s="61" t="b">
        <v>0</v>
      </c>
      <c r="B310" s="62">
        <v>11215</v>
      </c>
      <c r="C310" s="61" t="s">
        <v>1702</v>
      </c>
      <c r="D310" s="61" t="s">
        <v>2883</v>
      </c>
      <c r="E310" s="61" t="s">
        <v>4592</v>
      </c>
      <c r="F310" s="61" t="s">
        <v>1702</v>
      </c>
      <c r="G310" s="62" t="s">
        <v>1702</v>
      </c>
      <c r="H310" s="61" t="s">
        <v>1702</v>
      </c>
      <c r="I310" s="61" t="s">
        <v>1675</v>
      </c>
      <c r="J310" s="61" t="s">
        <v>2884</v>
      </c>
      <c r="K310" s="61" t="s">
        <v>4592</v>
      </c>
      <c r="L310" s="61" t="s">
        <v>2032</v>
      </c>
      <c r="M310" s="61" t="s">
        <v>1894</v>
      </c>
      <c r="N310" s="61" t="s">
        <v>1702</v>
      </c>
      <c r="O310" s="61" t="s">
        <v>1945</v>
      </c>
      <c r="P310" s="61">
        <v>0.8</v>
      </c>
      <c r="Q310" s="61">
        <v>257</v>
      </c>
      <c r="R310" s="61">
        <v>612</v>
      </c>
      <c r="S310" s="61" t="s">
        <v>3583</v>
      </c>
      <c r="T310" s="61" t="s">
        <v>3583</v>
      </c>
      <c r="U310" s="61" t="s">
        <v>2041</v>
      </c>
      <c r="V310" s="61" t="s">
        <v>4593</v>
      </c>
      <c r="W310" s="61" t="s">
        <v>1938</v>
      </c>
      <c r="X310" s="61" t="s">
        <v>1447</v>
      </c>
      <c r="Y310" s="61" t="s">
        <v>2036</v>
      </c>
      <c r="Z310" s="62">
        <v>12</v>
      </c>
      <c r="AA310" s="61">
        <v>12</v>
      </c>
      <c r="AB310" s="62">
        <v>12</v>
      </c>
      <c r="AC310" s="61">
        <v>12</v>
      </c>
      <c r="AD310" s="62">
        <v>12</v>
      </c>
      <c r="AE310" s="61">
        <v>12</v>
      </c>
      <c r="AF310" s="61" t="s">
        <v>2042</v>
      </c>
      <c r="AG310" s="61" t="s">
        <v>1959</v>
      </c>
      <c r="AH310" s="61" t="s">
        <v>1702</v>
      </c>
      <c r="AI310" s="61">
        <v>0</v>
      </c>
      <c r="AJ310" s="61" t="s">
        <v>4565</v>
      </c>
      <c r="AK310" s="62">
        <v>2026</v>
      </c>
      <c r="AL310" s="62">
        <v>1</v>
      </c>
      <c r="AM310" s="62">
        <v>0</v>
      </c>
      <c r="AN310" s="62">
        <v>3</v>
      </c>
      <c r="AO310" s="62">
        <v>24</v>
      </c>
      <c r="AP310" s="61" t="s">
        <v>1702</v>
      </c>
      <c r="AQ310" s="61" t="s">
        <v>1702</v>
      </c>
      <c r="AR310" s="61" t="s">
        <v>1702</v>
      </c>
      <c r="AS310" s="61" t="s">
        <v>2885</v>
      </c>
      <c r="AT310" s="61" t="s">
        <v>1702</v>
      </c>
      <c r="AU310" s="61" t="b">
        <v>1</v>
      </c>
      <c r="AV310" s="61" t="b">
        <v>0</v>
      </c>
      <c r="AW310" s="61" t="s">
        <v>1702</v>
      </c>
      <c r="AX310" s="61" t="s">
        <v>1702</v>
      </c>
      <c r="AY310" s="61">
        <v>0</v>
      </c>
      <c r="AZ310" s="61">
        <v>0</v>
      </c>
      <c r="BA310" s="61">
        <v>0</v>
      </c>
      <c r="BB310" s="61" t="s">
        <v>1950</v>
      </c>
      <c r="BC310" s="61">
        <v>9</v>
      </c>
      <c r="BD310" s="61" t="b">
        <v>0</v>
      </c>
      <c r="BH310" s="47" t="str">
        <f t="shared" si="9"/>
        <v>SGCC</v>
      </c>
      <c r="BI310" s="47" t="str">
        <f t="shared" si="8"/>
        <v>Z22</v>
      </c>
      <c r="BJ310" s="47">
        <v>1219</v>
      </c>
    </row>
    <row r="311" spans="1:62" hidden="1">
      <c r="A311" s="61" t="b">
        <v>0</v>
      </c>
      <c r="B311" s="62">
        <v>11218</v>
      </c>
      <c r="C311" s="61" t="s">
        <v>1702</v>
      </c>
      <c r="D311" s="61" t="s">
        <v>2893</v>
      </c>
      <c r="E311" s="61" t="s">
        <v>4323</v>
      </c>
      <c r="F311" s="61" t="s">
        <v>2069</v>
      </c>
      <c r="G311" s="62" t="s">
        <v>1702</v>
      </c>
      <c r="H311" s="61" t="s">
        <v>113</v>
      </c>
      <c r="I311" s="61" t="s">
        <v>1675</v>
      </c>
      <c r="J311" s="61" t="s">
        <v>2894</v>
      </c>
      <c r="K311" s="61" t="s">
        <v>4323</v>
      </c>
      <c r="L311" s="61" t="s">
        <v>2032</v>
      </c>
      <c r="M311" s="61" t="s">
        <v>1894</v>
      </c>
      <c r="N311" s="61" t="s">
        <v>1702</v>
      </c>
      <c r="O311" s="61" t="s">
        <v>1945</v>
      </c>
      <c r="P311" s="61">
        <v>1.2</v>
      </c>
      <c r="Q311" s="61">
        <v>60</v>
      </c>
      <c r="R311" s="61">
        <v>604</v>
      </c>
      <c r="S311" s="61" t="s">
        <v>2226</v>
      </c>
      <c r="T311" s="61" t="s">
        <v>2226</v>
      </c>
      <c r="U311" s="61" t="s">
        <v>2041</v>
      </c>
      <c r="V311" s="61" t="s">
        <v>4324</v>
      </c>
      <c r="W311" s="61" t="s">
        <v>1938</v>
      </c>
      <c r="X311" s="61" t="s">
        <v>1447</v>
      </c>
      <c r="Y311" s="61" t="s">
        <v>2036</v>
      </c>
      <c r="Z311" s="62">
        <v>73</v>
      </c>
      <c r="AA311" s="61">
        <v>25</v>
      </c>
      <c r="AB311" s="62">
        <v>73</v>
      </c>
      <c r="AC311" s="61">
        <v>25</v>
      </c>
      <c r="AD311" s="62">
        <v>73</v>
      </c>
      <c r="AE311" s="61">
        <v>25</v>
      </c>
      <c r="AF311" s="61" t="s">
        <v>2062</v>
      </c>
      <c r="AG311" s="61" t="s">
        <v>1959</v>
      </c>
      <c r="AH311" s="61" t="s">
        <v>1702</v>
      </c>
      <c r="AI311" s="61">
        <v>0</v>
      </c>
      <c r="AJ311" s="61" t="s">
        <v>4282</v>
      </c>
      <c r="AK311" s="62">
        <v>2025</v>
      </c>
      <c r="AL311" s="62">
        <v>12</v>
      </c>
      <c r="AM311" s="62">
        <v>0</v>
      </c>
      <c r="AN311" s="62">
        <v>4</v>
      </c>
      <c r="AO311" s="62">
        <v>23</v>
      </c>
      <c r="AP311" s="61" t="s">
        <v>113</v>
      </c>
      <c r="AQ311" s="61" t="s">
        <v>1270</v>
      </c>
      <c r="AR311" s="61" t="s">
        <v>2229</v>
      </c>
      <c r="AS311" s="61" t="s">
        <v>2897</v>
      </c>
      <c r="AT311" s="61" t="s">
        <v>1702</v>
      </c>
      <c r="AU311" s="61" t="b">
        <v>1</v>
      </c>
      <c r="AV311" s="61" t="b">
        <v>0</v>
      </c>
      <c r="AW311" s="61" t="s">
        <v>1702</v>
      </c>
      <c r="AX311" s="61" t="s">
        <v>1702</v>
      </c>
      <c r="AY311" s="61">
        <v>0</v>
      </c>
      <c r="AZ311" s="61">
        <v>0</v>
      </c>
      <c r="BA311" s="61">
        <v>0</v>
      </c>
      <c r="BB311" s="61" t="s">
        <v>1950</v>
      </c>
      <c r="BC311" s="61">
        <v>10</v>
      </c>
      <c r="BD311" s="61" t="b">
        <v>0</v>
      </c>
      <c r="BH311" s="47" t="s">
        <v>1197</v>
      </c>
      <c r="BI311" s="47" t="str">
        <f t="shared" si="8"/>
        <v>Z22</v>
      </c>
      <c r="BJ311" s="47">
        <v>1219</v>
      </c>
    </row>
    <row r="312" spans="1:62" hidden="1">
      <c r="A312" s="61" t="b">
        <v>0</v>
      </c>
      <c r="B312" s="62">
        <v>11219</v>
      </c>
      <c r="C312" s="61" t="s">
        <v>1702</v>
      </c>
      <c r="D312" s="61" t="s">
        <v>2901</v>
      </c>
      <c r="E312" s="61" t="s">
        <v>4013</v>
      </c>
      <c r="F312" s="61" t="s">
        <v>4428</v>
      </c>
      <c r="G312" s="62">
        <v>4</v>
      </c>
      <c r="H312" s="61" t="s">
        <v>775</v>
      </c>
      <c r="I312" s="61" t="s">
        <v>1675</v>
      </c>
      <c r="J312" s="61" t="s">
        <v>2902</v>
      </c>
      <c r="K312" s="61" t="s">
        <v>4013</v>
      </c>
      <c r="L312" s="61" t="s">
        <v>2032</v>
      </c>
      <c r="M312" s="61" t="s">
        <v>1894</v>
      </c>
      <c r="N312" s="61" t="s">
        <v>1702</v>
      </c>
      <c r="O312" s="61" t="s">
        <v>1945</v>
      </c>
      <c r="P312" s="61">
        <v>1.2</v>
      </c>
      <c r="Q312" s="61">
        <v>116.1</v>
      </c>
      <c r="R312" s="61">
        <v>1260</v>
      </c>
      <c r="S312" s="61" t="s">
        <v>2430</v>
      </c>
      <c r="T312" s="61" t="s">
        <v>2430</v>
      </c>
      <c r="U312" s="61" t="s">
        <v>2041</v>
      </c>
      <c r="V312" s="61" t="s">
        <v>4012</v>
      </c>
      <c r="W312" s="61" t="s">
        <v>1938</v>
      </c>
      <c r="X312" s="61" t="s">
        <v>1447</v>
      </c>
      <c r="Y312" s="61" t="s">
        <v>2036</v>
      </c>
      <c r="Z312" s="62">
        <v>25</v>
      </c>
      <c r="AA312" s="61">
        <v>34</v>
      </c>
      <c r="AB312" s="62">
        <v>25</v>
      </c>
      <c r="AC312" s="61">
        <v>34</v>
      </c>
      <c r="AD312" s="62">
        <v>25</v>
      </c>
      <c r="AE312" s="61">
        <v>34</v>
      </c>
      <c r="AF312" s="61" t="s">
        <v>2357</v>
      </c>
      <c r="AG312" s="61" t="s">
        <v>1959</v>
      </c>
      <c r="AH312" s="61" t="s">
        <v>1702</v>
      </c>
      <c r="AI312" s="61">
        <v>0</v>
      </c>
      <c r="AJ312" s="61" t="s">
        <v>3931</v>
      </c>
      <c r="AK312" s="62">
        <v>2025</v>
      </c>
      <c r="AL312" s="62">
        <v>11</v>
      </c>
      <c r="AM312" s="62">
        <v>0</v>
      </c>
      <c r="AN312" s="62">
        <v>6</v>
      </c>
      <c r="AO312" s="62">
        <v>0</v>
      </c>
      <c r="AP312" s="61" t="s">
        <v>775</v>
      </c>
      <c r="AQ312" s="61" t="s">
        <v>1221</v>
      </c>
      <c r="AR312" s="61" t="s">
        <v>2432</v>
      </c>
      <c r="AS312" s="61" t="s">
        <v>2903</v>
      </c>
      <c r="AT312" s="61" t="s">
        <v>1702</v>
      </c>
      <c r="AU312" s="61" t="b">
        <v>1</v>
      </c>
      <c r="AV312" s="61" t="b">
        <v>0</v>
      </c>
      <c r="AW312" s="61" t="s">
        <v>1702</v>
      </c>
      <c r="AX312" s="61" t="s">
        <v>1702</v>
      </c>
      <c r="AY312" s="61">
        <v>0</v>
      </c>
      <c r="AZ312" s="61">
        <v>0</v>
      </c>
      <c r="BA312" s="61">
        <v>0</v>
      </c>
      <c r="BB312" s="61" t="s">
        <v>1950</v>
      </c>
      <c r="BC312" s="61">
        <v>10</v>
      </c>
      <c r="BD312" s="61" t="b">
        <v>0</v>
      </c>
      <c r="BH312" s="47" t="s">
        <v>1197</v>
      </c>
      <c r="BI312" s="47" t="str">
        <f t="shared" si="8"/>
        <v>Z22</v>
      </c>
      <c r="BJ312" s="47">
        <v>1219</v>
      </c>
    </row>
    <row r="313" spans="1:62" hidden="1">
      <c r="A313" s="61" t="b">
        <v>0</v>
      </c>
      <c r="B313" s="62">
        <v>11220</v>
      </c>
      <c r="C313" s="61" t="s">
        <v>1702</v>
      </c>
      <c r="D313" s="61" t="s">
        <v>2901</v>
      </c>
      <c r="E313" s="61" t="s">
        <v>4325</v>
      </c>
      <c r="F313" s="61" t="s">
        <v>1702</v>
      </c>
      <c r="G313" s="62" t="s">
        <v>1702</v>
      </c>
      <c r="H313" s="61" t="s">
        <v>1702</v>
      </c>
      <c r="I313" s="61" t="s">
        <v>1675</v>
      </c>
      <c r="J313" s="61" t="s">
        <v>2902</v>
      </c>
      <c r="K313" s="61" t="s">
        <v>4325</v>
      </c>
      <c r="L313" s="61" t="s">
        <v>2032</v>
      </c>
      <c r="M313" s="61" t="s">
        <v>1894</v>
      </c>
      <c r="N313" s="61" t="s">
        <v>1702</v>
      </c>
      <c r="O313" s="61" t="s">
        <v>1945</v>
      </c>
      <c r="P313" s="61">
        <v>1.2</v>
      </c>
      <c r="Q313" s="61">
        <v>26.4</v>
      </c>
      <c r="R313" s="61">
        <v>0</v>
      </c>
      <c r="S313" s="61" t="s">
        <v>4308</v>
      </c>
      <c r="T313" s="61" t="s">
        <v>4308</v>
      </c>
      <c r="U313" s="61" t="s">
        <v>2041</v>
      </c>
      <c r="V313" s="61" t="s">
        <v>4326</v>
      </c>
      <c r="W313" s="61" t="s">
        <v>1938</v>
      </c>
      <c r="X313" s="61" t="s">
        <v>1447</v>
      </c>
      <c r="Y313" s="61" t="s">
        <v>2036</v>
      </c>
      <c r="Z313" s="62">
        <v>1</v>
      </c>
      <c r="AA313" s="61">
        <v>90</v>
      </c>
      <c r="AB313" s="62">
        <v>1</v>
      </c>
      <c r="AC313" s="61">
        <v>90</v>
      </c>
      <c r="AD313" s="62">
        <v>1</v>
      </c>
      <c r="AE313" s="61">
        <v>90</v>
      </c>
      <c r="AF313" s="61" t="s">
        <v>3944</v>
      </c>
      <c r="AG313" s="61" t="s">
        <v>1958</v>
      </c>
      <c r="AH313" s="61" t="s">
        <v>1702</v>
      </c>
      <c r="AI313" s="61">
        <v>0</v>
      </c>
      <c r="AJ313" s="61" t="s">
        <v>4270</v>
      </c>
      <c r="AK313" s="62">
        <v>2026</v>
      </c>
      <c r="AL313" s="62">
        <v>1</v>
      </c>
      <c r="AM313" s="62">
        <v>0</v>
      </c>
      <c r="AN313" s="62">
        <v>4</v>
      </c>
      <c r="AO313" s="62">
        <v>5</v>
      </c>
      <c r="AP313" s="61" t="s">
        <v>1702</v>
      </c>
      <c r="AQ313" s="61" t="s">
        <v>1702</v>
      </c>
      <c r="AR313" s="61" t="s">
        <v>1702</v>
      </c>
      <c r="AS313" s="61" t="s">
        <v>2903</v>
      </c>
      <c r="AT313" s="61" t="s">
        <v>1702</v>
      </c>
      <c r="AU313" s="61" t="b">
        <v>1</v>
      </c>
      <c r="AV313" s="61" t="b">
        <v>0</v>
      </c>
      <c r="AW313" s="61" t="s">
        <v>1702</v>
      </c>
      <c r="AX313" s="61" t="s">
        <v>1702</v>
      </c>
      <c r="AY313" s="61">
        <v>0</v>
      </c>
      <c r="AZ313" s="61">
        <v>0</v>
      </c>
      <c r="BA313" s="61">
        <v>0</v>
      </c>
      <c r="BB313" s="61" t="s">
        <v>1950</v>
      </c>
      <c r="BC313" s="61">
        <v>10</v>
      </c>
      <c r="BD313" s="61" t="b">
        <v>0</v>
      </c>
      <c r="BH313" s="47" t="s">
        <v>1197</v>
      </c>
      <c r="BI313" s="47" t="str">
        <f t="shared" si="8"/>
        <v>Z22</v>
      </c>
      <c r="BJ313" s="47">
        <v>1219</v>
      </c>
    </row>
    <row r="314" spans="1:62" hidden="1">
      <c r="A314" s="61" t="b">
        <v>0</v>
      </c>
      <c r="B314" s="62">
        <v>11222</v>
      </c>
      <c r="C314" s="61" t="s">
        <v>1702</v>
      </c>
      <c r="D314" s="61" t="s">
        <v>2906</v>
      </c>
      <c r="E314" s="61" t="s">
        <v>5558</v>
      </c>
      <c r="F314" s="61" t="s">
        <v>5559</v>
      </c>
      <c r="G314" s="62" t="s">
        <v>1702</v>
      </c>
      <c r="H314" s="61" t="s">
        <v>1016</v>
      </c>
      <c r="I314" s="61" t="s">
        <v>1675</v>
      </c>
      <c r="J314" s="61" t="s">
        <v>2907</v>
      </c>
      <c r="K314" s="61" t="s">
        <v>5558</v>
      </c>
      <c r="L314" s="61" t="s">
        <v>2032</v>
      </c>
      <c r="M314" s="61" t="s">
        <v>1702</v>
      </c>
      <c r="N314" s="61" t="s">
        <v>1702</v>
      </c>
      <c r="O314" s="61" t="s">
        <v>1945</v>
      </c>
      <c r="P314" s="61">
        <v>1.6</v>
      </c>
      <c r="Q314" s="61">
        <v>20</v>
      </c>
      <c r="R314" s="61">
        <v>0</v>
      </c>
      <c r="S314" s="61" t="s">
        <v>2908</v>
      </c>
      <c r="T314" s="61" t="s">
        <v>2908</v>
      </c>
      <c r="U314" s="61" t="s">
        <v>2041</v>
      </c>
      <c r="V314" s="61" t="s">
        <v>5560</v>
      </c>
      <c r="W314" s="61" t="s">
        <v>1938</v>
      </c>
      <c r="X314" s="61" t="s">
        <v>1447</v>
      </c>
      <c r="Y314" s="61" t="s">
        <v>2036</v>
      </c>
      <c r="Z314" s="62">
        <v>1</v>
      </c>
      <c r="AA314" s="61">
        <v>75</v>
      </c>
      <c r="AB314" s="62">
        <v>1</v>
      </c>
      <c r="AC314" s="61">
        <v>75</v>
      </c>
      <c r="AD314" s="62">
        <v>1</v>
      </c>
      <c r="AE314" s="61">
        <v>75</v>
      </c>
      <c r="AF314" s="61" t="s">
        <v>3944</v>
      </c>
      <c r="AG314" s="61" t="s">
        <v>1958</v>
      </c>
      <c r="AH314" s="61" t="s">
        <v>1702</v>
      </c>
      <c r="AI314" s="61">
        <v>0</v>
      </c>
      <c r="AJ314" s="61" t="s">
        <v>5508</v>
      </c>
      <c r="AK314" s="62">
        <v>2026</v>
      </c>
      <c r="AL314" s="62">
        <v>3</v>
      </c>
      <c r="AM314" s="62">
        <v>0</v>
      </c>
      <c r="AN314" s="62">
        <v>1</v>
      </c>
      <c r="AO314" s="62">
        <v>18</v>
      </c>
      <c r="AP314" s="61" t="s">
        <v>1016</v>
      </c>
      <c r="AQ314" s="61" t="s">
        <v>1221</v>
      </c>
      <c r="AR314" s="61" t="s">
        <v>2292</v>
      </c>
      <c r="AS314" s="61" t="s">
        <v>2868</v>
      </c>
      <c r="AT314" s="61" t="s">
        <v>1702</v>
      </c>
      <c r="AU314" s="61" t="b">
        <v>1</v>
      </c>
      <c r="AV314" s="61" t="b">
        <v>0</v>
      </c>
      <c r="AW314" s="61" t="s">
        <v>1702</v>
      </c>
      <c r="AX314" s="61" t="s">
        <v>1702</v>
      </c>
      <c r="AY314" s="61">
        <v>0</v>
      </c>
      <c r="AZ314" s="61">
        <v>0</v>
      </c>
      <c r="BA314" s="61">
        <v>0</v>
      </c>
      <c r="BB314" s="61" t="s">
        <v>1950</v>
      </c>
      <c r="BC314" s="61">
        <v>14</v>
      </c>
      <c r="BD314" s="61" t="b">
        <v>0</v>
      </c>
      <c r="BH314" s="47" t="s">
        <v>1197</v>
      </c>
      <c r="BI314" s="47" t="str">
        <f t="shared" si="8"/>
        <v>Z22</v>
      </c>
      <c r="BJ314" s="47">
        <v>1219</v>
      </c>
    </row>
    <row r="315" spans="1:62" hidden="1">
      <c r="A315" s="61" t="b">
        <v>0</v>
      </c>
      <c r="B315" s="62">
        <v>11227</v>
      </c>
      <c r="C315" s="61" t="s">
        <v>1702</v>
      </c>
      <c r="D315" s="61" t="s">
        <v>2910</v>
      </c>
      <c r="E315" s="61" t="s">
        <v>2911</v>
      </c>
      <c r="F315" s="61" t="s">
        <v>2065</v>
      </c>
      <c r="G315" s="62" t="s">
        <v>1702</v>
      </c>
      <c r="H315" s="61" t="s">
        <v>105</v>
      </c>
      <c r="I315" s="61" t="s">
        <v>1675</v>
      </c>
      <c r="J315" s="61" t="s">
        <v>2912</v>
      </c>
      <c r="K315" s="61" t="s">
        <v>2911</v>
      </c>
      <c r="L315" s="61" t="s">
        <v>2032</v>
      </c>
      <c r="M315" s="61" t="s">
        <v>1702</v>
      </c>
      <c r="N315" s="61" t="s">
        <v>1702</v>
      </c>
      <c r="O315" s="61" t="s">
        <v>1945</v>
      </c>
      <c r="P315" s="61">
        <v>1.6</v>
      </c>
      <c r="Q315" s="61">
        <v>84</v>
      </c>
      <c r="R315" s="61">
        <v>1168</v>
      </c>
      <c r="S315" s="61" t="s">
        <v>2913</v>
      </c>
      <c r="T315" s="61" t="s">
        <v>2913</v>
      </c>
      <c r="U315" s="61" t="s">
        <v>2041</v>
      </c>
      <c r="V315" s="61" t="s">
        <v>2914</v>
      </c>
      <c r="W315" s="61" t="s">
        <v>1938</v>
      </c>
      <c r="X315" s="61" t="s">
        <v>1447</v>
      </c>
      <c r="Y315" s="61" t="s">
        <v>2036</v>
      </c>
      <c r="Z315" s="62">
        <v>52</v>
      </c>
      <c r="AA315" s="61">
        <v>64</v>
      </c>
      <c r="AB315" s="62">
        <v>52</v>
      </c>
      <c r="AC315" s="61">
        <v>64</v>
      </c>
      <c r="AD315" s="62">
        <v>52</v>
      </c>
      <c r="AE315" s="61">
        <v>64</v>
      </c>
      <c r="AF315" s="61" t="s">
        <v>2786</v>
      </c>
      <c r="AG315" s="61" t="s">
        <v>1959</v>
      </c>
      <c r="AH315" s="61" t="s">
        <v>1702</v>
      </c>
      <c r="AI315" s="61">
        <v>0</v>
      </c>
      <c r="AJ315" s="61" t="s">
        <v>2423</v>
      </c>
      <c r="AK315" s="62">
        <v>2025</v>
      </c>
      <c r="AL315" s="62">
        <v>10</v>
      </c>
      <c r="AM315" s="62">
        <v>0</v>
      </c>
      <c r="AN315" s="62">
        <v>6</v>
      </c>
      <c r="AO315" s="62">
        <v>28</v>
      </c>
      <c r="AP315" s="61" t="s">
        <v>105</v>
      </c>
      <c r="AQ315" s="61" t="s">
        <v>1227</v>
      </c>
      <c r="AR315" s="61" t="s">
        <v>2915</v>
      </c>
      <c r="AS315" s="61" t="s">
        <v>2040</v>
      </c>
      <c r="AT315" s="61" t="s">
        <v>1702</v>
      </c>
      <c r="AU315" s="61" t="b">
        <v>1</v>
      </c>
      <c r="AV315" s="61" t="b">
        <v>0</v>
      </c>
      <c r="AW315" s="61" t="s">
        <v>1702</v>
      </c>
      <c r="AX315" s="61" t="s">
        <v>1702</v>
      </c>
      <c r="AY315" s="61">
        <v>0</v>
      </c>
      <c r="AZ315" s="61">
        <v>0</v>
      </c>
      <c r="BA315" s="61">
        <v>0</v>
      </c>
      <c r="BB315" s="61" t="s">
        <v>1950</v>
      </c>
      <c r="BC315" s="61">
        <v>14</v>
      </c>
      <c r="BD315" s="61" t="b">
        <v>0</v>
      </c>
      <c r="BH315" s="47" t="s">
        <v>1197</v>
      </c>
      <c r="BI315" s="47" t="str">
        <f t="shared" si="8"/>
        <v>Z22</v>
      </c>
      <c r="BJ315" s="47">
        <v>1219</v>
      </c>
    </row>
    <row r="316" spans="1:62" hidden="1">
      <c r="A316" s="61" t="b">
        <v>0</v>
      </c>
      <c r="B316" s="62">
        <v>11228</v>
      </c>
      <c r="C316" s="61" t="s">
        <v>1702</v>
      </c>
      <c r="D316" s="61" t="s">
        <v>2910</v>
      </c>
      <c r="E316" s="61" t="s">
        <v>4014</v>
      </c>
      <c r="F316" s="61" t="s">
        <v>1702</v>
      </c>
      <c r="G316" s="62" t="s">
        <v>1702</v>
      </c>
      <c r="H316" s="61" t="s">
        <v>1702</v>
      </c>
      <c r="I316" s="61" t="s">
        <v>1675</v>
      </c>
      <c r="J316" s="61" t="s">
        <v>2912</v>
      </c>
      <c r="K316" s="61" t="s">
        <v>4015</v>
      </c>
      <c r="L316" s="61" t="s">
        <v>2032</v>
      </c>
      <c r="M316" s="61" t="s">
        <v>1702</v>
      </c>
      <c r="N316" s="61" t="s">
        <v>1702</v>
      </c>
      <c r="O316" s="61" t="s">
        <v>1945</v>
      </c>
      <c r="P316" s="61">
        <v>1.6</v>
      </c>
      <c r="Q316" s="61">
        <v>157</v>
      </c>
      <c r="R316" s="61">
        <v>718</v>
      </c>
      <c r="S316" s="61" t="s">
        <v>2923</v>
      </c>
      <c r="T316" s="61" t="s">
        <v>1702</v>
      </c>
      <c r="U316" s="61" t="s">
        <v>2041</v>
      </c>
      <c r="V316" s="61" t="s">
        <v>4016</v>
      </c>
      <c r="W316" s="61" t="s">
        <v>1938</v>
      </c>
      <c r="X316" s="61" t="s">
        <v>1447</v>
      </c>
      <c r="Y316" s="61" t="s">
        <v>2036</v>
      </c>
      <c r="Z316" s="62">
        <v>32</v>
      </c>
      <c r="AA316" s="61">
        <v>44</v>
      </c>
      <c r="AB316" s="62">
        <v>32</v>
      </c>
      <c r="AC316" s="61">
        <v>44</v>
      </c>
      <c r="AD316" s="62">
        <v>32</v>
      </c>
      <c r="AE316" s="61">
        <v>44</v>
      </c>
      <c r="AF316" s="61" t="s">
        <v>2436</v>
      </c>
      <c r="AG316" s="61" t="s">
        <v>3737</v>
      </c>
      <c r="AH316" s="61" t="s">
        <v>4017</v>
      </c>
      <c r="AI316" s="61">
        <v>0</v>
      </c>
      <c r="AJ316" s="61" t="s">
        <v>2423</v>
      </c>
      <c r="AK316" s="62">
        <v>2025</v>
      </c>
      <c r="AL316" s="62">
        <v>10</v>
      </c>
      <c r="AM316" s="62">
        <v>0</v>
      </c>
      <c r="AN316" s="62">
        <v>6</v>
      </c>
      <c r="AO316" s="62">
        <v>28</v>
      </c>
      <c r="AP316" s="61" t="s">
        <v>1702</v>
      </c>
      <c r="AQ316" s="61" t="s">
        <v>1702</v>
      </c>
      <c r="AR316" s="61" t="s">
        <v>1702</v>
      </c>
      <c r="AS316" s="61" t="s">
        <v>2040</v>
      </c>
      <c r="AT316" s="61" t="s">
        <v>1702</v>
      </c>
      <c r="AU316" s="61" t="b">
        <v>1</v>
      </c>
      <c r="AV316" s="61" t="b">
        <v>0</v>
      </c>
      <c r="AW316" s="61" t="s">
        <v>1702</v>
      </c>
      <c r="AX316" s="61" t="s">
        <v>1702</v>
      </c>
      <c r="AY316" s="61">
        <v>0</v>
      </c>
      <c r="AZ316" s="61">
        <v>0</v>
      </c>
      <c r="BA316" s="61">
        <v>0</v>
      </c>
      <c r="BB316" s="61" t="s">
        <v>1950</v>
      </c>
      <c r="BC316" s="61">
        <v>14</v>
      </c>
      <c r="BD316" s="61" t="b">
        <v>0</v>
      </c>
      <c r="BH316" s="47" t="s">
        <v>1197</v>
      </c>
      <c r="BI316" s="47" t="str">
        <f t="shared" si="8"/>
        <v>Z22</v>
      </c>
      <c r="BJ316" s="47">
        <v>1219</v>
      </c>
    </row>
    <row r="317" spans="1:62" hidden="1">
      <c r="A317" s="61" t="b">
        <v>0</v>
      </c>
      <c r="B317" s="62">
        <v>11229</v>
      </c>
      <c r="C317" s="61" t="s">
        <v>1702</v>
      </c>
      <c r="D317" s="61" t="s">
        <v>2910</v>
      </c>
      <c r="E317" s="61" t="s">
        <v>4018</v>
      </c>
      <c r="F317" s="61" t="s">
        <v>2069</v>
      </c>
      <c r="G317" s="62" t="s">
        <v>1702</v>
      </c>
      <c r="H317" s="61" t="s">
        <v>1663</v>
      </c>
      <c r="I317" s="61" t="s">
        <v>1675</v>
      </c>
      <c r="J317" s="61" t="s">
        <v>2912</v>
      </c>
      <c r="K317" s="61" t="s">
        <v>4019</v>
      </c>
      <c r="L317" s="61" t="s">
        <v>2032</v>
      </c>
      <c r="M317" s="61" t="s">
        <v>1702</v>
      </c>
      <c r="N317" s="61" t="s">
        <v>1702</v>
      </c>
      <c r="O317" s="61" t="s">
        <v>1945</v>
      </c>
      <c r="P317" s="61">
        <v>1.6</v>
      </c>
      <c r="Q317" s="61">
        <v>68</v>
      </c>
      <c r="R317" s="61">
        <v>1220</v>
      </c>
      <c r="S317" s="61" t="s">
        <v>3068</v>
      </c>
      <c r="T317" s="61" t="s">
        <v>1702</v>
      </c>
      <c r="U317" s="61" t="s">
        <v>2041</v>
      </c>
      <c r="V317" s="61" t="s">
        <v>3584</v>
      </c>
      <c r="W317" s="61" t="s">
        <v>1938</v>
      </c>
      <c r="X317" s="61" t="s">
        <v>1447</v>
      </c>
      <c r="Y317" s="61" t="s">
        <v>2036</v>
      </c>
      <c r="Z317" s="62">
        <v>30</v>
      </c>
      <c r="AA317" s="61">
        <v>22</v>
      </c>
      <c r="AB317" s="62">
        <v>30</v>
      </c>
      <c r="AC317" s="61">
        <v>22</v>
      </c>
      <c r="AD317" s="62">
        <v>30</v>
      </c>
      <c r="AE317" s="61">
        <v>22</v>
      </c>
      <c r="AF317" s="61" t="s">
        <v>2062</v>
      </c>
      <c r="AG317" s="61" t="s">
        <v>3734</v>
      </c>
      <c r="AH317" s="61" t="s">
        <v>4020</v>
      </c>
      <c r="AI317" s="61">
        <v>0</v>
      </c>
      <c r="AJ317" s="61" t="s">
        <v>2423</v>
      </c>
      <c r="AK317" s="62">
        <v>2025</v>
      </c>
      <c r="AL317" s="62">
        <v>10</v>
      </c>
      <c r="AM317" s="62">
        <v>0</v>
      </c>
      <c r="AN317" s="62">
        <v>6</v>
      </c>
      <c r="AO317" s="62">
        <v>28</v>
      </c>
      <c r="AP317" s="61" t="s">
        <v>1663</v>
      </c>
      <c r="AQ317" s="61" t="s">
        <v>1221</v>
      </c>
      <c r="AR317" s="61" t="s">
        <v>3069</v>
      </c>
      <c r="AS317" s="61" t="s">
        <v>2040</v>
      </c>
      <c r="AT317" s="61" t="s">
        <v>1702</v>
      </c>
      <c r="AU317" s="61" t="b">
        <v>1</v>
      </c>
      <c r="AV317" s="61" t="b">
        <v>0</v>
      </c>
      <c r="AW317" s="61" t="s">
        <v>1702</v>
      </c>
      <c r="AX317" s="61" t="s">
        <v>1702</v>
      </c>
      <c r="AY317" s="61">
        <v>0</v>
      </c>
      <c r="AZ317" s="61">
        <v>0</v>
      </c>
      <c r="BA317" s="61">
        <v>0</v>
      </c>
      <c r="BB317" s="61" t="s">
        <v>1950</v>
      </c>
      <c r="BC317" s="61">
        <v>14</v>
      </c>
      <c r="BD317" s="61" t="b">
        <v>0</v>
      </c>
      <c r="BH317" s="47" t="s">
        <v>1197</v>
      </c>
      <c r="BI317" s="47" t="str">
        <f t="shared" si="8"/>
        <v>Z22</v>
      </c>
      <c r="BJ317" s="47">
        <v>1219</v>
      </c>
    </row>
    <row r="318" spans="1:62" hidden="1">
      <c r="A318" s="61" t="b">
        <v>0</v>
      </c>
      <c r="B318" s="62">
        <v>11230</v>
      </c>
      <c r="C318" s="61" t="s">
        <v>1702</v>
      </c>
      <c r="D318" s="61" t="s">
        <v>2910</v>
      </c>
      <c r="E318" s="61" t="s">
        <v>2916</v>
      </c>
      <c r="F318" s="61" t="s">
        <v>2119</v>
      </c>
      <c r="G318" s="62" t="s">
        <v>1702</v>
      </c>
      <c r="H318" s="61" t="s">
        <v>472</v>
      </c>
      <c r="I318" s="61" t="s">
        <v>1675</v>
      </c>
      <c r="J318" s="61" t="s">
        <v>2912</v>
      </c>
      <c r="K318" s="61" t="s">
        <v>2916</v>
      </c>
      <c r="L318" s="61" t="s">
        <v>2032</v>
      </c>
      <c r="M318" s="61" t="s">
        <v>1702</v>
      </c>
      <c r="N318" s="61" t="s">
        <v>1702</v>
      </c>
      <c r="O318" s="61" t="s">
        <v>1945</v>
      </c>
      <c r="P318" s="61">
        <v>1.6</v>
      </c>
      <c r="Q318" s="61">
        <v>250</v>
      </c>
      <c r="R318" s="61">
        <v>270</v>
      </c>
      <c r="S318" s="61" t="s">
        <v>2917</v>
      </c>
      <c r="T318" s="61" t="s">
        <v>2917</v>
      </c>
      <c r="U318" s="61" t="s">
        <v>2041</v>
      </c>
      <c r="V318" s="61" t="s">
        <v>2918</v>
      </c>
      <c r="W318" s="61" t="s">
        <v>1938</v>
      </c>
      <c r="X318" s="61" t="s">
        <v>1447</v>
      </c>
      <c r="Y318" s="61" t="s">
        <v>2036</v>
      </c>
      <c r="Z318" s="62">
        <v>400</v>
      </c>
      <c r="AA318" s="61">
        <v>333</v>
      </c>
      <c r="AB318" s="62">
        <v>400</v>
      </c>
      <c r="AC318" s="61">
        <v>333</v>
      </c>
      <c r="AD318" s="62">
        <v>400</v>
      </c>
      <c r="AE318" s="61">
        <v>333</v>
      </c>
      <c r="AF318" s="61" t="s">
        <v>2209</v>
      </c>
      <c r="AG318" s="61" t="s">
        <v>1959</v>
      </c>
      <c r="AH318" s="61" t="s">
        <v>1702</v>
      </c>
      <c r="AI318" s="61">
        <v>0</v>
      </c>
      <c r="AJ318" s="61" t="s">
        <v>2383</v>
      </c>
      <c r="AK318" s="62">
        <v>2025</v>
      </c>
      <c r="AL318" s="62">
        <v>11</v>
      </c>
      <c r="AM318" s="62">
        <v>0</v>
      </c>
      <c r="AN318" s="62">
        <v>6</v>
      </c>
      <c r="AO318" s="62">
        <v>11</v>
      </c>
      <c r="AP318" s="61" t="s">
        <v>472</v>
      </c>
      <c r="AQ318" s="61" t="s">
        <v>1221</v>
      </c>
      <c r="AR318" s="61" t="s">
        <v>2919</v>
      </c>
      <c r="AS318" s="61" t="s">
        <v>2040</v>
      </c>
      <c r="AT318" s="61" t="s">
        <v>1702</v>
      </c>
      <c r="AU318" s="61" t="b">
        <v>1</v>
      </c>
      <c r="AV318" s="61" t="b">
        <v>0</v>
      </c>
      <c r="AW318" s="61" t="s">
        <v>1702</v>
      </c>
      <c r="AX318" s="61" t="s">
        <v>1702</v>
      </c>
      <c r="AY318" s="61">
        <v>0</v>
      </c>
      <c r="AZ318" s="61">
        <v>0</v>
      </c>
      <c r="BA318" s="61">
        <v>0</v>
      </c>
      <c r="BB318" s="61" t="s">
        <v>1950</v>
      </c>
      <c r="BC318" s="61">
        <v>14</v>
      </c>
      <c r="BD318" s="61" t="b">
        <v>0</v>
      </c>
      <c r="BH318" s="47" t="s">
        <v>1197</v>
      </c>
      <c r="BI318" s="47" t="str">
        <f t="shared" si="8"/>
        <v>Z22</v>
      </c>
      <c r="BJ318" s="47">
        <v>1219</v>
      </c>
    </row>
    <row r="319" spans="1:62" hidden="1">
      <c r="A319" s="61" t="b">
        <v>0</v>
      </c>
      <c r="B319" s="62">
        <v>11231</v>
      </c>
      <c r="C319" s="61" t="s">
        <v>1702</v>
      </c>
      <c r="D319" s="61" t="s">
        <v>2910</v>
      </c>
      <c r="E319" s="61" t="s">
        <v>2920</v>
      </c>
      <c r="F319" s="61" t="s">
        <v>2119</v>
      </c>
      <c r="G319" s="62" t="s">
        <v>1702</v>
      </c>
      <c r="H319" s="61" t="s">
        <v>472</v>
      </c>
      <c r="I319" s="61" t="s">
        <v>1675</v>
      </c>
      <c r="J319" s="61" t="s">
        <v>2912</v>
      </c>
      <c r="K319" s="61" t="s">
        <v>2920</v>
      </c>
      <c r="L319" s="61" t="s">
        <v>2032</v>
      </c>
      <c r="M319" s="61" t="s">
        <v>1702</v>
      </c>
      <c r="N319" s="61" t="s">
        <v>1702</v>
      </c>
      <c r="O319" s="61" t="s">
        <v>1945</v>
      </c>
      <c r="P319" s="61">
        <v>1.6</v>
      </c>
      <c r="Q319" s="61">
        <v>250</v>
      </c>
      <c r="R319" s="61">
        <v>270</v>
      </c>
      <c r="S319" s="61" t="s">
        <v>2917</v>
      </c>
      <c r="T319" s="61" t="s">
        <v>2917</v>
      </c>
      <c r="U319" s="61" t="s">
        <v>2041</v>
      </c>
      <c r="V319" s="61" t="s">
        <v>2918</v>
      </c>
      <c r="W319" s="61" t="s">
        <v>1938</v>
      </c>
      <c r="X319" s="61" t="s">
        <v>1447</v>
      </c>
      <c r="Y319" s="61" t="s">
        <v>2036</v>
      </c>
      <c r="Z319" s="62">
        <v>338</v>
      </c>
      <c r="AA319" s="61">
        <v>283</v>
      </c>
      <c r="AB319" s="62">
        <v>338</v>
      </c>
      <c r="AC319" s="61">
        <v>283</v>
      </c>
      <c r="AD319" s="62">
        <v>338</v>
      </c>
      <c r="AE319" s="61">
        <v>283</v>
      </c>
      <c r="AF319" s="61" t="s">
        <v>2209</v>
      </c>
      <c r="AG319" s="61" t="s">
        <v>1959</v>
      </c>
      <c r="AH319" s="61" t="s">
        <v>1702</v>
      </c>
      <c r="AI319" s="61">
        <v>0</v>
      </c>
      <c r="AJ319" s="61" t="s">
        <v>2383</v>
      </c>
      <c r="AK319" s="62">
        <v>2025</v>
      </c>
      <c r="AL319" s="62">
        <v>11</v>
      </c>
      <c r="AM319" s="62">
        <v>0</v>
      </c>
      <c r="AN319" s="62">
        <v>6</v>
      </c>
      <c r="AO319" s="62">
        <v>11</v>
      </c>
      <c r="AP319" s="61" t="s">
        <v>472</v>
      </c>
      <c r="AQ319" s="61" t="s">
        <v>1221</v>
      </c>
      <c r="AR319" s="61" t="s">
        <v>2919</v>
      </c>
      <c r="AS319" s="61" t="s">
        <v>2040</v>
      </c>
      <c r="AT319" s="61" t="s">
        <v>1702</v>
      </c>
      <c r="AU319" s="61" t="b">
        <v>1</v>
      </c>
      <c r="AV319" s="61" t="b">
        <v>0</v>
      </c>
      <c r="AW319" s="61" t="s">
        <v>1702</v>
      </c>
      <c r="AX319" s="61" t="s">
        <v>1702</v>
      </c>
      <c r="AY319" s="61">
        <v>0</v>
      </c>
      <c r="AZ319" s="61">
        <v>0</v>
      </c>
      <c r="BA319" s="61">
        <v>0</v>
      </c>
      <c r="BB319" s="61" t="s">
        <v>1950</v>
      </c>
      <c r="BC319" s="61">
        <v>14</v>
      </c>
      <c r="BD319" s="61" t="b">
        <v>0</v>
      </c>
      <c r="BH319" s="47" t="s">
        <v>1197</v>
      </c>
      <c r="BI319" s="47" t="str">
        <f t="shared" si="8"/>
        <v>Z22</v>
      </c>
      <c r="BJ319" s="47">
        <v>1219</v>
      </c>
    </row>
    <row r="320" spans="1:62" hidden="1">
      <c r="A320" s="61" t="b">
        <v>0</v>
      </c>
      <c r="B320" s="62">
        <v>11232</v>
      </c>
      <c r="C320" s="61" t="s">
        <v>1702</v>
      </c>
      <c r="D320" s="61" t="s">
        <v>2910</v>
      </c>
      <c r="E320" s="61" t="s">
        <v>2925</v>
      </c>
      <c r="F320" s="61" t="s">
        <v>2065</v>
      </c>
      <c r="G320" s="62" t="s">
        <v>1702</v>
      </c>
      <c r="H320" s="61" t="s">
        <v>105</v>
      </c>
      <c r="I320" s="61" t="s">
        <v>1675</v>
      </c>
      <c r="J320" s="61" t="s">
        <v>2912</v>
      </c>
      <c r="K320" s="61" t="s">
        <v>2925</v>
      </c>
      <c r="L320" s="61" t="s">
        <v>2032</v>
      </c>
      <c r="M320" s="61" t="s">
        <v>1702</v>
      </c>
      <c r="N320" s="61" t="s">
        <v>1702</v>
      </c>
      <c r="O320" s="61" t="s">
        <v>1945</v>
      </c>
      <c r="P320" s="61">
        <v>1.6</v>
      </c>
      <c r="Q320" s="61">
        <v>84</v>
      </c>
      <c r="R320" s="61">
        <v>1168</v>
      </c>
      <c r="S320" s="61" t="s">
        <v>2913</v>
      </c>
      <c r="T320" s="61" t="s">
        <v>2913</v>
      </c>
      <c r="U320" s="61" t="s">
        <v>2041</v>
      </c>
      <c r="V320" s="61" t="s">
        <v>2926</v>
      </c>
      <c r="W320" s="61" t="s">
        <v>1938</v>
      </c>
      <c r="X320" s="61" t="s">
        <v>1447</v>
      </c>
      <c r="Y320" s="61" t="s">
        <v>2036</v>
      </c>
      <c r="Z320" s="62">
        <v>300</v>
      </c>
      <c r="AA320" s="61">
        <v>361</v>
      </c>
      <c r="AB320" s="62">
        <v>300</v>
      </c>
      <c r="AC320" s="61">
        <v>361</v>
      </c>
      <c r="AD320" s="62">
        <v>300</v>
      </c>
      <c r="AE320" s="61">
        <v>361</v>
      </c>
      <c r="AF320" s="61" t="s">
        <v>2357</v>
      </c>
      <c r="AG320" s="61" t="s">
        <v>1959</v>
      </c>
      <c r="AH320" s="61" t="s">
        <v>1702</v>
      </c>
      <c r="AI320" s="61">
        <v>0</v>
      </c>
      <c r="AJ320" s="61" t="s">
        <v>2195</v>
      </c>
      <c r="AK320" s="62">
        <v>2025</v>
      </c>
      <c r="AL320" s="62">
        <v>11</v>
      </c>
      <c r="AM320" s="62">
        <v>0</v>
      </c>
      <c r="AN320" s="62">
        <v>6</v>
      </c>
      <c r="AO320" s="62">
        <v>1</v>
      </c>
      <c r="AP320" s="61" t="s">
        <v>105</v>
      </c>
      <c r="AQ320" s="61" t="s">
        <v>1227</v>
      </c>
      <c r="AR320" s="61" t="s">
        <v>2915</v>
      </c>
      <c r="AS320" s="61" t="s">
        <v>2040</v>
      </c>
      <c r="AT320" s="61" t="s">
        <v>1702</v>
      </c>
      <c r="AU320" s="61" t="b">
        <v>1</v>
      </c>
      <c r="AV320" s="61" t="b">
        <v>0</v>
      </c>
      <c r="AW320" s="61" t="s">
        <v>1702</v>
      </c>
      <c r="AX320" s="61" t="s">
        <v>1702</v>
      </c>
      <c r="AY320" s="61">
        <v>0</v>
      </c>
      <c r="AZ320" s="61">
        <v>0</v>
      </c>
      <c r="BA320" s="61">
        <v>0</v>
      </c>
      <c r="BB320" s="61" t="s">
        <v>1950</v>
      </c>
      <c r="BC320" s="61">
        <v>14</v>
      </c>
      <c r="BD320" s="61" t="b">
        <v>0</v>
      </c>
      <c r="BH320" s="47" t="s">
        <v>1197</v>
      </c>
      <c r="BI320" s="47" t="str">
        <f t="shared" si="8"/>
        <v>Z22</v>
      </c>
      <c r="BJ320" s="47">
        <v>1219</v>
      </c>
    </row>
    <row r="321" spans="1:62" hidden="1">
      <c r="A321" s="61" t="b">
        <v>0</v>
      </c>
      <c r="B321" s="62">
        <v>11233</v>
      </c>
      <c r="C321" s="61" t="s">
        <v>1702</v>
      </c>
      <c r="D321" s="61" t="s">
        <v>2910</v>
      </c>
      <c r="E321" s="61" t="s">
        <v>2927</v>
      </c>
      <c r="F321" s="61" t="s">
        <v>2065</v>
      </c>
      <c r="G321" s="62" t="s">
        <v>1702</v>
      </c>
      <c r="H321" s="61" t="s">
        <v>105</v>
      </c>
      <c r="I321" s="61" t="s">
        <v>1675</v>
      </c>
      <c r="J321" s="61" t="s">
        <v>2912</v>
      </c>
      <c r="K321" s="61" t="s">
        <v>2927</v>
      </c>
      <c r="L321" s="61" t="s">
        <v>2032</v>
      </c>
      <c r="M321" s="61" t="s">
        <v>1702</v>
      </c>
      <c r="N321" s="61" t="s">
        <v>1702</v>
      </c>
      <c r="O321" s="61" t="s">
        <v>1945</v>
      </c>
      <c r="P321" s="61">
        <v>1.6</v>
      </c>
      <c r="Q321" s="61">
        <v>84</v>
      </c>
      <c r="R321" s="61">
        <v>1168</v>
      </c>
      <c r="S321" s="61" t="s">
        <v>2913</v>
      </c>
      <c r="T321" s="61" t="s">
        <v>2913</v>
      </c>
      <c r="U321" s="61" t="s">
        <v>2041</v>
      </c>
      <c r="V321" s="61" t="s">
        <v>2926</v>
      </c>
      <c r="W321" s="61" t="s">
        <v>1938</v>
      </c>
      <c r="X321" s="61" t="s">
        <v>1447</v>
      </c>
      <c r="Y321" s="61" t="s">
        <v>2036</v>
      </c>
      <c r="Z321" s="62">
        <v>95</v>
      </c>
      <c r="AA321" s="61">
        <v>114</v>
      </c>
      <c r="AB321" s="62">
        <v>95</v>
      </c>
      <c r="AC321" s="61">
        <v>114</v>
      </c>
      <c r="AD321" s="62">
        <v>95</v>
      </c>
      <c r="AE321" s="61">
        <v>114</v>
      </c>
      <c r="AF321" s="61" t="s">
        <v>2357</v>
      </c>
      <c r="AG321" s="61" t="s">
        <v>1959</v>
      </c>
      <c r="AH321" s="61" t="s">
        <v>1702</v>
      </c>
      <c r="AI321" s="61">
        <v>0</v>
      </c>
      <c r="AJ321" s="61" t="s">
        <v>2195</v>
      </c>
      <c r="AK321" s="62">
        <v>2025</v>
      </c>
      <c r="AL321" s="62">
        <v>11</v>
      </c>
      <c r="AM321" s="62">
        <v>0</v>
      </c>
      <c r="AN321" s="62">
        <v>6</v>
      </c>
      <c r="AO321" s="62">
        <v>1</v>
      </c>
      <c r="AP321" s="61" t="s">
        <v>105</v>
      </c>
      <c r="AQ321" s="61" t="s">
        <v>1227</v>
      </c>
      <c r="AR321" s="61" t="s">
        <v>2915</v>
      </c>
      <c r="AS321" s="61" t="s">
        <v>2040</v>
      </c>
      <c r="AT321" s="61" t="s">
        <v>1702</v>
      </c>
      <c r="AU321" s="61" t="b">
        <v>1</v>
      </c>
      <c r="AV321" s="61" t="b">
        <v>0</v>
      </c>
      <c r="AW321" s="61" t="s">
        <v>1702</v>
      </c>
      <c r="AX321" s="61" t="s">
        <v>1702</v>
      </c>
      <c r="AY321" s="61">
        <v>0</v>
      </c>
      <c r="AZ321" s="61">
        <v>0</v>
      </c>
      <c r="BA321" s="61">
        <v>0</v>
      </c>
      <c r="BB321" s="61" t="s">
        <v>1950</v>
      </c>
      <c r="BC321" s="61">
        <v>14</v>
      </c>
      <c r="BD321" s="61" t="b">
        <v>0</v>
      </c>
      <c r="BH321" s="47" t="s">
        <v>1197</v>
      </c>
      <c r="BI321" s="47" t="str">
        <f t="shared" si="8"/>
        <v>Z22</v>
      </c>
      <c r="BJ321" s="47">
        <v>1219</v>
      </c>
    </row>
    <row r="322" spans="1:62" hidden="1">
      <c r="A322" s="61" t="b">
        <v>0</v>
      </c>
      <c r="B322" s="62">
        <v>11234</v>
      </c>
      <c r="C322" s="61" t="s">
        <v>1702</v>
      </c>
      <c r="D322" s="61" t="s">
        <v>2910</v>
      </c>
      <c r="E322" s="61" t="s">
        <v>2928</v>
      </c>
      <c r="F322" s="61" t="s">
        <v>4021</v>
      </c>
      <c r="G322" s="62">
        <v>1</v>
      </c>
      <c r="H322" s="61" t="s">
        <v>1614</v>
      </c>
      <c r="I322" s="61" t="s">
        <v>1675</v>
      </c>
      <c r="J322" s="61" t="s">
        <v>2912</v>
      </c>
      <c r="K322" s="61" t="s">
        <v>2928</v>
      </c>
      <c r="L322" s="61" t="s">
        <v>2032</v>
      </c>
      <c r="M322" s="61" t="s">
        <v>1702</v>
      </c>
      <c r="N322" s="61" t="s">
        <v>1702</v>
      </c>
      <c r="O322" s="61" t="s">
        <v>1945</v>
      </c>
      <c r="P322" s="61">
        <v>1.6</v>
      </c>
      <c r="Q322" s="61">
        <v>74</v>
      </c>
      <c r="R322" s="61">
        <v>0</v>
      </c>
      <c r="S322" s="61" t="s">
        <v>2929</v>
      </c>
      <c r="T322" s="61" t="s">
        <v>2929</v>
      </c>
      <c r="U322" s="61" t="s">
        <v>2041</v>
      </c>
      <c r="V322" s="61" t="s">
        <v>2930</v>
      </c>
      <c r="W322" s="61" t="s">
        <v>1938</v>
      </c>
      <c r="X322" s="61" t="s">
        <v>1447</v>
      </c>
      <c r="Y322" s="61" t="s">
        <v>2036</v>
      </c>
      <c r="Z322" s="62">
        <v>1</v>
      </c>
      <c r="AA322" s="61">
        <v>145</v>
      </c>
      <c r="AB322" s="62">
        <v>1</v>
      </c>
      <c r="AC322" s="61">
        <v>145</v>
      </c>
      <c r="AD322" s="62">
        <v>1</v>
      </c>
      <c r="AE322" s="61">
        <v>145</v>
      </c>
      <c r="AF322" s="61" t="s">
        <v>2537</v>
      </c>
      <c r="AG322" s="61" t="s">
        <v>1959</v>
      </c>
      <c r="AH322" s="61" t="s">
        <v>1702</v>
      </c>
      <c r="AI322" s="61">
        <v>0</v>
      </c>
      <c r="AJ322" s="61" t="s">
        <v>2354</v>
      </c>
      <c r="AK322" s="62">
        <v>2025</v>
      </c>
      <c r="AL322" s="62">
        <v>11</v>
      </c>
      <c r="AM322" s="62">
        <v>0</v>
      </c>
      <c r="AN322" s="62">
        <v>6</v>
      </c>
      <c r="AO322" s="62">
        <v>5</v>
      </c>
      <c r="AP322" s="61" t="s">
        <v>1614</v>
      </c>
      <c r="AQ322" s="61" t="s">
        <v>1221</v>
      </c>
      <c r="AR322" s="61" t="s">
        <v>2931</v>
      </c>
      <c r="AS322" s="61" t="s">
        <v>2040</v>
      </c>
      <c r="AT322" s="61" t="s">
        <v>1702</v>
      </c>
      <c r="AU322" s="61" t="b">
        <v>1</v>
      </c>
      <c r="AV322" s="61" t="b">
        <v>0</v>
      </c>
      <c r="AW322" s="61" t="s">
        <v>1702</v>
      </c>
      <c r="AX322" s="61" t="s">
        <v>1702</v>
      </c>
      <c r="AY322" s="61">
        <v>0</v>
      </c>
      <c r="AZ322" s="61">
        <v>0</v>
      </c>
      <c r="BA322" s="61">
        <v>0</v>
      </c>
      <c r="BB322" s="61" t="s">
        <v>1950</v>
      </c>
      <c r="BC322" s="61">
        <v>14</v>
      </c>
      <c r="BD322" s="61" t="b">
        <v>0</v>
      </c>
      <c r="BH322" s="47" t="s">
        <v>1197</v>
      </c>
      <c r="BI322" s="47" t="str">
        <f t="shared" si="8"/>
        <v>Z22</v>
      </c>
      <c r="BJ322" s="47">
        <v>1219</v>
      </c>
    </row>
    <row r="323" spans="1:62" hidden="1">
      <c r="A323" s="61" t="b">
        <v>0</v>
      </c>
      <c r="B323" s="62">
        <v>11235</v>
      </c>
      <c r="C323" s="61" t="s">
        <v>1702</v>
      </c>
      <c r="D323" s="61" t="s">
        <v>2910</v>
      </c>
      <c r="E323" s="61" t="s">
        <v>6800</v>
      </c>
      <c r="F323" s="61" t="s">
        <v>4882</v>
      </c>
      <c r="G323" s="62" t="s">
        <v>1702</v>
      </c>
      <c r="H323" s="61" t="s">
        <v>531</v>
      </c>
      <c r="I323" s="61" t="s">
        <v>1675</v>
      </c>
      <c r="J323" s="61" t="s">
        <v>2912</v>
      </c>
      <c r="K323" s="61" t="s">
        <v>6800</v>
      </c>
      <c r="L323" s="61" t="s">
        <v>2032</v>
      </c>
      <c r="M323" s="61" t="s">
        <v>1702</v>
      </c>
      <c r="N323" s="61" t="s">
        <v>1702</v>
      </c>
      <c r="O323" s="61" t="s">
        <v>1945</v>
      </c>
      <c r="P323" s="61">
        <v>1.6</v>
      </c>
      <c r="Q323" s="61">
        <v>200</v>
      </c>
      <c r="R323" s="61">
        <v>1200</v>
      </c>
      <c r="S323" s="61" t="s">
        <v>2279</v>
      </c>
      <c r="T323" s="61" t="s">
        <v>2279</v>
      </c>
      <c r="U323" s="61" t="s">
        <v>2041</v>
      </c>
      <c r="V323" s="61" t="s">
        <v>6801</v>
      </c>
      <c r="W323" s="61" t="s">
        <v>1938</v>
      </c>
      <c r="X323" s="61" t="s">
        <v>1447</v>
      </c>
      <c r="Y323" s="61" t="s">
        <v>2036</v>
      </c>
      <c r="Z323" s="62">
        <v>76</v>
      </c>
      <c r="AA323" s="61">
        <v>229</v>
      </c>
      <c r="AB323" s="62">
        <v>76</v>
      </c>
      <c r="AC323" s="61">
        <v>229</v>
      </c>
      <c r="AD323" s="62">
        <v>76</v>
      </c>
      <c r="AE323" s="61">
        <v>229</v>
      </c>
      <c r="AF323" s="61" t="s">
        <v>2802</v>
      </c>
      <c r="AG323" s="61" t="s">
        <v>1959</v>
      </c>
      <c r="AH323" s="61" t="s">
        <v>1702</v>
      </c>
      <c r="AI323" s="61">
        <v>0</v>
      </c>
      <c r="AJ323" s="61" t="s">
        <v>6724</v>
      </c>
      <c r="AK323" s="62">
        <v>2026</v>
      </c>
      <c r="AL323" s="62">
        <v>5</v>
      </c>
      <c r="AM323" s="62">
        <v>0</v>
      </c>
      <c r="AN323" s="62">
        <v>0</v>
      </c>
      <c r="AO323" s="62">
        <v>11</v>
      </c>
      <c r="AP323" s="61" t="s">
        <v>531</v>
      </c>
      <c r="AQ323" s="61" t="s">
        <v>1221</v>
      </c>
      <c r="AR323" s="61" t="s">
        <v>2280</v>
      </c>
      <c r="AS323" s="61" t="s">
        <v>2040</v>
      </c>
      <c r="AT323" s="61" t="s">
        <v>1702</v>
      </c>
      <c r="AU323" s="61" t="b">
        <v>0</v>
      </c>
      <c r="AV323" s="61" t="b">
        <v>0</v>
      </c>
      <c r="AW323" s="61" t="s">
        <v>1702</v>
      </c>
      <c r="AX323" s="61" t="s">
        <v>1702</v>
      </c>
      <c r="AY323" s="61">
        <v>0</v>
      </c>
      <c r="AZ323" s="61">
        <v>0</v>
      </c>
      <c r="BA323" s="61">
        <v>0</v>
      </c>
      <c r="BB323" s="61" t="s">
        <v>1950</v>
      </c>
      <c r="BC323" s="61">
        <v>14</v>
      </c>
      <c r="BD323" s="61" t="b">
        <v>0</v>
      </c>
      <c r="BH323" s="47" t="s">
        <v>1197</v>
      </c>
      <c r="BI323" s="47" t="str">
        <f t="shared" si="8"/>
        <v>Z22</v>
      </c>
      <c r="BJ323" s="47">
        <v>1219</v>
      </c>
    </row>
    <row r="324" spans="1:62" hidden="1">
      <c r="A324" s="61" t="b">
        <v>0</v>
      </c>
      <c r="B324" s="62">
        <v>11236</v>
      </c>
      <c r="C324" s="61" t="s">
        <v>1702</v>
      </c>
      <c r="D324" s="61" t="s">
        <v>2910</v>
      </c>
      <c r="E324" s="61" t="s">
        <v>6802</v>
      </c>
      <c r="F324" s="61" t="s">
        <v>4882</v>
      </c>
      <c r="G324" s="62" t="s">
        <v>1702</v>
      </c>
      <c r="H324" s="61" t="s">
        <v>531</v>
      </c>
      <c r="I324" s="61" t="s">
        <v>1675</v>
      </c>
      <c r="J324" s="61" t="s">
        <v>2912</v>
      </c>
      <c r="K324" s="61" t="s">
        <v>6802</v>
      </c>
      <c r="L324" s="61" t="s">
        <v>2032</v>
      </c>
      <c r="M324" s="61" t="s">
        <v>1702</v>
      </c>
      <c r="N324" s="61" t="s">
        <v>1702</v>
      </c>
      <c r="O324" s="61" t="s">
        <v>1945</v>
      </c>
      <c r="P324" s="61">
        <v>1.6</v>
      </c>
      <c r="Q324" s="61">
        <v>200</v>
      </c>
      <c r="R324" s="61">
        <v>1200</v>
      </c>
      <c r="S324" s="61" t="s">
        <v>2279</v>
      </c>
      <c r="T324" s="61" t="s">
        <v>2279</v>
      </c>
      <c r="U324" s="61" t="s">
        <v>2041</v>
      </c>
      <c r="V324" s="61" t="s">
        <v>6801</v>
      </c>
      <c r="W324" s="61" t="s">
        <v>1938</v>
      </c>
      <c r="X324" s="61" t="s">
        <v>1447</v>
      </c>
      <c r="Y324" s="61" t="s">
        <v>2036</v>
      </c>
      <c r="Z324" s="62">
        <v>10</v>
      </c>
      <c r="AA324" s="61">
        <v>24</v>
      </c>
      <c r="AB324" s="62">
        <v>10</v>
      </c>
      <c r="AC324" s="61">
        <v>24</v>
      </c>
      <c r="AD324" s="62">
        <v>10</v>
      </c>
      <c r="AE324" s="61">
        <v>24</v>
      </c>
      <c r="AF324" s="61" t="s">
        <v>2802</v>
      </c>
      <c r="AG324" s="61" t="s">
        <v>1959</v>
      </c>
      <c r="AH324" s="61" t="s">
        <v>1702</v>
      </c>
      <c r="AI324" s="61">
        <v>0</v>
      </c>
      <c r="AJ324" s="61" t="s">
        <v>6724</v>
      </c>
      <c r="AK324" s="62">
        <v>2026</v>
      </c>
      <c r="AL324" s="62">
        <v>5</v>
      </c>
      <c r="AM324" s="62">
        <v>0</v>
      </c>
      <c r="AN324" s="62">
        <v>0</v>
      </c>
      <c r="AO324" s="62">
        <v>11</v>
      </c>
      <c r="AP324" s="61" t="s">
        <v>531</v>
      </c>
      <c r="AQ324" s="61" t="s">
        <v>1221</v>
      </c>
      <c r="AR324" s="61" t="s">
        <v>2280</v>
      </c>
      <c r="AS324" s="61" t="s">
        <v>2040</v>
      </c>
      <c r="AT324" s="61" t="s">
        <v>1702</v>
      </c>
      <c r="AU324" s="61" t="b">
        <v>0</v>
      </c>
      <c r="AV324" s="61" t="b">
        <v>0</v>
      </c>
      <c r="AW324" s="61" t="s">
        <v>1702</v>
      </c>
      <c r="AX324" s="61" t="s">
        <v>1702</v>
      </c>
      <c r="AY324" s="61">
        <v>0</v>
      </c>
      <c r="AZ324" s="61">
        <v>0</v>
      </c>
      <c r="BA324" s="61">
        <v>0</v>
      </c>
      <c r="BB324" s="61" t="s">
        <v>1950</v>
      </c>
      <c r="BC324" s="61">
        <v>14</v>
      </c>
      <c r="BD324" s="61" t="b">
        <v>0</v>
      </c>
      <c r="BH324" s="47" t="s">
        <v>1197</v>
      </c>
      <c r="BI324" s="47" t="str">
        <f t="shared" si="8"/>
        <v>Z22</v>
      </c>
      <c r="BJ324" s="47">
        <v>1219</v>
      </c>
    </row>
    <row r="325" spans="1:62" hidden="1">
      <c r="A325" s="61" t="b">
        <v>0</v>
      </c>
      <c r="B325" s="62">
        <v>11237</v>
      </c>
      <c r="C325" s="61" t="s">
        <v>1702</v>
      </c>
      <c r="D325" s="61" t="s">
        <v>4022</v>
      </c>
      <c r="E325" s="61" t="s">
        <v>4023</v>
      </c>
      <c r="F325" s="61" t="s">
        <v>1702</v>
      </c>
      <c r="G325" s="62" t="s">
        <v>1702</v>
      </c>
      <c r="H325" s="61" t="s">
        <v>1702</v>
      </c>
      <c r="I325" s="61" t="s">
        <v>1675</v>
      </c>
      <c r="J325" s="61" t="s">
        <v>4024</v>
      </c>
      <c r="K325" s="61" t="s">
        <v>4025</v>
      </c>
      <c r="L325" s="61" t="s">
        <v>2032</v>
      </c>
      <c r="M325" s="61" t="s">
        <v>1702</v>
      </c>
      <c r="N325" s="61" t="s">
        <v>1702</v>
      </c>
      <c r="O325" s="61" t="s">
        <v>1945</v>
      </c>
      <c r="P325" s="61">
        <v>1.6</v>
      </c>
      <c r="Q325" s="61">
        <v>178</v>
      </c>
      <c r="R325" s="61">
        <v>550</v>
      </c>
      <c r="S325" s="61" t="s">
        <v>3270</v>
      </c>
      <c r="T325" s="61" t="s">
        <v>3270</v>
      </c>
      <c r="U325" s="61" t="s">
        <v>2041</v>
      </c>
      <c r="V325" s="61" t="s">
        <v>4026</v>
      </c>
      <c r="W325" s="61" t="s">
        <v>1938</v>
      </c>
      <c r="X325" s="61" t="s">
        <v>1447</v>
      </c>
      <c r="Y325" s="61" t="s">
        <v>2036</v>
      </c>
      <c r="Z325" s="62">
        <v>20</v>
      </c>
      <c r="AA325" s="61">
        <v>24</v>
      </c>
      <c r="AB325" s="62">
        <v>20</v>
      </c>
      <c r="AC325" s="61">
        <v>24</v>
      </c>
      <c r="AD325" s="62">
        <v>20</v>
      </c>
      <c r="AE325" s="61">
        <v>24</v>
      </c>
      <c r="AF325" s="61" t="s">
        <v>2095</v>
      </c>
      <c r="AG325" s="61" t="s">
        <v>3737</v>
      </c>
      <c r="AH325" s="61" t="s">
        <v>3904</v>
      </c>
      <c r="AI325" s="61">
        <v>0</v>
      </c>
      <c r="AJ325" s="61" t="s">
        <v>2795</v>
      </c>
      <c r="AK325" s="62">
        <v>2025</v>
      </c>
      <c r="AL325" s="62">
        <v>10</v>
      </c>
      <c r="AM325" s="62">
        <v>0</v>
      </c>
      <c r="AN325" s="62">
        <v>7</v>
      </c>
      <c r="AO325" s="62">
        <v>17</v>
      </c>
      <c r="AP325" s="61" t="s">
        <v>1702</v>
      </c>
      <c r="AQ325" s="61" t="s">
        <v>1702</v>
      </c>
      <c r="AR325" s="61" t="s">
        <v>1702</v>
      </c>
      <c r="AS325" s="61" t="s">
        <v>2934</v>
      </c>
      <c r="AT325" s="61" t="s">
        <v>1702</v>
      </c>
      <c r="AU325" s="61" t="b">
        <v>1</v>
      </c>
      <c r="AV325" s="61" t="b">
        <v>0</v>
      </c>
      <c r="AW325" s="61" t="s">
        <v>1702</v>
      </c>
      <c r="AX325" s="61" t="s">
        <v>1702</v>
      </c>
      <c r="AY325" s="61">
        <v>0</v>
      </c>
      <c r="AZ325" s="61">
        <v>0</v>
      </c>
      <c r="BA325" s="61">
        <v>0</v>
      </c>
      <c r="BB325" s="61" t="s">
        <v>1950</v>
      </c>
      <c r="BC325" s="61">
        <v>14</v>
      </c>
      <c r="BD325" s="61" t="b">
        <v>0</v>
      </c>
      <c r="BH325" s="47" t="s">
        <v>1197</v>
      </c>
      <c r="BI325" s="47" t="str">
        <f t="shared" si="8"/>
        <v>Z22</v>
      </c>
      <c r="BJ325" s="47">
        <v>1219</v>
      </c>
    </row>
    <row r="326" spans="1:62" hidden="1">
      <c r="A326" s="61" t="b">
        <v>0</v>
      </c>
      <c r="B326" s="62">
        <v>11241</v>
      </c>
      <c r="C326" s="61" t="s">
        <v>1702</v>
      </c>
      <c r="D326" s="61" t="s">
        <v>2932</v>
      </c>
      <c r="E326" s="61" t="s">
        <v>2937</v>
      </c>
      <c r="F326" s="61" t="s">
        <v>2069</v>
      </c>
      <c r="G326" s="62" t="s">
        <v>1702</v>
      </c>
      <c r="H326" s="61" t="s">
        <v>79</v>
      </c>
      <c r="I326" s="61" t="s">
        <v>1675</v>
      </c>
      <c r="J326" s="61" t="s">
        <v>2933</v>
      </c>
      <c r="K326" s="61" t="s">
        <v>2937</v>
      </c>
      <c r="L326" s="61" t="s">
        <v>2032</v>
      </c>
      <c r="M326" s="61" t="s">
        <v>1894</v>
      </c>
      <c r="N326" s="61" t="s">
        <v>1702</v>
      </c>
      <c r="O326" s="61" t="s">
        <v>1941</v>
      </c>
      <c r="P326" s="61">
        <v>0.7</v>
      </c>
      <c r="Q326" s="61">
        <v>127</v>
      </c>
      <c r="R326" s="61">
        <v>199</v>
      </c>
      <c r="S326" s="61" t="s">
        <v>2938</v>
      </c>
      <c r="T326" s="61" t="s">
        <v>2939</v>
      </c>
      <c r="U326" s="61" t="s">
        <v>2041</v>
      </c>
      <c r="V326" s="61" t="s">
        <v>2940</v>
      </c>
      <c r="W326" s="61" t="s">
        <v>1938</v>
      </c>
      <c r="X326" s="61" t="s">
        <v>1447</v>
      </c>
      <c r="Y326" s="61" t="s">
        <v>2036</v>
      </c>
      <c r="Z326" s="62">
        <v>10</v>
      </c>
      <c r="AA326" s="61">
        <v>1</v>
      </c>
      <c r="AB326" s="62">
        <v>10</v>
      </c>
      <c r="AC326" s="61">
        <v>1</v>
      </c>
      <c r="AD326" s="62">
        <v>10</v>
      </c>
      <c r="AE326" s="61">
        <v>1</v>
      </c>
      <c r="AF326" s="61" t="s">
        <v>2194</v>
      </c>
      <c r="AG326" s="61" t="s">
        <v>1959</v>
      </c>
      <c r="AH326" s="61" t="s">
        <v>1702</v>
      </c>
      <c r="AI326" s="61">
        <v>0</v>
      </c>
      <c r="AJ326" s="61" t="s">
        <v>2438</v>
      </c>
      <c r="AK326" s="62">
        <v>2025</v>
      </c>
      <c r="AL326" s="62">
        <v>10</v>
      </c>
      <c r="AM326" s="62">
        <v>0</v>
      </c>
      <c r="AN326" s="62">
        <v>7</v>
      </c>
      <c r="AO326" s="62">
        <v>4</v>
      </c>
      <c r="AP326" s="61" t="s">
        <v>79</v>
      </c>
      <c r="AQ326" s="61" t="s">
        <v>1221</v>
      </c>
      <c r="AR326" s="61" t="s">
        <v>2941</v>
      </c>
      <c r="AS326" s="61" t="s">
        <v>2934</v>
      </c>
      <c r="AT326" s="61" t="s">
        <v>1702</v>
      </c>
      <c r="AU326" s="61" t="b">
        <v>1</v>
      </c>
      <c r="AV326" s="61" t="b">
        <v>0</v>
      </c>
      <c r="AW326" s="61" t="s">
        <v>1702</v>
      </c>
      <c r="AX326" s="61" t="s">
        <v>1702</v>
      </c>
      <c r="AY326" s="61">
        <v>0</v>
      </c>
      <c r="AZ326" s="61">
        <v>0</v>
      </c>
      <c r="BA326" s="61">
        <v>0</v>
      </c>
      <c r="BB326" s="61" t="s">
        <v>1951</v>
      </c>
      <c r="BC326" s="61">
        <v>3</v>
      </c>
      <c r="BD326" s="61" t="b">
        <v>0</v>
      </c>
      <c r="BH326" s="47" t="s">
        <v>1197</v>
      </c>
      <c r="BI326" s="47" t="str">
        <f t="shared" ref="BI326:BI389" si="10">RIGHT(O326,3)</f>
        <v>Z18</v>
      </c>
      <c r="BJ326" s="47">
        <v>1219</v>
      </c>
    </row>
    <row r="327" spans="1:62" hidden="1">
      <c r="A327" s="61" t="b">
        <v>0</v>
      </c>
      <c r="B327" s="62">
        <v>11242</v>
      </c>
      <c r="C327" s="61" t="s">
        <v>1702</v>
      </c>
      <c r="D327" s="61" t="s">
        <v>2932</v>
      </c>
      <c r="E327" s="61" t="s">
        <v>4027</v>
      </c>
      <c r="F327" s="61" t="s">
        <v>1702</v>
      </c>
      <c r="G327" s="62" t="s">
        <v>1702</v>
      </c>
      <c r="H327" s="61" t="s">
        <v>1702</v>
      </c>
      <c r="I327" s="61" t="s">
        <v>1675</v>
      </c>
      <c r="J327" s="61" t="s">
        <v>2933</v>
      </c>
      <c r="K327" s="61" t="s">
        <v>4028</v>
      </c>
      <c r="L327" s="61" t="s">
        <v>2032</v>
      </c>
      <c r="M327" s="61" t="s">
        <v>1894</v>
      </c>
      <c r="N327" s="61" t="s">
        <v>1702</v>
      </c>
      <c r="O327" s="61" t="s">
        <v>1941</v>
      </c>
      <c r="P327" s="61">
        <v>0.7</v>
      </c>
      <c r="Q327" s="61">
        <v>143</v>
      </c>
      <c r="R327" s="61">
        <v>796</v>
      </c>
      <c r="S327" s="61" t="s">
        <v>2975</v>
      </c>
      <c r="T327" s="61" t="s">
        <v>1702</v>
      </c>
      <c r="U327" s="61" t="s">
        <v>2041</v>
      </c>
      <c r="V327" s="61" t="s">
        <v>4029</v>
      </c>
      <c r="W327" s="61" t="s">
        <v>1938</v>
      </c>
      <c r="X327" s="61" t="s">
        <v>1447</v>
      </c>
      <c r="Y327" s="61" t="s">
        <v>2036</v>
      </c>
      <c r="Z327" s="62">
        <v>24</v>
      </c>
      <c r="AA327" s="61">
        <v>16</v>
      </c>
      <c r="AB327" s="62">
        <v>24</v>
      </c>
      <c r="AC327" s="61">
        <v>16</v>
      </c>
      <c r="AD327" s="62">
        <v>24</v>
      </c>
      <c r="AE327" s="61">
        <v>16</v>
      </c>
      <c r="AF327" s="61" t="s">
        <v>2436</v>
      </c>
      <c r="AG327" s="61" t="s">
        <v>3737</v>
      </c>
      <c r="AH327" s="61" t="s">
        <v>4030</v>
      </c>
      <c r="AI327" s="61">
        <v>0</v>
      </c>
      <c r="AJ327" s="61" t="s">
        <v>2438</v>
      </c>
      <c r="AK327" s="62">
        <v>2025</v>
      </c>
      <c r="AL327" s="62">
        <v>10</v>
      </c>
      <c r="AM327" s="62">
        <v>0</v>
      </c>
      <c r="AN327" s="62">
        <v>7</v>
      </c>
      <c r="AO327" s="62">
        <v>4</v>
      </c>
      <c r="AP327" s="61" t="s">
        <v>1702</v>
      </c>
      <c r="AQ327" s="61" t="s">
        <v>1702</v>
      </c>
      <c r="AR327" s="61" t="s">
        <v>1702</v>
      </c>
      <c r="AS327" s="61" t="s">
        <v>2934</v>
      </c>
      <c r="AT327" s="61" t="s">
        <v>1702</v>
      </c>
      <c r="AU327" s="61" t="b">
        <v>1</v>
      </c>
      <c r="AV327" s="61" t="b">
        <v>0</v>
      </c>
      <c r="AW327" s="61" t="s">
        <v>1702</v>
      </c>
      <c r="AX327" s="61" t="s">
        <v>1702</v>
      </c>
      <c r="AY327" s="61">
        <v>0</v>
      </c>
      <c r="AZ327" s="61">
        <v>0</v>
      </c>
      <c r="BA327" s="61">
        <v>0</v>
      </c>
      <c r="BB327" s="61" t="s">
        <v>1951</v>
      </c>
      <c r="BC327" s="61">
        <v>3</v>
      </c>
      <c r="BD327" s="61" t="b">
        <v>0</v>
      </c>
      <c r="BH327" s="47" t="s">
        <v>1197</v>
      </c>
      <c r="BI327" s="47" t="str">
        <f t="shared" si="10"/>
        <v>Z18</v>
      </c>
      <c r="BJ327" s="47">
        <v>1219</v>
      </c>
    </row>
    <row r="328" spans="1:62" hidden="1">
      <c r="A328" s="61" t="b">
        <v>0</v>
      </c>
      <c r="B328" s="62">
        <v>11243</v>
      </c>
      <c r="C328" s="61" t="s">
        <v>1702</v>
      </c>
      <c r="D328" s="61" t="s">
        <v>2028</v>
      </c>
      <c r="E328" s="61" t="s">
        <v>3585</v>
      </c>
      <c r="F328" s="61" t="s">
        <v>1702</v>
      </c>
      <c r="G328" s="62" t="s">
        <v>1702</v>
      </c>
      <c r="H328" s="61" t="s">
        <v>1702</v>
      </c>
      <c r="I328" s="61" t="s">
        <v>1675</v>
      </c>
      <c r="J328" s="61" t="s">
        <v>2031</v>
      </c>
      <c r="K328" s="61" t="s">
        <v>3585</v>
      </c>
      <c r="L328" s="61" t="s">
        <v>2032</v>
      </c>
      <c r="M328" s="61" t="s">
        <v>1894</v>
      </c>
      <c r="N328" s="61" t="s">
        <v>1702</v>
      </c>
      <c r="O328" s="61" t="s">
        <v>1941</v>
      </c>
      <c r="P328" s="61">
        <v>0.7</v>
      </c>
      <c r="Q328" s="61">
        <v>74</v>
      </c>
      <c r="R328" s="61">
        <v>0</v>
      </c>
      <c r="S328" s="61" t="s">
        <v>3506</v>
      </c>
      <c r="T328" s="61" t="s">
        <v>3506</v>
      </c>
      <c r="U328" s="61" t="s">
        <v>2041</v>
      </c>
      <c r="V328" s="61" t="s">
        <v>3586</v>
      </c>
      <c r="W328" s="61" t="s">
        <v>1938</v>
      </c>
      <c r="X328" s="61" t="s">
        <v>1447</v>
      </c>
      <c r="Y328" s="61" t="s">
        <v>2036</v>
      </c>
      <c r="Z328" s="62">
        <v>1</v>
      </c>
      <c r="AA328" s="61">
        <v>136</v>
      </c>
      <c r="AB328" s="62">
        <v>1</v>
      </c>
      <c r="AC328" s="61">
        <v>136</v>
      </c>
      <c r="AD328" s="62">
        <v>1</v>
      </c>
      <c r="AE328" s="61">
        <v>136</v>
      </c>
      <c r="AF328" s="61" t="s">
        <v>2731</v>
      </c>
      <c r="AG328" s="61" t="s">
        <v>1958</v>
      </c>
      <c r="AH328" s="61" t="s">
        <v>1702</v>
      </c>
      <c r="AI328" s="61">
        <v>0</v>
      </c>
      <c r="AJ328" s="61" t="s">
        <v>2012</v>
      </c>
      <c r="AK328" s="62">
        <v>2025</v>
      </c>
      <c r="AL328" s="62">
        <v>10</v>
      </c>
      <c r="AM328" s="62">
        <v>0</v>
      </c>
      <c r="AN328" s="62">
        <v>7</v>
      </c>
      <c r="AO328" s="62">
        <v>8</v>
      </c>
      <c r="AP328" s="61" t="s">
        <v>1702</v>
      </c>
      <c r="AQ328" s="61" t="s">
        <v>1702</v>
      </c>
      <c r="AR328" s="61" t="s">
        <v>1702</v>
      </c>
      <c r="AS328" s="61" t="s">
        <v>2040</v>
      </c>
      <c r="AT328" s="61" t="s">
        <v>1702</v>
      </c>
      <c r="AU328" s="61" t="b">
        <v>1</v>
      </c>
      <c r="AV328" s="61" t="b">
        <v>0</v>
      </c>
      <c r="AW328" s="61" t="s">
        <v>1702</v>
      </c>
      <c r="AX328" s="61" t="s">
        <v>1702</v>
      </c>
      <c r="AY328" s="61">
        <v>0</v>
      </c>
      <c r="AZ328" s="61">
        <v>0</v>
      </c>
      <c r="BA328" s="61">
        <v>0</v>
      </c>
      <c r="BB328" s="61" t="s">
        <v>1951</v>
      </c>
      <c r="BC328" s="61">
        <v>3</v>
      </c>
      <c r="BD328" s="61" t="b">
        <v>0</v>
      </c>
      <c r="BH328" s="47" t="s">
        <v>1197</v>
      </c>
      <c r="BI328" s="47" t="str">
        <f t="shared" si="10"/>
        <v>Z18</v>
      </c>
      <c r="BJ328" s="47">
        <v>1219</v>
      </c>
    </row>
    <row r="329" spans="1:62" hidden="1">
      <c r="A329" s="61" t="b">
        <v>0</v>
      </c>
      <c r="B329" s="62">
        <v>11251</v>
      </c>
      <c r="C329" s="61" t="s">
        <v>1702</v>
      </c>
      <c r="D329" s="61" t="s">
        <v>2946</v>
      </c>
      <c r="E329" s="61" t="s">
        <v>2951</v>
      </c>
      <c r="F329" s="61" t="s">
        <v>1702</v>
      </c>
      <c r="G329" s="62" t="s">
        <v>1702</v>
      </c>
      <c r="H329" s="61" t="s">
        <v>1702</v>
      </c>
      <c r="I329" s="61" t="s">
        <v>1675</v>
      </c>
      <c r="J329" s="61" t="s">
        <v>2947</v>
      </c>
      <c r="K329" s="61" t="s">
        <v>2951</v>
      </c>
      <c r="L329" s="61" t="s">
        <v>2032</v>
      </c>
      <c r="M329" s="61" t="s">
        <v>1894</v>
      </c>
      <c r="N329" s="61" t="s">
        <v>1702</v>
      </c>
      <c r="O329" s="61" t="s">
        <v>1941</v>
      </c>
      <c r="P329" s="61">
        <v>1.6</v>
      </c>
      <c r="Q329" s="61">
        <v>87</v>
      </c>
      <c r="R329" s="61">
        <v>0</v>
      </c>
      <c r="S329" s="61" t="s">
        <v>2952</v>
      </c>
      <c r="T329" s="61" t="s">
        <v>2952</v>
      </c>
      <c r="U329" s="61" t="s">
        <v>2041</v>
      </c>
      <c r="V329" s="61" t="s">
        <v>2953</v>
      </c>
      <c r="W329" s="61" t="s">
        <v>1938</v>
      </c>
      <c r="X329" s="61" t="s">
        <v>1447</v>
      </c>
      <c r="Y329" s="61" t="s">
        <v>2948</v>
      </c>
      <c r="Z329" s="62">
        <v>1</v>
      </c>
      <c r="AA329" s="61">
        <v>128</v>
      </c>
      <c r="AB329" s="62">
        <v>1</v>
      </c>
      <c r="AC329" s="61">
        <v>128</v>
      </c>
      <c r="AD329" s="62">
        <v>1</v>
      </c>
      <c r="AE329" s="61">
        <v>128</v>
      </c>
      <c r="AF329" s="61" t="s">
        <v>2066</v>
      </c>
      <c r="AG329" s="61" t="s">
        <v>1959</v>
      </c>
      <c r="AH329" s="61" t="s">
        <v>1702</v>
      </c>
      <c r="AI329" s="61">
        <v>0</v>
      </c>
      <c r="AJ329" s="61" t="s">
        <v>2368</v>
      </c>
      <c r="AK329" s="62">
        <v>2025</v>
      </c>
      <c r="AL329" s="62">
        <v>10</v>
      </c>
      <c r="AM329" s="62">
        <v>0</v>
      </c>
      <c r="AN329" s="62">
        <v>7</v>
      </c>
      <c r="AO329" s="62">
        <v>2</v>
      </c>
      <c r="AP329" s="61" t="s">
        <v>1702</v>
      </c>
      <c r="AQ329" s="61" t="s">
        <v>1702</v>
      </c>
      <c r="AR329" s="61" t="s">
        <v>1702</v>
      </c>
      <c r="AS329" s="61" t="s">
        <v>2949</v>
      </c>
      <c r="AT329" s="61" t="s">
        <v>1702</v>
      </c>
      <c r="AU329" s="61" t="b">
        <v>1</v>
      </c>
      <c r="AV329" s="61" t="b">
        <v>0</v>
      </c>
      <c r="AW329" s="61" t="s">
        <v>1702</v>
      </c>
      <c r="AX329" s="61" t="s">
        <v>1702</v>
      </c>
      <c r="AY329" s="61">
        <v>0</v>
      </c>
      <c r="AZ329" s="61">
        <v>0</v>
      </c>
      <c r="BA329" s="61">
        <v>0</v>
      </c>
      <c r="BB329" s="61" t="s">
        <v>1946</v>
      </c>
      <c r="BC329" s="61">
        <v>7</v>
      </c>
      <c r="BD329" s="61" t="b">
        <v>0</v>
      </c>
      <c r="BH329" s="47" t="s">
        <v>1197</v>
      </c>
      <c r="BI329" s="47" t="str">
        <f t="shared" si="10"/>
        <v>Z18</v>
      </c>
      <c r="BJ329" s="47">
        <v>1219</v>
      </c>
    </row>
    <row r="330" spans="1:62" hidden="1">
      <c r="A330" s="61" t="b">
        <v>0</v>
      </c>
      <c r="B330" s="62">
        <v>11252</v>
      </c>
      <c r="C330" s="61" t="s">
        <v>1702</v>
      </c>
      <c r="D330" s="61" t="s">
        <v>2946</v>
      </c>
      <c r="E330" s="61" t="s">
        <v>4594</v>
      </c>
      <c r="F330" s="61" t="s">
        <v>1702</v>
      </c>
      <c r="G330" s="62" t="s">
        <v>1702</v>
      </c>
      <c r="H330" s="61" t="s">
        <v>1702</v>
      </c>
      <c r="I330" s="61" t="s">
        <v>1675</v>
      </c>
      <c r="J330" s="61" t="s">
        <v>2947</v>
      </c>
      <c r="K330" s="61" t="s">
        <v>4594</v>
      </c>
      <c r="L330" s="61" t="s">
        <v>2032</v>
      </c>
      <c r="M330" s="61" t="s">
        <v>1894</v>
      </c>
      <c r="N330" s="61" t="s">
        <v>1702</v>
      </c>
      <c r="O330" s="61" t="s">
        <v>1941</v>
      </c>
      <c r="P330" s="61">
        <v>1.6</v>
      </c>
      <c r="Q330" s="61">
        <v>824</v>
      </c>
      <c r="R330" s="61">
        <v>1220</v>
      </c>
      <c r="S330" s="61" t="s">
        <v>2950</v>
      </c>
      <c r="T330" s="61" t="s">
        <v>2950</v>
      </c>
      <c r="U330" s="61" t="s">
        <v>2041</v>
      </c>
      <c r="V330" s="61" t="s">
        <v>4595</v>
      </c>
      <c r="W330" s="61" t="s">
        <v>1938</v>
      </c>
      <c r="X330" s="61" t="s">
        <v>1447</v>
      </c>
      <c r="Y330" s="61" t="s">
        <v>2948</v>
      </c>
      <c r="Z330" s="62">
        <v>68</v>
      </c>
      <c r="AA330" s="61">
        <v>852</v>
      </c>
      <c r="AB330" s="62">
        <v>68</v>
      </c>
      <c r="AC330" s="61">
        <v>852</v>
      </c>
      <c r="AD330" s="62">
        <v>68</v>
      </c>
      <c r="AE330" s="61">
        <v>852</v>
      </c>
      <c r="AF330" s="61" t="s">
        <v>2275</v>
      </c>
      <c r="AG330" s="61" t="s">
        <v>1959</v>
      </c>
      <c r="AH330" s="61" t="s">
        <v>1702</v>
      </c>
      <c r="AI330" s="61">
        <v>0</v>
      </c>
      <c r="AJ330" s="61" t="s">
        <v>4565</v>
      </c>
      <c r="AK330" s="62">
        <v>2026</v>
      </c>
      <c r="AL330" s="62">
        <v>1</v>
      </c>
      <c r="AM330" s="62">
        <v>0</v>
      </c>
      <c r="AN330" s="62">
        <v>3</v>
      </c>
      <c r="AO330" s="62">
        <v>24</v>
      </c>
      <c r="AP330" s="61" t="s">
        <v>1702</v>
      </c>
      <c r="AQ330" s="61" t="s">
        <v>1702</v>
      </c>
      <c r="AR330" s="61" t="s">
        <v>1702</v>
      </c>
      <c r="AS330" s="61" t="s">
        <v>2949</v>
      </c>
      <c r="AT330" s="61" t="s">
        <v>1702</v>
      </c>
      <c r="AU330" s="61" t="b">
        <v>1</v>
      </c>
      <c r="AV330" s="61" t="b">
        <v>0</v>
      </c>
      <c r="AW330" s="61" t="s">
        <v>1702</v>
      </c>
      <c r="AX330" s="61" t="s">
        <v>1702</v>
      </c>
      <c r="AY330" s="61">
        <v>0</v>
      </c>
      <c r="AZ330" s="61">
        <v>0</v>
      </c>
      <c r="BA330" s="61">
        <v>0</v>
      </c>
      <c r="BB330" s="61" t="s">
        <v>1946</v>
      </c>
      <c r="BC330" s="61">
        <v>7</v>
      </c>
      <c r="BD330" s="61" t="b">
        <v>0</v>
      </c>
      <c r="BH330" s="47" t="s">
        <v>1197</v>
      </c>
      <c r="BI330" s="47" t="str">
        <f t="shared" si="10"/>
        <v>Z18</v>
      </c>
      <c r="BJ330" s="47">
        <v>1219</v>
      </c>
    </row>
    <row r="331" spans="1:62" hidden="1">
      <c r="A331" s="61" t="b">
        <v>0</v>
      </c>
      <c r="B331" s="62">
        <v>11255</v>
      </c>
      <c r="C331" s="61" t="s">
        <v>1702</v>
      </c>
      <c r="D331" s="61" t="s">
        <v>2954</v>
      </c>
      <c r="E331" s="61" t="s">
        <v>4031</v>
      </c>
      <c r="F331" s="61" t="s">
        <v>2065</v>
      </c>
      <c r="G331" s="62" t="s">
        <v>1702</v>
      </c>
      <c r="H331" s="61" t="s">
        <v>1702</v>
      </c>
      <c r="I331" s="61" t="s">
        <v>1675</v>
      </c>
      <c r="J331" s="61" t="s">
        <v>2955</v>
      </c>
      <c r="K331" s="61" t="s">
        <v>4032</v>
      </c>
      <c r="L331" s="61" t="s">
        <v>2032</v>
      </c>
      <c r="M331" s="61" t="s">
        <v>1702</v>
      </c>
      <c r="N331" s="61" t="s">
        <v>1702</v>
      </c>
      <c r="O331" s="61" t="s">
        <v>1960</v>
      </c>
      <c r="P331" s="61">
        <v>2</v>
      </c>
      <c r="Q331" s="61">
        <v>89.9</v>
      </c>
      <c r="R331" s="61">
        <v>256</v>
      </c>
      <c r="S331" s="61" t="s">
        <v>2958</v>
      </c>
      <c r="T331" s="61" t="s">
        <v>1702</v>
      </c>
      <c r="U331" s="61" t="s">
        <v>2041</v>
      </c>
      <c r="V331" s="61" t="s">
        <v>2960</v>
      </c>
      <c r="W331" s="61" t="s">
        <v>1938</v>
      </c>
      <c r="X331" s="61" t="s">
        <v>1447</v>
      </c>
      <c r="Y331" s="61" t="s">
        <v>2948</v>
      </c>
      <c r="Z331" s="62">
        <v>134</v>
      </c>
      <c r="AA331" s="61">
        <v>45</v>
      </c>
      <c r="AB331" s="62">
        <v>134</v>
      </c>
      <c r="AC331" s="61">
        <v>45</v>
      </c>
      <c r="AD331" s="62">
        <v>134</v>
      </c>
      <c r="AE331" s="61">
        <v>45</v>
      </c>
      <c r="AF331" s="61" t="s">
        <v>2095</v>
      </c>
      <c r="AG331" s="61" t="s">
        <v>3737</v>
      </c>
      <c r="AH331" s="61" t="s">
        <v>4033</v>
      </c>
      <c r="AI331" s="61">
        <v>0</v>
      </c>
      <c r="AJ331" s="61" t="s">
        <v>2708</v>
      </c>
      <c r="AK331" s="62">
        <v>2025</v>
      </c>
      <c r="AL331" s="62">
        <v>11</v>
      </c>
      <c r="AM331" s="62">
        <v>0</v>
      </c>
      <c r="AN331" s="62">
        <v>6</v>
      </c>
      <c r="AO331" s="62">
        <v>7</v>
      </c>
      <c r="AP331" s="61" t="s">
        <v>1702</v>
      </c>
      <c r="AQ331" s="61" t="s">
        <v>1702</v>
      </c>
      <c r="AR331" s="61" t="s">
        <v>1702</v>
      </c>
      <c r="AS331" s="61" t="s">
        <v>2949</v>
      </c>
      <c r="AT331" s="61" t="s">
        <v>1702</v>
      </c>
      <c r="AU331" s="61" t="b">
        <v>1</v>
      </c>
      <c r="AV331" s="61" t="b">
        <v>0</v>
      </c>
      <c r="AW331" s="61" t="s">
        <v>1702</v>
      </c>
      <c r="AX331" s="61" t="s">
        <v>1702</v>
      </c>
      <c r="AY331" s="61">
        <v>0</v>
      </c>
      <c r="AZ331" s="61">
        <v>0</v>
      </c>
      <c r="BA331" s="61">
        <v>0</v>
      </c>
      <c r="BB331" s="61" t="s">
        <v>1950</v>
      </c>
      <c r="BC331" s="61">
        <v>16</v>
      </c>
      <c r="BD331" s="61" t="b">
        <v>0</v>
      </c>
      <c r="BH331" s="47" t="s">
        <v>1197</v>
      </c>
      <c r="BI331" s="47" t="str">
        <f t="shared" si="10"/>
        <v>Z27</v>
      </c>
      <c r="BJ331" s="47">
        <v>1219</v>
      </c>
    </row>
    <row r="332" spans="1:62" hidden="1">
      <c r="A332" s="61" t="b">
        <v>0</v>
      </c>
      <c r="B332" s="62">
        <v>11269</v>
      </c>
      <c r="C332" s="61" t="s">
        <v>1702</v>
      </c>
      <c r="D332" s="61" t="s">
        <v>4596</v>
      </c>
      <c r="E332" s="61" t="s">
        <v>5048</v>
      </c>
      <c r="F332" s="61" t="s">
        <v>1702</v>
      </c>
      <c r="G332" s="62" t="s">
        <v>1702</v>
      </c>
      <c r="H332" s="61" t="s">
        <v>1702</v>
      </c>
      <c r="I332" s="61" t="s">
        <v>1675</v>
      </c>
      <c r="J332" s="61" t="s">
        <v>4597</v>
      </c>
      <c r="K332" s="61" t="s">
        <v>5048</v>
      </c>
      <c r="L332" s="61" t="s">
        <v>2032</v>
      </c>
      <c r="M332" s="61" t="s">
        <v>1702</v>
      </c>
      <c r="N332" s="61" t="s">
        <v>1702</v>
      </c>
      <c r="O332" s="61" t="s">
        <v>1960</v>
      </c>
      <c r="P332" s="61">
        <v>1.6</v>
      </c>
      <c r="Q332" s="61">
        <v>57.5</v>
      </c>
      <c r="R332" s="61">
        <v>0</v>
      </c>
      <c r="S332" s="61" t="s">
        <v>3062</v>
      </c>
      <c r="T332" s="61" t="s">
        <v>3062</v>
      </c>
      <c r="U332" s="61" t="s">
        <v>2041</v>
      </c>
      <c r="V332" s="61" t="s">
        <v>5049</v>
      </c>
      <c r="W332" s="61" t="s">
        <v>1955</v>
      </c>
      <c r="X332" s="61" t="s">
        <v>1447</v>
      </c>
      <c r="Y332" s="61" t="s">
        <v>4598</v>
      </c>
      <c r="Z332" s="62">
        <v>1</v>
      </c>
      <c r="AA332" s="61">
        <v>108</v>
      </c>
      <c r="AB332" s="62">
        <v>1</v>
      </c>
      <c r="AC332" s="61">
        <v>108</v>
      </c>
      <c r="AD332" s="62">
        <v>1</v>
      </c>
      <c r="AE332" s="61">
        <v>108</v>
      </c>
      <c r="AF332" s="61" t="s">
        <v>2338</v>
      </c>
      <c r="AG332" s="61" t="s">
        <v>1959</v>
      </c>
      <c r="AH332" s="61" t="s">
        <v>1702</v>
      </c>
      <c r="AI332" s="61">
        <v>0</v>
      </c>
      <c r="AJ332" s="61" t="s">
        <v>4885</v>
      </c>
      <c r="AK332" s="62">
        <v>2026</v>
      </c>
      <c r="AL332" s="62">
        <v>2</v>
      </c>
      <c r="AM332" s="62">
        <v>0</v>
      </c>
      <c r="AN332" s="62">
        <v>3</v>
      </c>
      <c r="AO332" s="62">
        <v>5</v>
      </c>
      <c r="AP332" s="61" t="s">
        <v>1702</v>
      </c>
      <c r="AQ332" s="61" t="s">
        <v>1702</v>
      </c>
      <c r="AR332" s="61" t="s">
        <v>1702</v>
      </c>
      <c r="AS332" s="61" t="s">
        <v>4599</v>
      </c>
      <c r="AT332" s="61" t="s">
        <v>1702</v>
      </c>
      <c r="AU332" s="61" t="b">
        <v>1</v>
      </c>
      <c r="AV332" s="61" t="b">
        <v>0</v>
      </c>
      <c r="AW332" s="61" t="s">
        <v>1702</v>
      </c>
      <c r="AX332" s="61" t="s">
        <v>1702</v>
      </c>
      <c r="AY332" s="61">
        <v>0</v>
      </c>
      <c r="AZ332" s="61">
        <v>0</v>
      </c>
      <c r="BA332" s="61">
        <v>0</v>
      </c>
      <c r="BB332" s="61" t="s">
        <v>1990</v>
      </c>
      <c r="BC332" s="61">
        <v>1</v>
      </c>
      <c r="BD332" s="61" t="b">
        <v>0</v>
      </c>
      <c r="BH332" s="47" t="s">
        <v>1197</v>
      </c>
      <c r="BI332" s="47" t="str">
        <f t="shared" si="10"/>
        <v>Z27</v>
      </c>
      <c r="BJ332" s="47">
        <v>1219</v>
      </c>
    </row>
    <row r="333" spans="1:62" hidden="1">
      <c r="A333" s="61" t="b">
        <v>0</v>
      </c>
      <c r="B333" s="62">
        <v>11271</v>
      </c>
      <c r="C333" s="61" t="s">
        <v>1702</v>
      </c>
      <c r="D333" s="61" t="s">
        <v>2961</v>
      </c>
      <c r="E333" s="61" t="s">
        <v>4602</v>
      </c>
      <c r="F333" s="61" t="s">
        <v>2030</v>
      </c>
      <c r="G333" s="62" t="s">
        <v>1702</v>
      </c>
      <c r="H333" s="61" t="s">
        <v>1702</v>
      </c>
      <c r="I333" s="61" t="s">
        <v>1675</v>
      </c>
      <c r="J333" s="61" t="s">
        <v>2962</v>
      </c>
      <c r="K333" s="61" t="s">
        <v>4603</v>
      </c>
      <c r="L333" s="61" t="s">
        <v>2032</v>
      </c>
      <c r="M333" s="61" t="s">
        <v>1894</v>
      </c>
      <c r="N333" s="61" t="s">
        <v>1702</v>
      </c>
      <c r="O333" s="61" t="s">
        <v>1937</v>
      </c>
      <c r="P333" s="61">
        <v>0.6</v>
      </c>
      <c r="Q333" s="61">
        <v>900</v>
      </c>
      <c r="R333" s="61">
        <v>900</v>
      </c>
      <c r="S333" s="61" t="s">
        <v>2347</v>
      </c>
      <c r="T333" s="61" t="s">
        <v>1702</v>
      </c>
      <c r="U333" s="61" t="s">
        <v>2041</v>
      </c>
      <c r="V333" s="61" t="s">
        <v>4601</v>
      </c>
      <c r="W333" s="61" t="s">
        <v>1938</v>
      </c>
      <c r="X333" s="61" t="s">
        <v>1447</v>
      </c>
      <c r="Y333" s="61" t="s">
        <v>2963</v>
      </c>
      <c r="Z333" s="62">
        <v>6</v>
      </c>
      <c r="AA333" s="61">
        <v>19</v>
      </c>
      <c r="AB333" s="62">
        <v>6</v>
      </c>
      <c r="AC333" s="61">
        <v>19</v>
      </c>
      <c r="AD333" s="62">
        <v>6</v>
      </c>
      <c r="AE333" s="61">
        <v>19</v>
      </c>
      <c r="AF333" s="61" t="s">
        <v>2095</v>
      </c>
      <c r="AG333" s="61" t="s">
        <v>3737</v>
      </c>
      <c r="AH333" s="61" t="s">
        <v>1702</v>
      </c>
      <c r="AI333" s="61">
        <v>0</v>
      </c>
      <c r="AJ333" s="61" t="s">
        <v>4558</v>
      </c>
      <c r="AK333" s="62">
        <v>2026</v>
      </c>
      <c r="AL333" s="62">
        <v>2</v>
      </c>
      <c r="AM333" s="62">
        <v>0</v>
      </c>
      <c r="AN333" s="62">
        <v>3</v>
      </c>
      <c r="AO333" s="62">
        <v>13</v>
      </c>
      <c r="AP333" s="61" t="s">
        <v>1702</v>
      </c>
      <c r="AQ333" s="61" t="s">
        <v>1702</v>
      </c>
      <c r="AR333" s="61" t="s">
        <v>1702</v>
      </c>
      <c r="AS333" s="61" t="s">
        <v>2964</v>
      </c>
      <c r="AT333" s="61" t="s">
        <v>1702</v>
      </c>
      <c r="AU333" s="61" t="b">
        <v>1</v>
      </c>
      <c r="AV333" s="61" t="b">
        <v>0</v>
      </c>
      <c r="AW333" s="61" t="s">
        <v>1702</v>
      </c>
      <c r="AX333" s="61" t="s">
        <v>1702</v>
      </c>
      <c r="AY333" s="61">
        <v>0</v>
      </c>
      <c r="AZ333" s="61">
        <v>0</v>
      </c>
      <c r="BA333" s="61">
        <v>0</v>
      </c>
      <c r="BB333" s="61" t="s">
        <v>1950</v>
      </c>
      <c r="BC333" s="61">
        <v>17</v>
      </c>
      <c r="BD333" s="61" t="b">
        <v>0</v>
      </c>
      <c r="BH333" s="47" t="str">
        <f t="shared" ref="BH333:BH361" si="11">LEFT(O333,4)</f>
        <v>SGCD</v>
      </c>
      <c r="BI333" s="47" t="str">
        <f t="shared" si="10"/>
        <v>Z08</v>
      </c>
      <c r="BJ333" s="47">
        <v>915</v>
      </c>
    </row>
    <row r="334" spans="1:62" hidden="1">
      <c r="A334" s="61" t="b">
        <v>0</v>
      </c>
      <c r="B334" s="62">
        <v>11273</v>
      </c>
      <c r="C334" s="61" t="s">
        <v>1702</v>
      </c>
      <c r="D334" s="61" t="s">
        <v>2969</v>
      </c>
      <c r="E334" s="61" t="s">
        <v>3588</v>
      </c>
      <c r="F334" s="61" t="s">
        <v>1702</v>
      </c>
      <c r="G334" s="62" t="s">
        <v>1702</v>
      </c>
      <c r="H334" s="61" t="s">
        <v>1702</v>
      </c>
      <c r="I334" s="61" t="s">
        <v>1675</v>
      </c>
      <c r="J334" s="61" t="s">
        <v>2970</v>
      </c>
      <c r="K334" s="61" t="s">
        <v>3588</v>
      </c>
      <c r="L334" s="61" t="s">
        <v>2032</v>
      </c>
      <c r="M334" s="61" t="s">
        <v>1894</v>
      </c>
      <c r="N334" s="61" t="s">
        <v>1702</v>
      </c>
      <c r="O334" s="61" t="s">
        <v>1941</v>
      </c>
      <c r="P334" s="61">
        <v>0.7</v>
      </c>
      <c r="Q334" s="61">
        <v>65</v>
      </c>
      <c r="R334" s="61">
        <v>0</v>
      </c>
      <c r="S334" s="61" t="s">
        <v>3589</v>
      </c>
      <c r="T334" s="61" t="s">
        <v>3589</v>
      </c>
      <c r="U334" s="61" t="s">
        <v>2041</v>
      </c>
      <c r="V334" s="61" t="s">
        <v>3590</v>
      </c>
      <c r="W334" s="61" t="s">
        <v>1938</v>
      </c>
      <c r="X334" s="61" t="s">
        <v>1447</v>
      </c>
      <c r="Y334" s="61" t="s">
        <v>2963</v>
      </c>
      <c r="Z334" s="62">
        <v>1</v>
      </c>
      <c r="AA334" s="61">
        <v>58</v>
      </c>
      <c r="AB334" s="62">
        <v>1</v>
      </c>
      <c r="AC334" s="61">
        <v>58</v>
      </c>
      <c r="AD334" s="62">
        <v>1</v>
      </c>
      <c r="AE334" s="61">
        <v>58</v>
      </c>
      <c r="AF334" s="61" t="s">
        <v>2537</v>
      </c>
      <c r="AG334" s="61" t="s">
        <v>1958</v>
      </c>
      <c r="AH334" s="61" t="s">
        <v>1702</v>
      </c>
      <c r="AI334" s="61">
        <v>0</v>
      </c>
      <c r="AJ334" s="61" t="s">
        <v>2708</v>
      </c>
      <c r="AK334" s="62">
        <v>2025</v>
      </c>
      <c r="AL334" s="62">
        <v>11</v>
      </c>
      <c r="AM334" s="62">
        <v>0</v>
      </c>
      <c r="AN334" s="62">
        <v>6</v>
      </c>
      <c r="AO334" s="62">
        <v>7</v>
      </c>
      <c r="AP334" s="61" t="s">
        <v>1702</v>
      </c>
      <c r="AQ334" s="61" t="s">
        <v>1702</v>
      </c>
      <c r="AR334" s="61" t="s">
        <v>1702</v>
      </c>
      <c r="AS334" s="61" t="s">
        <v>2965</v>
      </c>
      <c r="AT334" s="61" t="s">
        <v>1702</v>
      </c>
      <c r="AU334" s="61" t="b">
        <v>1</v>
      </c>
      <c r="AV334" s="61" t="b">
        <v>0</v>
      </c>
      <c r="AW334" s="61" t="s">
        <v>1702</v>
      </c>
      <c r="AX334" s="61" t="s">
        <v>1702</v>
      </c>
      <c r="AY334" s="61">
        <v>0</v>
      </c>
      <c r="AZ334" s="61">
        <v>0</v>
      </c>
      <c r="BA334" s="61">
        <v>0</v>
      </c>
      <c r="BB334" s="61" t="s">
        <v>1951</v>
      </c>
      <c r="BC334" s="61">
        <v>3</v>
      </c>
      <c r="BD334" s="61" t="b">
        <v>0</v>
      </c>
      <c r="BH334" s="47" t="s">
        <v>1197</v>
      </c>
      <c r="BI334" s="47" t="str">
        <f t="shared" si="10"/>
        <v>Z18</v>
      </c>
      <c r="BJ334" s="47">
        <v>1219</v>
      </c>
    </row>
    <row r="335" spans="1:62" hidden="1">
      <c r="A335" s="61" t="b">
        <v>0</v>
      </c>
      <c r="B335" s="62">
        <v>11275</v>
      </c>
      <c r="C335" s="61" t="s">
        <v>1702</v>
      </c>
      <c r="D335" s="61" t="s">
        <v>2978</v>
      </c>
      <c r="E335" s="61" t="s">
        <v>3591</v>
      </c>
      <c r="F335" s="61" t="s">
        <v>1702</v>
      </c>
      <c r="G335" s="62" t="s">
        <v>1702</v>
      </c>
      <c r="H335" s="61" t="s">
        <v>1702</v>
      </c>
      <c r="I335" s="61" t="s">
        <v>1675</v>
      </c>
      <c r="J335" s="61" t="s">
        <v>2979</v>
      </c>
      <c r="K335" s="61" t="s">
        <v>3591</v>
      </c>
      <c r="L335" s="61" t="s">
        <v>2032</v>
      </c>
      <c r="M335" s="61" t="s">
        <v>1894</v>
      </c>
      <c r="N335" s="61" t="s">
        <v>1702</v>
      </c>
      <c r="O335" s="61" t="s">
        <v>1941</v>
      </c>
      <c r="P335" s="61">
        <v>0.7</v>
      </c>
      <c r="Q335" s="61">
        <v>63</v>
      </c>
      <c r="R335" s="61">
        <v>0</v>
      </c>
      <c r="S335" s="61" t="s">
        <v>3592</v>
      </c>
      <c r="T335" s="61" t="s">
        <v>3592</v>
      </c>
      <c r="U335" s="61" t="s">
        <v>2041</v>
      </c>
      <c r="V335" s="61" t="s">
        <v>3593</v>
      </c>
      <c r="W335" s="61" t="s">
        <v>1938</v>
      </c>
      <c r="X335" s="61" t="s">
        <v>1447</v>
      </c>
      <c r="Y335" s="61" t="s">
        <v>2963</v>
      </c>
      <c r="Z335" s="62">
        <v>1</v>
      </c>
      <c r="AA335" s="61">
        <v>204</v>
      </c>
      <c r="AB335" s="62">
        <v>1</v>
      </c>
      <c r="AC335" s="61">
        <v>204</v>
      </c>
      <c r="AD335" s="62">
        <v>1</v>
      </c>
      <c r="AE335" s="61">
        <v>204</v>
      </c>
      <c r="AF335" s="61" t="s">
        <v>2066</v>
      </c>
      <c r="AG335" s="61" t="s">
        <v>1958</v>
      </c>
      <c r="AH335" s="61" t="s">
        <v>1702</v>
      </c>
      <c r="AI335" s="61">
        <v>0</v>
      </c>
      <c r="AJ335" s="61" t="s">
        <v>2708</v>
      </c>
      <c r="AK335" s="62">
        <v>2025</v>
      </c>
      <c r="AL335" s="62">
        <v>11</v>
      </c>
      <c r="AM335" s="62">
        <v>0</v>
      </c>
      <c r="AN335" s="62">
        <v>6</v>
      </c>
      <c r="AO335" s="62">
        <v>7</v>
      </c>
      <c r="AP335" s="61" t="s">
        <v>1702</v>
      </c>
      <c r="AQ335" s="61" t="s">
        <v>1702</v>
      </c>
      <c r="AR335" s="61" t="s">
        <v>1702</v>
      </c>
      <c r="AS335" s="61" t="s">
        <v>2980</v>
      </c>
      <c r="AT335" s="61" t="s">
        <v>1702</v>
      </c>
      <c r="AU335" s="61" t="b">
        <v>1</v>
      </c>
      <c r="AV335" s="61" t="b">
        <v>0</v>
      </c>
      <c r="AW335" s="61" t="s">
        <v>1702</v>
      </c>
      <c r="AX335" s="61" t="s">
        <v>1702</v>
      </c>
      <c r="AY335" s="61">
        <v>0</v>
      </c>
      <c r="AZ335" s="61">
        <v>0</v>
      </c>
      <c r="BA335" s="61">
        <v>0</v>
      </c>
      <c r="BB335" s="61" t="s">
        <v>1951</v>
      </c>
      <c r="BC335" s="61">
        <v>3</v>
      </c>
      <c r="BD335" s="61" t="b">
        <v>0</v>
      </c>
      <c r="BH335" s="47" t="s">
        <v>1197</v>
      </c>
      <c r="BI335" s="47" t="str">
        <f t="shared" si="10"/>
        <v>Z18</v>
      </c>
      <c r="BJ335" s="47">
        <v>1219</v>
      </c>
    </row>
    <row r="336" spans="1:62" hidden="1">
      <c r="A336" s="61" t="b">
        <v>0</v>
      </c>
      <c r="B336" s="62">
        <v>11276</v>
      </c>
      <c r="C336" s="61" t="s">
        <v>1702</v>
      </c>
      <c r="D336" s="61" t="s">
        <v>2978</v>
      </c>
      <c r="E336" s="61" t="s">
        <v>4038</v>
      </c>
      <c r="F336" s="61" t="s">
        <v>2069</v>
      </c>
      <c r="G336" s="62" t="s">
        <v>1702</v>
      </c>
      <c r="H336" s="61" t="s">
        <v>686</v>
      </c>
      <c r="I336" s="61" t="s">
        <v>1675</v>
      </c>
      <c r="J336" s="61" t="s">
        <v>2979</v>
      </c>
      <c r="K336" s="61" t="s">
        <v>4038</v>
      </c>
      <c r="L336" s="61" t="s">
        <v>2032</v>
      </c>
      <c r="M336" s="61" t="s">
        <v>1894</v>
      </c>
      <c r="N336" s="61" t="s">
        <v>1702</v>
      </c>
      <c r="O336" s="61" t="s">
        <v>1941</v>
      </c>
      <c r="P336" s="61">
        <v>0.7</v>
      </c>
      <c r="Q336" s="61">
        <v>125</v>
      </c>
      <c r="R336" s="61">
        <v>194</v>
      </c>
      <c r="S336" s="61" t="s">
        <v>2782</v>
      </c>
      <c r="T336" s="61" t="s">
        <v>4039</v>
      </c>
      <c r="U336" s="61" t="s">
        <v>2041</v>
      </c>
      <c r="V336" s="61" t="s">
        <v>4040</v>
      </c>
      <c r="W336" s="61" t="s">
        <v>1938</v>
      </c>
      <c r="X336" s="61" t="s">
        <v>1447</v>
      </c>
      <c r="Y336" s="61" t="s">
        <v>2963</v>
      </c>
      <c r="Z336" s="62">
        <v>1</v>
      </c>
      <c r="AA336" s="61">
        <v>125</v>
      </c>
      <c r="AB336" s="62">
        <v>1</v>
      </c>
      <c r="AC336" s="61">
        <v>125</v>
      </c>
      <c r="AD336" s="62">
        <v>1</v>
      </c>
      <c r="AE336" s="61">
        <v>125</v>
      </c>
      <c r="AF336" s="61" t="s">
        <v>2666</v>
      </c>
      <c r="AG336" s="61" t="s">
        <v>1958</v>
      </c>
      <c r="AH336" s="61" t="s">
        <v>1702</v>
      </c>
      <c r="AI336" s="61">
        <v>0</v>
      </c>
      <c r="AJ336" s="61" t="s">
        <v>3788</v>
      </c>
      <c r="AK336" s="62">
        <v>2025</v>
      </c>
      <c r="AL336" s="62">
        <v>11</v>
      </c>
      <c r="AM336" s="62">
        <v>0</v>
      </c>
      <c r="AN336" s="62">
        <v>5</v>
      </c>
      <c r="AO336" s="62">
        <v>28</v>
      </c>
      <c r="AP336" s="61" t="s">
        <v>686</v>
      </c>
      <c r="AQ336" s="61" t="s">
        <v>1221</v>
      </c>
      <c r="AR336" s="61" t="s">
        <v>2783</v>
      </c>
      <c r="AS336" s="61" t="s">
        <v>2980</v>
      </c>
      <c r="AT336" s="61" t="s">
        <v>1702</v>
      </c>
      <c r="AU336" s="61" t="b">
        <v>1</v>
      </c>
      <c r="AV336" s="61" t="b">
        <v>0</v>
      </c>
      <c r="AW336" s="61" t="s">
        <v>1702</v>
      </c>
      <c r="AX336" s="61" t="s">
        <v>1702</v>
      </c>
      <c r="AY336" s="61">
        <v>0</v>
      </c>
      <c r="AZ336" s="61">
        <v>0</v>
      </c>
      <c r="BA336" s="61">
        <v>0</v>
      </c>
      <c r="BB336" s="61" t="s">
        <v>1951</v>
      </c>
      <c r="BC336" s="61">
        <v>3</v>
      </c>
      <c r="BD336" s="61" t="b">
        <v>0</v>
      </c>
      <c r="BH336" s="47" t="s">
        <v>1197</v>
      </c>
      <c r="BI336" s="47" t="str">
        <f t="shared" si="10"/>
        <v>Z18</v>
      </c>
      <c r="BJ336" s="47">
        <v>1219</v>
      </c>
    </row>
    <row r="337" spans="1:62" hidden="1">
      <c r="A337" s="61" t="b">
        <v>0</v>
      </c>
      <c r="B337" s="62">
        <v>11277</v>
      </c>
      <c r="C337" s="61" t="s">
        <v>1702</v>
      </c>
      <c r="D337" s="61" t="s">
        <v>2983</v>
      </c>
      <c r="E337" s="61" t="s">
        <v>5050</v>
      </c>
      <c r="F337" s="61" t="s">
        <v>2030</v>
      </c>
      <c r="G337" s="62" t="s">
        <v>1702</v>
      </c>
      <c r="H337" s="61" t="s">
        <v>1702</v>
      </c>
      <c r="I337" s="61" t="s">
        <v>1675</v>
      </c>
      <c r="J337" s="61" t="s">
        <v>2984</v>
      </c>
      <c r="K337" s="61" t="s">
        <v>5051</v>
      </c>
      <c r="L337" s="61" t="s">
        <v>2032</v>
      </c>
      <c r="M337" s="61" t="s">
        <v>1894</v>
      </c>
      <c r="N337" s="61" t="s">
        <v>1702</v>
      </c>
      <c r="O337" s="61" t="s">
        <v>1941</v>
      </c>
      <c r="P337" s="61">
        <v>2</v>
      </c>
      <c r="Q337" s="61">
        <v>426.6</v>
      </c>
      <c r="R337" s="61">
        <v>806.8</v>
      </c>
      <c r="S337" s="61" t="s">
        <v>5052</v>
      </c>
      <c r="T337" s="61" t="s">
        <v>1702</v>
      </c>
      <c r="U337" s="61" t="s">
        <v>2041</v>
      </c>
      <c r="V337" s="61" t="s">
        <v>5053</v>
      </c>
      <c r="W337" s="61" t="s">
        <v>1938</v>
      </c>
      <c r="X337" s="61" t="s">
        <v>1447</v>
      </c>
      <c r="Y337" s="61" t="s">
        <v>2963</v>
      </c>
      <c r="Z337" s="62">
        <v>30</v>
      </c>
      <c r="AA337" s="61">
        <v>164</v>
      </c>
      <c r="AB337" s="62">
        <v>30</v>
      </c>
      <c r="AC337" s="61">
        <v>164</v>
      </c>
      <c r="AD337" s="62">
        <v>30</v>
      </c>
      <c r="AE337" s="61">
        <v>164</v>
      </c>
      <c r="AF337" s="61" t="s">
        <v>2042</v>
      </c>
      <c r="AG337" s="61" t="s">
        <v>3737</v>
      </c>
      <c r="AH337" s="61" t="s">
        <v>3859</v>
      </c>
      <c r="AI337" s="61">
        <v>0</v>
      </c>
      <c r="AJ337" s="61" t="s">
        <v>4409</v>
      </c>
      <c r="AK337" s="62">
        <v>2026</v>
      </c>
      <c r="AL337" s="62">
        <v>3</v>
      </c>
      <c r="AM337" s="62">
        <v>0</v>
      </c>
      <c r="AN337" s="62">
        <v>2</v>
      </c>
      <c r="AO337" s="62">
        <v>16</v>
      </c>
      <c r="AP337" s="61" t="s">
        <v>1702</v>
      </c>
      <c r="AQ337" s="61" t="s">
        <v>1702</v>
      </c>
      <c r="AR337" s="61" t="s">
        <v>1702</v>
      </c>
      <c r="AS337" s="61" t="s">
        <v>2987</v>
      </c>
      <c r="AT337" s="61" t="s">
        <v>1702</v>
      </c>
      <c r="AU337" s="61" t="b">
        <v>1</v>
      </c>
      <c r="AV337" s="61" t="b">
        <v>0</v>
      </c>
      <c r="AW337" s="61" t="s">
        <v>1702</v>
      </c>
      <c r="AX337" s="61" t="s">
        <v>1702</v>
      </c>
      <c r="AY337" s="61">
        <v>0</v>
      </c>
      <c r="AZ337" s="61">
        <v>0</v>
      </c>
      <c r="BA337" s="61">
        <v>0</v>
      </c>
      <c r="BB337" s="61" t="s">
        <v>1951</v>
      </c>
      <c r="BC337" s="61">
        <v>5</v>
      </c>
      <c r="BD337" s="61" t="b">
        <v>0</v>
      </c>
      <c r="BH337" s="47" t="s">
        <v>1197</v>
      </c>
      <c r="BI337" s="47" t="str">
        <f t="shared" si="10"/>
        <v>Z18</v>
      </c>
      <c r="BJ337" s="47">
        <v>1219</v>
      </c>
    </row>
    <row r="338" spans="1:62" hidden="1">
      <c r="A338" s="61" t="b">
        <v>0</v>
      </c>
      <c r="B338" s="62">
        <v>11278</v>
      </c>
      <c r="C338" s="61" t="s">
        <v>1702</v>
      </c>
      <c r="D338" s="61" t="s">
        <v>2991</v>
      </c>
      <c r="E338" s="61" t="s">
        <v>2992</v>
      </c>
      <c r="F338" s="61" t="s">
        <v>1702</v>
      </c>
      <c r="G338" s="62" t="s">
        <v>1702</v>
      </c>
      <c r="H338" s="61" t="s">
        <v>1702</v>
      </c>
      <c r="I338" s="61" t="s">
        <v>1675</v>
      </c>
      <c r="J338" s="61" t="s">
        <v>2993</v>
      </c>
      <c r="K338" s="61" t="s">
        <v>2992</v>
      </c>
      <c r="L338" s="61" t="s">
        <v>2032</v>
      </c>
      <c r="M338" s="61" t="s">
        <v>1702</v>
      </c>
      <c r="N338" s="61" t="s">
        <v>1702</v>
      </c>
      <c r="O338" s="61" t="s">
        <v>1945</v>
      </c>
      <c r="P338" s="61">
        <v>0.5</v>
      </c>
      <c r="Q338" s="61">
        <v>140</v>
      </c>
      <c r="R338" s="61">
        <v>0</v>
      </c>
      <c r="S338" s="61" t="s">
        <v>2994</v>
      </c>
      <c r="T338" s="61" t="s">
        <v>2994</v>
      </c>
      <c r="U338" s="61" t="s">
        <v>2041</v>
      </c>
      <c r="V338" s="61" t="s">
        <v>2995</v>
      </c>
      <c r="W338" s="61" t="s">
        <v>1938</v>
      </c>
      <c r="X338" s="61" t="s">
        <v>1447</v>
      </c>
      <c r="Y338" s="61" t="s">
        <v>2963</v>
      </c>
      <c r="Z338" s="62">
        <v>1</v>
      </c>
      <c r="AA338" s="61">
        <v>383</v>
      </c>
      <c r="AB338" s="62">
        <v>1</v>
      </c>
      <c r="AC338" s="61">
        <v>383</v>
      </c>
      <c r="AD338" s="62">
        <v>1</v>
      </c>
      <c r="AE338" s="61">
        <v>383</v>
      </c>
      <c r="AF338" s="61" t="s">
        <v>3433</v>
      </c>
      <c r="AG338" s="61" t="s">
        <v>1959</v>
      </c>
      <c r="AH338" s="61" t="s">
        <v>1702</v>
      </c>
      <c r="AI338" s="61">
        <v>0</v>
      </c>
      <c r="AJ338" s="61" t="s">
        <v>2291</v>
      </c>
      <c r="AK338" s="62">
        <v>2025</v>
      </c>
      <c r="AL338" s="62">
        <v>11</v>
      </c>
      <c r="AM338" s="62">
        <v>0</v>
      </c>
      <c r="AN338" s="62">
        <v>6</v>
      </c>
      <c r="AO338" s="62">
        <v>10</v>
      </c>
      <c r="AP338" s="61" t="s">
        <v>1702</v>
      </c>
      <c r="AQ338" s="61" t="s">
        <v>1702</v>
      </c>
      <c r="AR338" s="61" t="s">
        <v>1702</v>
      </c>
      <c r="AS338" s="61" t="s">
        <v>2965</v>
      </c>
      <c r="AT338" s="61" t="s">
        <v>1702</v>
      </c>
      <c r="AU338" s="61" t="b">
        <v>1</v>
      </c>
      <c r="AV338" s="61" t="b">
        <v>0</v>
      </c>
      <c r="AW338" s="61" t="s">
        <v>1702</v>
      </c>
      <c r="AX338" s="61" t="s">
        <v>1702</v>
      </c>
      <c r="AY338" s="61">
        <v>0</v>
      </c>
      <c r="AZ338" s="61">
        <v>0</v>
      </c>
      <c r="BA338" s="61">
        <v>0</v>
      </c>
      <c r="BB338" s="61" t="s">
        <v>1951</v>
      </c>
      <c r="BC338" s="61">
        <v>6</v>
      </c>
      <c r="BD338" s="61" t="b">
        <v>0</v>
      </c>
      <c r="BH338" s="47" t="s">
        <v>1197</v>
      </c>
      <c r="BI338" s="47" t="str">
        <f t="shared" si="10"/>
        <v>Z22</v>
      </c>
      <c r="BJ338" s="47">
        <v>1219</v>
      </c>
    </row>
    <row r="339" spans="1:62" hidden="1">
      <c r="A339" s="61" t="b">
        <v>0</v>
      </c>
      <c r="B339" s="62">
        <v>11280</v>
      </c>
      <c r="C339" s="61" t="s">
        <v>1702</v>
      </c>
      <c r="D339" s="61" t="s">
        <v>2991</v>
      </c>
      <c r="E339" s="61" t="s">
        <v>4041</v>
      </c>
      <c r="F339" s="61" t="s">
        <v>1702</v>
      </c>
      <c r="G339" s="62" t="s">
        <v>1702</v>
      </c>
      <c r="H339" s="61" t="s">
        <v>1702</v>
      </c>
      <c r="I339" s="61" t="s">
        <v>1675</v>
      </c>
      <c r="J339" s="61" t="s">
        <v>2993</v>
      </c>
      <c r="K339" s="61" t="s">
        <v>4041</v>
      </c>
      <c r="L339" s="61" t="s">
        <v>2032</v>
      </c>
      <c r="M339" s="61" t="s">
        <v>1702</v>
      </c>
      <c r="N339" s="61" t="s">
        <v>1702</v>
      </c>
      <c r="O339" s="61" t="s">
        <v>1945</v>
      </c>
      <c r="P339" s="61">
        <v>0.5</v>
      </c>
      <c r="Q339" s="61">
        <v>136</v>
      </c>
      <c r="R339" s="61">
        <v>0</v>
      </c>
      <c r="S339" s="61" t="s">
        <v>4042</v>
      </c>
      <c r="T339" s="61" t="s">
        <v>4042</v>
      </c>
      <c r="U339" s="61" t="s">
        <v>2041</v>
      </c>
      <c r="V339" s="61" t="s">
        <v>4043</v>
      </c>
      <c r="W339" s="61" t="s">
        <v>1938</v>
      </c>
      <c r="X339" s="61" t="s">
        <v>1447</v>
      </c>
      <c r="Y339" s="61" t="s">
        <v>2963</v>
      </c>
      <c r="Z339" s="62">
        <v>1</v>
      </c>
      <c r="AA339" s="61">
        <v>170</v>
      </c>
      <c r="AB339" s="62">
        <v>1</v>
      </c>
      <c r="AC339" s="61">
        <v>170</v>
      </c>
      <c r="AD339" s="62">
        <v>1</v>
      </c>
      <c r="AE339" s="61">
        <v>170</v>
      </c>
      <c r="AF339" s="61" t="s">
        <v>2537</v>
      </c>
      <c r="AG339" s="61" t="s">
        <v>1959</v>
      </c>
      <c r="AH339" s="61" t="s">
        <v>1702</v>
      </c>
      <c r="AI339" s="61">
        <v>0</v>
      </c>
      <c r="AJ339" s="61" t="s">
        <v>3927</v>
      </c>
      <c r="AK339" s="62">
        <v>2025</v>
      </c>
      <c r="AL339" s="62">
        <v>12</v>
      </c>
      <c r="AM339" s="62">
        <v>0</v>
      </c>
      <c r="AN339" s="62">
        <v>5</v>
      </c>
      <c r="AO339" s="62">
        <v>15</v>
      </c>
      <c r="AP339" s="61" t="s">
        <v>1702</v>
      </c>
      <c r="AQ339" s="61" t="s">
        <v>1702</v>
      </c>
      <c r="AR339" s="61" t="s">
        <v>1702</v>
      </c>
      <c r="AS339" s="61" t="s">
        <v>2965</v>
      </c>
      <c r="AT339" s="61" t="s">
        <v>1702</v>
      </c>
      <c r="AU339" s="61" t="b">
        <v>1</v>
      </c>
      <c r="AV339" s="61" t="b">
        <v>0</v>
      </c>
      <c r="AW339" s="61" t="s">
        <v>1702</v>
      </c>
      <c r="AX339" s="61" t="s">
        <v>1702</v>
      </c>
      <c r="AY339" s="61">
        <v>0</v>
      </c>
      <c r="AZ339" s="61">
        <v>0</v>
      </c>
      <c r="BA339" s="61">
        <v>0</v>
      </c>
      <c r="BB339" s="61" t="s">
        <v>1951</v>
      </c>
      <c r="BC339" s="61">
        <v>6</v>
      </c>
      <c r="BD339" s="61" t="b">
        <v>0</v>
      </c>
      <c r="BH339" s="47" t="s">
        <v>1197</v>
      </c>
      <c r="BI339" s="47" t="str">
        <f t="shared" si="10"/>
        <v>Z22</v>
      </c>
      <c r="BJ339" s="47">
        <v>1219</v>
      </c>
    </row>
    <row r="340" spans="1:62" hidden="1">
      <c r="A340" s="61" t="b">
        <v>0</v>
      </c>
      <c r="B340" s="62">
        <v>11281</v>
      </c>
      <c r="C340" s="61" t="s">
        <v>1702</v>
      </c>
      <c r="D340" s="61" t="s">
        <v>2991</v>
      </c>
      <c r="E340" s="61" t="s">
        <v>4044</v>
      </c>
      <c r="F340" s="61" t="s">
        <v>2069</v>
      </c>
      <c r="G340" s="62" t="s">
        <v>1702</v>
      </c>
      <c r="H340" s="61" t="s">
        <v>429</v>
      </c>
      <c r="I340" s="61" t="s">
        <v>1675</v>
      </c>
      <c r="J340" s="61" t="s">
        <v>2993</v>
      </c>
      <c r="K340" s="61" t="s">
        <v>4045</v>
      </c>
      <c r="L340" s="61" t="s">
        <v>2032</v>
      </c>
      <c r="M340" s="61" t="s">
        <v>1702</v>
      </c>
      <c r="N340" s="61" t="s">
        <v>1702</v>
      </c>
      <c r="O340" s="61" t="s">
        <v>1945</v>
      </c>
      <c r="P340" s="61">
        <v>0.5</v>
      </c>
      <c r="Q340" s="61">
        <v>260</v>
      </c>
      <c r="R340" s="61">
        <v>406</v>
      </c>
      <c r="S340" s="61" t="s">
        <v>2674</v>
      </c>
      <c r="T340" s="61" t="s">
        <v>1702</v>
      </c>
      <c r="U340" s="61" t="s">
        <v>2041</v>
      </c>
      <c r="V340" s="61" t="s">
        <v>4046</v>
      </c>
      <c r="W340" s="61" t="s">
        <v>1938</v>
      </c>
      <c r="X340" s="61" t="s">
        <v>1447</v>
      </c>
      <c r="Y340" s="61" t="s">
        <v>2963</v>
      </c>
      <c r="Z340" s="62">
        <v>29</v>
      </c>
      <c r="AA340" s="61">
        <v>14</v>
      </c>
      <c r="AB340" s="62">
        <v>29</v>
      </c>
      <c r="AC340" s="61">
        <v>14</v>
      </c>
      <c r="AD340" s="62">
        <v>29</v>
      </c>
      <c r="AE340" s="61">
        <v>14</v>
      </c>
      <c r="AF340" s="61" t="s">
        <v>2209</v>
      </c>
      <c r="AG340" s="61" t="s">
        <v>3734</v>
      </c>
      <c r="AH340" s="61" t="s">
        <v>4047</v>
      </c>
      <c r="AI340" s="61">
        <v>0</v>
      </c>
      <c r="AJ340" s="61" t="s">
        <v>3679</v>
      </c>
      <c r="AK340" s="62">
        <v>2025</v>
      </c>
      <c r="AL340" s="62">
        <v>11</v>
      </c>
      <c r="AM340" s="62">
        <v>0</v>
      </c>
      <c r="AN340" s="62">
        <v>5</v>
      </c>
      <c r="AO340" s="62">
        <v>21</v>
      </c>
      <c r="AP340" s="61" t="s">
        <v>429</v>
      </c>
      <c r="AQ340" s="61" t="s">
        <v>1221</v>
      </c>
      <c r="AR340" s="61" t="s">
        <v>4222</v>
      </c>
      <c r="AS340" s="61" t="s">
        <v>2965</v>
      </c>
      <c r="AT340" s="61" t="s">
        <v>1702</v>
      </c>
      <c r="AU340" s="61" t="b">
        <v>1</v>
      </c>
      <c r="AV340" s="61" t="b">
        <v>0</v>
      </c>
      <c r="AW340" s="61" t="s">
        <v>1702</v>
      </c>
      <c r="AX340" s="61" t="s">
        <v>1702</v>
      </c>
      <c r="AY340" s="61">
        <v>0</v>
      </c>
      <c r="AZ340" s="61">
        <v>0</v>
      </c>
      <c r="BA340" s="61">
        <v>0</v>
      </c>
      <c r="BB340" s="61" t="s">
        <v>1951</v>
      </c>
      <c r="BC340" s="61">
        <v>6</v>
      </c>
      <c r="BD340" s="61" t="b">
        <v>0</v>
      </c>
      <c r="BH340" s="47" t="s">
        <v>1197</v>
      </c>
      <c r="BI340" s="47" t="str">
        <f t="shared" si="10"/>
        <v>Z22</v>
      </c>
      <c r="BJ340" s="47">
        <v>1219</v>
      </c>
    </row>
    <row r="341" spans="1:62" hidden="1">
      <c r="A341" s="61" t="b">
        <v>0</v>
      </c>
      <c r="B341" s="62">
        <v>11282</v>
      </c>
      <c r="C341" s="61" t="s">
        <v>1702</v>
      </c>
      <c r="D341" s="61" t="s">
        <v>2999</v>
      </c>
      <c r="E341" s="61" t="s">
        <v>3595</v>
      </c>
      <c r="F341" s="61" t="s">
        <v>1702</v>
      </c>
      <c r="G341" s="62" t="s">
        <v>1702</v>
      </c>
      <c r="H341" s="61" t="s">
        <v>1702</v>
      </c>
      <c r="I341" s="61" t="s">
        <v>1675</v>
      </c>
      <c r="J341" s="61" t="s">
        <v>3000</v>
      </c>
      <c r="K341" s="61" t="s">
        <v>3595</v>
      </c>
      <c r="L341" s="61" t="s">
        <v>2032</v>
      </c>
      <c r="M341" s="61" t="s">
        <v>1702</v>
      </c>
      <c r="N341" s="61" t="s">
        <v>1702</v>
      </c>
      <c r="O341" s="61" t="s">
        <v>1945</v>
      </c>
      <c r="P341" s="61">
        <v>0.5</v>
      </c>
      <c r="Q341" s="61">
        <v>60.5</v>
      </c>
      <c r="R341" s="61">
        <v>0</v>
      </c>
      <c r="S341" s="61" t="s">
        <v>3596</v>
      </c>
      <c r="T341" s="61" t="s">
        <v>3596</v>
      </c>
      <c r="U341" s="61" t="s">
        <v>2041</v>
      </c>
      <c r="V341" s="61" t="s">
        <v>3597</v>
      </c>
      <c r="W341" s="61" t="s">
        <v>1938</v>
      </c>
      <c r="X341" s="61" t="s">
        <v>1447</v>
      </c>
      <c r="Y341" s="61" t="s">
        <v>2963</v>
      </c>
      <c r="Z341" s="62">
        <v>1</v>
      </c>
      <c r="AA341" s="61">
        <v>290</v>
      </c>
      <c r="AB341" s="62">
        <v>1</v>
      </c>
      <c r="AC341" s="61">
        <v>290</v>
      </c>
      <c r="AD341" s="62">
        <v>1</v>
      </c>
      <c r="AE341" s="61">
        <v>290</v>
      </c>
      <c r="AF341" s="61" t="s">
        <v>3450</v>
      </c>
      <c r="AG341" s="61" t="s">
        <v>1958</v>
      </c>
      <c r="AH341" s="61" t="s">
        <v>1702</v>
      </c>
      <c r="AI341" s="61">
        <v>0</v>
      </c>
      <c r="AJ341" s="61" t="s">
        <v>2800</v>
      </c>
      <c r="AK341" s="62">
        <v>2025</v>
      </c>
      <c r="AL341" s="62">
        <v>10</v>
      </c>
      <c r="AM341" s="62">
        <v>0</v>
      </c>
      <c r="AN341" s="62">
        <v>7</v>
      </c>
      <c r="AO341" s="62">
        <v>0</v>
      </c>
      <c r="AP341" s="61" t="s">
        <v>1702</v>
      </c>
      <c r="AQ341" s="61" t="s">
        <v>1702</v>
      </c>
      <c r="AR341" s="61" t="s">
        <v>1702</v>
      </c>
      <c r="AS341" s="61" t="s">
        <v>2990</v>
      </c>
      <c r="AT341" s="61" t="s">
        <v>1702</v>
      </c>
      <c r="AU341" s="61" t="b">
        <v>1</v>
      </c>
      <c r="AV341" s="61" t="b">
        <v>0</v>
      </c>
      <c r="AW341" s="61" t="s">
        <v>1702</v>
      </c>
      <c r="AX341" s="61" t="s">
        <v>1702</v>
      </c>
      <c r="AY341" s="61">
        <v>0</v>
      </c>
      <c r="AZ341" s="61">
        <v>0</v>
      </c>
      <c r="BA341" s="61">
        <v>0</v>
      </c>
      <c r="BB341" s="61" t="s">
        <v>1951</v>
      </c>
      <c r="BC341" s="61">
        <v>6</v>
      </c>
      <c r="BD341" s="61" t="b">
        <v>0</v>
      </c>
      <c r="BH341" s="47" t="s">
        <v>1197</v>
      </c>
      <c r="BI341" s="47" t="str">
        <f t="shared" si="10"/>
        <v>Z22</v>
      </c>
      <c r="BJ341" s="47">
        <v>1219</v>
      </c>
    </row>
    <row r="342" spans="1:62" hidden="1">
      <c r="A342" s="61" t="b">
        <v>0</v>
      </c>
      <c r="B342" s="62">
        <v>11283</v>
      </c>
      <c r="C342" s="61" t="s">
        <v>1702</v>
      </c>
      <c r="D342" s="61" t="s">
        <v>3004</v>
      </c>
      <c r="E342" s="61" t="s">
        <v>3007</v>
      </c>
      <c r="F342" s="61" t="s">
        <v>2069</v>
      </c>
      <c r="G342" s="62" t="s">
        <v>1702</v>
      </c>
      <c r="H342" s="61" t="s">
        <v>69</v>
      </c>
      <c r="I342" s="61" t="s">
        <v>1675</v>
      </c>
      <c r="J342" s="61" t="s">
        <v>3005</v>
      </c>
      <c r="K342" s="61" t="s">
        <v>3007</v>
      </c>
      <c r="L342" s="61" t="s">
        <v>2032</v>
      </c>
      <c r="M342" s="61" t="s">
        <v>1894</v>
      </c>
      <c r="N342" s="61" t="s">
        <v>1702</v>
      </c>
      <c r="O342" s="61" t="s">
        <v>1945</v>
      </c>
      <c r="P342" s="61">
        <v>0.6</v>
      </c>
      <c r="Q342" s="61">
        <v>174</v>
      </c>
      <c r="R342" s="61">
        <v>484</v>
      </c>
      <c r="S342" s="61" t="s">
        <v>2397</v>
      </c>
      <c r="T342" s="61" t="s">
        <v>2397</v>
      </c>
      <c r="U342" s="61" t="s">
        <v>2041</v>
      </c>
      <c r="V342" s="61" t="s">
        <v>3008</v>
      </c>
      <c r="W342" s="61" t="s">
        <v>1938</v>
      </c>
      <c r="X342" s="61" t="s">
        <v>1447</v>
      </c>
      <c r="Y342" s="61" t="s">
        <v>2963</v>
      </c>
      <c r="Z342" s="62">
        <v>59</v>
      </c>
      <c r="AA342" s="61">
        <v>22</v>
      </c>
      <c r="AB342" s="62">
        <v>59</v>
      </c>
      <c r="AC342" s="61">
        <v>22</v>
      </c>
      <c r="AD342" s="62">
        <v>59</v>
      </c>
      <c r="AE342" s="61">
        <v>22</v>
      </c>
      <c r="AF342" s="61" t="s">
        <v>2237</v>
      </c>
      <c r="AG342" s="61" t="s">
        <v>1959</v>
      </c>
      <c r="AH342" s="61" t="s">
        <v>1702</v>
      </c>
      <c r="AI342" s="61">
        <v>0</v>
      </c>
      <c r="AJ342" s="61" t="s">
        <v>2323</v>
      </c>
      <c r="AK342" s="62">
        <v>2025</v>
      </c>
      <c r="AL342" s="62">
        <v>10</v>
      </c>
      <c r="AM342" s="62">
        <v>0</v>
      </c>
      <c r="AN342" s="62">
        <v>7</v>
      </c>
      <c r="AO342" s="62">
        <v>3</v>
      </c>
      <c r="AP342" s="61" t="s">
        <v>69</v>
      </c>
      <c r="AQ342" s="61" t="s">
        <v>1221</v>
      </c>
      <c r="AR342" s="61" t="s">
        <v>2400</v>
      </c>
      <c r="AS342" s="61" t="s">
        <v>2987</v>
      </c>
      <c r="AT342" s="61" t="s">
        <v>1702</v>
      </c>
      <c r="AU342" s="61" t="b">
        <v>1</v>
      </c>
      <c r="AV342" s="61" t="b">
        <v>0</v>
      </c>
      <c r="AW342" s="61" t="s">
        <v>1702</v>
      </c>
      <c r="AX342" s="61" t="s">
        <v>1702</v>
      </c>
      <c r="AY342" s="61">
        <v>0</v>
      </c>
      <c r="AZ342" s="61">
        <v>0</v>
      </c>
      <c r="BA342" s="61">
        <v>0</v>
      </c>
      <c r="BB342" s="61" t="s">
        <v>1951</v>
      </c>
      <c r="BC342" s="61">
        <v>7</v>
      </c>
      <c r="BD342" s="61" t="b">
        <v>0</v>
      </c>
      <c r="BH342" s="47" t="str">
        <f t="shared" si="11"/>
        <v>SGCC</v>
      </c>
      <c r="BI342" s="47" t="str">
        <f t="shared" si="10"/>
        <v>Z22</v>
      </c>
      <c r="BJ342" s="47">
        <v>1219</v>
      </c>
    </row>
    <row r="343" spans="1:62" hidden="1">
      <c r="A343" s="61" t="b">
        <v>0</v>
      </c>
      <c r="B343" s="62">
        <v>11284</v>
      </c>
      <c r="C343" s="61" t="s">
        <v>1702</v>
      </c>
      <c r="D343" s="61" t="s">
        <v>3004</v>
      </c>
      <c r="E343" s="61" t="s">
        <v>3010</v>
      </c>
      <c r="F343" s="61" t="s">
        <v>2065</v>
      </c>
      <c r="G343" s="62" t="s">
        <v>1702</v>
      </c>
      <c r="H343" s="61" t="s">
        <v>517</v>
      </c>
      <c r="I343" s="61" t="s">
        <v>1675</v>
      </c>
      <c r="J343" s="61" t="s">
        <v>3005</v>
      </c>
      <c r="K343" s="61" t="s">
        <v>3010</v>
      </c>
      <c r="L343" s="61" t="s">
        <v>2032</v>
      </c>
      <c r="M343" s="61" t="s">
        <v>1894</v>
      </c>
      <c r="N343" s="61" t="s">
        <v>1702</v>
      </c>
      <c r="O343" s="61" t="s">
        <v>1945</v>
      </c>
      <c r="P343" s="61">
        <v>0.6</v>
      </c>
      <c r="Q343" s="61">
        <v>190</v>
      </c>
      <c r="R343" s="61">
        <v>595</v>
      </c>
      <c r="S343" s="61" t="s">
        <v>2497</v>
      </c>
      <c r="T343" s="61" t="s">
        <v>2497</v>
      </c>
      <c r="U343" s="61" t="s">
        <v>2041</v>
      </c>
      <c r="V343" s="61" t="s">
        <v>3009</v>
      </c>
      <c r="W343" s="61" t="s">
        <v>1938</v>
      </c>
      <c r="X343" s="61" t="s">
        <v>1447</v>
      </c>
      <c r="Y343" s="61" t="s">
        <v>2963</v>
      </c>
      <c r="Z343" s="62">
        <v>196</v>
      </c>
      <c r="AA343" s="61">
        <v>103</v>
      </c>
      <c r="AB343" s="62">
        <v>196</v>
      </c>
      <c r="AC343" s="61">
        <v>103</v>
      </c>
      <c r="AD343" s="62">
        <v>196</v>
      </c>
      <c r="AE343" s="61">
        <v>103</v>
      </c>
      <c r="AF343" s="61" t="s">
        <v>2237</v>
      </c>
      <c r="AG343" s="61" t="s">
        <v>1959</v>
      </c>
      <c r="AH343" s="61" t="s">
        <v>1702</v>
      </c>
      <c r="AI343" s="61">
        <v>0</v>
      </c>
      <c r="AJ343" s="61" t="s">
        <v>2296</v>
      </c>
      <c r="AK343" s="62">
        <v>2025</v>
      </c>
      <c r="AL343" s="62">
        <v>11</v>
      </c>
      <c r="AM343" s="62">
        <v>0</v>
      </c>
      <c r="AN343" s="62">
        <v>6</v>
      </c>
      <c r="AO343" s="62">
        <v>12</v>
      </c>
      <c r="AP343" s="61" t="s">
        <v>517</v>
      </c>
      <c r="AQ343" s="61" t="s">
        <v>1270</v>
      </c>
      <c r="AR343" s="61" t="s">
        <v>2500</v>
      </c>
      <c r="AS343" s="61" t="s">
        <v>2987</v>
      </c>
      <c r="AT343" s="61" t="s">
        <v>1702</v>
      </c>
      <c r="AU343" s="61" t="b">
        <v>1</v>
      </c>
      <c r="AV343" s="61" t="b">
        <v>0</v>
      </c>
      <c r="AW343" s="61" t="s">
        <v>1702</v>
      </c>
      <c r="AX343" s="61" t="s">
        <v>1702</v>
      </c>
      <c r="AY343" s="61">
        <v>0</v>
      </c>
      <c r="AZ343" s="61">
        <v>0</v>
      </c>
      <c r="BA343" s="61">
        <v>0</v>
      </c>
      <c r="BB343" s="61" t="s">
        <v>1951</v>
      </c>
      <c r="BC343" s="61">
        <v>7</v>
      </c>
      <c r="BD343" s="61" t="b">
        <v>0</v>
      </c>
      <c r="BH343" s="47" t="str">
        <f t="shared" si="11"/>
        <v>SGCC</v>
      </c>
      <c r="BI343" s="47" t="str">
        <f t="shared" si="10"/>
        <v>Z22</v>
      </c>
      <c r="BJ343" s="47">
        <v>1219</v>
      </c>
    </row>
    <row r="344" spans="1:62" hidden="1">
      <c r="A344" s="61" t="b">
        <v>0</v>
      </c>
      <c r="B344" s="62">
        <v>11285</v>
      </c>
      <c r="C344" s="61" t="s">
        <v>1702</v>
      </c>
      <c r="D344" s="61" t="s">
        <v>3004</v>
      </c>
      <c r="E344" s="61" t="s">
        <v>3011</v>
      </c>
      <c r="F344" s="61" t="s">
        <v>2069</v>
      </c>
      <c r="G344" s="62" t="s">
        <v>1702</v>
      </c>
      <c r="H344" s="61" t="s">
        <v>67</v>
      </c>
      <c r="I344" s="61" t="s">
        <v>1675</v>
      </c>
      <c r="J344" s="61" t="s">
        <v>3005</v>
      </c>
      <c r="K344" s="61" t="s">
        <v>3011</v>
      </c>
      <c r="L344" s="61" t="s">
        <v>2032</v>
      </c>
      <c r="M344" s="61" t="s">
        <v>1894</v>
      </c>
      <c r="N344" s="61" t="s">
        <v>1702</v>
      </c>
      <c r="O344" s="61" t="s">
        <v>1945</v>
      </c>
      <c r="P344" s="61">
        <v>0.6</v>
      </c>
      <c r="Q344" s="61">
        <v>174</v>
      </c>
      <c r="R344" s="61">
        <v>665</v>
      </c>
      <c r="S344" s="61" t="s">
        <v>2405</v>
      </c>
      <c r="T344" s="61" t="s">
        <v>2405</v>
      </c>
      <c r="U344" s="61" t="s">
        <v>2041</v>
      </c>
      <c r="V344" s="61" t="s">
        <v>3012</v>
      </c>
      <c r="W344" s="61" t="s">
        <v>1938</v>
      </c>
      <c r="X344" s="61" t="s">
        <v>1447</v>
      </c>
      <c r="Y344" s="61" t="s">
        <v>2963</v>
      </c>
      <c r="Z344" s="62">
        <v>100</v>
      </c>
      <c r="AA344" s="61">
        <v>54</v>
      </c>
      <c r="AB344" s="62">
        <v>100</v>
      </c>
      <c r="AC344" s="61">
        <v>54</v>
      </c>
      <c r="AD344" s="62">
        <v>100</v>
      </c>
      <c r="AE344" s="61">
        <v>54</v>
      </c>
      <c r="AF344" s="61" t="s">
        <v>2062</v>
      </c>
      <c r="AG344" s="61" t="s">
        <v>1959</v>
      </c>
      <c r="AH344" s="61" t="s">
        <v>1702</v>
      </c>
      <c r="AI344" s="61">
        <v>0</v>
      </c>
      <c r="AJ344" s="61" t="s">
        <v>2200</v>
      </c>
      <c r="AK344" s="62">
        <v>2025</v>
      </c>
      <c r="AL344" s="62">
        <v>11</v>
      </c>
      <c r="AM344" s="62">
        <v>0</v>
      </c>
      <c r="AN344" s="62">
        <v>6</v>
      </c>
      <c r="AO344" s="62">
        <v>13</v>
      </c>
      <c r="AP344" s="61" t="s">
        <v>67</v>
      </c>
      <c r="AQ344" s="61" t="s">
        <v>1221</v>
      </c>
      <c r="AR344" s="61" t="s">
        <v>2406</v>
      </c>
      <c r="AS344" s="61" t="s">
        <v>2987</v>
      </c>
      <c r="AT344" s="61" t="s">
        <v>1702</v>
      </c>
      <c r="AU344" s="61" t="b">
        <v>1</v>
      </c>
      <c r="AV344" s="61" t="b">
        <v>0</v>
      </c>
      <c r="AW344" s="61" t="s">
        <v>1702</v>
      </c>
      <c r="AX344" s="61" t="s">
        <v>1702</v>
      </c>
      <c r="AY344" s="61">
        <v>0</v>
      </c>
      <c r="AZ344" s="61">
        <v>0</v>
      </c>
      <c r="BA344" s="61">
        <v>0</v>
      </c>
      <c r="BB344" s="61" t="s">
        <v>1951</v>
      </c>
      <c r="BC344" s="61">
        <v>7</v>
      </c>
      <c r="BD344" s="61" t="b">
        <v>0</v>
      </c>
      <c r="BH344" s="47" t="str">
        <f t="shared" si="11"/>
        <v>SGCC</v>
      </c>
      <c r="BI344" s="47" t="str">
        <f t="shared" si="10"/>
        <v>Z22</v>
      </c>
      <c r="BJ344" s="47">
        <v>1219</v>
      </c>
    </row>
    <row r="345" spans="1:62" hidden="1">
      <c r="A345" s="61" t="b">
        <v>0</v>
      </c>
      <c r="B345" s="62">
        <v>11286</v>
      </c>
      <c r="C345" s="61" t="s">
        <v>1702</v>
      </c>
      <c r="D345" s="61" t="s">
        <v>3004</v>
      </c>
      <c r="E345" s="61" t="s">
        <v>3013</v>
      </c>
      <c r="F345" s="61" t="s">
        <v>2069</v>
      </c>
      <c r="G345" s="62" t="s">
        <v>1702</v>
      </c>
      <c r="H345" s="61" t="s">
        <v>67</v>
      </c>
      <c r="I345" s="61" t="s">
        <v>1675</v>
      </c>
      <c r="J345" s="61" t="s">
        <v>3005</v>
      </c>
      <c r="K345" s="61" t="s">
        <v>3013</v>
      </c>
      <c r="L345" s="61" t="s">
        <v>2032</v>
      </c>
      <c r="M345" s="61" t="s">
        <v>1894</v>
      </c>
      <c r="N345" s="61" t="s">
        <v>1702</v>
      </c>
      <c r="O345" s="61" t="s">
        <v>1945</v>
      </c>
      <c r="P345" s="61">
        <v>0.6</v>
      </c>
      <c r="Q345" s="61">
        <v>174</v>
      </c>
      <c r="R345" s="61">
        <v>665</v>
      </c>
      <c r="S345" s="61" t="s">
        <v>2405</v>
      </c>
      <c r="T345" s="61" t="s">
        <v>2405</v>
      </c>
      <c r="U345" s="61" t="s">
        <v>2041</v>
      </c>
      <c r="V345" s="61" t="s">
        <v>3012</v>
      </c>
      <c r="W345" s="61" t="s">
        <v>1938</v>
      </c>
      <c r="X345" s="61" t="s">
        <v>1447</v>
      </c>
      <c r="Y345" s="61" t="s">
        <v>2963</v>
      </c>
      <c r="Z345" s="62">
        <v>100</v>
      </c>
      <c r="AA345" s="61">
        <v>54</v>
      </c>
      <c r="AB345" s="62">
        <v>100</v>
      </c>
      <c r="AC345" s="61">
        <v>54</v>
      </c>
      <c r="AD345" s="62">
        <v>100</v>
      </c>
      <c r="AE345" s="61">
        <v>54</v>
      </c>
      <c r="AF345" s="61" t="s">
        <v>2062</v>
      </c>
      <c r="AG345" s="61" t="s">
        <v>1959</v>
      </c>
      <c r="AH345" s="61" t="s">
        <v>1702</v>
      </c>
      <c r="AI345" s="61">
        <v>0</v>
      </c>
      <c r="AJ345" s="61" t="s">
        <v>2200</v>
      </c>
      <c r="AK345" s="62">
        <v>2025</v>
      </c>
      <c r="AL345" s="62">
        <v>11</v>
      </c>
      <c r="AM345" s="62">
        <v>0</v>
      </c>
      <c r="AN345" s="62">
        <v>6</v>
      </c>
      <c r="AO345" s="62">
        <v>13</v>
      </c>
      <c r="AP345" s="61" t="s">
        <v>67</v>
      </c>
      <c r="AQ345" s="61" t="s">
        <v>1221</v>
      </c>
      <c r="AR345" s="61" t="s">
        <v>2406</v>
      </c>
      <c r="AS345" s="61" t="s">
        <v>2987</v>
      </c>
      <c r="AT345" s="61" t="s">
        <v>1702</v>
      </c>
      <c r="AU345" s="61" t="b">
        <v>1</v>
      </c>
      <c r="AV345" s="61" t="b">
        <v>0</v>
      </c>
      <c r="AW345" s="61" t="s">
        <v>1702</v>
      </c>
      <c r="AX345" s="61" t="s">
        <v>1702</v>
      </c>
      <c r="AY345" s="61">
        <v>0</v>
      </c>
      <c r="AZ345" s="61">
        <v>0</v>
      </c>
      <c r="BA345" s="61">
        <v>0</v>
      </c>
      <c r="BB345" s="61" t="s">
        <v>1951</v>
      </c>
      <c r="BC345" s="61">
        <v>7</v>
      </c>
      <c r="BD345" s="61" t="b">
        <v>0</v>
      </c>
      <c r="BH345" s="47" t="str">
        <f t="shared" si="11"/>
        <v>SGCC</v>
      </c>
      <c r="BI345" s="47" t="str">
        <f t="shared" si="10"/>
        <v>Z22</v>
      </c>
      <c r="BJ345" s="47">
        <v>1219</v>
      </c>
    </row>
    <row r="346" spans="1:62" hidden="1">
      <c r="A346" s="61" t="b">
        <v>0</v>
      </c>
      <c r="B346" s="62">
        <v>11287</v>
      </c>
      <c r="C346" s="61" t="s">
        <v>1702</v>
      </c>
      <c r="D346" s="61" t="s">
        <v>3004</v>
      </c>
      <c r="E346" s="61" t="s">
        <v>3014</v>
      </c>
      <c r="F346" s="61" t="s">
        <v>2069</v>
      </c>
      <c r="G346" s="62" t="s">
        <v>1702</v>
      </c>
      <c r="H346" s="61" t="s">
        <v>67</v>
      </c>
      <c r="I346" s="61" t="s">
        <v>1675</v>
      </c>
      <c r="J346" s="61" t="s">
        <v>3005</v>
      </c>
      <c r="K346" s="61" t="s">
        <v>3014</v>
      </c>
      <c r="L346" s="61" t="s">
        <v>2032</v>
      </c>
      <c r="M346" s="61" t="s">
        <v>1894</v>
      </c>
      <c r="N346" s="61" t="s">
        <v>1702</v>
      </c>
      <c r="O346" s="61" t="s">
        <v>1945</v>
      </c>
      <c r="P346" s="61">
        <v>0.6</v>
      </c>
      <c r="Q346" s="61">
        <v>174</v>
      </c>
      <c r="R346" s="61">
        <v>665</v>
      </c>
      <c r="S346" s="61" t="s">
        <v>2405</v>
      </c>
      <c r="T346" s="61" t="s">
        <v>2405</v>
      </c>
      <c r="U346" s="61" t="s">
        <v>2041</v>
      </c>
      <c r="V346" s="61" t="s">
        <v>3012</v>
      </c>
      <c r="W346" s="61" t="s">
        <v>1938</v>
      </c>
      <c r="X346" s="61" t="s">
        <v>1447</v>
      </c>
      <c r="Y346" s="61" t="s">
        <v>2963</v>
      </c>
      <c r="Z346" s="62">
        <v>100</v>
      </c>
      <c r="AA346" s="61">
        <v>54</v>
      </c>
      <c r="AB346" s="62">
        <v>100</v>
      </c>
      <c r="AC346" s="61">
        <v>54</v>
      </c>
      <c r="AD346" s="62">
        <v>100</v>
      </c>
      <c r="AE346" s="61">
        <v>54</v>
      </c>
      <c r="AF346" s="61" t="s">
        <v>2062</v>
      </c>
      <c r="AG346" s="61" t="s">
        <v>1959</v>
      </c>
      <c r="AH346" s="61" t="s">
        <v>1702</v>
      </c>
      <c r="AI346" s="61">
        <v>0</v>
      </c>
      <c r="AJ346" s="61" t="s">
        <v>2200</v>
      </c>
      <c r="AK346" s="62">
        <v>2025</v>
      </c>
      <c r="AL346" s="62">
        <v>11</v>
      </c>
      <c r="AM346" s="62">
        <v>0</v>
      </c>
      <c r="AN346" s="62">
        <v>6</v>
      </c>
      <c r="AO346" s="62">
        <v>13</v>
      </c>
      <c r="AP346" s="61" t="s">
        <v>67</v>
      </c>
      <c r="AQ346" s="61" t="s">
        <v>1221</v>
      </c>
      <c r="AR346" s="61" t="s">
        <v>2406</v>
      </c>
      <c r="AS346" s="61" t="s">
        <v>2987</v>
      </c>
      <c r="AT346" s="61" t="s">
        <v>1702</v>
      </c>
      <c r="AU346" s="61" t="b">
        <v>1</v>
      </c>
      <c r="AV346" s="61" t="b">
        <v>0</v>
      </c>
      <c r="AW346" s="61" t="s">
        <v>1702</v>
      </c>
      <c r="AX346" s="61" t="s">
        <v>1702</v>
      </c>
      <c r="AY346" s="61">
        <v>0</v>
      </c>
      <c r="AZ346" s="61">
        <v>0</v>
      </c>
      <c r="BA346" s="61">
        <v>0</v>
      </c>
      <c r="BB346" s="61" t="s">
        <v>1951</v>
      </c>
      <c r="BC346" s="61">
        <v>7</v>
      </c>
      <c r="BD346" s="61" t="b">
        <v>0</v>
      </c>
      <c r="BH346" s="47" t="str">
        <f t="shared" si="11"/>
        <v>SGCC</v>
      </c>
      <c r="BI346" s="47" t="str">
        <f t="shared" si="10"/>
        <v>Z22</v>
      </c>
      <c r="BJ346" s="47">
        <v>1219</v>
      </c>
    </row>
    <row r="347" spans="1:62" hidden="1">
      <c r="A347" s="61" t="b">
        <v>0</v>
      </c>
      <c r="B347" s="62">
        <v>11288</v>
      </c>
      <c r="C347" s="61" t="s">
        <v>1702</v>
      </c>
      <c r="D347" s="61" t="s">
        <v>3004</v>
      </c>
      <c r="E347" s="61" t="s">
        <v>3015</v>
      </c>
      <c r="F347" s="61" t="s">
        <v>2069</v>
      </c>
      <c r="G347" s="62" t="s">
        <v>1702</v>
      </c>
      <c r="H347" s="61" t="s">
        <v>67</v>
      </c>
      <c r="I347" s="61" t="s">
        <v>1675</v>
      </c>
      <c r="J347" s="61" t="s">
        <v>3005</v>
      </c>
      <c r="K347" s="61" t="s">
        <v>3015</v>
      </c>
      <c r="L347" s="61" t="s">
        <v>2032</v>
      </c>
      <c r="M347" s="61" t="s">
        <v>1894</v>
      </c>
      <c r="N347" s="61" t="s">
        <v>1702</v>
      </c>
      <c r="O347" s="61" t="s">
        <v>1945</v>
      </c>
      <c r="P347" s="61">
        <v>0.6</v>
      </c>
      <c r="Q347" s="61">
        <v>174</v>
      </c>
      <c r="R347" s="61">
        <v>665</v>
      </c>
      <c r="S347" s="61" t="s">
        <v>2405</v>
      </c>
      <c r="T347" s="61" t="s">
        <v>2405</v>
      </c>
      <c r="U347" s="61" t="s">
        <v>2041</v>
      </c>
      <c r="V347" s="61" t="s">
        <v>3012</v>
      </c>
      <c r="W347" s="61" t="s">
        <v>1938</v>
      </c>
      <c r="X347" s="61" t="s">
        <v>1447</v>
      </c>
      <c r="Y347" s="61" t="s">
        <v>2963</v>
      </c>
      <c r="Z347" s="62">
        <v>29</v>
      </c>
      <c r="AA347" s="61">
        <v>16</v>
      </c>
      <c r="AB347" s="62">
        <v>29</v>
      </c>
      <c r="AC347" s="61">
        <v>16</v>
      </c>
      <c r="AD347" s="62">
        <v>29</v>
      </c>
      <c r="AE347" s="61">
        <v>16</v>
      </c>
      <c r="AF347" s="61" t="s">
        <v>2062</v>
      </c>
      <c r="AG347" s="61" t="s">
        <v>1959</v>
      </c>
      <c r="AH347" s="61" t="s">
        <v>1702</v>
      </c>
      <c r="AI347" s="61">
        <v>0</v>
      </c>
      <c r="AJ347" s="61" t="s">
        <v>2200</v>
      </c>
      <c r="AK347" s="62">
        <v>2025</v>
      </c>
      <c r="AL347" s="62">
        <v>11</v>
      </c>
      <c r="AM347" s="62">
        <v>0</v>
      </c>
      <c r="AN347" s="62">
        <v>6</v>
      </c>
      <c r="AO347" s="62">
        <v>13</v>
      </c>
      <c r="AP347" s="61" t="s">
        <v>67</v>
      </c>
      <c r="AQ347" s="61" t="s">
        <v>1221</v>
      </c>
      <c r="AR347" s="61" t="s">
        <v>2406</v>
      </c>
      <c r="AS347" s="61" t="s">
        <v>2987</v>
      </c>
      <c r="AT347" s="61" t="s">
        <v>1702</v>
      </c>
      <c r="AU347" s="61" t="b">
        <v>1</v>
      </c>
      <c r="AV347" s="61" t="b">
        <v>0</v>
      </c>
      <c r="AW347" s="61" t="s">
        <v>1702</v>
      </c>
      <c r="AX347" s="61" t="s">
        <v>1702</v>
      </c>
      <c r="AY347" s="61">
        <v>0</v>
      </c>
      <c r="AZ347" s="61">
        <v>0</v>
      </c>
      <c r="BA347" s="61">
        <v>0</v>
      </c>
      <c r="BB347" s="61" t="s">
        <v>1951</v>
      </c>
      <c r="BC347" s="61">
        <v>7</v>
      </c>
      <c r="BD347" s="61" t="b">
        <v>0</v>
      </c>
      <c r="BH347" s="47" t="str">
        <f t="shared" si="11"/>
        <v>SGCC</v>
      </c>
      <c r="BI347" s="47" t="str">
        <f t="shared" si="10"/>
        <v>Z22</v>
      </c>
      <c r="BJ347" s="47">
        <v>1219</v>
      </c>
    </row>
    <row r="348" spans="1:62" hidden="1">
      <c r="A348" s="61" t="b">
        <v>0</v>
      </c>
      <c r="B348" s="62">
        <v>11289</v>
      </c>
      <c r="C348" s="61" t="s">
        <v>1702</v>
      </c>
      <c r="D348" s="61" t="s">
        <v>3004</v>
      </c>
      <c r="E348" s="61" t="s">
        <v>3016</v>
      </c>
      <c r="F348" s="61" t="s">
        <v>2069</v>
      </c>
      <c r="G348" s="62" t="s">
        <v>1702</v>
      </c>
      <c r="H348" s="61" t="s">
        <v>67</v>
      </c>
      <c r="I348" s="61" t="s">
        <v>1675</v>
      </c>
      <c r="J348" s="61" t="s">
        <v>3005</v>
      </c>
      <c r="K348" s="61" t="s">
        <v>3016</v>
      </c>
      <c r="L348" s="61" t="s">
        <v>2032</v>
      </c>
      <c r="M348" s="61" t="s">
        <v>1894</v>
      </c>
      <c r="N348" s="61" t="s">
        <v>1702</v>
      </c>
      <c r="O348" s="61" t="s">
        <v>1945</v>
      </c>
      <c r="P348" s="61">
        <v>0.6</v>
      </c>
      <c r="Q348" s="61">
        <v>174</v>
      </c>
      <c r="R348" s="61">
        <v>665</v>
      </c>
      <c r="S348" s="61" t="s">
        <v>2405</v>
      </c>
      <c r="T348" s="61" t="s">
        <v>2405</v>
      </c>
      <c r="U348" s="61" t="s">
        <v>2041</v>
      </c>
      <c r="V348" s="61" t="s">
        <v>3012</v>
      </c>
      <c r="W348" s="61" t="s">
        <v>1938</v>
      </c>
      <c r="X348" s="61" t="s">
        <v>1447</v>
      </c>
      <c r="Y348" s="61" t="s">
        <v>2963</v>
      </c>
      <c r="Z348" s="62">
        <v>70</v>
      </c>
      <c r="AA348" s="61">
        <v>38</v>
      </c>
      <c r="AB348" s="62">
        <v>70</v>
      </c>
      <c r="AC348" s="61">
        <v>38</v>
      </c>
      <c r="AD348" s="62">
        <v>70</v>
      </c>
      <c r="AE348" s="61">
        <v>38</v>
      </c>
      <c r="AF348" s="61" t="s">
        <v>2062</v>
      </c>
      <c r="AG348" s="61" t="s">
        <v>1959</v>
      </c>
      <c r="AH348" s="61" t="s">
        <v>1702</v>
      </c>
      <c r="AI348" s="61">
        <v>0</v>
      </c>
      <c r="AJ348" s="61" t="s">
        <v>2200</v>
      </c>
      <c r="AK348" s="62">
        <v>2025</v>
      </c>
      <c r="AL348" s="62">
        <v>11</v>
      </c>
      <c r="AM348" s="62">
        <v>0</v>
      </c>
      <c r="AN348" s="62">
        <v>6</v>
      </c>
      <c r="AO348" s="62">
        <v>13</v>
      </c>
      <c r="AP348" s="61" t="s">
        <v>67</v>
      </c>
      <c r="AQ348" s="61" t="s">
        <v>1221</v>
      </c>
      <c r="AR348" s="61" t="s">
        <v>2406</v>
      </c>
      <c r="AS348" s="61" t="s">
        <v>2987</v>
      </c>
      <c r="AT348" s="61" t="s">
        <v>1702</v>
      </c>
      <c r="AU348" s="61" t="b">
        <v>1</v>
      </c>
      <c r="AV348" s="61" t="b">
        <v>0</v>
      </c>
      <c r="AW348" s="61" t="s">
        <v>1702</v>
      </c>
      <c r="AX348" s="61" t="s">
        <v>1702</v>
      </c>
      <c r="AY348" s="61">
        <v>0</v>
      </c>
      <c r="AZ348" s="61">
        <v>0</v>
      </c>
      <c r="BA348" s="61">
        <v>0</v>
      </c>
      <c r="BB348" s="61" t="s">
        <v>1951</v>
      </c>
      <c r="BC348" s="61">
        <v>7</v>
      </c>
      <c r="BD348" s="61" t="b">
        <v>0</v>
      </c>
      <c r="BH348" s="47" t="str">
        <f t="shared" si="11"/>
        <v>SGCC</v>
      </c>
      <c r="BI348" s="47" t="str">
        <f t="shared" si="10"/>
        <v>Z22</v>
      </c>
      <c r="BJ348" s="47">
        <v>1219</v>
      </c>
    </row>
    <row r="349" spans="1:62" hidden="1">
      <c r="A349" s="61" t="b">
        <v>0</v>
      </c>
      <c r="B349" s="62">
        <v>11290</v>
      </c>
      <c r="C349" s="61" t="s">
        <v>1702</v>
      </c>
      <c r="D349" s="61" t="s">
        <v>3017</v>
      </c>
      <c r="E349" s="61" t="s">
        <v>4049</v>
      </c>
      <c r="F349" s="61" t="s">
        <v>2069</v>
      </c>
      <c r="G349" s="62" t="s">
        <v>1702</v>
      </c>
      <c r="H349" s="61" t="s">
        <v>757</v>
      </c>
      <c r="I349" s="61" t="s">
        <v>1675</v>
      </c>
      <c r="J349" s="61" t="s">
        <v>3018</v>
      </c>
      <c r="K349" s="61" t="s">
        <v>4049</v>
      </c>
      <c r="L349" s="61" t="s">
        <v>2032</v>
      </c>
      <c r="M349" s="61" t="s">
        <v>1894</v>
      </c>
      <c r="N349" s="61" t="s">
        <v>1702</v>
      </c>
      <c r="O349" s="61" t="s">
        <v>1945</v>
      </c>
      <c r="P349" s="61">
        <v>0.6</v>
      </c>
      <c r="Q349" s="61">
        <v>98</v>
      </c>
      <c r="R349" s="61">
        <v>170</v>
      </c>
      <c r="S349" s="61" t="s">
        <v>3580</v>
      </c>
      <c r="T349" s="61" t="s">
        <v>3580</v>
      </c>
      <c r="U349" s="61" t="s">
        <v>2041</v>
      </c>
      <c r="V349" s="61" t="s">
        <v>4050</v>
      </c>
      <c r="W349" s="61" t="s">
        <v>1938</v>
      </c>
      <c r="X349" s="61" t="s">
        <v>1447</v>
      </c>
      <c r="Y349" s="61" t="s">
        <v>2963</v>
      </c>
      <c r="Z349" s="62">
        <v>155</v>
      </c>
      <c r="AA349" s="61">
        <v>12</v>
      </c>
      <c r="AB349" s="62">
        <v>155</v>
      </c>
      <c r="AC349" s="61">
        <v>12</v>
      </c>
      <c r="AD349" s="62">
        <v>155</v>
      </c>
      <c r="AE349" s="61">
        <v>12</v>
      </c>
      <c r="AF349" s="61" t="s">
        <v>2062</v>
      </c>
      <c r="AG349" s="61" t="s">
        <v>1959</v>
      </c>
      <c r="AH349" s="61" t="s">
        <v>1702</v>
      </c>
      <c r="AI349" s="61">
        <v>0</v>
      </c>
      <c r="AJ349" s="61" t="s">
        <v>3788</v>
      </c>
      <c r="AK349" s="62">
        <v>2025</v>
      </c>
      <c r="AL349" s="62">
        <v>11</v>
      </c>
      <c r="AM349" s="62">
        <v>0</v>
      </c>
      <c r="AN349" s="62">
        <v>5</v>
      </c>
      <c r="AO349" s="62">
        <v>28</v>
      </c>
      <c r="AP349" s="61" t="s">
        <v>757</v>
      </c>
      <c r="AQ349" s="61" t="s">
        <v>1221</v>
      </c>
      <c r="AR349" s="61" t="s">
        <v>3582</v>
      </c>
      <c r="AS349" s="61" t="s">
        <v>2974</v>
      </c>
      <c r="AT349" s="61" t="s">
        <v>1702</v>
      </c>
      <c r="AU349" s="61" t="b">
        <v>1</v>
      </c>
      <c r="AV349" s="61" t="b">
        <v>0</v>
      </c>
      <c r="AW349" s="61" t="s">
        <v>1702</v>
      </c>
      <c r="AX349" s="61" t="s">
        <v>1702</v>
      </c>
      <c r="AY349" s="61">
        <v>0</v>
      </c>
      <c r="AZ349" s="61">
        <v>0</v>
      </c>
      <c r="BA349" s="61">
        <v>0</v>
      </c>
      <c r="BB349" s="61" t="s">
        <v>1951</v>
      </c>
      <c r="BC349" s="61">
        <v>7</v>
      </c>
      <c r="BD349" s="61" t="b">
        <v>0</v>
      </c>
      <c r="BH349" s="47" t="str">
        <f t="shared" si="11"/>
        <v>SGCC</v>
      </c>
      <c r="BI349" s="47" t="str">
        <f t="shared" si="10"/>
        <v>Z22</v>
      </c>
      <c r="BJ349" s="47">
        <v>1219</v>
      </c>
    </row>
    <row r="350" spans="1:62" hidden="1">
      <c r="A350" s="61" t="b">
        <v>0</v>
      </c>
      <c r="B350" s="62">
        <v>11291</v>
      </c>
      <c r="C350" s="61" t="s">
        <v>1702</v>
      </c>
      <c r="D350" s="61" t="s">
        <v>3017</v>
      </c>
      <c r="E350" s="61" t="s">
        <v>4052</v>
      </c>
      <c r="F350" s="61" t="s">
        <v>1702</v>
      </c>
      <c r="G350" s="62" t="s">
        <v>1702</v>
      </c>
      <c r="H350" s="61" t="s">
        <v>1702</v>
      </c>
      <c r="I350" s="61" t="s">
        <v>1675</v>
      </c>
      <c r="J350" s="61" t="s">
        <v>3018</v>
      </c>
      <c r="K350" s="61" t="s">
        <v>4052</v>
      </c>
      <c r="L350" s="61" t="s">
        <v>2032</v>
      </c>
      <c r="M350" s="61" t="s">
        <v>1894</v>
      </c>
      <c r="N350" s="61" t="s">
        <v>1702</v>
      </c>
      <c r="O350" s="61" t="s">
        <v>1945</v>
      </c>
      <c r="P350" s="61">
        <v>0.6</v>
      </c>
      <c r="Q350" s="61">
        <v>55</v>
      </c>
      <c r="R350" s="61">
        <v>0</v>
      </c>
      <c r="S350" s="61" t="s">
        <v>3612</v>
      </c>
      <c r="T350" s="61" t="s">
        <v>3612</v>
      </c>
      <c r="U350" s="61" t="s">
        <v>2041</v>
      </c>
      <c r="V350" s="61" t="s">
        <v>4053</v>
      </c>
      <c r="W350" s="61" t="s">
        <v>1938</v>
      </c>
      <c r="X350" s="61" t="s">
        <v>1447</v>
      </c>
      <c r="Y350" s="61" t="s">
        <v>2963</v>
      </c>
      <c r="Z350" s="62">
        <v>1</v>
      </c>
      <c r="AA350" s="61">
        <v>54</v>
      </c>
      <c r="AB350" s="62">
        <v>1</v>
      </c>
      <c r="AC350" s="61">
        <v>54</v>
      </c>
      <c r="AD350" s="62">
        <v>1</v>
      </c>
      <c r="AE350" s="61">
        <v>54</v>
      </c>
      <c r="AF350" s="61" t="s">
        <v>2066</v>
      </c>
      <c r="AG350" s="61" t="s">
        <v>1958</v>
      </c>
      <c r="AH350" s="61" t="s">
        <v>1702</v>
      </c>
      <c r="AI350" s="61">
        <v>0</v>
      </c>
      <c r="AJ350" s="61" t="s">
        <v>3887</v>
      </c>
      <c r="AK350" s="62">
        <v>2025</v>
      </c>
      <c r="AL350" s="62">
        <v>11</v>
      </c>
      <c r="AM350" s="62">
        <v>0</v>
      </c>
      <c r="AN350" s="62">
        <v>5</v>
      </c>
      <c r="AO350" s="62">
        <v>24</v>
      </c>
      <c r="AP350" s="61" t="s">
        <v>1702</v>
      </c>
      <c r="AQ350" s="61" t="s">
        <v>1702</v>
      </c>
      <c r="AR350" s="61" t="s">
        <v>1702</v>
      </c>
      <c r="AS350" s="61" t="s">
        <v>2974</v>
      </c>
      <c r="AT350" s="61" t="s">
        <v>1702</v>
      </c>
      <c r="AU350" s="61" t="b">
        <v>1</v>
      </c>
      <c r="AV350" s="61" t="b">
        <v>0</v>
      </c>
      <c r="AW350" s="61" t="s">
        <v>1702</v>
      </c>
      <c r="AX350" s="61" t="s">
        <v>1702</v>
      </c>
      <c r="AY350" s="61">
        <v>0</v>
      </c>
      <c r="AZ350" s="61">
        <v>0</v>
      </c>
      <c r="BA350" s="61">
        <v>0</v>
      </c>
      <c r="BB350" s="61" t="s">
        <v>1951</v>
      </c>
      <c r="BC350" s="61">
        <v>7</v>
      </c>
      <c r="BD350" s="61" t="b">
        <v>0</v>
      </c>
      <c r="BH350" s="47" t="str">
        <f t="shared" si="11"/>
        <v>SGCC</v>
      </c>
      <c r="BI350" s="47" t="str">
        <f t="shared" si="10"/>
        <v>Z22</v>
      </c>
      <c r="BJ350" s="47">
        <v>1219</v>
      </c>
    </row>
    <row r="351" spans="1:62" hidden="1">
      <c r="A351" s="61" t="b">
        <v>0</v>
      </c>
      <c r="B351" s="62">
        <v>11292</v>
      </c>
      <c r="C351" s="61" t="s">
        <v>1702</v>
      </c>
      <c r="D351" s="61" t="s">
        <v>3017</v>
      </c>
      <c r="E351" s="61" t="s">
        <v>4055</v>
      </c>
      <c r="F351" s="61" t="s">
        <v>1702</v>
      </c>
      <c r="G351" s="62" t="s">
        <v>1702</v>
      </c>
      <c r="H351" s="61" t="s">
        <v>1702</v>
      </c>
      <c r="I351" s="61" t="s">
        <v>1675</v>
      </c>
      <c r="J351" s="61" t="s">
        <v>3018</v>
      </c>
      <c r="K351" s="61" t="s">
        <v>4055</v>
      </c>
      <c r="L351" s="61" t="s">
        <v>2032</v>
      </c>
      <c r="M351" s="61" t="s">
        <v>1894</v>
      </c>
      <c r="N351" s="61" t="s">
        <v>1702</v>
      </c>
      <c r="O351" s="61" t="s">
        <v>1945</v>
      </c>
      <c r="P351" s="61">
        <v>0.6</v>
      </c>
      <c r="Q351" s="61">
        <v>129</v>
      </c>
      <c r="R351" s="61">
        <v>1185</v>
      </c>
      <c r="S351" s="61" t="s">
        <v>4056</v>
      </c>
      <c r="T351" s="61" t="s">
        <v>4056</v>
      </c>
      <c r="U351" s="61" t="s">
        <v>2041</v>
      </c>
      <c r="V351" s="61" t="s">
        <v>4054</v>
      </c>
      <c r="W351" s="61" t="s">
        <v>1938</v>
      </c>
      <c r="X351" s="61" t="s">
        <v>1447</v>
      </c>
      <c r="Y351" s="61" t="s">
        <v>2963</v>
      </c>
      <c r="Z351" s="62">
        <v>71</v>
      </c>
      <c r="AA351" s="61">
        <v>51</v>
      </c>
      <c r="AB351" s="62">
        <v>71</v>
      </c>
      <c r="AC351" s="61">
        <v>51</v>
      </c>
      <c r="AD351" s="62">
        <v>71</v>
      </c>
      <c r="AE351" s="61">
        <v>51</v>
      </c>
      <c r="AF351" s="61" t="s">
        <v>2237</v>
      </c>
      <c r="AG351" s="61" t="s">
        <v>1959</v>
      </c>
      <c r="AH351" s="61" t="s">
        <v>1702</v>
      </c>
      <c r="AI351" s="61">
        <v>0</v>
      </c>
      <c r="AJ351" s="61" t="s">
        <v>3907</v>
      </c>
      <c r="AK351" s="62">
        <v>2025</v>
      </c>
      <c r="AL351" s="62">
        <v>12</v>
      </c>
      <c r="AM351" s="62">
        <v>0</v>
      </c>
      <c r="AN351" s="62">
        <v>5</v>
      </c>
      <c r="AO351" s="62">
        <v>6</v>
      </c>
      <c r="AP351" s="61" t="s">
        <v>1702</v>
      </c>
      <c r="AQ351" s="61" t="s">
        <v>1702</v>
      </c>
      <c r="AR351" s="61" t="s">
        <v>1702</v>
      </c>
      <c r="AS351" s="61" t="s">
        <v>2974</v>
      </c>
      <c r="AT351" s="61" t="s">
        <v>1702</v>
      </c>
      <c r="AU351" s="61" t="b">
        <v>1</v>
      </c>
      <c r="AV351" s="61" t="b">
        <v>0</v>
      </c>
      <c r="AW351" s="61" t="s">
        <v>1702</v>
      </c>
      <c r="AX351" s="61" t="s">
        <v>1702</v>
      </c>
      <c r="AY351" s="61">
        <v>0</v>
      </c>
      <c r="AZ351" s="61">
        <v>0</v>
      </c>
      <c r="BA351" s="61">
        <v>0</v>
      </c>
      <c r="BB351" s="61" t="s">
        <v>1951</v>
      </c>
      <c r="BC351" s="61">
        <v>7</v>
      </c>
      <c r="BD351" s="61" t="b">
        <v>0</v>
      </c>
      <c r="BH351" s="47" t="str">
        <f t="shared" si="11"/>
        <v>SGCC</v>
      </c>
      <c r="BI351" s="47" t="str">
        <f t="shared" si="10"/>
        <v>Z22</v>
      </c>
      <c r="BJ351" s="47">
        <v>1219</v>
      </c>
    </row>
    <row r="352" spans="1:62" hidden="1">
      <c r="A352" s="61" t="b">
        <v>0</v>
      </c>
      <c r="B352" s="62">
        <v>11293</v>
      </c>
      <c r="C352" s="61" t="s">
        <v>1702</v>
      </c>
      <c r="D352" s="61" t="s">
        <v>3017</v>
      </c>
      <c r="E352" s="61" t="s">
        <v>4057</v>
      </c>
      <c r="F352" s="61" t="s">
        <v>1702</v>
      </c>
      <c r="G352" s="62" t="s">
        <v>1702</v>
      </c>
      <c r="H352" s="61" t="s">
        <v>1702</v>
      </c>
      <c r="I352" s="61" t="s">
        <v>1675</v>
      </c>
      <c r="J352" s="61" t="s">
        <v>3018</v>
      </c>
      <c r="K352" s="61" t="s">
        <v>4057</v>
      </c>
      <c r="L352" s="61" t="s">
        <v>2032</v>
      </c>
      <c r="M352" s="61" t="s">
        <v>1894</v>
      </c>
      <c r="N352" s="61" t="s">
        <v>1702</v>
      </c>
      <c r="O352" s="61" t="s">
        <v>1945</v>
      </c>
      <c r="P352" s="61">
        <v>0.6</v>
      </c>
      <c r="Q352" s="61">
        <v>63</v>
      </c>
      <c r="R352" s="61">
        <v>0</v>
      </c>
      <c r="S352" s="61" t="s">
        <v>2589</v>
      </c>
      <c r="T352" s="61" t="s">
        <v>2589</v>
      </c>
      <c r="U352" s="61" t="s">
        <v>2041</v>
      </c>
      <c r="V352" s="61" t="s">
        <v>4058</v>
      </c>
      <c r="W352" s="61" t="s">
        <v>1938</v>
      </c>
      <c r="X352" s="61" t="s">
        <v>1447</v>
      </c>
      <c r="Y352" s="61" t="s">
        <v>2963</v>
      </c>
      <c r="Z352" s="62">
        <v>1</v>
      </c>
      <c r="AA352" s="61">
        <v>39</v>
      </c>
      <c r="AB352" s="62">
        <v>1</v>
      </c>
      <c r="AC352" s="61">
        <v>39</v>
      </c>
      <c r="AD352" s="62">
        <v>1</v>
      </c>
      <c r="AE352" s="61">
        <v>39</v>
      </c>
      <c r="AF352" s="61" t="s">
        <v>2731</v>
      </c>
      <c r="AG352" s="61" t="s">
        <v>1958</v>
      </c>
      <c r="AH352" s="61" t="s">
        <v>1702</v>
      </c>
      <c r="AI352" s="61">
        <v>0</v>
      </c>
      <c r="AJ352" s="61" t="s">
        <v>3820</v>
      </c>
      <c r="AK352" s="62">
        <v>2025</v>
      </c>
      <c r="AL352" s="62">
        <v>12</v>
      </c>
      <c r="AM352" s="62">
        <v>0</v>
      </c>
      <c r="AN352" s="62">
        <v>5</v>
      </c>
      <c r="AO352" s="62">
        <v>5</v>
      </c>
      <c r="AP352" s="61" t="s">
        <v>1702</v>
      </c>
      <c r="AQ352" s="61" t="s">
        <v>1702</v>
      </c>
      <c r="AR352" s="61" t="s">
        <v>1702</v>
      </c>
      <c r="AS352" s="61" t="s">
        <v>2974</v>
      </c>
      <c r="AT352" s="61" t="s">
        <v>1702</v>
      </c>
      <c r="AU352" s="61" t="b">
        <v>1</v>
      </c>
      <c r="AV352" s="61" t="b">
        <v>0</v>
      </c>
      <c r="AW352" s="61" t="s">
        <v>1702</v>
      </c>
      <c r="AX352" s="61" t="s">
        <v>1702</v>
      </c>
      <c r="AY352" s="61">
        <v>0</v>
      </c>
      <c r="AZ352" s="61">
        <v>0</v>
      </c>
      <c r="BA352" s="61">
        <v>0</v>
      </c>
      <c r="BB352" s="61" t="s">
        <v>1951</v>
      </c>
      <c r="BC352" s="61">
        <v>7</v>
      </c>
      <c r="BD352" s="61" t="b">
        <v>0</v>
      </c>
      <c r="BH352" s="47" t="str">
        <f t="shared" si="11"/>
        <v>SGCC</v>
      </c>
      <c r="BI352" s="47" t="str">
        <f t="shared" si="10"/>
        <v>Z22</v>
      </c>
      <c r="BJ352" s="47">
        <v>1219</v>
      </c>
    </row>
    <row r="353" spans="1:62" hidden="1">
      <c r="A353" s="61" t="b">
        <v>0</v>
      </c>
      <c r="B353" s="62">
        <v>11294</v>
      </c>
      <c r="C353" s="61" t="s">
        <v>1702</v>
      </c>
      <c r="D353" s="61" t="s">
        <v>4604</v>
      </c>
      <c r="E353" s="61" t="s">
        <v>4605</v>
      </c>
      <c r="F353" s="61" t="s">
        <v>1702</v>
      </c>
      <c r="G353" s="62" t="s">
        <v>1702</v>
      </c>
      <c r="H353" s="61" t="s">
        <v>1702</v>
      </c>
      <c r="I353" s="61" t="s">
        <v>1675</v>
      </c>
      <c r="J353" s="61" t="s">
        <v>4606</v>
      </c>
      <c r="K353" s="61" t="s">
        <v>4605</v>
      </c>
      <c r="L353" s="61" t="s">
        <v>2032</v>
      </c>
      <c r="M353" s="61" t="s">
        <v>1702</v>
      </c>
      <c r="N353" s="61" t="s">
        <v>1702</v>
      </c>
      <c r="O353" s="61" t="s">
        <v>1945</v>
      </c>
      <c r="P353" s="61">
        <v>1.2</v>
      </c>
      <c r="Q353" s="61">
        <v>20</v>
      </c>
      <c r="R353" s="61">
        <v>0</v>
      </c>
      <c r="S353" s="61" t="s">
        <v>4607</v>
      </c>
      <c r="T353" s="61" t="s">
        <v>1702</v>
      </c>
      <c r="U353" s="61" t="s">
        <v>2041</v>
      </c>
      <c r="V353" s="61" t="s">
        <v>4608</v>
      </c>
      <c r="W353" s="61" t="s">
        <v>1938</v>
      </c>
      <c r="X353" s="61" t="s">
        <v>1447</v>
      </c>
      <c r="Y353" s="61" t="s">
        <v>2963</v>
      </c>
      <c r="Z353" s="62">
        <v>1</v>
      </c>
      <c r="AA353" s="61">
        <v>55</v>
      </c>
      <c r="AB353" s="62">
        <v>1</v>
      </c>
      <c r="AC353" s="61">
        <v>55</v>
      </c>
      <c r="AD353" s="62">
        <v>1</v>
      </c>
      <c r="AE353" s="61">
        <v>55</v>
      </c>
      <c r="AF353" s="61" t="s">
        <v>2649</v>
      </c>
      <c r="AG353" s="61" t="s">
        <v>1958</v>
      </c>
      <c r="AH353" s="61" t="s">
        <v>1702</v>
      </c>
      <c r="AI353" s="61">
        <v>0</v>
      </c>
      <c r="AJ353" s="61" t="s">
        <v>4412</v>
      </c>
      <c r="AK353" s="62">
        <v>2026</v>
      </c>
      <c r="AL353" s="62">
        <v>1</v>
      </c>
      <c r="AM353" s="62">
        <v>0</v>
      </c>
      <c r="AN353" s="62">
        <v>3</v>
      </c>
      <c r="AO353" s="62">
        <v>25</v>
      </c>
      <c r="AP353" s="61" t="s">
        <v>1702</v>
      </c>
      <c r="AQ353" s="61" t="s">
        <v>1702</v>
      </c>
      <c r="AR353" s="61" t="s">
        <v>1702</v>
      </c>
      <c r="AS353" s="61" t="s">
        <v>2980</v>
      </c>
      <c r="AT353" s="61" t="s">
        <v>1702</v>
      </c>
      <c r="AU353" s="61" t="b">
        <v>1</v>
      </c>
      <c r="AV353" s="61" t="b">
        <v>0</v>
      </c>
      <c r="AW353" s="61" t="s">
        <v>1702</v>
      </c>
      <c r="AX353" s="61" t="s">
        <v>1702</v>
      </c>
      <c r="AY353" s="61">
        <v>0</v>
      </c>
      <c r="AZ353" s="61">
        <v>0</v>
      </c>
      <c r="BA353" s="61">
        <v>0</v>
      </c>
      <c r="BB353" s="61" t="s">
        <v>1951</v>
      </c>
      <c r="BC353" s="61">
        <v>10</v>
      </c>
      <c r="BD353" s="61" t="b">
        <v>0</v>
      </c>
      <c r="BH353" s="47" t="s">
        <v>1197</v>
      </c>
      <c r="BI353" s="47" t="str">
        <f t="shared" si="10"/>
        <v>Z22</v>
      </c>
      <c r="BJ353" s="47">
        <v>1219</v>
      </c>
    </row>
    <row r="354" spans="1:62" hidden="1">
      <c r="A354" s="61" t="b">
        <v>0</v>
      </c>
      <c r="B354" s="62">
        <v>11296</v>
      </c>
      <c r="C354" s="61" t="s">
        <v>1702</v>
      </c>
      <c r="D354" s="61" t="s">
        <v>3294</v>
      </c>
      <c r="E354" s="61" t="s">
        <v>5054</v>
      </c>
      <c r="F354" s="61" t="s">
        <v>2065</v>
      </c>
      <c r="G354" s="62" t="s">
        <v>1702</v>
      </c>
      <c r="H354" s="61" t="s">
        <v>1702</v>
      </c>
      <c r="I354" s="61" t="s">
        <v>1675</v>
      </c>
      <c r="J354" s="61" t="s">
        <v>3295</v>
      </c>
      <c r="K354" s="61" t="s">
        <v>5055</v>
      </c>
      <c r="L354" s="61" t="s">
        <v>2032</v>
      </c>
      <c r="M354" s="61" t="s">
        <v>1894</v>
      </c>
      <c r="N354" s="61" t="s">
        <v>1702</v>
      </c>
      <c r="O354" s="61" t="s">
        <v>1945</v>
      </c>
      <c r="P354" s="61">
        <v>2</v>
      </c>
      <c r="Q354" s="61">
        <v>65</v>
      </c>
      <c r="R354" s="61">
        <v>858</v>
      </c>
      <c r="S354" s="61" t="s">
        <v>3880</v>
      </c>
      <c r="T354" s="61" t="s">
        <v>1702</v>
      </c>
      <c r="U354" s="61" t="s">
        <v>2041</v>
      </c>
      <c r="V354" s="61" t="s">
        <v>5056</v>
      </c>
      <c r="W354" s="61" t="s">
        <v>1938</v>
      </c>
      <c r="X354" s="61" t="s">
        <v>1447</v>
      </c>
      <c r="Y354" s="61" t="s">
        <v>2963</v>
      </c>
      <c r="Z354" s="62">
        <v>64</v>
      </c>
      <c r="AA354" s="61">
        <v>61</v>
      </c>
      <c r="AB354" s="62">
        <v>64</v>
      </c>
      <c r="AC354" s="61">
        <v>61</v>
      </c>
      <c r="AD354" s="62">
        <v>64</v>
      </c>
      <c r="AE354" s="61">
        <v>61</v>
      </c>
      <c r="AF354" s="61" t="s">
        <v>2095</v>
      </c>
      <c r="AG354" s="61" t="s">
        <v>3737</v>
      </c>
      <c r="AH354" s="61" t="s">
        <v>5057</v>
      </c>
      <c r="AI354" s="61">
        <v>0</v>
      </c>
      <c r="AJ354" s="61" t="s">
        <v>4959</v>
      </c>
      <c r="AK354" s="62">
        <v>2026</v>
      </c>
      <c r="AL354" s="62">
        <v>3</v>
      </c>
      <c r="AM354" s="62">
        <v>0</v>
      </c>
      <c r="AN354" s="62">
        <v>2</v>
      </c>
      <c r="AO354" s="62">
        <v>8</v>
      </c>
      <c r="AP354" s="61" t="s">
        <v>1702</v>
      </c>
      <c r="AQ354" s="61" t="s">
        <v>1702</v>
      </c>
      <c r="AR354" s="61" t="s">
        <v>1702</v>
      </c>
      <c r="AS354" s="61" t="s">
        <v>3296</v>
      </c>
      <c r="AT354" s="61" t="s">
        <v>1702</v>
      </c>
      <c r="AU354" s="61" t="b">
        <v>1</v>
      </c>
      <c r="AV354" s="61" t="b">
        <v>0</v>
      </c>
      <c r="AW354" s="61" t="s">
        <v>1702</v>
      </c>
      <c r="AX354" s="61" t="s">
        <v>1702</v>
      </c>
      <c r="AY354" s="61">
        <v>0</v>
      </c>
      <c r="AZ354" s="61">
        <v>0</v>
      </c>
      <c r="BA354" s="61">
        <v>0</v>
      </c>
      <c r="BB354" s="61" t="s">
        <v>1951</v>
      </c>
      <c r="BC354" s="61">
        <v>11</v>
      </c>
      <c r="BD354" s="61" t="b">
        <v>0</v>
      </c>
      <c r="BH354" s="47" t="s">
        <v>1197</v>
      </c>
      <c r="BI354" s="47" t="str">
        <f t="shared" si="10"/>
        <v>Z22</v>
      </c>
      <c r="BJ354" s="47">
        <v>1219</v>
      </c>
    </row>
    <row r="355" spans="1:62" hidden="1">
      <c r="A355" s="61" t="b">
        <v>0</v>
      </c>
      <c r="B355" s="62">
        <v>11297</v>
      </c>
      <c r="C355" s="61" t="s">
        <v>1702</v>
      </c>
      <c r="D355" s="61" t="s">
        <v>3297</v>
      </c>
      <c r="E355" s="61" t="s">
        <v>4327</v>
      </c>
      <c r="F355" s="61" t="s">
        <v>1702</v>
      </c>
      <c r="G355" s="62" t="s">
        <v>1702</v>
      </c>
      <c r="H355" s="61" t="s">
        <v>1702</v>
      </c>
      <c r="I355" s="61" t="s">
        <v>1675</v>
      </c>
      <c r="J355" s="61" t="s">
        <v>3298</v>
      </c>
      <c r="K355" s="61" t="s">
        <v>4327</v>
      </c>
      <c r="L355" s="61" t="s">
        <v>2032</v>
      </c>
      <c r="M355" s="61" t="s">
        <v>1894</v>
      </c>
      <c r="N355" s="61" t="s">
        <v>1702</v>
      </c>
      <c r="O355" s="61" t="s">
        <v>1945</v>
      </c>
      <c r="P355" s="61">
        <v>2</v>
      </c>
      <c r="Q355" s="61">
        <v>105</v>
      </c>
      <c r="R355" s="61">
        <v>795</v>
      </c>
      <c r="S355" s="61" t="s">
        <v>4328</v>
      </c>
      <c r="T355" s="61" t="s">
        <v>4328</v>
      </c>
      <c r="U355" s="61" t="s">
        <v>2041</v>
      </c>
      <c r="V355" s="61" t="s">
        <v>4329</v>
      </c>
      <c r="W355" s="61" t="s">
        <v>1938</v>
      </c>
      <c r="X355" s="61" t="s">
        <v>1447</v>
      </c>
      <c r="Y355" s="61" t="s">
        <v>2963</v>
      </c>
      <c r="Z355" s="62">
        <v>102</v>
      </c>
      <c r="AA355" s="61">
        <v>132</v>
      </c>
      <c r="AB355" s="62">
        <v>102</v>
      </c>
      <c r="AC355" s="61">
        <v>132</v>
      </c>
      <c r="AD355" s="62">
        <v>102</v>
      </c>
      <c r="AE355" s="61">
        <v>132</v>
      </c>
      <c r="AF355" s="61" t="s">
        <v>3928</v>
      </c>
      <c r="AG355" s="61" t="s">
        <v>1959</v>
      </c>
      <c r="AH355" s="61" t="s">
        <v>1702</v>
      </c>
      <c r="AI355" s="61">
        <v>0</v>
      </c>
      <c r="AJ355" s="61" t="s">
        <v>4305</v>
      </c>
      <c r="AK355" s="62">
        <v>2025</v>
      </c>
      <c r="AL355" s="62">
        <v>12</v>
      </c>
      <c r="AM355" s="62">
        <v>0</v>
      </c>
      <c r="AN355" s="62">
        <v>5</v>
      </c>
      <c r="AO355" s="62">
        <v>2</v>
      </c>
      <c r="AP355" s="61" t="s">
        <v>1702</v>
      </c>
      <c r="AQ355" s="61" t="s">
        <v>1702</v>
      </c>
      <c r="AR355" s="61" t="s">
        <v>1702</v>
      </c>
      <c r="AS355" s="61" t="s">
        <v>3299</v>
      </c>
      <c r="AT355" s="61" t="s">
        <v>1702</v>
      </c>
      <c r="AU355" s="61" t="b">
        <v>1</v>
      </c>
      <c r="AV355" s="61" t="b">
        <v>0</v>
      </c>
      <c r="AW355" s="61" t="s">
        <v>1702</v>
      </c>
      <c r="AX355" s="61" t="s">
        <v>1702</v>
      </c>
      <c r="AY355" s="61">
        <v>0</v>
      </c>
      <c r="AZ355" s="61">
        <v>0</v>
      </c>
      <c r="BA355" s="61">
        <v>0</v>
      </c>
      <c r="BB355" s="61" t="s">
        <v>1951</v>
      </c>
      <c r="BC355" s="61">
        <v>11</v>
      </c>
      <c r="BD355" s="61" t="b">
        <v>0</v>
      </c>
      <c r="BH355" s="47" t="s">
        <v>1197</v>
      </c>
      <c r="BI355" s="47" t="str">
        <f t="shared" si="10"/>
        <v>Z22</v>
      </c>
      <c r="BJ355" s="47">
        <v>1219</v>
      </c>
    </row>
    <row r="356" spans="1:62" hidden="1">
      <c r="A356" s="61" t="b">
        <v>0</v>
      </c>
      <c r="B356" s="62">
        <v>11298</v>
      </c>
      <c r="C356" s="61" t="s">
        <v>1702</v>
      </c>
      <c r="D356" s="61" t="s">
        <v>3297</v>
      </c>
      <c r="E356" s="61" t="s">
        <v>4330</v>
      </c>
      <c r="F356" s="61" t="s">
        <v>2119</v>
      </c>
      <c r="G356" s="62" t="s">
        <v>1702</v>
      </c>
      <c r="H356" s="61" t="s">
        <v>641</v>
      </c>
      <c r="I356" s="61" t="s">
        <v>1675</v>
      </c>
      <c r="J356" s="61" t="s">
        <v>3298</v>
      </c>
      <c r="K356" s="61" t="s">
        <v>4331</v>
      </c>
      <c r="L356" s="61" t="s">
        <v>2032</v>
      </c>
      <c r="M356" s="61" t="s">
        <v>1894</v>
      </c>
      <c r="N356" s="61" t="s">
        <v>1702</v>
      </c>
      <c r="O356" s="61" t="s">
        <v>1945</v>
      </c>
      <c r="P356" s="61">
        <v>2</v>
      </c>
      <c r="Q356" s="61">
        <v>122</v>
      </c>
      <c r="R356" s="61">
        <v>325</v>
      </c>
      <c r="S356" s="61" t="s">
        <v>3240</v>
      </c>
      <c r="T356" s="61" t="s">
        <v>3240</v>
      </c>
      <c r="U356" s="61" t="s">
        <v>2041</v>
      </c>
      <c r="V356" s="61" t="s">
        <v>4332</v>
      </c>
      <c r="W356" s="61" t="s">
        <v>1938</v>
      </c>
      <c r="X356" s="61" t="s">
        <v>1447</v>
      </c>
      <c r="Y356" s="61" t="s">
        <v>2963</v>
      </c>
      <c r="Z356" s="62">
        <v>101</v>
      </c>
      <c r="AA356" s="61">
        <v>63</v>
      </c>
      <c r="AB356" s="62">
        <v>101</v>
      </c>
      <c r="AC356" s="61">
        <v>63</v>
      </c>
      <c r="AD356" s="62">
        <v>101</v>
      </c>
      <c r="AE356" s="61">
        <v>63</v>
      </c>
      <c r="AF356" s="61" t="s">
        <v>4333</v>
      </c>
      <c r="AG356" s="61" t="s">
        <v>3734</v>
      </c>
      <c r="AH356" s="61" t="s">
        <v>4334</v>
      </c>
      <c r="AI356" s="61">
        <v>0</v>
      </c>
      <c r="AJ356" s="61" t="s">
        <v>4280</v>
      </c>
      <c r="AK356" s="62">
        <v>2026</v>
      </c>
      <c r="AL356" s="62">
        <v>1</v>
      </c>
      <c r="AM356" s="62">
        <v>0</v>
      </c>
      <c r="AN356" s="62">
        <v>4</v>
      </c>
      <c r="AO356" s="62">
        <v>11</v>
      </c>
      <c r="AP356" s="61" t="s">
        <v>641</v>
      </c>
      <c r="AQ356" s="61" t="s">
        <v>1270</v>
      </c>
      <c r="AR356" s="61" t="s">
        <v>3242</v>
      </c>
      <c r="AS356" s="61" t="s">
        <v>3299</v>
      </c>
      <c r="AT356" s="61" t="s">
        <v>1702</v>
      </c>
      <c r="AU356" s="61" t="b">
        <v>1</v>
      </c>
      <c r="AV356" s="61" t="b">
        <v>0</v>
      </c>
      <c r="AW356" s="61" t="s">
        <v>1702</v>
      </c>
      <c r="AX356" s="61" t="s">
        <v>1702</v>
      </c>
      <c r="AY356" s="61">
        <v>0</v>
      </c>
      <c r="AZ356" s="61">
        <v>0</v>
      </c>
      <c r="BA356" s="61">
        <v>0</v>
      </c>
      <c r="BB356" s="61" t="s">
        <v>1951</v>
      </c>
      <c r="BC356" s="61">
        <v>11</v>
      </c>
      <c r="BD356" s="61" t="b">
        <v>0</v>
      </c>
      <c r="BH356" s="47" t="s">
        <v>1197</v>
      </c>
      <c r="BI356" s="47" t="str">
        <f t="shared" si="10"/>
        <v>Z22</v>
      </c>
      <c r="BJ356" s="47">
        <v>1219</v>
      </c>
    </row>
    <row r="357" spans="1:62" hidden="1">
      <c r="A357" s="61" t="b">
        <v>0</v>
      </c>
      <c r="B357" s="62">
        <v>11299</v>
      </c>
      <c r="C357" s="61" t="s">
        <v>1702</v>
      </c>
      <c r="D357" s="61" t="s">
        <v>3022</v>
      </c>
      <c r="E357" s="61" t="s">
        <v>4335</v>
      </c>
      <c r="F357" s="61" t="s">
        <v>1702</v>
      </c>
      <c r="G357" s="62" t="s">
        <v>1702</v>
      </c>
      <c r="H357" s="61" t="s">
        <v>1702</v>
      </c>
      <c r="I357" s="61" t="s">
        <v>1675</v>
      </c>
      <c r="J357" s="61" t="s">
        <v>3023</v>
      </c>
      <c r="K357" s="61" t="s">
        <v>4335</v>
      </c>
      <c r="L357" s="61" t="s">
        <v>2032</v>
      </c>
      <c r="M357" s="61" t="s">
        <v>1894</v>
      </c>
      <c r="N357" s="61" t="s">
        <v>1702</v>
      </c>
      <c r="O357" s="61" t="s">
        <v>1945</v>
      </c>
      <c r="P357" s="61">
        <v>2</v>
      </c>
      <c r="Q357" s="61">
        <v>34</v>
      </c>
      <c r="R357" s="61">
        <v>0</v>
      </c>
      <c r="S357" s="61" t="s">
        <v>2663</v>
      </c>
      <c r="T357" s="61" t="s">
        <v>2663</v>
      </c>
      <c r="U357" s="61" t="s">
        <v>2041</v>
      </c>
      <c r="V357" s="61" t="s">
        <v>4336</v>
      </c>
      <c r="W357" s="61" t="s">
        <v>1938</v>
      </c>
      <c r="X357" s="61" t="s">
        <v>1447</v>
      </c>
      <c r="Y357" s="61" t="s">
        <v>2963</v>
      </c>
      <c r="Z357" s="62">
        <v>1</v>
      </c>
      <c r="AA357" s="61">
        <v>86</v>
      </c>
      <c r="AB357" s="62">
        <v>1</v>
      </c>
      <c r="AC357" s="61">
        <v>86</v>
      </c>
      <c r="AD357" s="62">
        <v>1</v>
      </c>
      <c r="AE357" s="61">
        <v>86</v>
      </c>
      <c r="AF357" s="61" t="s">
        <v>3395</v>
      </c>
      <c r="AG357" s="61" t="s">
        <v>1958</v>
      </c>
      <c r="AH357" s="61" t="s">
        <v>1702</v>
      </c>
      <c r="AI357" s="61">
        <v>0</v>
      </c>
      <c r="AJ357" s="61" t="s">
        <v>4264</v>
      </c>
      <c r="AK357" s="62">
        <v>2026</v>
      </c>
      <c r="AL357" s="62">
        <v>1</v>
      </c>
      <c r="AM357" s="62">
        <v>0</v>
      </c>
      <c r="AN357" s="62">
        <v>4</v>
      </c>
      <c r="AO357" s="62">
        <v>6</v>
      </c>
      <c r="AP357" s="61" t="s">
        <v>1702</v>
      </c>
      <c r="AQ357" s="61" t="s">
        <v>1702</v>
      </c>
      <c r="AR357" s="61" t="s">
        <v>1702</v>
      </c>
      <c r="AS357" s="61" t="s">
        <v>2974</v>
      </c>
      <c r="AT357" s="61" t="s">
        <v>1702</v>
      </c>
      <c r="AU357" s="61" t="b">
        <v>1</v>
      </c>
      <c r="AV357" s="61" t="b">
        <v>0</v>
      </c>
      <c r="AW357" s="61" t="s">
        <v>1702</v>
      </c>
      <c r="AX357" s="61" t="s">
        <v>1702</v>
      </c>
      <c r="AY357" s="61">
        <v>0</v>
      </c>
      <c r="AZ357" s="61">
        <v>0</v>
      </c>
      <c r="BA357" s="61">
        <v>0</v>
      </c>
      <c r="BB357" s="61" t="s">
        <v>1951</v>
      </c>
      <c r="BC357" s="61">
        <v>11</v>
      </c>
      <c r="BD357" s="61" t="b">
        <v>0</v>
      </c>
      <c r="BH357" s="47" t="s">
        <v>1197</v>
      </c>
      <c r="BI357" s="47" t="str">
        <f t="shared" si="10"/>
        <v>Z22</v>
      </c>
      <c r="BJ357" s="47">
        <v>1219</v>
      </c>
    </row>
    <row r="358" spans="1:62" hidden="1">
      <c r="A358" s="61" t="b">
        <v>0</v>
      </c>
      <c r="B358" s="62">
        <v>11337</v>
      </c>
      <c r="C358" s="61" t="s">
        <v>1702</v>
      </c>
      <c r="D358" s="61" t="s">
        <v>4337</v>
      </c>
      <c r="E358" s="61" t="s">
        <v>5562</v>
      </c>
      <c r="F358" s="61" t="s">
        <v>4880</v>
      </c>
      <c r="G358" s="62" t="s">
        <v>1702</v>
      </c>
      <c r="H358" s="61" t="s">
        <v>374</v>
      </c>
      <c r="I358" s="61" t="s">
        <v>1675</v>
      </c>
      <c r="J358" s="61" t="s">
        <v>4338</v>
      </c>
      <c r="K358" s="61" t="s">
        <v>5562</v>
      </c>
      <c r="L358" s="61" t="s">
        <v>2032</v>
      </c>
      <c r="M358" s="61" t="s">
        <v>1702</v>
      </c>
      <c r="N358" s="61" t="s">
        <v>1702</v>
      </c>
      <c r="O358" s="61" t="s">
        <v>1954</v>
      </c>
      <c r="P358" s="61">
        <v>0.5</v>
      </c>
      <c r="Q358" s="61">
        <v>63</v>
      </c>
      <c r="R358" s="61">
        <v>0</v>
      </c>
      <c r="S358" s="61" t="s">
        <v>5058</v>
      </c>
      <c r="T358" s="61" t="s">
        <v>5058</v>
      </c>
      <c r="U358" s="61" t="s">
        <v>2041</v>
      </c>
      <c r="V358" s="61" t="s">
        <v>5563</v>
      </c>
      <c r="W358" s="61" t="s">
        <v>1967</v>
      </c>
      <c r="X358" s="61" t="s">
        <v>1447</v>
      </c>
      <c r="Y358" s="61" t="s">
        <v>4339</v>
      </c>
      <c r="Z358" s="62">
        <v>1</v>
      </c>
      <c r="AA358" s="61">
        <v>181</v>
      </c>
      <c r="AB358" s="62">
        <v>1</v>
      </c>
      <c r="AC358" s="61">
        <v>181</v>
      </c>
      <c r="AD358" s="62">
        <v>1</v>
      </c>
      <c r="AE358" s="61">
        <v>181</v>
      </c>
      <c r="AF358" s="61" t="s">
        <v>2592</v>
      </c>
      <c r="AG358" s="61" t="s">
        <v>1958</v>
      </c>
      <c r="AH358" s="61" t="s">
        <v>1702</v>
      </c>
      <c r="AI358" s="61">
        <v>0</v>
      </c>
      <c r="AJ358" s="61" t="s">
        <v>5503</v>
      </c>
      <c r="AK358" s="62">
        <v>2026</v>
      </c>
      <c r="AL358" s="62">
        <v>3</v>
      </c>
      <c r="AM358" s="62">
        <v>0</v>
      </c>
      <c r="AN358" s="62">
        <v>1</v>
      </c>
      <c r="AO358" s="62">
        <v>25</v>
      </c>
      <c r="AP358" s="61" t="s">
        <v>374</v>
      </c>
      <c r="AQ358" s="61" t="s">
        <v>1221</v>
      </c>
      <c r="AR358" s="61" t="s">
        <v>5059</v>
      </c>
      <c r="AS358" s="61" t="s">
        <v>4340</v>
      </c>
      <c r="AT358" s="61" t="s">
        <v>1702</v>
      </c>
      <c r="AU358" s="61" t="b">
        <v>1</v>
      </c>
      <c r="AV358" s="61" t="b">
        <v>0</v>
      </c>
      <c r="AW358" s="61" t="s">
        <v>1702</v>
      </c>
      <c r="AX358" s="61" t="s">
        <v>1702</v>
      </c>
      <c r="AY358" s="61">
        <v>0</v>
      </c>
      <c r="AZ358" s="61">
        <v>0</v>
      </c>
      <c r="BA358" s="61">
        <v>0</v>
      </c>
      <c r="BB358" s="61" t="s">
        <v>1997</v>
      </c>
      <c r="BC358" s="61">
        <v>3</v>
      </c>
      <c r="BD358" s="61" t="b">
        <v>0</v>
      </c>
      <c r="BH358" s="47" t="s">
        <v>1197</v>
      </c>
      <c r="BI358" s="47" t="str">
        <f t="shared" si="10"/>
        <v>Z08</v>
      </c>
      <c r="BJ358" s="47">
        <v>1219</v>
      </c>
    </row>
    <row r="359" spans="1:62" hidden="1">
      <c r="A359" s="61" t="b">
        <v>0</v>
      </c>
      <c r="B359" s="62">
        <v>11344</v>
      </c>
      <c r="C359" s="61" t="s">
        <v>1702</v>
      </c>
      <c r="D359" s="61" t="s">
        <v>6803</v>
      </c>
      <c r="E359" s="61" t="s">
        <v>6804</v>
      </c>
      <c r="F359" s="61" t="s">
        <v>6224</v>
      </c>
      <c r="G359" s="62" t="s">
        <v>1702</v>
      </c>
      <c r="H359" s="61" t="s">
        <v>200</v>
      </c>
      <c r="I359" s="61" t="s">
        <v>1675</v>
      </c>
      <c r="J359" s="61" t="s">
        <v>6428</v>
      </c>
      <c r="K359" s="61" t="s">
        <v>6804</v>
      </c>
      <c r="L359" s="61" t="s">
        <v>2032</v>
      </c>
      <c r="M359" s="61" t="s">
        <v>1702</v>
      </c>
      <c r="N359" s="61" t="s">
        <v>1702</v>
      </c>
      <c r="O359" s="61" t="s">
        <v>1945</v>
      </c>
      <c r="P359" s="61">
        <v>1.2</v>
      </c>
      <c r="Q359" s="61">
        <v>56</v>
      </c>
      <c r="R359" s="61">
        <v>346</v>
      </c>
      <c r="S359" s="61" t="s">
        <v>6322</v>
      </c>
      <c r="T359" s="61" t="s">
        <v>6322</v>
      </c>
      <c r="U359" s="61" t="s">
        <v>2041</v>
      </c>
      <c r="V359" s="61" t="s">
        <v>6805</v>
      </c>
      <c r="W359" s="61" t="s">
        <v>1955</v>
      </c>
      <c r="X359" s="61" t="s">
        <v>1447</v>
      </c>
      <c r="Y359" s="61" t="s">
        <v>6429</v>
      </c>
      <c r="Z359" s="62">
        <v>908</v>
      </c>
      <c r="AA359" s="61">
        <v>168</v>
      </c>
      <c r="AB359" s="62">
        <v>908</v>
      </c>
      <c r="AC359" s="61">
        <v>168</v>
      </c>
      <c r="AD359" s="62">
        <v>908</v>
      </c>
      <c r="AE359" s="61">
        <v>168</v>
      </c>
      <c r="AF359" s="61" t="s">
        <v>2062</v>
      </c>
      <c r="AG359" s="61" t="s">
        <v>1959</v>
      </c>
      <c r="AH359" s="61" t="s">
        <v>1702</v>
      </c>
      <c r="AI359" s="61">
        <v>0</v>
      </c>
      <c r="AJ359" s="61" t="s">
        <v>6758</v>
      </c>
      <c r="AK359" s="62">
        <v>2026</v>
      </c>
      <c r="AL359" s="62">
        <v>5</v>
      </c>
      <c r="AM359" s="62">
        <v>0</v>
      </c>
      <c r="AN359" s="62">
        <v>0</v>
      </c>
      <c r="AO359" s="62">
        <v>10</v>
      </c>
      <c r="AP359" s="61" t="s">
        <v>200</v>
      </c>
      <c r="AQ359" s="61" t="s">
        <v>1298</v>
      </c>
      <c r="AR359" s="61" t="s">
        <v>2635</v>
      </c>
      <c r="AS359" s="61" t="s">
        <v>6806</v>
      </c>
      <c r="AT359" s="61" t="s">
        <v>1702</v>
      </c>
      <c r="AU359" s="61" t="b">
        <v>0</v>
      </c>
      <c r="AV359" s="61" t="b">
        <v>0</v>
      </c>
      <c r="AW359" s="61" t="s">
        <v>1702</v>
      </c>
      <c r="AX359" s="61" t="s">
        <v>1702</v>
      </c>
      <c r="AY359" s="61">
        <v>0</v>
      </c>
      <c r="AZ359" s="61">
        <v>0</v>
      </c>
      <c r="BA359" s="61">
        <v>0</v>
      </c>
      <c r="BB359" s="61" t="s">
        <v>6807</v>
      </c>
      <c r="BC359" s="61">
        <v>2</v>
      </c>
      <c r="BD359" s="61" t="b">
        <v>0</v>
      </c>
      <c r="BH359" s="47" t="s">
        <v>1197</v>
      </c>
      <c r="BI359" s="47" t="str">
        <f t="shared" si="10"/>
        <v>Z22</v>
      </c>
      <c r="BJ359" s="47">
        <v>1219</v>
      </c>
    </row>
    <row r="360" spans="1:62" hidden="1">
      <c r="A360" s="61" t="b">
        <v>0</v>
      </c>
      <c r="B360" s="62">
        <v>11350</v>
      </c>
      <c r="C360" s="61" t="s">
        <v>1702</v>
      </c>
      <c r="D360" s="61" t="s">
        <v>3028</v>
      </c>
      <c r="E360" s="61" t="s">
        <v>4611</v>
      </c>
      <c r="F360" s="61" t="s">
        <v>2168</v>
      </c>
      <c r="G360" s="62" t="s">
        <v>1702</v>
      </c>
      <c r="H360" s="61" t="s">
        <v>1004</v>
      </c>
      <c r="I360" s="61" t="s">
        <v>1675</v>
      </c>
      <c r="J360" s="61" t="s">
        <v>3029</v>
      </c>
      <c r="K360" s="61" t="s">
        <v>4612</v>
      </c>
      <c r="L360" s="61" t="s">
        <v>2032</v>
      </c>
      <c r="M360" s="61" t="s">
        <v>1702</v>
      </c>
      <c r="N360" s="61" t="s">
        <v>1702</v>
      </c>
      <c r="O360" s="61" t="s">
        <v>1954</v>
      </c>
      <c r="P360" s="61">
        <v>0.6</v>
      </c>
      <c r="Q360" s="61">
        <v>400</v>
      </c>
      <c r="R360" s="61">
        <v>580</v>
      </c>
      <c r="S360" s="61" t="s">
        <v>4609</v>
      </c>
      <c r="T360" s="61" t="s">
        <v>2723</v>
      </c>
      <c r="U360" s="61" t="s">
        <v>2041</v>
      </c>
      <c r="V360" s="61" t="s">
        <v>4610</v>
      </c>
      <c r="W360" s="61" t="s">
        <v>1955</v>
      </c>
      <c r="X360" s="61" t="s">
        <v>1447</v>
      </c>
      <c r="Y360" s="61" t="s">
        <v>3026</v>
      </c>
      <c r="Z360" s="62">
        <v>31</v>
      </c>
      <c r="AA360" s="61">
        <v>35</v>
      </c>
      <c r="AB360" s="62">
        <v>31</v>
      </c>
      <c r="AC360" s="61">
        <v>35</v>
      </c>
      <c r="AD360" s="62">
        <v>31</v>
      </c>
      <c r="AE360" s="61">
        <v>35</v>
      </c>
      <c r="AF360" s="61" t="s">
        <v>2037</v>
      </c>
      <c r="AG360" s="61" t="s">
        <v>3737</v>
      </c>
      <c r="AH360" s="61" t="s">
        <v>4613</v>
      </c>
      <c r="AI360" s="61">
        <v>0</v>
      </c>
      <c r="AJ360" s="61" t="s">
        <v>4560</v>
      </c>
      <c r="AK360" s="62">
        <v>2026</v>
      </c>
      <c r="AL360" s="62">
        <v>2</v>
      </c>
      <c r="AM360" s="62">
        <v>0</v>
      </c>
      <c r="AN360" s="62">
        <v>3</v>
      </c>
      <c r="AO360" s="62">
        <v>14</v>
      </c>
      <c r="AP360" s="61" t="s">
        <v>1004</v>
      </c>
      <c r="AQ360" s="61" t="s">
        <v>1221</v>
      </c>
      <c r="AR360" s="61" t="s">
        <v>2725</v>
      </c>
      <c r="AS360" s="61" t="s">
        <v>3027</v>
      </c>
      <c r="AT360" s="61" t="s">
        <v>1702</v>
      </c>
      <c r="AU360" s="61" t="b">
        <v>1</v>
      </c>
      <c r="AV360" s="61" t="b">
        <v>0</v>
      </c>
      <c r="AW360" s="61" t="s">
        <v>1702</v>
      </c>
      <c r="AX360" s="61" t="s">
        <v>1702</v>
      </c>
      <c r="AY360" s="61">
        <v>0</v>
      </c>
      <c r="AZ360" s="61">
        <v>0</v>
      </c>
      <c r="BA360" s="61">
        <v>0</v>
      </c>
      <c r="BB360" s="61" t="s">
        <v>1956</v>
      </c>
      <c r="BC360" s="61">
        <v>1</v>
      </c>
      <c r="BD360" s="61" t="b">
        <v>0</v>
      </c>
      <c r="BH360" s="47" t="str">
        <f t="shared" si="11"/>
        <v>SGCD</v>
      </c>
      <c r="BI360" s="47" t="str">
        <f t="shared" si="10"/>
        <v>Z08</v>
      </c>
      <c r="BJ360" s="47">
        <v>1219</v>
      </c>
    </row>
    <row r="361" spans="1:62" hidden="1">
      <c r="A361" s="61" t="b">
        <v>0</v>
      </c>
      <c r="B361" s="62">
        <v>11351</v>
      </c>
      <c r="C361" s="61" t="s">
        <v>1702</v>
      </c>
      <c r="D361" s="61" t="s">
        <v>4060</v>
      </c>
      <c r="E361" s="61" t="s">
        <v>4615</v>
      </c>
      <c r="F361" s="61" t="s">
        <v>2065</v>
      </c>
      <c r="G361" s="62" t="s">
        <v>1702</v>
      </c>
      <c r="H361" s="61" t="s">
        <v>461</v>
      </c>
      <c r="I361" s="61" t="s">
        <v>1675</v>
      </c>
      <c r="J361" s="61" t="s">
        <v>4061</v>
      </c>
      <c r="K361" s="61" t="s">
        <v>4616</v>
      </c>
      <c r="L361" s="61" t="s">
        <v>2032</v>
      </c>
      <c r="M361" s="61" t="s">
        <v>1702</v>
      </c>
      <c r="N361" s="61" t="s">
        <v>1702</v>
      </c>
      <c r="O361" s="61" t="s">
        <v>1957</v>
      </c>
      <c r="P361" s="61">
        <v>0.8</v>
      </c>
      <c r="Q361" s="61">
        <v>301</v>
      </c>
      <c r="R361" s="61">
        <v>1220</v>
      </c>
      <c r="S361" s="61" t="s">
        <v>3196</v>
      </c>
      <c r="T361" s="61" t="s">
        <v>1702</v>
      </c>
      <c r="U361" s="61" t="s">
        <v>2041</v>
      </c>
      <c r="V361" s="61" t="s">
        <v>4614</v>
      </c>
      <c r="W361" s="61" t="s">
        <v>1955</v>
      </c>
      <c r="X361" s="61" t="s">
        <v>1447</v>
      </c>
      <c r="Y361" s="61" t="s">
        <v>3026</v>
      </c>
      <c r="Z361" s="62">
        <v>28</v>
      </c>
      <c r="AA361" s="61">
        <v>59</v>
      </c>
      <c r="AB361" s="62">
        <v>28</v>
      </c>
      <c r="AC361" s="61">
        <v>59</v>
      </c>
      <c r="AD361" s="62">
        <v>28</v>
      </c>
      <c r="AE361" s="61">
        <v>59</v>
      </c>
      <c r="AF361" s="61" t="s">
        <v>2095</v>
      </c>
      <c r="AG361" s="61" t="s">
        <v>3737</v>
      </c>
      <c r="AH361" s="61" t="s">
        <v>4617</v>
      </c>
      <c r="AI361" s="61">
        <v>0</v>
      </c>
      <c r="AJ361" s="61" t="s">
        <v>4531</v>
      </c>
      <c r="AK361" s="62">
        <v>2026</v>
      </c>
      <c r="AL361" s="62">
        <v>2</v>
      </c>
      <c r="AM361" s="62">
        <v>0</v>
      </c>
      <c r="AN361" s="62">
        <v>3</v>
      </c>
      <c r="AO361" s="62">
        <v>8</v>
      </c>
      <c r="AP361" s="61" t="s">
        <v>461</v>
      </c>
      <c r="AQ361" s="61" t="s">
        <v>1221</v>
      </c>
      <c r="AR361" s="61" t="s">
        <v>3197</v>
      </c>
      <c r="AS361" s="61" t="s">
        <v>4062</v>
      </c>
      <c r="AT361" s="61" t="s">
        <v>1702</v>
      </c>
      <c r="AU361" s="61" t="b">
        <v>1</v>
      </c>
      <c r="AV361" s="61" t="b">
        <v>0</v>
      </c>
      <c r="AW361" s="61" t="s">
        <v>1702</v>
      </c>
      <c r="AX361" s="61" t="s">
        <v>1702</v>
      </c>
      <c r="AY361" s="61">
        <v>0</v>
      </c>
      <c r="AZ361" s="61">
        <v>0</v>
      </c>
      <c r="BA361" s="61">
        <v>0</v>
      </c>
      <c r="BB361" s="61" t="s">
        <v>1956</v>
      </c>
      <c r="BC361" s="61">
        <v>2</v>
      </c>
      <c r="BD361" s="61" t="b">
        <v>0</v>
      </c>
      <c r="BH361" s="47" t="str">
        <f t="shared" si="11"/>
        <v>SGCD</v>
      </c>
      <c r="BI361" s="47" t="str">
        <f t="shared" si="10"/>
        <v>Z22</v>
      </c>
      <c r="BJ361" s="47">
        <v>1219</v>
      </c>
    </row>
    <row r="362" spans="1:62" hidden="1">
      <c r="A362" s="61" t="b">
        <v>0</v>
      </c>
      <c r="B362" s="62">
        <v>11353</v>
      </c>
      <c r="C362" s="61" t="s">
        <v>1702</v>
      </c>
      <c r="D362" s="61" t="s">
        <v>3034</v>
      </c>
      <c r="E362" s="61" t="s">
        <v>3038</v>
      </c>
      <c r="F362" s="61" t="s">
        <v>2119</v>
      </c>
      <c r="G362" s="62" t="s">
        <v>1702</v>
      </c>
      <c r="H362" s="61" t="s">
        <v>1063</v>
      </c>
      <c r="I362" s="61" t="s">
        <v>1675</v>
      </c>
      <c r="J362" s="61" t="s">
        <v>3035</v>
      </c>
      <c r="K362" s="61" t="s">
        <v>3038</v>
      </c>
      <c r="L362" s="61" t="s">
        <v>2032</v>
      </c>
      <c r="M362" s="61" t="s">
        <v>1702</v>
      </c>
      <c r="N362" s="61" t="s">
        <v>1702</v>
      </c>
      <c r="O362" s="61" t="s">
        <v>1947</v>
      </c>
      <c r="P362" s="61">
        <v>1</v>
      </c>
      <c r="Q362" s="61">
        <v>85</v>
      </c>
      <c r="R362" s="61">
        <v>115</v>
      </c>
      <c r="S362" s="61" t="s">
        <v>3039</v>
      </c>
      <c r="T362" s="61" t="s">
        <v>3040</v>
      </c>
      <c r="U362" s="61" t="s">
        <v>2041</v>
      </c>
      <c r="V362" s="61" t="s">
        <v>3041</v>
      </c>
      <c r="W362" s="61" t="s">
        <v>1955</v>
      </c>
      <c r="X362" s="61" t="s">
        <v>1447</v>
      </c>
      <c r="Y362" s="61" t="s">
        <v>3030</v>
      </c>
      <c r="Z362" s="62">
        <v>300</v>
      </c>
      <c r="AA362" s="61">
        <v>22</v>
      </c>
      <c r="AB362" s="62">
        <v>300</v>
      </c>
      <c r="AC362" s="61">
        <v>22</v>
      </c>
      <c r="AD362" s="62">
        <v>300</v>
      </c>
      <c r="AE362" s="61">
        <v>22</v>
      </c>
      <c r="AF362" s="61" t="s">
        <v>2042</v>
      </c>
      <c r="AG362" s="61" t="s">
        <v>1959</v>
      </c>
      <c r="AH362" s="61" t="s">
        <v>1702</v>
      </c>
      <c r="AI362" s="61">
        <v>0</v>
      </c>
      <c r="AJ362" s="61" t="s">
        <v>2195</v>
      </c>
      <c r="AK362" s="62">
        <v>2025</v>
      </c>
      <c r="AL362" s="62">
        <v>11</v>
      </c>
      <c r="AM362" s="62">
        <v>0</v>
      </c>
      <c r="AN362" s="62">
        <v>6</v>
      </c>
      <c r="AO362" s="62">
        <v>1</v>
      </c>
      <c r="AP362" s="61" t="s">
        <v>1063</v>
      </c>
      <c r="AQ362" s="61" t="s">
        <v>1221</v>
      </c>
      <c r="AR362" s="61" t="s">
        <v>3042</v>
      </c>
      <c r="AS362" s="61" t="s">
        <v>3031</v>
      </c>
      <c r="AT362" s="61" t="s">
        <v>1702</v>
      </c>
      <c r="AU362" s="61" t="b">
        <v>1</v>
      </c>
      <c r="AV362" s="61" t="b">
        <v>0</v>
      </c>
      <c r="AW362" s="61" t="s">
        <v>1702</v>
      </c>
      <c r="AX362" s="61" t="s">
        <v>1702</v>
      </c>
      <c r="AY362" s="61">
        <v>0</v>
      </c>
      <c r="AZ362" s="61">
        <v>0</v>
      </c>
      <c r="BA362" s="61">
        <v>0</v>
      </c>
      <c r="BB362" s="61" t="s">
        <v>2001</v>
      </c>
      <c r="BC362" s="61">
        <v>9</v>
      </c>
      <c r="BD362" s="61" t="b">
        <v>0</v>
      </c>
      <c r="BH362" s="47" t="s">
        <v>1197</v>
      </c>
      <c r="BI362" s="47" t="str">
        <f t="shared" si="10"/>
        <v>Z08</v>
      </c>
      <c r="BJ362" s="47">
        <v>1219</v>
      </c>
    </row>
    <row r="363" spans="1:62" hidden="1">
      <c r="A363" s="61" t="b">
        <v>0</v>
      </c>
      <c r="B363" s="62">
        <v>11354</v>
      </c>
      <c r="C363" s="61" t="s">
        <v>1702</v>
      </c>
      <c r="D363" s="61" t="s">
        <v>3034</v>
      </c>
      <c r="E363" s="61" t="s">
        <v>3043</v>
      </c>
      <c r="F363" s="61" t="s">
        <v>2119</v>
      </c>
      <c r="G363" s="62" t="s">
        <v>1702</v>
      </c>
      <c r="H363" s="61" t="s">
        <v>1063</v>
      </c>
      <c r="I363" s="61" t="s">
        <v>1675</v>
      </c>
      <c r="J363" s="61" t="s">
        <v>3035</v>
      </c>
      <c r="K363" s="61" t="s">
        <v>3043</v>
      </c>
      <c r="L363" s="61" t="s">
        <v>2032</v>
      </c>
      <c r="M363" s="61" t="s">
        <v>1702</v>
      </c>
      <c r="N363" s="61" t="s">
        <v>1702</v>
      </c>
      <c r="O363" s="61" t="s">
        <v>1947</v>
      </c>
      <c r="P363" s="61">
        <v>1</v>
      </c>
      <c r="Q363" s="61">
        <v>85</v>
      </c>
      <c r="R363" s="61">
        <v>115</v>
      </c>
      <c r="S363" s="61" t="s">
        <v>3039</v>
      </c>
      <c r="T363" s="61" t="s">
        <v>3040</v>
      </c>
      <c r="U363" s="61" t="s">
        <v>2041</v>
      </c>
      <c r="V363" s="61" t="s">
        <v>3041</v>
      </c>
      <c r="W363" s="61" t="s">
        <v>1955</v>
      </c>
      <c r="X363" s="61" t="s">
        <v>1447</v>
      </c>
      <c r="Y363" s="61" t="s">
        <v>3030</v>
      </c>
      <c r="Z363" s="62">
        <v>40</v>
      </c>
      <c r="AA363" s="61">
        <v>3</v>
      </c>
      <c r="AB363" s="62">
        <v>40</v>
      </c>
      <c r="AC363" s="61">
        <v>3</v>
      </c>
      <c r="AD363" s="62">
        <v>40</v>
      </c>
      <c r="AE363" s="61">
        <v>3</v>
      </c>
      <c r="AF363" s="61" t="s">
        <v>2042</v>
      </c>
      <c r="AG363" s="61" t="s">
        <v>1959</v>
      </c>
      <c r="AH363" s="61" t="s">
        <v>1702</v>
      </c>
      <c r="AI363" s="61">
        <v>0</v>
      </c>
      <c r="AJ363" s="61" t="s">
        <v>2195</v>
      </c>
      <c r="AK363" s="62">
        <v>2025</v>
      </c>
      <c r="AL363" s="62">
        <v>11</v>
      </c>
      <c r="AM363" s="62">
        <v>0</v>
      </c>
      <c r="AN363" s="62">
        <v>6</v>
      </c>
      <c r="AO363" s="62">
        <v>1</v>
      </c>
      <c r="AP363" s="61" t="s">
        <v>1063</v>
      </c>
      <c r="AQ363" s="61" t="s">
        <v>1221</v>
      </c>
      <c r="AR363" s="61" t="s">
        <v>3042</v>
      </c>
      <c r="AS363" s="61" t="s">
        <v>3031</v>
      </c>
      <c r="AT363" s="61" t="s">
        <v>1702</v>
      </c>
      <c r="AU363" s="61" t="b">
        <v>1</v>
      </c>
      <c r="AV363" s="61" t="b">
        <v>0</v>
      </c>
      <c r="AW363" s="61" t="s">
        <v>1702</v>
      </c>
      <c r="AX363" s="61" t="s">
        <v>1702</v>
      </c>
      <c r="AY363" s="61">
        <v>0</v>
      </c>
      <c r="AZ363" s="61">
        <v>0</v>
      </c>
      <c r="BA363" s="61">
        <v>0</v>
      </c>
      <c r="BB363" s="61" t="s">
        <v>2001</v>
      </c>
      <c r="BC363" s="61">
        <v>9</v>
      </c>
      <c r="BD363" s="61" t="b">
        <v>0</v>
      </c>
      <c r="BH363" s="47" t="s">
        <v>1197</v>
      </c>
      <c r="BI363" s="47" t="str">
        <f t="shared" si="10"/>
        <v>Z08</v>
      </c>
      <c r="BJ363" s="47">
        <v>1219</v>
      </c>
    </row>
    <row r="364" spans="1:62" hidden="1">
      <c r="A364" s="61" t="b">
        <v>0</v>
      </c>
      <c r="B364" s="62">
        <v>11356</v>
      </c>
      <c r="C364" s="61" t="s">
        <v>1702</v>
      </c>
      <c r="D364" s="61" t="s">
        <v>3034</v>
      </c>
      <c r="E364" s="61" t="s">
        <v>6524</v>
      </c>
      <c r="F364" s="61" t="s">
        <v>6301</v>
      </c>
      <c r="G364" s="62">
        <v>9</v>
      </c>
      <c r="H364" s="61" t="s">
        <v>432</v>
      </c>
      <c r="I364" s="61" t="s">
        <v>1675</v>
      </c>
      <c r="J364" s="61" t="s">
        <v>3035</v>
      </c>
      <c r="K364" s="61" t="s">
        <v>6524</v>
      </c>
      <c r="L364" s="61" t="s">
        <v>2032</v>
      </c>
      <c r="M364" s="61" t="s">
        <v>1702</v>
      </c>
      <c r="N364" s="61" t="s">
        <v>1702</v>
      </c>
      <c r="O364" s="61" t="s">
        <v>1947</v>
      </c>
      <c r="P364" s="61">
        <v>1</v>
      </c>
      <c r="Q364" s="61">
        <v>62</v>
      </c>
      <c r="R364" s="61">
        <v>1220</v>
      </c>
      <c r="S364" s="61" t="s">
        <v>5060</v>
      </c>
      <c r="T364" s="61" t="s">
        <v>5060</v>
      </c>
      <c r="U364" s="61" t="s">
        <v>2041</v>
      </c>
      <c r="V364" s="61" t="s">
        <v>6808</v>
      </c>
      <c r="W364" s="61" t="s">
        <v>1955</v>
      </c>
      <c r="X364" s="61" t="s">
        <v>1447</v>
      </c>
      <c r="Y364" s="61" t="s">
        <v>3030</v>
      </c>
      <c r="Z364" s="62">
        <v>10</v>
      </c>
      <c r="AA364" s="61">
        <v>6</v>
      </c>
      <c r="AB364" s="62">
        <v>10</v>
      </c>
      <c r="AC364" s="61">
        <v>6</v>
      </c>
      <c r="AD364" s="62">
        <v>10</v>
      </c>
      <c r="AE364" s="61">
        <v>6</v>
      </c>
      <c r="AF364" s="61" t="s">
        <v>2900</v>
      </c>
      <c r="AG364" s="61" t="s">
        <v>1959</v>
      </c>
      <c r="AH364" s="61" t="s">
        <v>1702</v>
      </c>
      <c r="AI364" s="61">
        <v>0</v>
      </c>
      <c r="AJ364" s="61" t="s">
        <v>6225</v>
      </c>
      <c r="AK364" s="62">
        <v>2026</v>
      </c>
      <c r="AL364" s="62">
        <v>4</v>
      </c>
      <c r="AM364" s="62">
        <v>0</v>
      </c>
      <c r="AN364" s="62">
        <v>0</v>
      </c>
      <c r="AO364" s="62">
        <v>24</v>
      </c>
      <c r="AP364" s="61" t="s">
        <v>432</v>
      </c>
      <c r="AQ364" s="61" t="s">
        <v>1221</v>
      </c>
      <c r="AR364" s="61" t="s">
        <v>3608</v>
      </c>
      <c r="AS364" s="61" t="s">
        <v>3031</v>
      </c>
      <c r="AT364" s="61" t="s">
        <v>6523</v>
      </c>
      <c r="AU364" s="61" t="b">
        <v>1</v>
      </c>
      <c r="AV364" s="61" t="b">
        <v>0</v>
      </c>
      <c r="AW364" s="61" t="s">
        <v>1702</v>
      </c>
      <c r="AX364" s="61" t="s">
        <v>1702</v>
      </c>
      <c r="AY364" s="61">
        <v>0</v>
      </c>
      <c r="AZ364" s="61">
        <v>0</v>
      </c>
      <c r="BA364" s="61">
        <v>0</v>
      </c>
      <c r="BB364" s="61" t="s">
        <v>2001</v>
      </c>
      <c r="BC364" s="61">
        <v>9</v>
      </c>
      <c r="BD364" s="61" t="b">
        <v>0</v>
      </c>
      <c r="BH364" s="47" t="s">
        <v>1197</v>
      </c>
      <c r="BI364" s="47" t="str">
        <f t="shared" si="10"/>
        <v>Z08</v>
      </c>
      <c r="BJ364" s="47">
        <v>1219</v>
      </c>
    </row>
    <row r="365" spans="1:62" hidden="1">
      <c r="A365" s="61" t="b">
        <v>0</v>
      </c>
      <c r="B365" s="62">
        <v>11357</v>
      </c>
      <c r="C365" s="61" t="s">
        <v>1702</v>
      </c>
      <c r="D365" s="61" t="s">
        <v>3034</v>
      </c>
      <c r="E365" s="61" t="s">
        <v>6496</v>
      </c>
      <c r="F365" s="61" t="s">
        <v>6253</v>
      </c>
      <c r="G365" s="62">
        <v>4</v>
      </c>
      <c r="H365" s="61" t="s">
        <v>6</v>
      </c>
      <c r="I365" s="61" t="s">
        <v>1675</v>
      </c>
      <c r="J365" s="61" t="s">
        <v>3035</v>
      </c>
      <c r="K365" s="61" t="s">
        <v>6496</v>
      </c>
      <c r="L365" s="61" t="s">
        <v>2032</v>
      </c>
      <c r="M365" s="61" t="s">
        <v>1702</v>
      </c>
      <c r="N365" s="61" t="s">
        <v>1702</v>
      </c>
      <c r="O365" s="61" t="s">
        <v>1947</v>
      </c>
      <c r="P365" s="61">
        <v>1</v>
      </c>
      <c r="Q365" s="61">
        <v>85</v>
      </c>
      <c r="R365" s="61">
        <v>185</v>
      </c>
      <c r="S365" s="61" t="s">
        <v>6334</v>
      </c>
      <c r="T365" s="61" t="s">
        <v>6334</v>
      </c>
      <c r="U365" s="61" t="s">
        <v>2041</v>
      </c>
      <c r="V365" s="61" t="s">
        <v>6809</v>
      </c>
      <c r="W365" s="61" t="s">
        <v>1955</v>
      </c>
      <c r="X365" s="61" t="s">
        <v>1447</v>
      </c>
      <c r="Y365" s="61" t="s">
        <v>3030</v>
      </c>
      <c r="Z365" s="62">
        <v>306</v>
      </c>
      <c r="AA365" s="61">
        <v>38</v>
      </c>
      <c r="AB365" s="62">
        <v>306</v>
      </c>
      <c r="AC365" s="61">
        <v>38</v>
      </c>
      <c r="AD365" s="62">
        <v>306</v>
      </c>
      <c r="AE365" s="61">
        <v>38</v>
      </c>
      <c r="AF365" s="61" t="s">
        <v>2194</v>
      </c>
      <c r="AG365" s="61" t="s">
        <v>1959</v>
      </c>
      <c r="AH365" s="61" t="s">
        <v>1702</v>
      </c>
      <c r="AI365" s="61">
        <v>0</v>
      </c>
      <c r="AJ365" s="61" t="s">
        <v>6755</v>
      </c>
      <c r="AK365" s="62">
        <v>2026</v>
      </c>
      <c r="AL365" s="62">
        <v>5</v>
      </c>
      <c r="AM365" s="62">
        <v>0</v>
      </c>
      <c r="AN365" s="62">
        <v>0</v>
      </c>
      <c r="AO365" s="62">
        <v>6</v>
      </c>
      <c r="AP365" s="61" t="s">
        <v>6</v>
      </c>
      <c r="AQ365" s="61" t="s">
        <v>1221</v>
      </c>
      <c r="AR365" s="61" t="s">
        <v>6493</v>
      </c>
      <c r="AS365" s="61" t="s">
        <v>3031</v>
      </c>
      <c r="AT365" s="61" t="s">
        <v>6489</v>
      </c>
      <c r="AU365" s="61" t="b">
        <v>0</v>
      </c>
      <c r="AV365" s="61" t="b">
        <v>0</v>
      </c>
      <c r="AW365" s="61" t="s">
        <v>1702</v>
      </c>
      <c r="AX365" s="61" t="s">
        <v>1702</v>
      </c>
      <c r="AY365" s="61">
        <v>0</v>
      </c>
      <c r="AZ365" s="61">
        <v>0</v>
      </c>
      <c r="BA365" s="61">
        <v>0</v>
      </c>
      <c r="BB365" s="61" t="s">
        <v>2001</v>
      </c>
      <c r="BC365" s="61">
        <v>9</v>
      </c>
      <c r="BD365" s="61" t="b">
        <v>0</v>
      </c>
      <c r="BH365" s="47" t="s">
        <v>1197</v>
      </c>
      <c r="BI365" s="47" t="str">
        <f t="shared" si="10"/>
        <v>Z08</v>
      </c>
      <c r="BJ365" s="47">
        <v>1219</v>
      </c>
    </row>
    <row r="366" spans="1:62" hidden="1">
      <c r="A366" s="61" t="b">
        <v>0</v>
      </c>
      <c r="B366" s="62">
        <v>11358</v>
      </c>
      <c r="C366" s="61" t="s">
        <v>1702</v>
      </c>
      <c r="D366" s="61" t="s">
        <v>3034</v>
      </c>
      <c r="E366" s="61" t="s">
        <v>6497</v>
      </c>
      <c r="F366" s="61" t="s">
        <v>6253</v>
      </c>
      <c r="G366" s="62">
        <v>4</v>
      </c>
      <c r="H366" s="61" t="s">
        <v>6</v>
      </c>
      <c r="I366" s="61" t="s">
        <v>1675</v>
      </c>
      <c r="J366" s="61" t="s">
        <v>3035</v>
      </c>
      <c r="K366" s="61" t="s">
        <v>6497</v>
      </c>
      <c r="L366" s="61" t="s">
        <v>2032</v>
      </c>
      <c r="M366" s="61" t="s">
        <v>1702</v>
      </c>
      <c r="N366" s="61" t="s">
        <v>1702</v>
      </c>
      <c r="O366" s="61" t="s">
        <v>1947</v>
      </c>
      <c r="P366" s="61">
        <v>1</v>
      </c>
      <c r="Q366" s="61">
        <v>85</v>
      </c>
      <c r="R366" s="61">
        <v>185</v>
      </c>
      <c r="S366" s="61" t="s">
        <v>6334</v>
      </c>
      <c r="T366" s="61" t="s">
        <v>6334</v>
      </c>
      <c r="U366" s="61" t="s">
        <v>2041</v>
      </c>
      <c r="V366" s="61" t="s">
        <v>6809</v>
      </c>
      <c r="W366" s="61" t="s">
        <v>1955</v>
      </c>
      <c r="X366" s="61" t="s">
        <v>1447</v>
      </c>
      <c r="Y366" s="61" t="s">
        <v>3030</v>
      </c>
      <c r="Z366" s="62">
        <v>54</v>
      </c>
      <c r="AA366" s="61">
        <v>7</v>
      </c>
      <c r="AB366" s="62">
        <v>54</v>
      </c>
      <c r="AC366" s="61">
        <v>7</v>
      </c>
      <c r="AD366" s="62">
        <v>54</v>
      </c>
      <c r="AE366" s="61">
        <v>7</v>
      </c>
      <c r="AF366" s="61" t="s">
        <v>2194</v>
      </c>
      <c r="AG366" s="61" t="s">
        <v>1959</v>
      </c>
      <c r="AH366" s="61" t="s">
        <v>1702</v>
      </c>
      <c r="AI366" s="61">
        <v>0</v>
      </c>
      <c r="AJ366" s="61" t="s">
        <v>6755</v>
      </c>
      <c r="AK366" s="62">
        <v>2026</v>
      </c>
      <c r="AL366" s="62">
        <v>5</v>
      </c>
      <c r="AM366" s="62">
        <v>0</v>
      </c>
      <c r="AN366" s="62">
        <v>0</v>
      </c>
      <c r="AO366" s="62">
        <v>6</v>
      </c>
      <c r="AP366" s="61" t="s">
        <v>6</v>
      </c>
      <c r="AQ366" s="61" t="s">
        <v>1221</v>
      </c>
      <c r="AR366" s="61" t="s">
        <v>6493</v>
      </c>
      <c r="AS366" s="61" t="s">
        <v>3031</v>
      </c>
      <c r="AT366" s="61" t="s">
        <v>6489</v>
      </c>
      <c r="AU366" s="61" t="b">
        <v>0</v>
      </c>
      <c r="AV366" s="61" t="b">
        <v>0</v>
      </c>
      <c r="AW366" s="61" t="s">
        <v>1702</v>
      </c>
      <c r="AX366" s="61" t="s">
        <v>1702</v>
      </c>
      <c r="AY366" s="61">
        <v>0</v>
      </c>
      <c r="AZ366" s="61">
        <v>0</v>
      </c>
      <c r="BA366" s="61">
        <v>0</v>
      </c>
      <c r="BB366" s="61" t="s">
        <v>2001</v>
      </c>
      <c r="BC366" s="61">
        <v>9</v>
      </c>
      <c r="BD366" s="61" t="b">
        <v>0</v>
      </c>
      <c r="BH366" s="47" t="s">
        <v>1197</v>
      </c>
      <c r="BI366" s="47" t="str">
        <f t="shared" si="10"/>
        <v>Z08</v>
      </c>
      <c r="BJ366" s="47">
        <v>1219</v>
      </c>
    </row>
    <row r="367" spans="1:62" hidden="1">
      <c r="A367" s="61" t="b">
        <v>0</v>
      </c>
      <c r="B367" s="62">
        <v>11359</v>
      </c>
      <c r="C367" s="61" t="s">
        <v>1702</v>
      </c>
      <c r="D367" s="61" t="s">
        <v>4342</v>
      </c>
      <c r="E367" s="61" t="s">
        <v>4343</v>
      </c>
      <c r="F367" s="61" t="s">
        <v>1702</v>
      </c>
      <c r="G367" s="62" t="s">
        <v>1702</v>
      </c>
      <c r="H367" s="61" t="s">
        <v>1702</v>
      </c>
      <c r="I367" s="61" t="s">
        <v>1675</v>
      </c>
      <c r="J367" s="61" t="s">
        <v>4344</v>
      </c>
      <c r="K367" s="61" t="s">
        <v>4343</v>
      </c>
      <c r="L367" s="61" t="s">
        <v>2032</v>
      </c>
      <c r="M367" s="61" t="s">
        <v>1702</v>
      </c>
      <c r="N367" s="61" t="s">
        <v>1702</v>
      </c>
      <c r="O367" s="61" t="s">
        <v>1947</v>
      </c>
      <c r="P367" s="61">
        <v>2</v>
      </c>
      <c r="Q367" s="61">
        <v>63</v>
      </c>
      <c r="R367" s="61">
        <v>0</v>
      </c>
      <c r="S367" s="61" t="s">
        <v>4345</v>
      </c>
      <c r="T367" s="61" t="s">
        <v>4345</v>
      </c>
      <c r="U367" s="61" t="s">
        <v>2041</v>
      </c>
      <c r="V367" s="61" t="s">
        <v>4346</v>
      </c>
      <c r="W367" s="61" t="s">
        <v>1955</v>
      </c>
      <c r="X367" s="61" t="s">
        <v>1447</v>
      </c>
      <c r="Y367" s="61" t="s">
        <v>3030</v>
      </c>
      <c r="Z367" s="62">
        <v>1</v>
      </c>
      <c r="AA367" s="61">
        <v>100</v>
      </c>
      <c r="AB367" s="62">
        <v>1</v>
      </c>
      <c r="AC367" s="61">
        <v>100</v>
      </c>
      <c r="AD367" s="62">
        <v>1</v>
      </c>
      <c r="AE367" s="61">
        <v>100</v>
      </c>
      <c r="AF367" s="61" t="s">
        <v>5100</v>
      </c>
      <c r="AG367" s="61" t="s">
        <v>1958</v>
      </c>
      <c r="AH367" s="61" t="s">
        <v>1702</v>
      </c>
      <c r="AI367" s="61">
        <v>0</v>
      </c>
      <c r="AJ367" s="61" t="s">
        <v>4238</v>
      </c>
      <c r="AK367" s="62">
        <v>2026</v>
      </c>
      <c r="AL367" s="62">
        <v>1</v>
      </c>
      <c r="AM367" s="62">
        <v>0</v>
      </c>
      <c r="AN367" s="62">
        <v>4</v>
      </c>
      <c r="AO367" s="62">
        <v>2</v>
      </c>
      <c r="AP367" s="61" t="s">
        <v>1702</v>
      </c>
      <c r="AQ367" s="61" t="s">
        <v>1702</v>
      </c>
      <c r="AR367" s="61" t="s">
        <v>1702</v>
      </c>
      <c r="AS367" s="61" t="s">
        <v>3031</v>
      </c>
      <c r="AT367" s="61" t="s">
        <v>1702</v>
      </c>
      <c r="AU367" s="61" t="b">
        <v>1</v>
      </c>
      <c r="AV367" s="61" t="b">
        <v>0</v>
      </c>
      <c r="AW367" s="61" t="s">
        <v>1702</v>
      </c>
      <c r="AX367" s="61" t="s">
        <v>1702</v>
      </c>
      <c r="AY367" s="61">
        <v>0</v>
      </c>
      <c r="AZ367" s="61">
        <v>0</v>
      </c>
      <c r="BA367" s="61">
        <v>0</v>
      </c>
      <c r="BB367" s="61" t="s">
        <v>2001</v>
      </c>
      <c r="BC367" s="61">
        <v>10</v>
      </c>
      <c r="BD367" s="61" t="b">
        <v>0</v>
      </c>
      <c r="BH367" s="47" t="s">
        <v>1197</v>
      </c>
      <c r="BI367" s="47" t="str">
        <f t="shared" si="10"/>
        <v>Z08</v>
      </c>
      <c r="BJ367" s="47">
        <v>1219</v>
      </c>
    </row>
    <row r="368" spans="1:62" hidden="1">
      <c r="A368" s="61" t="b">
        <v>0</v>
      </c>
      <c r="B368" s="62">
        <v>11364</v>
      </c>
      <c r="C368" s="61" t="s">
        <v>1702</v>
      </c>
      <c r="D368" s="61" t="s">
        <v>3602</v>
      </c>
      <c r="E368" s="61" t="s">
        <v>4065</v>
      </c>
      <c r="F368" s="61" t="s">
        <v>1702</v>
      </c>
      <c r="G368" s="62" t="s">
        <v>1702</v>
      </c>
      <c r="H368" s="61" t="s">
        <v>1702</v>
      </c>
      <c r="I368" s="61" t="s">
        <v>1675</v>
      </c>
      <c r="J368" s="61" t="s">
        <v>3603</v>
      </c>
      <c r="K368" s="61" t="s">
        <v>4066</v>
      </c>
      <c r="L368" s="61" t="s">
        <v>2032</v>
      </c>
      <c r="M368" s="61" t="s">
        <v>1894</v>
      </c>
      <c r="N368" s="61" t="s">
        <v>1702</v>
      </c>
      <c r="O368" s="61" t="s">
        <v>1941</v>
      </c>
      <c r="P368" s="61">
        <v>1.6</v>
      </c>
      <c r="Q368" s="61">
        <v>57.5</v>
      </c>
      <c r="R368" s="61">
        <v>1180</v>
      </c>
      <c r="S368" s="61" t="s">
        <v>2854</v>
      </c>
      <c r="T368" s="61" t="s">
        <v>1702</v>
      </c>
      <c r="U368" s="61" t="s">
        <v>2041</v>
      </c>
      <c r="V368" s="61" t="s">
        <v>4067</v>
      </c>
      <c r="W368" s="61" t="s">
        <v>1938</v>
      </c>
      <c r="X368" s="61" t="s">
        <v>1447</v>
      </c>
      <c r="Y368" s="61" t="s">
        <v>3044</v>
      </c>
      <c r="Z368" s="62">
        <v>15</v>
      </c>
      <c r="AA368" s="61">
        <v>14</v>
      </c>
      <c r="AB368" s="62">
        <v>15</v>
      </c>
      <c r="AC368" s="61">
        <v>14</v>
      </c>
      <c r="AD368" s="62">
        <v>15</v>
      </c>
      <c r="AE368" s="61">
        <v>14</v>
      </c>
      <c r="AF368" s="61" t="s">
        <v>2436</v>
      </c>
      <c r="AG368" s="61" t="s">
        <v>3737</v>
      </c>
      <c r="AH368" s="61" t="s">
        <v>4017</v>
      </c>
      <c r="AI368" s="61">
        <v>0</v>
      </c>
      <c r="AJ368" s="61" t="s">
        <v>2477</v>
      </c>
      <c r="AK368" s="62">
        <v>2025</v>
      </c>
      <c r="AL368" s="62">
        <v>9</v>
      </c>
      <c r="AM368" s="62">
        <v>0</v>
      </c>
      <c r="AN368" s="62">
        <v>7</v>
      </c>
      <c r="AO368" s="62">
        <v>22</v>
      </c>
      <c r="AP368" s="61" t="s">
        <v>1702</v>
      </c>
      <c r="AQ368" s="61" t="s">
        <v>1702</v>
      </c>
      <c r="AR368" s="61" t="s">
        <v>1702</v>
      </c>
      <c r="AS368" s="61" t="s">
        <v>3604</v>
      </c>
      <c r="AT368" s="61" t="s">
        <v>1702</v>
      </c>
      <c r="AU368" s="61" t="b">
        <v>1</v>
      </c>
      <c r="AV368" s="61" t="b">
        <v>0</v>
      </c>
      <c r="AW368" s="61" t="s">
        <v>1702</v>
      </c>
      <c r="AX368" s="61" t="s">
        <v>1702</v>
      </c>
      <c r="AY368" s="61">
        <v>0</v>
      </c>
      <c r="AZ368" s="61">
        <v>0</v>
      </c>
      <c r="BA368" s="61">
        <v>0</v>
      </c>
      <c r="BB368" s="61" t="s">
        <v>1946</v>
      </c>
      <c r="BC368" s="61">
        <v>7</v>
      </c>
      <c r="BD368" s="61" t="b">
        <v>0</v>
      </c>
      <c r="BH368" s="47" t="s">
        <v>1197</v>
      </c>
      <c r="BI368" s="47" t="str">
        <f t="shared" si="10"/>
        <v>Z18</v>
      </c>
      <c r="BJ368" s="47">
        <v>1219</v>
      </c>
    </row>
    <row r="369" spans="1:62" hidden="1">
      <c r="A369" s="61" t="b">
        <v>0</v>
      </c>
      <c r="B369" s="62">
        <v>11365</v>
      </c>
      <c r="C369" s="61" t="s">
        <v>1702</v>
      </c>
      <c r="D369" s="61" t="s">
        <v>3602</v>
      </c>
      <c r="E369" s="61" t="s">
        <v>4618</v>
      </c>
      <c r="F369" s="61" t="s">
        <v>2168</v>
      </c>
      <c r="G369" s="62" t="s">
        <v>1702</v>
      </c>
      <c r="H369" s="61" t="s">
        <v>1057</v>
      </c>
      <c r="I369" s="61" t="s">
        <v>1675</v>
      </c>
      <c r="J369" s="61" t="s">
        <v>3603</v>
      </c>
      <c r="K369" s="61" t="s">
        <v>4618</v>
      </c>
      <c r="L369" s="61" t="s">
        <v>2032</v>
      </c>
      <c r="M369" s="61" t="s">
        <v>1894</v>
      </c>
      <c r="N369" s="61" t="s">
        <v>1702</v>
      </c>
      <c r="O369" s="61" t="s">
        <v>1941</v>
      </c>
      <c r="P369" s="61">
        <v>1.6</v>
      </c>
      <c r="Q369" s="61">
        <v>20</v>
      </c>
      <c r="R369" s="61">
        <v>0</v>
      </c>
      <c r="S369" s="61" t="s">
        <v>2908</v>
      </c>
      <c r="T369" s="61" t="s">
        <v>2908</v>
      </c>
      <c r="U369" s="61" t="s">
        <v>2041</v>
      </c>
      <c r="V369" s="61" t="s">
        <v>4619</v>
      </c>
      <c r="W369" s="61" t="s">
        <v>1938</v>
      </c>
      <c r="X369" s="61" t="s">
        <v>1447</v>
      </c>
      <c r="Y369" s="61" t="s">
        <v>3044</v>
      </c>
      <c r="Z369" s="62">
        <v>1</v>
      </c>
      <c r="AA369" s="61">
        <v>45</v>
      </c>
      <c r="AB369" s="62">
        <v>1</v>
      </c>
      <c r="AC369" s="61">
        <v>45</v>
      </c>
      <c r="AD369" s="62">
        <v>1</v>
      </c>
      <c r="AE369" s="61">
        <v>45</v>
      </c>
      <c r="AF369" s="61" t="s">
        <v>2066</v>
      </c>
      <c r="AG369" s="61" t="s">
        <v>1958</v>
      </c>
      <c r="AH369" s="61" t="s">
        <v>1702</v>
      </c>
      <c r="AI369" s="61">
        <v>0</v>
      </c>
      <c r="AJ369" s="61" t="s">
        <v>4412</v>
      </c>
      <c r="AK369" s="62">
        <v>2026</v>
      </c>
      <c r="AL369" s="62">
        <v>1</v>
      </c>
      <c r="AM369" s="62">
        <v>0</v>
      </c>
      <c r="AN369" s="62">
        <v>3</v>
      </c>
      <c r="AO369" s="62">
        <v>25</v>
      </c>
      <c r="AP369" s="61" t="s">
        <v>1057</v>
      </c>
      <c r="AQ369" s="61" t="s">
        <v>1221</v>
      </c>
      <c r="AR369" s="61" t="s">
        <v>2240</v>
      </c>
      <c r="AS369" s="61" t="s">
        <v>3604</v>
      </c>
      <c r="AT369" s="61" t="s">
        <v>1702</v>
      </c>
      <c r="AU369" s="61" t="b">
        <v>1</v>
      </c>
      <c r="AV369" s="61" t="b">
        <v>0</v>
      </c>
      <c r="AW369" s="61" t="s">
        <v>1702</v>
      </c>
      <c r="AX369" s="61" t="s">
        <v>1702</v>
      </c>
      <c r="AY369" s="61">
        <v>0</v>
      </c>
      <c r="AZ369" s="61">
        <v>0</v>
      </c>
      <c r="BA369" s="61">
        <v>0</v>
      </c>
      <c r="BB369" s="61" t="s">
        <v>1946</v>
      </c>
      <c r="BC369" s="61">
        <v>7</v>
      </c>
      <c r="BD369" s="61" t="b">
        <v>0</v>
      </c>
      <c r="BH369" s="47" t="s">
        <v>1197</v>
      </c>
      <c r="BI369" s="47" t="str">
        <f t="shared" si="10"/>
        <v>Z18</v>
      </c>
      <c r="BJ369" s="47">
        <v>1219</v>
      </c>
    </row>
    <row r="370" spans="1:62" hidden="1">
      <c r="A370" s="61" t="b">
        <v>0</v>
      </c>
      <c r="B370" s="62">
        <v>11366</v>
      </c>
      <c r="C370" s="61" t="s">
        <v>1702</v>
      </c>
      <c r="D370" s="61" t="s">
        <v>3045</v>
      </c>
      <c r="E370" s="61" t="s">
        <v>3046</v>
      </c>
      <c r="F370" s="61" t="s">
        <v>2065</v>
      </c>
      <c r="G370" s="62" t="s">
        <v>1702</v>
      </c>
      <c r="H370" s="61" t="s">
        <v>107</v>
      </c>
      <c r="I370" s="61" t="s">
        <v>1675</v>
      </c>
      <c r="J370" s="61" t="s">
        <v>3047</v>
      </c>
      <c r="K370" s="61" t="s">
        <v>3046</v>
      </c>
      <c r="L370" s="61" t="s">
        <v>2032</v>
      </c>
      <c r="M370" s="61" t="s">
        <v>1894</v>
      </c>
      <c r="N370" s="61" t="s">
        <v>1702</v>
      </c>
      <c r="O370" s="61" t="s">
        <v>1941</v>
      </c>
      <c r="P370" s="61">
        <v>1.6</v>
      </c>
      <c r="Q370" s="61">
        <v>84</v>
      </c>
      <c r="R370" s="61">
        <v>948</v>
      </c>
      <c r="S370" s="61" t="s">
        <v>3048</v>
      </c>
      <c r="T370" s="61" t="s">
        <v>3049</v>
      </c>
      <c r="U370" s="61" t="s">
        <v>2041</v>
      </c>
      <c r="V370" s="61" t="s">
        <v>3050</v>
      </c>
      <c r="W370" s="61" t="s">
        <v>1938</v>
      </c>
      <c r="X370" s="61" t="s">
        <v>1447</v>
      </c>
      <c r="Y370" s="61" t="s">
        <v>3044</v>
      </c>
      <c r="Z370" s="62">
        <v>500</v>
      </c>
      <c r="AA370" s="61">
        <v>503</v>
      </c>
      <c r="AB370" s="62">
        <v>500</v>
      </c>
      <c r="AC370" s="61">
        <v>503</v>
      </c>
      <c r="AD370" s="62">
        <v>500</v>
      </c>
      <c r="AE370" s="61">
        <v>503</v>
      </c>
      <c r="AF370" s="61" t="s">
        <v>2237</v>
      </c>
      <c r="AG370" s="61" t="s">
        <v>1959</v>
      </c>
      <c r="AH370" s="61" t="s">
        <v>1702</v>
      </c>
      <c r="AI370" s="61">
        <v>0</v>
      </c>
      <c r="AJ370" s="61" t="s">
        <v>2012</v>
      </c>
      <c r="AK370" s="62">
        <v>2025</v>
      </c>
      <c r="AL370" s="62">
        <v>10</v>
      </c>
      <c r="AM370" s="62">
        <v>0</v>
      </c>
      <c r="AN370" s="62">
        <v>7</v>
      </c>
      <c r="AO370" s="62">
        <v>8</v>
      </c>
      <c r="AP370" s="61" t="s">
        <v>107</v>
      </c>
      <c r="AQ370" s="61" t="s">
        <v>1227</v>
      </c>
      <c r="AR370" s="61" t="s">
        <v>3051</v>
      </c>
      <c r="AS370" s="61" t="s">
        <v>3052</v>
      </c>
      <c r="AT370" s="61" t="s">
        <v>1702</v>
      </c>
      <c r="AU370" s="61" t="b">
        <v>1</v>
      </c>
      <c r="AV370" s="61" t="b">
        <v>0</v>
      </c>
      <c r="AW370" s="61" t="s">
        <v>1702</v>
      </c>
      <c r="AX370" s="61" t="s">
        <v>1702</v>
      </c>
      <c r="AY370" s="61">
        <v>0</v>
      </c>
      <c r="AZ370" s="61">
        <v>0</v>
      </c>
      <c r="BA370" s="61">
        <v>0</v>
      </c>
      <c r="BB370" s="61" t="s">
        <v>1951</v>
      </c>
      <c r="BC370" s="61">
        <v>4</v>
      </c>
      <c r="BD370" s="61" t="b">
        <v>0</v>
      </c>
      <c r="BH370" s="47" t="s">
        <v>1197</v>
      </c>
      <c r="BI370" s="47" t="str">
        <f t="shared" si="10"/>
        <v>Z18</v>
      </c>
      <c r="BJ370" s="47">
        <v>1219</v>
      </c>
    </row>
    <row r="371" spans="1:62" hidden="1">
      <c r="A371" s="61" t="b">
        <v>0</v>
      </c>
      <c r="B371" s="62">
        <v>11367</v>
      </c>
      <c r="C371" s="61" t="s">
        <v>1702</v>
      </c>
      <c r="D371" s="61" t="s">
        <v>3045</v>
      </c>
      <c r="E371" s="61" t="s">
        <v>3053</v>
      </c>
      <c r="F371" s="61" t="s">
        <v>2607</v>
      </c>
      <c r="G371" s="62">
        <v>4</v>
      </c>
      <c r="H371" s="61" t="s">
        <v>107</v>
      </c>
      <c r="I371" s="61" t="s">
        <v>1675</v>
      </c>
      <c r="J371" s="61" t="s">
        <v>3047</v>
      </c>
      <c r="K371" s="61" t="s">
        <v>3053</v>
      </c>
      <c r="L371" s="61" t="s">
        <v>2032</v>
      </c>
      <c r="M371" s="61" t="s">
        <v>1894</v>
      </c>
      <c r="N371" s="61" t="s">
        <v>1702</v>
      </c>
      <c r="O371" s="61" t="s">
        <v>1941</v>
      </c>
      <c r="P371" s="61">
        <v>1.6</v>
      </c>
      <c r="Q371" s="61">
        <v>84</v>
      </c>
      <c r="R371" s="61">
        <v>948</v>
      </c>
      <c r="S371" s="61" t="s">
        <v>3048</v>
      </c>
      <c r="T371" s="61" t="s">
        <v>3049</v>
      </c>
      <c r="U371" s="61" t="s">
        <v>2041</v>
      </c>
      <c r="V371" s="61" t="s">
        <v>3050</v>
      </c>
      <c r="W371" s="61" t="s">
        <v>1938</v>
      </c>
      <c r="X371" s="61" t="s">
        <v>1447</v>
      </c>
      <c r="Y371" s="61" t="s">
        <v>3044</v>
      </c>
      <c r="Z371" s="62">
        <v>281</v>
      </c>
      <c r="AA371" s="61">
        <v>283</v>
      </c>
      <c r="AB371" s="62">
        <v>281</v>
      </c>
      <c r="AC371" s="61">
        <v>283</v>
      </c>
      <c r="AD371" s="62">
        <v>281</v>
      </c>
      <c r="AE371" s="61">
        <v>283</v>
      </c>
      <c r="AF371" s="61" t="s">
        <v>2237</v>
      </c>
      <c r="AG371" s="61" t="s">
        <v>1959</v>
      </c>
      <c r="AH371" s="61" t="s">
        <v>1702</v>
      </c>
      <c r="AI371" s="61">
        <v>0</v>
      </c>
      <c r="AJ371" s="61" t="s">
        <v>2012</v>
      </c>
      <c r="AK371" s="62">
        <v>2025</v>
      </c>
      <c r="AL371" s="62">
        <v>10</v>
      </c>
      <c r="AM371" s="62">
        <v>0</v>
      </c>
      <c r="AN371" s="62">
        <v>7</v>
      </c>
      <c r="AO371" s="62">
        <v>8</v>
      </c>
      <c r="AP371" s="61" t="s">
        <v>107</v>
      </c>
      <c r="AQ371" s="61" t="s">
        <v>1227</v>
      </c>
      <c r="AR371" s="61" t="s">
        <v>3051</v>
      </c>
      <c r="AS371" s="61" t="s">
        <v>3052</v>
      </c>
      <c r="AT371" s="61" t="s">
        <v>1702</v>
      </c>
      <c r="AU371" s="61" t="b">
        <v>1</v>
      </c>
      <c r="AV371" s="61" t="b">
        <v>0</v>
      </c>
      <c r="AW371" s="61" t="s">
        <v>1702</v>
      </c>
      <c r="AX371" s="61" t="s">
        <v>1702</v>
      </c>
      <c r="AY371" s="61">
        <v>0</v>
      </c>
      <c r="AZ371" s="61">
        <v>0</v>
      </c>
      <c r="BA371" s="61">
        <v>0</v>
      </c>
      <c r="BB371" s="61" t="s">
        <v>1951</v>
      </c>
      <c r="BC371" s="61">
        <v>4</v>
      </c>
      <c r="BD371" s="61" t="b">
        <v>0</v>
      </c>
      <c r="BH371" s="47" t="s">
        <v>1197</v>
      </c>
      <c r="BI371" s="47" t="str">
        <f t="shared" si="10"/>
        <v>Z18</v>
      </c>
      <c r="BJ371" s="47">
        <v>1219</v>
      </c>
    </row>
    <row r="372" spans="1:62" hidden="1">
      <c r="A372" s="61" t="b">
        <v>0</v>
      </c>
      <c r="B372" s="62">
        <v>11368</v>
      </c>
      <c r="C372" s="61" t="s">
        <v>1702</v>
      </c>
      <c r="D372" s="61" t="s">
        <v>3045</v>
      </c>
      <c r="E372" s="61" t="s">
        <v>3054</v>
      </c>
      <c r="F372" s="61" t="s">
        <v>2119</v>
      </c>
      <c r="G372" s="62" t="s">
        <v>1702</v>
      </c>
      <c r="H372" s="61" t="s">
        <v>445</v>
      </c>
      <c r="I372" s="61" t="s">
        <v>1675</v>
      </c>
      <c r="J372" s="61" t="s">
        <v>3047</v>
      </c>
      <c r="K372" s="61" t="s">
        <v>3054</v>
      </c>
      <c r="L372" s="61" t="s">
        <v>2032</v>
      </c>
      <c r="M372" s="61" t="s">
        <v>1894</v>
      </c>
      <c r="N372" s="61" t="s">
        <v>1702</v>
      </c>
      <c r="O372" s="61" t="s">
        <v>1941</v>
      </c>
      <c r="P372" s="61">
        <v>1.6</v>
      </c>
      <c r="Q372" s="61">
        <v>250</v>
      </c>
      <c r="R372" s="61">
        <v>300</v>
      </c>
      <c r="S372" s="61" t="s">
        <v>3055</v>
      </c>
      <c r="T372" s="61" t="s">
        <v>3056</v>
      </c>
      <c r="U372" s="61" t="s">
        <v>2041</v>
      </c>
      <c r="V372" s="61" t="s">
        <v>3057</v>
      </c>
      <c r="W372" s="61" t="s">
        <v>1938</v>
      </c>
      <c r="X372" s="61" t="s">
        <v>1447</v>
      </c>
      <c r="Y372" s="61" t="s">
        <v>3044</v>
      </c>
      <c r="Z372" s="62">
        <v>162</v>
      </c>
      <c r="AA372" s="61">
        <v>154</v>
      </c>
      <c r="AB372" s="62">
        <v>162</v>
      </c>
      <c r="AC372" s="61">
        <v>154</v>
      </c>
      <c r="AD372" s="62">
        <v>162</v>
      </c>
      <c r="AE372" s="61">
        <v>154</v>
      </c>
      <c r="AF372" s="61" t="s">
        <v>2209</v>
      </c>
      <c r="AG372" s="61" t="s">
        <v>1959</v>
      </c>
      <c r="AH372" s="61" t="s">
        <v>1702</v>
      </c>
      <c r="AI372" s="61">
        <v>0</v>
      </c>
      <c r="AJ372" s="61" t="s">
        <v>2461</v>
      </c>
      <c r="AK372" s="62">
        <v>2025</v>
      </c>
      <c r="AL372" s="62">
        <v>10</v>
      </c>
      <c r="AM372" s="62">
        <v>0</v>
      </c>
      <c r="AN372" s="62">
        <v>7</v>
      </c>
      <c r="AO372" s="62">
        <v>7</v>
      </c>
      <c r="AP372" s="61" t="s">
        <v>445</v>
      </c>
      <c r="AQ372" s="61" t="s">
        <v>1221</v>
      </c>
      <c r="AR372" s="61" t="s">
        <v>3058</v>
      </c>
      <c r="AS372" s="61" t="s">
        <v>3052</v>
      </c>
      <c r="AT372" s="61" t="s">
        <v>1702</v>
      </c>
      <c r="AU372" s="61" t="b">
        <v>1</v>
      </c>
      <c r="AV372" s="61" t="b">
        <v>0</v>
      </c>
      <c r="AW372" s="61" t="s">
        <v>1702</v>
      </c>
      <c r="AX372" s="61" t="s">
        <v>1702</v>
      </c>
      <c r="AY372" s="61">
        <v>0</v>
      </c>
      <c r="AZ372" s="61">
        <v>0</v>
      </c>
      <c r="BA372" s="61">
        <v>0</v>
      </c>
      <c r="BB372" s="61" t="s">
        <v>1951</v>
      </c>
      <c r="BC372" s="61">
        <v>4</v>
      </c>
      <c r="BD372" s="61" t="b">
        <v>0</v>
      </c>
      <c r="BH372" s="47" t="s">
        <v>1197</v>
      </c>
      <c r="BI372" s="47" t="str">
        <f t="shared" si="10"/>
        <v>Z18</v>
      </c>
      <c r="BJ372" s="47">
        <v>1219</v>
      </c>
    </row>
    <row r="373" spans="1:62" hidden="1">
      <c r="A373" s="61" t="b">
        <v>0</v>
      </c>
      <c r="B373" s="62">
        <v>11369</v>
      </c>
      <c r="C373" s="61" t="s">
        <v>1702</v>
      </c>
      <c r="D373" s="61" t="s">
        <v>3045</v>
      </c>
      <c r="E373" s="61" t="s">
        <v>3059</v>
      </c>
      <c r="F373" s="61" t="s">
        <v>2065</v>
      </c>
      <c r="G373" s="62" t="s">
        <v>1702</v>
      </c>
      <c r="H373" s="61" t="s">
        <v>795</v>
      </c>
      <c r="I373" s="61" t="s">
        <v>1675</v>
      </c>
      <c r="J373" s="61" t="s">
        <v>3047</v>
      </c>
      <c r="K373" s="61" t="s">
        <v>3059</v>
      </c>
      <c r="L373" s="61" t="s">
        <v>2032</v>
      </c>
      <c r="M373" s="61" t="s">
        <v>1894</v>
      </c>
      <c r="N373" s="61" t="s">
        <v>1702</v>
      </c>
      <c r="O373" s="61" t="s">
        <v>1941</v>
      </c>
      <c r="P373" s="61">
        <v>1.6</v>
      </c>
      <c r="Q373" s="61">
        <v>57.5</v>
      </c>
      <c r="R373" s="61">
        <v>1180</v>
      </c>
      <c r="S373" s="61" t="s">
        <v>2854</v>
      </c>
      <c r="T373" s="61" t="s">
        <v>2854</v>
      </c>
      <c r="U373" s="61" t="s">
        <v>2041</v>
      </c>
      <c r="V373" s="61" t="s">
        <v>3060</v>
      </c>
      <c r="W373" s="61" t="s">
        <v>1938</v>
      </c>
      <c r="X373" s="61" t="s">
        <v>1447</v>
      </c>
      <c r="Y373" s="61" t="s">
        <v>3044</v>
      </c>
      <c r="Z373" s="62">
        <v>192</v>
      </c>
      <c r="AA373" s="61">
        <v>164</v>
      </c>
      <c r="AB373" s="62">
        <v>192</v>
      </c>
      <c r="AC373" s="61">
        <v>164</v>
      </c>
      <c r="AD373" s="62">
        <v>192</v>
      </c>
      <c r="AE373" s="61">
        <v>164</v>
      </c>
      <c r="AF373" s="61" t="s">
        <v>2237</v>
      </c>
      <c r="AG373" s="61" t="s">
        <v>1959</v>
      </c>
      <c r="AH373" s="61" t="s">
        <v>1702</v>
      </c>
      <c r="AI373" s="61">
        <v>0</v>
      </c>
      <c r="AJ373" s="61" t="s">
        <v>2012</v>
      </c>
      <c r="AK373" s="62">
        <v>2025</v>
      </c>
      <c r="AL373" s="62">
        <v>10</v>
      </c>
      <c r="AM373" s="62">
        <v>0</v>
      </c>
      <c r="AN373" s="62">
        <v>7</v>
      </c>
      <c r="AO373" s="62">
        <v>8</v>
      </c>
      <c r="AP373" s="61" t="s">
        <v>795</v>
      </c>
      <c r="AQ373" s="61" t="s">
        <v>1221</v>
      </c>
      <c r="AR373" s="61" t="s">
        <v>2856</v>
      </c>
      <c r="AS373" s="61" t="s">
        <v>3052</v>
      </c>
      <c r="AT373" s="61" t="s">
        <v>1702</v>
      </c>
      <c r="AU373" s="61" t="b">
        <v>1</v>
      </c>
      <c r="AV373" s="61" t="b">
        <v>0</v>
      </c>
      <c r="AW373" s="61" t="s">
        <v>1702</v>
      </c>
      <c r="AX373" s="61" t="s">
        <v>1702</v>
      </c>
      <c r="AY373" s="61">
        <v>0</v>
      </c>
      <c r="AZ373" s="61">
        <v>0</v>
      </c>
      <c r="BA373" s="61">
        <v>0</v>
      </c>
      <c r="BB373" s="61" t="s">
        <v>1951</v>
      </c>
      <c r="BC373" s="61">
        <v>4</v>
      </c>
      <c r="BD373" s="61" t="b">
        <v>0</v>
      </c>
      <c r="BH373" s="47" t="s">
        <v>1197</v>
      </c>
      <c r="BI373" s="47" t="str">
        <f t="shared" si="10"/>
        <v>Z18</v>
      </c>
      <c r="BJ373" s="47">
        <v>1219</v>
      </c>
    </row>
    <row r="374" spans="1:62" hidden="1">
      <c r="A374" s="61" t="b">
        <v>0</v>
      </c>
      <c r="B374" s="62">
        <v>11370</v>
      </c>
      <c r="C374" s="61" t="s">
        <v>1702</v>
      </c>
      <c r="D374" s="61" t="s">
        <v>3045</v>
      </c>
      <c r="E374" s="61" t="s">
        <v>3061</v>
      </c>
      <c r="F374" s="61" t="s">
        <v>1702</v>
      </c>
      <c r="G374" s="62" t="s">
        <v>1702</v>
      </c>
      <c r="H374" s="61" t="s">
        <v>1702</v>
      </c>
      <c r="I374" s="61" t="s">
        <v>1675</v>
      </c>
      <c r="J374" s="61" t="s">
        <v>3047</v>
      </c>
      <c r="K374" s="61" t="s">
        <v>3061</v>
      </c>
      <c r="L374" s="61" t="s">
        <v>2032</v>
      </c>
      <c r="M374" s="61" t="s">
        <v>1894</v>
      </c>
      <c r="N374" s="61" t="s">
        <v>1702</v>
      </c>
      <c r="O374" s="61" t="s">
        <v>1941</v>
      </c>
      <c r="P374" s="61">
        <v>1.6</v>
      </c>
      <c r="Q374" s="61">
        <v>57.5</v>
      </c>
      <c r="R374" s="61">
        <v>0</v>
      </c>
      <c r="S374" s="61" t="s">
        <v>3062</v>
      </c>
      <c r="T374" s="61" t="s">
        <v>3062</v>
      </c>
      <c r="U374" s="61" t="s">
        <v>2041</v>
      </c>
      <c r="V374" s="61" t="s">
        <v>3063</v>
      </c>
      <c r="W374" s="61" t="s">
        <v>1938</v>
      </c>
      <c r="X374" s="61" t="s">
        <v>1447</v>
      </c>
      <c r="Y374" s="61" t="s">
        <v>3044</v>
      </c>
      <c r="Z374" s="62">
        <v>1</v>
      </c>
      <c r="AA374" s="61">
        <v>343</v>
      </c>
      <c r="AB374" s="62">
        <v>1</v>
      </c>
      <c r="AC374" s="61">
        <v>343</v>
      </c>
      <c r="AD374" s="62">
        <v>1</v>
      </c>
      <c r="AE374" s="61">
        <v>343</v>
      </c>
      <c r="AF374" s="61" t="s">
        <v>2295</v>
      </c>
      <c r="AG374" s="61" t="s">
        <v>1959</v>
      </c>
      <c r="AH374" s="61" t="s">
        <v>1702</v>
      </c>
      <c r="AI374" s="61">
        <v>0</v>
      </c>
      <c r="AJ374" s="61" t="s">
        <v>2428</v>
      </c>
      <c r="AK374" s="62">
        <v>2025</v>
      </c>
      <c r="AL374" s="62">
        <v>10</v>
      </c>
      <c r="AM374" s="62">
        <v>0</v>
      </c>
      <c r="AN374" s="62">
        <v>7</v>
      </c>
      <c r="AO374" s="62">
        <v>10</v>
      </c>
      <c r="AP374" s="61" t="s">
        <v>1702</v>
      </c>
      <c r="AQ374" s="61" t="s">
        <v>1702</v>
      </c>
      <c r="AR374" s="61" t="s">
        <v>1702</v>
      </c>
      <c r="AS374" s="61" t="s">
        <v>3052</v>
      </c>
      <c r="AT374" s="61" t="s">
        <v>1702</v>
      </c>
      <c r="AU374" s="61" t="b">
        <v>1</v>
      </c>
      <c r="AV374" s="61" t="b">
        <v>0</v>
      </c>
      <c r="AW374" s="61" t="s">
        <v>1702</v>
      </c>
      <c r="AX374" s="61" t="s">
        <v>1702</v>
      </c>
      <c r="AY374" s="61">
        <v>0</v>
      </c>
      <c r="AZ374" s="61">
        <v>0</v>
      </c>
      <c r="BA374" s="61">
        <v>0</v>
      </c>
      <c r="BB374" s="61" t="s">
        <v>1951</v>
      </c>
      <c r="BC374" s="61">
        <v>4</v>
      </c>
      <c r="BD374" s="61" t="b">
        <v>0</v>
      </c>
      <c r="BH374" s="47" t="s">
        <v>1197</v>
      </c>
      <c r="BI374" s="47" t="str">
        <f t="shared" si="10"/>
        <v>Z18</v>
      </c>
      <c r="BJ374" s="47">
        <v>1219</v>
      </c>
    </row>
    <row r="375" spans="1:62" hidden="1">
      <c r="A375" s="61" t="b">
        <v>0</v>
      </c>
      <c r="B375" s="62">
        <v>11371</v>
      </c>
      <c r="C375" s="61" t="s">
        <v>1702</v>
      </c>
      <c r="D375" s="61" t="s">
        <v>3045</v>
      </c>
      <c r="E375" s="61" t="s">
        <v>3064</v>
      </c>
      <c r="F375" s="61" t="s">
        <v>2480</v>
      </c>
      <c r="G375" s="62" t="s">
        <v>1702</v>
      </c>
      <c r="H375" s="61" t="s">
        <v>469</v>
      </c>
      <c r="I375" s="61" t="s">
        <v>1675</v>
      </c>
      <c r="J375" s="61" t="s">
        <v>3047</v>
      </c>
      <c r="K375" s="61" t="s">
        <v>3064</v>
      </c>
      <c r="L375" s="61" t="s">
        <v>2032</v>
      </c>
      <c r="M375" s="61" t="s">
        <v>1894</v>
      </c>
      <c r="N375" s="61" t="s">
        <v>1702</v>
      </c>
      <c r="O375" s="61" t="s">
        <v>1941</v>
      </c>
      <c r="P375" s="61">
        <v>1.6</v>
      </c>
      <c r="Q375" s="61">
        <v>78</v>
      </c>
      <c r="R375" s="61">
        <v>337</v>
      </c>
      <c r="S375" s="61" t="s">
        <v>3065</v>
      </c>
      <c r="T375" s="61" t="s">
        <v>3065</v>
      </c>
      <c r="U375" s="61" t="s">
        <v>2041</v>
      </c>
      <c r="V375" s="61" t="s">
        <v>3066</v>
      </c>
      <c r="W375" s="61" t="s">
        <v>1938</v>
      </c>
      <c r="X375" s="61" t="s">
        <v>1447</v>
      </c>
      <c r="Y375" s="61" t="s">
        <v>3044</v>
      </c>
      <c r="Z375" s="62">
        <v>78</v>
      </c>
      <c r="AA375" s="61">
        <v>26</v>
      </c>
      <c r="AB375" s="62">
        <v>78</v>
      </c>
      <c r="AC375" s="61">
        <v>26</v>
      </c>
      <c r="AD375" s="62">
        <v>78</v>
      </c>
      <c r="AE375" s="61">
        <v>26</v>
      </c>
      <c r="AF375" s="61" t="s">
        <v>2083</v>
      </c>
      <c r="AG375" s="61" t="s">
        <v>1959</v>
      </c>
      <c r="AH375" s="61" t="s">
        <v>1702</v>
      </c>
      <c r="AI375" s="61">
        <v>0</v>
      </c>
      <c r="AJ375" s="61" t="s">
        <v>2800</v>
      </c>
      <c r="AK375" s="62">
        <v>2025</v>
      </c>
      <c r="AL375" s="62">
        <v>10</v>
      </c>
      <c r="AM375" s="62">
        <v>0</v>
      </c>
      <c r="AN375" s="62">
        <v>7</v>
      </c>
      <c r="AO375" s="62">
        <v>0</v>
      </c>
      <c r="AP375" s="61" t="s">
        <v>469</v>
      </c>
      <c r="AQ375" s="61" t="s">
        <v>1221</v>
      </c>
      <c r="AR375" s="61" t="s">
        <v>3067</v>
      </c>
      <c r="AS375" s="61" t="s">
        <v>3052</v>
      </c>
      <c r="AT375" s="61" t="s">
        <v>1702</v>
      </c>
      <c r="AU375" s="61" t="b">
        <v>1</v>
      </c>
      <c r="AV375" s="61" t="b">
        <v>0</v>
      </c>
      <c r="AW375" s="61" t="s">
        <v>1702</v>
      </c>
      <c r="AX375" s="61" t="s">
        <v>1702</v>
      </c>
      <c r="AY375" s="61">
        <v>0</v>
      </c>
      <c r="AZ375" s="61">
        <v>0</v>
      </c>
      <c r="BA375" s="61">
        <v>0</v>
      </c>
      <c r="BB375" s="61" t="s">
        <v>1951</v>
      </c>
      <c r="BC375" s="61">
        <v>4</v>
      </c>
      <c r="BD375" s="61" t="b">
        <v>0</v>
      </c>
      <c r="BH375" s="47" t="s">
        <v>1197</v>
      </c>
      <c r="BI375" s="47" t="str">
        <f t="shared" si="10"/>
        <v>Z18</v>
      </c>
      <c r="BJ375" s="47">
        <v>1219</v>
      </c>
    </row>
    <row r="376" spans="1:62" hidden="1">
      <c r="A376" s="61" t="b">
        <v>0</v>
      </c>
      <c r="B376" s="62">
        <v>11372</v>
      </c>
      <c r="C376" s="61" t="s">
        <v>1702</v>
      </c>
      <c r="D376" s="61" t="s">
        <v>3045</v>
      </c>
      <c r="E376" s="61" t="s">
        <v>6810</v>
      </c>
      <c r="F376" s="61" t="s">
        <v>6256</v>
      </c>
      <c r="G376" s="62" t="s">
        <v>1702</v>
      </c>
      <c r="H376" s="61" t="s">
        <v>1016</v>
      </c>
      <c r="I376" s="61" t="s">
        <v>1675</v>
      </c>
      <c r="J376" s="61" t="s">
        <v>3047</v>
      </c>
      <c r="K376" s="61" t="s">
        <v>6810</v>
      </c>
      <c r="L376" s="61" t="s">
        <v>2032</v>
      </c>
      <c r="M376" s="61" t="s">
        <v>1894</v>
      </c>
      <c r="N376" s="61" t="s">
        <v>1702</v>
      </c>
      <c r="O376" s="61" t="s">
        <v>1941</v>
      </c>
      <c r="P376" s="61">
        <v>1.6</v>
      </c>
      <c r="Q376" s="61">
        <v>20</v>
      </c>
      <c r="R376" s="61">
        <v>0</v>
      </c>
      <c r="S376" s="61" t="s">
        <v>2908</v>
      </c>
      <c r="T376" s="61" t="s">
        <v>2908</v>
      </c>
      <c r="U376" s="61" t="s">
        <v>2041</v>
      </c>
      <c r="V376" s="61" t="s">
        <v>6811</v>
      </c>
      <c r="W376" s="61" t="s">
        <v>1938</v>
      </c>
      <c r="X376" s="61" t="s">
        <v>1447</v>
      </c>
      <c r="Y376" s="61" t="s">
        <v>3044</v>
      </c>
      <c r="Z376" s="62">
        <v>1</v>
      </c>
      <c r="AA376" s="61">
        <v>55</v>
      </c>
      <c r="AB376" s="62">
        <v>1</v>
      </c>
      <c r="AC376" s="61">
        <v>55</v>
      </c>
      <c r="AD376" s="62">
        <v>1</v>
      </c>
      <c r="AE376" s="61">
        <v>55</v>
      </c>
      <c r="AF376" s="61" t="s">
        <v>2062</v>
      </c>
      <c r="AG376" s="61" t="s">
        <v>1958</v>
      </c>
      <c r="AH376" s="61" t="s">
        <v>1702</v>
      </c>
      <c r="AI376" s="61">
        <v>0</v>
      </c>
      <c r="AJ376" s="61" t="s">
        <v>6730</v>
      </c>
      <c r="AK376" s="62">
        <v>2026</v>
      </c>
      <c r="AL376" s="62">
        <v>5</v>
      </c>
      <c r="AM376" s="62">
        <v>0</v>
      </c>
      <c r="AN376" s="62">
        <v>0</v>
      </c>
      <c r="AO376" s="62">
        <v>5</v>
      </c>
      <c r="AP376" s="61" t="s">
        <v>1016</v>
      </c>
      <c r="AQ376" s="61" t="s">
        <v>1221</v>
      </c>
      <c r="AR376" s="61" t="s">
        <v>2292</v>
      </c>
      <c r="AS376" s="61" t="s">
        <v>3052</v>
      </c>
      <c r="AT376" s="61" t="s">
        <v>1702</v>
      </c>
      <c r="AU376" s="61" t="b">
        <v>0</v>
      </c>
      <c r="AV376" s="61" t="b">
        <v>0</v>
      </c>
      <c r="AW376" s="61" t="s">
        <v>1702</v>
      </c>
      <c r="AX376" s="61" t="s">
        <v>1702</v>
      </c>
      <c r="AY376" s="61">
        <v>0</v>
      </c>
      <c r="AZ376" s="61">
        <v>0</v>
      </c>
      <c r="BA376" s="61">
        <v>0</v>
      </c>
      <c r="BB376" s="61" t="s">
        <v>1951</v>
      </c>
      <c r="BC376" s="61">
        <v>4</v>
      </c>
      <c r="BD376" s="61" t="b">
        <v>0</v>
      </c>
      <c r="BH376" s="47" t="s">
        <v>1197</v>
      </c>
      <c r="BI376" s="47" t="str">
        <f t="shared" si="10"/>
        <v>Z18</v>
      </c>
      <c r="BJ376" s="47">
        <v>1219</v>
      </c>
    </row>
    <row r="377" spans="1:62" hidden="1">
      <c r="A377" s="61" t="b">
        <v>0</v>
      </c>
      <c r="B377" s="62">
        <v>11373</v>
      </c>
      <c r="C377" s="61" t="s">
        <v>1702</v>
      </c>
      <c r="D377" s="61" t="s">
        <v>3070</v>
      </c>
      <c r="E377" s="61" t="s">
        <v>3071</v>
      </c>
      <c r="F377" s="61" t="s">
        <v>2065</v>
      </c>
      <c r="G377" s="62" t="s">
        <v>1702</v>
      </c>
      <c r="H377" s="61" t="s">
        <v>268</v>
      </c>
      <c r="I377" s="61" t="s">
        <v>1675</v>
      </c>
      <c r="J377" s="61" t="s">
        <v>3072</v>
      </c>
      <c r="K377" s="61" t="s">
        <v>3071</v>
      </c>
      <c r="L377" s="61" t="s">
        <v>2032</v>
      </c>
      <c r="M377" s="61" t="s">
        <v>1894</v>
      </c>
      <c r="N377" s="61" t="s">
        <v>1702</v>
      </c>
      <c r="O377" s="61" t="s">
        <v>1941</v>
      </c>
      <c r="P377" s="61">
        <v>1.6</v>
      </c>
      <c r="Q377" s="61">
        <v>87</v>
      </c>
      <c r="R377" s="61">
        <v>1560</v>
      </c>
      <c r="S377" s="61" t="s">
        <v>3073</v>
      </c>
      <c r="T377" s="61" t="s">
        <v>3073</v>
      </c>
      <c r="U377" s="61" t="s">
        <v>2041</v>
      </c>
      <c r="V377" s="61" t="s">
        <v>3074</v>
      </c>
      <c r="W377" s="61" t="s">
        <v>1938</v>
      </c>
      <c r="X377" s="61" t="s">
        <v>1447</v>
      </c>
      <c r="Y377" s="61" t="s">
        <v>3044</v>
      </c>
      <c r="Z377" s="62">
        <v>169</v>
      </c>
      <c r="AA377" s="61">
        <v>292</v>
      </c>
      <c r="AB377" s="62">
        <v>169</v>
      </c>
      <c r="AC377" s="61">
        <v>292</v>
      </c>
      <c r="AD377" s="62">
        <v>169</v>
      </c>
      <c r="AE377" s="61">
        <v>292</v>
      </c>
      <c r="AF377" s="61" t="s">
        <v>2369</v>
      </c>
      <c r="AG377" s="61" t="s">
        <v>1959</v>
      </c>
      <c r="AH377" s="61" t="s">
        <v>1702</v>
      </c>
      <c r="AI377" s="61">
        <v>0</v>
      </c>
      <c r="AJ377" s="61" t="s">
        <v>2323</v>
      </c>
      <c r="AK377" s="62">
        <v>2025</v>
      </c>
      <c r="AL377" s="62">
        <v>10</v>
      </c>
      <c r="AM377" s="62">
        <v>0</v>
      </c>
      <c r="AN377" s="62">
        <v>7</v>
      </c>
      <c r="AO377" s="62">
        <v>3</v>
      </c>
      <c r="AP377" s="61" t="s">
        <v>268</v>
      </c>
      <c r="AQ377" s="61" t="s">
        <v>1221</v>
      </c>
      <c r="AR377" s="61" t="s">
        <v>3075</v>
      </c>
      <c r="AS377" s="61" t="s">
        <v>3052</v>
      </c>
      <c r="AT377" s="61" t="s">
        <v>1702</v>
      </c>
      <c r="AU377" s="61" t="b">
        <v>1</v>
      </c>
      <c r="AV377" s="61" t="b">
        <v>0</v>
      </c>
      <c r="AW377" s="61" t="s">
        <v>1702</v>
      </c>
      <c r="AX377" s="61" t="s">
        <v>1702</v>
      </c>
      <c r="AY377" s="61">
        <v>0</v>
      </c>
      <c r="AZ377" s="61">
        <v>0</v>
      </c>
      <c r="BA377" s="61">
        <v>0</v>
      </c>
      <c r="BB377" s="61" t="s">
        <v>1951</v>
      </c>
      <c r="BC377" s="61">
        <v>4</v>
      </c>
      <c r="BD377" s="61" t="b">
        <v>0</v>
      </c>
      <c r="BH377" s="47" t="s">
        <v>1197</v>
      </c>
      <c r="BI377" s="47" t="str">
        <f t="shared" si="10"/>
        <v>Z18</v>
      </c>
      <c r="BJ377" s="47">
        <v>1219</v>
      </c>
    </row>
    <row r="378" spans="1:62" hidden="1">
      <c r="A378" s="61" t="b">
        <v>0</v>
      </c>
      <c r="B378" s="62">
        <v>11374</v>
      </c>
      <c r="C378" s="61" t="s">
        <v>1702</v>
      </c>
      <c r="D378" s="61" t="s">
        <v>3070</v>
      </c>
      <c r="E378" s="61" t="s">
        <v>4068</v>
      </c>
      <c r="F378" s="61" t="s">
        <v>1702</v>
      </c>
      <c r="G378" s="62" t="s">
        <v>1702</v>
      </c>
      <c r="H378" s="61" t="s">
        <v>1702</v>
      </c>
      <c r="I378" s="61" t="s">
        <v>1675</v>
      </c>
      <c r="J378" s="61" t="s">
        <v>3072</v>
      </c>
      <c r="K378" s="61" t="s">
        <v>4069</v>
      </c>
      <c r="L378" s="61" t="s">
        <v>2032</v>
      </c>
      <c r="M378" s="61" t="s">
        <v>1894</v>
      </c>
      <c r="N378" s="61" t="s">
        <v>1702</v>
      </c>
      <c r="O378" s="61" t="s">
        <v>1941</v>
      </c>
      <c r="P378" s="61">
        <v>1.6</v>
      </c>
      <c r="Q378" s="61">
        <v>520</v>
      </c>
      <c r="R378" s="61">
        <v>1460</v>
      </c>
      <c r="S378" s="61" t="s">
        <v>3107</v>
      </c>
      <c r="T378" s="61" t="s">
        <v>1702</v>
      </c>
      <c r="U378" s="61" t="s">
        <v>2041</v>
      </c>
      <c r="V378" s="61" t="s">
        <v>4070</v>
      </c>
      <c r="W378" s="61" t="s">
        <v>1938</v>
      </c>
      <c r="X378" s="61" t="s">
        <v>1447</v>
      </c>
      <c r="Y378" s="61" t="s">
        <v>3044</v>
      </c>
      <c r="Z378" s="62">
        <v>12</v>
      </c>
      <c r="AA378" s="61">
        <v>115</v>
      </c>
      <c r="AB378" s="62">
        <v>12</v>
      </c>
      <c r="AC378" s="61">
        <v>115</v>
      </c>
      <c r="AD378" s="62">
        <v>12</v>
      </c>
      <c r="AE378" s="61">
        <v>115</v>
      </c>
      <c r="AF378" s="61" t="s">
        <v>2095</v>
      </c>
      <c r="AG378" s="61" t="s">
        <v>3737</v>
      </c>
      <c r="AH378" s="61" t="s">
        <v>4071</v>
      </c>
      <c r="AI378" s="61">
        <v>0</v>
      </c>
      <c r="AJ378" s="61" t="s">
        <v>2228</v>
      </c>
      <c r="AK378" s="62">
        <v>2025</v>
      </c>
      <c r="AL378" s="62">
        <v>10</v>
      </c>
      <c r="AM378" s="62">
        <v>0</v>
      </c>
      <c r="AN378" s="62">
        <v>7</v>
      </c>
      <c r="AO378" s="62">
        <v>9</v>
      </c>
      <c r="AP378" s="61" t="s">
        <v>1702</v>
      </c>
      <c r="AQ378" s="61" t="s">
        <v>1702</v>
      </c>
      <c r="AR378" s="61" t="s">
        <v>1702</v>
      </c>
      <c r="AS378" s="61" t="s">
        <v>3052</v>
      </c>
      <c r="AT378" s="61" t="s">
        <v>1702</v>
      </c>
      <c r="AU378" s="61" t="b">
        <v>1</v>
      </c>
      <c r="AV378" s="61" t="b">
        <v>0</v>
      </c>
      <c r="AW378" s="61" t="s">
        <v>1702</v>
      </c>
      <c r="AX378" s="61" t="s">
        <v>1702</v>
      </c>
      <c r="AY378" s="61">
        <v>0</v>
      </c>
      <c r="AZ378" s="61">
        <v>0</v>
      </c>
      <c r="BA378" s="61">
        <v>0</v>
      </c>
      <c r="BB378" s="61" t="s">
        <v>1951</v>
      </c>
      <c r="BC378" s="61">
        <v>4</v>
      </c>
      <c r="BD378" s="61" t="b">
        <v>0</v>
      </c>
      <c r="BH378" s="47" t="s">
        <v>1197</v>
      </c>
      <c r="BI378" s="47" t="str">
        <f t="shared" si="10"/>
        <v>Z18</v>
      </c>
      <c r="BJ378" s="47">
        <v>1219</v>
      </c>
    </row>
    <row r="379" spans="1:62" hidden="1">
      <c r="A379" s="61" t="b">
        <v>0</v>
      </c>
      <c r="B379" s="62">
        <v>11375</v>
      </c>
      <c r="C379" s="61" t="s">
        <v>1702</v>
      </c>
      <c r="D379" s="61" t="s">
        <v>3606</v>
      </c>
      <c r="E379" s="61" t="s">
        <v>4075</v>
      </c>
      <c r="F379" s="61" t="s">
        <v>2069</v>
      </c>
      <c r="G379" s="62" t="s">
        <v>1702</v>
      </c>
      <c r="H379" s="61" t="s">
        <v>219</v>
      </c>
      <c r="I379" s="61" t="s">
        <v>1675</v>
      </c>
      <c r="J379" s="61" t="s">
        <v>3607</v>
      </c>
      <c r="K379" s="61" t="s">
        <v>4075</v>
      </c>
      <c r="L379" s="61" t="s">
        <v>2032</v>
      </c>
      <c r="M379" s="61" t="s">
        <v>1894</v>
      </c>
      <c r="N379" s="61" t="s">
        <v>1702</v>
      </c>
      <c r="O379" s="61" t="s">
        <v>1941</v>
      </c>
      <c r="P379" s="61">
        <v>1.6</v>
      </c>
      <c r="Q379" s="61">
        <v>208</v>
      </c>
      <c r="R379" s="61">
        <v>594</v>
      </c>
      <c r="S379" s="61" t="s">
        <v>2325</v>
      </c>
      <c r="T379" s="61" t="s">
        <v>4072</v>
      </c>
      <c r="U379" s="61" t="s">
        <v>2041</v>
      </c>
      <c r="V379" s="61" t="s">
        <v>4073</v>
      </c>
      <c r="W379" s="61" t="s">
        <v>1938</v>
      </c>
      <c r="X379" s="61" t="s">
        <v>1447</v>
      </c>
      <c r="Y379" s="61" t="s">
        <v>3044</v>
      </c>
      <c r="Z379" s="62">
        <v>54</v>
      </c>
      <c r="AA379" s="61">
        <v>86</v>
      </c>
      <c r="AB379" s="62">
        <v>54</v>
      </c>
      <c r="AC379" s="61">
        <v>86</v>
      </c>
      <c r="AD379" s="62">
        <v>54</v>
      </c>
      <c r="AE379" s="61">
        <v>86</v>
      </c>
      <c r="AF379" s="61" t="s">
        <v>2410</v>
      </c>
      <c r="AG379" s="61" t="s">
        <v>1959</v>
      </c>
      <c r="AH379" s="61" t="s">
        <v>1702</v>
      </c>
      <c r="AI379" s="61">
        <v>0</v>
      </c>
      <c r="AJ379" s="61" t="s">
        <v>3639</v>
      </c>
      <c r="AK379" s="62">
        <v>2025</v>
      </c>
      <c r="AL379" s="62">
        <v>11</v>
      </c>
      <c r="AM379" s="62">
        <v>0</v>
      </c>
      <c r="AN379" s="62">
        <v>5</v>
      </c>
      <c r="AO379" s="62">
        <v>29</v>
      </c>
      <c r="AP379" s="61" t="s">
        <v>219</v>
      </c>
      <c r="AQ379" s="61" t="s">
        <v>1221</v>
      </c>
      <c r="AR379" s="61" t="s">
        <v>4074</v>
      </c>
      <c r="AS379" s="61" t="s">
        <v>3303</v>
      </c>
      <c r="AT379" s="61" t="s">
        <v>1702</v>
      </c>
      <c r="AU379" s="61" t="b">
        <v>1</v>
      </c>
      <c r="AV379" s="61" t="b">
        <v>0</v>
      </c>
      <c r="AW379" s="61" t="s">
        <v>1702</v>
      </c>
      <c r="AX379" s="61" t="s">
        <v>1702</v>
      </c>
      <c r="AY379" s="61">
        <v>0</v>
      </c>
      <c r="AZ379" s="61">
        <v>0</v>
      </c>
      <c r="BA379" s="61">
        <v>0</v>
      </c>
      <c r="BB379" s="61" t="s">
        <v>1951</v>
      </c>
      <c r="BC379" s="61">
        <v>4</v>
      </c>
      <c r="BD379" s="61" t="b">
        <v>0</v>
      </c>
      <c r="BH379" s="47" t="s">
        <v>1197</v>
      </c>
      <c r="BI379" s="47" t="str">
        <f t="shared" si="10"/>
        <v>Z18</v>
      </c>
      <c r="BJ379" s="47">
        <v>1219</v>
      </c>
    </row>
    <row r="380" spans="1:62" hidden="1">
      <c r="A380" s="61" t="b">
        <v>0</v>
      </c>
      <c r="B380" s="62">
        <v>11376</v>
      </c>
      <c r="C380" s="61" t="s">
        <v>1702</v>
      </c>
      <c r="D380" s="61" t="s">
        <v>3606</v>
      </c>
      <c r="E380" s="61" t="s">
        <v>4347</v>
      </c>
      <c r="F380" s="61" t="s">
        <v>1702</v>
      </c>
      <c r="G380" s="62" t="s">
        <v>1702</v>
      </c>
      <c r="H380" s="61" t="s">
        <v>1702</v>
      </c>
      <c r="I380" s="61" t="s">
        <v>1675</v>
      </c>
      <c r="J380" s="61" t="s">
        <v>3607</v>
      </c>
      <c r="K380" s="61" t="s">
        <v>4347</v>
      </c>
      <c r="L380" s="61" t="s">
        <v>2032</v>
      </c>
      <c r="M380" s="61" t="s">
        <v>1894</v>
      </c>
      <c r="N380" s="61" t="s">
        <v>1702</v>
      </c>
      <c r="O380" s="61" t="s">
        <v>1941</v>
      </c>
      <c r="P380" s="61">
        <v>1.6</v>
      </c>
      <c r="Q380" s="61">
        <v>68</v>
      </c>
      <c r="R380" s="61">
        <v>1219</v>
      </c>
      <c r="S380" s="61" t="s">
        <v>4348</v>
      </c>
      <c r="T380" s="61" t="s">
        <v>4348</v>
      </c>
      <c r="U380" s="61" t="s">
        <v>2041</v>
      </c>
      <c r="V380" s="61" t="s">
        <v>4349</v>
      </c>
      <c r="W380" s="61" t="s">
        <v>1938</v>
      </c>
      <c r="X380" s="61" t="s">
        <v>1447</v>
      </c>
      <c r="Y380" s="61" t="s">
        <v>3044</v>
      </c>
      <c r="Z380" s="62">
        <v>76</v>
      </c>
      <c r="AA380" s="61">
        <v>78</v>
      </c>
      <c r="AB380" s="62">
        <v>76</v>
      </c>
      <c r="AC380" s="61">
        <v>78</v>
      </c>
      <c r="AD380" s="62">
        <v>76</v>
      </c>
      <c r="AE380" s="61">
        <v>78</v>
      </c>
      <c r="AF380" s="61" t="s">
        <v>2237</v>
      </c>
      <c r="AG380" s="61" t="s">
        <v>1959</v>
      </c>
      <c r="AH380" s="61" t="s">
        <v>1702</v>
      </c>
      <c r="AI380" s="61">
        <v>0</v>
      </c>
      <c r="AJ380" s="61" t="s">
        <v>4341</v>
      </c>
      <c r="AK380" s="62">
        <v>2026</v>
      </c>
      <c r="AL380" s="62">
        <v>1</v>
      </c>
      <c r="AM380" s="62">
        <v>0</v>
      </c>
      <c r="AN380" s="62">
        <v>4</v>
      </c>
      <c r="AO380" s="62">
        <v>13</v>
      </c>
      <c r="AP380" s="61" t="s">
        <v>1702</v>
      </c>
      <c r="AQ380" s="61" t="s">
        <v>1702</v>
      </c>
      <c r="AR380" s="61" t="s">
        <v>1702</v>
      </c>
      <c r="AS380" s="61" t="s">
        <v>3303</v>
      </c>
      <c r="AT380" s="61" t="s">
        <v>1702</v>
      </c>
      <c r="AU380" s="61" t="b">
        <v>1</v>
      </c>
      <c r="AV380" s="61" t="b">
        <v>0</v>
      </c>
      <c r="AW380" s="61" t="s">
        <v>1702</v>
      </c>
      <c r="AX380" s="61" t="s">
        <v>1702</v>
      </c>
      <c r="AY380" s="61">
        <v>0</v>
      </c>
      <c r="AZ380" s="61">
        <v>0</v>
      </c>
      <c r="BA380" s="61">
        <v>0</v>
      </c>
      <c r="BB380" s="61" t="s">
        <v>1951</v>
      </c>
      <c r="BC380" s="61">
        <v>4</v>
      </c>
      <c r="BD380" s="61" t="b">
        <v>0</v>
      </c>
      <c r="BH380" s="47" t="s">
        <v>1197</v>
      </c>
      <c r="BI380" s="47" t="str">
        <f t="shared" si="10"/>
        <v>Z18</v>
      </c>
      <c r="BJ380" s="47">
        <v>1219</v>
      </c>
    </row>
    <row r="381" spans="1:62" hidden="1">
      <c r="A381" s="61" t="b">
        <v>0</v>
      </c>
      <c r="B381" s="62">
        <v>11377</v>
      </c>
      <c r="C381" s="61" t="s">
        <v>1702</v>
      </c>
      <c r="D381" s="61" t="s">
        <v>3082</v>
      </c>
      <c r="E381" s="61" t="s">
        <v>3087</v>
      </c>
      <c r="F381" s="61" t="s">
        <v>2299</v>
      </c>
      <c r="G381" s="62" t="s">
        <v>1702</v>
      </c>
      <c r="H381" s="61" t="s">
        <v>344</v>
      </c>
      <c r="I381" s="61" t="s">
        <v>1675</v>
      </c>
      <c r="J381" s="61" t="s">
        <v>3083</v>
      </c>
      <c r="K381" s="61" t="s">
        <v>3087</v>
      </c>
      <c r="L381" s="61" t="s">
        <v>2032</v>
      </c>
      <c r="M381" s="61" t="s">
        <v>1894</v>
      </c>
      <c r="N381" s="61" t="s">
        <v>1702</v>
      </c>
      <c r="O381" s="61" t="s">
        <v>1941</v>
      </c>
      <c r="P381" s="61">
        <v>1.6</v>
      </c>
      <c r="Q381" s="61">
        <v>1950</v>
      </c>
      <c r="R381" s="61">
        <v>280</v>
      </c>
      <c r="S381" s="61" t="s">
        <v>3079</v>
      </c>
      <c r="T381" s="61" t="s">
        <v>3080</v>
      </c>
      <c r="U381" s="61" t="s">
        <v>2041</v>
      </c>
      <c r="V381" s="61" t="s">
        <v>3084</v>
      </c>
      <c r="W381" s="61" t="s">
        <v>1938</v>
      </c>
      <c r="X381" s="61" t="s">
        <v>1447</v>
      </c>
      <c r="Y381" s="61" t="s">
        <v>3044</v>
      </c>
      <c r="Z381" s="62">
        <v>100</v>
      </c>
      <c r="AA381" s="61">
        <v>691</v>
      </c>
      <c r="AB381" s="62">
        <v>100</v>
      </c>
      <c r="AC381" s="61">
        <v>691</v>
      </c>
      <c r="AD381" s="62">
        <v>100</v>
      </c>
      <c r="AE381" s="61">
        <v>691</v>
      </c>
      <c r="AF381" s="61" t="s">
        <v>3085</v>
      </c>
      <c r="AG381" s="61" t="s">
        <v>1959</v>
      </c>
      <c r="AH381" s="61" t="s">
        <v>1702</v>
      </c>
      <c r="AI381" s="61">
        <v>0</v>
      </c>
      <c r="AJ381" s="61" t="s">
        <v>2626</v>
      </c>
      <c r="AK381" s="62">
        <v>2025</v>
      </c>
      <c r="AL381" s="62">
        <v>11</v>
      </c>
      <c r="AM381" s="62">
        <v>0</v>
      </c>
      <c r="AN381" s="62">
        <v>6</v>
      </c>
      <c r="AO381" s="62">
        <v>14</v>
      </c>
      <c r="AP381" s="61" t="s">
        <v>344</v>
      </c>
      <c r="AQ381" s="61" t="s">
        <v>1221</v>
      </c>
      <c r="AR381" s="61" t="s">
        <v>3081</v>
      </c>
      <c r="AS381" s="61" t="s">
        <v>3086</v>
      </c>
      <c r="AT381" s="61" t="s">
        <v>1702</v>
      </c>
      <c r="AU381" s="61" t="b">
        <v>1</v>
      </c>
      <c r="AV381" s="61" t="b">
        <v>0</v>
      </c>
      <c r="AW381" s="61" t="s">
        <v>1702</v>
      </c>
      <c r="AX381" s="61" t="s">
        <v>1702</v>
      </c>
      <c r="AY381" s="61">
        <v>0</v>
      </c>
      <c r="AZ381" s="61">
        <v>0</v>
      </c>
      <c r="BA381" s="61">
        <v>0</v>
      </c>
      <c r="BB381" s="61" t="s">
        <v>1951</v>
      </c>
      <c r="BC381" s="61">
        <v>4</v>
      </c>
      <c r="BD381" s="61" t="b">
        <v>0</v>
      </c>
      <c r="BH381" s="47" t="s">
        <v>1197</v>
      </c>
      <c r="BI381" s="47" t="str">
        <f t="shared" si="10"/>
        <v>Z18</v>
      </c>
      <c r="BJ381" s="47">
        <v>1219</v>
      </c>
    </row>
    <row r="382" spans="1:62" hidden="1">
      <c r="A382" s="61" t="b">
        <v>0</v>
      </c>
      <c r="B382" s="62">
        <v>11378</v>
      </c>
      <c r="C382" s="61" t="s">
        <v>1702</v>
      </c>
      <c r="D382" s="61" t="s">
        <v>3082</v>
      </c>
      <c r="E382" s="61" t="s">
        <v>3088</v>
      </c>
      <c r="F382" s="61" t="s">
        <v>2065</v>
      </c>
      <c r="G382" s="62" t="s">
        <v>1702</v>
      </c>
      <c r="H382" s="61" t="s">
        <v>795</v>
      </c>
      <c r="I382" s="61" t="s">
        <v>1675</v>
      </c>
      <c r="J382" s="61" t="s">
        <v>3083</v>
      </c>
      <c r="K382" s="61" t="s">
        <v>3088</v>
      </c>
      <c r="L382" s="61" t="s">
        <v>2032</v>
      </c>
      <c r="M382" s="61" t="s">
        <v>1894</v>
      </c>
      <c r="N382" s="61" t="s">
        <v>1702</v>
      </c>
      <c r="O382" s="61" t="s">
        <v>1941</v>
      </c>
      <c r="P382" s="61">
        <v>1.6</v>
      </c>
      <c r="Q382" s="61">
        <v>57.5</v>
      </c>
      <c r="R382" s="61">
        <v>1180</v>
      </c>
      <c r="S382" s="61" t="s">
        <v>2854</v>
      </c>
      <c r="T382" s="61" t="s">
        <v>2854</v>
      </c>
      <c r="U382" s="61" t="s">
        <v>2041</v>
      </c>
      <c r="V382" s="61" t="s">
        <v>3089</v>
      </c>
      <c r="W382" s="61" t="s">
        <v>1938</v>
      </c>
      <c r="X382" s="61" t="s">
        <v>1447</v>
      </c>
      <c r="Y382" s="61" t="s">
        <v>3044</v>
      </c>
      <c r="Z382" s="62">
        <v>200</v>
      </c>
      <c r="AA382" s="61">
        <v>171</v>
      </c>
      <c r="AB382" s="62">
        <v>200</v>
      </c>
      <c r="AC382" s="61">
        <v>171</v>
      </c>
      <c r="AD382" s="62">
        <v>200</v>
      </c>
      <c r="AE382" s="61">
        <v>171</v>
      </c>
      <c r="AF382" s="61" t="s">
        <v>2237</v>
      </c>
      <c r="AG382" s="61" t="s">
        <v>1959</v>
      </c>
      <c r="AH382" s="61" t="s">
        <v>1702</v>
      </c>
      <c r="AI382" s="61">
        <v>0</v>
      </c>
      <c r="AJ382" s="61" t="s">
        <v>2200</v>
      </c>
      <c r="AK382" s="62">
        <v>2025</v>
      </c>
      <c r="AL382" s="62">
        <v>11</v>
      </c>
      <c r="AM382" s="62">
        <v>0</v>
      </c>
      <c r="AN382" s="62">
        <v>6</v>
      </c>
      <c r="AO382" s="62">
        <v>13</v>
      </c>
      <c r="AP382" s="61" t="s">
        <v>795</v>
      </c>
      <c r="AQ382" s="61" t="s">
        <v>1221</v>
      </c>
      <c r="AR382" s="61" t="s">
        <v>2856</v>
      </c>
      <c r="AS382" s="61" t="s">
        <v>3086</v>
      </c>
      <c r="AT382" s="61" t="s">
        <v>1702</v>
      </c>
      <c r="AU382" s="61" t="b">
        <v>1</v>
      </c>
      <c r="AV382" s="61" t="b">
        <v>0</v>
      </c>
      <c r="AW382" s="61" t="s">
        <v>1702</v>
      </c>
      <c r="AX382" s="61" t="s">
        <v>1702</v>
      </c>
      <c r="AY382" s="61">
        <v>0</v>
      </c>
      <c r="AZ382" s="61">
        <v>0</v>
      </c>
      <c r="BA382" s="61">
        <v>0</v>
      </c>
      <c r="BB382" s="61" t="s">
        <v>1951</v>
      </c>
      <c r="BC382" s="61">
        <v>4</v>
      </c>
      <c r="BD382" s="61" t="b">
        <v>0</v>
      </c>
      <c r="BH382" s="47" t="s">
        <v>1197</v>
      </c>
      <c r="BI382" s="47" t="str">
        <f t="shared" si="10"/>
        <v>Z18</v>
      </c>
      <c r="BJ382" s="47">
        <v>1219</v>
      </c>
    </row>
    <row r="383" spans="1:62" hidden="1">
      <c r="A383" s="61" t="b">
        <v>0</v>
      </c>
      <c r="B383" s="62">
        <v>11379</v>
      </c>
      <c r="C383" s="61" t="s">
        <v>1702</v>
      </c>
      <c r="D383" s="61" t="s">
        <v>3082</v>
      </c>
      <c r="E383" s="61" t="s">
        <v>3090</v>
      </c>
      <c r="F383" s="61" t="s">
        <v>2065</v>
      </c>
      <c r="G383" s="62" t="s">
        <v>1702</v>
      </c>
      <c r="H383" s="61" t="s">
        <v>795</v>
      </c>
      <c r="I383" s="61" t="s">
        <v>1675</v>
      </c>
      <c r="J383" s="61" t="s">
        <v>3083</v>
      </c>
      <c r="K383" s="61" t="s">
        <v>3090</v>
      </c>
      <c r="L383" s="61" t="s">
        <v>2032</v>
      </c>
      <c r="M383" s="61" t="s">
        <v>1894</v>
      </c>
      <c r="N383" s="61" t="s">
        <v>1702</v>
      </c>
      <c r="O383" s="61" t="s">
        <v>1941</v>
      </c>
      <c r="P383" s="61">
        <v>1.6</v>
      </c>
      <c r="Q383" s="61">
        <v>57.5</v>
      </c>
      <c r="R383" s="61">
        <v>1180</v>
      </c>
      <c r="S383" s="61" t="s">
        <v>2854</v>
      </c>
      <c r="T383" s="61" t="s">
        <v>2854</v>
      </c>
      <c r="U383" s="61" t="s">
        <v>2041</v>
      </c>
      <c r="V383" s="61" t="s">
        <v>3089</v>
      </c>
      <c r="W383" s="61" t="s">
        <v>1938</v>
      </c>
      <c r="X383" s="61" t="s">
        <v>1447</v>
      </c>
      <c r="Y383" s="61" t="s">
        <v>3044</v>
      </c>
      <c r="Z383" s="62">
        <v>200</v>
      </c>
      <c r="AA383" s="61">
        <v>171</v>
      </c>
      <c r="AB383" s="62">
        <v>200</v>
      </c>
      <c r="AC383" s="61">
        <v>171</v>
      </c>
      <c r="AD383" s="62">
        <v>200</v>
      </c>
      <c r="AE383" s="61">
        <v>171</v>
      </c>
      <c r="AF383" s="61" t="s">
        <v>2237</v>
      </c>
      <c r="AG383" s="61" t="s">
        <v>1959</v>
      </c>
      <c r="AH383" s="61" t="s">
        <v>1702</v>
      </c>
      <c r="AI383" s="61">
        <v>0</v>
      </c>
      <c r="AJ383" s="61" t="s">
        <v>2200</v>
      </c>
      <c r="AK383" s="62">
        <v>2025</v>
      </c>
      <c r="AL383" s="62">
        <v>11</v>
      </c>
      <c r="AM383" s="62">
        <v>0</v>
      </c>
      <c r="AN383" s="62">
        <v>6</v>
      </c>
      <c r="AO383" s="62">
        <v>13</v>
      </c>
      <c r="AP383" s="61" t="s">
        <v>795</v>
      </c>
      <c r="AQ383" s="61" t="s">
        <v>1221</v>
      </c>
      <c r="AR383" s="61" t="s">
        <v>2856</v>
      </c>
      <c r="AS383" s="61" t="s">
        <v>3086</v>
      </c>
      <c r="AT383" s="61" t="s">
        <v>1702</v>
      </c>
      <c r="AU383" s="61" t="b">
        <v>1</v>
      </c>
      <c r="AV383" s="61" t="b">
        <v>0</v>
      </c>
      <c r="AW383" s="61" t="s">
        <v>1702</v>
      </c>
      <c r="AX383" s="61" t="s">
        <v>1702</v>
      </c>
      <c r="AY383" s="61">
        <v>0</v>
      </c>
      <c r="AZ383" s="61">
        <v>0</v>
      </c>
      <c r="BA383" s="61">
        <v>0</v>
      </c>
      <c r="BB383" s="61" t="s">
        <v>1951</v>
      </c>
      <c r="BC383" s="61">
        <v>4</v>
      </c>
      <c r="BD383" s="61" t="b">
        <v>0</v>
      </c>
      <c r="BH383" s="47" t="s">
        <v>1197</v>
      </c>
      <c r="BI383" s="47" t="str">
        <f t="shared" si="10"/>
        <v>Z18</v>
      </c>
      <c r="BJ383" s="47">
        <v>1219</v>
      </c>
    </row>
    <row r="384" spans="1:62" hidden="1">
      <c r="A384" s="61" t="b">
        <v>0</v>
      </c>
      <c r="B384" s="62">
        <v>11380</v>
      </c>
      <c r="C384" s="61" t="s">
        <v>1702</v>
      </c>
      <c r="D384" s="61" t="s">
        <v>3082</v>
      </c>
      <c r="E384" s="61" t="s">
        <v>3091</v>
      </c>
      <c r="F384" s="61" t="s">
        <v>2065</v>
      </c>
      <c r="G384" s="62" t="s">
        <v>1702</v>
      </c>
      <c r="H384" s="61" t="s">
        <v>795</v>
      </c>
      <c r="I384" s="61" t="s">
        <v>1675</v>
      </c>
      <c r="J384" s="61" t="s">
        <v>3083</v>
      </c>
      <c r="K384" s="61" t="s">
        <v>3091</v>
      </c>
      <c r="L384" s="61" t="s">
        <v>2032</v>
      </c>
      <c r="M384" s="61" t="s">
        <v>1894</v>
      </c>
      <c r="N384" s="61" t="s">
        <v>1702</v>
      </c>
      <c r="O384" s="61" t="s">
        <v>1941</v>
      </c>
      <c r="P384" s="61">
        <v>1.6</v>
      </c>
      <c r="Q384" s="61">
        <v>57.5</v>
      </c>
      <c r="R384" s="61">
        <v>1180</v>
      </c>
      <c r="S384" s="61" t="s">
        <v>2854</v>
      </c>
      <c r="T384" s="61" t="s">
        <v>2854</v>
      </c>
      <c r="U384" s="61" t="s">
        <v>2041</v>
      </c>
      <c r="V384" s="61" t="s">
        <v>3089</v>
      </c>
      <c r="W384" s="61" t="s">
        <v>1938</v>
      </c>
      <c r="X384" s="61" t="s">
        <v>1447</v>
      </c>
      <c r="Y384" s="61" t="s">
        <v>3044</v>
      </c>
      <c r="Z384" s="62">
        <v>24</v>
      </c>
      <c r="AA384" s="61">
        <v>20</v>
      </c>
      <c r="AB384" s="62">
        <v>24</v>
      </c>
      <c r="AC384" s="61">
        <v>20</v>
      </c>
      <c r="AD384" s="62">
        <v>24</v>
      </c>
      <c r="AE384" s="61">
        <v>20</v>
      </c>
      <c r="AF384" s="61" t="s">
        <v>2237</v>
      </c>
      <c r="AG384" s="61" t="s">
        <v>1959</v>
      </c>
      <c r="AH384" s="61" t="s">
        <v>1702</v>
      </c>
      <c r="AI384" s="61">
        <v>0</v>
      </c>
      <c r="AJ384" s="61" t="s">
        <v>2200</v>
      </c>
      <c r="AK384" s="62">
        <v>2025</v>
      </c>
      <c r="AL384" s="62">
        <v>11</v>
      </c>
      <c r="AM384" s="62">
        <v>0</v>
      </c>
      <c r="AN384" s="62">
        <v>6</v>
      </c>
      <c r="AO384" s="62">
        <v>13</v>
      </c>
      <c r="AP384" s="61" t="s">
        <v>795</v>
      </c>
      <c r="AQ384" s="61" t="s">
        <v>1221</v>
      </c>
      <c r="AR384" s="61" t="s">
        <v>2856</v>
      </c>
      <c r="AS384" s="61" t="s">
        <v>3086</v>
      </c>
      <c r="AT384" s="61" t="s">
        <v>1702</v>
      </c>
      <c r="AU384" s="61" t="b">
        <v>1</v>
      </c>
      <c r="AV384" s="61" t="b">
        <v>0</v>
      </c>
      <c r="AW384" s="61" t="s">
        <v>1702</v>
      </c>
      <c r="AX384" s="61" t="s">
        <v>1702</v>
      </c>
      <c r="AY384" s="61">
        <v>0</v>
      </c>
      <c r="AZ384" s="61">
        <v>0</v>
      </c>
      <c r="BA384" s="61">
        <v>0</v>
      </c>
      <c r="BB384" s="61" t="s">
        <v>1951</v>
      </c>
      <c r="BC384" s="61">
        <v>4</v>
      </c>
      <c r="BD384" s="61" t="b">
        <v>0</v>
      </c>
      <c r="BH384" s="47" t="s">
        <v>1197</v>
      </c>
      <c r="BI384" s="47" t="str">
        <f t="shared" si="10"/>
        <v>Z18</v>
      </c>
      <c r="BJ384" s="47">
        <v>1219</v>
      </c>
    </row>
    <row r="385" spans="1:62" hidden="1">
      <c r="A385" s="61" t="b">
        <v>0</v>
      </c>
      <c r="B385" s="62">
        <v>11382</v>
      </c>
      <c r="C385" s="61" t="s">
        <v>1702</v>
      </c>
      <c r="D385" s="61" t="s">
        <v>3092</v>
      </c>
      <c r="E385" s="61" t="s">
        <v>3093</v>
      </c>
      <c r="F385" s="61" t="s">
        <v>2299</v>
      </c>
      <c r="G385" s="62" t="s">
        <v>1702</v>
      </c>
      <c r="H385" s="61" t="s">
        <v>344</v>
      </c>
      <c r="I385" s="61" t="s">
        <v>1675</v>
      </c>
      <c r="J385" s="61" t="s">
        <v>3094</v>
      </c>
      <c r="K385" s="61" t="s">
        <v>3093</v>
      </c>
      <c r="L385" s="61" t="s">
        <v>2032</v>
      </c>
      <c r="M385" s="61" t="s">
        <v>1894</v>
      </c>
      <c r="N385" s="61" t="s">
        <v>1702</v>
      </c>
      <c r="O385" s="61" t="s">
        <v>1941</v>
      </c>
      <c r="P385" s="61">
        <v>1.6</v>
      </c>
      <c r="Q385" s="61">
        <v>1950</v>
      </c>
      <c r="R385" s="61">
        <v>280</v>
      </c>
      <c r="S385" s="61" t="s">
        <v>3079</v>
      </c>
      <c r="T385" s="61" t="s">
        <v>3080</v>
      </c>
      <c r="U385" s="61" t="s">
        <v>2041</v>
      </c>
      <c r="V385" s="61" t="s">
        <v>3095</v>
      </c>
      <c r="W385" s="61" t="s">
        <v>1938</v>
      </c>
      <c r="X385" s="61" t="s">
        <v>1447</v>
      </c>
      <c r="Y385" s="61" t="s">
        <v>3044</v>
      </c>
      <c r="Z385" s="62">
        <v>100</v>
      </c>
      <c r="AA385" s="61">
        <v>690</v>
      </c>
      <c r="AB385" s="62">
        <v>100</v>
      </c>
      <c r="AC385" s="61">
        <v>690</v>
      </c>
      <c r="AD385" s="62">
        <v>100</v>
      </c>
      <c r="AE385" s="61">
        <v>690</v>
      </c>
      <c r="AF385" s="61" t="s">
        <v>3085</v>
      </c>
      <c r="AG385" s="61" t="s">
        <v>1959</v>
      </c>
      <c r="AH385" s="61" t="s">
        <v>1702</v>
      </c>
      <c r="AI385" s="61">
        <v>0</v>
      </c>
      <c r="AJ385" s="61" t="s">
        <v>2200</v>
      </c>
      <c r="AK385" s="62">
        <v>2025</v>
      </c>
      <c r="AL385" s="62">
        <v>11</v>
      </c>
      <c r="AM385" s="62">
        <v>0</v>
      </c>
      <c r="AN385" s="62">
        <v>6</v>
      </c>
      <c r="AO385" s="62">
        <v>13</v>
      </c>
      <c r="AP385" s="61" t="s">
        <v>344</v>
      </c>
      <c r="AQ385" s="61" t="s">
        <v>1221</v>
      </c>
      <c r="AR385" s="61" t="s">
        <v>3081</v>
      </c>
      <c r="AS385" s="61" t="s">
        <v>3078</v>
      </c>
      <c r="AT385" s="61" t="s">
        <v>1702</v>
      </c>
      <c r="AU385" s="61" t="b">
        <v>1</v>
      </c>
      <c r="AV385" s="61" t="b">
        <v>0</v>
      </c>
      <c r="AW385" s="61" t="s">
        <v>1702</v>
      </c>
      <c r="AX385" s="61" t="s">
        <v>1702</v>
      </c>
      <c r="AY385" s="61">
        <v>0</v>
      </c>
      <c r="AZ385" s="61">
        <v>0</v>
      </c>
      <c r="BA385" s="61">
        <v>0</v>
      </c>
      <c r="BB385" s="61" t="s">
        <v>1951</v>
      </c>
      <c r="BC385" s="61">
        <v>4</v>
      </c>
      <c r="BD385" s="61" t="b">
        <v>0</v>
      </c>
      <c r="BH385" s="47" t="s">
        <v>1197</v>
      </c>
      <c r="BI385" s="47" t="str">
        <f t="shared" si="10"/>
        <v>Z18</v>
      </c>
      <c r="BJ385" s="47">
        <v>1219</v>
      </c>
    </row>
    <row r="386" spans="1:62" hidden="1">
      <c r="A386" s="61" t="b">
        <v>0</v>
      </c>
      <c r="B386" s="62">
        <v>11383</v>
      </c>
      <c r="C386" s="61" t="s">
        <v>1702</v>
      </c>
      <c r="D386" s="61" t="s">
        <v>3092</v>
      </c>
      <c r="E386" s="61" t="s">
        <v>3096</v>
      </c>
      <c r="F386" s="61" t="s">
        <v>2299</v>
      </c>
      <c r="G386" s="62" t="s">
        <v>1702</v>
      </c>
      <c r="H386" s="61" t="s">
        <v>344</v>
      </c>
      <c r="I386" s="61" t="s">
        <v>1675</v>
      </c>
      <c r="J386" s="61" t="s">
        <v>3094</v>
      </c>
      <c r="K386" s="61" t="s">
        <v>3096</v>
      </c>
      <c r="L386" s="61" t="s">
        <v>2032</v>
      </c>
      <c r="M386" s="61" t="s">
        <v>1894</v>
      </c>
      <c r="N386" s="61" t="s">
        <v>1702</v>
      </c>
      <c r="O386" s="61" t="s">
        <v>1941</v>
      </c>
      <c r="P386" s="61">
        <v>1.6</v>
      </c>
      <c r="Q386" s="61">
        <v>1950</v>
      </c>
      <c r="R386" s="61">
        <v>280</v>
      </c>
      <c r="S386" s="61" t="s">
        <v>3079</v>
      </c>
      <c r="T386" s="61" t="s">
        <v>3080</v>
      </c>
      <c r="U386" s="61" t="s">
        <v>2041</v>
      </c>
      <c r="V386" s="61" t="s">
        <v>3095</v>
      </c>
      <c r="W386" s="61" t="s">
        <v>1938</v>
      </c>
      <c r="X386" s="61" t="s">
        <v>1447</v>
      </c>
      <c r="Y386" s="61" t="s">
        <v>3044</v>
      </c>
      <c r="Z386" s="62">
        <v>100</v>
      </c>
      <c r="AA386" s="61">
        <v>690</v>
      </c>
      <c r="AB386" s="62">
        <v>100</v>
      </c>
      <c r="AC386" s="61">
        <v>690</v>
      </c>
      <c r="AD386" s="62">
        <v>100</v>
      </c>
      <c r="AE386" s="61">
        <v>690</v>
      </c>
      <c r="AF386" s="61" t="s">
        <v>3085</v>
      </c>
      <c r="AG386" s="61" t="s">
        <v>1959</v>
      </c>
      <c r="AH386" s="61" t="s">
        <v>1702</v>
      </c>
      <c r="AI386" s="61">
        <v>0</v>
      </c>
      <c r="AJ386" s="61" t="s">
        <v>2200</v>
      </c>
      <c r="AK386" s="62">
        <v>2025</v>
      </c>
      <c r="AL386" s="62">
        <v>11</v>
      </c>
      <c r="AM386" s="62">
        <v>0</v>
      </c>
      <c r="AN386" s="62">
        <v>6</v>
      </c>
      <c r="AO386" s="62">
        <v>13</v>
      </c>
      <c r="AP386" s="61" t="s">
        <v>344</v>
      </c>
      <c r="AQ386" s="61" t="s">
        <v>1221</v>
      </c>
      <c r="AR386" s="61" t="s">
        <v>3081</v>
      </c>
      <c r="AS386" s="61" t="s">
        <v>3078</v>
      </c>
      <c r="AT386" s="61" t="s">
        <v>1702</v>
      </c>
      <c r="AU386" s="61" t="b">
        <v>1</v>
      </c>
      <c r="AV386" s="61" t="b">
        <v>0</v>
      </c>
      <c r="AW386" s="61" t="s">
        <v>1702</v>
      </c>
      <c r="AX386" s="61" t="s">
        <v>1702</v>
      </c>
      <c r="AY386" s="61">
        <v>0</v>
      </c>
      <c r="AZ386" s="61">
        <v>0</v>
      </c>
      <c r="BA386" s="61">
        <v>0</v>
      </c>
      <c r="BB386" s="61" t="s">
        <v>1951</v>
      </c>
      <c r="BC386" s="61">
        <v>4</v>
      </c>
      <c r="BD386" s="61" t="b">
        <v>0</v>
      </c>
      <c r="BH386" s="47" t="s">
        <v>1197</v>
      </c>
      <c r="BI386" s="47" t="str">
        <f t="shared" si="10"/>
        <v>Z18</v>
      </c>
      <c r="BJ386" s="47">
        <v>1219</v>
      </c>
    </row>
    <row r="387" spans="1:62" hidden="1">
      <c r="A387" s="61" t="b">
        <v>0</v>
      </c>
      <c r="B387" s="62">
        <v>11384</v>
      </c>
      <c r="C387" s="61" t="s">
        <v>1702</v>
      </c>
      <c r="D387" s="61" t="s">
        <v>3092</v>
      </c>
      <c r="E387" s="61" t="s">
        <v>3097</v>
      </c>
      <c r="F387" s="61" t="s">
        <v>2299</v>
      </c>
      <c r="G387" s="62" t="s">
        <v>1702</v>
      </c>
      <c r="H387" s="61" t="s">
        <v>344</v>
      </c>
      <c r="I387" s="61" t="s">
        <v>1675</v>
      </c>
      <c r="J387" s="61" t="s">
        <v>3094</v>
      </c>
      <c r="K387" s="61" t="s">
        <v>3097</v>
      </c>
      <c r="L387" s="61" t="s">
        <v>2032</v>
      </c>
      <c r="M387" s="61" t="s">
        <v>1894</v>
      </c>
      <c r="N387" s="61" t="s">
        <v>1702</v>
      </c>
      <c r="O387" s="61" t="s">
        <v>1941</v>
      </c>
      <c r="P387" s="61">
        <v>1.6</v>
      </c>
      <c r="Q387" s="61">
        <v>1950</v>
      </c>
      <c r="R387" s="61">
        <v>280</v>
      </c>
      <c r="S387" s="61" t="s">
        <v>3079</v>
      </c>
      <c r="T387" s="61" t="s">
        <v>3080</v>
      </c>
      <c r="U387" s="61" t="s">
        <v>2041</v>
      </c>
      <c r="V387" s="61" t="s">
        <v>3095</v>
      </c>
      <c r="W387" s="61" t="s">
        <v>1938</v>
      </c>
      <c r="X387" s="61" t="s">
        <v>1447</v>
      </c>
      <c r="Y387" s="61" t="s">
        <v>3044</v>
      </c>
      <c r="Z387" s="62">
        <v>100</v>
      </c>
      <c r="AA387" s="61">
        <v>690</v>
      </c>
      <c r="AB387" s="62">
        <v>100</v>
      </c>
      <c r="AC387" s="61">
        <v>690</v>
      </c>
      <c r="AD387" s="62">
        <v>100</v>
      </c>
      <c r="AE387" s="61">
        <v>690</v>
      </c>
      <c r="AF387" s="61" t="s">
        <v>3085</v>
      </c>
      <c r="AG387" s="61" t="s">
        <v>1959</v>
      </c>
      <c r="AH387" s="61" t="s">
        <v>1702</v>
      </c>
      <c r="AI387" s="61">
        <v>0</v>
      </c>
      <c r="AJ387" s="61" t="s">
        <v>2200</v>
      </c>
      <c r="AK387" s="62">
        <v>2025</v>
      </c>
      <c r="AL387" s="62">
        <v>11</v>
      </c>
      <c r="AM387" s="62">
        <v>0</v>
      </c>
      <c r="AN387" s="62">
        <v>6</v>
      </c>
      <c r="AO387" s="62">
        <v>13</v>
      </c>
      <c r="AP387" s="61" t="s">
        <v>344</v>
      </c>
      <c r="AQ387" s="61" t="s">
        <v>1221</v>
      </c>
      <c r="AR387" s="61" t="s">
        <v>3081</v>
      </c>
      <c r="AS387" s="61" t="s">
        <v>3078</v>
      </c>
      <c r="AT387" s="61" t="s">
        <v>1702</v>
      </c>
      <c r="AU387" s="61" t="b">
        <v>1</v>
      </c>
      <c r="AV387" s="61" t="b">
        <v>0</v>
      </c>
      <c r="AW387" s="61" t="s">
        <v>1702</v>
      </c>
      <c r="AX387" s="61" t="s">
        <v>1702</v>
      </c>
      <c r="AY387" s="61">
        <v>0</v>
      </c>
      <c r="AZ387" s="61">
        <v>0</v>
      </c>
      <c r="BA387" s="61">
        <v>0</v>
      </c>
      <c r="BB387" s="61" t="s">
        <v>1951</v>
      </c>
      <c r="BC387" s="61">
        <v>4</v>
      </c>
      <c r="BD387" s="61" t="b">
        <v>0</v>
      </c>
      <c r="BH387" s="47" t="s">
        <v>1197</v>
      </c>
      <c r="BI387" s="47" t="str">
        <f t="shared" si="10"/>
        <v>Z18</v>
      </c>
      <c r="BJ387" s="47">
        <v>1219</v>
      </c>
    </row>
    <row r="388" spans="1:62" hidden="1">
      <c r="A388" s="61" t="b">
        <v>0</v>
      </c>
      <c r="B388" s="62">
        <v>11385</v>
      </c>
      <c r="C388" s="61" t="s">
        <v>1702</v>
      </c>
      <c r="D388" s="61" t="s">
        <v>3092</v>
      </c>
      <c r="E388" s="61" t="s">
        <v>3098</v>
      </c>
      <c r="F388" s="61" t="s">
        <v>2299</v>
      </c>
      <c r="G388" s="62" t="s">
        <v>1702</v>
      </c>
      <c r="H388" s="61" t="s">
        <v>344</v>
      </c>
      <c r="I388" s="61" t="s">
        <v>1675</v>
      </c>
      <c r="J388" s="61" t="s">
        <v>3094</v>
      </c>
      <c r="K388" s="61" t="s">
        <v>3098</v>
      </c>
      <c r="L388" s="61" t="s">
        <v>2032</v>
      </c>
      <c r="M388" s="61" t="s">
        <v>1894</v>
      </c>
      <c r="N388" s="61" t="s">
        <v>1702</v>
      </c>
      <c r="O388" s="61" t="s">
        <v>1941</v>
      </c>
      <c r="P388" s="61">
        <v>1.6</v>
      </c>
      <c r="Q388" s="61">
        <v>1950</v>
      </c>
      <c r="R388" s="61">
        <v>280</v>
      </c>
      <c r="S388" s="61" t="s">
        <v>3079</v>
      </c>
      <c r="T388" s="61" t="s">
        <v>3080</v>
      </c>
      <c r="U388" s="61" t="s">
        <v>2041</v>
      </c>
      <c r="V388" s="61" t="s">
        <v>3095</v>
      </c>
      <c r="W388" s="61" t="s">
        <v>1938</v>
      </c>
      <c r="X388" s="61" t="s">
        <v>1447</v>
      </c>
      <c r="Y388" s="61" t="s">
        <v>3044</v>
      </c>
      <c r="Z388" s="62">
        <v>100</v>
      </c>
      <c r="AA388" s="61">
        <v>690</v>
      </c>
      <c r="AB388" s="62">
        <v>100</v>
      </c>
      <c r="AC388" s="61">
        <v>690</v>
      </c>
      <c r="AD388" s="62">
        <v>100</v>
      </c>
      <c r="AE388" s="61">
        <v>690</v>
      </c>
      <c r="AF388" s="61" t="s">
        <v>3085</v>
      </c>
      <c r="AG388" s="61" t="s">
        <v>1959</v>
      </c>
      <c r="AH388" s="61" t="s">
        <v>1702</v>
      </c>
      <c r="AI388" s="61">
        <v>0</v>
      </c>
      <c r="AJ388" s="61" t="s">
        <v>2200</v>
      </c>
      <c r="AK388" s="62">
        <v>2025</v>
      </c>
      <c r="AL388" s="62">
        <v>11</v>
      </c>
      <c r="AM388" s="62">
        <v>0</v>
      </c>
      <c r="AN388" s="62">
        <v>6</v>
      </c>
      <c r="AO388" s="62">
        <v>13</v>
      </c>
      <c r="AP388" s="61" t="s">
        <v>344</v>
      </c>
      <c r="AQ388" s="61" t="s">
        <v>1221</v>
      </c>
      <c r="AR388" s="61" t="s">
        <v>3081</v>
      </c>
      <c r="AS388" s="61" t="s">
        <v>3078</v>
      </c>
      <c r="AT388" s="61" t="s">
        <v>1702</v>
      </c>
      <c r="AU388" s="61" t="b">
        <v>1</v>
      </c>
      <c r="AV388" s="61" t="b">
        <v>0</v>
      </c>
      <c r="AW388" s="61" t="s">
        <v>1702</v>
      </c>
      <c r="AX388" s="61" t="s">
        <v>1702</v>
      </c>
      <c r="AY388" s="61">
        <v>0</v>
      </c>
      <c r="AZ388" s="61">
        <v>0</v>
      </c>
      <c r="BA388" s="61">
        <v>0</v>
      </c>
      <c r="BB388" s="61" t="s">
        <v>1951</v>
      </c>
      <c r="BC388" s="61">
        <v>4</v>
      </c>
      <c r="BD388" s="61" t="b">
        <v>0</v>
      </c>
      <c r="BH388" s="47" t="s">
        <v>1197</v>
      </c>
      <c r="BI388" s="47" t="str">
        <f t="shared" si="10"/>
        <v>Z18</v>
      </c>
      <c r="BJ388" s="47">
        <v>1219</v>
      </c>
    </row>
    <row r="389" spans="1:62" hidden="1">
      <c r="A389" s="61" t="b">
        <v>0</v>
      </c>
      <c r="B389" s="62">
        <v>11386</v>
      </c>
      <c r="C389" s="61" t="s">
        <v>1702</v>
      </c>
      <c r="D389" s="61" t="s">
        <v>3092</v>
      </c>
      <c r="E389" s="61" t="s">
        <v>3099</v>
      </c>
      <c r="F389" s="61" t="s">
        <v>2299</v>
      </c>
      <c r="G389" s="62" t="s">
        <v>1702</v>
      </c>
      <c r="H389" s="61" t="s">
        <v>344</v>
      </c>
      <c r="I389" s="61" t="s">
        <v>1675</v>
      </c>
      <c r="J389" s="61" t="s">
        <v>3094</v>
      </c>
      <c r="K389" s="61" t="s">
        <v>3099</v>
      </c>
      <c r="L389" s="61" t="s">
        <v>2032</v>
      </c>
      <c r="M389" s="61" t="s">
        <v>1894</v>
      </c>
      <c r="N389" s="61" t="s">
        <v>1702</v>
      </c>
      <c r="O389" s="61" t="s">
        <v>1941</v>
      </c>
      <c r="P389" s="61">
        <v>1.6</v>
      </c>
      <c r="Q389" s="61">
        <v>1950</v>
      </c>
      <c r="R389" s="61">
        <v>280</v>
      </c>
      <c r="S389" s="61" t="s">
        <v>3079</v>
      </c>
      <c r="T389" s="61" t="s">
        <v>3080</v>
      </c>
      <c r="U389" s="61" t="s">
        <v>2041</v>
      </c>
      <c r="V389" s="61" t="s">
        <v>3095</v>
      </c>
      <c r="W389" s="61" t="s">
        <v>1938</v>
      </c>
      <c r="X389" s="61" t="s">
        <v>1447</v>
      </c>
      <c r="Y389" s="61" t="s">
        <v>3044</v>
      </c>
      <c r="Z389" s="62">
        <v>100</v>
      </c>
      <c r="AA389" s="61">
        <v>690</v>
      </c>
      <c r="AB389" s="62">
        <v>100</v>
      </c>
      <c r="AC389" s="61">
        <v>690</v>
      </c>
      <c r="AD389" s="62">
        <v>100</v>
      </c>
      <c r="AE389" s="61">
        <v>690</v>
      </c>
      <c r="AF389" s="61" t="s">
        <v>3085</v>
      </c>
      <c r="AG389" s="61" t="s">
        <v>1959</v>
      </c>
      <c r="AH389" s="61" t="s">
        <v>1702</v>
      </c>
      <c r="AI389" s="61">
        <v>0</v>
      </c>
      <c r="AJ389" s="61" t="s">
        <v>2200</v>
      </c>
      <c r="AK389" s="62">
        <v>2025</v>
      </c>
      <c r="AL389" s="62">
        <v>11</v>
      </c>
      <c r="AM389" s="62">
        <v>0</v>
      </c>
      <c r="AN389" s="62">
        <v>6</v>
      </c>
      <c r="AO389" s="62">
        <v>13</v>
      </c>
      <c r="AP389" s="61" t="s">
        <v>344</v>
      </c>
      <c r="AQ389" s="61" t="s">
        <v>1221</v>
      </c>
      <c r="AR389" s="61" t="s">
        <v>3081</v>
      </c>
      <c r="AS389" s="61" t="s">
        <v>3078</v>
      </c>
      <c r="AT389" s="61" t="s">
        <v>1702</v>
      </c>
      <c r="AU389" s="61" t="b">
        <v>1</v>
      </c>
      <c r="AV389" s="61" t="b">
        <v>0</v>
      </c>
      <c r="AW389" s="61" t="s">
        <v>1702</v>
      </c>
      <c r="AX389" s="61" t="s">
        <v>1702</v>
      </c>
      <c r="AY389" s="61">
        <v>0</v>
      </c>
      <c r="AZ389" s="61">
        <v>0</v>
      </c>
      <c r="BA389" s="61">
        <v>0</v>
      </c>
      <c r="BB389" s="61" t="s">
        <v>1951</v>
      </c>
      <c r="BC389" s="61">
        <v>4</v>
      </c>
      <c r="BD389" s="61" t="b">
        <v>0</v>
      </c>
      <c r="BH389" s="47" t="s">
        <v>1197</v>
      </c>
      <c r="BI389" s="47" t="str">
        <f t="shared" si="10"/>
        <v>Z18</v>
      </c>
      <c r="BJ389" s="47">
        <v>1219</v>
      </c>
    </row>
    <row r="390" spans="1:62" hidden="1">
      <c r="A390" s="61" t="b">
        <v>0</v>
      </c>
      <c r="B390" s="62">
        <v>11387</v>
      </c>
      <c r="C390" s="61" t="s">
        <v>1702</v>
      </c>
      <c r="D390" s="61" t="s">
        <v>3092</v>
      </c>
      <c r="E390" s="61" t="s">
        <v>3100</v>
      </c>
      <c r="F390" s="61" t="s">
        <v>2299</v>
      </c>
      <c r="G390" s="62" t="s">
        <v>1702</v>
      </c>
      <c r="H390" s="61" t="s">
        <v>344</v>
      </c>
      <c r="I390" s="61" t="s">
        <v>1675</v>
      </c>
      <c r="J390" s="61" t="s">
        <v>3094</v>
      </c>
      <c r="K390" s="61" t="s">
        <v>3100</v>
      </c>
      <c r="L390" s="61" t="s">
        <v>2032</v>
      </c>
      <c r="M390" s="61" t="s">
        <v>1894</v>
      </c>
      <c r="N390" s="61" t="s">
        <v>1702</v>
      </c>
      <c r="O390" s="61" t="s">
        <v>1941</v>
      </c>
      <c r="P390" s="61">
        <v>1.6</v>
      </c>
      <c r="Q390" s="61">
        <v>1950</v>
      </c>
      <c r="R390" s="61">
        <v>280</v>
      </c>
      <c r="S390" s="61" t="s">
        <v>3079</v>
      </c>
      <c r="T390" s="61" t="s">
        <v>3080</v>
      </c>
      <c r="U390" s="61" t="s">
        <v>2041</v>
      </c>
      <c r="V390" s="61" t="s">
        <v>3095</v>
      </c>
      <c r="W390" s="61" t="s">
        <v>1938</v>
      </c>
      <c r="X390" s="61" t="s">
        <v>1447</v>
      </c>
      <c r="Y390" s="61" t="s">
        <v>3044</v>
      </c>
      <c r="Z390" s="62">
        <v>100</v>
      </c>
      <c r="AA390" s="61">
        <v>690</v>
      </c>
      <c r="AB390" s="62">
        <v>100</v>
      </c>
      <c r="AC390" s="61">
        <v>690</v>
      </c>
      <c r="AD390" s="62">
        <v>100</v>
      </c>
      <c r="AE390" s="61">
        <v>690</v>
      </c>
      <c r="AF390" s="61" t="s">
        <v>3085</v>
      </c>
      <c r="AG390" s="61" t="s">
        <v>1959</v>
      </c>
      <c r="AH390" s="61" t="s">
        <v>1702</v>
      </c>
      <c r="AI390" s="61">
        <v>0</v>
      </c>
      <c r="AJ390" s="61" t="s">
        <v>2200</v>
      </c>
      <c r="AK390" s="62">
        <v>2025</v>
      </c>
      <c r="AL390" s="62">
        <v>11</v>
      </c>
      <c r="AM390" s="62">
        <v>0</v>
      </c>
      <c r="AN390" s="62">
        <v>6</v>
      </c>
      <c r="AO390" s="62">
        <v>13</v>
      </c>
      <c r="AP390" s="61" t="s">
        <v>344</v>
      </c>
      <c r="AQ390" s="61" t="s">
        <v>1221</v>
      </c>
      <c r="AR390" s="61" t="s">
        <v>3081</v>
      </c>
      <c r="AS390" s="61" t="s">
        <v>3078</v>
      </c>
      <c r="AT390" s="61" t="s">
        <v>1702</v>
      </c>
      <c r="AU390" s="61" t="b">
        <v>1</v>
      </c>
      <c r="AV390" s="61" t="b">
        <v>0</v>
      </c>
      <c r="AW390" s="61" t="s">
        <v>1702</v>
      </c>
      <c r="AX390" s="61" t="s">
        <v>1702</v>
      </c>
      <c r="AY390" s="61">
        <v>0</v>
      </c>
      <c r="AZ390" s="61">
        <v>0</v>
      </c>
      <c r="BA390" s="61">
        <v>0</v>
      </c>
      <c r="BB390" s="61" t="s">
        <v>1951</v>
      </c>
      <c r="BC390" s="61">
        <v>4</v>
      </c>
      <c r="BD390" s="61" t="b">
        <v>0</v>
      </c>
      <c r="BH390" s="47" t="s">
        <v>1197</v>
      </c>
      <c r="BI390" s="47" t="str">
        <f t="shared" ref="BI390:BI453" si="12">RIGHT(O390,3)</f>
        <v>Z18</v>
      </c>
      <c r="BJ390" s="47">
        <v>1219</v>
      </c>
    </row>
    <row r="391" spans="1:62" hidden="1">
      <c r="A391" s="61" t="b">
        <v>0</v>
      </c>
      <c r="B391" s="62">
        <v>11388</v>
      </c>
      <c r="C391" s="61" t="s">
        <v>1702</v>
      </c>
      <c r="D391" s="61" t="s">
        <v>3092</v>
      </c>
      <c r="E391" s="61" t="s">
        <v>3101</v>
      </c>
      <c r="F391" s="61" t="s">
        <v>2299</v>
      </c>
      <c r="G391" s="62" t="s">
        <v>1702</v>
      </c>
      <c r="H391" s="61" t="s">
        <v>344</v>
      </c>
      <c r="I391" s="61" t="s">
        <v>1675</v>
      </c>
      <c r="J391" s="61" t="s">
        <v>3094</v>
      </c>
      <c r="K391" s="61" t="s">
        <v>3101</v>
      </c>
      <c r="L391" s="61" t="s">
        <v>2032</v>
      </c>
      <c r="M391" s="61" t="s">
        <v>1894</v>
      </c>
      <c r="N391" s="61" t="s">
        <v>1702</v>
      </c>
      <c r="O391" s="61" t="s">
        <v>1941</v>
      </c>
      <c r="P391" s="61">
        <v>1.6</v>
      </c>
      <c r="Q391" s="61">
        <v>1950</v>
      </c>
      <c r="R391" s="61">
        <v>280</v>
      </c>
      <c r="S391" s="61" t="s">
        <v>3079</v>
      </c>
      <c r="T391" s="61" t="s">
        <v>3080</v>
      </c>
      <c r="U391" s="61" t="s">
        <v>2041</v>
      </c>
      <c r="V391" s="61" t="s">
        <v>3095</v>
      </c>
      <c r="W391" s="61" t="s">
        <v>1938</v>
      </c>
      <c r="X391" s="61" t="s">
        <v>1447</v>
      </c>
      <c r="Y391" s="61" t="s">
        <v>3044</v>
      </c>
      <c r="Z391" s="62">
        <v>100</v>
      </c>
      <c r="AA391" s="61">
        <v>690</v>
      </c>
      <c r="AB391" s="62">
        <v>100</v>
      </c>
      <c r="AC391" s="61">
        <v>690</v>
      </c>
      <c r="AD391" s="62">
        <v>100</v>
      </c>
      <c r="AE391" s="61">
        <v>690</v>
      </c>
      <c r="AF391" s="61" t="s">
        <v>3085</v>
      </c>
      <c r="AG391" s="61" t="s">
        <v>1959</v>
      </c>
      <c r="AH391" s="61" t="s">
        <v>1702</v>
      </c>
      <c r="AI391" s="61">
        <v>0</v>
      </c>
      <c r="AJ391" s="61" t="s">
        <v>2200</v>
      </c>
      <c r="AK391" s="62">
        <v>2025</v>
      </c>
      <c r="AL391" s="62">
        <v>11</v>
      </c>
      <c r="AM391" s="62">
        <v>0</v>
      </c>
      <c r="AN391" s="62">
        <v>6</v>
      </c>
      <c r="AO391" s="62">
        <v>13</v>
      </c>
      <c r="AP391" s="61" t="s">
        <v>344</v>
      </c>
      <c r="AQ391" s="61" t="s">
        <v>1221</v>
      </c>
      <c r="AR391" s="61" t="s">
        <v>3081</v>
      </c>
      <c r="AS391" s="61" t="s">
        <v>3078</v>
      </c>
      <c r="AT391" s="61" t="s">
        <v>1702</v>
      </c>
      <c r="AU391" s="61" t="b">
        <v>1</v>
      </c>
      <c r="AV391" s="61" t="b">
        <v>0</v>
      </c>
      <c r="AW391" s="61" t="s">
        <v>1702</v>
      </c>
      <c r="AX391" s="61" t="s">
        <v>1702</v>
      </c>
      <c r="AY391" s="61">
        <v>0</v>
      </c>
      <c r="AZ391" s="61">
        <v>0</v>
      </c>
      <c r="BA391" s="61">
        <v>0</v>
      </c>
      <c r="BB391" s="61" t="s">
        <v>1951</v>
      </c>
      <c r="BC391" s="61">
        <v>4</v>
      </c>
      <c r="BD391" s="61" t="b">
        <v>0</v>
      </c>
      <c r="BH391" s="47" t="s">
        <v>1197</v>
      </c>
      <c r="BI391" s="47" t="str">
        <f t="shared" si="12"/>
        <v>Z18</v>
      </c>
      <c r="BJ391" s="47">
        <v>1219</v>
      </c>
    </row>
    <row r="392" spans="1:62" hidden="1">
      <c r="A392" s="61" t="b">
        <v>0</v>
      </c>
      <c r="B392" s="62">
        <v>11389</v>
      </c>
      <c r="C392" s="61" t="s">
        <v>1702</v>
      </c>
      <c r="D392" s="61" t="s">
        <v>3092</v>
      </c>
      <c r="E392" s="61" t="s">
        <v>3102</v>
      </c>
      <c r="F392" s="61" t="s">
        <v>2299</v>
      </c>
      <c r="G392" s="62" t="s">
        <v>1702</v>
      </c>
      <c r="H392" s="61" t="s">
        <v>344</v>
      </c>
      <c r="I392" s="61" t="s">
        <v>1675</v>
      </c>
      <c r="J392" s="61" t="s">
        <v>3094</v>
      </c>
      <c r="K392" s="61" t="s">
        <v>3102</v>
      </c>
      <c r="L392" s="61" t="s">
        <v>2032</v>
      </c>
      <c r="M392" s="61" t="s">
        <v>1894</v>
      </c>
      <c r="N392" s="61" t="s">
        <v>1702</v>
      </c>
      <c r="O392" s="61" t="s">
        <v>1941</v>
      </c>
      <c r="P392" s="61">
        <v>1.6</v>
      </c>
      <c r="Q392" s="61">
        <v>1950</v>
      </c>
      <c r="R392" s="61">
        <v>280</v>
      </c>
      <c r="S392" s="61" t="s">
        <v>3079</v>
      </c>
      <c r="T392" s="61" t="s">
        <v>3080</v>
      </c>
      <c r="U392" s="61" t="s">
        <v>2041</v>
      </c>
      <c r="V392" s="61" t="s">
        <v>3095</v>
      </c>
      <c r="W392" s="61" t="s">
        <v>1938</v>
      </c>
      <c r="X392" s="61" t="s">
        <v>1447</v>
      </c>
      <c r="Y392" s="61" t="s">
        <v>3044</v>
      </c>
      <c r="Z392" s="62">
        <v>100</v>
      </c>
      <c r="AA392" s="61">
        <v>690</v>
      </c>
      <c r="AB392" s="62">
        <v>100</v>
      </c>
      <c r="AC392" s="61">
        <v>690</v>
      </c>
      <c r="AD392" s="62">
        <v>100</v>
      </c>
      <c r="AE392" s="61">
        <v>690</v>
      </c>
      <c r="AF392" s="61" t="s">
        <v>3085</v>
      </c>
      <c r="AG392" s="61" t="s">
        <v>1959</v>
      </c>
      <c r="AH392" s="61" t="s">
        <v>1702</v>
      </c>
      <c r="AI392" s="61">
        <v>0</v>
      </c>
      <c r="AJ392" s="61" t="s">
        <v>2200</v>
      </c>
      <c r="AK392" s="62">
        <v>2025</v>
      </c>
      <c r="AL392" s="62">
        <v>11</v>
      </c>
      <c r="AM392" s="62">
        <v>0</v>
      </c>
      <c r="AN392" s="62">
        <v>6</v>
      </c>
      <c r="AO392" s="62">
        <v>13</v>
      </c>
      <c r="AP392" s="61" t="s">
        <v>344</v>
      </c>
      <c r="AQ392" s="61" t="s">
        <v>1221</v>
      </c>
      <c r="AR392" s="61" t="s">
        <v>3081</v>
      </c>
      <c r="AS392" s="61" t="s">
        <v>3078</v>
      </c>
      <c r="AT392" s="61" t="s">
        <v>1702</v>
      </c>
      <c r="AU392" s="61" t="b">
        <v>1</v>
      </c>
      <c r="AV392" s="61" t="b">
        <v>0</v>
      </c>
      <c r="AW392" s="61" t="s">
        <v>1702</v>
      </c>
      <c r="AX392" s="61" t="s">
        <v>1702</v>
      </c>
      <c r="AY392" s="61">
        <v>0</v>
      </c>
      <c r="AZ392" s="61">
        <v>0</v>
      </c>
      <c r="BA392" s="61">
        <v>0</v>
      </c>
      <c r="BB392" s="61" t="s">
        <v>1951</v>
      </c>
      <c r="BC392" s="61">
        <v>4</v>
      </c>
      <c r="BD392" s="61" t="b">
        <v>0</v>
      </c>
      <c r="BH392" s="47" t="s">
        <v>1197</v>
      </c>
      <c r="BI392" s="47" t="str">
        <f t="shared" si="12"/>
        <v>Z18</v>
      </c>
      <c r="BJ392" s="47">
        <v>1219</v>
      </c>
    </row>
    <row r="393" spans="1:62" hidden="1">
      <c r="A393" s="61" t="b">
        <v>0</v>
      </c>
      <c r="B393" s="62">
        <v>11390</v>
      </c>
      <c r="C393" s="61" t="s">
        <v>1702</v>
      </c>
      <c r="D393" s="61" t="s">
        <v>3092</v>
      </c>
      <c r="E393" s="61" t="s">
        <v>3103</v>
      </c>
      <c r="F393" s="61" t="s">
        <v>2065</v>
      </c>
      <c r="G393" s="62" t="s">
        <v>1702</v>
      </c>
      <c r="H393" s="61" t="s">
        <v>268</v>
      </c>
      <c r="I393" s="61" t="s">
        <v>1675</v>
      </c>
      <c r="J393" s="61" t="s">
        <v>3094</v>
      </c>
      <c r="K393" s="61" t="s">
        <v>3103</v>
      </c>
      <c r="L393" s="61" t="s">
        <v>2032</v>
      </c>
      <c r="M393" s="61" t="s">
        <v>1894</v>
      </c>
      <c r="N393" s="61" t="s">
        <v>1702</v>
      </c>
      <c r="O393" s="61" t="s">
        <v>1941</v>
      </c>
      <c r="P393" s="61">
        <v>1.6</v>
      </c>
      <c r="Q393" s="61">
        <v>87</v>
      </c>
      <c r="R393" s="61">
        <v>1560</v>
      </c>
      <c r="S393" s="61" t="s">
        <v>3073</v>
      </c>
      <c r="T393" s="61" t="s">
        <v>3073</v>
      </c>
      <c r="U393" s="61" t="s">
        <v>2041</v>
      </c>
      <c r="V393" s="61" t="s">
        <v>3104</v>
      </c>
      <c r="W393" s="61" t="s">
        <v>1938</v>
      </c>
      <c r="X393" s="61" t="s">
        <v>1447</v>
      </c>
      <c r="Y393" s="61" t="s">
        <v>3044</v>
      </c>
      <c r="Z393" s="62">
        <v>296</v>
      </c>
      <c r="AA393" s="61">
        <v>505</v>
      </c>
      <c r="AB393" s="62">
        <v>296</v>
      </c>
      <c r="AC393" s="61">
        <v>505</v>
      </c>
      <c r="AD393" s="62">
        <v>296</v>
      </c>
      <c r="AE393" s="61">
        <v>505</v>
      </c>
      <c r="AF393" s="61" t="s">
        <v>2369</v>
      </c>
      <c r="AG393" s="61" t="s">
        <v>1959</v>
      </c>
      <c r="AH393" s="61" t="s">
        <v>1702</v>
      </c>
      <c r="AI393" s="61">
        <v>0</v>
      </c>
      <c r="AJ393" s="61" t="s">
        <v>2200</v>
      </c>
      <c r="AK393" s="62">
        <v>2025</v>
      </c>
      <c r="AL393" s="62">
        <v>11</v>
      </c>
      <c r="AM393" s="62">
        <v>0</v>
      </c>
      <c r="AN393" s="62">
        <v>6</v>
      </c>
      <c r="AO393" s="62">
        <v>13</v>
      </c>
      <c r="AP393" s="61" t="s">
        <v>268</v>
      </c>
      <c r="AQ393" s="61" t="s">
        <v>1221</v>
      </c>
      <c r="AR393" s="61" t="s">
        <v>3075</v>
      </c>
      <c r="AS393" s="61" t="s">
        <v>3078</v>
      </c>
      <c r="AT393" s="61" t="s">
        <v>1702</v>
      </c>
      <c r="AU393" s="61" t="b">
        <v>1</v>
      </c>
      <c r="AV393" s="61" t="b">
        <v>0</v>
      </c>
      <c r="AW393" s="61" t="s">
        <v>1702</v>
      </c>
      <c r="AX393" s="61" t="s">
        <v>1702</v>
      </c>
      <c r="AY393" s="61">
        <v>0</v>
      </c>
      <c r="AZ393" s="61">
        <v>0</v>
      </c>
      <c r="BA393" s="61">
        <v>0</v>
      </c>
      <c r="BB393" s="61" t="s">
        <v>1951</v>
      </c>
      <c r="BC393" s="61">
        <v>4</v>
      </c>
      <c r="BD393" s="61" t="b">
        <v>0</v>
      </c>
      <c r="BH393" s="47" t="s">
        <v>1197</v>
      </c>
      <c r="BI393" s="47" t="str">
        <f t="shared" si="12"/>
        <v>Z18</v>
      </c>
      <c r="BJ393" s="47">
        <v>1219</v>
      </c>
    </row>
    <row r="394" spans="1:62" hidden="1">
      <c r="A394" s="61" t="b">
        <v>0</v>
      </c>
      <c r="B394" s="62">
        <v>11391</v>
      </c>
      <c r="C394" s="61" t="s">
        <v>1702</v>
      </c>
      <c r="D394" s="61" t="s">
        <v>3105</v>
      </c>
      <c r="E394" s="61" t="s">
        <v>5061</v>
      </c>
      <c r="F394" s="61" t="s">
        <v>2299</v>
      </c>
      <c r="G394" s="62" t="s">
        <v>1702</v>
      </c>
      <c r="H394" s="61" t="s">
        <v>1702</v>
      </c>
      <c r="I394" s="61" t="s">
        <v>1675</v>
      </c>
      <c r="J394" s="61" t="s">
        <v>3106</v>
      </c>
      <c r="K394" s="61" t="s">
        <v>5062</v>
      </c>
      <c r="L394" s="61" t="s">
        <v>2032</v>
      </c>
      <c r="M394" s="61" t="s">
        <v>1894</v>
      </c>
      <c r="N394" s="61" t="s">
        <v>1702</v>
      </c>
      <c r="O394" s="61" t="s">
        <v>1941</v>
      </c>
      <c r="P394" s="61">
        <v>1.6</v>
      </c>
      <c r="Q394" s="61">
        <v>520</v>
      </c>
      <c r="R394" s="61">
        <v>550</v>
      </c>
      <c r="S394" s="61" t="s">
        <v>5063</v>
      </c>
      <c r="T394" s="61" t="s">
        <v>1702</v>
      </c>
      <c r="U394" s="61" t="s">
        <v>2041</v>
      </c>
      <c r="V394" s="61" t="s">
        <v>5064</v>
      </c>
      <c r="W394" s="61" t="s">
        <v>1938</v>
      </c>
      <c r="X394" s="61" t="s">
        <v>1447</v>
      </c>
      <c r="Y394" s="61" t="s">
        <v>3044</v>
      </c>
      <c r="Z394" s="62">
        <v>17</v>
      </c>
      <c r="AA394" s="61">
        <v>61</v>
      </c>
      <c r="AB394" s="62">
        <v>17</v>
      </c>
      <c r="AC394" s="61">
        <v>61</v>
      </c>
      <c r="AD394" s="62">
        <v>17</v>
      </c>
      <c r="AE394" s="61">
        <v>61</v>
      </c>
      <c r="AF394" s="61" t="s">
        <v>2194</v>
      </c>
      <c r="AG394" s="61" t="s">
        <v>3734</v>
      </c>
      <c r="AH394" s="61" t="s">
        <v>5065</v>
      </c>
      <c r="AI394" s="61">
        <v>0</v>
      </c>
      <c r="AJ394" s="61" t="s">
        <v>4967</v>
      </c>
      <c r="AK394" s="62">
        <v>2026</v>
      </c>
      <c r="AL394" s="62">
        <v>2</v>
      </c>
      <c r="AM394" s="62">
        <v>0</v>
      </c>
      <c r="AN394" s="62">
        <v>2</v>
      </c>
      <c r="AO394" s="62">
        <v>27</v>
      </c>
      <c r="AP394" s="61" t="s">
        <v>1702</v>
      </c>
      <c r="AQ394" s="61" t="s">
        <v>1702</v>
      </c>
      <c r="AR394" s="61" t="s">
        <v>1702</v>
      </c>
      <c r="AS394" s="61" t="s">
        <v>3078</v>
      </c>
      <c r="AT394" s="61" t="s">
        <v>1702</v>
      </c>
      <c r="AU394" s="61" t="b">
        <v>1</v>
      </c>
      <c r="AV394" s="61" t="b">
        <v>0</v>
      </c>
      <c r="AW394" s="61" t="s">
        <v>1702</v>
      </c>
      <c r="AX394" s="61" t="s">
        <v>1702</v>
      </c>
      <c r="AY394" s="61">
        <v>0</v>
      </c>
      <c r="AZ394" s="61">
        <v>0</v>
      </c>
      <c r="BA394" s="61">
        <v>0</v>
      </c>
      <c r="BB394" s="61" t="s">
        <v>1951</v>
      </c>
      <c r="BC394" s="61">
        <v>4</v>
      </c>
      <c r="BD394" s="61" t="b">
        <v>0</v>
      </c>
      <c r="BH394" s="47" t="s">
        <v>1197</v>
      </c>
      <c r="BI394" s="47" t="str">
        <f t="shared" si="12"/>
        <v>Z18</v>
      </c>
      <c r="BJ394" s="47">
        <v>1219</v>
      </c>
    </row>
    <row r="395" spans="1:62" hidden="1">
      <c r="A395" s="61" t="b">
        <v>0</v>
      </c>
      <c r="B395" s="62">
        <v>11392</v>
      </c>
      <c r="C395" s="61" t="s">
        <v>1702</v>
      </c>
      <c r="D395" s="61" t="s">
        <v>3300</v>
      </c>
      <c r="E395" s="61" t="s">
        <v>6812</v>
      </c>
      <c r="F395" s="61" t="s">
        <v>6305</v>
      </c>
      <c r="G395" s="62" t="s">
        <v>1702</v>
      </c>
      <c r="H395" s="61" t="s">
        <v>1183</v>
      </c>
      <c r="I395" s="61" t="s">
        <v>1675</v>
      </c>
      <c r="J395" s="61" t="s">
        <v>3301</v>
      </c>
      <c r="K395" s="61" t="s">
        <v>6812</v>
      </c>
      <c r="L395" s="61" t="s">
        <v>2032</v>
      </c>
      <c r="M395" s="61" t="s">
        <v>1894</v>
      </c>
      <c r="N395" s="61" t="s">
        <v>1702</v>
      </c>
      <c r="O395" s="61" t="s">
        <v>1941</v>
      </c>
      <c r="P395" s="61">
        <v>2</v>
      </c>
      <c r="Q395" s="61">
        <v>44</v>
      </c>
      <c r="R395" s="61">
        <v>172</v>
      </c>
      <c r="S395" s="61" t="s">
        <v>5564</v>
      </c>
      <c r="T395" s="61" t="s">
        <v>5564</v>
      </c>
      <c r="U395" s="61" t="s">
        <v>2041</v>
      </c>
      <c r="V395" s="61" t="s">
        <v>6813</v>
      </c>
      <c r="W395" s="61" t="s">
        <v>1938</v>
      </c>
      <c r="X395" s="61" t="s">
        <v>1447</v>
      </c>
      <c r="Y395" s="61" t="s">
        <v>3044</v>
      </c>
      <c r="Z395" s="62">
        <v>100</v>
      </c>
      <c r="AA395" s="61">
        <v>12</v>
      </c>
      <c r="AB395" s="62">
        <v>100</v>
      </c>
      <c r="AC395" s="61">
        <v>12</v>
      </c>
      <c r="AD395" s="62">
        <v>100</v>
      </c>
      <c r="AE395" s="61">
        <v>12</v>
      </c>
      <c r="AF395" s="61" t="s">
        <v>2062</v>
      </c>
      <c r="AG395" s="61" t="s">
        <v>1959</v>
      </c>
      <c r="AH395" s="61" t="s">
        <v>1702</v>
      </c>
      <c r="AI395" s="61">
        <v>0</v>
      </c>
      <c r="AJ395" s="61" t="s">
        <v>6751</v>
      </c>
      <c r="AK395" s="62">
        <v>2026</v>
      </c>
      <c r="AL395" s="62">
        <v>5</v>
      </c>
      <c r="AM395" s="62">
        <v>0</v>
      </c>
      <c r="AN395" s="62">
        <v>0</v>
      </c>
      <c r="AO395" s="62">
        <v>2</v>
      </c>
      <c r="AP395" s="61" t="s">
        <v>1183</v>
      </c>
      <c r="AQ395" s="61" t="s">
        <v>1227</v>
      </c>
      <c r="AR395" s="61" t="s">
        <v>4983</v>
      </c>
      <c r="AS395" s="61" t="s">
        <v>3302</v>
      </c>
      <c r="AT395" s="61" t="s">
        <v>1702</v>
      </c>
      <c r="AU395" s="61" t="b">
        <v>0</v>
      </c>
      <c r="AV395" s="61" t="b">
        <v>0</v>
      </c>
      <c r="AW395" s="61" t="s">
        <v>1702</v>
      </c>
      <c r="AX395" s="61" t="s">
        <v>1702</v>
      </c>
      <c r="AY395" s="61">
        <v>0</v>
      </c>
      <c r="AZ395" s="61">
        <v>0</v>
      </c>
      <c r="BA395" s="61">
        <v>0</v>
      </c>
      <c r="BB395" s="61" t="s">
        <v>1951</v>
      </c>
      <c r="BC395" s="61">
        <v>5</v>
      </c>
      <c r="BD395" s="61" t="b">
        <v>0</v>
      </c>
      <c r="BH395" s="47" t="s">
        <v>1197</v>
      </c>
      <c r="BI395" s="47" t="str">
        <f t="shared" si="12"/>
        <v>Z18</v>
      </c>
      <c r="BJ395" s="47">
        <v>1219</v>
      </c>
    </row>
    <row r="396" spans="1:62" hidden="1">
      <c r="A396" s="61" t="b">
        <v>0</v>
      </c>
      <c r="B396" s="62">
        <v>11393</v>
      </c>
      <c r="C396" s="61" t="s">
        <v>1702</v>
      </c>
      <c r="D396" s="61" t="s">
        <v>3300</v>
      </c>
      <c r="E396" s="61" t="s">
        <v>6814</v>
      </c>
      <c r="F396" s="61" t="s">
        <v>6305</v>
      </c>
      <c r="G396" s="62" t="s">
        <v>1702</v>
      </c>
      <c r="H396" s="61" t="s">
        <v>1183</v>
      </c>
      <c r="I396" s="61" t="s">
        <v>1675</v>
      </c>
      <c r="J396" s="61" t="s">
        <v>3301</v>
      </c>
      <c r="K396" s="61" t="s">
        <v>6814</v>
      </c>
      <c r="L396" s="61" t="s">
        <v>2032</v>
      </c>
      <c r="M396" s="61" t="s">
        <v>1894</v>
      </c>
      <c r="N396" s="61" t="s">
        <v>1702</v>
      </c>
      <c r="O396" s="61" t="s">
        <v>1941</v>
      </c>
      <c r="P396" s="61">
        <v>2</v>
      </c>
      <c r="Q396" s="61">
        <v>44</v>
      </c>
      <c r="R396" s="61">
        <v>172</v>
      </c>
      <c r="S396" s="61" t="s">
        <v>5564</v>
      </c>
      <c r="T396" s="61" t="s">
        <v>5564</v>
      </c>
      <c r="U396" s="61" t="s">
        <v>2041</v>
      </c>
      <c r="V396" s="61" t="s">
        <v>6813</v>
      </c>
      <c r="W396" s="61" t="s">
        <v>1938</v>
      </c>
      <c r="X396" s="61" t="s">
        <v>1447</v>
      </c>
      <c r="Y396" s="61" t="s">
        <v>3044</v>
      </c>
      <c r="Z396" s="62">
        <v>100</v>
      </c>
      <c r="AA396" s="61">
        <v>12</v>
      </c>
      <c r="AB396" s="62">
        <v>100</v>
      </c>
      <c r="AC396" s="61">
        <v>12</v>
      </c>
      <c r="AD396" s="62">
        <v>100</v>
      </c>
      <c r="AE396" s="61">
        <v>12</v>
      </c>
      <c r="AF396" s="61" t="s">
        <v>2062</v>
      </c>
      <c r="AG396" s="61" t="s">
        <v>1959</v>
      </c>
      <c r="AH396" s="61" t="s">
        <v>1702</v>
      </c>
      <c r="AI396" s="61">
        <v>0</v>
      </c>
      <c r="AJ396" s="61" t="s">
        <v>6751</v>
      </c>
      <c r="AK396" s="62">
        <v>2026</v>
      </c>
      <c r="AL396" s="62">
        <v>5</v>
      </c>
      <c r="AM396" s="62">
        <v>0</v>
      </c>
      <c r="AN396" s="62">
        <v>0</v>
      </c>
      <c r="AO396" s="62">
        <v>2</v>
      </c>
      <c r="AP396" s="61" t="s">
        <v>1183</v>
      </c>
      <c r="AQ396" s="61" t="s">
        <v>1227</v>
      </c>
      <c r="AR396" s="61" t="s">
        <v>4983</v>
      </c>
      <c r="AS396" s="61" t="s">
        <v>3302</v>
      </c>
      <c r="AT396" s="61" t="s">
        <v>1702</v>
      </c>
      <c r="AU396" s="61" t="b">
        <v>0</v>
      </c>
      <c r="AV396" s="61" t="b">
        <v>0</v>
      </c>
      <c r="AW396" s="61" t="s">
        <v>1702</v>
      </c>
      <c r="AX396" s="61" t="s">
        <v>1702</v>
      </c>
      <c r="AY396" s="61">
        <v>0</v>
      </c>
      <c r="AZ396" s="61">
        <v>0</v>
      </c>
      <c r="BA396" s="61">
        <v>0</v>
      </c>
      <c r="BB396" s="61" t="s">
        <v>1951</v>
      </c>
      <c r="BC396" s="61">
        <v>5</v>
      </c>
      <c r="BD396" s="61" t="b">
        <v>0</v>
      </c>
      <c r="BH396" s="47" t="s">
        <v>1197</v>
      </c>
      <c r="BI396" s="47" t="str">
        <f t="shared" si="12"/>
        <v>Z18</v>
      </c>
      <c r="BJ396" s="47">
        <v>1219</v>
      </c>
    </row>
    <row r="397" spans="1:62" hidden="1">
      <c r="A397" s="61" t="b">
        <v>0</v>
      </c>
      <c r="B397" s="62">
        <v>11394</v>
      </c>
      <c r="C397" s="61" t="s">
        <v>1702</v>
      </c>
      <c r="D397" s="61" t="s">
        <v>3300</v>
      </c>
      <c r="E397" s="61" t="s">
        <v>6815</v>
      </c>
      <c r="F397" s="61" t="s">
        <v>6305</v>
      </c>
      <c r="G397" s="62" t="s">
        <v>1702</v>
      </c>
      <c r="H397" s="61" t="s">
        <v>1183</v>
      </c>
      <c r="I397" s="61" t="s">
        <v>1675</v>
      </c>
      <c r="J397" s="61" t="s">
        <v>3301</v>
      </c>
      <c r="K397" s="61" t="s">
        <v>6815</v>
      </c>
      <c r="L397" s="61" t="s">
        <v>2032</v>
      </c>
      <c r="M397" s="61" t="s">
        <v>1894</v>
      </c>
      <c r="N397" s="61" t="s">
        <v>1702</v>
      </c>
      <c r="O397" s="61" t="s">
        <v>1941</v>
      </c>
      <c r="P397" s="61">
        <v>2</v>
      </c>
      <c r="Q397" s="61">
        <v>44</v>
      </c>
      <c r="R397" s="61">
        <v>0</v>
      </c>
      <c r="S397" s="61" t="s">
        <v>3512</v>
      </c>
      <c r="T397" s="61" t="s">
        <v>3512</v>
      </c>
      <c r="U397" s="61" t="s">
        <v>2041</v>
      </c>
      <c r="V397" s="61" t="s">
        <v>6813</v>
      </c>
      <c r="W397" s="61" t="s">
        <v>1938</v>
      </c>
      <c r="X397" s="61" t="s">
        <v>1447</v>
      </c>
      <c r="Y397" s="61" t="s">
        <v>3044</v>
      </c>
      <c r="Z397" s="62">
        <v>1</v>
      </c>
      <c r="AA397" s="61">
        <v>50</v>
      </c>
      <c r="AB397" s="62">
        <v>1</v>
      </c>
      <c r="AC397" s="61">
        <v>50</v>
      </c>
      <c r="AD397" s="62">
        <v>1</v>
      </c>
      <c r="AE397" s="61">
        <v>50</v>
      </c>
      <c r="AF397" s="61" t="s">
        <v>2062</v>
      </c>
      <c r="AG397" s="61" t="s">
        <v>1958</v>
      </c>
      <c r="AH397" s="61" t="s">
        <v>1702</v>
      </c>
      <c r="AI397" s="61">
        <v>0</v>
      </c>
      <c r="AJ397" s="61" t="s">
        <v>6751</v>
      </c>
      <c r="AK397" s="62">
        <v>2026</v>
      </c>
      <c r="AL397" s="62">
        <v>5</v>
      </c>
      <c r="AM397" s="62">
        <v>0</v>
      </c>
      <c r="AN397" s="62">
        <v>0</v>
      </c>
      <c r="AO397" s="62">
        <v>2</v>
      </c>
      <c r="AP397" s="61" t="s">
        <v>1183</v>
      </c>
      <c r="AQ397" s="61" t="s">
        <v>1227</v>
      </c>
      <c r="AR397" s="61" t="s">
        <v>4983</v>
      </c>
      <c r="AS397" s="61" t="s">
        <v>3302</v>
      </c>
      <c r="AT397" s="61" t="s">
        <v>1702</v>
      </c>
      <c r="AU397" s="61" t="b">
        <v>0</v>
      </c>
      <c r="AV397" s="61" t="b">
        <v>0</v>
      </c>
      <c r="AW397" s="61" t="s">
        <v>1702</v>
      </c>
      <c r="AX397" s="61" t="s">
        <v>1702</v>
      </c>
      <c r="AY397" s="61">
        <v>0</v>
      </c>
      <c r="AZ397" s="61">
        <v>0</v>
      </c>
      <c r="BA397" s="61">
        <v>0</v>
      </c>
      <c r="BB397" s="61" t="s">
        <v>1951</v>
      </c>
      <c r="BC397" s="61">
        <v>5</v>
      </c>
      <c r="BD397" s="61" t="b">
        <v>0</v>
      </c>
      <c r="BH397" s="47" t="s">
        <v>1197</v>
      </c>
      <c r="BI397" s="47" t="str">
        <f t="shared" si="12"/>
        <v>Z18</v>
      </c>
      <c r="BJ397" s="47">
        <v>1219</v>
      </c>
    </row>
    <row r="398" spans="1:62" hidden="1">
      <c r="A398" s="61" t="b">
        <v>0</v>
      </c>
      <c r="B398" s="62">
        <v>11417</v>
      </c>
      <c r="C398" s="61" t="s">
        <v>1702</v>
      </c>
      <c r="D398" s="61" t="s">
        <v>3111</v>
      </c>
      <c r="E398" s="61" t="s">
        <v>3115</v>
      </c>
      <c r="F398" s="61" t="s">
        <v>2065</v>
      </c>
      <c r="G398" s="62" t="s">
        <v>1702</v>
      </c>
      <c r="H398" s="61" t="s">
        <v>1544</v>
      </c>
      <c r="I398" s="61" t="s">
        <v>1675</v>
      </c>
      <c r="J398" s="61" t="s">
        <v>3112</v>
      </c>
      <c r="K398" s="61" t="s">
        <v>3115</v>
      </c>
      <c r="L398" s="61" t="s">
        <v>2032</v>
      </c>
      <c r="M398" s="61" t="s">
        <v>1702</v>
      </c>
      <c r="N398" s="61" t="s">
        <v>1702</v>
      </c>
      <c r="O398" s="61" t="s">
        <v>1941</v>
      </c>
      <c r="P398" s="61">
        <v>0.5</v>
      </c>
      <c r="Q398" s="61">
        <v>148</v>
      </c>
      <c r="R398" s="61">
        <v>618</v>
      </c>
      <c r="S398" s="61" t="s">
        <v>3116</v>
      </c>
      <c r="T398" s="61" t="s">
        <v>3116</v>
      </c>
      <c r="U398" s="61" t="s">
        <v>2041</v>
      </c>
      <c r="V398" s="61" t="s">
        <v>3117</v>
      </c>
      <c r="W398" s="61" t="s">
        <v>1938</v>
      </c>
      <c r="X398" s="61" t="s">
        <v>1447</v>
      </c>
      <c r="Y398" s="61" t="s">
        <v>3113</v>
      </c>
      <c r="Z398" s="62">
        <v>87</v>
      </c>
      <c r="AA398" s="61">
        <v>33</v>
      </c>
      <c r="AB398" s="62">
        <v>87</v>
      </c>
      <c r="AC398" s="61">
        <v>33</v>
      </c>
      <c r="AD398" s="62">
        <v>87</v>
      </c>
      <c r="AE398" s="61">
        <v>33</v>
      </c>
      <c r="AF398" s="61" t="s">
        <v>2062</v>
      </c>
      <c r="AG398" s="61" t="s">
        <v>1959</v>
      </c>
      <c r="AH398" s="61" t="s">
        <v>1702</v>
      </c>
      <c r="AI398" s="61">
        <v>0</v>
      </c>
      <c r="AJ398" s="61" t="s">
        <v>2596</v>
      </c>
      <c r="AK398" s="62">
        <v>2025</v>
      </c>
      <c r="AL398" s="62">
        <v>9</v>
      </c>
      <c r="AM398" s="62">
        <v>0</v>
      </c>
      <c r="AN398" s="62">
        <v>8</v>
      </c>
      <c r="AO398" s="62">
        <v>3</v>
      </c>
      <c r="AP398" s="61" t="s">
        <v>1544</v>
      </c>
      <c r="AQ398" s="61" t="s">
        <v>1221</v>
      </c>
      <c r="AR398" s="61" t="s">
        <v>3118</v>
      </c>
      <c r="AS398" s="61" t="s">
        <v>3114</v>
      </c>
      <c r="AT398" s="61" t="s">
        <v>1702</v>
      </c>
      <c r="AU398" s="61" t="b">
        <v>1</v>
      </c>
      <c r="AV398" s="61" t="b">
        <v>0</v>
      </c>
      <c r="AW398" s="61" t="s">
        <v>1702</v>
      </c>
      <c r="AX398" s="61" t="s">
        <v>1702</v>
      </c>
      <c r="AY398" s="61">
        <v>0</v>
      </c>
      <c r="AZ398" s="61">
        <v>0</v>
      </c>
      <c r="BA398" s="61">
        <v>0</v>
      </c>
      <c r="BB398" s="61" t="s">
        <v>1992</v>
      </c>
      <c r="BC398" s="61">
        <v>1</v>
      </c>
      <c r="BD398" s="61" t="b">
        <v>0</v>
      </c>
      <c r="BH398" s="47" t="s">
        <v>1197</v>
      </c>
      <c r="BI398" s="47" t="str">
        <f t="shared" si="12"/>
        <v>Z18</v>
      </c>
      <c r="BJ398" s="47">
        <v>1219</v>
      </c>
    </row>
    <row r="399" spans="1:62" hidden="1">
      <c r="A399" s="61" t="b">
        <v>0</v>
      </c>
      <c r="B399" s="62">
        <v>11418</v>
      </c>
      <c r="C399" s="61" t="s">
        <v>1702</v>
      </c>
      <c r="D399" s="61" t="s">
        <v>3111</v>
      </c>
      <c r="E399" s="61" t="s">
        <v>3119</v>
      </c>
      <c r="F399" s="61" t="s">
        <v>2065</v>
      </c>
      <c r="G399" s="62" t="s">
        <v>1702</v>
      </c>
      <c r="H399" s="61" t="s">
        <v>1544</v>
      </c>
      <c r="I399" s="61" t="s">
        <v>1675</v>
      </c>
      <c r="J399" s="61" t="s">
        <v>3112</v>
      </c>
      <c r="K399" s="61" t="s">
        <v>3119</v>
      </c>
      <c r="L399" s="61" t="s">
        <v>2032</v>
      </c>
      <c r="M399" s="61" t="s">
        <v>1702</v>
      </c>
      <c r="N399" s="61" t="s">
        <v>1702</v>
      </c>
      <c r="O399" s="61" t="s">
        <v>1941</v>
      </c>
      <c r="P399" s="61">
        <v>0.5</v>
      </c>
      <c r="Q399" s="61">
        <v>148</v>
      </c>
      <c r="R399" s="61">
        <v>618</v>
      </c>
      <c r="S399" s="61" t="s">
        <v>3116</v>
      </c>
      <c r="T399" s="61" t="s">
        <v>3116</v>
      </c>
      <c r="U399" s="61" t="s">
        <v>2041</v>
      </c>
      <c r="V399" s="61" t="s">
        <v>3117</v>
      </c>
      <c r="W399" s="61" t="s">
        <v>1938</v>
      </c>
      <c r="X399" s="61" t="s">
        <v>1447</v>
      </c>
      <c r="Y399" s="61" t="s">
        <v>3113</v>
      </c>
      <c r="Z399" s="62">
        <v>5</v>
      </c>
      <c r="AA399" s="61">
        <v>2</v>
      </c>
      <c r="AB399" s="62">
        <v>5</v>
      </c>
      <c r="AC399" s="61">
        <v>2</v>
      </c>
      <c r="AD399" s="62">
        <v>5</v>
      </c>
      <c r="AE399" s="61">
        <v>2</v>
      </c>
      <c r="AF399" s="61" t="s">
        <v>2062</v>
      </c>
      <c r="AG399" s="61" t="s">
        <v>1959</v>
      </c>
      <c r="AH399" s="61" t="s">
        <v>1702</v>
      </c>
      <c r="AI399" s="61">
        <v>0</v>
      </c>
      <c r="AJ399" s="61" t="s">
        <v>2596</v>
      </c>
      <c r="AK399" s="62">
        <v>2025</v>
      </c>
      <c r="AL399" s="62">
        <v>9</v>
      </c>
      <c r="AM399" s="62">
        <v>0</v>
      </c>
      <c r="AN399" s="62">
        <v>8</v>
      </c>
      <c r="AO399" s="62">
        <v>3</v>
      </c>
      <c r="AP399" s="61" t="s">
        <v>1544</v>
      </c>
      <c r="AQ399" s="61" t="s">
        <v>1221</v>
      </c>
      <c r="AR399" s="61" t="s">
        <v>3118</v>
      </c>
      <c r="AS399" s="61" t="s">
        <v>3114</v>
      </c>
      <c r="AT399" s="61" t="s">
        <v>1702</v>
      </c>
      <c r="AU399" s="61" t="b">
        <v>1</v>
      </c>
      <c r="AV399" s="61" t="b">
        <v>0</v>
      </c>
      <c r="AW399" s="61" t="s">
        <v>1702</v>
      </c>
      <c r="AX399" s="61" t="s">
        <v>1702</v>
      </c>
      <c r="AY399" s="61">
        <v>0</v>
      </c>
      <c r="AZ399" s="61">
        <v>0</v>
      </c>
      <c r="BA399" s="61">
        <v>0</v>
      </c>
      <c r="BB399" s="61" t="s">
        <v>1992</v>
      </c>
      <c r="BC399" s="61">
        <v>1</v>
      </c>
      <c r="BD399" s="61" t="b">
        <v>0</v>
      </c>
      <c r="BH399" s="47" t="s">
        <v>1197</v>
      </c>
      <c r="BI399" s="47" t="str">
        <f t="shared" si="12"/>
        <v>Z18</v>
      </c>
      <c r="BJ399" s="47">
        <v>1219</v>
      </c>
    </row>
    <row r="400" spans="1:62" hidden="1">
      <c r="A400" s="61" t="b">
        <v>0</v>
      </c>
      <c r="B400" s="62">
        <v>11419</v>
      </c>
      <c r="C400" s="61" t="s">
        <v>1702</v>
      </c>
      <c r="D400" s="61" t="s">
        <v>3111</v>
      </c>
      <c r="E400" s="61" t="s">
        <v>3120</v>
      </c>
      <c r="F400" s="61" t="s">
        <v>2065</v>
      </c>
      <c r="G400" s="62" t="s">
        <v>1702</v>
      </c>
      <c r="H400" s="61" t="s">
        <v>167</v>
      </c>
      <c r="I400" s="61" t="s">
        <v>1675</v>
      </c>
      <c r="J400" s="61" t="s">
        <v>3112</v>
      </c>
      <c r="K400" s="61" t="s">
        <v>3120</v>
      </c>
      <c r="L400" s="61" t="s">
        <v>2032</v>
      </c>
      <c r="M400" s="61" t="s">
        <v>1702</v>
      </c>
      <c r="N400" s="61" t="s">
        <v>1702</v>
      </c>
      <c r="O400" s="61" t="s">
        <v>1941</v>
      </c>
      <c r="P400" s="61">
        <v>0.5</v>
      </c>
      <c r="Q400" s="61">
        <v>76</v>
      </c>
      <c r="R400" s="61">
        <v>283</v>
      </c>
      <c r="S400" s="61" t="s">
        <v>2679</v>
      </c>
      <c r="T400" s="61" t="s">
        <v>2679</v>
      </c>
      <c r="U400" s="61" t="s">
        <v>2041</v>
      </c>
      <c r="V400" s="61" t="s">
        <v>3121</v>
      </c>
      <c r="W400" s="61" t="s">
        <v>1938</v>
      </c>
      <c r="X400" s="61" t="s">
        <v>1447</v>
      </c>
      <c r="Y400" s="61" t="s">
        <v>3113</v>
      </c>
      <c r="Z400" s="62">
        <v>300</v>
      </c>
      <c r="AA400" s="61">
        <v>26</v>
      </c>
      <c r="AB400" s="62">
        <v>300</v>
      </c>
      <c r="AC400" s="61">
        <v>26</v>
      </c>
      <c r="AD400" s="62">
        <v>300</v>
      </c>
      <c r="AE400" s="61">
        <v>26</v>
      </c>
      <c r="AF400" s="61" t="s">
        <v>2237</v>
      </c>
      <c r="AG400" s="61" t="s">
        <v>1959</v>
      </c>
      <c r="AH400" s="61" t="s">
        <v>1702</v>
      </c>
      <c r="AI400" s="61">
        <v>0</v>
      </c>
      <c r="AJ400" s="61" t="s">
        <v>2354</v>
      </c>
      <c r="AK400" s="62">
        <v>2025</v>
      </c>
      <c r="AL400" s="62">
        <v>11</v>
      </c>
      <c r="AM400" s="62">
        <v>0</v>
      </c>
      <c r="AN400" s="62">
        <v>6</v>
      </c>
      <c r="AO400" s="62">
        <v>5</v>
      </c>
      <c r="AP400" s="61" t="s">
        <v>167</v>
      </c>
      <c r="AQ400" s="61" t="s">
        <v>1221</v>
      </c>
      <c r="AR400" s="61" t="s">
        <v>2680</v>
      </c>
      <c r="AS400" s="61" t="s">
        <v>3114</v>
      </c>
      <c r="AT400" s="61" t="s">
        <v>1702</v>
      </c>
      <c r="AU400" s="61" t="b">
        <v>1</v>
      </c>
      <c r="AV400" s="61" t="b">
        <v>0</v>
      </c>
      <c r="AW400" s="61" t="s">
        <v>1702</v>
      </c>
      <c r="AX400" s="61" t="s">
        <v>1702</v>
      </c>
      <c r="AY400" s="61">
        <v>0</v>
      </c>
      <c r="AZ400" s="61">
        <v>0</v>
      </c>
      <c r="BA400" s="61">
        <v>0</v>
      </c>
      <c r="BB400" s="61" t="s">
        <v>1992</v>
      </c>
      <c r="BC400" s="61">
        <v>1</v>
      </c>
      <c r="BD400" s="61" t="b">
        <v>0</v>
      </c>
      <c r="BH400" s="47" t="s">
        <v>1197</v>
      </c>
      <c r="BI400" s="47" t="str">
        <f t="shared" si="12"/>
        <v>Z18</v>
      </c>
      <c r="BJ400" s="47">
        <v>1219</v>
      </c>
    </row>
    <row r="401" spans="1:62" hidden="1">
      <c r="A401" s="61" t="b">
        <v>0</v>
      </c>
      <c r="B401" s="62">
        <v>11420</v>
      </c>
      <c r="C401" s="61" t="s">
        <v>1702</v>
      </c>
      <c r="D401" s="61" t="s">
        <v>3111</v>
      </c>
      <c r="E401" s="61" t="s">
        <v>3122</v>
      </c>
      <c r="F401" s="61" t="s">
        <v>2065</v>
      </c>
      <c r="G401" s="62" t="s">
        <v>1702</v>
      </c>
      <c r="H401" s="61" t="s">
        <v>167</v>
      </c>
      <c r="I401" s="61" t="s">
        <v>1675</v>
      </c>
      <c r="J401" s="61" t="s">
        <v>3112</v>
      </c>
      <c r="K401" s="61" t="s">
        <v>3122</v>
      </c>
      <c r="L401" s="61" t="s">
        <v>2032</v>
      </c>
      <c r="M401" s="61" t="s">
        <v>1702</v>
      </c>
      <c r="N401" s="61" t="s">
        <v>1702</v>
      </c>
      <c r="O401" s="61" t="s">
        <v>1941</v>
      </c>
      <c r="P401" s="61">
        <v>0.5</v>
      </c>
      <c r="Q401" s="61">
        <v>76</v>
      </c>
      <c r="R401" s="61">
        <v>283</v>
      </c>
      <c r="S401" s="61" t="s">
        <v>2679</v>
      </c>
      <c r="T401" s="61" t="s">
        <v>2679</v>
      </c>
      <c r="U401" s="61" t="s">
        <v>2041</v>
      </c>
      <c r="V401" s="61" t="s">
        <v>3121</v>
      </c>
      <c r="W401" s="61" t="s">
        <v>1938</v>
      </c>
      <c r="X401" s="61" t="s">
        <v>1447</v>
      </c>
      <c r="Y401" s="61" t="s">
        <v>3113</v>
      </c>
      <c r="Z401" s="62">
        <v>280</v>
      </c>
      <c r="AA401" s="61">
        <v>24</v>
      </c>
      <c r="AB401" s="62">
        <v>280</v>
      </c>
      <c r="AC401" s="61">
        <v>24</v>
      </c>
      <c r="AD401" s="62">
        <v>280</v>
      </c>
      <c r="AE401" s="61">
        <v>24</v>
      </c>
      <c r="AF401" s="61" t="s">
        <v>2237</v>
      </c>
      <c r="AG401" s="61" t="s">
        <v>1959</v>
      </c>
      <c r="AH401" s="61" t="s">
        <v>1702</v>
      </c>
      <c r="AI401" s="61">
        <v>0</v>
      </c>
      <c r="AJ401" s="61" t="s">
        <v>2354</v>
      </c>
      <c r="AK401" s="62">
        <v>2025</v>
      </c>
      <c r="AL401" s="62">
        <v>11</v>
      </c>
      <c r="AM401" s="62">
        <v>0</v>
      </c>
      <c r="AN401" s="62">
        <v>6</v>
      </c>
      <c r="AO401" s="62">
        <v>5</v>
      </c>
      <c r="AP401" s="61" t="s">
        <v>167</v>
      </c>
      <c r="AQ401" s="61" t="s">
        <v>1221</v>
      </c>
      <c r="AR401" s="61" t="s">
        <v>2680</v>
      </c>
      <c r="AS401" s="61" t="s">
        <v>3114</v>
      </c>
      <c r="AT401" s="61" t="s">
        <v>1702</v>
      </c>
      <c r="AU401" s="61" t="b">
        <v>1</v>
      </c>
      <c r="AV401" s="61" t="b">
        <v>0</v>
      </c>
      <c r="AW401" s="61" t="s">
        <v>1702</v>
      </c>
      <c r="AX401" s="61" t="s">
        <v>1702</v>
      </c>
      <c r="AY401" s="61">
        <v>0</v>
      </c>
      <c r="AZ401" s="61">
        <v>0</v>
      </c>
      <c r="BA401" s="61">
        <v>0</v>
      </c>
      <c r="BB401" s="61" t="s">
        <v>1992</v>
      </c>
      <c r="BC401" s="61">
        <v>1</v>
      </c>
      <c r="BD401" s="61" t="b">
        <v>0</v>
      </c>
      <c r="BH401" s="47" t="s">
        <v>1197</v>
      </c>
      <c r="BI401" s="47" t="str">
        <f t="shared" si="12"/>
        <v>Z18</v>
      </c>
      <c r="BJ401" s="47">
        <v>1219</v>
      </c>
    </row>
    <row r="402" spans="1:62" hidden="1">
      <c r="A402" s="61" t="b">
        <v>0</v>
      </c>
      <c r="B402" s="62">
        <v>11989</v>
      </c>
      <c r="C402" s="61" t="s">
        <v>1702</v>
      </c>
      <c r="D402" s="61" t="s">
        <v>3123</v>
      </c>
      <c r="E402" s="61" t="s">
        <v>3135</v>
      </c>
      <c r="F402" s="61" t="s">
        <v>2299</v>
      </c>
      <c r="G402" s="62" t="s">
        <v>1702</v>
      </c>
      <c r="H402" s="61" t="s">
        <v>128</v>
      </c>
      <c r="I402" s="61" t="s">
        <v>1675</v>
      </c>
      <c r="J402" s="61" t="s">
        <v>3124</v>
      </c>
      <c r="K402" s="61" t="s">
        <v>3135</v>
      </c>
      <c r="L402" s="61" t="s">
        <v>2032</v>
      </c>
      <c r="M402" s="61" t="s">
        <v>1894</v>
      </c>
      <c r="N402" s="61" t="s">
        <v>1702</v>
      </c>
      <c r="O402" s="61" t="s">
        <v>1947</v>
      </c>
      <c r="P402" s="61">
        <v>0.5</v>
      </c>
      <c r="Q402" s="61">
        <v>124</v>
      </c>
      <c r="R402" s="61">
        <v>898</v>
      </c>
      <c r="S402" s="61" t="s">
        <v>3131</v>
      </c>
      <c r="T402" s="61" t="s">
        <v>3132</v>
      </c>
      <c r="U402" s="61" t="s">
        <v>2041</v>
      </c>
      <c r="V402" s="61" t="s">
        <v>3133</v>
      </c>
      <c r="W402" s="61" t="s">
        <v>1938</v>
      </c>
      <c r="X402" s="61" t="s">
        <v>1447</v>
      </c>
      <c r="Y402" s="61" t="s">
        <v>3125</v>
      </c>
      <c r="Z402" s="62">
        <v>32</v>
      </c>
      <c r="AA402" s="61">
        <v>14</v>
      </c>
      <c r="AB402" s="62">
        <v>32</v>
      </c>
      <c r="AC402" s="61">
        <v>14</v>
      </c>
      <c r="AD402" s="62">
        <v>32</v>
      </c>
      <c r="AE402" s="61">
        <v>14</v>
      </c>
      <c r="AF402" s="61" t="s">
        <v>2258</v>
      </c>
      <c r="AG402" s="61" t="s">
        <v>1959</v>
      </c>
      <c r="AH402" s="61" t="s">
        <v>1702</v>
      </c>
      <c r="AI402" s="61">
        <v>0</v>
      </c>
      <c r="AJ402" s="61" t="s">
        <v>2296</v>
      </c>
      <c r="AK402" s="62">
        <v>2025</v>
      </c>
      <c r="AL402" s="62">
        <v>11</v>
      </c>
      <c r="AM402" s="62">
        <v>0</v>
      </c>
      <c r="AN402" s="62">
        <v>6</v>
      </c>
      <c r="AO402" s="62">
        <v>12</v>
      </c>
      <c r="AP402" s="61" t="s">
        <v>128</v>
      </c>
      <c r="AQ402" s="61" t="s">
        <v>1221</v>
      </c>
      <c r="AR402" s="61" t="s">
        <v>3134</v>
      </c>
      <c r="AS402" s="61" t="s">
        <v>3126</v>
      </c>
      <c r="AT402" s="61" t="s">
        <v>1702</v>
      </c>
      <c r="AU402" s="61" t="b">
        <v>1</v>
      </c>
      <c r="AV402" s="61" t="b">
        <v>0</v>
      </c>
      <c r="AW402" s="61" t="s">
        <v>1702</v>
      </c>
      <c r="AX402" s="61" t="s">
        <v>1702</v>
      </c>
      <c r="AY402" s="61">
        <v>0</v>
      </c>
      <c r="AZ402" s="61">
        <v>0</v>
      </c>
      <c r="BA402" s="61">
        <v>0</v>
      </c>
      <c r="BB402" s="61" t="s">
        <v>1943</v>
      </c>
      <c r="BC402" s="61">
        <v>1</v>
      </c>
      <c r="BD402" s="61" t="b">
        <v>0</v>
      </c>
      <c r="BH402" s="47" t="s">
        <v>1197</v>
      </c>
      <c r="BI402" s="47" t="str">
        <f t="shared" si="12"/>
        <v>Z08</v>
      </c>
      <c r="BJ402" s="47">
        <v>1219</v>
      </c>
    </row>
    <row r="403" spans="1:62" hidden="1">
      <c r="A403" s="61" t="b">
        <v>0</v>
      </c>
      <c r="B403" s="62">
        <v>11990</v>
      </c>
      <c r="C403" s="61" t="s">
        <v>1702</v>
      </c>
      <c r="D403" s="61" t="s">
        <v>3123</v>
      </c>
      <c r="E403" s="61" t="s">
        <v>3136</v>
      </c>
      <c r="F403" s="61" t="s">
        <v>2299</v>
      </c>
      <c r="G403" s="62" t="s">
        <v>1702</v>
      </c>
      <c r="H403" s="61" t="s">
        <v>131</v>
      </c>
      <c r="I403" s="61" t="s">
        <v>1675</v>
      </c>
      <c r="J403" s="61" t="s">
        <v>3124</v>
      </c>
      <c r="K403" s="61" t="s">
        <v>3136</v>
      </c>
      <c r="L403" s="61" t="s">
        <v>2032</v>
      </c>
      <c r="M403" s="61" t="s">
        <v>1894</v>
      </c>
      <c r="N403" s="61" t="s">
        <v>1702</v>
      </c>
      <c r="O403" s="61" t="s">
        <v>1947</v>
      </c>
      <c r="P403" s="61">
        <v>0.5</v>
      </c>
      <c r="Q403" s="61">
        <v>124</v>
      </c>
      <c r="R403" s="61">
        <v>1215</v>
      </c>
      <c r="S403" s="61" t="s">
        <v>3137</v>
      </c>
      <c r="T403" s="61" t="s">
        <v>3137</v>
      </c>
      <c r="U403" s="61" t="s">
        <v>2041</v>
      </c>
      <c r="V403" s="61" t="s">
        <v>3133</v>
      </c>
      <c r="W403" s="61" t="s">
        <v>1938</v>
      </c>
      <c r="X403" s="61" t="s">
        <v>1447</v>
      </c>
      <c r="Y403" s="61" t="s">
        <v>3125</v>
      </c>
      <c r="Z403" s="62">
        <v>192</v>
      </c>
      <c r="AA403" s="61">
        <v>113</v>
      </c>
      <c r="AB403" s="62">
        <v>192</v>
      </c>
      <c r="AC403" s="61">
        <v>113</v>
      </c>
      <c r="AD403" s="62">
        <v>192</v>
      </c>
      <c r="AE403" s="61">
        <v>113</v>
      </c>
      <c r="AF403" s="61" t="s">
        <v>2431</v>
      </c>
      <c r="AG403" s="61" t="s">
        <v>1959</v>
      </c>
      <c r="AH403" s="61" t="s">
        <v>1702</v>
      </c>
      <c r="AI403" s="61">
        <v>0</v>
      </c>
      <c r="AJ403" s="61" t="s">
        <v>2296</v>
      </c>
      <c r="AK403" s="62">
        <v>2025</v>
      </c>
      <c r="AL403" s="62">
        <v>11</v>
      </c>
      <c r="AM403" s="62">
        <v>0</v>
      </c>
      <c r="AN403" s="62">
        <v>6</v>
      </c>
      <c r="AO403" s="62">
        <v>12</v>
      </c>
      <c r="AP403" s="61" t="s">
        <v>131</v>
      </c>
      <c r="AQ403" s="61" t="s">
        <v>1221</v>
      </c>
      <c r="AR403" s="61" t="s">
        <v>3138</v>
      </c>
      <c r="AS403" s="61" t="s">
        <v>3126</v>
      </c>
      <c r="AT403" s="61" t="s">
        <v>1702</v>
      </c>
      <c r="AU403" s="61" t="b">
        <v>1</v>
      </c>
      <c r="AV403" s="61" t="b">
        <v>0</v>
      </c>
      <c r="AW403" s="61" t="s">
        <v>1702</v>
      </c>
      <c r="AX403" s="61" t="s">
        <v>1702</v>
      </c>
      <c r="AY403" s="61">
        <v>0</v>
      </c>
      <c r="AZ403" s="61">
        <v>0</v>
      </c>
      <c r="BA403" s="61">
        <v>0</v>
      </c>
      <c r="BB403" s="61" t="s">
        <v>1943</v>
      </c>
      <c r="BC403" s="61">
        <v>1</v>
      </c>
      <c r="BD403" s="61" t="b">
        <v>0</v>
      </c>
      <c r="BH403" s="47" t="s">
        <v>1197</v>
      </c>
      <c r="BI403" s="47" t="str">
        <f t="shared" si="12"/>
        <v>Z08</v>
      </c>
      <c r="BJ403" s="47">
        <v>1219</v>
      </c>
    </row>
    <row r="404" spans="1:62" hidden="1">
      <c r="A404" s="61" t="b">
        <v>0</v>
      </c>
      <c r="B404" s="62">
        <v>11991</v>
      </c>
      <c r="C404" s="61" t="s">
        <v>1702</v>
      </c>
      <c r="D404" s="61" t="s">
        <v>3123</v>
      </c>
      <c r="E404" s="61" t="s">
        <v>3139</v>
      </c>
      <c r="F404" s="61" t="s">
        <v>2069</v>
      </c>
      <c r="G404" s="62" t="s">
        <v>1702</v>
      </c>
      <c r="H404" s="61" t="s">
        <v>167</v>
      </c>
      <c r="I404" s="61" t="s">
        <v>1675</v>
      </c>
      <c r="J404" s="61" t="s">
        <v>3124</v>
      </c>
      <c r="K404" s="61" t="s">
        <v>3139</v>
      </c>
      <c r="L404" s="61" t="s">
        <v>2032</v>
      </c>
      <c r="M404" s="61" t="s">
        <v>1894</v>
      </c>
      <c r="N404" s="61" t="s">
        <v>1702</v>
      </c>
      <c r="O404" s="61" t="s">
        <v>1947</v>
      </c>
      <c r="P404" s="61">
        <v>0.5</v>
      </c>
      <c r="Q404" s="61">
        <v>76</v>
      </c>
      <c r="R404" s="61">
        <v>283</v>
      </c>
      <c r="S404" s="61" t="s">
        <v>2679</v>
      </c>
      <c r="T404" s="61" t="s">
        <v>2679</v>
      </c>
      <c r="U404" s="61" t="s">
        <v>2041</v>
      </c>
      <c r="V404" s="61" t="s">
        <v>3140</v>
      </c>
      <c r="W404" s="61" t="s">
        <v>1938</v>
      </c>
      <c r="X404" s="61" t="s">
        <v>1447</v>
      </c>
      <c r="Y404" s="61" t="s">
        <v>3125</v>
      </c>
      <c r="Z404" s="62">
        <v>238</v>
      </c>
      <c r="AA404" s="61">
        <v>20</v>
      </c>
      <c r="AB404" s="62">
        <v>238</v>
      </c>
      <c r="AC404" s="61">
        <v>20</v>
      </c>
      <c r="AD404" s="62">
        <v>238</v>
      </c>
      <c r="AE404" s="61">
        <v>20</v>
      </c>
      <c r="AF404" s="61" t="s">
        <v>2062</v>
      </c>
      <c r="AG404" s="61" t="s">
        <v>1959</v>
      </c>
      <c r="AH404" s="61" t="s">
        <v>1702</v>
      </c>
      <c r="AI404" s="61">
        <v>0</v>
      </c>
      <c r="AJ404" s="61" t="s">
        <v>2200</v>
      </c>
      <c r="AK404" s="62">
        <v>2025</v>
      </c>
      <c r="AL404" s="62">
        <v>11</v>
      </c>
      <c r="AM404" s="62">
        <v>0</v>
      </c>
      <c r="AN404" s="62">
        <v>6</v>
      </c>
      <c r="AO404" s="62">
        <v>13</v>
      </c>
      <c r="AP404" s="61" t="s">
        <v>167</v>
      </c>
      <c r="AQ404" s="61" t="s">
        <v>1221</v>
      </c>
      <c r="AR404" s="61" t="s">
        <v>2680</v>
      </c>
      <c r="AS404" s="61" t="s">
        <v>3126</v>
      </c>
      <c r="AT404" s="61" t="s">
        <v>1702</v>
      </c>
      <c r="AU404" s="61" t="b">
        <v>1</v>
      </c>
      <c r="AV404" s="61" t="b">
        <v>0</v>
      </c>
      <c r="AW404" s="61" t="s">
        <v>1702</v>
      </c>
      <c r="AX404" s="61" t="s">
        <v>1702</v>
      </c>
      <c r="AY404" s="61">
        <v>0</v>
      </c>
      <c r="AZ404" s="61">
        <v>0</v>
      </c>
      <c r="BA404" s="61">
        <v>0</v>
      </c>
      <c r="BB404" s="61" t="s">
        <v>1943</v>
      </c>
      <c r="BC404" s="61">
        <v>1</v>
      </c>
      <c r="BD404" s="61" t="b">
        <v>0</v>
      </c>
      <c r="BH404" s="47" t="s">
        <v>1197</v>
      </c>
      <c r="BI404" s="47" t="str">
        <f t="shared" si="12"/>
        <v>Z08</v>
      </c>
      <c r="BJ404" s="47">
        <v>1219</v>
      </c>
    </row>
    <row r="405" spans="1:62" hidden="1">
      <c r="A405" s="61" t="b">
        <v>0</v>
      </c>
      <c r="B405" s="62">
        <v>11992</v>
      </c>
      <c r="C405" s="61" t="s">
        <v>1702</v>
      </c>
      <c r="D405" s="61" t="s">
        <v>3123</v>
      </c>
      <c r="E405" s="61" t="s">
        <v>3141</v>
      </c>
      <c r="F405" s="61" t="s">
        <v>2030</v>
      </c>
      <c r="G405" s="62" t="s">
        <v>1702</v>
      </c>
      <c r="H405" s="61" t="s">
        <v>165</v>
      </c>
      <c r="I405" s="61" t="s">
        <v>1675</v>
      </c>
      <c r="J405" s="61" t="s">
        <v>3124</v>
      </c>
      <c r="K405" s="61" t="s">
        <v>3141</v>
      </c>
      <c r="L405" s="61" t="s">
        <v>2032</v>
      </c>
      <c r="M405" s="61" t="s">
        <v>1894</v>
      </c>
      <c r="N405" s="61" t="s">
        <v>1702</v>
      </c>
      <c r="O405" s="61" t="s">
        <v>1947</v>
      </c>
      <c r="P405" s="61">
        <v>0.5</v>
      </c>
      <c r="Q405" s="61">
        <v>260</v>
      </c>
      <c r="R405" s="61">
        <v>300</v>
      </c>
      <c r="S405" s="61" t="s">
        <v>3142</v>
      </c>
      <c r="T405" s="61" t="s">
        <v>3142</v>
      </c>
      <c r="U405" s="61" t="s">
        <v>2041</v>
      </c>
      <c r="V405" s="61" t="s">
        <v>3143</v>
      </c>
      <c r="W405" s="61" t="s">
        <v>1938</v>
      </c>
      <c r="X405" s="61" t="s">
        <v>1447</v>
      </c>
      <c r="Y405" s="61" t="s">
        <v>3125</v>
      </c>
      <c r="Z405" s="62">
        <v>300</v>
      </c>
      <c r="AA405" s="61">
        <v>92</v>
      </c>
      <c r="AB405" s="62">
        <v>300</v>
      </c>
      <c r="AC405" s="61">
        <v>92</v>
      </c>
      <c r="AD405" s="62">
        <v>300</v>
      </c>
      <c r="AE405" s="61">
        <v>92</v>
      </c>
      <c r="AF405" s="61" t="s">
        <v>2676</v>
      </c>
      <c r="AG405" s="61" t="s">
        <v>1959</v>
      </c>
      <c r="AH405" s="61" t="s">
        <v>1702</v>
      </c>
      <c r="AI405" s="61">
        <v>0</v>
      </c>
      <c r="AJ405" s="61" t="s">
        <v>2200</v>
      </c>
      <c r="AK405" s="62">
        <v>2025</v>
      </c>
      <c r="AL405" s="62">
        <v>11</v>
      </c>
      <c r="AM405" s="62">
        <v>0</v>
      </c>
      <c r="AN405" s="62">
        <v>6</v>
      </c>
      <c r="AO405" s="62">
        <v>13</v>
      </c>
      <c r="AP405" s="61" t="s">
        <v>165</v>
      </c>
      <c r="AQ405" s="61" t="s">
        <v>1221</v>
      </c>
      <c r="AR405" s="61" t="s">
        <v>3144</v>
      </c>
      <c r="AS405" s="61" t="s">
        <v>3126</v>
      </c>
      <c r="AT405" s="61" t="s">
        <v>1702</v>
      </c>
      <c r="AU405" s="61" t="b">
        <v>1</v>
      </c>
      <c r="AV405" s="61" t="b">
        <v>0</v>
      </c>
      <c r="AW405" s="61" t="s">
        <v>1702</v>
      </c>
      <c r="AX405" s="61" t="s">
        <v>1702</v>
      </c>
      <c r="AY405" s="61">
        <v>0</v>
      </c>
      <c r="AZ405" s="61">
        <v>0</v>
      </c>
      <c r="BA405" s="61">
        <v>0</v>
      </c>
      <c r="BB405" s="61" t="s">
        <v>1943</v>
      </c>
      <c r="BC405" s="61">
        <v>1</v>
      </c>
      <c r="BD405" s="61" t="b">
        <v>0</v>
      </c>
      <c r="BH405" s="47" t="s">
        <v>1197</v>
      </c>
      <c r="BI405" s="47" t="str">
        <f t="shared" si="12"/>
        <v>Z08</v>
      </c>
      <c r="BJ405" s="47">
        <v>1219</v>
      </c>
    </row>
    <row r="406" spans="1:62" hidden="1">
      <c r="A406" s="61" t="b">
        <v>0</v>
      </c>
      <c r="B406" s="62">
        <v>11993</v>
      </c>
      <c r="C406" s="61" t="s">
        <v>1702</v>
      </c>
      <c r="D406" s="61" t="s">
        <v>3123</v>
      </c>
      <c r="E406" s="61" t="s">
        <v>3145</v>
      </c>
      <c r="F406" s="61" t="s">
        <v>2030</v>
      </c>
      <c r="G406" s="62" t="s">
        <v>1702</v>
      </c>
      <c r="H406" s="61" t="s">
        <v>165</v>
      </c>
      <c r="I406" s="61" t="s">
        <v>1675</v>
      </c>
      <c r="J406" s="61" t="s">
        <v>3124</v>
      </c>
      <c r="K406" s="61" t="s">
        <v>3145</v>
      </c>
      <c r="L406" s="61" t="s">
        <v>2032</v>
      </c>
      <c r="M406" s="61" t="s">
        <v>1894</v>
      </c>
      <c r="N406" s="61" t="s">
        <v>1702</v>
      </c>
      <c r="O406" s="61" t="s">
        <v>1947</v>
      </c>
      <c r="P406" s="61">
        <v>0.5</v>
      </c>
      <c r="Q406" s="61">
        <v>260</v>
      </c>
      <c r="R406" s="61">
        <v>300</v>
      </c>
      <c r="S406" s="61" t="s">
        <v>3142</v>
      </c>
      <c r="T406" s="61" t="s">
        <v>3142</v>
      </c>
      <c r="U406" s="61" t="s">
        <v>2041</v>
      </c>
      <c r="V406" s="61" t="s">
        <v>3143</v>
      </c>
      <c r="W406" s="61" t="s">
        <v>1938</v>
      </c>
      <c r="X406" s="61" t="s">
        <v>1447</v>
      </c>
      <c r="Y406" s="61" t="s">
        <v>3125</v>
      </c>
      <c r="Z406" s="62">
        <v>300</v>
      </c>
      <c r="AA406" s="61">
        <v>92</v>
      </c>
      <c r="AB406" s="62">
        <v>300</v>
      </c>
      <c r="AC406" s="61">
        <v>92</v>
      </c>
      <c r="AD406" s="62">
        <v>300</v>
      </c>
      <c r="AE406" s="61">
        <v>92</v>
      </c>
      <c r="AF406" s="61" t="s">
        <v>2676</v>
      </c>
      <c r="AG406" s="61" t="s">
        <v>1959</v>
      </c>
      <c r="AH406" s="61" t="s">
        <v>1702</v>
      </c>
      <c r="AI406" s="61">
        <v>0</v>
      </c>
      <c r="AJ406" s="61" t="s">
        <v>2200</v>
      </c>
      <c r="AK406" s="62">
        <v>2025</v>
      </c>
      <c r="AL406" s="62">
        <v>11</v>
      </c>
      <c r="AM406" s="62">
        <v>0</v>
      </c>
      <c r="AN406" s="62">
        <v>6</v>
      </c>
      <c r="AO406" s="62">
        <v>13</v>
      </c>
      <c r="AP406" s="61" t="s">
        <v>165</v>
      </c>
      <c r="AQ406" s="61" t="s">
        <v>1221</v>
      </c>
      <c r="AR406" s="61" t="s">
        <v>3144</v>
      </c>
      <c r="AS406" s="61" t="s">
        <v>3126</v>
      </c>
      <c r="AT406" s="61" t="s">
        <v>1702</v>
      </c>
      <c r="AU406" s="61" t="b">
        <v>1</v>
      </c>
      <c r="AV406" s="61" t="b">
        <v>0</v>
      </c>
      <c r="AW406" s="61" t="s">
        <v>1702</v>
      </c>
      <c r="AX406" s="61" t="s">
        <v>1702</v>
      </c>
      <c r="AY406" s="61">
        <v>0</v>
      </c>
      <c r="AZ406" s="61">
        <v>0</v>
      </c>
      <c r="BA406" s="61">
        <v>0</v>
      </c>
      <c r="BB406" s="61" t="s">
        <v>1943</v>
      </c>
      <c r="BC406" s="61">
        <v>1</v>
      </c>
      <c r="BD406" s="61" t="b">
        <v>0</v>
      </c>
      <c r="BH406" s="47" t="s">
        <v>1197</v>
      </c>
      <c r="BI406" s="47" t="str">
        <f t="shared" si="12"/>
        <v>Z08</v>
      </c>
      <c r="BJ406" s="47">
        <v>1219</v>
      </c>
    </row>
    <row r="407" spans="1:62" hidden="1">
      <c r="A407" s="61" t="b">
        <v>0</v>
      </c>
      <c r="B407" s="62">
        <v>11994</v>
      </c>
      <c r="C407" s="61" t="s">
        <v>1702</v>
      </c>
      <c r="D407" s="61" t="s">
        <v>3123</v>
      </c>
      <c r="E407" s="61" t="s">
        <v>3146</v>
      </c>
      <c r="F407" s="61" t="s">
        <v>2030</v>
      </c>
      <c r="G407" s="62" t="s">
        <v>1702</v>
      </c>
      <c r="H407" s="61" t="s">
        <v>165</v>
      </c>
      <c r="I407" s="61" t="s">
        <v>1675</v>
      </c>
      <c r="J407" s="61" t="s">
        <v>3124</v>
      </c>
      <c r="K407" s="61" t="s">
        <v>3146</v>
      </c>
      <c r="L407" s="61" t="s">
        <v>2032</v>
      </c>
      <c r="M407" s="61" t="s">
        <v>1894</v>
      </c>
      <c r="N407" s="61" t="s">
        <v>1702</v>
      </c>
      <c r="O407" s="61" t="s">
        <v>1947</v>
      </c>
      <c r="P407" s="61">
        <v>0.5</v>
      </c>
      <c r="Q407" s="61">
        <v>260</v>
      </c>
      <c r="R407" s="61">
        <v>300</v>
      </c>
      <c r="S407" s="61" t="s">
        <v>3142</v>
      </c>
      <c r="T407" s="61" t="s">
        <v>3142</v>
      </c>
      <c r="U407" s="61" t="s">
        <v>2041</v>
      </c>
      <c r="V407" s="61" t="s">
        <v>3143</v>
      </c>
      <c r="W407" s="61" t="s">
        <v>1938</v>
      </c>
      <c r="X407" s="61" t="s">
        <v>1447</v>
      </c>
      <c r="Y407" s="61" t="s">
        <v>3125</v>
      </c>
      <c r="Z407" s="62">
        <v>300</v>
      </c>
      <c r="AA407" s="61">
        <v>92</v>
      </c>
      <c r="AB407" s="62">
        <v>300</v>
      </c>
      <c r="AC407" s="61">
        <v>92</v>
      </c>
      <c r="AD407" s="62">
        <v>300</v>
      </c>
      <c r="AE407" s="61">
        <v>92</v>
      </c>
      <c r="AF407" s="61" t="s">
        <v>2676</v>
      </c>
      <c r="AG407" s="61" t="s">
        <v>1959</v>
      </c>
      <c r="AH407" s="61" t="s">
        <v>1702</v>
      </c>
      <c r="AI407" s="61">
        <v>0</v>
      </c>
      <c r="AJ407" s="61" t="s">
        <v>2200</v>
      </c>
      <c r="AK407" s="62">
        <v>2025</v>
      </c>
      <c r="AL407" s="62">
        <v>11</v>
      </c>
      <c r="AM407" s="62">
        <v>0</v>
      </c>
      <c r="AN407" s="62">
        <v>6</v>
      </c>
      <c r="AO407" s="62">
        <v>13</v>
      </c>
      <c r="AP407" s="61" t="s">
        <v>165</v>
      </c>
      <c r="AQ407" s="61" t="s">
        <v>1221</v>
      </c>
      <c r="AR407" s="61" t="s">
        <v>3144</v>
      </c>
      <c r="AS407" s="61" t="s">
        <v>3126</v>
      </c>
      <c r="AT407" s="61" t="s">
        <v>1702</v>
      </c>
      <c r="AU407" s="61" t="b">
        <v>1</v>
      </c>
      <c r="AV407" s="61" t="b">
        <v>0</v>
      </c>
      <c r="AW407" s="61" t="s">
        <v>1702</v>
      </c>
      <c r="AX407" s="61" t="s">
        <v>1702</v>
      </c>
      <c r="AY407" s="61">
        <v>0</v>
      </c>
      <c r="AZ407" s="61">
        <v>0</v>
      </c>
      <c r="BA407" s="61">
        <v>0</v>
      </c>
      <c r="BB407" s="61" t="s">
        <v>1943</v>
      </c>
      <c r="BC407" s="61">
        <v>1</v>
      </c>
      <c r="BD407" s="61" t="b">
        <v>0</v>
      </c>
      <c r="BH407" s="47" t="s">
        <v>1197</v>
      </c>
      <c r="BI407" s="47" t="str">
        <f t="shared" si="12"/>
        <v>Z08</v>
      </c>
      <c r="BJ407" s="47">
        <v>1219</v>
      </c>
    </row>
    <row r="408" spans="1:62" hidden="1">
      <c r="A408" s="61" t="b">
        <v>0</v>
      </c>
      <c r="B408" s="62">
        <v>11995</v>
      </c>
      <c r="C408" s="61" t="s">
        <v>1702</v>
      </c>
      <c r="D408" s="61" t="s">
        <v>3123</v>
      </c>
      <c r="E408" s="61" t="s">
        <v>3147</v>
      </c>
      <c r="F408" s="61" t="s">
        <v>2030</v>
      </c>
      <c r="G408" s="62" t="s">
        <v>1702</v>
      </c>
      <c r="H408" s="61" t="s">
        <v>165</v>
      </c>
      <c r="I408" s="61" t="s">
        <v>1675</v>
      </c>
      <c r="J408" s="61" t="s">
        <v>3124</v>
      </c>
      <c r="K408" s="61" t="s">
        <v>3147</v>
      </c>
      <c r="L408" s="61" t="s">
        <v>2032</v>
      </c>
      <c r="M408" s="61" t="s">
        <v>1894</v>
      </c>
      <c r="N408" s="61" t="s">
        <v>1702</v>
      </c>
      <c r="O408" s="61" t="s">
        <v>1947</v>
      </c>
      <c r="P408" s="61">
        <v>0.5</v>
      </c>
      <c r="Q408" s="61">
        <v>260</v>
      </c>
      <c r="R408" s="61">
        <v>300</v>
      </c>
      <c r="S408" s="61" t="s">
        <v>3142</v>
      </c>
      <c r="T408" s="61" t="s">
        <v>3142</v>
      </c>
      <c r="U408" s="61" t="s">
        <v>2041</v>
      </c>
      <c r="V408" s="61" t="s">
        <v>3143</v>
      </c>
      <c r="W408" s="61" t="s">
        <v>1938</v>
      </c>
      <c r="X408" s="61" t="s">
        <v>1447</v>
      </c>
      <c r="Y408" s="61" t="s">
        <v>3125</v>
      </c>
      <c r="Z408" s="62">
        <v>300</v>
      </c>
      <c r="AA408" s="61">
        <v>92</v>
      </c>
      <c r="AB408" s="62">
        <v>300</v>
      </c>
      <c r="AC408" s="61">
        <v>92</v>
      </c>
      <c r="AD408" s="62">
        <v>300</v>
      </c>
      <c r="AE408" s="61">
        <v>92</v>
      </c>
      <c r="AF408" s="61" t="s">
        <v>2676</v>
      </c>
      <c r="AG408" s="61" t="s">
        <v>1959</v>
      </c>
      <c r="AH408" s="61" t="s">
        <v>1702</v>
      </c>
      <c r="AI408" s="61">
        <v>0</v>
      </c>
      <c r="AJ408" s="61" t="s">
        <v>2200</v>
      </c>
      <c r="AK408" s="62">
        <v>2025</v>
      </c>
      <c r="AL408" s="62">
        <v>11</v>
      </c>
      <c r="AM408" s="62">
        <v>0</v>
      </c>
      <c r="AN408" s="62">
        <v>6</v>
      </c>
      <c r="AO408" s="62">
        <v>13</v>
      </c>
      <c r="AP408" s="61" t="s">
        <v>165</v>
      </c>
      <c r="AQ408" s="61" t="s">
        <v>1221</v>
      </c>
      <c r="AR408" s="61" t="s">
        <v>3144</v>
      </c>
      <c r="AS408" s="61" t="s">
        <v>3126</v>
      </c>
      <c r="AT408" s="61" t="s">
        <v>1702</v>
      </c>
      <c r="AU408" s="61" t="b">
        <v>1</v>
      </c>
      <c r="AV408" s="61" t="b">
        <v>0</v>
      </c>
      <c r="AW408" s="61" t="s">
        <v>1702</v>
      </c>
      <c r="AX408" s="61" t="s">
        <v>1702</v>
      </c>
      <c r="AY408" s="61">
        <v>0</v>
      </c>
      <c r="AZ408" s="61">
        <v>0</v>
      </c>
      <c r="BA408" s="61">
        <v>0</v>
      </c>
      <c r="BB408" s="61" t="s">
        <v>1943</v>
      </c>
      <c r="BC408" s="61">
        <v>1</v>
      </c>
      <c r="BD408" s="61" t="b">
        <v>0</v>
      </c>
      <c r="BH408" s="47" t="s">
        <v>1197</v>
      </c>
      <c r="BI408" s="47" t="str">
        <f t="shared" si="12"/>
        <v>Z08</v>
      </c>
      <c r="BJ408" s="47">
        <v>1219</v>
      </c>
    </row>
    <row r="409" spans="1:62" hidden="1">
      <c r="A409" s="61" t="b">
        <v>0</v>
      </c>
      <c r="B409" s="62">
        <v>11996</v>
      </c>
      <c r="C409" s="61" t="s">
        <v>1702</v>
      </c>
      <c r="D409" s="61" t="s">
        <v>3123</v>
      </c>
      <c r="E409" s="61" t="s">
        <v>3148</v>
      </c>
      <c r="F409" s="61" t="s">
        <v>2030</v>
      </c>
      <c r="G409" s="62" t="s">
        <v>1702</v>
      </c>
      <c r="H409" s="61" t="s">
        <v>165</v>
      </c>
      <c r="I409" s="61" t="s">
        <v>1675</v>
      </c>
      <c r="J409" s="61" t="s">
        <v>3124</v>
      </c>
      <c r="K409" s="61" t="s">
        <v>3148</v>
      </c>
      <c r="L409" s="61" t="s">
        <v>2032</v>
      </c>
      <c r="M409" s="61" t="s">
        <v>1894</v>
      </c>
      <c r="N409" s="61" t="s">
        <v>1702</v>
      </c>
      <c r="O409" s="61" t="s">
        <v>1947</v>
      </c>
      <c r="P409" s="61">
        <v>0.5</v>
      </c>
      <c r="Q409" s="61">
        <v>260</v>
      </c>
      <c r="R409" s="61">
        <v>300</v>
      </c>
      <c r="S409" s="61" t="s">
        <v>3142</v>
      </c>
      <c r="T409" s="61" t="s">
        <v>3142</v>
      </c>
      <c r="U409" s="61" t="s">
        <v>2041</v>
      </c>
      <c r="V409" s="61" t="s">
        <v>3143</v>
      </c>
      <c r="W409" s="61" t="s">
        <v>1938</v>
      </c>
      <c r="X409" s="61" t="s">
        <v>1447</v>
      </c>
      <c r="Y409" s="61" t="s">
        <v>3125</v>
      </c>
      <c r="Z409" s="62">
        <v>300</v>
      </c>
      <c r="AA409" s="61">
        <v>94</v>
      </c>
      <c r="AB409" s="62">
        <v>300</v>
      </c>
      <c r="AC409" s="61">
        <v>94</v>
      </c>
      <c r="AD409" s="62">
        <v>300</v>
      </c>
      <c r="AE409" s="61">
        <v>94</v>
      </c>
      <c r="AF409" s="61" t="s">
        <v>2676</v>
      </c>
      <c r="AG409" s="61" t="s">
        <v>1959</v>
      </c>
      <c r="AH409" s="61" t="s">
        <v>1702</v>
      </c>
      <c r="AI409" s="61">
        <v>0</v>
      </c>
      <c r="AJ409" s="61" t="s">
        <v>2200</v>
      </c>
      <c r="AK409" s="62">
        <v>2025</v>
      </c>
      <c r="AL409" s="62">
        <v>11</v>
      </c>
      <c r="AM409" s="62">
        <v>0</v>
      </c>
      <c r="AN409" s="62">
        <v>6</v>
      </c>
      <c r="AO409" s="62">
        <v>13</v>
      </c>
      <c r="AP409" s="61" t="s">
        <v>165</v>
      </c>
      <c r="AQ409" s="61" t="s">
        <v>1221</v>
      </c>
      <c r="AR409" s="61" t="s">
        <v>3144</v>
      </c>
      <c r="AS409" s="61" t="s">
        <v>3126</v>
      </c>
      <c r="AT409" s="61" t="s">
        <v>1702</v>
      </c>
      <c r="AU409" s="61" t="b">
        <v>1</v>
      </c>
      <c r="AV409" s="61" t="b">
        <v>0</v>
      </c>
      <c r="AW409" s="61" t="s">
        <v>1702</v>
      </c>
      <c r="AX409" s="61" t="s">
        <v>1702</v>
      </c>
      <c r="AY409" s="61">
        <v>0</v>
      </c>
      <c r="AZ409" s="61">
        <v>0</v>
      </c>
      <c r="BA409" s="61">
        <v>0</v>
      </c>
      <c r="BB409" s="61" t="s">
        <v>1943</v>
      </c>
      <c r="BC409" s="61">
        <v>1</v>
      </c>
      <c r="BD409" s="61" t="b">
        <v>0</v>
      </c>
      <c r="BH409" s="47" t="s">
        <v>1197</v>
      </c>
      <c r="BI409" s="47" t="str">
        <f t="shared" si="12"/>
        <v>Z08</v>
      </c>
      <c r="BJ409" s="47">
        <v>1219</v>
      </c>
    </row>
    <row r="410" spans="1:62" hidden="1">
      <c r="A410" s="61" t="b">
        <v>0</v>
      </c>
      <c r="B410" s="62">
        <v>11997</v>
      </c>
      <c r="C410" s="61" t="s">
        <v>1702</v>
      </c>
      <c r="D410" s="61" t="s">
        <v>3123</v>
      </c>
      <c r="E410" s="61" t="s">
        <v>3149</v>
      </c>
      <c r="F410" s="61" t="s">
        <v>2030</v>
      </c>
      <c r="G410" s="62" t="s">
        <v>1702</v>
      </c>
      <c r="H410" s="61" t="s">
        <v>165</v>
      </c>
      <c r="I410" s="61" t="s">
        <v>1675</v>
      </c>
      <c r="J410" s="61" t="s">
        <v>3124</v>
      </c>
      <c r="K410" s="61" t="s">
        <v>3149</v>
      </c>
      <c r="L410" s="61" t="s">
        <v>2032</v>
      </c>
      <c r="M410" s="61" t="s">
        <v>1894</v>
      </c>
      <c r="N410" s="61" t="s">
        <v>1702</v>
      </c>
      <c r="O410" s="61" t="s">
        <v>1947</v>
      </c>
      <c r="P410" s="61">
        <v>0.5</v>
      </c>
      <c r="Q410" s="61">
        <v>260</v>
      </c>
      <c r="R410" s="61">
        <v>300</v>
      </c>
      <c r="S410" s="61" t="s">
        <v>3142</v>
      </c>
      <c r="T410" s="61" t="s">
        <v>3142</v>
      </c>
      <c r="U410" s="61" t="s">
        <v>2041</v>
      </c>
      <c r="V410" s="61" t="s">
        <v>3143</v>
      </c>
      <c r="W410" s="61" t="s">
        <v>1938</v>
      </c>
      <c r="X410" s="61" t="s">
        <v>1447</v>
      </c>
      <c r="Y410" s="61" t="s">
        <v>3125</v>
      </c>
      <c r="Z410" s="62">
        <v>300</v>
      </c>
      <c r="AA410" s="61">
        <v>94</v>
      </c>
      <c r="AB410" s="62">
        <v>300</v>
      </c>
      <c r="AC410" s="61">
        <v>94</v>
      </c>
      <c r="AD410" s="62">
        <v>300</v>
      </c>
      <c r="AE410" s="61">
        <v>94</v>
      </c>
      <c r="AF410" s="61" t="s">
        <v>2676</v>
      </c>
      <c r="AG410" s="61" t="s">
        <v>1959</v>
      </c>
      <c r="AH410" s="61" t="s">
        <v>1702</v>
      </c>
      <c r="AI410" s="61">
        <v>0</v>
      </c>
      <c r="AJ410" s="61" t="s">
        <v>2200</v>
      </c>
      <c r="AK410" s="62">
        <v>2025</v>
      </c>
      <c r="AL410" s="62">
        <v>11</v>
      </c>
      <c r="AM410" s="62">
        <v>0</v>
      </c>
      <c r="AN410" s="62">
        <v>6</v>
      </c>
      <c r="AO410" s="62">
        <v>13</v>
      </c>
      <c r="AP410" s="61" t="s">
        <v>165</v>
      </c>
      <c r="AQ410" s="61" t="s">
        <v>1221</v>
      </c>
      <c r="AR410" s="61" t="s">
        <v>3144</v>
      </c>
      <c r="AS410" s="61" t="s">
        <v>3126</v>
      </c>
      <c r="AT410" s="61" t="s">
        <v>1702</v>
      </c>
      <c r="AU410" s="61" t="b">
        <v>1</v>
      </c>
      <c r="AV410" s="61" t="b">
        <v>0</v>
      </c>
      <c r="AW410" s="61" t="s">
        <v>1702</v>
      </c>
      <c r="AX410" s="61" t="s">
        <v>1702</v>
      </c>
      <c r="AY410" s="61">
        <v>0</v>
      </c>
      <c r="AZ410" s="61">
        <v>0</v>
      </c>
      <c r="BA410" s="61">
        <v>0</v>
      </c>
      <c r="BB410" s="61" t="s">
        <v>1943</v>
      </c>
      <c r="BC410" s="61">
        <v>1</v>
      </c>
      <c r="BD410" s="61" t="b">
        <v>0</v>
      </c>
      <c r="BH410" s="47" t="s">
        <v>1197</v>
      </c>
      <c r="BI410" s="47" t="str">
        <f t="shared" si="12"/>
        <v>Z08</v>
      </c>
      <c r="BJ410" s="47">
        <v>1219</v>
      </c>
    </row>
    <row r="411" spans="1:62" hidden="1">
      <c r="A411" s="61" t="b">
        <v>0</v>
      </c>
      <c r="B411" s="62">
        <v>11998</v>
      </c>
      <c r="C411" s="61" t="s">
        <v>1702</v>
      </c>
      <c r="D411" s="61" t="s">
        <v>3123</v>
      </c>
      <c r="E411" s="61" t="s">
        <v>3150</v>
      </c>
      <c r="F411" s="61" t="s">
        <v>2030</v>
      </c>
      <c r="G411" s="62" t="s">
        <v>1702</v>
      </c>
      <c r="H411" s="61" t="s">
        <v>165</v>
      </c>
      <c r="I411" s="61" t="s">
        <v>1675</v>
      </c>
      <c r="J411" s="61" t="s">
        <v>3124</v>
      </c>
      <c r="K411" s="61" t="s">
        <v>3150</v>
      </c>
      <c r="L411" s="61" t="s">
        <v>2032</v>
      </c>
      <c r="M411" s="61" t="s">
        <v>1894</v>
      </c>
      <c r="N411" s="61" t="s">
        <v>1702</v>
      </c>
      <c r="O411" s="61" t="s">
        <v>1947</v>
      </c>
      <c r="P411" s="61">
        <v>0.5</v>
      </c>
      <c r="Q411" s="61">
        <v>260</v>
      </c>
      <c r="R411" s="61">
        <v>300</v>
      </c>
      <c r="S411" s="61" t="s">
        <v>3142</v>
      </c>
      <c r="T411" s="61" t="s">
        <v>3142</v>
      </c>
      <c r="U411" s="61" t="s">
        <v>2041</v>
      </c>
      <c r="V411" s="61" t="s">
        <v>3143</v>
      </c>
      <c r="W411" s="61" t="s">
        <v>1938</v>
      </c>
      <c r="X411" s="61" t="s">
        <v>1447</v>
      </c>
      <c r="Y411" s="61" t="s">
        <v>3125</v>
      </c>
      <c r="Z411" s="62">
        <v>300</v>
      </c>
      <c r="AA411" s="61">
        <v>94</v>
      </c>
      <c r="AB411" s="62">
        <v>300</v>
      </c>
      <c r="AC411" s="61">
        <v>94</v>
      </c>
      <c r="AD411" s="62">
        <v>300</v>
      </c>
      <c r="AE411" s="61">
        <v>94</v>
      </c>
      <c r="AF411" s="61" t="s">
        <v>2676</v>
      </c>
      <c r="AG411" s="61" t="s">
        <v>1959</v>
      </c>
      <c r="AH411" s="61" t="s">
        <v>1702</v>
      </c>
      <c r="AI411" s="61">
        <v>0</v>
      </c>
      <c r="AJ411" s="61" t="s">
        <v>2200</v>
      </c>
      <c r="AK411" s="62">
        <v>2025</v>
      </c>
      <c r="AL411" s="62">
        <v>11</v>
      </c>
      <c r="AM411" s="62">
        <v>0</v>
      </c>
      <c r="AN411" s="62">
        <v>6</v>
      </c>
      <c r="AO411" s="62">
        <v>13</v>
      </c>
      <c r="AP411" s="61" t="s">
        <v>165</v>
      </c>
      <c r="AQ411" s="61" t="s">
        <v>1221</v>
      </c>
      <c r="AR411" s="61" t="s">
        <v>3144</v>
      </c>
      <c r="AS411" s="61" t="s">
        <v>3126</v>
      </c>
      <c r="AT411" s="61" t="s">
        <v>1702</v>
      </c>
      <c r="AU411" s="61" t="b">
        <v>1</v>
      </c>
      <c r="AV411" s="61" t="b">
        <v>0</v>
      </c>
      <c r="AW411" s="61" t="s">
        <v>1702</v>
      </c>
      <c r="AX411" s="61" t="s">
        <v>1702</v>
      </c>
      <c r="AY411" s="61">
        <v>0</v>
      </c>
      <c r="AZ411" s="61">
        <v>0</v>
      </c>
      <c r="BA411" s="61">
        <v>0</v>
      </c>
      <c r="BB411" s="61" t="s">
        <v>1943</v>
      </c>
      <c r="BC411" s="61">
        <v>1</v>
      </c>
      <c r="BD411" s="61" t="b">
        <v>0</v>
      </c>
      <c r="BH411" s="47" t="s">
        <v>1197</v>
      </c>
      <c r="BI411" s="47" t="str">
        <f t="shared" si="12"/>
        <v>Z08</v>
      </c>
      <c r="BJ411" s="47">
        <v>1219</v>
      </c>
    </row>
    <row r="412" spans="1:62" hidden="1">
      <c r="A412" s="61" t="b">
        <v>0</v>
      </c>
      <c r="B412" s="62">
        <v>11999</v>
      </c>
      <c r="C412" s="61" t="s">
        <v>1702</v>
      </c>
      <c r="D412" s="61" t="s">
        <v>3123</v>
      </c>
      <c r="E412" s="61" t="s">
        <v>3151</v>
      </c>
      <c r="F412" s="61" t="s">
        <v>2030</v>
      </c>
      <c r="G412" s="62" t="s">
        <v>1702</v>
      </c>
      <c r="H412" s="61" t="s">
        <v>165</v>
      </c>
      <c r="I412" s="61" t="s">
        <v>1675</v>
      </c>
      <c r="J412" s="61" t="s">
        <v>3124</v>
      </c>
      <c r="K412" s="61" t="s">
        <v>3151</v>
      </c>
      <c r="L412" s="61" t="s">
        <v>2032</v>
      </c>
      <c r="M412" s="61" t="s">
        <v>1894</v>
      </c>
      <c r="N412" s="61" t="s">
        <v>1702</v>
      </c>
      <c r="O412" s="61" t="s">
        <v>1947</v>
      </c>
      <c r="P412" s="61">
        <v>0.5</v>
      </c>
      <c r="Q412" s="61">
        <v>260</v>
      </c>
      <c r="R412" s="61">
        <v>300</v>
      </c>
      <c r="S412" s="61" t="s">
        <v>3142</v>
      </c>
      <c r="T412" s="61" t="s">
        <v>3142</v>
      </c>
      <c r="U412" s="61" t="s">
        <v>2041</v>
      </c>
      <c r="V412" s="61" t="s">
        <v>3143</v>
      </c>
      <c r="W412" s="61" t="s">
        <v>1938</v>
      </c>
      <c r="X412" s="61" t="s">
        <v>1447</v>
      </c>
      <c r="Y412" s="61" t="s">
        <v>3125</v>
      </c>
      <c r="Z412" s="62">
        <v>300</v>
      </c>
      <c r="AA412" s="61">
        <v>94</v>
      </c>
      <c r="AB412" s="62">
        <v>300</v>
      </c>
      <c r="AC412" s="61">
        <v>94</v>
      </c>
      <c r="AD412" s="62">
        <v>300</v>
      </c>
      <c r="AE412" s="61">
        <v>94</v>
      </c>
      <c r="AF412" s="61" t="s">
        <v>2676</v>
      </c>
      <c r="AG412" s="61" t="s">
        <v>1959</v>
      </c>
      <c r="AH412" s="61" t="s">
        <v>1702</v>
      </c>
      <c r="AI412" s="61">
        <v>0</v>
      </c>
      <c r="AJ412" s="61" t="s">
        <v>2200</v>
      </c>
      <c r="AK412" s="62">
        <v>2025</v>
      </c>
      <c r="AL412" s="62">
        <v>11</v>
      </c>
      <c r="AM412" s="62">
        <v>0</v>
      </c>
      <c r="AN412" s="62">
        <v>6</v>
      </c>
      <c r="AO412" s="62">
        <v>13</v>
      </c>
      <c r="AP412" s="61" t="s">
        <v>165</v>
      </c>
      <c r="AQ412" s="61" t="s">
        <v>1221</v>
      </c>
      <c r="AR412" s="61" t="s">
        <v>3144</v>
      </c>
      <c r="AS412" s="61" t="s">
        <v>3126</v>
      </c>
      <c r="AT412" s="61" t="s">
        <v>1702</v>
      </c>
      <c r="AU412" s="61" t="b">
        <v>1</v>
      </c>
      <c r="AV412" s="61" t="b">
        <v>0</v>
      </c>
      <c r="AW412" s="61" t="s">
        <v>1702</v>
      </c>
      <c r="AX412" s="61" t="s">
        <v>1702</v>
      </c>
      <c r="AY412" s="61">
        <v>0</v>
      </c>
      <c r="AZ412" s="61">
        <v>0</v>
      </c>
      <c r="BA412" s="61">
        <v>0</v>
      </c>
      <c r="BB412" s="61" t="s">
        <v>1943</v>
      </c>
      <c r="BC412" s="61">
        <v>1</v>
      </c>
      <c r="BD412" s="61" t="b">
        <v>0</v>
      </c>
      <c r="BH412" s="47" t="s">
        <v>1197</v>
      </c>
      <c r="BI412" s="47" t="str">
        <f t="shared" si="12"/>
        <v>Z08</v>
      </c>
      <c r="BJ412" s="47">
        <v>1219</v>
      </c>
    </row>
    <row r="413" spans="1:62" hidden="1">
      <c r="A413" s="61" t="b">
        <v>0</v>
      </c>
      <c r="B413" s="62">
        <v>12000</v>
      </c>
      <c r="C413" s="61" t="s">
        <v>1702</v>
      </c>
      <c r="D413" s="61" t="s">
        <v>3123</v>
      </c>
      <c r="E413" s="61" t="s">
        <v>3152</v>
      </c>
      <c r="F413" s="61" t="s">
        <v>2030</v>
      </c>
      <c r="G413" s="62" t="s">
        <v>1702</v>
      </c>
      <c r="H413" s="61" t="s">
        <v>165</v>
      </c>
      <c r="I413" s="61" t="s">
        <v>1675</v>
      </c>
      <c r="J413" s="61" t="s">
        <v>3124</v>
      </c>
      <c r="K413" s="61" t="s">
        <v>3152</v>
      </c>
      <c r="L413" s="61" t="s">
        <v>2032</v>
      </c>
      <c r="M413" s="61" t="s">
        <v>1894</v>
      </c>
      <c r="N413" s="61" t="s">
        <v>1702</v>
      </c>
      <c r="O413" s="61" t="s">
        <v>1947</v>
      </c>
      <c r="P413" s="61">
        <v>0.5</v>
      </c>
      <c r="Q413" s="61">
        <v>260</v>
      </c>
      <c r="R413" s="61">
        <v>300</v>
      </c>
      <c r="S413" s="61" t="s">
        <v>3142</v>
      </c>
      <c r="T413" s="61" t="s">
        <v>3142</v>
      </c>
      <c r="U413" s="61" t="s">
        <v>2041</v>
      </c>
      <c r="V413" s="61" t="s">
        <v>3143</v>
      </c>
      <c r="W413" s="61" t="s">
        <v>1938</v>
      </c>
      <c r="X413" s="61" t="s">
        <v>1447</v>
      </c>
      <c r="Y413" s="61" t="s">
        <v>3125</v>
      </c>
      <c r="Z413" s="62">
        <v>300</v>
      </c>
      <c r="AA413" s="61">
        <v>94</v>
      </c>
      <c r="AB413" s="62">
        <v>300</v>
      </c>
      <c r="AC413" s="61">
        <v>94</v>
      </c>
      <c r="AD413" s="62">
        <v>300</v>
      </c>
      <c r="AE413" s="61">
        <v>94</v>
      </c>
      <c r="AF413" s="61" t="s">
        <v>2676</v>
      </c>
      <c r="AG413" s="61" t="s">
        <v>1959</v>
      </c>
      <c r="AH413" s="61" t="s">
        <v>1702</v>
      </c>
      <c r="AI413" s="61">
        <v>0</v>
      </c>
      <c r="AJ413" s="61" t="s">
        <v>2200</v>
      </c>
      <c r="AK413" s="62">
        <v>2025</v>
      </c>
      <c r="AL413" s="62">
        <v>11</v>
      </c>
      <c r="AM413" s="62">
        <v>0</v>
      </c>
      <c r="AN413" s="62">
        <v>6</v>
      </c>
      <c r="AO413" s="62">
        <v>13</v>
      </c>
      <c r="AP413" s="61" t="s">
        <v>165</v>
      </c>
      <c r="AQ413" s="61" t="s">
        <v>1221</v>
      </c>
      <c r="AR413" s="61" t="s">
        <v>3144</v>
      </c>
      <c r="AS413" s="61" t="s">
        <v>3126</v>
      </c>
      <c r="AT413" s="61" t="s">
        <v>1702</v>
      </c>
      <c r="AU413" s="61" t="b">
        <v>1</v>
      </c>
      <c r="AV413" s="61" t="b">
        <v>0</v>
      </c>
      <c r="AW413" s="61" t="s">
        <v>1702</v>
      </c>
      <c r="AX413" s="61" t="s">
        <v>1702</v>
      </c>
      <c r="AY413" s="61">
        <v>0</v>
      </c>
      <c r="AZ413" s="61">
        <v>0</v>
      </c>
      <c r="BA413" s="61">
        <v>0</v>
      </c>
      <c r="BB413" s="61" t="s">
        <v>1943</v>
      </c>
      <c r="BC413" s="61">
        <v>1</v>
      </c>
      <c r="BD413" s="61" t="b">
        <v>0</v>
      </c>
      <c r="BH413" s="47" t="s">
        <v>1197</v>
      </c>
      <c r="BI413" s="47" t="str">
        <f t="shared" si="12"/>
        <v>Z08</v>
      </c>
      <c r="BJ413" s="47">
        <v>1219</v>
      </c>
    </row>
    <row r="414" spans="1:62" hidden="1">
      <c r="A414" s="61" t="b">
        <v>0</v>
      </c>
      <c r="B414" s="62">
        <v>12001</v>
      </c>
      <c r="C414" s="61" t="s">
        <v>1702</v>
      </c>
      <c r="D414" s="61" t="s">
        <v>3123</v>
      </c>
      <c r="E414" s="61" t="s">
        <v>4077</v>
      </c>
      <c r="F414" s="61" t="s">
        <v>2030</v>
      </c>
      <c r="G414" s="62" t="s">
        <v>1702</v>
      </c>
      <c r="H414" s="61" t="s">
        <v>165</v>
      </c>
      <c r="I414" s="61" t="s">
        <v>1675</v>
      </c>
      <c r="J414" s="61" t="s">
        <v>3124</v>
      </c>
      <c r="K414" s="61" t="s">
        <v>4077</v>
      </c>
      <c r="L414" s="61" t="s">
        <v>2032</v>
      </c>
      <c r="M414" s="61" t="s">
        <v>1894</v>
      </c>
      <c r="N414" s="61" t="s">
        <v>1702</v>
      </c>
      <c r="O414" s="61" t="s">
        <v>1947</v>
      </c>
      <c r="P414" s="61">
        <v>0.5</v>
      </c>
      <c r="Q414" s="61">
        <v>260</v>
      </c>
      <c r="R414" s="61">
        <v>300</v>
      </c>
      <c r="S414" s="61" t="s">
        <v>3142</v>
      </c>
      <c r="T414" s="61" t="s">
        <v>3142</v>
      </c>
      <c r="U414" s="61" t="s">
        <v>2041</v>
      </c>
      <c r="V414" s="61" t="s">
        <v>4078</v>
      </c>
      <c r="W414" s="61" t="s">
        <v>1938</v>
      </c>
      <c r="X414" s="61" t="s">
        <v>1447</v>
      </c>
      <c r="Y414" s="61" t="s">
        <v>3125</v>
      </c>
      <c r="Z414" s="62">
        <v>215</v>
      </c>
      <c r="AA414" s="61">
        <v>67</v>
      </c>
      <c r="AB414" s="62">
        <v>215</v>
      </c>
      <c r="AC414" s="61">
        <v>67</v>
      </c>
      <c r="AD414" s="62">
        <v>215</v>
      </c>
      <c r="AE414" s="61">
        <v>67</v>
      </c>
      <c r="AF414" s="61" t="s">
        <v>2209</v>
      </c>
      <c r="AG414" s="61" t="s">
        <v>1959</v>
      </c>
      <c r="AH414" s="61" t="s">
        <v>1702</v>
      </c>
      <c r="AI414" s="61">
        <v>0</v>
      </c>
      <c r="AJ414" s="61" t="s">
        <v>3975</v>
      </c>
      <c r="AK414" s="62">
        <v>2025</v>
      </c>
      <c r="AL414" s="62">
        <v>11</v>
      </c>
      <c r="AM414" s="62">
        <v>0</v>
      </c>
      <c r="AN414" s="62">
        <v>5</v>
      </c>
      <c r="AO414" s="62">
        <v>26</v>
      </c>
      <c r="AP414" s="61" t="s">
        <v>165</v>
      </c>
      <c r="AQ414" s="61" t="s">
        <v>1221</v>
      </c>
      <c r="AR414" s="61" t="s">
        <v>3144</v>
      </c>
      <c r="AS414" s="61" t="s">
        <v>3126</v>
      </c>
      <c r="AT414" s="61" t="s">
        <v>1702</v>
      </c>
      <c r="AU414" s="61" t="b">
        <v>1</v>
      </c>
      <c r="AV414" s="61" t="b">
        <v>0</v>
      </c>
      <c r="AW414" s="61" t="s">
        <v>1702</v>
      </c>
      <c r="AX414" s="61" t="s">
        <v>1702</v>
      </c>
      <c r="AY414" s="61">
        <v>0</v>
      </c>
      <c r="AZ414" s="61">
        <v>0</v>
      </c>
      <c r="BA414" s="61">
        <v>0</v>
      </c>
      <c r="BB414" s="61" t="s">
        <v>1943</v>
      </c>
      <c r="BC414" s="61">
        <v>1</v>
      </c>
      <c r="BD414" s="61" t="b">
        <v>0</v>
      </c>
      <c r="BH414" s="47" t="s">
        <v>1197</v>
      </c>
      <c r="BI414" s="47" t="str">
        <f t="shared" si="12"/>
        <v>Z08</v>
      </c>
      <c r="BJ414" s="47">
        <v>1219</v>
      </c>
    </row>
    <row r="415" spans="1:62" hidden="1">
      <c r="A415" s="61" t="b">
        <v>0</v>
      </c>
      <c r="B415" s="62">
        <v>12002</v>
      </c>
      <c r="C415" s="61" t="s">
        <v>1702</v>
      </c>
      <c r="D415" s="61" t="s">
        <v>3123</v>
      </c>
      <c r="E415" s="61" t="s">
        <v>5066</v>
      </c>
      <c r="F415" s="61" t="s">
        <v>1702</v>
      </c>
      <c r="G415" s="62" t="s">
        <v>1702</v>
      </c>
      <c r="H415" s="61" t="s">
        <v>1702</v>
      </c>
      <c r="I415" s="61" t="s">
        <v>1675</v>
      </c>
      <c r="J415" s="61" t="s">
        <v>3124</v>
      </c>
      <c r="K415" s="61" t="s">
        <v>5066</v>
      </c>
      <c r="L415" s="61" t="s">
        <v>2032</v>
      </c>
      <c r="M415" s="61" t="s">
        <v>1894</v>
      </c>
      <c r="N415" s="61" t="s">
        <v>1702</v>
      </c>
      <c r="O415" s="61" t="s">
        <v>1947</v>
      </c>
      <c r="P415" s="61">
        <v>0.5</v>
      </c>
      <c r="Q415" s="61">
        <v>124</v>
      </c>
      <c r="R415" s="61">
        <v>898</v>
      </c>
      <c r="S415" s="61" t="s">
        <v>3131</v>
      </c>
      <c r="T415" s="61" t="s">
        <v>3131</v>
      </c>
      <c r="U415" s="61" t="s">
        <v>2041</v>
      </c>
      <c r="V415" s="61" t="s">
        <v>5067</v>
      </c>
      <c r="W415" s="61" t="s">
        <v>1938</v>
      </c>
      <c r="X415" s="61" t="s">
        <v>1447</v>
      </c>
      <c r="Y415" s="61" t="s">
        <v>3125</v>
      </c>
      <c r="Z415" s="62">
        <v>202</v>
      </c>
      <c r="AA415" s="61">
        <v>90</v>
      </c>
      <c r="AB415" s="62">
        <v>202</v>
      </c>
      <c r="AC415" s="61">
        <v>90</v>
      </c>
      <c r="AD415" s="62">
        <v>202</v>
      </c>
      <c r="AE415" s="61">
        <v>90</v>
      </c>
      <c r="AF415" s="61" t="s">
        <v>2055</v>
      </c>
      <c r="AG415" s="61" t="s">
        <v>1959</v>
      </c>
      <c r="AH415" s="61" t="s">
        <v>1702</v>
      </c>
      <c r="AI415" s="61">
        <v>0</v>
      </c>
      <c r="AJ415" s="61" t="s">
        <v>4877</v>
      </c>
      <c r="AK415" s="62">
        <v>2026</v>
      </c>
      <c r="AL415" s="62">
        <v>3</v>
      </c>
      <c r="AM415" s="62">
        <v>0</v>
      </c>
      <c r="AN415" s="62">
        <v>2</v>
      </c>
      <c r="AO415" s="62">
        <v>5</v>
      </c>
      <c r="AP415" s="61" t="s">
        <v>1702</v>
      </c>
      <c r="AQ415" s="61" t="s">
        <v>1702</v>
      </c>
      <c r="AR415" s="61" t="s">
        <v>1702</v>
      </c>
      <c r="AS415" s="61" t="s">
        <v>3126</v>
      </c>
      <c r="AT415" s="61" t="s">
        <v>1702</v>
      </c>
      <c r="AU415" s="61" t="b">
        <v>1</v>
      </c>
      <c r="AV415" s="61" t="b">
        <v>0</v>
      </c>
      <c r="AW415" s="61" t="s">
        <v>1702</v>
      </c>
      <c r="AX415" s="61" t="s">
        <v>1702</v>
      </c>
      <c r="AY415" s="61">
        <v>0</v>
      </c>
      <c r="AZ415" s="61">
        <v>0</v>
      </c>
      <c r="BA415" s="61">
        <v>0</v>
      </c>
      <c r="BB415" s="61" t="s">
        <v>1943</v>
      </c>
      <c r="BC415" s="61">
        <v>1</v>
      </c>
      <c r="BD415" s="61" t="b">
        <v>0</v>
      </c>
      <c r="BH415" s="47" t="s">
        <v>1197</v>
      </c>
      <c r="BI415" s="47" t="str">
        <f t="shared" si="12"/>
        <v>Z08</v>
      </c>
      <c r="BJ415" s="47">
        <v>1219</v>
      </c>
    </row>
    <row r="416" spans="1:62" hidden="1">
      <c r="A416" s="61" t="b">
        <v>0</v>
      </c>
      <c r="B416" s="62">
        <v>12003</v>
      </c>
      <c r="C416" s="61" t="s">
        <v>1702</v>
      </c>
      <c r="D416" s="61" t="s">
        <v>3123</v>
      </c>
      <c r="E416" s="61" t="s">
        <v>6816</v>
      </c>
      <c r="F416" s="61" t="s">
        <v>6253</v>
      </c>
      <c r="G416" s="62" t="s">
        <v>1702</v>
      </c>
      <c r="H416" s="61" t="s">
        <v>374</v>
      </c>
      <c r="I416" s="61" t="s">
        <v>1675</v>
      </c>
      <c r="J416" s="61" t="s">
        <v>3124</v>
      </c>
      <c r="K416" s="61" t="s">
        <v>6816</v>
      </c>
      <c r="L416" s="61" t="s">
        <v>2032</v>
      </c>
      <c r="M416" s="61" t="s">
        <v>1894</v>
      </c>
      <c r="N416" s="61" t="s">
        <v>1702</v>
      </c>
      <c r="O416" s="61" t="s">
        <v>1947</v>
      </c>
      <c r="P416" s="61">
        <v>0.5</v>
      </c>
      <c r="Q416" s="61">
        <v>63</v>
      </c>
      <c r="R416" s="61">
        <v>533</v>
      </c>
      <c r="S416" s="61" t="s">
        <v>6384</v>
      </c>
      <c r="T416" s="61" t="s">
        <v>5655</v>
      </c>
      <c r="U416" s="61" t="s">
        <v>2041</v>
      </c>
      <c r="V416" s="61" t="s">
        <v>6817</v>
      </c>
      <c r="W416" s="61" t="s">
        <v>1938</v>
      </c>
      <c r="X416" s="61" t="s">
        <v>1447</v>
      </c>
      <c r="Y416" s="61" t="s">
        <v>3125</v>
      </c>
      <c r="Z416" s="62">
        <v>12</v>
      </c>
      <c r="AA416" s="61">
        <v>1</v>
      </c>
      <c r="AB416" s="62">
        <v>12</v>
      </c>
      <c r="AC416" s="61">
        <v>1</v>
      </c>
      <c r="AD416" s="62">
        <v>12</v>
      </c>
      <c r="AE416" s="61">
        <v>1</v>
      </c>
      <c r="AF416" s="61" t="s">
        <v>2194</v>
      </c>
      <c r="AG416" s="61" t="s">
        <v>1959</v>
      </c>
      <c r="AH416" s="61" t="s">
        <v>1702</v>
      </c>
      <c r="AI416" s="61">
        <v>0</v>
      </c>
      <c r="AJ416" s="61" t="s">
        <v>6748</v>
      </c>
      <c r="AK416" s="62">
        <v>2026</v>
      </c>
      <c r="AL416" s="62">
        <v>4</v>
      </c>
      <c r="AM416" s="62">
        <v>0</v>
      </c>
      <c r="AN416" s="62">
        <v>0</v>
      </c>
      <c r="AO416" s="62">
        <v>18</v>
      </c>
      <c r="AP416" s="61" t="s">
        <v>374</v>
      </c>
      <c r="AQ416" s="61" t="s">
        <v>1221</v>
      </c>
      <c r="AR416" s="61" t="s">
        <v>5059</v>
      </c>
      <c r="AS416" s="61" t="s">
        <v>3126</v>
      </c>
      <c r="AT416" s="61" t="s">
        <v>1702</v>
      </c>
      <c r="AU416" s="61" t="b">
        <v>1</v>
      </c>
      <c r="AV416" s="61" t="b">
        <v>0</v>
      </c>
      <c r="AW416" s="61" t="s">
        <v>1702</v>
      </c>
      <c r="AX416" s="61" t="s">
        <v>1702</v>
      </c>
      <c r="AY416" s="61">
        <v>0</v>
      </c>
      <c r="AZ416" s="61">
        <v>0</v>
      </c>
      <c r="BA416" s="61">
        <v>0</v>
      </c>
      <c r="BB416" s="61" t="s">
        <v>1943</v>
      </c>
      <c r="BC416" s="61">
        <v>1</v>
      </c>
      <c r="BD416" s="61" t="b">
        <v>0</v>
      </c>
      <c r="BH416" s="47" t="s">
        <v>1197</v>
      </c>
      <c r="BI416" s="47" t="str">
        <f t="shared" si="12"/>
        <v>Z08</v>
      </c>
      <c r="BJ416" s="47">
        <v>1219</v>
      </c>
    </row>
    <row r="417" spans="1:62" hidden="1">
      <c r="A417" s="61" t="b">
        <v>0</v>
      </c>
      <c r="B417" s="62">
        <v>12004</v>
      </c>
      <c r="C417" s="61" t="s">
        <v>1702</v>
      </c>
      <c r="D417" s="61" t="s">
        <v>3123</v>
      </c>
      <c r="E417" s="61" t="s">
        <v>6818</v>
      </c>
      <c r="F417" s="61" t="s">
        <v>6264</v>
      </c>
      <c r="G417" s="62" t="s">
        <v>1702</v>
      </c>
      <c r="H417" s="61" t="s">
        <v>900</v>
      </c>
      <c r="I417" s="61" t="s">
        <v>1675</v>
      </c>
      <c r="J417" s="61" t="s">
        <v>3124</v>
      </c>
      <c r="K417" s="61" t="s">
        <v>6818</v>
      </c>
      <c r="L417" s="61" t="s">
        <v>2032</v>
      </c>
      <c r="M417" s="61" t="s">
        <v>1894</v>
      </c>
      <c r="N417" s="61" t="s">
        <v>1702</v>
      </c>
      <c r="O417" s="61" t="s">
        <v>1947</v>
      </c>
      <c r="P417" s="61">
        <v>0.5</v>
      </c>
      <c r="Q417" s="61">
        <v>64</v>
      </c>
      <c r="R417" s="61">
        <v>218</v>
      </c>
      <c r="S417" s="61" t="s">
        <v>6376</v>
      </c>
      <c r="T417" s="61" t="s">
        <v>5093</v>
      </c>
      <c r="U417" s="61" t="s">
        <v>2041</v>
      </c>
      <c r="V417" s="61" t="s">
        <v>6819</v>
      </c>
      <c r="W417" s="61" t="s">
        <v>1938</v>
      </c>
      <c r="X417" s="61" t="s">
        <v>1447</v>
      </c>
      <c r="Y417" s="61" t="s">
        <v>3125</v>
      </c>
      <c r="Z417" s="62">
        <v>48</v>
      </c>
      <c r="AA417" s="61">
        <v>2</v>
      </c>
      <c r="AB417" s="62">
        <v>48</v>
      </c>
      <c r="AC417" s="61">
        <v>2</v>
      </c>
      <c r="AD417" s="62">
        <v>48</v>
      </c>
      <c r="AE417" s="61">
        <v>2</v>
      </c>
      <c r="AF417" s="61" t="s">
        <v>2194</v>
      </c>
      <c r="AG417" s="61" t="s">
        <v>1959</v>
      </c>
      <c r="AH417" s="61" t="s">
        <v>1702</v>
      </c>
      <c r="AI417" s="61">
        <v>0</v>
      </c>
      <c r="AJ417" s="61" t="s">
        <v>6748</v>
      </c>
      <c r="AK417" s="62">
        <v>2026</v>
      </c>
      <c r="AL417" s="62">
        <v>4</v>
      </c>
      <c r="AM417" s="62">
        <v>0</v>
      </c>
      <c r="AN417" s="62">
        <v>0</v>
      </c>
      <c r="AO417" s="62">
        <v>18</v>
      </c>
      <c r="AP417" s="61" t="s">
        <v>900</v>
      </c>
      <c r="AQ417" s="61" t="s">
        <v>1221</v>
      </c>
      <c r="AR417" s="61" t="s">
        <v>5094</v>
      </c>
      <c r="AS417" s="61" t="s">
        <v>3126</v>
      </c>
      <c r="AT417" s="61" t="s">
        <v>1702</v>
      </c>
      <c r="AU417" s="61" t="b">
        <v>1</v>
      </c>
      <c r="AV417" s="61" t="b">
        <v>0</v>
      </c>
      <c r="AW417" s="61" t="s">
        <v>1702</v>
      </c>
      <c r="AX417" s="61" t="s">
        <v>1702</v>
      </c>
      <c r="AY417" s="61">
        <v>0</v>
      </c>
      <c r="AZ417" s="61">
        <v>0</v>
      </c>
      <c r="BA417" s="61">
        <v>0</v>
      </c>
      <c r="BB417" s="61" t="s">
        <v>1943</v>
      </c>
      <c r="BC417" s="61">
        <v>1</v>
      </c>
      <c r="BD417" s="61" t="b">
        <v>0</v>
      </c>
      <c r="BH417" s="47" t="s">
        <v>1197</v>
      </c>
      <c r="BI417" s="47" t="str">
        <f t="shared" si="12"/>
        <v>Z08</v>
      </c>
      <c r="BJ417" s="47">
        <v>1219</v>
      </c>
    </row>
    <row r="418" spans="1:62" hidden="1">
      <c r="A418" s="61" t="b">
        <v>0</v>
      </c>
      <c r="B418" s="62">
        <v>12013</v>
      </c>
      <c r="C418" s="61" t="s">
        <v>1702</v>
      </c>
      <c r="D418" s="61" t="s">
        <v>3153</v>
      </c>
      <c r="E418" s="61" t="s">
        <v>3156</v>
      </c>
      <c r="F418" s="61" t="s">
        <v>2069</v>
      </c>
      <c r="G418" s="62" t="s">
        <v>1702</v>
      </c>
      <c r="H418" s="61" t="s">
        <v>167</v>
      </c>
      <c r="I418" s="61" t="s">
        <v>1675</v>
      </c>
      <c r="J418" s="61" t="s">
        <v>3154</v>
      </c>
      <c r="K418" s="61" t="s">
        <v>3156</v>
      </c>
      <c r="L418" s="61" t="s">
        <v>2032</v>
      </c>
      <c r="M418" s="61" t="s">
        <v>1894</v>
      </c>
      <c r="N418" s="61" t="s">
        <v>1702</v>
      </c>
      <c r="O418" s="61" t="s">
        <v>1947</v>
      </c>
      <c r="P418" s="61">
        <v>0.5</v>
      </c>
      <c r="Q418" s="61">
        <v>76</v>
      </c>
      <c r="R418" s="61">
        <v>283</v>
      </c>
      <c r="S418" s="61" t="s">
        <v>2679</v>
      </c>
      <c r="T418" s="61" t="s">
        <v>2679</v>
      </c>
      <c r="U418" s="61" t="s">
        <v>2041</v>
      </c>
      <c r="V418" s="61" t="s">
        <v>3157</v>
      </c>
      <c r="W418" s="61" t="s">
        <v>1938</v>
      </c>
      <c r="X418" s="61" t="s">
        <v>1447</v>
      </c>
      <c r="Y418" s="61" t="s">
        <v>3125</v>
      </c>
      <c r="Z418" s="62">
        <v>895</v>
      </c>
      <c r="AA418" s="61">
        <v>77</v>
      </c>
      <c r="AB418" s="62">
        <v>895</v>
      </c>
      <c r="AC418" s="61">
        <v>77</v>
      </c>
      <c r="AD418" s="62">
        <v>895</v>
      </c>
      <c r="AE418" s="61">
        <v>77</v>
      </c>
      <c r="AF418" s="61" t="s">
        <v>2062</v>
      </c>
      <c r="AG418" s="61" t="s">
        <v>1959</v>
      </c>
      <c r="AH418" s="61" t="s">
        <v>1702</v>
      </c>
      <c r="AI418" s="61">
        <v>0</v>
      </c>
      <c r="AJ418" s="61" t="s">
        <v>2626</v>
      </c>
      <c r="AK418" s="62">
        <v>2025</v>
      </c>
      <c r="AL418" s="62">
        <v>11</v>
      </c>
      <c r="AM418" s="62">
        <v>0</v>
      </c>
      <c r="AN418" s="62">
        <v>6</v>
      </c>
      <c r="AO418" s="62">
        <v>14</v>
      </c>
      <c r="AP418" s="61" t="s">
        <v>167</v>
      </c>
      <c r="AQ418" s="61" t="s">
        <v>1221</v>
      </c>
      <c r="AR418" s="61" t="s">
        <v>2680</v>
      </c>
      <c r="AS418" s="61" t="s">
        <v>3155</v>
      </c>
      <c r="AT418" s="61" t="s">
        <v>1702</v>
      </c>
      <c r="AU418" s="61" t="b">
        <v>1</v>
      </c>
      <c r="AV418" s="61" t="b">
        <v>0</v>
      </c>
      <c r="AW418" s="61" t="s">
        <v>1702</v>
      </c>
      <c r="AX418" s="61" t="s">
        <v>1702</v>
      </c>
      <c r="AY418" s="61">
        <v>0</v>
      </c>
      <c r="AZ418" s="61">
        <v>0</v>
      </c>
      <c r="BA418" s="61">
        <v>0</v>
      </c>
      <c r="BB418" s="61" t="s">
        <v>1991</v>
      </c>
      <c r="BC418" s="61">
        <v>1</v>
      </c>
      <c r="BD418" s="61" t="b">
        <v>0</v>
      </c>
      <c r="BH418" s="47" t="s">
        <v>1197</v>
      </c>
      <c r="BI418" s="47" t="str">
        <f t="shared" si="12"/>
        <v>Z08</v>
      </c>
      <c r="BJ418" s="47">
        <v>1219</v>
      </c>
    </row>
    <row r="419" spans="1:62" hidden="1">
      <c r="A419" s="61" t="b">
        <v>0</v>
      </c>
      <c r="B419" s="62">
        <v>12014</v>
      </c>
      <c r="C419" s="61" t="s">
        <v>1702</v>
      </c>
      <c r="D419" s="61" t="s">
        <v>3158</v>
      </c>
      <c r="E419" s="61" t="s">
        <v>4079</v>
      </c>
      <c r="F419" s="61" t="s">
        <v>1702</v>
      </c>
      <c r="G419" s="62" t="s">
        <v>1702</v>
      </c>
      <c r="H419" s="61" t="s">
        <v>1702</v>
      </c>
      <c r="I419" s="61" t="s">
        <v>1675</v>
      </c>
      <c r="J419" s="61" t="s">
        <v>3159</v>
      </c>
      <c r="K419" s="61" t="s">
        <v>4079</v>
      </c>
      <c r="L419" s="61" t="s">
        <v>2032</v>
      </c>
      <c r="M419" s="61" t="s">
        <v>1894</v>
      </c>
      <c r="N419" s="61" t="s">
        <v>1702</v>
      </c>
      <c r="O419" s="61" t="s">
        <v>1947</v>
      </c>
      <c r="P419" s="61">
        <v>0.8</v>
      </c>
      <c r="Q419" s="61">
        <v>256</v>
      </c>
      <c r="R419" s="61">
        <v>1017</v>
      </c>
      <c r="S419" s="61" t="s">
        <v>3517</v>
      </c>
      <c r="T419" s="61" t="s">
        <v>3517</v>
      </c>
      <c r="U419" s="61" t="s">
        <v>2041</v>
      </c>
      <c r="V419" s="61" t="s">
        <v>4080</v>
      </c>
      <c r="W419" s="61" t="s">
        <v>1938</v>
      </c>
      <c r="X419" s="61" t="s">
        <v>1447</v>
      </c>
      <c r="Y419" s="61" t="s">
        <v>3125</v>
      </c>
      <c r="Z419" s="62">
        <v>6</v>
      </c>
      <c r="AA419" s="61">
        <v>9</v>
      </c>
      <c r="AB419" s="62">
        <v>6</v>
      </c>
      <c r="AC419" s="61">
        <v>9</v>
      </c>
      <c r="AD419" s="62">
        <v>6</v>
      </c>
      <c r="AE419" s="61">
        <v>9</v>
      </c>
      <c r="AF419" s="61" t="s">
        <v>2055</v>
      </c>
      <c r="AG419" s="61" t="s">
        <v>1959</v>
      </c>
      <c r="AH419" s="61" t="s">
        <v>1702</v>
      </c>
      <c r="AI419" s="61">
        <v>0</v>
      </c>
      <c r="AJ419" s="61" t="s">
        <v>3691</v>
      </c>
      <c r="AK419" s="62">
        <v>2025</v>
      </c>
      <c r="AL419" s="62">
        <v>11</v>
      </c>
      <c r="AM419" s="62">
        <v>0</v>
      </c>
      <c r="AN419" s="62">
        <v>5</v>
      </c>
      <c r="AO419" s="62">
        <v>20</v>
      </c>
      <c r="AP419" s="61" t="s">
        <v>1702</v>
      </c>
      <c r="AQ419" s="61" t="s">
        <v>1702</v>
      </c>
      <c r="AR419" s="61" t="s">
        <v>1702</v>
      </c>
      <c r="AS419" s="61" t="s">
        <v>3160</v>
      </c>
      <c r="AT419" s="61" t="s">
        <v>1702</v>
      </c>
      <c r="AU419" s="61" t="b">
        <v>1</v>
      </c>
      <c r="AV419" s="61" t="b">
        <v>0</v>
      </c>
      <c r="AW419" s="61" t="s">
        <v>1702</v>
      </c>
      <c r="AX419" s="61" t="s">
        <v>1702</v>
      </c>
      <c r="AY419" s="61">
        <v>0</v>
      </c>
      <c r="AZ419" s="61">
        <v>0</v>
      </c>
      <c r="BA419" s="61">
        <v>0</v>
      </c>
      <c r="BB419" s="61" t="s">
        <v>1991</v>
      </c>
      <c r="BC419" s="61">
        <v>2</v>
      </c>
      <c r="BD419" s="61" t="b">
        <v>0</v>
      </c>
      <c r="BH419" s="47" t="str">
        <f t="shared" ref="BH419:BH431" si="13">LEFT(O419,4)</f>
        <v>SGCC</v>
      </c>
      <c r="BI419" s="47" t="str">
        <f t="shared" si="12"/>
        <v>Z08</v>
      </c>
      <c r="BJ419" s="47">
        <v>1219</v>
      </c>
    </row>
    <row r="420" spans="1:62" hidden="1">
      <c r="A420" s="61" t="b">
        <v>0</v>
      </c>
      <c r="B420" s="62">
        <v>12015</v>
      </c>
      <c r="C420" s="61" t="s">
        <v>1702</v>
      </c>
      <c r="D420" s="61" t="s">
        <v>4081</v>
      </c>
      <c r="E420" s="61" t="s">
        <v>4082</v>
      </c>
      <c r="F420" s="61" t="s">
        <v>2065</v>
      </c>
      <c r="G420" s="62" t="s">
        <v>1702</v>
      </c>
      <c r="H420" s="61" t="s">
        <v>183</v>
      </c>
      <c r="I420" s="61" t="s">
        <v>1675</v>
      </c>
      <c r="J420" s="61" t="s">
        <v>4083</v>
      </c>
      <c r="K420" s="61" t="s">
        <v>4084</v>
      </c>
      <c r="L420" s="61" t="s">
        <v>2032</v>
      </c>
      <c r="M420" s="61" t="s">
        <v>1894</v>
      </c>
      <c r="N420" s="61" t="s">
        <v>1702</v>
      </c>
      <c r="O420" s="61" t="s">
        <v>1947</v>
      </c>
      <c r="P420" s="61">
        <v>0.8</v>
      </c>
      <c r="Q420" s="61">
        <v>44.6</v>
      </c>
      <c r="R420" s="61">
        <v>1390</v>
      </c>
      <c r="S420" s="61" t="s">
        <v>4085</v>
      </c>
      <c r="T420" s="61" t="s">
        <v>2131</v>
      </c>
      <c r="U420" s="61" t="s">
        <v>2041</v>
      </c>
      <c r="V420" s="61" t="s">
        <v>4086</v>
      </c>
      <c r="W420" s="61" t="s">
        <v>1938</v>
      </c>
      <c r="X420" s="61" t="s">
        <v>1447</v>
      </c>
      <c r="Y420" s="61" t="s">
        <v>3125</v>
      </c>
      <c r="Z420" s="62">
        <v>147</v>
      </c>
      <c r="AA420" s="61">
        <v>58</v>
      </c>
      <c r="AB420" s="62">
        <v>147</v>
      </c>
      <c r="AC420" s="61">
        <v>58</v>
      </c>
      <c r="AD420" s="62">
        <v>147</v>
      </c>
      <c r="AE420" s="61">
        <v>58</v>
      </c>
      <c r="AF420" s="61" t="s">
        <v>2062</v>
      </c>
      <c r="AG420" s="61" t="s">
        <v>3734</v>
      </c>
      <c r="AH420" s="61" t="s">
        <v>4087</v>
      </c>
      <c r="AI420" s="61">
        <v>0</v>
      </c>
      <c r="AJ420" s="61" t="s">
        <v>2368</v>
      </c>
      <c r="AK420" s="62">
        <v>2025</v>
      </c>
      <c r="AL420" s="62">
        <v>10</v>
      </c>
      <c r="AM420" s="62">
        <v>0</v>
      </c>
      <c r="AN420" s="62">
        <v>7</v>
      </c>
      <c r="AO420" s="62">
        <v>2</v>
      </c>
      <c r="AP420" s="61" t="s">
        <v>183</v>
      </c>
      <c r="AQ420" s="61" t="s">
        <v>1221</v>
      </c>
      <c r="AR420" s="61" t="s">
        <v>2132</v>
      </c>
      <c r="AS420" s="61" t="s">
        <v>3161</v>
      </c>
      <c r="AT420" s="61" t="s">
        <v>1702</v>
      </c>
      <c r="AU420" s="61" t="b">
        <v>1</v>
      </c>
      <c r="AV420" s="61" t="b">
        <v>0</v>
      </c>
      <c r="AW420" s="61" t="s">
        <v>1702</v>
      </c>
      <c r="AX420" s="61" t="s">
        <v>1702</v>
      </c>
      <c r="AY420" s="61">
        <v>0</v>
      </c>
      <c r="AZ420" s="61">
        <v>0</v>
      </c>
      <c r="BA420" s="61">
        <v>0</v>
      </c>
      <c r="BB420" s="61" t="s">
        <v>1991</v>
      </c>
      <c r="BC420" s="61">
        <v>2</v>
      </c>
      <c r="BD420" s="61" t="b">
        <v>0</v>
      </c>
      <c r="BH420" s="47" t="str">
        <f t="shared" si="13"/>
        <v>SGCC</v>
      </c>
      <c r="BI420" s="47" t="str">
        <f t="shared" si="12"/>
        <v>Z08</v>
      </c>
      <c r="BJ420" s="47">
        <v>1219</v>
      </c>
    </row>
    <row r="421" spans="1:62" hidden="1">
      <c r="A421" s="61" t="b">
        <v>0</v>
      </c>
      <c r="B421" s="62">
        <v>12016</v>
      </c>
      <c r="C421" s="61" t="s">
        <v>1702</v>
      </c>
      <c r="D421" s="61" t="s">
        <v>3163</v>
      </c>
      <c r="E421" s="61" t="s">
        <v>3170</v>
      </c>
      <c r="F421" s="61" t="s">
        <v>2168</v>
      </c>
      <c r="G421" s="62" t="s">
        <v>1702</v>
      </c>
      <c r="H421" s="61" t="s">
        <v>692</v>
      </c>
      <c r="I421" s="61" t="s">
        <v>1675</v>
      </c>
      <c r="J421" s="61" t="s">
        <v>3164</v>
      </c>
      <c r="K421" s="61" t="s">
        <v>3170</v>
      </c>
      <c r="L421" s="61" t="s">
        <v>2032</v>
      </c>
      <c r="M421" s="61" t="s">
        <v>1894</v>
      </c>
      <c r="N421" s="61" t="s">
        <v>1702</v>
      </c>
      <c r="O421" s="61" t="s">
        <v>1947</v>
      </c>
      <c r="P421" s="61">
        <v>0.8</v>
      </c>
      <c r="Q421" s="61">
        <v>220</v>
      </c>
      <c r="R421" s="61">
        <v>1200</v>
      </c>
      <c r="S421" s="61" t="s">
        <v>3171</v>
      </c>
      <c r="T421" s="61" t="s">
        <v>3171</v>
      </c>
      <c r="U421" s="61" t="s">
        <v>2041</v>
      </c>
      <c r="V421" s="61" t="s">
        <v>3172</v>
      </c>
      <c r="W421" s="61" t="s">
        <v>1938</v>
      </c>
      <c r="X421" s="61" t="s">
        <v>1447</v>
      </c>
      <c r="Y421" s="61" t="s">
        <v>3125</v>
      </c>
      <c r="Z421" s="62">
        <v>34</v>
      </c>
      <c r="AA421" s="61">
        <v>55</v>
      </c>
      <c r="AB421" s="62">
        <v>34</v>
      </c>
      <c r="AC421" s="61">
        <v>55</v>
      </c>
      <c r="AD421" s="62">
        <v>34</v>
      </c>
      <c r="AE421" s="61">
        <v>55</v>
      </c>
      <c r="AF421" s="61" t="s">
        <v>2786</v>
      </c>
      <c r="AG421" s="61" t="s">
        <v>1959</v>
      </c>
      <c r="AH421" s="61" t="s">
        <v>1702</v>
      </c>
      <c r="AI421" s="61">
        <v>0</v>
      </c>
      <c r="AJ421" s="61" t="s">
        <v>2296</v>
      </c>
      <c r="AK421" s="62">
        <v>2025</v>
      </c>
      <c r="AL421" s="62">
        <v>11</v>
      </c>
      <c r="AM421" s="62">
        <v>0</v>
      </c>
      <c r="AN421" s="62">
        <v>6</v>
      </c>
      <c r="AO421" s="62">
        <v>12</v>
      </c>
      <c r="AP421" s="61" t="s">
        <v>692</v>
      </c>
      <c r="AQ421" s="61" t="s">
        <v>1221</v>
      </c>
      <c r="AR421" s="61" t="s">
        <v>3173</v>
      </c>
      <c r="AS421" s="61" t="s">
        <v>3161</v>
      </c>
      <c r="AT421" s="61" t="s">
        <v>1702</v>
      </c>
      <c r="AU421" s="61" t="b">
        <v>1</v>
      </c>
      <c r="AV421" s="61" t="b">
        <v>0</v>
      </c>
      <c r="AW421" s="61" t="s">
        <v>1702</v>
      </c>
      <c r="AX421" s="61" t="s">
        <v>1702</v>
      </c>
      <c r="AY421" s="61">
        <v>0</v>
      </c>
      <c r="AZ421" s="61">
        <v>0</v>
      </c>
      <c r="BA421" s="61">
        <v>0</v>
      </c>
      <c r="BB421" s="61" t="s">
        <v>1991</v>
      </c>
      <c r="BC421" s="61">
        <v>2</v>
      </c>
      <c r="BD421" s="61" t="b">
        <v>0</v>
      </c>
      <c r="BH421" s="47" t="str">
        <f t="shared" si="13"/>
        <v>SGCC</v>
      </c>
      <c r="BI421" s="47" t="str">
        <f t="shared" si="12"/>
        <v>Z08</v>
      </c>
      <c r="BJ421" s="47">
        <v>1219</v>
      </c>
    </row>
    <row r="422" spans="1:62" hidden="1">
      <c r="A422" s="61" t="b">
        <v>0</v>
      </c>
      <c r="B422" s="62">
        <v>12017</v>
      </c>
      <c r="C422" s="61" t="s">
        <v>1702</v>
      </c>
      <c r="D422" s="61" t="s">
        <v>3174</v>
      </c>
      <c r="E422" s="61" t="s">
        <v>3179</v>
      </c>
      <c r="F422" s="61" t="s">
        <v>2030</v>
      </c>
      <c r="G422" s="62" t="s">
        <v>1702</v>
      </c>
      <c r="H422" s="61" t="s">
        <v>544</v>
      </c>
      <c r="I422" s="61" t="s">
        <v>1675</v>
      </c>
      <c r="J422" s="61" t="s">
        <v>3175</v>
      </c>
      <c r="K422" s="61" t="s">
        <v>3179</v>
      </c>
      <c r="L422" s="61" t="s">
        <v>2032</v>
      </c>
      <c r="M422" s="61" t="s">
        <v>1894</v>
      </c>
      <c r="N422" s="61" t="s">
        <v>1702</v>
      </c>
      <c r="O422" s="61" t="s">
        <v>1947</v>
      </c>
      <c r="P422" s="61">
        <v>0.8</v>
      </c>
      <c r="Q422" s="61">
        <v>356</v>
      </c>
      <c r="R422" s="61">
        <v>910</v>
      </c>
      <c r="S422" s="61" t="s">
        <v>3176</v>
      </c>
      <c r="T422" s="61" t="s">
        <v>3176</v>
      </c>
      <c r="U422" s="61" t="s">
        <v>2041</v>
      </c>
      <c r="V422" s="61" t="s">
        <v>3177</v>
      </c>
      <c r="W422" s="61" t="s">
        <v>1938</v>
      </c>
      <c r="X422" s="61" t="s">
        <v>1447</v>
      </c>
      <c r="Y422" s="61" t="s">
        <v>3125</v>
      </c>
      <c r="Z422" s="62">
        <v>100</v>
      </c>
      <c r="AA422" s="61">
        <v>207</v>
      </c>
      <c r="AB422" s="62">
        <v>100</v>
      </c>
      <c r="AC422" s="61">
        <v>207</v>
      </c>
      <c r="AD422" s="62">
        <v>100</v>
      </c>
      <c r="AE422" s="61">
        <v>207</v>
      </c>
      <c r="AF422" s="61" t="s">
        <v>2237</v>
      </c>
      <c r="AG422" s="61" t="s">
        <v>1959</v>
      </c>
      <c r="AH422" s="61" t="s">
        <v>1702</v>
      </c>
      <c r="AI422" s="61">
        <v>0</v>
      </c>
      <c r="AJ422" s="61" t="s">
        <v>2626</v>
      </c>
      <c r="AK422" s="62">
        <v>2025</v>
      </c>
      <c r="AL422" s="62">
        <v>11</v>
      </c>
      <c r="AM422" s="62">
        <v>0</v>
      </c>
      <c r="AN422" s="62">
        <v>6</v>
      </c>
      <c r="AO422" s="62">
        <v>14</v>
      </c>
      <c r="AP422" s="61" t="s">
        <v>544</v>
      </c>
      <c r="AQ422" s="61" t="s">
        <v>1221</v>
      </c>
      <c r="AR422" s="61" t="s">
        <v>3178</v>
      </c>
      <c r="AS422" s="61" t="s">
        <v>3160</v>
      </c>
      <c r="AT422" s="61" t="s">
        <v>1702</v>
      </c>
      <c r="AU422" s="61" t="b">
        <v>1</v>
      </c>
      <c r="AV422" s="61" t="b">
        <v>0</v>
      </c>
      <c r="AW422" s="61" t="s">
        <v>1702</v>
      </c>
      <c r="AX422" s="61" t="s">
        <v>1702</v>
      </c>
      <c r="AY422" s="61">
        <v>0</v>
      </c>
      <c r="AZ422" s="61">
        <v>0</v>
      </c>
      <c r="BA422" s="61">
        <v>0</v>
      </c>
      <c r="BB422" s="61" t="s">
        <v>1991</v>
      </c>
      <c r="BC422" s="61">
        <v>2</v>
      </c>
      <c r="BD422" s="61" t="b">
        <v>0</v>
      </c>
      <c r="BH422" s="47" t="str">
        <f t="shared" si="13"/>
        <v>SGCC</v>
      </c>
      <c r="BI422" s="47" t="str">
        <f t="shared" si="12"/>
        <v>Z08</v>
      </c>
      <c r="BJ422" s="47">
        <v>1219</v>
      </c>
    </row>
    <row r="423" spans="1:62" hidden="1">
      <c r="A423" s="61" t="b">
        <v>0</v>
      </c>
      <c r="B423" s="62">
        <v>12018</v>
      </c>
      <c r="C423" s="61" t="s">
        <v>1702</v>
      </c>
      <c r="D423" s="61" t="s">
        <v>3180</v>
      </c>
      <c r="E423" s="61" t="s">
        <v>4088</v>
      </c>
      <c r="F423" s="61" t="s">
        <v>2065</v>
      </c>
      <c r="G423" s="62" t="s">
        <v>1702</v>
      </c>
      <c r="H423" s="61" t="s">
        <v>311</v>
      </c>
      <c r="I423" s="61" t="s">
        <v>1675</v>
      </c>
      <c r="J423" s="61" t="s">
        <v>3181</v>
      </c>
      <c r="K423" s="61" t="s">
        <v>4089</v>
      </c>
      <c r="L423" s="61" t="s">
        <v>2032</v>
      </c>
      <c r="M423" s="61" t="s">
        <v>1702</v>
      </c>
      <c r="N423" s="61" t="s">
        <v>1702</v>
      </c>
      <c r="O423" s="61" t="s">
        <v>1945</v>
      </c>
      <c r="P423" s="61">
        <v>0.6</v>
      </c>
      <c r="Q423" s="61">
        <v>400</v>
      </c>
      <c r="R423" s="61">
        <v>618</v>
      </c>
      <c r="S423" s="61" t="s">
        <v>3183</v>
      </c>
      <c r="T423" s="61" t="s">
        <v>1702</v>
      </c>
      <c r="U423" s="61" t="s">
        <v>2041</v>
      </c>
      <c r="V423" s="61" t="s">
        <v>3184</v>
      </c>
      <c r="W423" s="61" t="s">
        <v>1938</v>
      </c>
      <c r="X423" s="61" t="s">
        <v>1447</v>
      </c>
      <c r="Y423" s="61" t="s">
        <v>3125</v>
      </c>
      <c r="Z423" s="62">
        <v>33</v>
      </c>
      <c r="AA423" s="61">
        <v>40</v>
      </c>
      <c r="AB423" s="62">
        <v>33</v>
      </c>
      <c r="AC423" s="61">
        <v>40</v>
      </c>
      <c r="AD423" s="62">
        <v>33</v>
      </c>
      <c r="AE423" s="61">
        <v>40</v>
      </c>
      <c r="AF423" s="61" t="s">
        <v>2676</v>
      </c>
      <c r="AG423" s="61" t="s">
        <v>3734</v>
      </c>
      <c r="AH423" s="61" t="s">
        <v>4090</v>
      </c>
      <c r="AI423" s="61">
        <v>0</v>
      </c>
      <c r="AJ423" s="61" t="s">
        <v>2195</v>
      </c>
      <c r="AK423" s="62">
        <v>2025</v>
      </c>
      <c r="AL423" s="62">
        <v>11</v>
      </c>
      <c r="AM423" s="62">
        <v>0</v>
      </c>
      <c r="AN423" s="62">
        <v>6</v>
      </c>
      <c r="AO423" s="62">
        <v>1</v>
      </c>
      <c r="AP423" s="61" t="s">
        <v>311</v>
      </c>
      <c r="AQ423" s="61" t="s">
        <v>1227</v>
      </c>
      <c r="AR423" s="61" t="s">
        <v>3185</v>
      </c>
      <c r="AS423" s="61" t="s">
        <v>3182</v>
      </c>
      <c r="AT423" s="61" t="s">
        <v>1702</v>
      </c>
      <c r="AU423" s="61" t="b">
        <v>1</v>
      </c>
      <c r="AV423" s="61" t="b">
        <v>0</v>
      </c>
      <c r="AW423" s="61" t="s">
        <v>1702</v>
      </c>
      <c r="AX423" s="61" t="s">
        <v>1702</v>
      </c>
      <c r="AY423" s="61">
        <v>0</v>
      </c>
      <c r="AZ423" s="61">
        <v>0</v>
      </c>
      <c r="BA423" s="61">
        <v>0</v>
      </c>
      <c r="BB423" s="61" t="s">
        <v>1998</v>
      </c>
      <c r="BC423" s="61">
        <v>5</v>
      </c>
      <c r="BD423" s="61" t="b">
        <v>0</v>
      </c>
      <c r="BH423" s="47" t="str">
        <f t="shared" si="13"/>
        <v>SGCC</v>
      </c>
      <c r="BI423" s="47" t="str">
        <f t="shared" si="12"/>
        <v>Z22</v>
      </c>
      <c r="BJ423" s="47">
        <v>1219</v>
      </c>
    </row>
    <row r="424" spans="1:62" hidden="1">
      <c r="A424" s="61" t="b">
        <v>0</v>
      </c>
      <c r="B424" s="62">
        <v>12019</v>
      </c>
      <c r="C424" s="61" t="s">
        <v>1702</v>
      </c>
      <c r="D424" s="61" t="s">
        <v>3180</v>
      </c>
      <c r="E424" s="61" t="s">
        <v>4091</v>
      </c>
      <c r="F424" s="61" t="s">
        <v>2069</v>
      </c>
      <c r="G424" s="62" t="s">
        <v>1702</v>
      </c>
      <c r="H424" s="61" t="s">
        <v>58</v>
      </c>
      <c r="I424" s="61" t="s">
        <v>1675</v>
      </c>
      <c r="J424" s="61" t="s">
        <v>3181</v>
      </c>
      <c r="K424" s="61" t="s">
        <v>4091</v>
      </c>
      <c r="L424" s="61" t="s">
        <v>2032</v>
      </c>
      <c r="M424" s="61" t="s">
        <v>1702</v>
      </c>
      <c r="N424" s="61" t="s">
        <v>1702</v>
      </c>
      <c r="O424" s="61" t="s">
        <v>1945</v>
      </c>
      <c r="P424" s="61">
        <v>0.6</v>
      </c>
      <c r="Q424" s="61">
        <v>148</v>
      </c>
      <c r="R424" s="61">
        <v>182</v>
      </c>
      <c r="S424" s="61" t="s">
        <v>2670</v>
      </c>
      <c r="T424" s="61" t="s">
        <v>2670</v>
      </c>
      <c r="U424" s="61" t="s">
        <v>2041</v>
      </c>
      <c r="V424" s="61" t="s">
        <v>4092</v>
      </c>
      <c r="W424" s="61" t="s">
        <v>1938</v>
      </c>
      <c r="X424" s="61" t="s">
        <v>1447</v>
      </c>
      <c r="Y424" s="61" t="s">
        <v>3125</v>
      </c>
      <c r="Z424" s="62">
        <v>500</v>
      </c>
      <c r="AA424" s="61">
        <v>63</v>
      </c>
      <c r="AB424" s="62">
        <v>500</v>
      </c>
      <c r="AC424" s="61">
        <v>63</v>
      </c>
      <c r="AD424" s="62">
        <v>500</v>
      </c>
      <c r="AE424" s="61">
        <v>63</v>
      </c>
      <c r="AF424" s="61" t="s">
        <v>2062</v>
      </c>
      <c r="AG424" s="61" t="s">
        <v>1959</v>
      </c>
      <c r="AH424" s="61" t="s">
        <v>1702</v>
      </c>
      <c r="AI424" s="61">
        <v>0</v>
      </c>
      <c r="AJ424" s="61" t="s">
        <v>3820</v>
      </c>
      <c r="AK424" s="62">
        <v>2025</v>
      </c>
      <c r="AL424" s="62">
        <v>12</v>
      </c>
      <c r="AM424" s="62">
        <v>0</v>
      </c>
      <c r="AN424" s="62">
        <v>5</v>
      </c>
      <c r="AO424" s="62">
        <v>5</v>
      </c>
      <c r="AP424" s="61" t="s">
        <v>58</v>
      </c>
      <c r="AQ424" s="61" t="s">
        <v>1221</v>
      </c>
      <c r="AR424" s="61" t="s">
        <v>2671</v>
      </c>
      <c r="AS424" s="61" t="s">
        <v>3182</v>
      </c>
      <c r="AT424" s="61" t="s">
        <v>1702</v>
      </c>
      <c r="AU424" s="61" t="b">
        <v>1</v>
      </c>
      <c r="AV424" s="61" t="b">
        <v>0</v>
      </c>
      <c r="AW424" s="61" t="s">
        <v>1702</v>
      </c>
      <c r="AX424" s="61" t="s">
        <v>1702</v>
      </c>
      <c r="AY424" s="61">
        <v>0</v>
      </c>
      <c r="AZ424" s="61">
        <v>0</v>
      </c>
      <c r="BA424" s="61">
        <v>0</v>
      </c>
      <c r="BB424" s="61" t="s">
        <v>1998</v>
      </c>
      <c r="BC424" s="61">
        <v>5</v>
      </c>
      <c r="BD424" s="61" t="b">
        <v>0</v>
      </c>
      <c r="BH424" s="47" t="str">
        <f t="shared" si="13"/>
        <v>SGCC</v>
      </c>
      <c r="BI424" s="47" t="str">
        <f t="shared" si="12"/>
        <v>Z22</v>
      </c>
      <c r="BJ424" s="47">
        <v>1219</v>
      </c>
    </row>
    <row r="425" spans="1:62" hidden="1">
      <c r="A425" s="61" t="b">
        <v>0</v>
      </c>
      <c r="B425" s="62">
        <v>12020</v>
      </c>
      <c r="C425" s="61" t="s">
        <v>1702</v>
      </c>
      <c r="D425" s="61" t="s">
        <v>3180</v>
      </c>
      <c r="E425" s="61" t="s">
        <v>4093</v>
      </c>
      <c r="F425" s="61" t="s">
        <v>2069</v>
      </c>
      <c r="G425" s="62" t="s">
        <v>1702</v>
      </c>
      <c r="H425" s="61" t="s">
        <v>58</v>
      </c>
      <c r="I425" s="61" t="s">
        <v>1675</v>
      </c>
      <c r="J425" s="61" t="s">
        <v>3181</v>
      </c>
      <c r="K425" s="61" t="s">
        <v>4093</v>
      </c>
      <c r="L425" s="61" t="s">
        <v>2032</v>
      </c>
      <c r="M425" s="61" t="s">
        <v>1702</v>
      </c>
      <c r="N425" s="61" t="s">
        <v>1702</v>
      </c>
      <c r="O425" s="61" t="s">
        <v>1945</v>
      </c>
      <c r="P425" s="61">
        <v>0.6</v>
      </c>
      <c r="Q425" s="61">
        <v>148</v>
      </c>
      <c r="R425" s="61">
        <v>182</v>
      </c>
      <c r="S425" s="61" t="s">
        <v>2670</v>
      </c>
      <c r="T425" s="61" t="s">
        <v>2670</v>
      </c>
      <c r="U425" s="61" t="s">
        <v>2041</v>
      </c>
      <c r="V425" s="61" t="s">
        <v>4092</v>
      </c>
      <c r="W425" s="61" t="s">
        <v>1938</v>
      </c>
      <c r="X425" s="61" t="s">
        <v>1447</v>
      </c>
      <c r="Y425" s="61" t="s">
        <v>3125</v>
      </c>
      <c r="Z425" s="62">
        <v>500</v>
      </c>
      <c r="AA425" s="61">
        <v>63</v>
      </c>
      <c r="AB425" s="62">
        <v>500</v>
      </c>
      <c r="AC425" s="61">
        <v>63</v>
      </c>
      <c r="AD425" s="62">
        <v>500</v>
      </c>
      <c r="AE425" s="61">
        <v>63</v>
      </c>
      <c r="AF425" s="61" t="s">
        <v>2062</v>
      </c>
      <c r="AG425" s="61" t="s">
        <v>1959</v>
      </c>
      <c r="AH425" s="61" t="s">
        <v>1702</v>
      </c>
      <c r="AI425" s="61">
        <v>0</v>
      </c>
      <c r="AJ425" s="61" t="s">
        <v>3820</v>
      </c>
      <c r="AK425" s="62">
        <v>2025</v>
      </c>
      <c r="AL425" s="62">
        <v>12</v>
      </c>
      <c r="AM425" s="62">
        <v>0</v>
      </c>
      <c r="AN425" s="62">
        <v>5</v>
      </c>
      <c r="AO425" s="62">
        <v>5</v>
      </c>
      <c r="AP425" s="61" t="s">
        <v>58</v>
      </c>
      <c r="AQ425" s="61" t="s">
        <v>1221</v>
      </c>
      <c r="AR425" s="61" t="s">
        <v>2671</v>
      </c>
      <c r="AS425" s="61" t="s">
        <v>3182</v>
      </c>
      <c r="AT425" s="61" t="s">
        <v>1702</v>
      </c>
      <c r="AU425" s="61" t="b">
        <v>1</v>
      </c>
      <c r="AV425" s="61" t="b">
        <v>0</v>
      </c>
      <c r="AW425" s="61" t="s">
        <v>1702</v>
      </c>
      <c r="AX425" s="61" t="s">
        <v>1702</v>
      </c>
      <c r="AY425" s="61">
        <v>0</v>
      </c>
      <c r="AZ425" s="61">
        <v>0</v>
      </c>
      <c r="BA425" s="61">
        <v>0</v>
      </c>
      <c r="BB425" s="61" t="s">
        <v>1998</v>
      </c>
      <c r="BC425" s="61">
        <v>5</v>
      </c>
      <c r="BD425" s="61" t="b">
        <v>0</v>
      </c>
      <c r="BH425" s="47" t="str">
        <f t="shared" si="13"/>
        <v>SGCC</v>
      </c>
      <c r="BI425" s="47" t="str">
        <f t="shared" si="12"/>
        <v>Z22</v>
      </c>
      <c r="BJ425" s="47">
        <v>1219</v>
      </c>
    </row>
    <row r="426" spans="1:62" hidden="1">
      <c r="A426" s="61" t="b">
        <v>0</v>
      </c>
      <c r="B426" s="62">
        <v>12021</v>
      </c>
      <c r="C426" s="61" t="s">
        <v>1702</v>
      </c>
      <c r="D426" s="61" t="s">
        <v>3180</v>
      </c>
      <c r="E426" s="61" t="s">
        <v>4094</v>
      </c>
      <c r="F426" s="61" t="s">
        <v>2069</v>
      </c>
      <c r="G426" s="62" t="s">
        <v>1702</v>
      </c>
      <c r="H426" s="61" t="s">
        <v>58</v>
      </c>
      <c r="I426" s="61" t="s">
        <v>1675</v>
      </c>
      <c r="J426" s="61" t="s">
        <v>3181</v>
      </c>
      <c r="K426" s="61" t="s">
        <v>4094</v>
      </c>
      <c r="L426" s="61" t="s">
        <v>2032</v>
      </c>
      <c r="M426" s="61" t="s">
        <v>1702</v>
      </c>
      <c r="N426" s="61" t="s">
        <v>1702</v>
      </c>
      <c r="O426" s="61" t="s">
        <v>1945</v>
      </c>
      <c r="P426" s="61">
        <v>0.6</v>
      </c>
      <c r="Q426" s="61">
        <v>148</v>
      </c>
      <c r="R426" s="61">
        <v>182</v>
      </c>
      <c r="S426" s="61" t="s">
        <v>2670</v>
      </c>
      <c r="T426" s="61" t="s">
        <v>2670</v>
      </c>
      <c r="U426" s="61" t="s">
        <v>2041</v>
      </c>
      <c r="V426" s="61" t="s">
        <v>4092</v>
      </c>
      <c r="W426" s="61" t="s">
        <v>1938</v>
      </c>
      <c r="X426" s="61" t="s">
        <v>1447</v>
      </c>
      <c r="Y426" s="61" t="s">
        <v>3125</v>
      </c>
      <c r="Z426" s="62">
        <v>500</v>
      </c>
      <c r="AA426" s="61">
        <v>63</v>
      </c>
      <c r="AB426" s="62">
        <v>500</v>
      </c>
      <c r="AC426" s="61">
        <v>63</v>
      </c>
      <c r="AD426" s="62">
        <v>500</v>
      </c>
      <c r="AE426" s="61">
        <v>63</v>
      </c>
      <c r="AF426" s="61" t="s">
        <v>2237</v>
      </c>
      <c r="AG426" s="61" t="s">
        <v>1959</v>
      </c>
      <c r="AH426" s="61" t="s">
        <v>1702</v>
      </c>
      <c r="AI426" s="61">
        <v>0</v>
      </c>
      <c r="AJ426" s="61" t="s">
        <v>3820</v>
      </c>
      <c r="AK426" s="62">
        <v>2025</v>
      </c>
      <c r="AL426" s="62">
        <v>12</v>
      </c>
      <c r="AM426" s="62">
        <v>0</v>
      </c>
      <c r="AN426" s="62">
        <v>5</v>
      </c>
      <c r="AO426" s="62">
        <v>5</v>
      </c>
      <c r="AP426" s="61" t="s">
        <v>58</v>
      </c>
      <c r="AQ426" s="61" t="s">
        <v>1221</v>
      </c>
      <c r="AR426" s="61" t="s">
        <v>2671</v>
      </c>
      <c r="AS426" s="61" t="s">
        <v>3182</v>
      </c>
      <c r="AT426" s="61" t="s">
        <v>1702</v>
      </c>
      <c r="AU426" s="61" t="b">
        <v>1</v>
      </c>
      <c r="AV426" s="61" t="b">
        <v>0</v>
      </c>
      <c r="AW426" s="61" t="s">
        <v>1702</v>
      </c>
      <c r="AX426" s="61" t="s">
        <v>1702</v>
      </c>
      <c r="AY426" s="61">
        <v>0</v>
      </c>
      <c r="AZ426" s="61">
        <v>0</v>
      </c>
      <c r="BA426" s="61">
        <v>0</v>
      </c>
      <c r="BB426" s="61" t="s">
        <v>1998</v>
      </c>
      <c r="BC426" s="61">
        <v>5</v>
      </c>
      <c r="BD426" s="61" t="b">
        <v>0</v>
      </c>
      <c r="BH426" s="47" t="str">
        <f t="shared" si="13"/>
        <v>SGCC</v>
      </c>
      <c r="BI426" s="47" t="str">
        <f t="shared" si="12"/>
        <v>Z22</v>
      </c>
      <c r="BJ426" s="47">
        <v>1219</v>
      </c>
    </row>
    <row r="427" spans="1:62" hidden="1">
      <c r="A427" s="61" t="b">
        <v>0</v>
      </c>
      <c r="B427" s="62">
        <v>12022</v>
      </c>
      <c r="C427" s="61" t="s">
        <v>6820</v>
      </c>
      <c r="D427" s="61" t="s">
        <v>3180</v>
      </c>
      <c r="E427" s="61" t="s">
        <v>4095</v>
      </c>
      <c r="F427" s="61" t="s">
        <v>2069</v>
      </c>
      <c r="G427" s="62" t="s">
        <v>1702</v>
      </c>
      <c r="H427" s="61" t="s">
        <v>58</v>
      </c>
      <c r="I427" s="61" t="s">
        <v>1675</v>
      </c>
      <c r="J427" s="61" t="s">
        <v>3181</v>
      </c>
      <c r="K427" s="61" t="s">
        <v>4095</v>
      </c>
      <c r="L427" s="61" t="s">
        <v>2032</v>
      </c>
      <c r="M427" s="61" t="s">
        <v>1702</v>
      </c>
      <c r="N427" s="61" t="s">
        <v>1702</v>
      </c>
      <c r="O427" s="61" t="s">
        <v>1945</v>
      </c>
      <c r="P427" s="61">
        <v>0.6</v>
      </c>
      <c r="Q427" s="61">
        <v>148</v>
      </c>
      <c r="R427" s="61">
        <v>182</v>
      </c>
      <c r="S427" s="61" t="s">
        <v>2670</v>
      </c>
      <c r="T427" s="61" t="s">
        <v>2670</v>
      </c>
      <c r="U427" s="61" t="s">
        <v>2041</v>
      </c>
      <c r="V427" s="61" t="s">
        <v>4092</v>
      </c>
      <c r="W427" s="61" t="s">
        <v>1938</v>
      </c>
      <c r="X427" s="61" t="s">
        <v>1447</v>
      </c>
      <c r="Y427" s="61" t="s">
        <v>3125</v>
      </c>
      <c r="Z427" s="62">
        <v>500</v>
      </c>
      <c r="AA427" s="61">
        <v>63</v>
      </c>
      <c r="AB427" s="62">
        <v>500</v>
      </c>
      <c r="AC427" s="61">
        <v>0</v>
      </c>
      <c r="AD427" s="62">
        <v>500</v>
      </c>
      <c r="AE427" s="61">
        <v>63</v>
      </c>
      <c r="AF427" s="61" t="s">
        <v>2062</v>
      </c>
      <c r="AG427" s="61" t="s">
        <v>1959</v>
      </c>
      <c r="AH427" s="61" t="s">
        <v>1702</v>
      </c>
      <c r="AI427" s="61">
        <v>0</v>
      </c>
      <c r="AJ427" s="61" t="s">
        <v>3820</v>
      </c>
      <c r="AK427" s="62">
        <v>2025</v>
      </c>
      <c r="AL427" s="62">
        <v>12</v>
      </c>
      <c r="AM427" s="62">
        <v>0</v>
      </c>
      <c r="AN427" s="62">
        <v>5</v>
      </c>
      <c r="AO427" s="62">
        <v>5</v>
      </c>
      <c r="AP427" s="61" t="s">
        <v>58</v>
      </c>
      <c r="AQ427" s="61" t="s">
        <v>1221</v>
      </c>
      <c r="AR427" s="61" t="s">
        <v>2671</v>
      </c>
      <c r="AS427" s="61" t="s">
        <v>3182</v>
      </c>
      <c r="AT427" s="61" t="s">
        <v>1702</v>
      </c>
      <c r="AU427" s="61" t="b">
        <v>1</v>
      </c>
      <c r="AV427" s="61" t="b">
        <v>0</v>
      </c>
      <c r="AW427" s="61" t="s">
        <v>1702</v>
      </c>
      <c r="AX427" s="61" t="s">
        <v>1702</v>
      </c>
      <c r="AY427" s="61">
        <v>0</v>
      </c>
      <c r="AZ427" s="61">
        <v>0</v>
      </c>
      <c r="BA427" s="61">
        <v>0</v>
      </c>
      <c r="BB427" s="61" t="s">
        <v>1998</v>
      </c>
      <c r="BC427" s="61">
        <v>5</v>
      </c>
      <c r="BD427" s="61" t="b">
        <v>0</v>
      </c>
      <c r="BH427" s="47" t="str">
        <f t="shared" si="13"/>
        <v>SGCC</v>
      </c>
      <c r="BI427" s="47" t="str">
        <f t="shared" si="12"/>
        <v>Z22</v>
      </c>
      <c r="BJ427" s="47">
        <v>1219</v>
      </c>
    </row>
    <row r="428" spans="1:62" hidden="1">
      <c r="A428" s="61" t="b">
        <v>0</v>
      </c>
      <c r="B428" s="62">
        <v>12023</v>
      </c>
      <c r="C428" s="61" t="s">
        <v>1702</v>
      </c>
      <c r="D428" s="61" t="s">
        <v>3180</v>
      </c>
      <c r="E428" s="61" t="s">
        <v>4350</v>
      </c>
      <c r="F428" s="61" t="s">
        <v>2065</v>
      </c>
      <c r="G428" s="62" t="s">
        <v>1702</v>
      </c>
      <c r="H428" s="61" t="s">
        <v>33</v>
      </c>
      <c r="I428" s="61" t="s">
        <v>1675</v>
      </c>
      <c r="J428" s="61" t="s">
        <v>3181</v>
      </c>
      <c r="K428" s="61" t="s">
        <v>4350</v>
      </c>
      <c r="L428" s="61" t="s">
        <v>2032</v>
      </c>
      <c r="M428" s="61" t="s">
        <v>1702</v>
      </c>
      <c r="N428" s="61" t="s">
        <v>1702</v>
      </c>
      <c r="O428" s="61" t="s">
        <v>1945</v>
      </c>
      <c r="P428" s="61">
        <v>0.6</v>
      </c>
      <c r="Q428" s="61">
        <v>55</v>
      </c>
      <c r="R428" s="61">
        <v>0</v>
      </c>
      <c r="S428" s="61" t="s">
        <v>3612</v>
      </c>
      <c r="T428" s="61" t="s">
        <v>3612</v>
      </c>
      <c r="U428" s="61" t="s">
        <v>2041</v>
      </c>
      <c r="V428" s="61" t="s">
        <v>4351</v>
      </c>
      <c r="W428" s="61" t="s">
        <v>1938</v>
      </c>
      <c r="X428" s="61" t="s">
        <v>1447</v>
      </c>
      <c r="Y428" s="61" t="s">
        <v>3125</v>
      </c>
      <c r="Z428" s="62">
        <v>1</v>
      </c>
      <c r="AA428" s="61">
        <v>55</v>
      </c>
      <c r="AB428" s="62">
        <v>1</v>
      </c>
      <c r="AC428" s="61">
        <v>55</v>
      </c>
      <c r="AD428" s="62">
        <v>1</v>
      </c>
      <c r="AE428" s="61">
        <v>55</v>
      </c>
      <c r="AF428" s="61" t="s">
        <v>3433</v>
      </c>
      <c r="AG428" s="61" t="s">
        <v>1958</v>
      </c>
      <c r="AH428" s="61" t="s">
        <v>1702</v>
      </c>
      <c r="AI428" s="61">
        <v>0</v>
      </c>
      <c r="AJ428" s="61" t="s">
        <v>4283</v>
      </c>
      <c r="AK428" s="62">
        <v>2025</v>
      </c>
      <c r="AL428" s="62">
        <v>12</v>
      </c>
      <c r="AM428" s="62">
        <v>0</v>
      </c>
      <c r="AN428" s="62">
        <v>4</v>
      </c>
      <c r="AO428" s="62">
        <v>24</v>
      </c>
      <c r="AP428" s="61" t="s">
        <v>33</v>
      </c>
      <c r="AQ428" s="61" t="s">
        <v>1221</v>
      </c>
      <c r="AR428" s="61" t="s">
        <v>3961</v>
      </c>
      <c r="AS428" s="61" t="s">
        <v>3182</v>
      </c>
      <c r="AT428" s="61" t="s">
        <v>1702</v>
      </c>
      <c r="AU428" s="61" t="b">
        <v>1</v>
      </c>
      <c r="AV428" s="61" t="b">
        <v>0</v>
      </c>
      <c r="AW428" s="61" t="s">
        <v>1702</v>
      </c>
      <c r="AX428" s="61" t="s">
        <v>1702</v>
      </c>
      <c r="AY428" s="61">
        <v>0</v>
      </c>
      <c r="AZ428" s="61">
        <v>0</v>
      </c>
      <c r="BA428" s="61">
        <v>0</v>
      </c>
      <c r="BB428" s="61" t="s">
        <v>1998</v>
      </c>
      <c r="BC428" s="61">
        <v>5</v>
      </c>
      <c r="BD428" s="61" t="b">
        <v>0</v>
      </c>
      <c r="BH428" s="47" t="str">
        <f t="shared" si="13"/>
        <v>SGCC</v>
      </c>
      <c r="BI428" s="47" t="str">
        <f t="shared" si="12"/>
        <v>Z22</v>
      </c>
      <c r="BJ428" s="47">
        <v>1219</v>
      </c>
    </row>
    <row r="429" spans="1:62" hidden="1">
      <c r="A429" s="61" t="b">
        <v>0</v>
      </c>
      <c r="B429" s="62">
        <v>12024</v>
      </c>
      <c r="C429" s="61" t="s">
        <v>6821</v>
      </c>
      <c r="D429" s="61" t="s">
        <v>3186</v>
      </c>
      <c r="E429" s="61" t="s">
        <v>4096</v>
      </c>
      <c r="F429" s="61" t="s">
        <v>1702</v>
      </c>
      <c r="G429" s="62" t="s">
        <v>1702</v>
      </c>
      <c r="H429" s="61" t="s">
        <v>1702</v>
      </c>
      <c r="I429" s="61" t="s">
        <v>1675</v>
      </c>
      <c r="J429" s="61" t="s">
        <v>3187</v>
      </c>
      <c r="K429" s="61" t="s">
        <v>4096</v>
      </c>
      <c r="L429" s="61" t="s">
        <v>2032</v>
      </c>
      <c r="M429" s="61" t="s">
        <v>1702</v>
      </c>
      <c r="N429" s="61" t="s">
        <v>1702</v>
      </c>
      <c r="O429" s="61" t="s">
        <v>1945</v>
      </c>
      <c r="P429" s="61">
        <v>0.6</v>
      </c>
      <c r="Q429" s="61">
        <v>123</v>
      </c>
      <c r="R429" s="61">
        <v>880</v>
      </c>
      <c r="S429" s="61" t="s">
        <v>4097</v>
      </c>
      <c r="T429" s="61" t="s">
        <v>4097</v>
      </c>
      <c r="U429" s="61" t="s">
        <v>2041</v>
      </c>
      <c r="V429" s="61" t="s">
        <v>4098</v>
      </c>
      <c r="W429" s="61" t="s">
        <v>1938</v>
      </c>
      <c r="X429" s="61" t="s">
        <v>1447</v>
      </c>
      <c r="Y429" s="61" t="s">
        <v>3125</v>
      </c>
      <c r="Z429" s="62">
        <v>398</v>
      </c>
      <c r="AA429" s="61">
        <v>201</v>
      </c>
      <c r="AB429" s="62">
        <v>398</v>
      </c>
      <c r="AC429" s="61">
        <v>0</v>
      </c>
      <c r="AD429" s="62">
        <v>398</v>
      </c>
      <c r="AE429" s="61">
        <v>201</v>
      </c>
      <c r="AF429" s="61" t="s">
        <v>2576</v>
      </c>
      <c r="AG429" s="61" t="s">
        <v>1959</v>
      </c>
      <c r="AH429" s="61" t="s">
        <v>1702</v>
      </c>
      <c r="AI429" s="61">
        <v>0</v>
      </c>
      <c r="AJ429" s="61" t="s">
        <v>3975</v>
      </c>
      <c r="AK429" s="62">
        <v>2025</v>
      </c>
      <c r="AL429" s="62">
        <v>11</v>
      </c>
      <c r="AM429" s="62">
        <v>0</v>
      </c>
      <c r="AN429" s="62">
        <v>5</v>
      </c>
      <c r="AO429" s="62">
        <v>26</v>
      </c>
      <c r="AP429" s="61" t="s">
        <v>1702</v>
      </c>
      <c r="AQ429" s="61" t="s">
        <v>1702</v>
      </c>
      <c r="AR429" s="61" t="s">
        <v>1702</v>
      </c>
      <c r="AS429" s="61" t="s">
        <v>3188</v>
      </c>
      <c r="AT429" s="61" t="s">
        <v>1702</v>
      </c>
      <c r="AU429" s="61" t="b">
        <v>1</v>
      </c>
      <c r="AV429" s="61" t="b">
        <v>0</v>
      </c>
      <c r="AW429" s="61" t="s">
        <v>1702</v>
      </c>
      <c r="AX429" s="61" t="s">
        <v>1702</v>
      </c>
      <c r="AY429" s="61">
        <v>0</v>
      </c>
      <c r="AZ429" s="61">
        <v>0</v>
      </c>
      <c r="BA429" s="61">
        <v>0</v>
      </c>
      <c r="BB429" s="61" t="s">
        <v>1998</v>
      </c>
      <c r="BC429" s="61">
        <v>5</v>
      </c>
      <c r="BD429" s="61" t="b">
        <v>0</v>
      </c>
      <c r="BH429" s="47" t="str">
        <f t="shared" si="13"/>
        <v>SGCC</v>
      </c>
      <c r="BI429" s="47" t="str">
        <f t="shared" si="12"/>
        <v>Z22</v>
      </c>
      <c r="BJ429" s="47">
        <v>1219</v>
      </c>
    </row>
    <row r="430" spans="1:62" hidden="1">
      <c r="A430" s="61" t="b">
        <v>0</v>
      </c>
      <c r="B430" s="62">
        <v>12025</v>
      </c>
      <c r="C430" s="61" t="s">
        <v>1702</v>
      </c>
      <c r="D430" s="61" t="s">
        <v>4099</v>
      </c>
      <c r="E430" s="61" t="s">
        <v>4100</v>
      </c>
      <c r="F430" s="61" t="s">
        <v>1702</v>
      </c>
      <c r="G430" s="62" t="s">
        <v>1702</v>
      </c>
      <c r="H430" s="61" t="s">
        <v>1702</v>
      </c>
      <c r="I430" s="61" t="s">
        <v>1675</v>
      </c>
      <c r="J430" s="61" t="s">
        <v>4101</v>
      </c>
      <c r="K430" s="61" t="s">
        <v>4102</v>
      </c>
      <c r="L430" s="61" t="s">
        <v>2032</v>
      </c>
      <c r="M430" s="61" t="s">
        <v>1702</v>
      </c>
      <c r="N430" s="61" t="s">
        <v>1702</v>
      </c>
      <c r="O430" s="61" t="s">
        <v>1945</v>
      </c>
      <c r="P430" s="61">
        <v>0.8</v>
      </c>
      <c r="Q430" s="61">
        <v>250</v>
      </c>
      <c r="R430" s="61">
        <v>450</v>
      </c>
      <c r="S430" s="61" t="s">
        <v>2631</v>
      </c>
      <c r="T430" s="61" t="s">
        <v>2631</v>
      </c>
      <c r="U430" s="61" t="s">
        <v>2041</v>
      </c>
      <c r="V430" s="61" t="s">
        <v>4103</v>
      </c>
      <c r="W430" s="61" t="s">
        <v>1938</v>
      </c>
      <c r="X430" s="61" t="s">
        <v>1447</v>
      </c>
      <c r="Y430" s="61" t="s">
        <v>3125</v>
      </c>
      <c r="Z430" s="62">
        <v>21</v>
      </c>
      <c r="AA430" s="61">
        <v>15</v>
      </c>
      <c r="AB430" s="62">
        <v>21</v>
      </c>
      <c r="AC430" s="61">
        <v>15</v>
      </c>
      <c r="AD430" s="62">
        <v>21</v>
      </c>
      <c r="AE430" s="61">
        <v>15</v>
      </c>
      <c r="AF430" s="61" t="s">
        <v>2436</v>
      </c>
      <c r="AG430" s="61" t="s">
        <v>3737</v>
      </c>
      <c r="AH430" s="61" t="s">
        <v>4104</v>
      </c>
      <c r="AI430" s="61">
        <v>0</v>
      </c>
      <c r="AJ430" s="61" t="s">
        <v>2820</v>
      </c>
      <c r="AK430" s="62">
        <v>2025</v>
      </c>
      <c r="AL430" s="62">
        <v>10</v>
      </c>
      <c r="AM430" s="62">
        <v>0</v>
      </c>
      <c r="AN430" s="62">
        <v>6</v>
      </c>
      <c r="AO430" s="62">
        <v>21</v>
      </c>
      <c r="AP430" s="61" t="s">
        <v>1702</v>
      </c>
      <c r="AQ430" s="61" t="s">
        <v>1702</v>
      </c>
      <c r="AR430" s="61" t="s">
        <v>1702</v>
      </c>
      <c r="AS430" s="61" t="s">
        <v>3194</v>
      </c>
      <c r="AT430" s="61" t="s">
        <v>1702</v>
      </c>
      <c r="AU430" s="61" t="b">
        <v>1</v>
      </c>
      <c r="AV430" s="61" t="b">
        <v>0</v>
      </c>
      <c r="AW430" s="61" t="s">
        <v>1702</v>
      </c>
      <c r="AX430" s="61" t="s">
        <v>1702</v>
      </c>
      <c r="AY430" s="61">
        <v>0</v>
      </c>
      <c r="AZ430" s="61">
        <v>0</v>
      </c>
      <c r="BA430" s="61">
        <v>0</v>
      </c>
      <c r="BB430" s="61" t="s">
        <v>1998</v>
      </c>
      <c r="BC430" s="61">
        <v>6</v>
      </c>
      <c r="BD430" s="61" t="b">
        <v>0</v>
      </c>
      <c r="BH430" s="47" t="str">
        <f t="shared" si="13"/>
        <v>SGCC</v>
      </c>
      <c r="BI430" s="47" t="str">
        <f t="shared" si="12"/>
        <v>Z22</v>
      </c>
      <c r="BJ430" s="47">
        <v>1219</v>
      </c>
    </row>
    <row r="431" spans="1:62" hidden="1">
      <c r="A431" s="61" t="b">
        <v>0</v>
      </c>
      <c r="B431" s="62">
        <v>12026</v>
      </c>
      <c r="C431" s="61" t="s">
        <v>1702</v>
      </c>
      <c r="D431" s="61" t="s">
        <v>3189</v>
      </c>
      <c r="E431" s="61" t="s">
        <v>5069</v>
      </c>
      <c r="F431" s="61" t="s">
        <v>2065</v>
      </c>
      <c r="G431" s="62" t="s">
        <v>1702</v>
      </c>
      <c r="H431" s="61" t="s">
        <v>174</v>
      </c>
      <c r="I431" s="61" t="s">
        <v>1675</v>
      </c>
      <c r="J431" s="61" t="s">
        <v>3190</v>
      </c>
      <c r="K431" s="61" t="s">
        <v>5070</v>
      </c>
      <c r="L431" s="61" t="s">
        <v>2032</v>
      </c>
      <c r="M431" s="61" t="s">
        <v>1702</v>
      </c>
      <c r="N431" s="61" t="s">
        <v>1702</v>
      </c>
      <c r="O431" s="61" t="s">
        <v>1945</v>
      </c>
      <c r="P431" s="61">
        <v>0.8</v>
      </c>
      <c r="Q431" s="61">
        <v>210</v>
      </c>
      <c r="R431" s="61">
        <v>114</v>
      </c>
      <c r="S431" s="61" t="s">
        <v>3237</v>
      </c>
      <c r="T431" s="61" t="s">
        <v>1702</v>
      </c>
      <c r="U431" s="61" t="s">
        <v>2041</v>
      </c>
      <c r="V431" s="61" t="s">
        <v>5071</v>
      </c>
      <c r="W431" s="61" t="s">
        <v>1938</v>
      </c>
      <c r="X431" s="61" t="s">
        <v>1447</v>
      </c>
      <c r="Y431" s="61" t="s">
        <v>3125</v>
      </c>
      <c r="Z431" s="62">
        <v>8</v>
      </c>
      <c r="AA431" s="61">
        <v>1</v>
      </c>
      <c r="AB431" s="62">
        <v>8</v>
      </c>
      <c r="AC431" s="61">
        <v>1</v>
      </c>
      <c r="AD431" s="62">
        <v>8</v>
      </c>
      <c r="AE431" s="61">
        <v>1</v>
      </c>
      <c r="AF431" s="61" t="s">
        <v>2392</v>
      </c>
      <c r="AG431" s="61" t="s">
        <v>3734</v>
      </c>
      <c r="AH431" s="61" t="s">
        <v>5072</v>
      </c>
      <c r="AI431" s="61">
        <v>0</v>
      </c>
      <c r="AJ431" s="61" t="s">
        <v>4967</v>
      </c>
      <c r="AK431" s="62">
        <v>2026</v>
      </c>
      <c r="AL431" s="62">
        <v>2</v>
      </c>
      <c r="AM431" s="62">
        <v>0</v>
      </c>
      <c r="AN431" s="62">
        <v>2</v>
      </c>
      <c r="AO431" s="62">
        <v>27</v>
      </c>
      <c r="AP431" s="61" t="s">
        <v>174</v>
      </c>
      <c r="AQ431" s="61" t="s">
        <v>1221</v>
      </c>
      <c r="AR431" s="61" t="s">
        <v>3238</v>
      </c>
      <c r="AS431" s="61" t="s">
        <v>3194</v>
      </c>
      <c r="AT431" s="61" t="s">
        <v>1702</v>
      </c>
      <c r="AU431" s="61" t="b">
        <v>1</v>
      </c>
      <c r="AV431" s="61" t="b">
        <v>0</v>
      </c>
      <c r="AW431" s="61" t="s">
        <v>1702</v>
      </c>
      <c r="AX431" s="61" t="s">
        <v>1702</v>
      </c>
      <c r="AY431" s="61">
        <v>0</v>
      </c>
      <c r="AZ431" s="61">
        <v>0</v>
      </c>
      <c r="BA431" s="61">
        <v>0</v>
      </c>
      <c r="BB431" s="61" t="s">
        <v>1998</v>
      </c>
      <c r="BC431" s="61">
        <v>6</v>
      </c>
      <c r="BD431" s="61" t="b">
        <v>0</v>
      </c>
      <c r="BH431" s="47" t="str">
        <f t="shared" si="13"/>
        <v>SGCC</v>
      </c>
      <c r="BI431" s="47" t="str">
        <f t="shared" si="12"/>
        <v>Z22</v>
      </c>
      <c r="BJ431" s="47">
        <v>1219</v>
      </c>
    </row>
    <row r="432" spans="1:62" hidden="1">
      <c r="A432" s="61" t="b">
        <v>0</v>
      </c>
      <c r="B432" s="62">
        <v>12029</v>
      </c>
      <c r="C432" s="61" t="s">
        <v>1702</v>
      </c>
      <c r="D432" s="61" t="s">
        <v>4352</v>
      </c>
      <c r="E432" s="61" t="s">
        <v>4354</v>
      </c>
      <c r="F432" s="61" t="s">
        <v>1702</v>
      </c>
      <c r="G432" s="62" t="s">
        <v>1702</v>
      </c>
      <c r="H432" s="61" t="s">
        <v>1702</v>
      </c>
      <c r="I432" s="61" t="s">
        <v>1675</v>
      </c>
      <c r="J432" s="61" t="s">
        <v>4353</v>
      </c>
      <c r="K432" s="61" t="s">
        <v>4354</v>
      </c>
      <c r="L432" s="61" t="s">
        <v>2032</v>
      </c>
      <c r="M432" s="61" t="s">
        <v>1702</v>
      </c>
      <c r="N432" s="61" t="s">
        <v>1702</v>
      </c>
      <c r="O432" s="61" t="s">
        <v>1941</v>
      </c>
      <c r="P432" s="61">
        <v>1.2</v>
      </c>
      <c r="Q432" s="61">
        <v>50.6</v>
      </c>
      <c r="R432" s="61">
        <v>0</v>
      </c>
      <c r="S432" s="61" t="s">
        <v>4355</v>
      </c>
      <c r="T432" s="61" t="s">
        <v>4355</v>
      </c>
      <c r="U432" s="61" t="s">
        <v>2041</v>
      </c>
      <c r="V432" s="61" t="s">
        <v>4356</v>
      </c>
      <c r="W432" s="61" t="s">
        <v>1964</v>
      </c>
      <c r="X432" s="61" t="s">
        <v>1447</v>
      </c>
      <c r="Y432" s="61" t="s">
        <v>3200</v>
      </c>
      <c r="Z432" s="62">
        <v>1</v>
      </c>
      <c r="AA432" s="61">
        <v>105</v>
      </c>
      <c r="AB432" s="62">
        <v>1</v>
      </c>
      <c r="AC432" s="61">
        <v>105</v>
      </c>
      <c r="AD432" s="62">
        <v>1</v>
      </c>
      <c r="AE432" s="61">
        <v>105</v>
      </c>
      <c r="AF432" s="61" t="s">
        <v>2592</v>
      </c>
      <c r="AG432" s="61" t="s">
        <v>1958</v>
      </c>
      <c r="AH432" s="61" t="s">
        <v>1702</v>
      </c>
      <c r="AI432" s="61">
        <v>0</v>
      </c>
      <c r="AJ432" s="61" t="s">
        <v>4234</v>
      </c>
      <c r="AK432" s="62">
        <v>2026</v>
      </c>
      <c r="AL432" s="62">
        <v>1</v>
      </c>
      <c r="AM432" s="62">
        <v>0</v>
      </c>
      <c r="AN432" s="62">
        <v>4</v>
      </c>
      <c r="AO432" s="62">
        <v>9</v>
      </c>
      <c r="AP432" s="61" t="s">
        <v>1702</v>
      </c>
      <c r="AQ432" s="61" t="s">
        <v>1702</v>
      </c>
      <c r="AR432" s="61" t="s">
        <v>1702</v>
      </c>
      <c r="AS432" s="61" t="s">
        <v>3201</v>
      </c>
      <c r="AT432" s="61" t="s">
        <v>1702</v>
      </c>
      <c r="AU432" s="61" t="b">
        <v>1</v>
      </c>
      <c r="AV432" s="61" t="b">
        <v>0</v>
      </c>
      <c r="AW432" s="61" t="s">
        <v>1702</v>
      </c>
      <c r="AX432" s="61" t="s">
        <v>1702</v>
      </c>
      <c r="AY432" s="61">
        <v>0</v>
      </c>
      <c r="AZ432" s="61">
        <v>0</v>
      </c>
      <c r="BA432" s="61">
        <v>0</v>
      </c>
      <c r="BB432" s="61" t="s">
        <v>2003</v>
      </c>
      <c r="BC432" s="61">
        <v>11</v>
      </c>
      <c r="BD432" s="61" t="b">
        <v>0</v>
      </c>
      <c r="BH432" s="47" t="s">
        <v>1197</v>
      </c>
      <c r="BI432" s="47" t="str">
        <f t="shared" si="12"/>
        <v>Z18</v>
      </c>
      <c r="BJ432" s="47">
        <v>1219</v>
      </c>
    </row>
    <row r="433" spans="1:62" hidden="1">
      <c r="A433" s="61" t="b">
        <v>0</v>
      </c>
      <c r="B433" s="62">
        <v>12030</v>
      </c>
      <c r="C433" s="61" t="s">
        <v>1702</v>
      </c>
      <c r="D433" s="61" t="s">
        <v>4352</v>
      </c>
      <c r="E433" s="61" t="s">
        <v>4357</v>
      </c>
      <c r="F433" s="61" t="s">
        <v>1702</v>
      </c>
      <c r="G433" s="62" t="s">
        <v>1702</v>
      </c>
      <c r="H433" s="61" t="s">
        <v>1702</v>
      </c>
      <c r="I433" s="61" t="s">
        <v>1675</v>
      </c>
      <c r="J433" s="61" t="s">
        <v>4353</v>
      </c>
      <c r="K433" s="61" t="s">
        <v>4357</v>
      </c>
      <c r="L433" s="61" t="s">
        <v>2032</v>
      </c>
      <c r="M433" s="61" t="s">
        <v>1702</v>
      </c>
      <c r="N433" s="61" t="s">
        <v>1702</v>
      </c>
      <c r="O433" s="61" t="s">
        <v>1941</v>
      </c>
      <c r="P433" s="61">
        <v>1.2</v>
      </c>
      <c r="Q433" s="61">
        <v>42</v>
      </c>
      <c r="R433" s="61">
        <v>0</v>
      </c>
      <c r="S433" s="61" t="s">
        <v>4358</v>
      </c>
      <c r="T433" s="61" t="s">
        <v>4358</v>
      </c>
      <c r="U433" s="61" t="s">
        <v>2041</v>
      </c>
      <c r="V433" s="61" t="s">
        <v>4359</v>
      </c>
      <c r="W433" s="61" t="s">
        <v>1964</v>
      </c>
      <c r="X433" s="61" t="s">
        <v>1447</v>
      </c>
      <c r="Y433" s="61" t="s">
        <v>3200</v>
      </c>
      <c r="Z433" s="62">
        <v>1</v>
      </c>
      <c r="AA433" s="61">
        <v>275</v>
      </c>
      <c r="AB433" s="62">
        <v>1</v>
      </c>
      <c r="AC433" s="61">
        <v>275</v>
      </c>
      <c r="AD433" s="62">
        <v>1</v>
      </c>
      <c r="AE433" s="61">
        <v>275</v>
      </c>
      <c r="AF433" s="61" t="s">
        <v>3944</v>
      </c>
      <c r="AG433" s="61" t="s">
        <v>1958</v>
      </c>
      <c r="AH433" s="61" t="s">
        <v>1702</v>
      </c>
      <c r="AI433" s="61">
        <v>0</v>
      </c>
      <c r="AJ433" s="61" t="s">
        <v>4270</v>
      </c>
      <c r="AK433" s="62">
        <v>2026</v>
      </c>
      <c r="AL433" s="62">
        <v>1</v>
      </c>
      <c r="AM433" s="62">
        <v>0</v>
      </c>
      <c r="AN433" s="62">
        <v>4</v>
      </c>
      <c r="AO433" s="62">
        <v>5</v>
      </c>
      <c r="AP433" s="61" t="s">
        <v>1702</v>
      </c>
      <c r="AQ433" s="61" t="s">
        <v>1702</v>
      </c>
      <c r="AR433" s="61" t="s">
        <v>1702</v>
      </c>
      <c r="AS433" s="61" t="s">
        <v>3201</v>
      </c>
      <c r="AT433" s="61" t="s">
        <v>1702</v>
      </c>
      <c r="AU433" s="61" t="b">
        <v>1</v>
      </c>
      <c r="AV433" s="61" t="b">
        <v>0</v>
      </c>
      <c r="AW433" s="61" t="s">
        <v>1702</v>
      </c>
      <c r="AX433" s="61" t="s">
        <v>1702</v>
      </c>
      <c r="AY433" s="61">
        <v>0</v>
      </c>
      <c r="AZ433" s="61">
        <v>0</v>
      </c>
      <c r="BA433" s="61">
        <v>0</v>
      </c>
      <c r="BB433" s="61" t="s">
        <v>2003</v>
      </c>
      <c r="BC433" s="61">
        <v>11</v>
      </c>
      <c r="BD433" s="61" t="b">
        <v>0</v>
      </c>
      <c r="BH433" s="47" t="s">
        <v>1197</v>
      </c>
      <c r="BI433" s="47" t="str">
        <f t="shared" si="12"/>
        <v>Z18</v>
      </c>
      <c r="BJ433" s="47">
        <v>1219</v>
      </c>
    </row>
    <row r="434" spans="1:62" hidden="1">
      <c r="A434" s="61" t="b">
        <v>0</v>
      </c>
      <c r="B434" s="62">
        <v>12031</v>
      </c>
      <c r="C434" s="61" t="s">
        <v>1702</v>
      </c>
      <c r="D434" s="61" t="s">
        <v>4352</v>
      </c>
      <c r="E434" s="61" t="s">
        <v>6822</v>
      </c>
      <c r="F434" s="61" t="s">
        <v>6224</v>
      </c>
      <c r="G434" s="62" t="s">
        <v>1702</v>
      </c>
      <c r="H434" s="61" t="s">
        <v>200</v>
      </c>
      <c r="I434" s="61" t="s">
        <v>1675</v>
      </c>
      <c r="J434" s="61" t="s">
        <v>4353</v>
      </c>
      <c r="K434" s="61" t="s">
        <v>6822</v>
      </c>
      <c r="L434" s="61" t="s">
        <v>2032</v>
      </c>
      <c r="M434" s="61" t="s">
        <v>1702</v>
      </c>
      <c r="N434" s="61" t="s">
        <v>1702</v>
      </c>
      <c r="O434" s="61" t="s">
        <v>1941</v>
      </c>
      <c r="P434" s="61">
        <v>1.2</v>
      </c>
      <c r="Q434" s="61">
        <v>56</v>
      </c>
      <c r="R434" s="61">
        <v>346</v>
      </c>
      <c r="S434" s="61" t="s">
        <v>6322</v>
      </c>
      <c r="T434" s="61" t="s">
        <v>6322</v>
      </c>
      <c r="U434" s="61" t="s">
        <v>2041</v>
      </c>
      <c r="V434" s="61" t="s">
        <v>6823</v>
      </c>
      <c r="W434" s="61" t="s">
        <v>1964</v>
      </c>
      <c r="X434" s="61" t="s">
        <v>1447</v>
      </c>
      <c r="Y434" s="61" t="s">
        <v>3200</v>
      </c>
      <c r="Z434" s="62">
        <v>780</v>
      </c>
      <c r="AA434" s="61">
        <v>142</v>
      </c>
      <c r="AB434" s="62">
        <v>780</v>
      </c>
      <c r="AC434" s="61">
        <v>142</v>
      </c>
      <c r="AD434" s="62">
        <v>780</v>
      </c>
      <c r="AE434" s="61">
        <v>142</v>
      </c>
      <c r="AF434" s="61" t="s">
        <v>2062</v>
      </c>
      <c r="AG434" s="61" t="s">
        <v>1959</v>
      </c>
      <c r="AH434" s="61" t="s">
        <v>1702</v>
      </c>
      <c r="AI434" s="61">
        <v>0</v>
      </c>
      <c r="AJ434" s="61" t="s">
        <v>6758</v>
      </c>
      <c r="AK434" s="62">
        <v>2026</v>
      </c>
      <c r="AL434" s="62">
        <v>5</v>
      </c>
      <c r="AM434" s="62">
        <v>0</v>
      </c>
      <c r="AN434" s="62">
        <v>0</v>
      </c>
      <c r="AO434" s="62">
        <v>10</v>
      </c>
      <c r="AP434" s="61" t="s">
        <v>200</v>
      </c>
      <c r="AQ434" s="61" t="s">
        <v>1298</v>
      </c>
      <c r="AR434" s="61" t="s">
        <v>2635</v>
      </c>
      <c r="AS434" s="61" t="s">
        <v>3201</v>
      </c>
      <c r="AT434" s="61" t="s">
        <v>1702</v>
      </c>
      <c r="AU434" s="61" t="b">
        <v>0</v>
      </c>
      <c r="AV434" s="61" t="b">
        <v>0</v>
      </c>
      <c r="AW434" s="61" t="s">
        <v>1702</v>
      </c>
      <c r="AX434" s="61" t="s">
        <v>1702</v>
      </c>
      <c r="AY434" s="61">
        <v>0</v>
      </c>
      <c r="AZ434" s="61">
        <v>0</v>
      </c>
      <c r="BA434" s="61">
        <v>0</v>
      </c>
      <c r="BB434" s="61" t="s">
        <v>2003</v>
      </c>
      <c r="BC434" s="61">
        <v>11</v>
      </c>
      <c r="BD434" s="61" t="b">
        <v>0</v>
      </c>
      <c r="BH434" s="47" t="s">
        <v>1197</v>
      </c>
      <c r="BI434" s="47" t="str">
        <f t="shared" si="12"/>
        <v>Z18</v>
      </c>
      <c r="BJ434" s="47">
        <v>1219</v>
      </c>
    </row>
    <row r="435" spans="1:62" hidden="1">
      <c r="A435" s="61" t="b">
        <v>0</v>
      </c>
      <c r="B435" s="62">
        <v>12034</v>
      </c>
      <c r="C435" s="61" t="s">
        <v>1702</v>
      </c>
      <c r="D435" s="61" t="s">
        <v>6824</v>
      </c>
      <c r="E435" s="61" t="s">
        <v>6825</v>
      </c>
      <c r="F435" s="61" t="s">
        <v>6224</v>
      </c>
      <c r="G435" s="62" t="s">
        <v>1702</v>
      </c>
      <c r="H435" s="61" t="s">
        <v>200</v>
      </c>
      <c r="I435" s="61" t="s">
        <v>1675</v>
      </c>
      <c r="J435" s="61" t="s">
        <v>6826</v>
      </c>
      <c r="K435" s="61" t="s">
        <v>6825</v>
      </c>
      <c r="L435" s="61" t="s">
        <v>2032</v>
      </c>
      <c r="M435" s="61" t="s">
        <v>1702</v>
      </c>
      <c r="N435" s="61" t="s">
        <v>1702</v>
      </c>
      <c r="O435" s="61" t="s">
        <v>1941</v>
      </c>
      <c r="P435" s="61">
        <v>1.2</v>
      </c>
      <c r="Q435" s="61">
        <v>56</v>
      </c>
      <c r="R435" s="61">
        <v>346</v>
      </c>
      <c r="S435" s="61" t="s">
        <v>6322</v>
      </c>
      <c r="T435" s="61" t="s">
        <v>6322</v>
      </c>
      <c r="U435" s="61" t="s">
        <v>2041</v>
      </c>
      <c r="V435" s="61" t="s">
        <v>6827</v>
      </c>
      <c r="W435" s="61" t="s">
        <v>1964</v>
      </c>
      <c r="X435" s="61" t="s">
        <v>1447</v>
      </c>
      <c r="Y435" s="61" t="s">
        <v>3200</v>
      </c>
      <c r="Z435" s="62">
        <v>211</v>
      </c>
      <c r="AA435" s="61">
        <v>39</v>
      </c>
      <c r="AB435" s="62">
        <v>211</v>
      </c>
      <c r="AC435" s="61">
        <v>39</v>
      </c>
      <c r="AD435" s="62">
        <v>211</v>
      </c>
      <c r="AE435" s="61">
        <v>39</v>
      </c>
      <c r="AF435" s="61" t="s">
        <v>2062</v>
      </c>
      <c r="AG435" s="61" t="s">
        <v>1959</v>
      </c>
      <c r="AH435" s="61" t="s">
        <v>1702</v>
      </c>
      <c r="AI435" s="61">
        <v>0</v>
      </c>
      <c r="AJ435" s="61" t="s">
        <v>6758</v>
      </c>
      <c r="AK435" s="62">
        <v>2026</v>
      </c>
      <c r="AL435" s="62">
        <v>5</v>
      </c>
      <c r="AM435" s="62">
        <v>0</v>
      </c>
      <c r="AN435" s="62">
        <v>0</v>
      </c>
      <c r="AO435" s="62">
        <v>10</v>
      </c>
      <c r="AP435" s="61" t="s">
        <v>200</v>
      </c>
      <c r="AQ435" s="61" t="s">
        <v>1298</v>
      </c>
      <c r="AR435" s="61" t="s">
        <v>2635</v>
      </c>
      <c r="AS435" s="61" t="s">
        <v>3201</v>
      </c>
      <c r="AT435" s="61" t="s">
        <v>1702</v>
      </c>
      <c r="AU435" s="61" t="b">
        <v>0</v>
      </c>
      <c r="AV435" s="61" t="b">
        <v>0</v>
      </c>
      <c r="AW435" s="61" t="s">
        <v>1702</v>
      </c>
      <c r="AX435" s="61" t="s">
        <v>1702</v>
      </c>
      <c r="AY435" s="61">
        <v>0</v>
      </c>
      <c r="AZ435" s="61">
        <v>0</v>
      </c>
      <c r="BA435" s="61">
        <v>0</v>
      </c>
      <c r="BB435" s="61" t="s">
        <v>2003</v>
      </c>
      <c r="BC435" s="61">
        <v>13</v>
      </c>
      <c r="BD435" s="61" t="b">
        <v>0</v>
      </c>
      <c r="BH435" s="47" t="s">
        <v>1197</v>
      </c>
      <c r="BI435" s="47" t="str">
        <f t="shared" si="12"/>
        <v>Z18</v>
      </c>
      <c r="BJ435" s="47">
        <v>1219</v>
      </c>
    </row>
    <row r="436" spans="1:62" hidden="1">
      <c r="A436" s="61" t="b">
        <v>0</v>
      </c>
      <c r="B436" s="62">
        <v>12035</v>
      </c>
      <c r="C436" s="61" t="s">
        <v>1702</v>
      </c>
      <c r="D436" s="61" t="s">
        <v>6824</v>
      </c>
      <c r="E436" s="61" t="s">
        <v>6828</v>
      </c>
      <c r="F436" s="61" t="s">
        <v>6224</v>
      </c>
      <c r="G436" s="62" t="s">
        <v>1702</v>
      </c>
      <c r="H436" s="61" t="s">
        <v>200</v>
      </c>
      <c r="I436" s="61" t="s">
        <v>1675</v>
      </c>
      <c r="J436" s="61" t="s">
        <v>6826</v>
      </c>
      <c r="K436" s="61" t="s">
        <v>6828</v>
      </c>
      <c r="L436" s="61" t="s">
        <v>2032</v>
      </c>
      <c r="M436" s="61" t="s">
        <v>1702</v>
      </c>
      <c r="N436" s="61" t="s">
        <v>1702</v>
      </c>
      <c r="O436" s="61" t="s">
        <v>1941</v>
      </c>
      <c r="P436" s="61">
        <v>1.2</v>
      </c>
      <c r="Q436" s="61">
        <v>56</v>
      </c>
      <c r="R436" s="61">
        <v>346</v>
      </c>
      <c r="S436" s="61" t="s">
        <v>6322</v>
      </c>
      <c r="T436" s="61" t="s">
        <v>6322</v>
      </c>
      <c r="U436" s="61" t="s">
        <v>2041</v>
      </c>
      <c r="V436" s="61" t="s">
        <v>6829</v>
      </c>
      <c r="W436" s="61" t="s">
        <v>1964</v>
      </c>
      <c r="X436" s="61" t="s">
        <v>1447</v>
      </c>
      <c r="Y436" s="61" t="s">
        <v>3200</v>
      </c>
      <c r="Z436" s="62">
        <v>191</v>
      </c>
      <c r="AA436" s="61">
        <v>35</v>
      </c>
      <c r="AB436" s="62">
        <v>191</v>
      </c>
      <c r="AC436" s="61">
        <v>35</v>
      </c>
      <c r="AD436" s="62">
        <v>191</v>
      </c>
      <c r="AE436" s="61">
        <v>35</v>
      </c>
      <c r="AF436" s="61" t="s">
        <v>2062</v>
      </c>
      <c r="AG436" s="61" t="s">
        <v>1959</v>
      </c>
      <c r="AH436" s="61" t="s">
        <v>1702</v>
      </c>
      <c r="AI436" s="61">
        <v>0</v>
      </c>
      <c r="AJ436" s="61" t="s">
        <v>6758</v>
      </c>
      <c r="AK436" s="62">
        <v>2026</v>
      </c>
      <c r="AL436" s="62">
        <v>5</v>
      </c>
      <c r="AM436" s="62">
        <v>0</v>
      </c>
      <c r="AN436" s="62">
        <v>0</v>
      </c>
      <c r="AO436" s="62">
        <v>10</v>
      </c>
      <c r="AP436" s="61" t="s">
        <v>200</v>
      </c>
      <c r="AQ436" s="61" t="s">
        <v>1298</v>
      </c>
      <c r="AR436" s="61" t="s">
        <v>2635</v>
      </c>
      <c r="AS436" s="61" t="s">
        <v>3201</v>
      </c>
      <c r="AT436" s="61" t="s">
        <v>1702</v>
      </c>
      <c r="AU436" s="61" t="b">
        <v>0</v>
      </c>
      <c r="AV436" s="61" t="b">
        <v>0</v>
      </c>
      <c r="AW436" s="61" t="s">
        <v>1702</v>
      </c>
      <c r="AX436" s="61" t="s">
        <v>1702</v>
      </c>
      <c r="AY436" s="61">
        <v>0</v>
      </c>
      <c r="AZ436" s="61">
        <v>0</v>
      </c>
      <c r="BA436" s="61">
        <v>0</v>
      </c>
      <c r="BB436" s="61" t="s">
        <v>2003</v>
      </c>
      <c r="BC436" s="61">
        <v>13</v>
      </c>
      <c r="BD436" s="61" t="b">
        <v>0</v>
      </c>
      <c r="BH436" s="47" t="s">
        <v>1197</v>
      </c>
      <c r="BI436" s="47" t="str">
        <f t="shared" si="12"/>
        <v>Z18</v>
      </c>
      <c r="BJ436" s="47">
        <v>1219</v>
      </c>
    </row>
    <row r="437" spans="1:62" hidden="1">
      <c r="A437" s="61" t="b">
        <v>0</v>
      </c>
      <c r="B437" s="62">
        <v>12036</v>
      </c>
      <c r="C437" s="61" t="s">
        <v>1702</v>
      </c>
      <c r="D437" s="61" t="s">
        <v>6824</v>
      </c>
      <c r="E437" s="61" t="s">
        <v>6830</v>
      </c>
      <c r="F437" s="61" t="s">
        <v>6224</v>
      </c>
      <c r="G437" s="62" t="s">
        <v>1702</v>
      </c>
      <c r="H437" s="61" t="s">
        <v>200</v>
      </c>
      <c r="I437" s="61" t="s">
        <v>1675</v>
      </c>
      <c r="J437" s="61" t="s">
        <v>6826</v>
      </c>
      <c r="K437" s="61" t="s">
        <v>6830</v>
      </c>
      <c r="L437" s="61" t="s">
        <v>2032</v>
      </c>
      <c r="M437" s="61" t="s">
        <v>1702</v>
      </c>
      <c r="N437" s="61" t="s">
        <v>1702</v>
      </c>
      <c r="O437" s="61" t="s">
        <v>1941</v>
      </c>
      <c r="P437" s="61">
        <v>1.2</v>
      </c>
      <c r="Q437" s="61">
        <v>56</v>
      </c>
      <c r="R437" s="61">
        <v>346</v>
      </c>
      <c r="S437" s="61" t="s">
        <v>6322</v>
      </c>
      <c r="T437" s="61" t="s">
        <v>6322</v>
      </c>
      <c r="U437" s="61" t="s">
        <v>2041</v>
      </c>
      <c r="V437" s="61" t="s">
        <v>6831</v>
      </c>
      <c r="W437" s="61" t="s">
        <v>1964</v>
      </c>
      <c r="X437" s="61" t="s">
        <v>1447</v>
      </c>
      <c r="Y437" s="61" t="s">
        <v>3200</v>
      </c>
      <c r="Z437" s="62">
        <v>206</v>
      </c>
      <c r="AA437" s="61">
        <v>38</v>
      </c>
      <c r="AB437" s="62">
        <v>206</v>
      </c>
      <c r="AC437" s="61">
        <v>38</v>
      </c>
      <c r="AD437" s="62">
        <v>206</v>
      </c>
      <c r="AE437" s="61">
        <v>38</v>
      </c>
      <c r="AF437" s="61" t="s">
        <v>2062</v>
      </c>
      <c r="AG437" s="61" t="s">
        <v>1959</v>
      </c>
      <c r="AH437" s="61" t="s">
        <v>1702</v>
      </c>
      <c r="AI437" s="61">
        <v>0</v>
      </c>
      <c r="AJ437" s="61" t="s">
        <v>6758</v>
      </c>
      <c r="AK437" s="62">
        <v>2026</v>
      </c>
      <c r="AL437" s="62">
        <v>5</v>
      </c>
      <c r="AM437" s="62">
        <v>0</v>
      </c>
      <c r="AN437" s="62">
        <v>0</v>
      </c>
      <c r="AO437" s="62">
        <v>10</v>
      </c>
      <c r="AP437" s="61" t="s">
        <v>200</v>
      </c>
      <c r="AQ437" s="61" t="s">
        <v>1298</v>
      </c>
      <c r="AR437" s="61" t="s">
        <v>2635</v>
      </c>
      <c r="AS437" s="61" t="s">
        <v>3201</v>
      </c>
      <c r="AT437" s="61" t="s">
        <v>1702</v>
      </c>
      <c r="AU437" s="61" t="b">
        <v>0</v>
      </c>
      <c r="AV437" s="61" t="b">
        <v>0</v>
      </c>
      <c r="AW437" s="61" t="s">
        <v>1702</v>
      </c>
      <c r="AX437" s="61" t="s">
        <v>1702</v>
      </c>
      <c r="AY437" s="61">
        <v>0</v>
      </c>
      <c r="AZ437" s="61">
        <v>0</v>
      </c>
      <c r="BA437" s="61">
        <v>0</v>
      </c>
      <c r="BB437" s="61" t="s">
        <v>2003</v>
      </c>
      <c r="BC437" s="61">
        <v>13</v>
      </c>
      <c r="BD437" s="61" t="b">
        <v>0</v>
      </c>
      <c r="BH437" s="47" t="s">
        <v>1197</v>
      </c>
      <c r="BI437" s="47" t="str">
        <f t="shared" si="12"/>
        <v>Z18</v>
      </c>
      <c r="BJ437" s="47">
        <v>1219</v>
      </c>
    </row>
    <row r="438" spans="1:62" hidden="1">
      <c r="A438" s="61" t="b">
        <v>0</v>
      </c>
      <c r="B438" s="62">
        <v>12037</v>
      </c>
      <c r="C438" s="61" t="s">
        <v>1702</v>
      </c>
      <c r="D438" s="61" t="s">
        <v>6824</v>
      </c>
      <c r="E438" s="61" t="s">
        <v>6832</v>
      </c>
      <c r="F438" s="61" t="s">
        <v>6224</v>
      </c>
      <c r="G438" s="62" t="s">
        <v>1702</v>
      </c>
      <c r="H438" s="61" t="s">
        <v>200</v>
      </c>
      <c r="I438" s="61" t="s">
        <v>1675</v>
      </c>
      <c r="J438" s="61" t="s">
        <v>6826</v>
      </c>
      <c r="K438" s="61" t="s">
        <v>6832</v>
      </c>
      <c r="L438" s="61" t="s">
        <v>2032</v>
      </c>
      <c r="M438" s="61" t="s">
        <v>1702</v>
      </c>
      <c r="N438" s="61" t="s">
        <v>1702</v>
      </c>
      <c r="O438" s="61" t="s">
        <v>1941</v>
      </c>
      <c r="P438" s="61">
        <v>1.2</v>
      </c>
      <c r="Q438" s="61">
        <v>56</v>
      </c>
      <c r="R438" s="61">
        <v>346</v>
      </c>
      <c r="S438" s="61" t="s">
        <v>6322</v>
      </c>
      <c r="T438" s="61" t="s">
        <v>6322</v>
      </c>
      <c r="U438" s="61" t="s">
        <v>2041</v>
      </c>
      <c r="V438" s="61" t="s">
        <v>6833</v>
      </c>
      <c r="W438" s="61" t="s">
        <v>1964</v>
      </c>
      <c r="X438" s="61" t="s">
        <v>1447</v>
      </c>
      <c r="Y438" s="61" t="s">
        <v>3200</v>
      </c>
      <c r="Z438" s="62">
        <v>104</v>
      </c>
      <c r="AA438" s="61">
        <v>19</v>
      </c>
      <c r="AB438" s="62">
        <v>104</v>
      </c>
      <c r="AC438" s="61">
        <v>19</v>
      </c>
      <c r="AD438" s="62">
        <v>104</v>
      </c>
      <c r="AE438" s="61">
        <v>19</v>
      </c>
      <c r="AF438" s="61" t="s">
        <v>2062</v>
      </c>
      <c r="AG438" s="61" t="s">
        <v>1959</v>
      </c>
      <c r="AH438" s="61" t="s">
        <v>1702</v>
      </c>
      <c r="AI438" s="61">
        <v>0</v>
      </c>
      <c r="AJ438" s="61" t="s">
        <v>6758</v>
      </c>
      <c r="AK438" s="62">
        <v>2026</v>
      </c>
      <c r="AL438" s="62">
        <v>5</v>
      </c>
      <c r="AM438" s="62">
        <v>0</v>
      </c>
      <c r="AN438" s="62">
        <v>0</v>
      </c>
      <c r="AO438" s="62">
        <v>10</v>
      </c>
      <c r="AP438" s="61" t="s">
        <v>200</v>
      </c>
      <c r="AQ438" s="61" t="s">
        <v>1298</v>
      </c>
      <c r="AR438" s="61" t="s">
        <v>2635</v>
      </c>
      <c r="AS438" s="61" t="s">
        <v>3201</v>
      </c>
      <c r="AT438" s="61" t="s">
        <v>1702</v>
      </c>
      <c r="AU438" s="61" t="b">
        <v>0</v>
      </c>
      <c r="AV438" s="61" t="b">
        <v>0</v>
      </c>
      <c r="AW438" s="61" t="s">
        <v>1702</v>
      </c>
      <c r="AX438" s="61" t="s">
        <v>1702</v>
      </c>
      <c r="AY438" s="61">
        <v>0</v>
      </c>
      <c r="AZ438" s="61">
        <v>0</v>
      </c>
      <c r="BA438" s="61">
        <v>0</v>
      </c>
      <c r="BB438" s="61" t="s">
        <v>2003</v>
      </c>
      <c r="BC438" s="61">
        <v>13</v>
      </c>
      <c r="BD438" s="61" t="b">
        <v>0</v>
      </c>
      <c r="BH438" s="47" t="s">
        <v>1197</v>
      </c>
      <c r="BI438" s="47" t="str">
        <f t="shared" si="12"/>
        <v>Z18</v>
      </c>
      <c r="BJ438" s="47">
        <v>1219</v>
      </c>
    </row>
    <row r="439" spans="1:62" hidden="1">
      <c r="A439" s="61" t="b">
        <v>0</v>
      </c>
      <c r="B439" s="62">
        <v>12038</v>
      </c>
      <c r="C439" s="61" t="s">
        <v>1702</v>
      </c>
      <c r="D439" s="61" t="s">
        <v>3198</v>
      </c>
      <c r="E439" s="61" t="s">
        <v>4361</v>
      </c>
      <c r="F439" s="61" t="s">
        <v>1702</v>
      </c>
      <c r="G439" s="62" t="s">
        <v>1702</v>
      </c>
      <c r="H439" s="61" t="s">
        <v>1702</v>
      </c>
      <c r="I439" s="61" t="s">
        <v>1675</v>
      </c>
      <c r="J439" s="61" t="s">
        <v>3199</v>
      </c>
      <c r="K439" s="61" t="s">
        <v>4361</v>
      </c>
      <c r="L439" s="61" t="s">
        <v>2032</v>
      </c>
      <c r="M439" s="61" t="s">
        <v>1702</v>
      </c>
      <c r="N439" s="61" t="s">
        <v>1702</v>
      </c>
      <c r="O439" s="61" t="s">
        <v>1941</v>
      </c>
      <c r="P439" s="61">
        <v>1.2</v>
      </c>
      <c r="Q439" s="61">
        <v>361</v>
      </c>
      <c r="R439" s="61">
        <v>1086</v>
      </c>
      <c r="S439" s="61" t="s">
        <v>4362</v>
      </c>
      <c r="T439" s="61" t="s">
        <v>4362</v>
      </c>
      <c r="U439" s="61" t="s">
        <v>2041</v>
      </c>
      <c r="V439" s="61" t="s">
        <v>4360</v>
      </c>
      <c r="W439" s="61" t="s">
        <v>1964</v>
      </c>
      <c r="X439" s="61" t="s">
        <v>1447</v>
      </c>
      <c r="Y439" s="61" t="s">
        <v>3200</v>
      </c>
      <c r="Z439" s="62">
        <v>14</v>
      </c>
      <c r="AA439" s="61">
        <v>52</v>
      </c>
      <c r="AB439" s="62">
        <v>14</v>
      </c>
      <c r="AC439" s="61">
        <v>52</v>
      </c>
      <c r="AD439" s="62">
        <v>14</v>
      </c>
      <c r="AE439" s="61">
        <v>52</v>
      </c>
      <c r="AF439" s="61" t="s">
        <v>5047</v>
      </c>
      <c r="AG439" s="61" t="s">
        <v>1959</v>
      </c>
      <c r="AH439" s="61" t="s">
        <v>4363</v>
      </c>
      <c r="AI439" s="61">
        <v>0</v>
      </c>
      <c r="AJ439" s="61" t="s">
        <v>4249</v>
      </c>
      <c r="AK439" s="62">
        <v>2025</v>
      </c>
      <c r="AL439" s="62">
        <v>12</v>
      </c>
      <c r="AM439" s="62">
        <v>0</v>
      </c>
      <c r="AN439" s="62">
        <v>4</v>
      </c>
      <c r="AO439" s="62">
        <v>22</v>
      </c>
      <c r="AP439" s="61" t="s">
        <v>1702</v>
      </c>
      <c r="AQ439" s="61" t="s">
        <v>1702</v>
      </c>
      <c r="AR439" s="61" t="s">
        <v>1702</v>
      </c>
      <c r="AS439" s="61" t="s">
        <v>3201</v>
      </c>
      <c r="AT439" s="61" t="s">
        <v>1702</v>
      </c>
      <c r="AU439" s="61" t="b">
        <v>1</v>
      </c>
      <c r="AV439" s="61" t="b">
        <v>0</v>
      </c>
      <c r="AW439" s="61" t="s">
        <v>1702</v>
      </c>
      <c r="AX439" s="61" t="s">
        <v>1702</v>
      </c>
      <c r="AY439" s="61">
        <v>0</v>
      </c>
      <c r="AZ439" s="61">
        <v>0</v>
      </c>
      <c r="BA439" s="61">
        <v>0</v>
      </c>
      <c r="BB439" s="61" t="s">
        <v>2003</v>
      </c>
      <c r="BC439" s="61">
        <v>15</v>
      </c>
      <c r="BD439" s="61" t="b">
        <v>0</v>
      </c>
      <c r="BH439" s="47" t="s">
        <v>1197</v>
      </c>
      <c r="BI439" s="47" t="str">
        <f t="shared" si="12"/>
        <v>Z18</v>
      </c>
      <c r="BJ439" s="47">
        <v>1219</v>
      </c>
    </row>
    <row r="440" spans="1:62" hidden="1">
      <c r="A440" s="61" t="b">
        <v>0</v>
      </c>
      <c r="B440" s="62">
        <v>12041</v>
      </c>
      <c r="C440" s="61" t="s">
        <v>1702</v>
      </c>
      <c r="D440" s="61" t="s">
        <v>5566</v>
      </c>
      <c r="E440" s="61" t="s">
        <v>5575</v>
      </c>
      <c r="F440" s="61" t="s">
        <v>5559</v>
      </c>
      <c r="G440" s="62" t="s">
        <v>1702</v>
      </c>
      <c r="H440" s="61" t="s">
        <v>978</v>
      </c>
      <c r="I440" s="61" t="s">
        <v>1675</v>
      </c>
      <c r="J440" s="61" t="s">
        <v>5567</v>
      </c>
      <c r="K440" s="61" t="s">
        <v>5575</v>
      </c>
      <c r="L440" s="61" t="s">
        <v>2032</v>
      </c>
      <c r="M440" s="61" t="s">
        <v>1702</v>
      </c>
      <c r="N440" s="61" t="s">
        <v>1702</v>
      </c>
      <c r="O440" s="61" t="s">
        <v>1960</v>
      </c>
      <c r="P440" s="61">
        <v>1</v>
      </c>
      <c r="Q440" s="61">
        <v>400</v>
      </c>
      <c r="R440" s="61">
        <v>520</v>
      </c>
      <c r="S440" s="61" t="s">
        <v>2381</v>
      </c>
      <c r="T440" s="61" t="s">
        <v>2381</v>
      </c>
      <c r="U440" s="61" t="s">
        <v>2041</v>
      </c>
      <c r="V440" s="61" t="s">
        <v>5576</v>
      </c>
      <c r="W440" s="61" t="s">
        <v>1938</v>
      </c>
      <c r="X440" s="61" t="s">
        <v>1447</v>
      </c>
      <c r="Y440" s="61" t="s">
        <v>5568</v>
      </c>
      <c r="Z440" s="62">
        <v>160</v>
      </c>
      <c r="AA440" s="61">
        <v>259</v>
      </c>
      <c r="AB440" s="62">
        <v>160</v>
      </c>
      <c r="AC440" s="61">
        <v>259</v>
      </c>
      <c r="AD440" s="62">
        <v>160</v>
      </c>
      <c r="AE440" s="61">
        <v>259</v>
      </c>
      <c r="AF440" s="61" t="s">
        <v>3881</v>
      </c>
      <c r="AG440" s="61" t="s">
        <v>1959</v>
      </c>
      <c r="AH440" s="61" t="s">
        <v>1702</v>
      </c>
      <c r="AI440" s="61">
        <v>0</v>
      </c>
      <c r="AJ440" s="61" t="s">
        <v>4413</v>
      </c>
      <c r="AK440" s="62">
        <v>2026</v>
      </c>
      <c r="AL440" s="62">
        <v>4</v>
      </c>
      <c r="AM440" s="62">
        <v>0</v>
      </c>
      <c r="AN440" s="62">
        <v>1</v>
      </c>
      <c r="AO440" s="62">
        <v>16</v>
      </c>
      <c r="AP440" s="61" t="s">
        <v>978</v>
      </c>
      <c r="AQ440" s="61" t="s">
        <v>1221</v>
      </c>
      <c r="AR440" s="61" t="s">
        <v>2382</v>
      </c>
      <c r="AS440" s="61" t="s">
        <v>5570</v>
      </c>
      <c r="AT440" s="61" t="s">
        <v>1702</v>
      </c>
      <c r="AU440" s="61" t="b">
        <v>1</v>
      </c>
      <c r="AV440" s="61" t="b">
        <v>0</v>
      </c>
      <c r="AW440" s="61" t="s">
        <v>1702</v>
      </c>
      <c r="AX440" s="61" t="s">
        <v>1702</v>
      </c>
      <c r="AY440" s="61">
        <v>0</v>
      </c>
      <c r="AZ440" s="61">
        <v>0</v>
      </c>
      <c r="BA440" s="61">
        <v>0</v>
      </c>
      <c r="BB440" s="61" t="s">
        <v>5571</v>
      </c>
      <c r="BC440" s="61">
        <v>1</v>
      </c>
      <c r="BD440" s="61" t="b">
        <v>0</v>
      </c>
      <c r="BH440" s="47" t="s">
        <v>1197</v>
      </c>
      <c r="BI440" s="47" t="str">
        <f t="shared" si="12"/>
        <v>Z27</v>
      </c>
      <c r="BJ440" s="47">
        <v>1219</v>
      </c>
    </row>
    <row r="441" spans="1:62" hidden="1">
      <c r="A441" s="61" t="b">
        <v>0</v>
      </c>
      <c r="B441" s="62">
        <v>12042</v>
      </c>
      <c r="C441" s="61" t="s">
        <v>1702</v>
      </c>
      <c r="D441" s="61" t="s">
        <v>5566</v>
      </c>
      <c r="E441" s="61" t="s">
        <v>5577</v>
      </c>
      <c r="F441" s="61" t="s">
        <v>5520</v>
      </c>
      <c r="G441" s="62" t="s">
        <v>1702</v>
      </c>
      <c r="H441" s="61" t="s">
        <v>941</v>
      </c>
      <c r="I441" s="61" t="s">
        <v>1675</v>
      </c>
      <c r="J441" s="61" t="s">
        <v>5567</v>
      </c>
      <c r="K441" s="61" t="s">
        <v>5577</v>
      </c>
      <c r="L441" s="61" t="s">
        <v>2032</v>
      </c>
      <c r="M441" s="61" t="s">
        <v>1702</v>
      </c>
      <c r="N441" s="61" t="s">
        <v>1702</v>
      </c>
      <c r="O441" s="61" t="s">
        <v>1960</v>
      </c>
      <c r="P441" s="61">
        <v>1</v>
      </c>
      <c r="Q441" s="61">
        <v>380</v>
      </c>
      <c r="R441" s="61">
        <v>443</v>
      </c>
      <c r="S441" s="61" t="s">
        <v>5038</v>
      </c>
      <c r="T441" s="61" t="s">
        <v>5038</v>
      </c>
      <c r="U441" s="61" t="s">
        <v>2041</v>
      </c>
      <c r="V441" s="61" t="s">
        <v>5578</v>
      </c>
      <c r="W441" s="61" t="s">
        <v>1938</v>
      </c>
      <c r="X441" s="61" t="s">
        <v>1447</v>
      </c>
      <c r="Y441" s="61" t="s">
        <v>5568</v>
      </c>
      <c r="Z441" s="62">
        <v>119</v>
      </c>
      <c r="AA441" s="61">
        <v>154</v>
      </c>
      <c r="AB441" s="62">
        <v>119</v>
      </c>
      <c r="AC441" s="61">
        <v>154</v>
      </c>
      <c r="AD441" s="62">
        <v>119</v>
      </c>
      <c r="AE441" s="61">
        <v>154</v>
      </c>
      <c r="AF441" s="61" t="s">
        <v>2237</v>
      </c>
      <c r="AG441" s="61" t="s">
        <v>1959</v>
      </c>
      <c r="AH441" s="61" t="s">
        <v>1702</v>
      </c>
      <c r="AI441" s="61">
        <v>0</v>
      </c>
      <c r="AJ441" s="61" t="s">
        <v>4413</v>
      </c>
      <c r="AK441" s="62">
        <v>2026</v>
      </c>
      <c r="AL441" s="62">
        <v>4</v>
      </c>
      <c r="AM441" s="62">
        <v>0</v>
      </c>
      <c r="AN441" s="62">
        <v>1</v>
      </c>
      <c r="AO441" s="62">
        <v>16</v>
      </c>
      <c r="AP441" s="61" t="s">
        <v>941</v>
      </c>
      <c r="AQ441" s="61" t="s">
        <v>1221</v>
      </c>
      <c r="AR441" s="61" t="s">
        <v>5039</v>
      </c>
      <c r="AS441" s="61" t="s">
        <v>5570</v>
      </c>
      <c r="AT441" s="61" t="s">
        <v>1702</v>
      </c>
      <c r="AU441" s="61" t="b">
        <v>1</v>
      </c>
      <c r="AV441" s="61" t="b">
        <v>0</v>
      </c>
      <c r="AW441" s="61" t="s">
        <v>1702</v>
      </c>
      <c r="AX441" s="61" t="s">
        <v>1702</v>
      </c>
      <c r="AY441" s="61">
        <v>0</v>
      </c>
      <c r="AZ441" s="61">
        <v>0</v>
      </c>
      <c r="BA441" s="61">
        <v>0</v>
      </c>
      <c r="BB441" s="61" t="s">
        <v>5571</v>
      </c>
      <c r="BC441" s="61">
        <v>1</v>
      </c>
      <c r="BD441" s="61" t="b">
        <v>0</v>
      </c>
      <c r="BH441" s="47" t="s">
        <v>1197</v>
      </c>
      <c r="BI441" s="47" t="str">
        <f t="shared" si="12"/>
        <v>Z27</v>
      </c>
      <c r="BJ441" s="47">
        <v>1219</v>
      </c>
    </row>
    <row r="442" spans="1:62" hidden="1">
      <c r="A442" s="61" t="b">
        <v>0</v>
      </c>
      <c r="B442" s="62">
        <v>12043</v>
      </c>
      <c r="C442" s="61" t="s">
        <v>1702</v>
      </c>
      <c r="D442" s="61" t="s">
        <v>5566</v>
      </c>
      <c r="E442" s="61" t="s">
        <v>5580</v>
      </c>
      <c r="F442" s="61" t="s">
        <v>5520</v>
      </c>
      <c r="G442" s="62" t="s">
        <v>1702</v>
      </c>
      <c r="H442" s="61" t="s">
        <v>941</v>
      </c>
      <c r="I442" s="61" t="s">
        <v>1675</v>
      </c>
      <c r="J442" s="61" t="s">
        <v>5567</v>
      </c>
      <c r="K442" s="61" t="s">
        <v>5580</v>
      </c>
      <c r="L442" s="61" t="s">
        <v>2032</v>
      </c>
      <c r="M442" s="61" t="s">
        <v>1702</v>
      </c>
      <c r="N442" s="61" t="s">
        <v>1702</v>
      </c>
      <c r="O442" s="61" t="s">
        <v>1960</v>
      </c>
      <c r="P442" s="61">
        <v>1</v>
      </c>
      <c r="Q442" s="61">
        <v>380</v>
      </c>
      <c r="R442" s="61">
        <v>443</v>
      </c>
      <c r="S442" s="61" t="s">
        <v>5038</v>
      </c>
      <c r="T442" s="61" t="s">
        <v>1702</v>
      </c>
      <c r="U442" s="61" t="s">
        <v>2041</v>
      </c>
      <c r="V442" s="61" t="s">
        <v>5578</v>
      </c>
      <c r="W442" s="61" t="s">
        <v>1938</v>
      </c>
      <c r="X442" s="61" t="s">
        <v>1447</v>
      </c>
      <c r="Y442" s="61" t="s">
        <v>5568</v>
      </c>
      <c r="Z442" s="62">
        <v>5</v>
      </c>
      <c r="AA442" s="61">
        <v>5</v>
      </c>
      <c r="AB442" s="62">
        <v>5</v>
      </c>
      <c r="AC442" s="61">
        <v>5</v>
      </c>
      <c r="AD442" s="62">
        <v>5</v>
      </c>
      <c r="AE442" s="61">
        <v>5</v>
      </c>
      <c r="AF442" s="61" t="s">
        <v>2237</v>
      </c>
      <c r="AG442" s="61" t="s">
        <v>1959</v>
      </c>
      <c r="AH442" s="61" t="s">
        <v>1702</v>
      </c>
      <c r="AI442" s="61">
        <v>0</v>
      </c>
      <c r="AJ442" s="61" t="s">
        <v>4413</v>
      </c>
      <c r="AK442" s="62">
        <v>2026</v>
      </c>
      <c r="AL442" s="62">
        <v>4</v>
      </c>
      <c r="AM442" s="62">
        <v>0</v>
      </c>
      <c r="AN442" s="62">
        <v>1</v>
      </c>
      <c r="AO442" s="62">
        <v>16</v>
      </c>
      <c r="AP442" s="61" t="s">
        <v>941</v>
      </c>
      <c r="AQ442" s="61" t="s">
        <v>1221</v>
      </c>
      <c r="AR442" s="61" t="s">
        <v>5039</v>
      </c>
      <c r="AS442" s="61" t="s">
        <v>5570</v>
      </c>
      <c r="AT442" s="61" t="s">
        <v>1702</v>
      </c>
      <c r="AU442" s="61" t="b">
        <v>1</v>
      </c>
      <c r="AV442" s="61" t="b">
        <v>0</v>
      </c>
      <c r="AW442" s="61" t="s">
        <v>1702</v>
      </c>
      <c r="AX442" s="61" t="s">
        <v>1702</v>
      </c>
      <c r="AY442" s="61">
        <v>0</v>
      </c>
      <c r="AZ442" s="61">
        <v>0</v>
      </c>
      <c r="BA442" s="61">
        <v>0</v>
      </c>
      <c r="BB442" s="61" t="s">
        <v>5571</v>
      </c>
      <c r="BC442" s="61">
        <v>1</v>
      </c>
      <c r="BD442" s="61" t="b">
        <v>0</v>
      </c>
      <c r="BH442" s="47" t="s">
        <v>1197</v>
      </c>
      <c r="BI442" s="47" t="str">
        <f t="shared" si="12"/>
        <v>Z27</v>
      </c>
      <c r="BJ442" s="47">
        <v>1219</v>
      </c>
    </row>
    <row r="443" spans="1:62" hidden="1">
      <c r="A443" s="61" t="b">
        <v>0</v>
      </c>
      <c r="B443" s="62">
        <v>12044</v>
      </c>
      <c r="C443" s="61" t="s">
        <v>1702</v>
      </c>
      <c r="D443" s="61" t="s">
        <v>5566</v>
      </c>
      <c r="E443" s="61" t="s">
        <v>6834</v>
      </c>
      <c r="F443" s="61" t="s">
        <v>6256</v>
      </c>
      <c r="G443" s="62" t="s">
        <v>1702</v>
      </c>
      <c r="H443" s="61" t="s">
        <v>990</v>
      </c>
      <c r="I443" s="61" t="s">
        <v>1675</v>
      </c>
      <c r="J443" s="61" t="s">
        <v>5567</v>
      </c>
      <c r="K443" s="61" t="s">
        <v>6834</v>
      </c>
      <c r="L443" s="61" t="s">
        <v>2032</v>
      </c>
      <c r="M443" s="61" t="s">
        <v>1702</v>
      </c>
      <c r="N443" s="61" t="s">
        <v>1702</v>
      </c>
      <c r="O443" s="61" t="s">
        <v>1960</v>
      </c>
      <c r="P443" s="61">
        <v>1</v>
      </c>
      <c r="Q443" s="61">
        <v>635</v>
      </c>
      <c r="R443" s="61">
        <v>0</v>
      </c>
      <c r="S443" s="61" t="s">
        <v>5579</v>
      </c>
      <c r="T443" s="61" t="s">
        <v>5579</v>
      </c>
      <c r="U443" s="61" t="s">
        <v>2041</v>
      </c>
      <c r="V443" s="61" t="s">
        <v>6835</v>
      </c>
      <c r="W443" s="61" t="s">
        <v>1938</v>
      </c>
      <c r="X443" s="61" t="s">
        <v>1447</v>
      </c>
      <c r="Y443" s="61" t="s">
        <v>5568</v>
      </c>
      <c r="Z443" s="62">
        <v>1</v>
      </c>
      <c r="AA443" s="61">
        <v>830</v>
      </c>
      <c r="AB443" s="62">
        <v>1</v>
      </c>
      <c r="AC443" s="61">
        <v>830</v>
      </c>
      <c r="AD443" s="62">
        <v>1</v>
      </c>
      <c r="AE443" s="61">
        <v>830</v>
      </c>
      <c r="AF443" s="61" t="s">
        <v>4333</v>
      </c>
      <c r="AG443" s="61" t="s">
        <v>1958</v>
      </c>
      <c r="AH443" s="61" t="s">
        <v>1702</v>
      </c>
      <c r="AI443" s="61">
        <v>0</v>
      </c>
      <c r="AJ443" s="61" t="s">
        <v>6836</v>
      </c>
      <c r="AK443" s="62">
        <v>2026</v>
      </c>
      <c r="AL443" s="62">
        <v>5</v>
      </c>
      <c r="AM443" s="62">
        <v>0</v>
      </c>
      <c r="AN443" s="62">
        <v>0</v>
      </c>
      <c r="AO443" s="62">
        <v>7</v>
      </c>
      <c r="AP443" s="61" t="s">
        <v>990</v>
      </c>
      <c r="AQ443" s="61" t="s">
        <v>1221</v>
      </c>
      <c r="AR443" s="61" t="s">
        <v>5569</v>
      </c>
      <c r="AS443" s="61" t="s">
        <v>5570</v>
      </c>
      <c r="AT443" s="61" t="s">
        <v>1702</v>
      </c>
      <c r="AU443" s="61" t="b">
        <v>0</v>
      </c>
      <c r="AV443" s="61" t="b">
        <v>0</v>
      </c>
      <c r="AW443" s="61" t="s">
        <v>1702</v>
      </c>
      <c r="AX443" s="61" t="s">
        <v>1702</v>
      </c>
      <c r="AY443" s="61">
        <v>0</v>
      </c>
      <c r="AZ443" s="61">
        <v>0</v>
      </c>
      <c r="BA443" s="61">
        <v>0</v>
      </c>
      <c r="BB443" s="61" t="s">
        <v>5571</v>
      </c>
      <c r="BC443" s="61">
        <v>1</v>
      </c>
      <c r="BD443" s="61" t="b">
        <v>0</v>
      </c>
      <c r="BH443" s="47" t="s">
        <v>1197</v>
      </c>
      <c r="BI443" s="47" t="str">
        <f t="shared" si="12"/>
        <v>Z27</v>
      </c>
      <c r="BJ443" s="47">
        <v>1219</v>
      </c>
    </row>
    <row r="444" spans="1:62" hidden="1">
      <c r="A444" s="61" t="b">
        <v>0</v>
      </c>
      <c r="B444" s="62">
        <v>12049</v>
      </c>
      <c r="C444" s="61" t="s">
        <v>1702</v>
      </c>
      <c r="D444" s="61" t="s">
        <v>4620</v>
      </c>
      <c r="E444" s="61" t="s">
        <v>5073</v>
      </c>
      <c r="F444" s="61" t="s">
        <v>2030</v>
      </c>
      <c r="G444" s="62" t="s">
        <v>1702</v>
      </c>
      <c r="H444" s="61" t="s">
        <v>95</v>
      </c>
      <c r="I444" s="61" t="s">
        <v>1675</v>
      </c>
      <c r="J444" s="61" t="s">
        <v>4621</v>
      </c>
      <c r="K444" s="61" t="s">
        <v>5073</v>
      </c>
      <c r="L444" s="61" t="s">
        <v>2032</v>
      </c>
      <c r="M444" s="61" t="s">
        <v>1702</v>
      </c>
      <c r="N444" s="61" t="s">
        <v>1702</v>
      </c>
      <c r="O444" s="61" t="s">
        <v>1947</v>
      </c>
      <c r="P444" s="61">
        <v>0.7</v>
      </c>
      <c r="Q444" s="61">
        <v>146</v>
      </c>
      <c r="R444" s="61">
        <v>1219</v>
      </c>
      <c r="S444" s="61" t="s">
        <v>4622</v>
      </c>
      <c r="T444" s="61" t="s">
        <v>4622</v>
      </c>
      <c r="U444" s="61" t="s">
        <v>2041</v>
      </c>
      <c r="V444" s="61" t="s">
        <v>5074</v>
      </c>
      <c r="W444" s="61" t="s">
        <v>1962</v>
      </c>
      <c r="X444" s="61" t="s">
        <v>1447</v>
      </c>
      <c r="Y444" s="61" t="s">
        <v>4364</v>
      </c>
      <c r="Z444" s="62">
        <v>6</v>
      </c>
      <c r="AA444" s="61">
        <v>6</v>
      </c>
      <c r="AB444" s="62">
        <v>6</v>
      </c>
      <c r="AC444" s="61">
        <v>6</v>
      </c>
      <c r="AD444" s="62">
        <v>6</v>
      </c>
      <c r="AE444" s="61">
        <v>6</v>
      </c>
      <c r="AF444" s="61" t="s">
        <v>2265</v>
      </c>
      <c r="AG444" s="61" t="s">
        <v>1959</v>
      </c>
      <c r="AH444" s="61" t="s">
        <v>1702</v>
      </c>
      <c r="AI444" s="61">
        <v>0</v>
      </c>
      <c r="AJ444" s="61" t="s">
        <v>4600</v>
      </c>
      <c r="AK444" s="62">
        <v>2026</v>
      </c>
      <c r="AL444" s="62">
        <v>2</v>
      </c>
      <c r="AM444" s="62">
        <v>0</v>
      </c>
      <c r="AN444" s="62">
        <v>3</v>
      </c>
      <c r="AO444" s="62">
        <v>0</v>
      </c>
      <c r="AP444" s="61" t="s">
        <v>95</v>
      </c>
      <c r="AQ444" s="61" t="s">
        <v>1221</v>
      </c>
      <c r="AR444" s="61" t="s">
        <v>4623</v>
      </c>
      <c r="AS444" s="61" t="s">
        <v>4365</v>
      </c>
      <c r="AT444" s="61" t="s">
        <v>1702</v>
      </c>
      <c r="AU444" s="61" t="b">
        <v>1</v>
      </c>
      <c r="AV444" s="61" t="b">
        <v>0</v>
      </c>
      <c r="AW444" s="61" t="s">
        <v>1702</v>
      </c>
      <c r="AX444" s="61" t="s">
        <v>1702</v>
      </c>
      <c r="AY444" s="61">
        <v>0</v>
      </c>
      <c r="AZ444" s="61">
        <v>0</v>
      </c>
      <c r="BA444" s="61">
        <v>0</v>
      </c>
      <c r="BB444" s="61" t="s">
        <v>3631</v>
      </c>
      <c r="BC444" s="61">
        <v>12</v>
      </c>
      <c r="BD444" s="61" t="b">
        <v>0</v>
      </c>
      <c r="BH444" s="47" t="s">
        <v>1197</v>
      </c>
      <c r="BI444" s="47" t="str">
        <f t="shared" si="12"/>
        <v>Z08</v>
      </c>
      <c r="BJ444" s="47">
        <v>1219</v>
      </c>
    </row>
    <row r="445" spans="1:62" hidden="1">
      <c r="A445" s="61" t="b">
        <v>0</v>
      </c>
      <c r="B445" s="62">
        <v>12050</v>
      </c>
      <c r="C445" s="61" t="s">
        <v>1702</v>
      </c>
      <c r="D445" s="61" t="s">
        <v>5077</v>
      </c>
      <c r="E445" s="61" t="s">
        <v>5082</v>
      </c>
      <c r="F445" s="61" t="s">
        <v>2480</v>
      </c>
      <c r="G445" s="62" t="s">
        <v>1702</v>
      </c>
      <c r="H445" s="61" t="s">
        <v>908</v>
      </c>
      <c r="I445" s="61" t="s">
        <v>1675</v>
      </c>
      <c r="J445" s="61" t="s">
        <v>5078</v>
      </c>
      <c r="K445" s="61" t="s">
        <v>5082</v>
      </c>
      <c r="L445" s="61" t="s">
        <v>2032</v>
      </c>
      <c r="M445" s="61" t="s">
        <v>1702</v>
      </c>
      <c r="N445" s="61" t="s">
        <v>1702</v>
      </c>
      <c r="O445" s="61" t="s">
        <v>1947</v>
      </c>
      <c r="P445" s="61">
        <v>0.7</v>
      </c>
      <c r="Q445" s="61">
        <v>197</v>
      </c>
      <c r="R445" s="61">
        <v>311</v>
      </c>
      <c r="S445" s="61" t="s">
        <v>5079</v>
      </c>
      <c r="T445" s="61" t="s">
        <v>1702</v>
      </c>
      <c r="U445" s="61" t="s">
        <v>2041</v>
      </c>
      <c r="V445" s="61" t="s">
        <v>5080</v>
      </c>
      <c r="W445" s="61" t="s">
        <v>1962</v>
      </c>
      <c r="X445" s="61" t="s">
        <v>1447</v>
      </c>
      <c r="Y445" s="61" t="s">
        <v>4364</v>
      </c>
      <c r="Z445" s="62">
        <v>135</v>
      </c>
      <c r="AA445" s="61">
        <v>45</v>
      </c>
      <c r="AB445" s="62">
        <v>135</v>
      </c>
      <c r="AC445" s="61">
        <v>45</v>
      </c>
      <c r="AD445" s="62">
        <v>135</v>
      </c>
      <c r="AE445" s="61">
        <v>45</v>
      </c>
      <c r="AF445" s="61" t="s">
        <v>2095</v>
      </c>
      <c r="AG445" s="61" t="s">
        <v>1959</v>
      </c>
      <c r="AH445" s="61" t="s">
        <v>1702</v>
      </c>
      <c r="AI445" s="61">
        <v>0</v>
      </c>
      <c r="AJ445" s="61" t="s">
        <v>4969</v>
      </c>
      <c r="AK445" s="62">
        <v>2026</v>
      </c>
      <c r="AL445" s="62">
        <v>2</v>
      </c>
      <c r="AM445" s="62">
        <v>0</v>
      </c>
      <c r="AN445" s="62">
        <v>2</v>
      </c>
      <c r="AO445" s="62">
        <v>24</v>
      </c>
      <c r="AP445" s="61" t="s">
        <v>908</v>
      </c>
      <c r="AQ445" s="61" t="s">
        <v>1221</v>
      </c>
      <c r="AR445" s="61" t="s">
        <v>5081</v>
      </c>
      <c r="AS445" s="61" t="s">
        <v>4365</v>
      </c>
      <c r="AT445" s="61" t="s">
        <v>1702</v>
      </c>
      <c r="AU445" s="61" t="b">
        <v>1</v>
      </c>
      <c r="AV445" s="61" t="b">
        <v>0</v>
      </c>
      <c r="AW445" s="61" t="s">
        <v>1702</v>
      </c>
      <c r="AX445" s="61" t="s">
        <v>1702</v>
      </c>
      <c r="AY445" s="61">
        <v>0</v>
      </c>
      <c r="AZ445" s="61">
        <v>0</v>
      </c>
      <c r="BA445" s="61">
        <v>0</v>
      </c>
      <c r="BB445" s="61" t="s">
        <v>3631</v>
      </c>
      <c r="BC445" s="61">
        <v>14</v>
      </c>
      <c r="BD445" s="61" t="b">
        <v>0</v>
      </c>
      <c r="BH445" s="47" t="s">
        <v>1197</v>
      </c>
      <c r="BI445" s="47" t="str">
        <f t="shared" si="12"/>
        <v>Z08</v>
      </c>
      <c r="BJ445" s="47">
        <v>1219</v>
      </c>
    </row>
    <row r="446" spans="1:62" hidden="1">
      <c r="A446" s="61" t="b">
        <v>0</v>
      </c>
      <c r="B446" s="62">
        <v>12051</v>
      </c>
      <c r="C446" s="61" t="s">
        <v>1702</v>
      </c>
      <c r="D446" s="61" t="s">
        <v>5077</v>
      </c>
      <c r="E446" s="61" t="s">
        <v>5083</v>
      </c>
      <c r="F446" s="61" t="s">
        <v>2065</v>
      </c>
      <c r="G446" s="62" t="s">
        <v>1702</v>
      </c>
      <c r="H446" s="61" t="s">
        <v>563</v>
      </c>
      <c r="I446" s="61" t="s">
        <v>1675</v>
      </c>
      <c r="J446" s="61" t="s">
        <v>5078</v>
      </c>
      <c r="K446" s="61" t="s">
        <v>5083</v>
      </c>
      <c r="L446" s="61" t="s">
        <v>2032</v>
      </c>
      <c r="M446" s="61" t="s">
        <v>1702</v>
      </c>
      <c r="N446" s="61" t="s">
        <v>1702</v>
      </c>
      <c r="O446" s="61" t="s">
        <v>1947</v>
      </c>
      <c r="P446" s="61">
        <v>0.7</v>
      </c>
      <c r="Q446" s="61">
        <v>388</v>
      </c>
      <c r="R446" s="61">
        <v>935</v>
      </c>
      <c r="S446" s="61" t="s">
        <v>5084</v>
      </c>
      <c r="T446" s="61" t="s">
        <v>5084</v>
      </c>
      <c r="U446" s="61" t="s">
        <v>2041</v>
      </c>
      <c r="V446" s="61" t="s">
        <v>5085</v>
      </c>
      <c r="W446" s="61" t="s">
        <v>1962</v>
      </c>
      <c r="X446" s="61" t="s">
        <v>1447</v>
      </c>
      <c r="Y446" s="61" t="s">
        <v>4364</v>
      </c>
      <c r="Z446" s="62">
        <v>186</v>
      </c>
      <c r="AA446" s="61">
        <v>364</v>
      </c>
      <c r="AB446" s="62">
        <v>186</v>
      </c>
      <c r="AC446" s="61">
        <v>364</v>
      </c>
      <c r="AD446" s="62">
        <v>186</v>
      </c>
      <c r="AE446" s="61">
        <v>364</v>
      </c>
      <c r="AF446" s="61" t="s">
        <v>2275</v>
      </c>
      <c r="AG446" s="61" t="s">
        <v>1959</v>
      </c>
      <c r="AH446" s="61" t="s">
        <v>1702</v>
      </c>
      <c r="AI446" s="61">
        <v>0</v>
      </c>
      <c r="AJ446" s="61" t="s">
        <v>4911</v>
      </c>
      <c r="AK446" s="62">
        <v>2026</v>
      </c>
      <c r="AL446" s="62">
        <v>2</v>
      </c>
      <c r="AM446" s="62">
        <v>0</v>
      </c>
      <c r="AN446" s="62">
        <v>2</v>
      </c>
      <c r="AO446" s="62">
        <v>22</v>
      </c>
      <c r="AP446" s="61" t="s">
        <v>563</v>
      </c>
      <c r="AQ446" s="61" t="s">
        <v>1799</v>
      </c>
      <c r="AR446" s="61" t="s">
        <v>2843</v>
      </c>
      <c r="AS446" s="61" t="s">
        <v>4365</v>
      </c>
      <c r="AT446" s="61" t="s">
        <v>1702</v>
      </c>
      <c r="AU446" s="61" t="b">
        <v>1</v>
      </c>
      <c r="AV446" s="61" t="b">
        <v>0</v>
      </c>
      <c r="AW446" s="61" t="s">
        <v>1702</v>
      </c>
      <c r="AX446" s="61" t="s">
        <v>1702</v>
      </c>
      <c r="AY446" s="61">
        <v>0</v>
      </c>
      <c r="AZ446" s="61">
        <v>0</v>
      </c>
      <c r="BA446" s="61">
        <v>0</v>
      </c>
      <c r="BB446" s="61" t="s">
        <v>3631</v>
      </c>
      <c r="BC446" s="61">
        <v>14</v>
      </c>
      <c r="BD446" s="61" t="b">
        <v>0</v>
      </c>
      <c r="BH446" s="47" t="s">
        <v>1197</v>
      </c>
      <c r="BI446" s="47" t="str">
        <f t="shared" si="12"/>
        <v>Z08</v>
      </c>
      <c r="BJ446" s="47">
        <v>1219</v>
      </c>
    </row>
    <row r="447" spans="1:62" hidden="1">
      <c r="A447" s="61" t="b">
        <v>0</v>
      </c>
      <c r="B447" s="62">
        <v>12052</v>
      </c>
      <c r="C447" s="61" t="s">
        <v>1702</v>
      </c>
      <c r="D447" s="61" t="s">
        <v>5086</v>
      </c>
      <c r="E447" s="61" t="s">
        <v>5088</v>
      </c>
      <c r="F447" s="61" t="s">
        <v>1702</v>
      </c>
      <c r="G447" s="62" t="s">
        <v>1702</v>
      </c>
      <c r="H447" s="61" t="s">
        <v>1702</v>
      </c>
      <c r="I447" s="61" t="s">
        <v>1675</v>
      </c>
      <c r="J447" s="61" t="s">
        <v>5087</v>
      </c>
      <c r="K447" s="61" t="s">
        <v>5088</v>
      </c>
      <c r="L447" s="61" t="s">
        <v>2032</v>
      </c>
      <c r="M447" s="61" t="s">
        <v>1702</v>
      </c>
      <c r="N447" s="61" t="s">
        <v>1702</v>
      </c>
      <c r="O447" s="61" t="s">
        <v>1947</v>
      </c>
      <c r="P447" s="61">
        <v>0.7</v>
      </c>
      <c r="Q447" s="61">
        <v>90</v>
      </c>
      <c r="R447" s="61">
        <v>0</v>
      </c>
      <c r="S447" s="61" t="s">
        <v>4650</v>
      </c>
      <c r="T447" s="61" t="s">
        <v>4650</v>
      </c>
      <c r="U447" s="61" t="s">
        <v>2041</v>
      </c>
      <c r="V447" s="61" t="s">
        <v>5089</v>
      </c>
      <c r="W447" s="61" t="s">
        <v>1962</v>
      </c>
      <c r="X447" s="61" t="s">
        <v>1447</v>
      </c>
      <c r="Y447" s="61" t="s">
        <v>4364</v>
      </c>
      <c r="Z447" s="62">
        <v>1</v>
      </c>
      <c r="AA447" s="61">
        <v>51</v>
      </c>
      <c r="AB447" s="62">
        <v>1</v>
      </c>
      <c r="AC447" s="61">
        <v>51</v>
      </c>
      <c r="AD447" s="62">
        <v>1</v>
      </c>
      <c r="AE447" s="61">
        <v>51</v>
      </c>
      <c r="AF447" s="61" t="s">
        <v>2666</v>
      </c>
      <c r="AG447" s="61" t="s">
        <v>1958</v>
      </c>
      <c r="AH447" s="61" t="s">
        <v>1702</v>
      </c>
      <c r="AI447" s="61">
        <v>0</v>
      </c>
      <c r="AJ447" s="61" t="s">
        <v>4856</v>
      </c>
      <c r="AK447" s="62">
        <v>2026</v>
      </c>
      <c r="AL447" s="62">
        <v>2</v>
      </c>
      <c r="AM447" s="62">
        <v>0</v>
      </c>
      <c r="AN447" s="62">
        <v>2</v>
      </c>
      <c r="AO447" s="62">
        <v>20</v>
      </c>
      <c r="AP447" s="61" t="s">
        <v>1702</v>
      </c>
      <c r="AQ447" s="61" t="s">
        <v>1702</v>
      </c>
      <c r="AR447" s="61" t="s">
        <v>1702</v>
      </c>
      <c r="AS447" s="61" t="s">
        <v>4365</v>
      </c>
      <c r="AT447" s="61" t="s">
        <v>1702</v>
      </c>
      <c r="AU447" s="61" t="b">
        <v>1</v>
      </c>
      <c r="AV447" s="61" t="b">
        <v>0</v>
      </c>
      <c r="AW447" s="61" t="s">
        <v>1702</v>
      </c>
      <c r="AX447" s="61" t="s">
        <v>1702</v>
      </c>
      <c r="AY447" s="61">
        <v>0</v>
      </c>
      <c r="AZ447" s="61">
        <v>0</v>
      </c>
      <c r="BA447" s="61">
        <v>0</v>
      </c>
      <c r="BB447" s="61" t="s">
        <v>3631</v>
      </c>
      <c r="BC447" s="61">
        <v>15</v>
      </c>
      <c r="BD447" s="61" t="b">
        <v>0</v>
      </c>
      <c r="BH447" s="47" t="s">
        <v>1197</v>
      </c>
      <c r="BI447" s="47" t="str">
        <f t="shared" si="12"/>
        <v>Z08</v>
      </c>
      <c r="BJ447" s="47">
        <v>1219</v>
      </c>
    </row>
    <row r="448" spans="1:62" hidden="1">
      <c r="A448" s="61" t="b">
        <v>0</v>
      </c>
      <c r="B448" s="62">
        <v>12080</v>
      </c>
      <c r="C448" s="61" t="s">
        <v>1702</v>
      </c>
      <c r="D448" s="61" t="s">
        <v>3204</v>
      </c>
      <c r="E448" s="61" t="s">
        <v>3617</v>
      </c>
      <c r="F448" s="61" t="s">
        <v>1702</v>
      </c>
      <c r="G448" s="62" t="s">
        <v>1702</v>
      </c>
      <c r="H448" s="61" t="s">
        <v>1702</v>
      </c>
      <c r="I448" s="61" t="s">
        <v>1675</v>
      </c>
      <c r="J448" s="61" t="s">
        <v>3205</v>
      </c>
      <c r="K448" s="61" t="s">
        <v>3617</v>
      </c>
      <c r="L448" s="61" t="s">
        <v>2032</v>
      </c>
      <c r="M448" s="61" t="s">
        <v>1702</v>
      </c>
      <c r="N448" s="61" t="s">
        <v>1702</v>
      </c>
      <c r="O448" s="61" t="s">
        <v>1947</v>
      </c>
      <c r="P448" s="61">
        <v>0.7</v>
      </c>
      <c r="Q448" s="61">
        <v>55</v>
      </c>
      <c r="R448" s="61">
        <v>0</v>
      </c>
      <c r="S448" s="61" t="s">
        <v>3618</v>
      </c>
      <c r="T448" s="61" t="s">
        <v>3618</v>
      </c>
      <c r="U448" s="61" t="s">
        <v>2041</v>
      </c>
      <c r="V448" s="61" t="s">
        <v>3619</v>
      </c>
      <c r="W448" s="61" t="s">
        <v>1955</v>
      </c>
      <c r="X448" s="61" t="s">
        <v>1447</v>
      </c>
      <c r="Y448" s="61" t="s">
        <v>3202</v>
      </c>
      <c r="Z448" s="62">
        <v>1</v>
      </c>
      <c r="AA448" s="61">
        <v>113</v>
      </c>
      <c r="AB448" s="62">
        <v>1</v>
      </c>
      <c r="AC448" s="61">
        <v>113</v>
      </c>
      <c r="AD448" s="62">
        <v>1</v>
      </c>
      <c r="AE448" s="61">
        <v>113</v>
      </c>
      <c r="AF448" s="61" t="s">
        <v>3395</v>
      </c>
      <c r="AG448" s="61" t="s">
        <v>1958</v>
      </c>
      <c r="AH448" s="61" t="s">
        <v>1702</v>
      </c>
      <c r="AI448" s="61">
        <v>0</v>
      </c>
      <c r="AJ448" s="61" t="s">
        <v>2380</v>
      </c>
      <c r="AK448" s="62">
        <v>2025</v>
      </c>
      <c r="AL448" s="62">
        <v>11</v>
      </c>
      <c r="AM448" s="62">
        <v>0</v>
      </c>
      <c r="AN448" s="62">
        <v>6</v>
      </c>
      <c r="AO448" s="62">
        <v>4</v>
      </c>
      <c r="AP448" s="61" t="s">
        <v>1702</v>
      </c>
      <c r="AQ448" s="61" t="s">
        <v>1702</v>
      </c>
      <c r="AR448" s="61" t="s">
        <v>1702</v>
      </c>
      <c r="AS448" s="61" t="s">
        <v>3203</v>
      </c>
      <c r="AT448" s="61" t="s">
        <v>1702</v>
      </c>
      <c r="AU448" s="61" t="b">
        <v>1</v>
      </c>
      <c r="AV448" s="61" t="b">
        <v>0</v>
      </c>
      <c r="AW448" s="61" t="s">
        <v>1702</v>
      </c>
      <c r="AX448" s="61" t="s">
        <v>1702</v>
      </c>
      <c r="AY448" s="61">
        <v>0</v>
      </c>
      <c r="AZ448" s="61">
        <v>0</v>
      </c>
      <c r="BA448" s="61">
        <v>0</v>
      </c>
      <c r="BB448" s="61" t="s">
        <v>1999</v>
      </c>
      <c r="BC448" s="61">
        <v>1</v>
      </c>
      <c r="BD448" s="61" t="b">
        <v>0</v>
      </c>
      <c r="BH448" s="47" t="s">
        <v>1197</v>
      </c>
      <c r="BI448" s="47" t="str">
        <f t="shared" si="12"/>
        <v>Z08</v>
      </c>
      <c r="BJ448" s="47">
        <v>1219</v>
      </c>
    </row>
    <row r="449" spans="1:62" hidden="1">
      <c r="A449" s="61" t="b">
        <v>0</v>
      </c>
      <c r="B449" s="62">
        <v>12085</v>
      </c>
      <c r="C449" s="61" t="s">
        <v>1702</v>
      </c>
      <c r="D449" s="61" t="s">
        <v>3306</v>
      </c>
      <c r="E449" s="61" t="s">
        <v>4108</v>
      </c>
      <c r="F449" s="61" t="s">
        <v>1702</v>
      </c>
      <c r="G449" s="62" t="s">
        <v>1702</v>
      </c>
      <c r="H449" s="61" t="s">
        <v>1702</v>
      </c>
      <c r="I449" s="61" t="s">
        <v>1675</v>
      </c>
      <c r="J449" s="61" t="s">
        <v>3307</v>
      </c>
      <c r="K449" s="61" t="s">
        <v>4108</v>
      </c>
      <c r="L449" s="61" t="s">
        <v>2032</v>
      </c>
      <c r="M449" s="61" t="s">
        <v>1702</v>
      </c>
      <c r="N449" s="61" t="s">
        <v>1702</v>
      </c>
      <c r="O449" s="61" t="s">
        <v>1947</v>
      </c>
      <c r="P449" s="61">
        <v>0.7</v>
      </c>
      <c r="Q449" s="61">
        <v>78</v>
      </c>
      <c r="R449" s="61">
        <v>0</v>
      </c>
      <c r="S449" s="61" t="s">
        <v>2335</v>
      </c>
      <c r="T449" s="61" t="s">
        <v>2335</v>
      </c>
      <c r="U449" s="61" t="s">
        <v>2041</v>
      </c>
      <c r="V449" s="61" t="s">
        <v>4109</v>
      </c>
      <c r="W449" s="61" t="s">
        <v>1955</v>
      </c>
      <c r="X449" s="61" t="s">
        <v>1447</v>
      </c>
      <c r="Y449" s="61" t="s">
        <v>3210</v>
      </c>
      <c r="Z449" s="62">
        <v>1</v>
      </c>
      <c r="AA449" s="61">
        <v>48</v>
      </c>
      <c r="AB449" s="62">
        <v>1</v>
      </c>
      <c r="AC449" s="61">
        <v>48</v>
      </c>
      <c r="AD449" s="62">
        <v>1</v>
      </c>
      <c r="AE449" s="61">
        <v>48</v>
      </c>
      <c r="AF449" s="61" t="s">
        <v>2537</v>
      </c>
      <c r="AG449" s="61" t="s">
        <v>1958</v>
      </c>
      <c r="AH449" s="61" t="s">
        <v>1702</v>
      </c>
      <c r="AI449" s="61">
        <v>0</v>
      </c>
      <c r="AJ449" s="61" t="s">
        <v>3865</v>
      </c>
      <c r="AK449" s="62">
        <v>2025</v>
      </c>
      <c r="AL449" s="62">
        <v>12</v>
      </c>
      <c r="AM449" s="62">
        <v>0</v>
      </c>
      <c r="AN449" s="62">
        <v>5</v>
      </c>
      <c r="AO449" s="62">
        <v>7</v>
      </c>
      <c r="AP449" s="61" t="s">
        <v>1702</v>
      </c>
      <c r="AQ449" s="61" t="s">
        <v>1702</v>
      </c>
      <c r="AR449" s="61" t="s">
        <v>1702</v>
      </c>
      <c r="AS449" s="61" t="s">
        <v>3211</v>
      </c>
      <c r="AT449" s="61" t="s">
        <v>1702</v>
      </c>
      <c r="AU449" s="61" t="b">
        <v>1</v>
      </c>
      <c r="AV449" s="61" t="b">
        <v>0</v>
      </c>
      <c r="AW449" s="61" t="s">
        <v>1702</v>
      </c>
      <c r="AX449" s="61" t="s">
        <v>1702</v>
      </c>
      <c r="AY449" s="61">
        <v>0</v>
      </c>
      <c r="AZ449" s="61">
        <v>0</v>
      </c>
      <c r="BA449" s="61">
        <v>0</v>
      </c>
      <c r="BB449" s="61" t="s">
        <v>1999</v>
      </c>
      <c r="BC449" s="61">
        <v>1</v>
      </c>
      <c r="BD449" s="61" t="b">
        <v>0</v>
      </c>
      <c r="BH449" s="47" t="s">
        <v>1197</v>
      </c>
      <c r="BI449" s="47" t="str">
        <f t="shared" si="12"/>
        <v>Z08</v>
      </c>
      <c r="BJ449" s="47">
        <v>1219</v>
      </c>
    </row>
    <row r="450" spans="1:62" hidden="1">
      <c r="A450" s="61" t="b">
        <v>0</v>
      </c>
      <c r="B450" s="62">
        <v>12086</v>
      </c>
      <c r="C450" s="61" t="s">
        <v>1702</v>
      </c>
      <c r="D450" s="61" t="s">
        <v>3306</v>
      </c>
      <c r="E450" s="61" t="s">
        <v>4110</v>
      </c>
      <c r="F450" s="61" t="s">
        <v>2030</v>
      </c>
      <c r="G450" s="62" t="s">
        <v>1702</v>
      </c>
      <c r="H450" s="61" t="s">
        <v>87</v>
      </c>
      <c r="I450" s="61" t="s">
        <v>1675</v>
      </c>
      <c r="J450" s="61" t="s">
        <v>3307</v>
      </c>
      <c r="K450" s="61" t="s">
        <v>4110</v>
      </c>
      <c r="L450" s="61" t="s">
        <v>2032</v>
      </c>
      <c r="M450" s="61" t="s">
        <v>1702</v>
      </c>
      <c r="N450" s="61" t="s">
        <v>1702</v>
      </c>
      <c r="O450" s="61" t="s">
        <v>1947</v>
      </c>
      <c r="P450" s="61">
        <v>0.7</v>
      </c>
      <c r="Q450" s="61">
        <v>139</v>
      </c>
      <c r="R450" s="61">
        <v>538</v>
      </c>
      <c r="S450" s="61" t="s">
        <v>4111</v>
      </c>
      <c r="T450" s="61" t="s">
        <v>4111</v>
      </c>
      <c r="U450" s="61" t="s">
        <v>2041</v>
      </c>
      <c r="V450" s="61" t="s">
        <v>4112</v>
      </c>
      <c r="W450" s="61" t="s">
        <v>1955</v>
      </c>
      <c r="X450" s="61" t="s">
        <v>1447</v>
      </c>
      <c r="Y450" s="61" t="s">
        <v>3210</v>
      </c>
      <c r="Z450" s="62">
        <v>281</v>
      </c>
      <c r="AA450" s="61">
        <v>115</v>
      </c>
      <c r="AB450" s="62">
        <v>281</v>
      </c>
      <c r="AC450" s="61">
        <v>115</v>
      </c>
      <c r="AD450" s="62">
        <v>281</v>
      </c>
      <c r="AE450" s="61">
        <v>115</v>
      </c>
      <c r="AF450" s="61" t="s">
        <v>2209</v>
      </c>
      <c r="AG450" s="61" t="s">
        <v>1959</v>
      </c>
      <c r="AH450" s="61" t="s">
        <v>1702</v>
      </c>
      <c r="AI450" s="61">
        <v>0</v>
      </c>
      <c r="AJ450" s="61" t="s">
        <v>3820</v>
      </c>
      <c r="AK450" s="62">
        <v>2025</v>
      </c>
      <c r="AL450" s="62">
        <v>12</v>
      </c>
      <c r="AM450" s="62">
        <v>0</v>
      </c>
      <c r="AN450" s="62">
        <v>5</v>
      </c>
      <c r="AO450" s="62">
        <v>5</v>
      </c>
      <c r="AP450" s="61" t="s">
        <v>87</v>
      </c>
      <c r="AQ450" s="61" t="s">
        <v>1221</v>
      </c>
      <c r="AR450" s="61" t="s">
        <v>4113</v>
      </c>
      <c r="AS450" s="61" t="s">
        <v>3211</v>
      </c>
      <c r="AT450" s="61" t="s">
        <v>1702</v>
      </c>
      <c r="AU450" s="61" t="b">
        <v>1</v>
      </c>
      <c r="AV450" s="61" t="b">
        <v>0</v>
      </c>
      <c r="AW450" s="61" t="s">
        <v>1702</v>
      </c>
      <c r="AX450" s="61" t="s">
        <v>1702</v>
      </c>
      <c r="AY450" s="61">
        <v>0</v>
      </c>
      <c r="AZ450" s="61">
        <v>0</v>
      </c>
      <c r="BA450" s="61">
        <v>0</v>
      </c>
      <c r="BB450" s="61" t="s">
        <v>1999</v>
      </c>
      <c r="BC450" s="61">
        <v>1</v>
      </c>
      <c r="BD450" s="61" t="b">
        <v>0</v>
      </c>
      <c r="BH450" s="47" t="s">
        <v>1197</v>
      </c>
      <c r="BI450" s="47" t="str">
        <f t="shared" si="12"/>
        <v>Z08</v>
      </c>
      <c r="BJ450" s="47">
        <v>1219</v>
      </c>
    </row>
    <row r="451" spans="1:62" hidden="1">
      <c r="A451" s="61" t="b">
        <v>0</v>
      </c>
      <c r="B451" s="62">
        <v>12087</v>
      </c>
      <c r="C451" s="61" t="s">
        <v>1702</v>
      </c>
      <c r="D451" s="61" t="s">
        <v>3306</v>
      </c>
      <c r="E451" s="61" t="s">
        <v>4366</v>
      </c>
      <c r="F451" s="61" t="s">
        <v>2119</v>
      </c>
      <c r="G451" s="62" t="s">
        <v>1702</v>
      </c>
      <c r="H451" s="61" t="s">
        <v>1041</v>
      </c>
      <c r="I451" s="61" t="s">
        <v>1675</v>
      </c>
      <c r="J451" s="61" t="s">
        <v>3307</v>
      </c>
      <c r="K451" s="61" t="s">
        <v>4117</v>
      </c>
      <c r="L451" s="61" t="s">
        <v>2032</v>
      </c>
      <c r="M451" s="61" t="s">
        <v>1702</v>
      </c>
      <c r="N451" s="61" t="s">
        <v>1702</v>
      </c>
      <c r="O451" s="61" t="s">
        <v>1947</v>
      </c>
      <c r="P451" s="61">
        <v>0.7</v>
      </c>
      <c r="Q451" s="61">
        <v>219</v>
      </c>
      <c r="R451" s="61">
        <v>275</v>
      </c>
      <c r="S451" s="61" t="s">
        <v>4114</v>
      </c>
      <c r="T451" s="61" t="s">
        <v>4114</v>
      </c>
      <c r="U451" s="61" t="s">
        <v>2041</v>
      </c>
      <c r="V451" s="61" t="s">
        <v>4115</v>
      </c>
      <c r="W451" s="61" t="s">
        <v>1955</v>
      </c>
      <c r="X451" s="61" t="s">
        <v>1447</v>
      </c>
      <c r="Y451" s="61" t="s">
        <v>3210</v>
      </c>
      <c r="Z451" s="62">
        <v>32</v>
      </c>
      <c r="AA451" s="61">
        <v>9</v>
      </c>
      <c r="AB451" s="62">
        <v>32</v>
      </c>
      <c r="AC451" s="61">
        <v>9</v>
      </c>
      <c r="AD451" s="62">
        <v>32</v>
      </c>
      <c r="AE451" s="61">
        <v>9</v>
      </c>
      <c r="AF451" s="61" t="s">
        <v>2392</v>
      </c>
      <c r="AG451" s="61" t="s">
        <v>3734</v>
      </c>
      <c r="AH451" s="61" t="s">
        <v>4118</v>
      </c>
      <c r="AI451" s="61">
        <v>0</v>
      </c>
      <c r="AJ451" s="61" t="s">
        <v>3820</v>
      </c>
      <c r="AK451" s="62">
        <v>2025</v>
      </c>
      <c r="AL451" s="62">
        <v>12</v>
      </c>
      <c r="AM451" s="62">
        <v>0</v>
      </c>
      <c r="AN451" s="62">
        <v>5</v>
      </c>
      <c r="AO451" s="62">
        <v>5</v>
      </c>
      <c r="AP451" s="61" t="s">
        <v>1041</v>
      </c>
      <c r="AQ451" s="61" t="s">
        <v>1221</v>
      </c>
      <c r="AR451" s="61" t="s">
        <v>4116</v>
      </c>
      <c r="AS451" s="61" t="s">
        <v>3211</v>
      </c>
      <c r="AT451" s="61" t="s">
        <v>1702</v>
      </c>
      <c r="AU451" s="61" t="b">
        <v>1</v>
      </c>
      <c r="AV451" s="61" t="b">
        <v>0</v>
      </c>
      <c r="AW451" s="61" t="s">
        <v>1702</v>
      </c>
      <c r="AX451" s="61" t="s">
        <v>1702</v>
      </c>
      <c r="AY451" s="61">
        <v>0</v>
      </c>
      <c r="AZ451" s="61">
        <v>0</v>
      </c>
      <c r="BA451" s="61">
        <v>0</v>
      </c>
      <c r="BB451" s="61" t="s">
        <v>1999</v>
      </c>
      <c r="BC451" s="61">
        <v>1</v>
      </c>
      <c r="BD451" s="61" t="b">
        <v>0</v>
      </c>
      <c r="BH451" s="47" t="s">
        <v>1197</v>
      </c>
      <c r="BI451" s="47" t="str">
        <f t="shared" si="12"/>
        <v>Z08</v>
      </c>
      <c r="BJ451" s="47">
        <v>1219</v>
      </c>
    </row>
    <row r="452" spans="1:62" hidden="1">
      <c r="A452" s="61" t="b">
        <v>0</v>
      </c>
      <c r="B452" s="62">
        <v>12088</v>
      </c>
      <c r="C452" s="61" t="s">
        <v>1702</v>
      </c>
      <c r="D452" s="61" t="s">
        <v>3306</v>
      </c>
      <c r="E452" s="61" t="s">
        <v>5583</v>
      </c>
      <c r="F452" s="61" t="s">
        <v>4870</v>
      </c>
      <c r="G452" s="62" t="s">
        <v>1702</v>
      </c>
      <c r="H452" s="61" t="s">
        <v>904</v>
      </c>
      <c r="I452" s="61" t="s">
        <v>1675</v>
      </c>
      <c r="J452" s="61" t="s">
        <v>3307</v>
      </c>
      <c r="K452" s="61" t="s">
        <v>5583</v>
      </c>
      <c r="L452" s="61" t="s">
        <v>2032</v>
      </c>
      <c r="M452" s="61" t="s">
        <v>1702</v>
      </c>
      <c r="N452" s="61" t="s">
        <v>1702</v>
      </c>
      <c r="O452" s="61" t="s">
        <v>1947</v>
      </c>
      <c r="P452" s="61">
        <v>0.7</v>
      </c>
      <c r="Q452" s="61">
        <v>116.2</v>
      </c>
      <c r="R452" s="61">
        <v>276</v>
      </c>
      <c r="S452" s="61" t="s">
        <v>5581</v>
      </c>
      <c r="T452" s="61" t="s">
        <v>5581</v>
      </c>
      <c r="U452" s="61" t="s">
        <v>2041</v>
      </c>
      <c r="V452" s="61" t="s">
        <v>5584</v>
      </c>
      <c r="W452" s="61" t="s">
        <v>1955</v>
      </c>
      <c r="X452" s="61" t="s">
        <v>1447</v>
      </c>
      <c r="Y452" s="61" t="s">
        <v>3210</v>
      </c>
      <c r="Z452" s="62">
        <v>281</v>
      </c>
      <c r="AA452" s="61">
        <v>48</v>
      </c>
      <c r="AB452" s="62">
        <v>281</v>
      </c>
      <c r="AC452" s="61">
        <v>48</v>
      </c>
      <c r="AD452" s="62">
        <v>281</v>
      </c>
      <c r="AE452" s="61">
        <v>48</v>
      </c>
      <c r="AF452" s="61" t="s">
        <v>2070</v>
      </c>
      <c r="AG452" s="61" t="s">
        <v>1959</v>
      </c>
      <c r="AH452" s="61" t="s">
        <v>1702</v>
      </c>
      <c r="AI452" s="61">
        <v>0</v>
      </c>
      <c r="AJ452" s="61" t="s">
        <v>5585</v>
      </c>
      <c r="AK452" s="62">
        <v>2026</v>
      </c>
      <c r="AL452" s="62">
        <v>3</v>
      </c>
      <c r="AM452" s="62">
        <v>0</v>
      </c>
      <c r="AN452" s="62">
        <v>1</v>
      </c>
      <c r="AO452" s="62">
        <v>28</v>
      </c>
      <c r="AP452" s="61" t="s">
        <v>904</v>
      </c>
      <c r="AQ452" s="61" t="s">
        <v>1221</v>
      </c>
      <c r="AR452" s="61" t="s">
        <v>5582</v>
      </c>
      <c r="AS452" s="61" t="s">
        <v>3211</v>
      </c>
      <c r="AT452" s="61" t="s">
        <v>1702</v>
      </c>
      <c r="AU452" s="61" t="b">
        <v>1</v>
      </c>
      <c r="AV452" s="61" t="b">
        <v>0</v>
      </c>
      <c r="AW452" s="61" t="s">
        <v>1702</v>
      </c>
      <c r="AX452" s="61" t="s">
        <v>1702</v>
      </c>
      <c r="AY452" s="61">
        <v>0</v>
      </c>
      <c r="AZ452" s="61">
        <v>0</v>
      </c>
      <c r="BA452" s="61">
        <v>0</v>
      </c>
      <c r="BB452" s="61" t="s">
        <v>1999</v>
      </c>
      <c r="BC452" s="61">
        <v>1</v>
      </c>
      <c r="BD452" s="61" t="b">
        <v>0</v>
      </c>
      <c r="BH452" s="47" t="s">
        <v>1197</v>
      </c>
      <c r="BI452" s="47" t="str">
        <f t="shared" si="12"/>
        <v>Z08</v>
      </c>
      <c r="BJ452" s="47">
        <v>1219</v>
      </c>
    </row>
    <row r="453" spans="1:62" hidden="1">
      <c r="A453" s="61" t="b">
        <v>0</v>
      </c>
      <c r="B453" s="62">
        <v>12089</v>
      </c>
      <c r="C453" s="61" t="s">
        <v>1702</v>
      </c>
      <c r="D453" s="61" t="s">
        <v>3306</v>
      </c>
      <c r="E453" s="61" t="s">
        <v>5586</v>
      </c>
      <c r="F453" s="61" t="s">
        <v>5587</v>
      </c>
      <c r="G453" s="62" t="s">
        <v>1702</v>
      </c>
      <c r="H453" s="61" t="s">
        <v>1039</v>
      </c>
      <c r="I453" s="61" t="s">
        <v>1675</v>
      </c>
      <c r="J453" s="61" t="s">
        <v>3307</v>
      </c>
      <c r="K453" s="61" t="s">
        <v>5586</v>
      </c>
      <c r="L453" s="61" t="s">
        <v>2032</v>
      </c>
      <c r="M453" s="61" t="s">
        <v>1702</v>
      </c>
      <c r="N453" s="61" t="s">
        <v>1702</v>
      </c>
      <c r="O453" s="61" t="s">
        <v>1947</v>
      </c>
      <c r="P453" s="61">
        <v>0.7</v>
      </c>
      <c r="Q453" s="61">
        <v>105</v>
      </c>
      <c r="R453" s="61">
        <v>289</v>
      </c>
      <c r="S453" s="61" t="s">
        <v>5588</v>
      </c>
      <c r="T453" s="61" t="s">
        <v>5589</v>
      </c>
      <c r="U453" s="61" t="s">
        <v>2041</v>
      </c>
      <c r="V453" s="61" t="s">
        <v>5590</v>
      </c>
      <c r="W453" s="61" t="s">
        <v>1955</v>
      </c>
      <c r="X453" s="61" t="s">
        <v>1447</v>
      </c>
      <c r="Y453" s="61" t="s">
        <v>3210</v>
      </c>
      <c r="Z453" s="62">
        <v>200</v>
      </c>
      <c r="AA453" s="61">
        <v>33</v>
      </c>
      <c r="AB453" s="62">
        <v>200</v>
      </c>
      <c r="AC453" s="61">
        <v>33</v>
      </c>
      <c r="AD453" s="62">
        <v>200</v>
      </c>
      <c r="AE453" s="61">
        <v>33</v>
      </c>
      <c r="AF453" s="61" t="s">
        <v>2083</v>
      </c>
      <c r="AG453" s="61" t="s">
        <v>1959</v>
      </c>
      <c r="AH453" s="61" t="s">
        <v>1702</v>
      </c>
      <c r="AI453" s="61">
        <v>0</v>
      </c>
      <c r="AJ453" s="61" t="s">
        <v>5519</v>
      </c>
      <c r="AK453" s="62">
        <v>2026</v>
      </c>
      <c r="AL453" s="62">
        <v>4</v>
      </c>
      <c r="AM453" s="62">
        <v>0</v>
      </c>
      <c r="AN453" s="62">
        <v>1</v>
      </c>
      <c r="AO453" s="62">
        <v>17</v>
      </c>
      <c r="AP453" s="61" t="s">
        <v>1039</v>
      </c>
      <c r="AQ453" s="61" t="s">
        <v>1221</v>
      </c>
      <c r="AR453" s="61" t="s">
        <v>2836</v>
      </c>
      <c r="AS453" s="61" t="s">
        <v>3211</v>
      </c>
      <c r="AT453" s="61" t="s">
        <v>1702</v>
      </c>
      <c r="AU453" s="61" t="b">
        <v>1</v>
      </c>
      <c r="AV453" s="61" t="b">
        <v>0</v>
      </c>
      <c r="AW453" s="61" t="s">
        <v>1702</v>
      </c>
      <c r="AX453" s="61" t="s">
        <v>1702</v>
      </c>
      <c r="AY453" s="61">
        <v>0</v>
      </c>
      <c r="AZ453" s="61">
        <v>0</v>
      </c>
      <c r="BA453" s="61">
        <v>0</v>
      </c>
      <c r="BB453" s="61" t="s">
        <v>1999</v>
      </c>
      <c r="BC453" s="61">
        <v>1</v>
      </c>
      <c r="BD453" s="61" t="b">
        <v>0</v>
      </c>
      <c r="BH453" s="47" t="s">
        <v>1197</v>
      </c>
      <c r="BI453" s="47" t="str">
        <f t="shared" si="12"/>
        <v>Z08</v>
      </c>
      <c r="BJ453" s="47">
        <v>1219</v>
      </c>
    </row>
    <row r="454" spans="1:62" hidden="1">
      <c r="A454" s="61" t="b">
        <v>0</v>
      </c>
      <c r="B454" s="62">
        <v>12090</v>
      </c>
      <c r="C454" s="61" t="s">
        <v>1702</v>
      </c>
      <c r="D454" s="61" t="s">
        <v>3306</v>
      </c>
      <c r="E454" s="61" t="s">
        <v>5591</v>
      </c>
      <c r="F454" s="61" t="s">
        <v>5587</v>
      </c>
      <c r="G454" s="62" t="s">
        <v>1702</v>
      </c>
      <c r="H454" s="61" t="s">
        <v>1039</v>
      </c>
      <c r="I454" s="61" t="s">
        <v>1675</v>
      </c>
      <c r="J454" s="61" t="s">
        <v>3307</v>
      </c>
      <c r="K454" s="61" t="s">
        <v>5591</v>
      </c>
      <c r="L454" s="61" t="s">
        <v>2032</v>
      </c>
      <c r="M454" s="61" t="s">
        <v>1702</v>
      </c>
      <c r="N454" s="61" t="s">
        <v>1702</v>
      </c>
      <c r="O454" s="61" t="s">
        <v>1947</v>
      </c>
      <c r="P454" s="61">
        <v>0.7</v>
      </c>
      <c r="Q454" s="61">
        <v>105</v>
      </c>
      <c r="R454" s="61">
        <v>289</v>
      </c>
      <c r="S454" s="61" t="s">
        <v>5588</v>
      </c>
      <c r="T454" s="61" t="s">
        <v>5589</v>
      </c>
      <c r="U454" s="61" t="s">
        <v>2041</v>
      </c>
      <c r="V454" s="61" t="s">
        <v>5590</v>
      </c>
      <c r="W454" s="61" t="s">
        <v>1955</v>
      </c>
      <c r="X454" s="61" t="s">
        <v>1447</v>
      </c>
      <c r="Y454" s="61" t="s">
        <v>3210</v>
      </c>
      <c r="Z454" s="62">
        <v>142</v>
      </c>
      <c r="AA454" s="61">
        <v>23</v>
      </c>
      <c r="AB454" s="62">
        <v>142</v>
      </c>
      <c r="AC454" s="61">
        <v>23</v>
      </c>
      <c r="AD454" s="62">
        <v>142</v>
      </c>
      <c r="AE454" s="61">
        <v>23</v>
      </c>
      <c r="AF454" s="61" t="s">
        <v>2083</v>
      </c>
      <c r="AG454" s="61" t="s">
        <v>1959</v>
      </c>
      <c r="AH454" s="61" t="s">
        <v>1702</v>
      </c>
      <c r="AI454" s="61">
        <v>0</v>
      </c>
      <c r="AJ454" s="61" t="s">
        <v>5519</v>
      </c>
      <c r="AK454" s="62">
        <v>2026</v>
      </c>
      <c r="AL454" s="62">
        <v>4</v>
      </c>
      <c r="AM454" s="62">
        <v>0</v>
      </c>
      <c r="AN454" s="62">
        <v>1</v>
      </c>
      <c r="AO454" s="62">
        <v>17</v>
      </c>
      <c r="AP454" s="61" t="s">
        <v>1039</v>
      </c>
      <c r="AQ454" s="61" t="s">
        <v>1221</v>
      </c>
      <c r="AR454" s="61" t="s">
        <v>2836</v>
      </c>
      <c r="AS454" s="61" t="s">
        <v>3211</v>
      </c>
      <c r="AT454" s="61" t="s">
        <v>1702</v>
      </c>
      <c r="AU454" s="61" t="b">
        <v>1</v>
      </c>
      <c r="AV454" s="61" t="b">
        <v>0</v>
      </c>
      <c r="AW454" s="61" t="s">
        <v>1702</v>
      </c>
      <c r="AX454" s="61" t="s">
        <v>1702</v>
      </c>
      <c r="AY454" s="61">
        <v>0</v>
      </c>
      <c r="AZ454" s="61">
        <v>0</v>
      </c>
      <c r="BA454" s="61">
        <v>0</v>
      </c>
      <c r="BB454" s="61" t="s">
        <v>1999</v>
      </c>
      <c r="BC454" s="61">
        <v>1</v>
      </c>
      <c r="BD454" s="61" t="b">
        <v>0</v>
      </c>
      <c r="BH454" s="47" t="s">
        <v>1197</v>
      </c>
      <c r="BI454" s="47" t="str">
        <f t="shared" ref="BI454:BI517" si="14">RIGHT(O454,3)</f>
        <v>Z08</v>
      </c>
      <c r="BJ454" s="47">
        <v>1219</v>
      </c>
    </row>
    <row r="455" spans="1:62" hidden="1">
      <c r="A455" s="61" t="b">
        <v>0</v>
      </c>
      <c r="B455" s="62">
        <v>12091</v>
      </c>
      <c r="C455" s="61" t="s">
        <v>1702</v>
      </c>
      <c r="D455" s="61" t="s">
        <v>3308</v>
      </c>
      <c r="E455" s="61" t="s">
        <v>5592</v>
      </c>
      <c r="F455" s="61" t="s">
        <v>5593</v>
      </c>
      <c r="G455" s="62">
        <v>133</v>
      </c>
      <c r="H455" s="61" t="s">
        <v>833</v>
      </c>
      <c r="I455" s="61" t="s">
        <v>1675</v>
      </c>
      <c r="J455" s="61" t="s">
        <v>3309</v>
      </c>
      <c r="K455" s="61" t="s">
        <v>5592</v>
      </c>
      <c r="L455" s="61" t="s">
        <v>2032</v>
      </c>
      <c r="M455" s="61" t="s">
        <v>1702</v>
      </c>
      <c r="N455" s="61" t="s">
        <v>1702</v>
      </c>
      <c r="O455" s="61" t="s">
        <v>1947</v>
      </c>
      <c r="P455" s="61">
        <v>0.7</v>
      </c>
      <c r="Q455" s="61">
        <v>568</v>
      </c>
      <c r="R455" s="61">
        <v>633</v>
      </c>
      <c r="S455" s="61" t="s">
        <v>3212</v>
      </c>
      <c r="T455" s="61" t="s">
        <v>3212</v>
      </c>
      <c r="U455" s="61" t="s">
        <v>2041</v>
      </c>
      <c r="V455" s="61" t="s">
        <v>5594</v>
      </c>
      <c r="W455" s="61" t="s">
        <v>1955</v>
      </c>
      <c r="X455" s="61" t="s">
        <v>1447</v>
      </c>
      <c r="Y455" s="61" t="s">
        <v>3210</v>
      </c>
      <c r="Z455" s="62">
        <v>100</v>
      </c>
      <c r="AA455" s="61">
        <v>195</v>
      </c>
      <c r="AB455" s="62">
        <v>100</v>
      </c>
      <c r="AC455" s="61">
        <v>195</v>
      </c>
      <c r="AD455" s="62">
        <v>100</v>
      </c>
      <c r="AE455" s="61">
        <v>195</v>
      </c>
      <c r="AF455" s="61" t="s">
        <v>2410</v>
      </c>
      <c r="AG455" s="61" t="s">
        <v>1959</v>
      </c>
      <c r="AH455" s="61" t="s">
        <v>1702</v>
      </c>
      <c r="AI455" s="61">
        <v>0</v>
      </c>
      <c r="AJ455" s="61" t="s">
        <v>4238</v>
      </c>
      <c r="AK455" s="62">
        <v>2026</v>
      </c>
      <c r="AL455" s="62">
        <v>1</v>
      </c>
      <c r="AM455" s="62">
        <v>0</v>
      </c>
      <c r="AN455" s="62">
        <v>4</v>
      </c>
      <c r="AO455" s="62">
        <v>2</v>
      </c>
      <c r="AP455" s="61" t="s">
        <v>833</v>
      </c>
      <c r="AQ455" s="61" t="s">
        <v>1221</v>
      </c>
      <c r="AR455" s="61" t="s">
        <v>3213</v>
      </c>
      <c r="AS455" s="61" t="s">
        <v>3211</v>
      </c>
      <c r="AT455" s="61" t="s">
        <v>1702</v>
      </c>
      <c r="AU455" s="61" t="b">
        <v>1</v>
      </c>
      <c r="AV455" s="61" t="b">
        <v>0</v>
      </c>
      <c r="AW455" s="61" t="s">
        <v>1702</v>
      </c>
      <c r="AX455" s="61" t="s">
        <v>1702</v>
      </c>
      <c r="AY455" s="61">
        <v>0</v>
      </c>
      <c r="AZ455" s="61">
        <v>0</v>
      </c>
      <c r="BA455" s="61">
        <v>0</v>
      </c>
      <c r="BB455" s="61" t="s">
        <v>1999</v>
      </c>
      <c r="BC455" s="61">
        <v>1</v>
      </c>
      <c r="BD455" s="61" t="b">
        <v>0</v>
      </c>
      <c r="BH455" s="47" t="s">
        <v>1197</v>
      </c>
      <c r="BI455" s="47" t="str">
        <f t="shared" si="14"/>
        <v>Z08</v>
      </c>
      <c r="BJ455" s="47">
        <v>1219</v>
      </c>
    </row>
    <row r="456" spans="1:62" hidden="1">
      <c r="A456" s="61" t="b">
        <v>0</v>
      </c>
      <c r="B456" s="62">
        <v>12092</v>
      </c>
      <c r="C456" s="61" t="s">
        <v>1702</v>
      </c>
      <c r="D456" s="61" t="s">
        <v>3308</v>
      </c>
      <c r="E456" s="61" t="s">
        <v>4625</v>
      </c>
      <c r="F456" s="61" t="s">
        <v>1702</v>
      </c>
      <c r="G456" s="62" t="s">
        <v>1702</v>
      </c>
      <c r="H456" s="61" t="s">
        <v>1702</v>
      </c>
      <c r="I456" s="61" t="s">
        <v>1675</v>
      </c>
      <c r="J456" s="61" t="s">
        <v>3309</v>
      </c>
      <c r="K456" s="61" t="s">
        <v>4625</v>
      </c>
      <c r="L456" s="61" t="s">
        <v>2032</v>
      </c>
      <c r="M456" s="61" t="s">
        <v>1702</v>
      </c>
      <c r="N456" s="61" t="s">
        <v>1702</v>
      </c>
      <c r="O456" s="61" t="s">
        <v>1947</v>
      </c>
      <c r="P456" s="61">
        <v>0.7</v>
      </c>
      <c r="Q456" s="61">
        <v>100</v>
      </c>
      <c r="R456" s="61">
        <v>0</v>
      </c>
      <c r="S456" s="61" t="s">
        <v>4626</v>
      </c>
      <c r="T456" s="61" t="s">
        <v>4626</v>
      </c>
      <c r="U456" s="61" t="s">
        <v>2041</v>
      </c>
      <c r="V456" s="61" t="s">
        <v>4627</v>
      </c>
      <c r="W456" s="61" t="s">
        <v>1955</v>
      </c>
      <c r="X456" s="61" t="s">
        <v>1447</v>
      </c>
      <c r="Y456" s="61" t="s">
        <v>3210</v>
      </c>
      <c r="Z456" s="62">
        <v>1</v>
      </c>
      <c r="AA456" s="61">
        <v>36</v>
      </c>
      <c r="AB456" s="62">
        <v>1</v>
      </c>
      <c r="AC456" s="61">
        <v>36</v>
      </c>
      <c r="AD456" s="62">
        <v>1</v>
      </c>
      <c r="AE456" s="61">
        <v>36</v>
      </c>
      <c r="AF456" s="61" t="s">
        <v>3162</v>
      </c>
      <c r="AG456" s="61" t="s">
        <v>1958</v>
      </c>
      <c r="AH456" s="61" t="s">
        <v>1702</v>
      </c>
      <c r="AI456" s="61">
        <v>0</v>
      </c>
      <c r="AJ456" s="61" t="s">
        <v>4412</v>
      </c>
      <c r="AK456" s="62">
        <v>2026</v>
      </c>
      <c r="AL456" s="62">
        <v>1</v>
      </c>
      <c r="AM456" s="62">
        <v>0</v>
      </c>
      <c r="AN456" s="62">
        <v>3</v>
      </c>
      <c r="AO456" s="62">
        <v>25</v>
      </c>
      <c r="AP456" s="61" t="s">
        <v>1702</v>
      </c>
      <c r="AQ456" s="61" t="s">
        <v>1702</v>
      </c>
      <c r="AR456" s="61" t="s">
        <v>1702</v>
      </c>
      <c r="AS456" s="61" t="s">
        <v>3211</v>
      </c>
      <c r="AT456" s="61" t="s">
        <v>1702</v>
      </c>
      <c r="AU456" s="61" t="b">
        <v>1</v>
      </c>
      <c r="AV456" s="61" t="b">
        <v>0</v>
      </c>
      <c r="AW456" s="61" t="s">
        <v>1702</v>
      </c>
      <c r="AX456" s="61" t="s">
        <v>1702</v>
      </c>
      <c r="AY456" s="61">
        <v>0</v>
      </c>
      <c r="AZ456" s="61">
        <v>0</v>
      </c>
      <c r="BA456" s="61">
        <v>0</v>
      </c>
      <c r="BB456" s="61" t="s">
        <v>1999</v>
      </c>
      <c r="BC456" s="61">
        <v>1</v>
      </c>
      <c r="BD456" s="61" t="b">
        <v>0</v>
      </c>
      <c r="BH456" s="47" t="s">
        <v>1197</v>
      </c>
      <c r="BI456" s="47" t="str">
        <f t="shared" si="14"/>
        <v>Z08</v>
      </c>
      <c r="BJ456" s="47">
        <v>1219</v>
      </c>
    </row>
    <row r="457" spans="1:62" hidden="1">
      <c r="A457" s="61" t="b">
        <v>0</v>
      </c>
      <c r="B457" s="62">
        <v>12093</v>
      </c>
      <c r="C457" s="61" t="s">
        <v>1702</v>
      </c>
      <c r="D457" s="61" t="s">
        <v>3216</v>
      </c>
      <c r="E457" s="61" t="s">
        <v>4119</v>
      </c>
      <c r="F457" s="61" t="s">
        <v>2065</v>
      </c>
      <c r="G457" s="62" t="s">
        <v>1702</v>
      </c>
      <c r="H457" s="61" t="s">
        <v>180</v>
      </c>
      <c r="I457" s="61" t="s">
        <v>1675</v>
      </c>
      <c r="J457" s="61" t="s">
        <v>3217</v>
      </c>
      <c r="K457" s="61" t="s">
        <v>4120</v>
      </c>
      <c r="L457" s="61" t="s">
        <v>2032</v>
      </c>
      <c r="M457" s="61" t="s">
        <v>1702</v>
      </c>
      <c r="N457" s="61" t="s">
        <v>1702</v>
      </c>
      <c r="O457" s="61" t="s">
        <v>1947</v>
      </c>
      <c r="P457" s="61">
        <v>0.8</v>
      </c>
      <c r="Q457" s="61">
        <v>44.6</v>
      </c>
      <c r="R457" s="61">
        <v>990</v>
      </c>
      <c r="S457" s="61" t="s">
        <v>3622</v>
      </c>
      <c r="T457" s="61" t="s">
        <v>1702</v>
      </c>
      <c r="U457" s="61" t="s">
        <v>2041</v>
      </c>
      <c r="V457" s="61" t="s">
        <v>3623</v>
      </c>
      <c r="W457" s="61" t="s">
        <v>1955</v>
      </c>
      <c r="X457" s="61" t="s">
        <v>1447</v>
      </c>
      <c r="Y457" s="61" t="s">
        <v>3210</v>
      </c>
      <c r="Z457" s="62">
        <v>116</v>
      </c>
      <c r="AA457" s="61">
        <v>31</v>
      </c>
      <c r="AB457" s="62">
        <v>116</v>
      </c>
      <c r="AC457" s="61">
        <v>31</v>
      </c>
      <c r="AD457" s="62">
        <v>116</v>
      </c>
      <c r="AE457" s="61">
        <v>31</v>
      </c>
      <c r="AF457" s="61" t="s">
        <v>2436</v>
      </c>
      <c r="AG457" s="61" t="s">
        <v>3737</v>
      </c>
      <c r="AH457" s="61" t="s">
        <v>4121</v>
      </c>
      <c r="AI457" s="61">
        <v>0</v>
      </c>
      <c r="AJ457" s="61" t="s">
        <v>2470</v>
      </c>
      <c r="AK457" s="62">
        <v>2025</v>
      </c>
      <c r="AL457" s="62">
        <v>11</v>
      </c>
      <c r="AM457" s="62">
        <v>0</v>
      </c>
      <c r="AN457" s="62">
        <v>6</v>
      </c>
      <c r="AO457" s="62">
        <v>6</v>
      </c>
      <c r="AP457" s="61" t="s">
        <v>180</v>
      </c>
      <c r="AQ457" s="61" t="s">
        <v>1221</v>
      </c>
      <c r="AR457" s="61" t="s">
        <v>3624</v>
      </c>
      <c r="AS457" s="61" t="s">
        <v>3214</v>
      </c>
      <c r="AT457" s="61" t="s">
        <v>1702</v>
      </c>
      <c r="AU457" s="61" t="b">
        <v>1</v>
      </c>
      <c r="AV457" s="61" t="b">
        <v>0</v>
      </c>
      <c r="AW457" s="61" t="s">
        <v>1702</v>
      </c>
      <c r="AX457" s="61" t="s">
        <v>1702</v>
      </c>
      <c r="AY457" s="61">
        <v>0</v>
      </c>
      <c r="AZ457" s="61">
        <v>0</v>
      </c>
      <c r="BA457" s="61">
        <v>0</v>
      </c>
      <c r="BB457" s="61" t="s">
        <v>1999</v>
      </c>
      <c r="BC457" s="61">
        <v>2</v>
      </c>
      <c r="BD457" s="61" t="b">
        <v>0</v>
      </c>
      <c r="BH457" s="47" t="str">
        <f t="shared" ref="BH457:BH479" si="15">LEFT(O457,4)</f>
        <v>SGCC</v>
      </c>
      <c r="BI457" s="47" t="str">
        <f t="shared" si="14"/>
        <v>Z08</v>
      </c>
      <c r="BJ457" s="47">
        <v>1219</v>
      </c>
    </row>
    <row r="458" spans="1:62" hidden="1">
      <c r="A458" s="61" t="b">
        <v>0</v>
      </c>
      <c r="B458" s="62">
        <v>12094</v>
      </c>
      <c r="C458" s="61" t="s">
        <v>6837</v>
      </c>
      <c r="D458" s="61" t="s">
        <v>3219</v>
      </c>
      <c r="E458" s="61" t="s">
        <v>3626</v>
      </c>
      <c r="F458" s="61" t="s">
        <v>2026</v>
      </c>
      <c r="G458" s="62">
        <v>1</v>
      </c>
      <c r="H458" s="61" t="s">
        <v>3625</v>
      </c>
      <c r="I458" s="61" t="s">
        <v>1675</v>
      </c>
      <c r="J458" s="61" t="s">
        <v>3221</v>
      </c>
      <c r="K458" s="61" t="s">
        <v>3626</v>
      </c>
      <c r="L458" s="61" t="s">
        <v>2032</v>
      </c>
      <c r="M458" s="61" t="s">
        <v>1702</v>
      </c>
      <c r="N458" s="61" t="s">
        <v>1702</v>
      </c>
      <c r="O458" s="61" t="s">
        <v>1947</v>
      </c>
      <c r="P458" s="61">
        <v>0.8</v>
      </c>
      <c r="Q458" s="61">
        <v>350</v>
      </c>
      <c r="R458" s="61">
        <v>445</v>
      </c>
      <c r="S458" s="61" t="s">
        <v>3222</v>
      </c>
      <c r="T458" s="61" t="s">
        <v>3222</v>
      </c>
      <c r="U458" s="61" t="s">
        <v>2041</v>
      </c>
      <c r="V458" s="61" t="s">
        <v>3223</v>
      </c>
      <c r="W458" s="61" t="s">
        <v>1955</v>
      </c>
      <c r="X458" s="61" t="s">
        <v>1447</v>
      </c>
      <c r="Y458" s="61" t="s">
        <v>3210</v>
      </c>
      <c r="Z458" s="62">
        <v>300</v>
      </c>
      <c r="AA458" s="61">
        <v>287</v>
      </c>
      <c r="AB458" s="62">
        <v>300</v>
      </c>
      <c r="AC458" s="61">
        <v>0</v>
      </c>
      <c r="AD458" s="62">
        <v>300</v>
      </c>
      <c r="AE458" s="61">
        <v>287</v>
      </c>
      <c r="AF458" s="61" t="s">
        <v>2392</v>
      </c>
      <c r="AG458" s="61" t="s">
        <v>1959</v>
      </c>
      <c r="AH458" s="61" t="s">
        <v>1702</v>
      </c>
      <c r="AI458" s="61">
        <v>0</v>
      </c>
      <c r="AJ458" s="61" t="s">
        <v>2296</v>
      </c>
      <c r="AK458" s="62">
        <v>2025</v>
      </c>
      <c r="AL458" s="62">
        <v>11</v>
      </c>
      <c r="AM458" s="62">
        <v>0</v>
      </c>
      <c r="AN458" s="62">
        <v>6</v>
      </c>
      <c r="AO458" s="62">
        <v>12</v>
      </c>
      <c r="AP458" s="61" t="s">
        <v>3625</v>
      </c>
      <c r="AQ458" s="61" t="s">
        <v>1799</v>
      </c>
      <c r="AR458" s="61" t="s">
        <v>3224</v>
      </c>
      <c r="AS458" s="61" t="s">
        <v>3214</v>
      </c>
      <c r="AT458" s="61" t="s">
        <v>1702</v>
      </c>
      <c r="AU458" s="61" t="b">
        <v>1</v>
      </c>
      <c r="AV458" s="61" t="b">
        <v>0</v>
      </c>
      <c r="AW458" s="61" t="s">
        <v>1702</v>
      </c>
      <c r="AX458" s="61" t="s">
        <v>1702</v>
      </c>
      <c r="AY458" s="61">
        <v>0</v>
      </c>
      <c r="AZ458" s="61">
        <v>0</v>
      </c>
      <c r="BA458" s="61">
        <v>0</v>
      </c>
      <c r="BB458" s="61" t="s">
        <v>1999</v>
      </c>
      <c r="BC458" s="61">
        <v>2</v>
      </c>
      <c r="BD458" s="61" t="b">
        <v>0</v>
      </c>
      <c r="BH458" s="47" t="str">
        <f t="shared" si="15"/>
        <v>SGCC</v>
      </c>
      <c r="BI458" s="47" t="str">
        <f t="shared" si="14"/>
        <v>Z08</v>
      </c>
      <c r="BJ458" s="47">
        <v>1219</v>
      </c>
    </row>
    <row r="459" spans="1:62" hidden="1">
      <c r="A459" s="61" t="b">
        <v>0</v>
      </c>
      <c r="B459" s="62">
        <v>12095</v>
      </c>
      <c r="C459" s="61" t="s">
        <v>1702</v>
      </c>
      <c r="D459" s="61" t="s">
        <v>3219</v>
      </c>
      <c r="E459" s="61" t="s">
        <v>3220</v>
      </c>
      <c r="F459" s="61" t="s">
        <v>2168</v>
      </c>
      <c r="G459" s="62" t="s">
        <v>1702</v>
      </c>
      <c r="H459" s="61" t="s">
        <v>507</v>
      </c>
      <c r="I459" s="61" t="s">
        <v>1675</v>
      </c>
      <c r="J459" s="61" t="s">
        <v>3221</v>
      </c>
      <c r="K459" s="61" t="s">
        <v>3220</v>
      </c>
      <c r="L459" s="61" t="s">
        <v>2032</v>
      </c>
      <c r="M459" s="61" t="s">
        <v>1702</v>
      </c>
      <c r="N459" s="61" t="s">
        <v>1702</v>
      </c>
      <c r="O459" s="61" t="s">
        <v>1947</v>
      </c>
      <c r="P459" s="61">
        <v>0.8</v>
      </c>
      <c r="Q459" s="61">
        <v>350</v>
      </c>
      <c r="R459" s="61">
        <v>445</v>
      </c>
      <c r="S459" s="61" t="s">
        <v>3222</v>
      </c>
      <c r="T459" s="61" t="s">
        <v>3222</v>
      </c>
      <c r="U459" s="61" t="s">
        <v>2041</v>
      </c>
      <c r="V459" s="61" t="s">
        <v>3223</v>
      </c>
      <c r="W459" s="61" t="s">
        <v>1955</v>
      </c>
      <c r="X459" s="61" t="s">
        <v>1447</v>
      </c>
      <c r="Y459" s="61" t="s">
        <v>3210</v>
      </c>
      <c r="Z459" s="62">
        <v>209</v>
      </c>
      <c r="AA459" s="61">
        <v>201</v>
      </c>
      <c r="AB459" s="62">
        <v>209</v>
      </c>
      <c r="AC459" s="61">
        <v>201</v>
      </c>
      <c r="AD459" s="62">
        <v>209</v>
      </c>
      <c r="AE459" s="61">
        <v>201</v>
      </c>
      <c r="AF459" s="61" t="s">
        <v>2367</v>
      </c>
      <c r="AG459" s="61" t="s">
        <v>1959</v>
      </c>
      <c r="AH459" s="61" t="s">
        <v>1702</v>
      </c>
      <c r="AI459" s="61">
        <v>0</v>
      </c>
      <c r="AJ459" s="61" t="s">
        <v>2296</v>
      </c>
      <c r="AK459" s="62">
        <v>2025</v>
      </c>
      <c r="AL459" s="62">
        <v>11</v>
      </c>
      <c r="AM459" s="62">
        <v>0</v>
      </c>
      <c r="AN459" s="62">
        <v>6</v>
      </c>
      <c r="AO459" s="62">
        <v>12</v>
      </c>
      <c r="AP459" s="61" t="s">
        <v>507</v>
      </c>
      <c r="AQ459" s="61" t="s">
        <v>1221</v>
      </c>
      <c r="AR459" s="61" t="s">
        <v>3224</v>
      </c>
      <c r="AS459" s="61" t="s">
        <v>3214</v>
      </c>
      <c r="AT459" s="61" t="s">
        <v>1702</v>
      </c>
      <c r="AU459" s="61" t="b">
        <v>1</v>
      </c>
      <c r="AV459" s="61" t="b">
        <v>0</v>
      </c>
      <c r="AW459" s="61" t="s">
        <v>1702</v>
      </c>
      <c r="AX459" s="61" t="s">
        <v>1702</v>
      </c>
      <c r="AY459" s="61">
        <v>0</v>
      </c>
      <c r="AZ459" s="61">
        <v>0</v>
      </c>
      <c r="BA459" s="61">
        <v>0</v>
      </c>
      <c r="BB459" s="61" t="s">
        <v>1999</v>
      </c>
      <c r="BC459" s="61">
        <v>2</v>
      </c>
      <c r="BD459" s="61" t="b">
        <v>0</v>
      </c>
      <c r="BH459" s="47" t="str">
        <f t="shared" si="15"/>
        <v>SGCC</v>
      </c>
      <c r="BI459" s="47" t="str">
        <f t="shared" si="14"/>
        <v>Z08</v>
      </c>
      <c r="BJ459" s="47">
        <v>1219</v>
      </c>
    </row>
    <row r="460" spans="1:62" hidden="1">
      <c r="A460" s="61" t="b">
        <v>0</v>
      </c>
      <c r="B460" s="62">
        <v>12096</v>
      </c>
      <c r="C460" s="61" t="s">
        <v>6838</v>
      </c>
      <c r="D460" s="61" t="s">
        <v>3219</v>
      </c>
      <c r="E460" s="61" t="s">
        <v>4122</v>
      </c>
      <c r="F460" s="61" t="s">
        <v>2168</v>
      </c>
      <c r="G460" s="62" t="s">
        <v>1702</v>
      </c>
      <c r="H460" s="61" t="s">
        <v>507</v>
      </c>
      <c r="I460" s="61" t="s">
        <v>1675</v>
      </c>
      <c r="J460" s="61" t="s">
        <v>3221</v>
      </c>
      <c r="K460" s="61" t="s">
        <v>4122</v>
      </c>
      <c r="L460" s="61" t="s">
        <v>2032</v>
      </c>
      <c r="M460" s="61" t="s">
        <v>1702</v>
      </c>
      <c r="N460" s="61" t="s">
        <v>1702</v>
      </c>
      <c r="O460" s="61" t="s">
        <v>1947</v>
      </c>
      <c r="P460" s="61">
        <v>0.8</v>
      </c>
      <c r="Q460" s="61">
        <v>350</v>
      </c>
      <c r="R460" s="61">
        <v>445</v>
      </c>
      <c r="S460" s="61" t="s">
        <v>3222</v>
      </c>
      <c r="T460" s="61" t="s">
        <v>3222</v>
      </c>
      <c r="U460" s="61" t="s">
        <v>2041</v>
      </c>
      <c r="V460" s="61" t="s">
        <v>4123</v>
      </c>
      <c r="W460" s="61" t="s">
        <v>1955</v>
      </c>
      <c r="X460" s="61" t="s">
        <v>1447</v>
      </c>
      <c r="Y460" s="61" t="s">
        <v>3210</v>
      </c>
      <c r="Z460" s="62">
        <v>100</v>
      </c>
      <c r="AA460" s="61">
        <v>96</v>
      </c>
      <c r="AB460" s="62">
        <v>100</v>
      </c>
      <c r="AC460" s="61">
        <v>0</v>
      </c>
      <c r="AD460" s="62">
        <v>100</v>
      </c>
      <c r="AE460" s="61">
        <v>96</v>
      </c>
      <c r="AF460" s="61" t="s">
        <v>2392</v>
      </c>
      <c r="AG460" s="61" t="s">
        <v>1959</v>
      </c>
      <c r="AH460" s="61" t="s">
        <v>1702</v>
      </c>
      <c r="AI460" s="61">
        <v>0</v>
      </c>
      <c r="AJ460" s="61" t="s">
        <v>3887</v>
      </c>
      <c r="AK460" s="62">
        <v>2025</v>
      </c>
      <c r="AL460" s="62">
        <v>11</v>
      </c>
      <c r="AM460" s="62">
        <v>0</v>
      </c>
      <c r="AN460" s="62">
        <v>5</v>
      </c>
      <c r="AO460" s="62">
        <v>24</v>
      </c>
      <c r="AP460" s="61" t="s">
        <v>507</v>
      </c>
      <c r="AQ460" s="61" t="s">
        <v>1221</v>
      </c>
      <c r="AR460" s="61" t="s">
        <v>3224</v>
      </c>
      <c r="AS460" s="61" t="s">
        <v>3214</v>
      </c>
      <c r="AT460" s="61" t="s">
        <v>1702</v>
      </c>
      <c r="AU460" s="61" t="b">
        <v>1</v>
      </c>
      <c r="AV460" s="61" t="b">
        <v>0</v>
      </c>
      <c r="AW460" s="61" t="s">
        <v>1702</v>
      </c>
      <c r="AX460" s="61" t="s">
        <v>1702</v>
      </c>
      <c r="AY460" s="61">
        <v>0</v>
      </c>
      <c r="AZ460" s="61">
        <v>0</v>
      </c>
      <c r="BA460" s="61">
        <v>0</v>
      </c>
      <c r="BB460" s="61" t="s">
        <v>1999</v>
      </c>
      <c r="BC460" s="61">
        <v>2</v>
      </c>
      <c r="BD460" s="61" t="b">
        <v>0</v>
      </c>
      <c r="BH460" s="47" t="str">
        <f t="shared" si="15"/>
        <v>SGCC</v>
      </c>
      <c r="BI460" s="47" t="str">
        <f t="shared" si="14"/>
        <v>Z08</v>
      </c>
      <c r="BJ460" s="47">
        <v>1219</v>
      </c>
    </row>
    <row r="461" spans="1:62" hidden="1">
      <c r="A461" s="61" t="b">
        <v>0</v>
      </c>
      <c r="B461" s="62">
        <v>12099</v>
      </c>
      <c r="C461" s="61" t="s">
        <v>6839</v>
      </c>
      <c r="D461" s="61" t="s">
        <v>3228</v>
      </c>
      <c r="E461" s="61" t="s">
        <v>4124</v>
      </c>
      <c r="F461" s="61" t="s">
        <v>2119</v>
      </c>
      <c r="G461" s="62" t="s">
        <v>1702</v>
      </c>
      <c r="H461" s="61" t="s">
        <v>1129</v>
      </c>
      <c r="I461" s="61" t="s">
        <v>1675</v>
      </c>
      <c r="J461" s="61" t="s">
        <v>3229</v>
      </c>
      <c r="K461" s="61" t="s">
        <v>4125</v>
      </c>
      <c r="L461" s="61" t="s">
        <v>2032</v>
      </c>
      <c r="M461" s="61" t="s">
        <v>1894</v>
      </c>
      <c r="N461" s="61" t="s">
        <v>1702</v>
      </c>
      <c r="O461" s="61" t="s">
        <v>1947</v>
      </c>
      <c r="P461" s="61">
        <v>0.5</v>
      </c>
      <c r="Q461" s="61">
        <v>245</v>
      </c>
      <c r="R461" s="61">
        <v>1002</v>
      </c>
      <c r="S461" s="61" t="s">
        <v>2997</v>
      </c>
      <c r="T461" s="61" t="s">
        <v>2997</v>
      </c>
      <c r="U461" s="61" t="s">
        <v>2041</v>
      </c>
      <c r="V461" s="61" t="s">
        <v>3230</v>
      </c>
      <c r="W461" s="61" t="s">
        <v>1938</v>
      </c>
      <c r="X461" s="61" t="s">
        <v>1447</v>
      </c>
      <c r="Y461" s="61" t="s">
        <v>3231</v>
      </c>
      <c r="Z461" s="62">
        <v>105</v>
      </c>
      <c r="AA461" s="61">
        <v>104</v>
      </c>
      <c r="AB461" s="62">
        <v>105</v>
      </c>
      <c r="AC461" s="61">
        <v>0</v>
      </c>
      <c r="AD461" s="62">
        <v>105</v>
      </c>
      <c r="AE461" s="61">
        <v>104</v>
      </c>
      <c r="AF461" s="61" t="s">
        <v>2357</v>
      </c>
      <c r="AG461" s="61" t="s">
        <v>3734</v>
      </c>
      <c r="AH461" s="61" t="s">
        <v>4126</v>
      </c>
      <c r="AI461" s="61">
        <v>0</v>
      </c>
      <c r="AJ461" s="61" t="s">
        <v>2200</v>
      </c>
      <c r="AK461" s="62">
        <v>2025</v>
      </c>
      <c r="AL461" s="62">
        <v>11</v>
      </c>
      <c r="AM461" s="62">
        <v>0</v>
      </c>
      <c r="AN461" s="62">
        <v>6</v>
      </c>
      <c r="AO461" s="62">
        <v>13</v>
      </c>
      <c r="AP461" s="61" t="s">
        <v>1129</v>
      </c>
      <c r="AQ461" s="61" t="s">
        <v>1221</v>
      </c>
      <c r="AR461" s="61" t="s">
        <v>3003</v>
      </c>
      <c r="AS461" s="61" t="s">
        <v>3232</v>
      </c>
      <c r="AT461" s="61" t="s">
        <v>1702</v>
      </c>
      <c r="AU461" s="61" t="b">
        <v>1</v>
      </c>
      <c r="AV461" s="61" t="b">
        <v>0</v>
      </c>
      <c r="AW461" s="61" t="s">
        <v>1702</v>
      </c>
      <c r="AX461" s="61" t="s">
        <v>1702</v>
      </c>
      <c r="AY461" s="61">
        <v>0</v>
      </c>
      <c r="AZ461" s="61">
        <v>0</v>
      </c>
      <c r="BA461" s="61">
        <v>0</v>
      </c>
      <c r="BB461" s="61" t="s">
        <v>1951</v>
      </c>
      <c r="BC461" s="61">
        <v>1</v>
      </c>
      <c r="BD461" s="61" t="b">
        <v>0</v>
      </c>
      <c r="BH461" s="47" t="s">
        <v>1197</v>
      </c>
      <c r="BI461" s="47" t="str">
        <f t="shared" si="14"/>
        <v>Z08</v>
      </c>
      <c r="BJ461" s="47">
        <v>1219</v>
      </c>
    </row>
    <row r="462" spans="1:62" hidden="1">
      <c r="A462" s="61" t="b">
        <v>0</v>
      </c>
      <c r="B462" s="62">
        <v>12100</v>
      </c>
      <c r="C462" s="61" t="s">
        <v>1702</v>
      </c>
      <c r="D462" s="61" t="s">
        <v>3310</v>
      </c>
      <c r="E462" s="61" t="s">
        <v>5090</v>
      </c>
      <c r="F462" s="61" t="s">
        <v>1702</v>
      </c>
      <c r="G462" s="62" t="s">
        <v>1702</v>
      </c>
      <c r="H462" s="61" t="s">
        <v>1702</v>
      </c>
      <c r="I462" s="61" t="s">
        <v>1675</v>
      </c>
      <c r="J462" s="61" t="s">
        <v>3311</v>
      </c>
      <c r="K462" s="61" t="s">
        <v>5090</v>
      </c>
      <c r="L462" s="61" t="s">
        <v>2032</v>
      </c>
      <c r="M462" s="61" t="s">
        <v>1894</v>
      </c>
      <c r="N462" s="61" t="s">
        <v>1702</v>
      </c>
      <c r="O462" s="61" t="s">
        <v>1947</v>
      </c>
      <c r="P462" s="61">
        <v>0.5</v>
      </c>
      <c r="Q462" s="61">
        <v>54</v>
      </c>
      <c r="R462" s="61">
        <v>0</v>
      </c>
      <c r="S462" s="61" t="s">
        <v>5091</v>
      </c>
      <c r="T462" s="61" t="s">
        <v>5091</v>
      </c>
      <c r="U462" s="61" t="s">
        <v>2041</v>
      </c>
      <c r="V462" s="61" t="s">
        <v>5092</v>
      </c>
      <c r="W462" s="61" t="s">
        <v>1938</v>
      </c>
      <c r="X462" s="61" t="s">
        <v>1447</v>
      </c>
      <c r="Y462" s="61" t="s">
        <v>3231</v>
      </c>
      <c r="Z462" s="62">
        <v>1</v>
      </c>
      <c r="AA462" s="61">
        <v>232</v>
      </c>
      <c r="AB462" s="62">
        <v>1</v>
      </c>
      <c r="AC462" s="61">
        <v>232</v>
      </c>
      <c r="AD462" s="62">
        <v>1</v>
      </c>
      <c r="AE462" s="61">
        <v>232</v>
      </c>
      <c r="AF462" s="61" t="s">
        <v>3418</v>
      </c>
      <c r="AG462" s="61" t="s">
        <v>1958</v>
      </c>
      <c r="AH462" s="61" t="s">
        <v>1702</v>
      </c>
      <c r="AI462" s="61">
        <v>0</v>
      </c>
      <c r="AJ462" s="61" t="s">
        <v>4885</v>
      </c>
      <c r="AK462" s="62">
        <v>2026</v>
      </c>
      <c r="AL462" s="62">
        <v>2</v>
      </c>
      <c r="AM462" s="62">
        <v>0</v>
      </c>
      <c r="AN462" s="62">
        <v>3</v>
      </c>
      <c r="AO462" s="62">
        <v>5</v>
      </c>
      <c r="AP462" s="61" t="s">
        <v>1702</v>
      </c>
      <c r="AQ462" s="61" t="s">
        <v>1702</v>
      </c>
      <c r="AR462" s="61" t="s">
        <v>1702</v>
      </c>
      <c r="AS462" s="61" t="s">
        <v>3232</v>
      </c>
      <c r="AT462" s="61" t="s">
        <v>1702</v>
      </c>
      <c r="AU462" s="61" t="b">
        <v>1</v>
      </c>
      <c r="AV462" s="61" t="b">
        <v>0</v>
      </c>
      <c r="AW462" s="61" t="s">
        <v>1702</v>
      </c>
      <c r="AX462" s="61" t="s">
        <v>1702</v>
      </c>
      <c r="AY462" s="61">
        <v>0</v>
      </c>
      <c r="AZ462" s="61">
        <v>0</v>
      </c>
      <c r="BA462" s="61">
        <v>0</v>
      </c>
      <c r="BB462" s="61" t="s">
        <v>1951</v>
      </c>
      <c r="BC462" s="61">
        <v>1</v>
      </c>
      <c r="BD462" s="61" t="b">
        <v>0</v>
      </c>
      <c r="BH462" s="47" t="s">
        <v>1197</v>
      </c>
      <c r="BI462" s="47" t="str">
        <f t="shared" si="14"/>
        <v>Z08</v>
      </c>
      <c r="BJ462" s="47">
        <v>1219</v>
      </c>
    </row>
    <row r="463" spans="1:62" hidden="1">
      <c r="A463" s="61" t="b">
        <v>0</v>
      </c>
      <c r="B463" s="62">
        <v>12101</v>
      </c>
      <c r="C463" s="61" t="s">
        <v>1702</v>
      </c>
      <c r="D463" s="61" t="s">
        <v>3314</v>
      </c>
      <c r="E463" s="61" t="s">
        <v>5097</v>
      </c>
      <c r="F463" s="61" t="s">
        <v>1702</v>
      </c>
      <c r="G463" s="62" t="s">
        <v>1702</v>
      </c>
      <c r="H463" s="61" t="s">
        <v>1702</v>
      </c>
      <c r="I463" s="61" t="s">
        <v>1675</v>
      </c>
      <c r="J463" s="61" t="s">
        <v>3315</v>
      </c>
      <c r="K463" s="61" t="s">
        <v>5097</v>
      </c>
      <c r="L463" s="61" t="s">
        <v>2032</v>
      </c>
      <c r="M463" s="61" t="s">
        <v>1894</v>
      </c>
      <c r="N463" s="61" t="s">
        <v>1702</v>
      </c>
      <c r="O463" s="61" t="s">
        <v>1947</v>
      </c>
      <c r="P463" s="61">
        <v>0.5</v>
      </c>
      <c r="Q463" s="61">
        <v>59</v>
      </c>
      <c r="R463" s="61">
        <v>0</v>
      </c>
      <c r="S463" s="61" t="s">
        <v>5098</v>
      </c>
      <c r="T463" s="61" t="s">
        <v>5098</v>
      </c>
      <c r="U463" s="61" t="s">
        <v>2041</v>
      </c>
      <c r="V463" s="61" t="s">
        <v>5099</v>
      </c>
      <c r="W463" s="61" t="s">
        <v>1938</v>
      </c>
      <c r="X463" s="61" t="s">
        <v>1447</v>
      </c>
      <c r="Y463" s="61" t="s">
        <v>3231</v>
      </c>
      <c r="Z463" s="62">
        <v>1</v>
      </c>
      <c r="AA463" s="61">
        <v>123</v>
      </c>
      <c r="AB463" s="62">
        <v>1</v>
      </c>
      <c r="AC463" s="61">
        <v>123</v>
      </c>
      <c r="AD463" s="62">
        <v>1</v>
      </c>
      <c r="AE463" s="61">
        <v>123</v>
      </c>
      <c r="AF463" s="61" t="s">
        <v>3162</v>
      </c>
      <c r="AG463" s="61" t="s">
        <v>1958</v>
      </c>
      <c r="AH463" s="61" t="s">
        <v>1702</v>
      </c>
      <c r="AI463" s="61">
        <v>0</v>
      </c>
      <c r="AJ463" s="61" t="s">
        <v>4960</v>
      </c>
      <c r="AK463" s="62">
        <v>2026</v>
      </c>
      <c r="AL463" s="62">
        <v>3</v>
      </c>
      <c r="AM463" s="62">
        <v>0</v>
      </c>
      <c r="AN463" s="62">
        <v>2</v>
      </c>
      <c r="AO463" s="62">
        <v>6</v>
      </c>
      <c r="AP463" s="61" t="s">
        <v>1702</v>
      </c>
      <c r="AQ463" s="61" t="s">
        <v>1702</v>
      </c>
      <c r="AR463" s="61" t="s">
        <v>1702</v>
      </c>
      <c r="AS463" s="61" t="s">
        <v>3316</v>
      </c>
      <c r="AT463" s="61" t="s">
        <v>1702</v>
      </c>
      <c r="AU463" s="61" t="b">
        <v>1</v>
      </c>
      <c r="AV463" s="61" t="b">
        <v>0</v>
      </c>
      <c r="AW463" s="61" t="s">
        <v>1702</v>
      </c>
      <c r="AX463" s="61" t="s">
        <v>1702</v>
      </c>
      <c r="AY463" s="61">
        <v>0</v>
      </c>
      <c r="AZ463" s="61">
        <v>0</v>
      </c>
      <c r="BA463" s="61">
        <v>0</v>
      </c>
      <c r="BB463" s="61" t="s">
        <v>1991</v>
      </c>
      <c r="BC463" s="61">
        <v>1</v>
      </c>
      <c r="BD463" s="61" t="b">
        <v>0</v>
      </c>
      <c r="BH463" s="47" t="s">
        <v>1197</v>
      </c>
      <c r="BI463" s="47" t="str">
        <f t="shared" si="14"/>
        <v>Z08</v>
      </c>
      <c r="BJ463" s="47">
        <v>1219</v>
      </c>
    </row>
    <row r="464" spans="1:62" hidden="1">
      <c r="A464" s="61" t="b">
        <v>0</v>
      </c>
      <c r="B464" s="62">
        <v>12102</v>
      </c>
      <c r="C464" s="61" t="s">
        <v>1702</v>
      </c>
      <c r="D464" s="61" t="s">
        <v>3317</v>
      </c>
      <c r="E464" s="61" t="s">
        <v>4629</v>
      </c>
      <c r="F464" s="61" t="s">
        <v>2069</v>
      </c>
      <c r="G464" s="62" t="s">
        <v>1702</v>
      </c>
      <c r="H464" s="61" t="s">
        <v>378</v>
      </c>
      <c r="I464" s="61" t="s">
        <v>1675</v>
      </c>
      <c r="J464" s="61" t="s">
        <v>3318</v>
      </c>
      <c r="K464" s="61" t="s">
        <v>4630</v>
      </c>
      <c r="L464" s="61" t="s">
        <v>2032</v>
      </c>
      <c r="M464" s="61" t="s">
        <v>1894</v>
      </c>
      <c r="N464" s="61" t="s">
        <v>1702</v>
      </c>
      <c r="O464" s="61" t="s">
        <v>1947</v>
      </c>
      <c r="P464" s="61">
        <v>0.8</v>
      </c>
      <c r="Q464" s="61">
        <v>443</v>
      </c>
      <c r="R464" s="61">
        <v>641</v>
      </c>
      <c r="S464" s="61" t="s">
        <v>4631</v>
      </c>
      <c r="T464" s="61" t="s">
        <v>4631</v>
      </c>
      <c r="U464" s="61" t="s">
        <v>2041</v>
      </c>
      <c r="V464" s="61" t="s">
        <v>4628</v>
      </c>
      <c r="W464" s="61" t="s">
        <v>1938</v>
      </c>
      <c r="X464" s="61" t="s">
        <v>1447</v>
      </c>
      <c r="Y464" s="61" t="s">
        <v>3231</v>
      </c>
      <c r="Z464" s="62">
        <v>19</v>
      </c>
      <c r="AA464" s="61">
        <v>39</v>
      </c>
      <c r="AB464" s="62">
        <v>19</v>
      </c>
      <c r="AC464" s="61">
        <v>39</v>
      </c>
      <c r="AD464" s="62">
        <v>19</v>
      </c>
      <c r="AE464" s="61">
        <v>39</v>
      </c>
      <c r="AF464" s="61" t="s">
        <v>2037</v>
      </c>
      <c r="AG464" s="61" t="s">
        <v>3734</v>
      </c>
      <c r="AH464" s="61" t="s">
        <v>4632</v>
      </c>
      <c r="AI464" s="61">
        <v>0</v>
      </c>
      <c r="AJ464" s="61" t="s">
        <v>4389</v>
      </c>
      <c r="AK464" s="62">
        <v>2026</v>
      </c>
      <c r="AL464" s="62">
        <v>1</v>
      </c>
      <c r="AM464" s="62">
        <v>0</v>
      </c>
      <c r="AN464" s="62">
        <v>3</v>
      </c>
      <c r="AO464" s="62">
        <v>29</v>
      </c>
      <c r="AP464" s="61" t="s">
        <v>378</v>
      </c>
      <c r="AQ464" s="61" t="s">
        <v>1221</v>
      </c>
      <c r="AR464" s="61" t="s">
        <v>3451</v>
      </c>
      <c r="AS464" s="61" t="s">
        <v>3319</v>
      </c>
      <c r="AT464" s="61" t="s">
        <v>1702</v>
      </c>
      <c r="AU464" s="61" t="b">
        <v>1</v>
      </c>
      <c r="AV464" s="61" t="b">
        <v>0</v>
      </c>
      <c r="AW464" s="61" t="s">
        <v>1702</v>
      </c>
      <c r="AX464" s="61" t="s">
        <v>1702</v>
      </c>
      <c r="AY464" s="61">
        <v>0</v>
      </c>
      <c r="AZ464" s="61">
        <v>0</v>
      </c>
      <c r="BA464" s="61">
        <v>0</v>
      </c>
      <c r="BB464" s="61" t="s">
        <v>1991</v>
      </c>
      <c r="BC464" s="61">
        <v>2</v>
      </c>
      <c r="BD464" s="61" t="b">
        <v>0</v>
      </c>
      <c r="BH464" s="47" t="str">
        <f t="shared" si="15"/>
        <v>SGCC</v>
      </c>
      <c r="BI464" s="47" t="str">
        <f t="shared" si="14"/>
        <v>Z08</v>
      </c>
      <c r="BJ464" s="47">
        <v>1219</v>
      </c>
    </row>
    <row r="465" spans="1:62" hidden="1">
      <c r="A465" s="61" t="b">
        <v>0</v>
      </c>
      <c r="B465" s="62">
        <v>12103</v>
      </c>
      <c r="C465" s="61" t="s">
        <v>1702</v>
      </c>
      <c r="D465" s="61" t="s">
        <v>3320</v>
      </c>
      <c r="E465" s="61" t="s">
        <v>4633</v>
      </c>
      <c r="F465" s="61" t="s">
        <v>2069</v>
      </c>
      <c r="G465" s="62" t="s">
        <v>1702</v>
      </c>
      <c r="H465" s="61" t="s">
        <v>1702</v>
      </c>
      <c r="I465" s="61" t="s">
        <v>1675</v>
      </c>
      <c r="J465" s="61" t="s">
        <v>3321</v>
      </c>
      <c r="K465" s="61" t="s">
        <v>4633</v>
      </c>
      <c r="L465" s="61" t="s">
        <v>2032</v>
      </c>
      <c r="M465" s="61" t="s">
        <v>1894</v>
      </c>
      <c r="N465" s="61" t="s">
        <v>1702</v>
      </c>
      <c r="O465" s="61" t="s">
        <v>1947</v>
      </c>
      <c r="P465" s="61">
        <v>0.8</v>
      </c>
      <c r="Q465" s="61">
        <v>88.5</v>
      </c>
      <c r="R465" s="61">
        <v>0</v>
      </c>
      <c r="S465" s="61" t="s">
        <v>4634</v>
      </c>
      <c r="T465" s="61" t="s">
        <v>4634</v>
      </c>
      <c r="U465" s="61" t="s">
        <v>2041</v>
      </c>
      <c r="V465" s="61" t="s">
        <v>4635</v>
      </c>
      <c r="W465" s="61" t="s">
        <v>1938</v>
      </c>
      <c r="X465" s="61" t="s">
        <v>1447</v>
      </c>
      <c r="Y465" s="61" t="s">
        <v>3231</v>
      </c>
      <c r="Z465" s="62">
        <v>1</v>
      </c>
      <c r="AA465" s="61">
        <v>250</v>
      </c>
      <c r="AB465" s="62">
        <v>1</v>
      </c>
      <c r="AC465" s="61">
        <v>250</v>
      </c>
      <c r="AD465" s="62">
        <v>1</v>
      </c>
      <c r="AE465" s="61">
        <v>250</v>
      </c>
      <c r="AF465" s="61" t="s">
        <v>2773</v>
      </c>
      <c r="AG465" s="61" t="s">
        <v>1959</v>
      </c>
      <c r="AH465" s="61" t="s">
        <v>1702</v>
      </c>
      <c r="AI465" s="61">
        <v>0</v>
      </c>
      <c r="AJ465" s="61" t="s">
        <v>4560</v>
      </c>
      <c r="AK465" s="62">
        <v>2026</v>
      </c>
      <c r="AL465" s="62">
        <v>2</v>
      </c>
      <c r="AM465" s="62">
        <v>0</v>
      </c>
      <c r="AN465" s="62">
        <v>3</v>
      </c>
      <c r="AO465" s="62">
        <v>14</v>
      </c>
      <c r="AP465" s="61" t="s">
        <v>1702</v>
      </c>
      <c r="AQ465" s="61" t="s">
        <v>1702</v>
      </c>
      <c r="AR465" s="61" t="s">
        <v>1702</v>
      </c>
      <c r="AS465" s="61" t="s">
        <v>3316</v>
      </c>
      <c r="AT465" s="61" t="s">
        <v>1702</v>
      </c>
      <c r="AU465" s="61" t="b">
        <v>1</v>
      </c>
      <c r="AV465" s="61" t="b">
        <v>0</v>
      </c>
      <c r="AW465" s="61" t="s">
        <v>1702</v>
      </c>
      <c r="AX465" s="61" t="s">
        <v>1702</v>
      </c>
      <c r="AY465" s="61">
        <v>0</v>
      </c>
      <c r="AZ465" s="61">
        <v>0</v>
      </c>
      <c r="BA465" s="61">
        <v>0</v>
      </c>
      <c r="BB465" s="61" t="s">
        <v>1991</v>
      </c>
      <c r="BC465" s="61">
        <v>2</v>
      </c>
      <c r="BD465" s="61" t="b">
        <v>0</v>
      </c>
      <c r="BH465" s="47" t="str">
        <f t="shared" si="15"/>
        <v>SGCC</v>
      </c>
      <c r="BI465" s="47" t="str">
        <f t="shared" si="14"/>
        <v>Z08</v>
      </c>
      <c r="BJ465" s="47">
        <v>1219</v>
      </c>
    </row>
    <row r="466" spans="1:62" hidden="1">
      <c r="A466" s="61" t="b">
        <v>0</v>
      </c>
      <c r="B466" s="62">
        <v>12104</v>
      </c>
      <c r="C466" s="61" t="s">
        <v>1702</v>
      </c>
      <c r="D466" s="61" t="s">
        <v>3322</v>
      </c>
      <c r="E466" s="61" t="s">
        <v>4637</v>
      </c>
      <c r="F466" s="61" t="s">
        <v>1702</v>
      </c>
      <c r="G466" s="62" t="s">
        <v>1702</v>
      </c>
      <c r="H466" s="61" t="s">
        <v>1702</v>
      </c>
      <c r="I466" s="61" t="s">
        <v>1675</v>
      </c>
      <c r="J466" s="61" t="s">
        <v>3323</v>
      </c>
      <c r="K466" s="61" t="s">
        <v>4637</v>
      </c>
      <c r="L466" s="61" t="s">
        <v>2032</v>
      </c>
      <c r="M466" s="61" t="s">
        <v>1894</v>
      </c>
      <c r="N466" s="61" t="s">
        <v>1702</v>
      </c>
      <c r="O466" s="61" t="s">
        <v>1947</v>
      </c>
      <c r="P466" s="61">
        <v>0.8</v>
      </c>
      <c r="Q466" s="61">
        <v>40</v>
      </c>
      <c r="R466" s="61">
        <v>0</v>
      </c>
      <c r="S466" s="61" t="s">
        <v>4638</v>
      </c>
      <c r="T466" s="61" t="s">
        <v>4638</v>
      </c>
      <c r="U466" s="61" t="s">
        <v>2041</v>
      </c>
      <c r="V466" s="61" t="s">
        <v>4639</v>
      </c>
      <c r="W466" s="61" t="s">
        <v>1938</v>
      </c>
      <c r="X466" s="61" t="s">
        <v>1447</v>
      </c>
      <c r="Y466" s="61" t="s">
        <v>3231</v>
      </c>
      <c r="Z466" s="62">
        <v>1</v>
      </c>
      <c r="AA466" s="61">
        <v>136</v>
      </c>
      <c r="AB466" s="62">
        <v>1</v>
      </c>
      <c r="AC466" s="61">
        <v>136</v>
      </c>
      <c r="AD466" s="62">
        <v>1</v>
      </c>
      <c r="AE466" s="61">
        <v>136</v>
      </c>
      <c r="AF466" s="61" t="s">
        <v>2649</v>
      </c>
      <c r="AG466" s="61" t="s">
        <v>1959</v>
      </c>
      <c r="AH466" s="61" t="s">
        <v>1702</v>
      </c>
      <c r="AI466" s="61">
        <v>0</v>
      </c>
      <c r="AJ466" s="61" t="s">
        <v>4558</v>
      </c>
      <c r="AK466" s="62">
        <v>2026</v>
      </c>
      <c r="AL466" s="62">
        <v>2</v>
      </c>
      <c r="AM466" s="62">
        <v>0</v>
      </c>
      <c r="AN466" s="62">
        <v>3</v>
      </c>
      <c r="AO466" s="62">
        <v>13</v>
      </c>
      <c r="AP466" s="61" t="s">
        <v>1702</v>
      </c>
      <c r="AQ466" s="61" t="s">
        <v>1702</v>
      </c>
      <c r="AR466" s="61" t="s">
        <v>1702</v>
      </c>
      <c r="AS466" s="61" t="s">
        <v>3324</v>
      </c>
      <c r="AT466" s="61" t="s">
        <v>1702</v>
      </c>
      <c r="AU466" s="61" t="b">
        <v>1</v>
      </c>
      <c r="AV466" s="61" t="b">
        <v>0</v>
      </c>
      <c r="AW466" s="61" t="s">
        <v>1702</v>
      </c>
      <c r="AX466" s="61" t="s">
        <v>1702</v>
      </c>
      <c r="AY466" s="61">
        <v>0</v>
      </c>
      <c r="AZ466" s="61">
        <v>0</v>
      </c>
      <c r="BA466" s="61">
        <v>0</v>
      </c>
      <c r="BB466" s="61" t="s">
        <v>1991</v>
      </c>
      <c r="BC466" s="61">
        <v>2</v>
      </c>
      <c r="BD466" s="61" t="b">
        <v>0</v>
      </c>
      <c r="BH466" s="47" t="str">
        <f t="shared" si="15"/>
        <v>SGCC</v>
      </c>
      <c r="BI466" s="47" t="str">
        <f t="shared" si="14"/>
        <v>Z08</v>
      </c>
      <c r="BJ466" s="47">
        <v>1219</v>
      </c>
    </row>
    <row r="467" spans="1:62" hidden="1">
      <c r="A467" s="61" t="b">
        <v>0</v>
      </c>
      <c r="B467" s="62">
        <v>12105</v>
      </c>
      <c r="C467" s="61" t="s">
        <v>1702</v>
      </c>
      <c r="D467" s="61" t="s">
        <v>3325</v>
      </c>
      <c r="E467" s="61" t="s">
        <v>4640</v>
      </c>
      <c r="F467" s="61" t="s">
        <v>1702</v>
      </c>
      <c r="G467" s="62" t="s">
        <v>1702</v>
      </c>
      <c r="H467" s="61" t="s">
        <v>1702</v>
      </c>
      <c r="I467" s="61" t="s">
        <v>1675</v>
      </c>
      <c r="J467" s="61" t="s">
        <v>3326</v>
      </c>
      <c r="K467" s="61" t="s">
        <v>4640</v>
      </c>
      <c r="L467" s="61" t="s">
        <v>2032</v>
      </c>
      <c r="M467" s="61" t="s">
        <v>1894</v>
      </c>
      <c r="N467" s="61" t="s">
        <v>1702</v>
      </c>
      <c r="O467" s="61" t="s">
        <v>1947</v>
      </c>
      <c r="P467" s="61">
        <v>0.8</v>
      </c>
      <c r="Q467" s="61">
        <v>25</v>
      </c>
      <c r="R467" s="61">
        <v>0</v>
      </c>
      <c r="S467" s="61" t="s">
        <v>4316</v>
      </c>
      <c r="T467" s="61" t="s">
        <v>4316</v>
      </c>
      <c r="U467" s="61" t="s">
        <v>2041</v>
      </c>
      <c r="V467" s="61" t="s">
        <v>4641</v>
      </c>
      <c r="W467" s="61" t="s">
        <v>1938</v>
      </c>
      <c r="X467" s="61" t="s">
        <v>1447</v>
      </c>
      <c r="Y467" s="61" t="s">
        <v>3231</v>
      </c>
      <c r="Z467" s="62">
        <v>1</v>
      </c>
      <c r="AA467" s="61">
        <v>73</v>
      </c>
      <c r="AB467" s="62">
        <v>1</v>
      </c>
      <c r="AC467" s="61">
        <v>73</v>
      </c>
      <c r="AD467" s="62">
        <v>1</v>
      </c>
      <c r="AE467" s="61">
        <v>73</v>
      </c>
      <c r="AF467" s="61" t="s">
        <v>2592</v>
      </c>
      <c r="AG467" s="61" t="s">
        <v>1958</v>
      </c>
      <c r="AH467" s="61" t="s">
        <v>1702</v>
      </c>
      <c r="AI467" s="61">
        <v>0</v>
      </c>
      <c r="AJ467" s="61" t="s">
        <v>4575</v>
      </c>
      <c r="AK467" s="62">
        <v>2026</v>
      </c>
      <c r="AL467" s="62">
        <v>2</v>
      </c>
      <c r="AM467" s="62">
        <v>0</v>
      </c>
      <c r="AN467" s="62">
        <v>3</v>
      </c>
      <c r="AO467" s="62">
        <v>9</v>
      </c>
      <c r="AP467" s="61" t="s">
        <v>1702</v>
      </c>
      <c r="AQ467" s="61" t="s">
        <v>1702</v>
      </c>
      <c r="AR467" s="61" t="s">
        <v>1702</v>
      </c>
      <c r="AS467" s="61" t="s">
        <v>3327</v>
      </c>
      <c r="AT467" s="61" t="s">
        <v>1702</v>
      </c>
      <c r="AU467" s="61" t="b">
        <v>1</v>
      </c>
      <c r="AV467" s="61" t="b">
        <v>0</v>
      </c>
      <c r="AW467" s="61" t="s">
        <v>1702</v>
      </c>
      <c r="AX467" s="61" t="s">
        <v>1702</v>
      </c>
      <c r="AY467" s="61">
        <v>0</v>
      </c>
      <c r="AZ467" s="61">
        <v>0</v>
      </c>
      <c r="BA467" s="61">
        <v>0</v>
      </c>
      <c r="BB467" s="61" t="s">
        <v>1991</v>
      </c>
      <c r="BC467" s="61">
        <v>2</v>
      </c>
      <c r="BD467" s="61" t="b">
        <v>0</v>
      </c>
      <c r="BH467" s="47" t="str">
        <f t="shared" si="15"/>
        <v>SGCC</v>
      </c>
      <c r="BI467" s="47" t="str">
        <f t="shared" si="14"/>
        <v>Z08</v>
      </c>
      <c r="BJ467" s="47">
        <v>1219</v>
      </c>
    </row>
    <row r="468" spans="1:62" hidden="1">
      <c r="A468" s="61" t="b">
        <v>0</v>
      </c>
      <c r="B468" s="62">
        <v>12106</v>
      </c>
      <c r="C468" s="61" t="s">
        <v>1702</v>
      </c>
      <c r="D468" s="61" t="s">
        <v>3328</v>
      </c>
      <c r="E468" s="61" t="s">
        <v>4642</v>
      </c>
      <c r="F468" s="61" t="s">
        <v>1702</v>
      </c>
      <c r="G468" s="62" t="s">
        <v>1702</v>
      </c>
      <c r="H468" s="61" t="s">
        <v>1702</v>
      </c>
      <c r="I468" s="61" t="s">
        <v>1675</v>
      </c>
      <c r="J468" s="61" t="s">
        <v>3329</v>
      </c>
      <c r="K468" s="61" t="s">
        <v>4642</v>
      </c>
      <c r="L468" s="61" t="s">
        <v>2032</v>
      </c>
      <c r="M468" s="61" t="s">
        <v>1894</v>
      </c>
      <c r="N468" s="61" t="s">
        <v>1702</v>
      </c>
      <c r="O468" s="61" t="s">
        <v>1947</v>
      </c>
      <c r="P468" s="61">
        <v>0.8</v>
      </c>
      <c r="Q468" s="61">
        <v>150</v>
      </c>
      <c r="R468" s="61">
        <v>0</v>
      </c>
      <c r="S468" s="61" t="s">
        <v>4643</v>
      </c>
      <c r="T468" s="61" t="s">
        <v>4643</v>
      </c>
      <c r="U468" s="61" t="s">
        <v>2041</v>
      </c>
      <c r="V468" s="61" t="s">
        <v>4644</v>
      </c>
      <c r="W468" s="61" t="s">
        <v>1938</v>
      </c>
      <c r="X468" s="61" t="s">
        <v>1447</v>
      </c>
      <c r="Y468" s="61" t="s">
        <v>3231</v>
      </c>
      <c r="Z468" s="62">
        <v>1</v>
      </c>
      <c r="AA468" s="61">
        <v>181</v>
      </c>
      <c r="AB468" s="62">
        <v>1</v>
      </c>
      <c r="AC468" s="61">
        <v>181</v>
      </c>
      <c r="AD468" s="62">
        <v>1</v>
      </c>
      <c r="AE468" s="61">
        <v>181</v>
      </c>
      <c r="AF468" s="61" t="s">
        <v>3418</v>
      </c>
      <c r="AG468" s="61" t="s">
        <v>1959</v>
      </c>
      <c r="AH468" s="61" t="s">
        <v>1702</v>
      </c>
      <c r="AI468" s="61">
        <v>0</v>
      </c>
      <c r="AJ468" s="61" t="s">
        <v>4561</v>
      </c>
      <c r="AK468" s="62">
        <v>2026</v>
      </c>
      <c r="AL468" s="62">
        <v>2</v>
      </c>
      <c r="AM468" s="62">
        <v>0</v>
      </c>
      <c r="AN468" s="62">
        <v>3</v>
      </c>
      <c r="AO468" s="62">
        <v>7</v>
      </c>
      <c r="AP468" s="61" t="s">
        <v>1702</v>
      </c>
      <c r="AQ468" s="61" t="s">
        <v>1702</v>
      </c>
      <c r="AR468" s="61" t="s">
        <v>1702</v>
      </c>
      <c r="AS468" s="61" t="s">
        <v>3330</v>
      </c>
      <c r="AT468" s="61" t="s">
        <v>1702</v>
      </c>
      <c r="AU468" s="61" t="b">
        <v>1</v>
      </c>
      <c r="AV468" s="61" t="b">
        <v>0</v>
      </c>
      <c r="AW468" s="61" t="s">
        <v>1702</v>
      </c>
      <c r="AX468" s="61" t="s">
        <v>1702</v>
      </c>
      <c r="AY468" s="61">
        <v>0</v>
      </c>
      <c r="AZ468" s="61">
        <v>0</v>
      </c>
      <c r="BA468" s="61">
        <v>0</v>
      </c>
      <c r="BB468" s="61" t="s">
        <v>1991</v>
      </c>
      <c r="BC468" s="61">
        <v>2</v>
      </c>
      <c r="BD468" s="61" t="b">
        <v>0</v>
      </c>
      <c r="BH468" s="47" t="str">
        <f t="shared" si="15"/>
        <v>SGCC</v>
      </c>
      <c r="BI468" s="47" t="str">
        <f t="shared" si="14"/>
        <v>Z08</v>
      </c>
      <c r="BJ468" s="47">
        <v>1219</v>
      </c>
    </row>
    <row r="469" spans="1:62" hidden="1">
      <c r="A469" s="61" t="b">
        <v>0</v>
      </c>
      <c r="B469" s="62">
        <v>12107</v>
      </c>
      <c r="C469" s="61" t="s">
        <v>1702</v>
      </c>
      <c r="D469" s="61" t="s">
        <v>3331</v>
      </c>
      <c r="E469" s="61" t="s">
        <v>5103</v>
      </c>
      <c r="F469" s="61" t="s">
        <v>5520</v>
      </c>
      <c r="G469" s="62">
        <v>23</v>
      </c>
      <c r="H469" s="61" t="s">
        <v>698</v>
      </c>
      <c r="I469" s="61" t="s">
        <v>1675</v>
      </c>
      <c r="J469" s="61" t="s">
        <v>3332</v>
      </c>
      <c r="K469" s="61" t="s">
        <v>5103</v>
      </c>
      <c r="L469" s="61" t="s">
        <v>2032</v>
      </c>
      <c r="M469" s="61" t="s">
        <v>1894</v>
      </c>
      <c r="N469" s="61" t="s">
        <v>1702</v>
      </c>
      <c r="O469" s="61" t="s">
        <v>1947</v>
      </c>
      <c r="P469" s="61">
        <v>0.8</v>
      </c>
      <c r="Q469" s="61">
        <v>105</v>
      </c>
      <c r="R469" s="61">
        <v>0</v>
      </c>
      <c r="S469" s="61" t="s">
        <v>5104</v>
      </c>
      <c r="T469" s="61" t="s">
        <v>5105</v>
      </c>
      <c r="U469" s="61" t="s">
        <v>2041</v>
      </c>
      <c r="V469" s="61" t="s">
        <v>5106</v>
      </c>
      <c r="W469" s="61" t="s">
        <v>1938</v>
      </c>
      <c r="X469" s="61" t="s">
        <v>1447</v>
      </c>
      <c r="Y469" s="61" t="s">
        <v>3231</v>
      </c>
      <c r="Z469" s="62">
        <v>1</v>
      </c>
      <c r="AA469" s="61">
        <v>110</v>
      </c>
      <c r="AB469" s="62">
        <v>1</v>
      </c>
      <c r="AC469" s="61">
        <v>110</v>
      </c>
      <c r="AD469" s="62">
        <v>1</v>
      </c>
      <c r="AE469" s="61">
        <v>110</v>
      </c>
      <c r="AF469" s="61" t="s">
        <v>2666</v>
      </c>
      <c r="AG469" s="61" t="s">
        <v>1959</v>
      </c>
      <c r="AH469" s="61" t="s">
        <v>1702</v>
      </c>
      <c r="AI469" s="61">
        <v>0</v>
      </c>
      <c r="AJ469" s="61" t="s">
        <v>4885</v>
      </c>
      <c r="AK469" s="62">
        <v>2026</v>
      </c>
      <c r="AL469" s="62">
        <v>2</v>
      </c>
      <c r="AM469" s="62">
        <v>0</v>
      </c>
      <c r="AN469" s="62">
        <v>3</v>
      </c>
      <c r="AO469" s="62">
        <v>5</v>
      </c>
      <c r="AP469" s="61" t="s">
        <v>698</v>
      </c>
      <c r="AQ469" s="61" t="s">
        <v>1221</v>
      </c>
      <c r="AR469" s="61" t="s">
        <v>5104</v>
      </c>
      <c r="AS469" s="61" t="s">
        <v>3330</v>
      </c>
      <c r="AT469" s="61" t="s">
        <v>1702</v>
      </c>
      <c r="AU469" s="61" t="b">
        <v>1</v>
      </c>
      <c r="AV469" s="61" t="b">
        <v>0</v>
      </c>
      <c r="AW469" s="61" t="s">
        <v>1702</v>
      </c>
      <c r="AX469" s="61" t="s">
        <v>1702</v>
      </c>
      <c r="AY469" s="61">
        <v>0</v>
      </c>
      <c r="AZ469" s="61">
        <v>0</v>
      </c>
      <c r="BA469" s="61">
        <v>0</v>
      </c>
      <c r="BB469" s="61" t="s">
        <v>1991</v>
      </c>
      <c r="BC469" s="61">
        <v>2</v>
      </c>
      <c r="BD469" s="61" t="b">
        <v>0</v>
      </c>
      <c r="BH469" s="47" t="str">
        <f t="shared" si="15"/>
        <v>SGCC</v>
      </c>
      <c r="BI469" s="47" t="str">
        <f t="shared" si="14"/>
        <v>Z08</v>
      </c>
      <c r="BJ469" s="47">
        <v>1219</v>
      </c>
    </row>
    <row r="470" spans="1:62" hidden="1">
      <c r="A470" s="61" t="b">
        <v>0</v>
      </c>
      <c r="B470" s="62">
        <v>12108</v>
      </c>
      <c r="C470" s="61" t="s">
        <v>1702</v>
      </c>
      <c r="D470" s="61" t="s">
        <v>3331</v>
      </c>
      <c r="E470" s="61" t="s">
        <v>5595</v>
      </c>
      <c r="F470" s="61" t="s">
        <v>2069</v>
      </c>
      <c r="G470" s="62" t="s">
        <v>1702</v>
      </c>
      <c r="H470" s="61" t="s">
        <v>651</v>
      </c>
      <c r="I470" s="61" t="s">
        <v>1675</v>
      </c>
      <c r="J470" s="61" t="s">
        <v>3332</v>
      </c>
      <c r="K470" s="61" t="s">
        <v>5595</v>
      </c>
      <c r="L470" s="61" t="s">
        <v>2032</v>
      </c>
      <c r="M470" s="61" t="s">
        <v>1894</v>
      </c>
      <c r="N470" s="61" t="s">
        <v>1702</v>
      </c>
      <c r="O470" s="61" t="s">
        <v>1947</v>
      </c>
      <c r="P470" s="61">
        <v>0.8</v>
      </c>
      <c r="Q470" s="61">
        <v>130</v>
      </c>
      <c r="R470" s="61">
        <v>0</v>
      </c>
      <c r="S470" s="61" t="s">
        <v>5596</v>
      </c>
      <c r="T470" s="61" t="s">
        <v>5596</v>
      </c>
      <c r="U470" s="61" t="s">
        <v>2041</v>
      </c>
      <c r="V470" s="61" t="s">
        <v>5597</v>
      </c>
      <c r="W470" s="61" t="s">
        <v>1938</v>
      </c>
      <c r="X470" s="61" t="s">
        <v>1447</v>
      </c>
      <c r="Y470" s="61" t="s">
        <v>3231</v>
      </c>
      <c r="Z470" s="62">
        <v>1</v>
      </c>
      <c r="AA470" s="61">
        <v>260</v>
      </c>
      <c r="AB470" s="62">
        <v>1</v>
      </c>
      <c r="AC470" s="61">
        <v>260</v>
      </c>
      <c r="AD470" s="62">
        <v>1</v>
      </c>
      <c r="AE470" s="61">
        <v>260</v>
      </c>
      <c r="AF470" s="61" t="s">
        <v>3395</v>
      </c>
      <c r="AG470" s="61" t="s">
        <v>1959</v>
      </c>
      <c r="AH470" s="61" t="s">
        <v>1702</v>
      </c>
      <c r="AI470" s="61">
        <v>0</v>
      </c>
      <c r="AJ470" s="61" t="s">
        <v>5511</v>
      </c>
      <c r="AK470" s="62">
        <v>2026</v>
      </c>
      <c r="AL470" s="62">
        <v>3</v>
      </c>
      <c r="AM470" s="62">
        <v>0</v>
      </c>
      <c r="AN470" s="62">
        <v>2</v>
      </c>
      <c r="AO470" s="62">
        <v>2</v>
      </c>
      <c r="AP470" s="61" t="s">
        <v>651</v>
      </c>
      <c r="AQ470" s="61" t="s">
        <v>1221</v>
      </c>
      <c r="AR470" s="61" t="s">
        <v>5598</v>
      </c>
      <c r="AS470" s="61" t="s">
        <v>3330</v>
      </c>
      <c r="AT470" s="61" t="s">
        <v>1702</v>
      </c>
      <c r="AU470" s="61" t="b">
        <v>1</v>
      </c>
      <c r="AV470" s="61" t="b">
        <v>0</v>
      </c>
      <c r="AW470" s="61" t="s">
        <v>1702</v>
      </c>
      <c r="AX470" s="61" t="s">
        <v>1702</v>
      </c>
      <c r="AY470" s="61">
        <v>0</v>
      </c>
      <c r="AZ470" s="61">
        <v>0</v>
      </c>
      <c r="BA470" s="61">
        <v>0</v>
      </c>
      <c r="BB470" s="61" t="s">
        <v>1991</v>
      </c>
      <c r="BC470" s="61">
        <v>2</v>
      </c>
      <c r="BD470" s="61" t="b">
        <v>0</v>
      </c>
      <c r="BH470" s="47" t="str">
        <f t="shared" si="15"/>
        <v>SGCC</v>
      </c>
      <c r="BI470" s="47" t="str">
        <f t="shared" si="14"/>
        <v>Z08</v>
      </c>
      <c r="BJ470" s="47">
        <v>1219</v>
      </c>
    </row>
    <row r="471" spans="1:62" hidden="1">
      <c r="A471" s="61" t="b">
        <v>0</v>
      </c>
      <c r="B471" s="62">
        <v>12112</v>
      </c>
      <c r="C471" s="61" t="s">
        <v>1702</v>
      </c>
      <c r="D471" s="61" t="s">
        <v>3333</v>
      </c>
      <c r="E471" s="61" t="s">
        <v>4368</v>
      </c>
      <c r="F471" s="61" t="s">
        <v>1702</v>
      </c>
      <c r="G471" s="62" t="s">
        <v>1702</v>
      </c>
      <c r="H471" s="61" t="s">
        <v>1702</v>
      </c>
      <c r="I471" s="61" t="s">
        <v>1675</v>
      </c>
      <c r="J471" s="61" t="s">
        <v>3334</v>
      </c>
      <c r="K471" s="61" t="s">
        <v>4368</v>
      </c>
      <c r="L471" s="61" t="s">
        <v>2032</v>
      </c>
      <c r="M471" s="61" t="s">
        <v>1702</v>
      </c>
      <c r="N471" s="61" t="s">
        <v>1702</v>
      </c>
      <c r="O471" s="61" t="s">
        <v>1947</v>
      </c>
      <c r="P471" s="61">
        <v>0.5</v>
      </c>
      <c r="Q471" s="61">
        <v>58</v>
      </c>
      <c r="R471" s="61">
        <v>0</v>
      </c>
      <c r="S471" s="61" t="s">
        <v>4369</v>
      </c>
      <c r="T471" s="61" t="s">
        <v>4369</v>
      </c>
      <c r="U471" s="61" t="s">
        <v>2041</v>
      </c>
      <c r="V471" s="61" t="s">
        <v>4370</v>
      </c>
      <c r="W471" s="61" t="s">
        <v>1938</v>
      </c>
      <c r="X471" s="61" t="s">
        <v>1447</v>
      </c>
      <c r="Y471" s="61" t="s">
        <v>3231</v>
      </c>
      <c r="Z471" s="62">
        <v>1</v>
      </c>
      <c r="AA471" s="61">
        <v>121</v>
      </c>
      <c r="AB471" s="62">
        <v>1</v>
      </c>
      <c r="AC471" s="61">
        <v>121</v>
      </c>
      <c r="AD471" s="62">
        <v>1</v>
      </c>
      <c r="AE471" s="61">
        <v>121</v>
      </c>
      <c r="AF471" s="61" t="s">
        <v>2066</v>
      </c>
      <c r="AG471" s="61" t="s">
        <v>1958</v>
      </c>
      <c r="AH471" s="61" t="s">
        <v>1702</v>
      </c>
      <c r="AI471" s="61">
        <v>0</v>
      </c>
      <c r="AJ471" s="61" t="s">
        <v>4283</v>
      </c>
      <c r="AK471" s="62">
        <v>2025</v>
      </c>
      <c r="AL471" s="62">
        <v>12</v>
      </c>
      <c r="AM471" s="62">
        <v>0</v>
      </c>
      <c r="AN471" s="62">
        <v>4</v>
      </c>
      <c r="AO471" s="62">
        <v>24</v>
      </c>
      <c r="AP471" s="61" t="s">
        <v>1702</v>
      </c>
      <c r="AQ471" s="61" t="s">
        <v>1702</v>
      </c>
      <c r="AR471" s="61" t="s">
        <v>1702</v>
      </c>
      <c r="AS471" s="61" t="s">
        <v>3335</v>
      </c>
      <c r="AT471" s="61" t="s">
        <v>1702</v>
      </c>
      <c r="AU471" s="61" t="b">
        <v>1</v>
      </c>
      <c r="AV471" s="61" t="b">
        <v>0</v>
      </c>
      <c r="AW471" s="61" t="s">
        <v>1702</v>
      </c>
      <c r="AX471" s="61" t="s">
        <v>1702</v>
      </c>
      <c r="AY471" s="61">
        <v>0</v>
      </c>
      <c r="AZ471" s="61">
        <v>0</v>
      </c>
      <c r="BA471" s="61">
        <v>0</v>
      </c>
      <c r="BB471" s="61" t="s">
        <v>1998</v>
      </c>
      <c r="BC471" s="61">
        <v>1</v>
      </c>
      <c r="BD471" s="61" t="b">
        <v>0</v>
      </c>
      <c r="BH471" s="47" t="s">
        <v>1197</v>
      </c>
      <c r="BI471" s="47" t="str">
        <f t="shared" si="14"/>
        <v>Z08</v>
      </c>
      <c r="BJ471" s="47">
        <v>1219</v>
      </c>
    </row>
    <row r="472" spans="1:62" hidden="1">
      <c r="A472" s="61" t="b">
        <v>0</v>
      </c>
      <c r="B472" s="62">
        <v>12113</v>
      </c>
      <c r="C472" s="61" t="s">
        <v>1702</v>
      </c>
      <c r="D472" s="61" t="s">
        <v>3333</v>
      </c>
      <c r="E472" s="61" t="s">
        <v>4371</v>
      </c>
      <c r="F472" s="61" t="s">
        <v>2119</v>
      </c>
      <c r="G472" s="62" t="s">
        <v>1702</v>
      </c>
      <c r="H472" s="61" t="s">
        <v>1126</v>
      </c>
      <c r="I472" s="61" t="s">
        <v>1675</v>
      </c>
      <c r="J472" s="61" t="s">
        <v>3334</v>
      </c>
      <c r="K472" s="61" t="s">
        <v>4371</v>
      </c>
      <c r="L472" s="61" t="s">
        <v>2032</v>
      </c>
      <c r="M472" s="61" t="s">
        <v>1702</v>
      </c>
      <c r="N472" s="61" t="s">
        <v>1702</v>
      </c>
      <c r="O472" s="61" t="s">
        <v>1947</v>
      </c>
      <c r="P472" s="61">
        <v>0.5</v>
      </c>
      <c r="Q472" s="61">
        <v>245</v>
      </c>
      <c r="R472" s="61">
        <v>1219</v>
      </c>
      <c r="S472" s="61" t="s">
        <v>4372</v>
      </c>
      <c r="T472" s="61" t="s">
        <v>4372</v>
      </c>
      <c r="U472" s="61" t="s">
        <v>2041</v>
      </c>
      <c r="V472" s="61" t="s">
        <v>4373</v>
      </c>
      <c r="W472" s="61" t="s">
        <v>1938</v>
      </c>
      <c r="X472" s="61" t="s">
        <v>1447</v>
      </c>
      <c r="Y472" s="61" t="s">
        <v>3231</v>
      </c>
      <c r="Z472" s="62">
        <v>355</v>
      </c>
      <c r="AA472" s="61">
        <v>460</v>
      </c>
      <c r="AB472" s="62">
        <v>355</v>
      </c>
      <c r="AC472" s="61">
        <v>460</v>
      </c>
      <c r="AD472" s="62">
        <v>355</v>
      </c>
      <c r="AE472" s="61">
        <v>460</v>
      </c>
      <c r="AF472" s="61" t="s">
        <v>2258</v>
      </c>
      <c r="AG472" s="61" t="s">
        <v>1959</v>
      </c>
      <c r="AH472" s="61" t="s">
        <v>1702</v>
      </c>
      <c r="AI472" s="61">
        <v>0</v>
      </c>
      <c r="AJ472" s="61" t="s">
        <v>4282</v>
      </c>
      <c r="AK472" s="62">
        <v>2025</v>
      </c>
      <c r="AL472" s="62">
        <v>12</v>
      </c>
      <c r="AM472" s="62">
        <v>0</v>
      </c>
      <c r="AN472" s="62">
        <v>4</v>
      </c>
      <c r="AO472" s="62">
        <v>23</v>
      </c>
      <c r="AP472" s="61" t="s">
        <v>1126</v>
      </c>
      <c r="AQ472" s="61" t="s">
        <v>1221</v>
      </c>
      <c r="AR472" s="61" t="s">
        <v>2998</v>
      </c>
      <c r="AS472" s="61" t="s">
        <v>3335</v>
      </c>
      <c r="AT472" s="61" t="s">
        <v>1702</v>
      </c>
      <c r="AU472" s="61" t="b">
        <v>1</v>
      </c>
      <c r="AV472" s="61" t="b">
        <v>0</v>
      </c>
      <c r="AW472" s="61" t="s">
        <v>1702</v>
      </c>
      <c r="AX472" s="61" t="s">
        <v>1702</v>
      </c>
      <c r="AY472" s="61">
        <v>0</v>
      </c>
      <c r="AZ472" s="61">
        <v>0</v>
      </c>
      <c r="BA472" s="61">
        <v>0</v>
      </c>
      <c r="BB472" s="61" t="s">
        <v>1998</v>
      </c>
      <c r="BC472" s="61">
        <v>1</v>
      </c>
      <c r="BD472" s="61" t="b">
        <v>0</v>
      </c>
      <c r="BH472" s="47" t="s">
        <v>1197</v>
      </c>
      <c r="BI472" s="47" t="str">
        <f t="shared" si="14"/>
        <v>Z08</v>
      </c>
      <c r="BJ472" s="47">
        <v>1219</v>
      </c>
    </row>
    <row r="473" spans="1:62" hidden="1">
      <c r="A473" s="61" t="b">
        <v>0</v>
      </c>
      <c r="B473" s="62">
        <v>12114</v>
      </c>
      <c r="C473" s="61" t="s">
        <v>1702</v>
      </c>
      <c r="D473" s="61" t="s">
        <v>3333</v>
      </c>
      <c r="E473" s="61" t="s">
        <v>4374</v>
      </c>
      <c r="F473" s="61" t="s">
        <v>1702</v>
      </c>
      <c r="G473" s="62" t="s">
        <v>1702</v>
      </c>
      <c r="H473" s="61" t="s">
        <v>1702</v>
      </c>
      <c r="I473" s="61" t="s">
        <v>1675</v>
      </c>
      <c r="J473" s="61" t="s">
        <v>3334</v>
      </c>
      <c r="K473" s="61" t="s">
        <v>4374</v>
      </c>
      <c r="L473" s="61" t="s">
        <v>2032</v>
      </c>
      <c r="M473" s="61" t="s">
        <v>1702</v>
      </c>
      <c r="N473" s="61" t="s">
        <v>1702</v>
      </c>
      <c r="O473" s="61" t="s">
        <v>1947</v>
      </c>
      <c r="P473" s="61">
        <v>0.5</v>
      </c>
      <c r="Q473" s="61">
        <v>58</v>
      </c>
      <c r="R473" s="61">
        <v>0</v>
      </c>
      <c r="S473" s="61" t="s">
        <v>4369</v>
      </c>
      <c r="T473" s="61" t="s">
        <v>4369</v>
      </c>
      <c r="U473" s="61" t="s">
        <v>2041</v>
      </c>
      <c r="V473" s="61" t="s">
        <v>4375</v>
      </c>
      <c r="W473" s="61" t="s">
        <v>1938</v>
      </c>
      <c r="X473" s="61" t="s">
        <v>1447</v>
      </c>
      <c r="Y473" s="61" t="s">
        <v>3231</v>
      </c>
      <c r="Z473" s="62">
        <v>1</v>
      </c>
      <c r="AA473" s="61">
        <v>72</v>
      </c>
      <c r="AB473" s="62">
        <v>1</v>
      </c>
      <c r="AC473" s="61">
        <v>72</v>
      </c>
      <c r="AD473" s="62">
        <v>1</v>
      </c>
      <c r="AE473" s="61">
        <v>72</v>
      </c>
      <c r="AF473" s="61" t="s">
        <v>2066</v>
      </c>
      <c r="AG473" s="61" t="s">
        <v>1958</v>
      </c>
      <c r="AH473" s="61" t="s">
        <v>1702</v>
      </c>
      <c r="AI473" s="61">
        <v>0</v>
      </c>
      <c r="AJ473" s="61" t="s">
        <v>4238</v>
      </c>
      <c r="AK473" s="62">
        <v>2026</v>
      </c>
      <c r="AL473" s="62">
        <v>1</v>
      </c>
      <c r="AM473" s="62">
        <v>0</v>
      </c>
      <c r="AN473" s="62">
        <v>4</v>
      </c>
      <c r="AO473" s="62">
        <v>2</v>
      </c>
      <c r="AP473" s="61" t="s">
        <v>1702</v>
      </c>
      <c r="AQ473" s="61" t="s">
        <v>1702</v>
      </c>
      <c r="AR473" s="61" t="s">
        <v>1702</v>
      </c>
      <c r="AS473" s="61" t="s">
        <v>3335</v>
      </c>
      <c r="AT473" s="61" t="s">
        <v>1702</v>
      </c>
      <c r="AU473" s="61" t="b">
        <v>1</v>
      </c>
      <c r="AV473" s="61" t="b">
        <v>0</v>
      </c>
      <c r="AW473" s="61" t="s">
        <v>1702</v>
      </c>
      <c r="AX473" s="61" t="s">
        <v>1702</v>
      </c>
      <c r="AY473" s="61">
        <v>0</v>
      </c>
      <c r="AZ473" s="61">
        <v>0</v>
      </c>
      <c r="BA473" s="61">
        <v>0</v>
      </c>
      <c r="BB473" s="61" t="s">
        <v>1998</v>
      </c>
      <c r="BC473" s="61">
        <v>1</v>
      </c>
      <c r="BD473" s="61" t="b">
        <v>0</v>
      </c>
      <c r="BH473" s="47" t="s">
        <v>1197</v>
      </c>
      <c r="BI473" s="47" t="str">
        <f t="shared" si="14"/>
        <v>Z08</v>
      </c>
      <c r="BJ473" s="47">
        <v>1219</v>
      </c>
    </row>
    <row r="474" spans="1:62" hidden="1">
      <c r="A474" s="61" t="b">
        <v>0</v>
      </c>
      <c r="B474" s="62">
        <v>12115</v>
      </c>
      <c r="C474" s="61" t="s">
        <v>1702</v>
      </c>
      <c r="D474" s="61" t="s">
        <v>3333</v>
      </c>
      <c r="E474" s="61" t="s">
        <v>6840</v>
      </c>
      <c r="F474" s="61" t="s">
        <v>6253</v>
      </c>
      <c r="G474" s="62" t="s">
        <v>1702</v>
      </c>
      <c r="H474" s="61" t="s">
        <v>427</v>
      </c>
      <c r="I474" s="61" t="s">
        <v>1675</v>
      </c>
      <c r="J474" s="61" t="s">
        <v>3334</v>
      </c>
      <c r="K474" s="61" t="s">
        <v>6840</v>
      </c>
      <c r="L474" s="61" t="s">
        <v>2032</v>
      </c>
      <c r="M474" s="61" t="s">
        <v>1702</v>
      </c>
      <c r="N474" s="61" t="s">
        <v>1702</v>
      </c>
      <c r="O474" s="61" t="s">
        <v>1947</v>
      </c>
      <c r="P474" s="61">
        <v>0.5</v>
      </c>
      <c r="Q474" s="61">
        <v>260</v>
      </c>
      <c r="R474" s="61">
        <v>406</v>
      </c>
      <c r="S474" s="61" t="s">
        <v>6841</v>
      </c>
      <c r="T474" s="61" t="s">
        <v>2674</v>
      </c>
      <c r="U474" s="61" t="s">
        <v>2041</v>
      </c>
      <c r="V474" s="61" t="s">
        <v>6842</v>
      </c>
      <c r="W474" s="61" t="s">
        <v>1938</v>
      </c>
      <c r="X474" s="61" t="s">
        <v>1447</v>
      </c>
      <c r="Y474" s="61" t="s">
        <v>3231</v>
      </c>
      <c r="Z474" s="62">
        <v>64</v>
      </c>
      <c r="AA474" s="61">
        <v>23</v>
      </c>
      <c r="AB474" s="62">
        <v>64</v>
      </c>
      <c r="AC474" s="61">
        <v>23</v>
      </c>
      <c r="AD474" s="62">
        <v>64</v>
      </c>
      <c r="AE474" s="61">
        <v>23</v>
      </c>
      <c r="AF474" s="61" t="s">
        <v>2194</v>
      </c>
      <c r="AG474" s="61" t="s">
        <v>1959</v>
      </c>
      <c r="AH474" s="61" t="s">
        <v>1702</v>
      </c>
      <c r="AI474" s="61">
        <v>0</v>
      </c>
      <c r="AJ474" s="61" t="s">
        <v>6751</v>
      </c>
      <c r="AK474" s="62">
        <v>2026</v>
      </c>
      <c r="AL474" s="62">
        <v>5</v>
      </c>
      <c r="AM474" s="62">
        <v>0</v>
      </c>
      <c r="AN474" s="62">
        <v>0</v>
      </c>
      <c r="AO474" s="62">
        <v>2</v>
      </c>
      <c r="AP474" s="61" t="s">
        <v>427</v>
      </c>
      <c r="AQ474" s="61" t="s">
        <v>1221</v>
      </c>
      <c r="AR474" s="61" t="s">
        <v>4222</v>
      </c>
      <c r="AS474" s="61" t="s">
        <v>3335</v>
      </c>
      <c r="AT474" s="61" t="s">
        <v>1702</v>
      </c>
      <c r="AU474" s="61" t="b">
        <v>0</v>
      </c>
      <c r="AV474" s="61" t="b">
        <v>0</v>
      </c>
      <c r="AW474" s="61" t="s">
        <v>1702</v>
      </c>
      <c r="AX474" s="61" t="s">
        <v>1702</v>
      </c>
      <c r="AY474" s="61">
        <v>0</v>
      </c>
      <c r="AZ474" s="61">
        <v>0</v>
      </c>
      <c r="BA474" s="61">
        <v>0</v>
      </c>
      <c r="BB474" s="61" t="s">
        <v>1998</v>
      </c>
      <c r="BC474" s="61">
        <v>1</v>
      </c>
      <c r="BD474" s="61" t="b">
        <v>0</v>
      </c>
      <c r="BH474" s="47" t="s">
        <v>1197</v>
      </c>
      <c r="BI474" s="47" t="str">
        <f t="shared" si="14"/>
        <v>Z08</v>
      </c>
      <c r="BJ474" s="47">
        <v>1219</v>
      </c>
    </row>
    <row r="475" spans="1:62" hidden="1">
      <c r="A475" s="61" t="b">
        <v>0</v>
      </c>
      <c r="B475" s="62">
        <v>12116</v>
      </c>
      <c r="C475" s="61" t="s">
        <v>1702</v>
      </c>
      <c r="D475" s="61" t="s">
        <v>3333</v>
      </c>
      <c r="E475" s="61" t="s">
        <v>6843</v>
      </c>
      <c r="F475" s="61" t="s">
        <v>6253</v>
      </c>
      <c r="G475" s="62" t="s">
        <v>1702</v>
      </c>
      <c r="H475" s="61" t="s">
        <v>427</v>
      </c>
      <c r="I475" s="61" t="s">
        <v>1675</v>
      </c>
      <c r="J475" s="61" t="s">
        <v>3334</v>
      </c>
      <c r="K475" s="61" t="s">
        <v>6843</v>
      </c>
      <c r="L475" s="61" t="s">
        <v>2032</v>
      </c>
      <c r="M475" s="61" t="s">
        <v>1702</v>
      </c>
      <c r="N475" s="61" t="s">
        <v>1702</v>
      </c>
      <c r="O475" s="61" t="s">
        <v>1947</v>
      </c>
      <c r="P475" s="61">
        <v>0.5</v>
      </c>
      <c r="Q475" s="61">
        <v>260</v>
      </c>
      <c r="R475" s="61">
        <v>406</v>
      </c>
      <c r="S475" s="61" t="s">
        <v>6841</v>
      </c>
      <c r="T475" s="61" t="s">
        <v>2674</v>
      </c>
      <c r="U475" s="61" t="s">
        <v>2041</v>
      </c>
      <c r="V475" s="61" t="s">
        <v>6842</v>
      </c>
      <c r="W475" s="61" t="s">
        <v>1938</v>
      </c>
      <c r="X475" s="61" t="s">
        <v>1447</v>
      </c>
      <c r="Y475" s="61" t="s">
        <v>3231</v>
      </c>
      <c r="Z475" s="62">
        <v>6</v>
      </c>
      <c r="AA475" s="61">
        <v>3</v>
      </c>
      <c r="AB475" s="62">
        <v>6</v>
      </c>
      <c r="AC475" s="61">
        <v>3</v>
      </c>
      <c r="AD475" s="62">
        <v>6</v>
      </c>
      <c r="AE475" s="61">
        <v>3</v>
      </c>
      <c r="AF475" s="61" t="s">
        <v>2194</v>
      </c>
      <c r="AG475" s="61" t="s">
        <v>1959</v>
      </c>
      <c r="AH475" s="61" t="s">
        <v>1702</v>
      </c>
      <c r="AI475" s="61">
        <v>0</v>
      </c>
      <c r="AJ475" s="61" t="s">
        <v>6751</v>
      </c>
      <c r="AK475" s="62">
        <v>2026</v>
      </c>
      <c r="AL475" s="62">
        <v>5</v>
      </c>
      <c r="AM475" s="62">
        <v>0</v>
      </c>
      <c r="AN475" s="62">
        <v>0</v>
      </c>
      <c r="AO475" s="62">
        <v>2</v>
      </c>
      <c r="AP475" s="61" t="s">
        <v>427</v>
      </c>
      <c r="AQ475" s="61" t="s">
        <v>1221</v>
      </c>
      <c r="AR475" s="61" t="s">
        <v>4222</v>
      </c>
      <c r="AS475" s="61" t="s">
        <v>3335</v>
      </c>
      <c r="AT475" s="61" t="s">
        <v>1702</v>
      </c>
      <c r="AU475" s="61" t="b">
        <v>0</v>
      </c>
      <c r="AV475" s="61" t="b">
        <v>0</v>
      </c>
      <c r="AW475" s="61" t="s">
        <v>1702</v>
      </c>
      <c r="AX475" s="61" t="s">
        <v>1702</v>
      </c>
      <c r="AY475" s="61">
        <v>0</v>
      </c>
      <c r="AZ475" s="61">
        <v>0</v>
      </c>
      <c r="BA475" s="61">
        <v>0</v>
      </c>
      <c r="BB475" s="61" t="s">
        <v>1998</v>
      </c>
      <c r="BC475" s="61">
        <v>1</v>
      </c>
      <c r="BD475" s="61" t="b">
        <v>0</v>
      </c>
      <c r="BH475" s="47" t="s">
        <v>1197</v>
      </c>
      <c r="BI475" s="47" t="str">
        <f t="shared" si="14"/>
        <v>Z08</v>
      </c>
      <c r="BJ475" s="47">
        <v>1219</v>
      </c>
    </row>
    <row r="476" spans="1:62" hidden="1">
      <c r="A476" s="61" t="b">
        <v>0</v>
      </c>
      <c r="B476" s="62">
        <v>12117</v>
      </c>
      <c r="C476" s="61" t="s">
        <v>1702</v>
      </c>
      <c r="D476" s="61" t="s">
        <v>3336</v>
      </c>
      <c r="E476" s="61" t="s">
        <v>4645</v>
      </c>
      <c r="F476" s="61" t="s">
        <v>1702</v>
      </c>
      <c r="G476" s="62" t="s">
        <v>1702</v>
      </c>
      <c r="H476" s="61" t="s">
        <v>1702</v>
      </c>
      <c r="I476" s="61" t="s">
        <v>1675</v>
      </c>
      <c r="J476" s="61" t="s">
        <v>3337</v>
      </c>
      <c r="K476" s="61" t="s">
        <v>4645</v>
      </c>
      <c r="L476" s="61" t="s">
        <v>2032</v>
      </c>
      <c r="M476" s="61" t="s">
        <v>1702</v>
      </c>
      <c r="N476" s="61" t="s">
        <v>1702</v>
      </c>
      <c r="O476" s="61" t="s">
        <v>1947</v>
      </c>
      <c r="P476" s="61">
        <v>0.8</v>
      </c>
      <c r="Q476" s="61">
        <v>332</v>
      </c>
      <c r="R476" s="61">
        <v>641</v>
      </c>
      <c r="S476" s="61" t="s">
        <v>4128</v>
      </c>
      <c r="T476" s="61" t="s">
        <v>4128</v>
      </c>
      <c r="U476" s="61" t="s">
        <v>2041</v>
      </c>
      <c r="V476" s="61" t="s">
        <v>4646</v>
      </c>
      <c r="W476" s="61" t="s">
        <v>1938</v>
      </c>
      <c r="X476" s="61" t="s">
        <v>1447</v>
      </c>
      <c r="Y476" s="61" t="s">
        <v>3231</v>
      </c>
      <c r="Z476" s="62">
        <v>21</v>
      </c>
      <c r="AA476" s="61">
        <v>28</v>
      </c>
      <c r="AB476" s="62">
        <v>21</v>
      </c>
      <c r="AC476" s="61">
        <v>28</v>
      </c>
      <c r="AD476" s="62">
        <v>21</v>
      </c>
      <c r="AE476" s="61">
        <v>28</v>
      </c>
      <c r="AF476" s="61" t="s">
        <v>2042</v>
      </c>
      <c r="AG476" s="61" t="s">
        <v>1959</v>
      </c>
      <c r="AH476" s="61" t="s">
        <v>1702</v>
      </c>
      <c r="AI476" s="61">
        <v>0</v>
      </c>
      <c r="AJ476" s="61" t="s">
        <v>4535</v>
      </c>
      <c r="AK476" s="62">
        <v>2026</v>
      </c>
      <c r="AL476" s="62">
        <v>1</v>
      </c>
      <c r="AM476" s="62">
        <v>0</v>
      </c>
      <c r="AN476" s="62">
        <v>3</v>
      </c>
      <c r="AO476" s="62">
        <v>21</v>
      </c>
      <c r="AP476" s="61" t="s">
        <v>1702</v>
      </c>
      <c r="AQ476" s="61" t="s">
        <v>1702</v>
      </c>
      <c r="AR476" s="61" t="s">
        <v>1702</v>
      </c>
      <c r="AS476" s="61" t="s">
        <v>3239</v>
      </c>
      <c r="AT476" s="61" t="s">
        <v>1702</v>
      </c>
      <c r="AU476" s="61" t="b">
        <v>1</v>
      </c>
      <c r="AV476" s="61" t="b">
        <v>0</v>
      </c>
      <c r="AW476" s="61" t="s">
        <v>1702</v>
      </c>
      <c r="AX476" s="61" t="s">
        <v>1702</v>
      </c>
      <c r="AY476" s="61">
        <v>0</v>
      </c>
      <c r="AZ476" s="61">
        <v>0</v>
      </c>
      <c r="BA476" s="61">
        <v>0</v>
      </c>
      <c r="BB476" s="61" t="s">
        <v>1998</v>
      </c>
      <c r="BC476" s="61">
        <v>2</v>
      </c>
      <c r="BD476" s="61" t="b">
        <v>0</v>
      </c>
      <c r="BH476" s="47" t="str">
        <f t="shared" si="15"/>
        <v>SGCC</v>
      </c>
      <c r="BI476" s="47" t="str">
        <f t="shared" si="14"/>
        <v>Z08</v>
      </c>
      <c r="BJ476" s="47">
        <v>1219</v>
      </c>
    </row>
    <row r="477" spans="1:62" hidden="1">
      <c r="A477" s="61" t="b">
        <v>0</v>
      </c>
      <c r="B477" s="62">
        <v>12118</v>
      </c>
      <c r="C477" s="61" t="s">
        <v>1702</v>
      </c>
      <c r="D477" s="61" t="s">
        <v>3338</v>
      </c>
      <c r="E477" s="61" t="s">
        <v>4376</v>
      </c>
      <c r="F477" s="61" t="s">
        <v>2168</v>
      </c>
      <c r="G477" s="62" t="s">
        <v>1702</v>
      </c>
      <c r="H477" s="61" t="s">
        <v>742</v>
      </c>
      <c r="I477" s="61" t="s">
        <v>1675</v>
      </c>
      <c r="J477" s="61" t="s">
        <v>3339</v>
      </c>
      <c r="K477" s="61" t="s">
        <v>4376</v>
      </c>
      <c r="L477" s="61" t="s">
        <v>2032</v>
      </c>
      <c r="M477" s="61" t="s">
        <v>1702</v>
      </c>
      <c r="N477" s="61" t="s">
        <v>1702</v>
      </c>
      <c r="O477" s="61" t="s">
        <v>1947</v>
      </c>
      <c r="P477" s="61">
        <v>0.8</v>
      </c>
      <c r="Q477" s="61">
        <v>650</v>
      </c>
      <c r="R477" s="61">
        <v>400</v>
      </c>
      <c r="S477" s="61" t="s">
        <v>4377</v>
      </c>
      <c r="T477" s="61" t="s">
        <v>4378</v>
      </c>
      <c r="U477" s="61" t="s">
        <v>2041</v>
      </c>
      <c r="V477" s="61" t="s">
        <v>4379</v>
      </c>
      <c r="W477" s="61" t="s">
        <v>1938</v>
      </c>
      <c r="X477" s="61" t="s">
        <v>1447</v>
      </c>
      <c r="Y477" s="61" t="s">
        <v>3231</v>
      </c>
      <c r="Z477" s="62">
        <v>2</v>
      </c>
      <c r="AA477" s="61">
        <v>3</v>
      </c>
      <c r="AB477" s="62">
        <v>2</v>
      </c>
      <c r="AC477" s="61">
        <v>3</v>
      </c>
      <c r="AD477" s="62">
        <v>2</v>
      </c>
      <c r="AE477" s="61">
        <v>3</v>
      </c>
      <c r="AF477" s="61" t="s">
        <v>2070</v>
      </c>
      <c r="AG477" s="61" t="s">
        <v>1959</v>
      </c>
      <c r="AH477" s="61" t="s">
        <v>1702</v>
      </c>
      <c r="AI477" s="61">
        <v>0</v>
      </c>
      <c r="AJ477" s="61" t="s">
        <v>4281</v>
      </c>
      <c r="AK477" s="62">
        <v>2026</v>
      </c>
      <c r="AL477" s="62">
        <v>1</v>
      </c>
      <c r="AM477" s="62">
        <v>0</v>
      </c>
      <c r="AN477" s="62">
        <v>4</v>
      </c>
      <c r="AO477" s="62">
        <v>10</v>
      </c>
      <c r="AP477" s="61" t="s">
        <v>742</v>
      </c>
      <c r="AQ477" s="61" t="s">
        <v>1221</v>
      </c>
      <c r="AR477" s="61" t="s">
        <v>4380</v>
      </c>
      <c r="AS477" s="61" t="s">
        <v>3340</v>
      </c>
      <c r="AT477" s="61" t="s">
        <v>1702</v>
      </c>
      <c r="AU477" s="61" t="b">
        <v>1</v>
      </c>
      <c r="AV477" s="61" t="b">
        <v>0</v>
      </c>
      <c r="AW477" s="61" t="s">
        <v>1702</v>
      </c>
      <c r="AX477" s="61" t="s">
        <v>1702</v>
      </c>
      <c r="AY477" s="61">
        <v>0</v>
      </c>
      <c r="AZ477" s="61">
        <v>0</v>
      </c>
      <c r="BA477" s="61">
        <v>0</v>
      </c>
      <c r="BB477" s="61" t="s">
        <v>1998</v>
      </c>
      <c r="BC477" s="61">
        <v>2</v>
      </c>
      <c r="BD477" s="61" t="b">
        <v>0</v>
      </c>
      <c r="BH477" s="47" t="str">
        <f t="shared" si="15"/>
        <v>SGCC</v>
      </c>
      <c r="BI477" s="47" t="str">
        <f t="shared" si="14"/>
        <v>Z08</v>
      </c>
      <c r="BJ477" s="47">
        <v>1219</v>
      </c>
    </row>
    <row r="478" spans="1:62" hidden="1">
      <c r="A478" s="61" t="b">
        <v>0</v>
      </c>
      <c r="B478" s="62">
        <v>12119</v>
      </c>
      <c r="C478" s="61" t="s">
        <v>1702</v>
      </c>
      <c r="D478" s="61" t="s">
        <v>3341</v>
      </c>
      <c r="E478" s="61" t="s">
        <v>5108</v>
      </c>
      <c r="F478" s="61" t="s">
        <v>2168</v>
      </c>
      <c r="G478" s="62" t="s">
        <v>1702</v>
      </c>
      <c r="H478" s="61" t="s">
        <v>5109</v>
      </c>
      <c r="I478" s="61" t="s">
        <v>1675</v>
      </c>
      <c r="J478" s="61" t="s">
        <v>3342</v>
      </c>
      <c r="K478" s="61" t="s">
        <v>5108</v>
      </c>
      <c r="L478" s="61" t="s">
        <v>2032</v>
      </c>
      <c r="M478" s="61" t="s">
        <v>1702</v>
      </c>
      <c r="N478" s="61" t="s">
        <v>1702</v>
      </c>
      <c r="O478" s="61" t="s">
        <v>1947</v>
      </c>
      <c r="P478" s="61">
        <v>0.8</v>
      </c>
      <c r="Q478" s="61">
        <v>1219</v>
      </c>
      <c r="R478" s="61">
        <v>1219</v>
      </c>
      <c r="S478" s="61" t="s">
        <v>5110</v>
      </c>
      <c r="T478" s="61" t="s">
        <v>5110</v>
      </c>
      <c r="U478" s="61" t="s">
        <v>2041</v>
      </c>
      <c r="V478" s="61" t="s">
        <v>5111</v>
      </c>
      <c r="W478" s="61" t="s">
        <v>1938</v>
      </c>
      <c r="X478" s="61" t="s">
        <v>1447</v>
      </c>
      <c r="Y478" s="61" t="s">
        <v>3231</v>
      </c>
      <c r="Z478" s="62">
        <v>10</v>
      </c>
      <c r="AA478" s="61">
        <v>97</v>
      </c>
      <c r="AB478" s="62">
        <v>10</v>
      </c>
      <c r="AC478" s="61">
        <v>97</v>
      </c>
      <c r="AD478" s="62">
        <v>10</v>
      </c>
      <c r="AE478" s="61">
        <v>97</v>
      </c>
      <c r="AF478" s="61" t="s">
        <v>4306</v>
      </c>
      <c r="AG478" s="61" t="s">
        <v>1959</v>
      </c>
      <c r="AH478" s="61" t="s">
        <v>1702</v>
      </c>
      <c r="AI478" s="61">
        <v>0</v>
      </c>
      <c r="AJ478" s="61" t="s">
        <v>4885</v>
      </c>
      <c r="AK478" s="62">
        <v>2026</v>
      </c>
      <c r="AL478" s="62">
        <v>2</v>
      </c>
      <c r="AM478" s="62">
        <v>0</v>
      </c>
      <c r="AN478" s="62">
        <v>3</v>
      </c>
      <c r="AO478" s="62">
        <v>5</v>
      </c>
      <c r="AP478" s="61" t="s">
        <v>5109</v>
      </c>
      <c r="AQ478" s="61" t="s">
        <v>1221</v>
      </c>
      <c r="AR478" s="61" t="s">
        <v>5112</v>
      </c>
      <c r="AS478" s="61" t="s">
        <v>3343</v>
      </c>
      <c r="AT478" s="61" t="s">
        <v>1702</v>
      </c>
      <c r="AU478" s="61" t="b">
        <v>1</v>
      </c>
      <c r="AV478" s="61" t="b">
        <v>0</v>
      </c>
      <c r="AW478" s="61" t="s">
        <v>1702</v>
      </c>
      <c r="AX478" s="61" t="s">
        <v>1702</v>
      </c>
      <c r="AY478" s="61">
        <v>0</v>
      </c>
      <c r="AZ478" s="61">
        <v>0</v>
      </c>
      <c r="BA478" s="61">
        <v>0</v>
      </c>
      <c r="BB478" s="61" t="s">
        <v>1998</v>
      </c>
      <c r="BC478" s="61">
        <v>2</v>
      </c>
      <c r="BD478" s="61" t="b">
        <v>0</v>
      </c>
      <c r="BH478" s="47" t="str">
        <f t="shared" si="15"/>
        <v>SGCC</v>
      </c>
      <c r="BI478" s="47" t="str">
        <f t="shared" si="14"/>
        <v>Z08</v>
      </c>
      <c r="BJ478" s="47">
        <v>1219</v>
      </c>
    </row>
    <row r="479" spans="1:62" hidden="1">
      <c r="A479" s="61" t="b">
        <v>0</v>
      </c>
      <c r="B479" s="62">
        <v>12120</v>
      </c>
      <c r="C479" s="61" t="s">
        <v>1702</v>
      </c>
      <c r="D479" s="61" t="s">
        <v>3344</v>
      </c>
      <c r="E479" s="61" t="s">
        <v>5117</v>
      </c>
      <c r="F479" s="61" t="s">
        <v>1702</v>
      </c>
      <c r="G479" s="62" t="s">
        <v>1702</v>
      </c>
      <c r="H479" s="61" t="s">
        <v>1702</v>
      </c>
      <c r="I479" s="61" t="s">
        <v>1675</v>
      </c>
      <c r="J479" s="61" t="s">
        <v>3345</v>
      </c>
      <c r="K479" s="61" t="s">
        <v>5117</v>
      </c>
      <c r="L479" s="61" t="s">
        <v>2032</v>
      </c>
      <c r="M479" s="61" t="s">
        <v>1702</v>
      </c>
      <c r="N479" s="61" t="s">
        <v>1702</v>
      </c>
      <c r="O479" s="61" t="s">
        <v>1947</v>
      </c>
      <c r="P479" s="61">
        <v>0.8</v>
      </c>
      <c r="Q479" s="61">
        <v>95</v>
      </c>
      <c r="R479" s="61">
        <v>0</v>
      </c>
      <c r="S479" s="61" t="s">
        <v>5118</v>
      </c>
      <c r="T479" s="61" t="s">
        <v>5118</v>
      </c>
      <c r="U479" s="61" t="s">
        <v>2041</v>
      </c>
      <c r="V479" s="61" t="s">
        <v>5119</v>
      </c>
      <c r="W479" s="61" t="s">
        <v>1938</v>
      </c>
      <c r="X479" s="61" t="s">
        <v>1447</v>
      </c>
      <c r="Y479" s="61" t="s">
        <v>3231</v>
      </c>
      <c r="Z479" s="62">
        <v>1</v>
      </c>
      <c r="AA479" s="61">
        <v>182</v>
      </c>
      <c r="AB479" s="62">
        <v>1</v>
      </c>
      <c r="AC479" s="61">
        <v>182</v>
      </c>
      <c r="AD479" s="62">
        <v>1</v>
      </c>
      <c r="AE479" s="61">
        <v>182</v>
      </c>
      <c r="AF479" s="61" t="s">
        <v>2590</v>
      </c>
      <c r="AG479" s="61" t="s">
        <v>1959</v>
      </c>
      <c r="AH479" s="61" t="s">
        <v>1702</v>
      </c>
      <c r="AI479" s="61">
        <v>0</v>
      </c>
      <c r="AJ479" s="61" t="s">
        <v>4976</v>
      </c>
      <c r="AK479" s="62">
        <v>2026</v>
      </c>
      <c r="AL479" s="62">
        <v>2</v>
      </c>
      <c r="AM479" s="62">
        <v>0</v>
      </c>
      <c r="AN479" s="62">
        <v>2</v>
      </c>
      <c r="AO479" s="62">
        <v>21</v>
      </c>
      <c r="AP479" s="61" t="s">
        <v>1702</v>
      </c>
      <c r="AQ479" s="61" t="s">
        <v>1702</v>
      </c>
      <c r="AR479" s="61" t="s">
        <v>1702</v>
      </c>
      <c r="AS479" s="61" t="s">
        <v>3340</v>
      </c>
      <c r="AT479" s="61" t="s">
        <v>1702</v>
      </c>
      <c r="AU479" s="61" t="b">
        <v>1</v>
      </c>
      <c r="AV479" s="61" t="b">
        <v>0</v>
      </c>
      <c r="AW479" s="61" t="s">
        <v>1702</v>
      </c>
      <c r="AX479" s="61" t="s">
        <v>1702</v>
      </c>
      <c r="AY479" s="61">
        <v>0</v>
      </c>
      <c r="AZ479" s="61">
        <v>0</v>
      </c>
      <c r="BA479" s="61">
        <v>0</v>
      </c>
      <c r="BB479" s="61" t="s">
        <v>1998</v>
      </c>
      <c r="BC479" s="61">
        <v>2</v>
      </c>
      <c r="BD479" s="61" t="b">
        <v>0</v>
      </c>
      <c r="BH479" s="47" t="str">
        <f t="shared" si="15"/>
        <v>SGCC</v>
      </c>
      <c r="BI479" s="47" t="str">
        <f t="shared" si="14"/>
        <v>Z08</v>
      </c>
      <c r="BJ479" s="47">
        <v>1219</v>
      </c>
    </row>
    <row r="480" spans="1:62" hidden="1">
      <c r="A480" s="61" t="b">
        <v>0</v>
      </c>
      <c r="B480" s="62">
        <v>12137</v>
      </c>
      <c r="C480" s="61" t="s">
        <v>1702</v>
      </c>
      <c r="D480" s="61" t="s">
        <v>5599</v>
      </c>
      <c r="E480" s="61" t="s">
        <v>5600</v>
      </c>
      <c r="F480" s="61" t="s">
        <v>1702</v>
      </c>
      <c r="G480" s="62" t="s">
        <v>1702</v>
      </c>
      <c r="H480" s="61" t="s">
        <v>1520</v>
      </c>
      <c r="I480" s="61" t="s">
        <v>1675</v>
      </c>
      <c r="J480" s="61" t="s">
        <v>5601</v>
      </c>
      <c r="K480" s="61" t="s">
        <v>5600</v>
      </c>
      <c r="L480" s="61" t="s">
        <v>2032</v>
      </c>
      <c r="M480" s="61" t="s">
        <v>1702</v>
      </c>
      <c r="N480" s="61" t="s">
        <v>1702</v>
      </c>
      <c r="O480" s="61" t="s">
        <v>1941</v>
      </c>
      <c r="P480" s="61">
        <v>1.2</v>
      </c>
      <c r="Q480" s="61">
        <v>30</v>
      </c>
      <c r="R480" s="61">
        <v>0</v>
      </c>
      <c r="S480" s="61" t="s">
        <v>3811</v>
      </c>
      <c r="T480" s="61" t="s">
        <v>3811</v>
      </c>
      <c r="U480" s="61" t="s">
        <v>2041</v>
      </c>
      <c r="V480" s="61" t="s">
        <v>5602</v>
      </c>
      <c r="W480" s="61" t="s">
        <v>1955</v>
      </c>
      <c r="X480" s="61" t="s">
        <v>1447</v>
      </c>
      <c r="Y480" s="61" t="s">
        <v>4153</v>
      </c>
      <c r="Z480" s="62">
        <v>1</v>
      </c>
      <c r="AA480" s="61">
        <v>115</v>
      </c>
      <c r="AB480" s="62">
        <v>1</v>
      </c>
      <c r="AC480" s="61">
        <v>115</v>
      </c>
      <c r="AD480" s="62">
        <v>1</v>
      </c>
      <c r="AE480" s="61">
        <v>115</v>
      </c>
      <c r="AF480" s="61" t="s">
        <v>5068</v>
      </c>
      <c r="AG480" s="61" t="s">
        <v>1959</v>
      </c>
      <c r="AH480" s="61" t="s">
        <v>1702</v>
      </c>
      <c r="AI480" s="61">
        <v>0</v>
      </c>
      <c r="AJ480" s="61" t="s">
        <v>5503</v>
      </c>
      <c r="AK480" s="62">
        <v>2026</v>
      </c>
      <c r="AL480" s="62">
        <v>3</v>
      </c>
      <c r="AM480" s="62">
        <v>0</v>
      </c>
      <c r="AN480" s="62">
        <v>1</v>
      </c>
      <c r="AO480" s="62">
        <v>25</v>
      </c>
      <c r="AP480" s="61" t="s">
        <v>1520</v>
      </c>
      <c r="AQ480" s="61" t="s">
        <v>1221</v>
      </c>
      <c r="AR480" s="61" t="s">
        <v>3811</v>
      </c>
      <c r="AS480" s="61" t="s">
        <v>4154</v>
      </c>
      <c r="AT480" s="61" t="s">
        <v>1702</v>
      </c>
      <c r="AU480" s="61" t="b">
        <v>1</v>
      </c>
      <c r="AV480" s="61" t="b">
        <v>0</v>
      </c>
      <c r="AW480" s="61" t="s">
        <v>1702</v>
      </c>
      <c r="AX480" s="61" t="s">
        <v>1702</v>
      </c>
      <c r="AY480" s="61">
        <v>0</v>
      </c>
      <c r="AZ480" s="61">
        <v>0</v>
      </c>
      <c r="BA480" s="61">
        <v>0</v>
      </c>
      <c r="BB480" s="61" t="s">
        <v>2000</v>
      </c>
      <c r="BC480" s="61">
        <v>2</v>
      </c>
      <c r="BD480" s="61" t="b">
        <v>0</v>
      </c>
      <c r="BH480" s="47" t="s">
        <v>1197</v>
      </c>
      <c r="BI480" s="47" t="str">
        <f t="shared" si="14"/>
        <v>Z18</v>
      </c>
      <c r="BJ480" s="47">
        <v>1219</v>
      </c>
    </row>
    <row r="481" spans="1:62" hidden="1">
      <c r="A481" s="61" t="b">
        <v>0</v>
      </c>
      <c r="B481" s="62">
        <v>12149</v>
      </c>
      <c r="C481" s="61" t="s">
        <v>1702</v>
      </c>
      <c r="D481" s="61" t="s">
        <v>3347</v>
      </c>
      <c r="E481" s="61" t="s">
        <v>5121</v>
      </c>
      <c r="F481" s="61" t="s">
        <v>1702</v>
      </c>
      <c r="G481" s="62" t="s">
        <v>1702</v>
      </c>
      <c r="H481" s="61" t="s">
        <v>1702</v>
      </c>
      <c r="I481" s="61" t="s">
        <v>1675</v>
      </c>
      <c r="J481" s="61" t="s">
        <v>3348</v>
      </c>
      <c r="K481" s="61" t="s">
        <v>5121</v>
      </c>
      <c r="L481" s="61" t="s">
        <v>2032</v>
      </c>
      <c r="M481" s="61" t="s">
        <v>1894</v>
      </c>
      <c r="N481" s="61" t="s">
        <v>1702</v>
      </c>
      <c r="O481" s="61" t="s">
        <v>1947</v>
      </c>
      <c r="P481" s="61">
        <v>0.5</v>
      </c>
      <c r="Q481" s="61">
        <v>145</v>
      </c>
      <c r="R481" s="61">
        <v>0</v>
      </c>
      <c r="S481" s="61" t="s">
        <v>5122</v>
      </c>
      <c r="T481" s="61" t="s">
        <v>5122</v>
      </c>
      <c r="U481" s="61" t="s">
        <v>2041</v>
      </c>
      <c r="V481" s="61" t="s">
        <v>5123</v>
      </c>
      <c r="W481" s="61" t="s">
        <v>1938</v>
      </c>
      <c r="X481" s="61" t="s">
        <v>1447</v>
      </c>
      <c r="Y481" s="61" t="s">
        <v>3241</v>
      </c>
      <c r="Z481" s="62">
        <v>1</v>
      </c>
      <c r="AA481" s="61">
        <v>246</v>
      </c>
      <c r="AB481" s="62">
        <v>1</v>
      </c>
      <c r="AC481" s="61">
        <v>246</v>
      </c>
      <c r="AD481" s="62">
        <v>1</v>
      </c>
      <c r="AE481" s="61">
        <v>246</v>
      </c>
      <c r="AF481" s="61" t="s">
        <v>2666</v>
      </c>
      <c r="AG481" s="61" t="s">
        <v>1959</v>
      </c>
      <c r="AH481" s="61" t="s">
        <v>1702</v>
      </c>
      <c r="AI481" s="61">
        <v>0</v>
      </c>
      <c r="AJ481" s="61" t="s">
        <v>4848</v>
      </c>
      <c r="AK481" s="62">
        <v>2026</v>
      </c>
      <c r="AL481" s="62">
        <v>2</v>
      </c>
      <c r="AM481" s="62">
        <v>0</v>
      </c>
      <c r="AN481" s="62">
        <v>2</v>
      </c>
      <c r="AO481" s="62">
        <v>28</v>
      </c>
      <c r="AP481" s="61" t="s">
        <v>1702</v>
      </c>
      <c r="AQ481" s="61" t="s">
        <v>1702</v>
      </c>
      <c r="AR481" s="61" t="s">
        <v>1702</v>
      </c>
      <c r="AS481" s="61" t="s">
        <v>3349</v>
      </c>
      <c r="AT481" s="61" t="s">
        <v>1702</v>
      </c>
      <c r="AU481" s="61" t="b">
        <v>1</v>
      </c>
      <c r="AV481" s="61" t="b">
        <v>0</v>
      </c>
      <c r="AW481" s="61" t="s">
        <v>1702</v>
      </c>
      <c r="AX481" s="61" t="s">
        <v>1702</v>
      </c>
      <c r="AY481" s="61">
        <v>0</v>
      </c>
      <c r="AZ481" s="61">
        <v>0</v>
      </c>
      <c r="BA481" s="61">
        <v>0</v>
      </c>
      <c r="BB481" s="61" t="s">
        <v>1991</v>
      </c>
      <c r="BC481" s="61">
        <v>1</v>
      </c>
      <c r="BD481" s="61" t="b">
        <v>0</v>
      </c>
      <c r="BH481" s="47" t="s">
        <v>1197</v>
      </c>
      <c r="BI481" s="47" t="str">
        <f t="shared" si="14"/>
        <v>Z08</v>
      </c>
      <c r="BJ481" s="47">
        <v>1219</v>
      </c>
    </row>
    <row r="482" spans="1:62" hidden="1">
      <c r="A482" s="61" t="b">
        <v>0</v>
      </c>
      <c r="B482" s="62">
        <v>12150</v>
      </c>
      <c r="C482" s="61" t="s">
        <v>1702</v>
      </c>
      <c r="D482" s="61" t="s">
        <v>3347</v>
      </c>
      <c r="E482" s="61" t="s">
        <v>6844</v>
      </c>
      <c r="F482" s="61" t="s">
        <v>1702</v>
      </c>
      <c r="G482" s="62" t="s">
        <v>1702</v>
      </c>
      <c r="H482" s="61" t="s">
        <v>1702</v>
      </c>
      <c r="I482" s="61" t="s">
        <v>1675</v>
      </c>
      <c r="J482" s="61" t="s">
        <v>3348</v>
      </c>
      <c r="K482" s="61" t="s">
        <v>6844</v>
      </c>
      <c r="L482" s="61" t="s">
        <v>2032</v>
      </c>
      <c r="M482" s="61" t="s">
        <v>1894</v>
      </c>
      <c r="N482" s="61" t="s">
        <v>1702</v>
      </c>
      <c r="O482" s="61" t="s">
        <v>1947</v>
      </c>
      <c r="P482" s="61">
        <v>0.5</v>
      </c>
      <c r="Q482" s="61">
        <v>19</v>
      </c>
      <c r="R482" s="61">
        <v>0</v>
      </c>
      <c r="S482" s="61" t="s">
        <v>5125</v>
      </c>
      <c r="T482" s="61" t="s">
        <v>5125</v>
      </c>
      <c r="U482" s="61" t="s">
        <v>2041</v>
      </c>
      <c r="V482" s="61" t="s">
        <v>6845</v>
      </c>
      <c r="W482" s="61" t="s">
        <v>1938</v>
      </c>
      <c r="X482" s="61" t="s">
        <v>1447</v>
      </c>
      <c r="Y482" s="61" t="s">
        <v>3241</v>
      </c>
      <c r="Z482" s="62">
        <v>1</v>
      </c>
      <c r="AA482" s="61">
        <v>78</v>
      </c>
      <c r="AB482" s="62">
        <v>1</v>
      </c>
      <c r="AC482" s="61">
        <v>78</v>
      </c>
      <c r="AD482" s="62">
        <v>1</v>
      </c>
      <c r="AE482" s="61">
        <v>78</v>
      </c>
      <c r="AF482" s="61" t="s">
        <v>2392</v>
      </c>
      <c r="AG482" s="61" t="s">
        <v>4581</v>
      </c>
      <c r="AH482" s="61" t="s">
        <v>1702</v>
      </c>
      <c r="AI482" s="61">
        <v>0</v>
      </c>
      <c r="AJ482" s="61" t="s">
        <v>4220</v>
      </c>
      <c r="AK482" s="62">
        <v>2026</v>
      </c>
      <c r="AL482" s="62">
        <v>5</v>
      </c>
      <c r="AM482" s="62">
        <v>0</v>
      </c>
      <c r="AN482" s="62">
        <v>0</v>
      </c>
      <c r="AO482" s="62">
        <v>16</v>
      </c>
      <c r="AP482" s="61" t="s">
        <v>1702</v>
      </c>
      <c r="AQ482" s="61" t="s">
        <v>1702</v>
      </c>
      <c r="AR482" s="61" t="s">
        <v>1702</v>
      </c>
      <c r="AS482" s="61" t="s">
        <v>3349</v>
      </c>
      <c r="AT482" s="61" t="s">
        <v>1702</v>
      </c>
      <c r="AU482" s="61" t="b">
        <v>1</v>
      </c>
      <c r="AV482" s="61" t="b">
        <v>0</v>
      </c>
      <c r="AW482" s="61" t="s">
        <v>1702</v>
      </c>
      <c r="AX482" s="61" t="s">
        <v>1702</v>
      </c>
      <c r="AY482" s="61">
        <v>0</v>
      </c>
      <c r="AZ482" s="61">
        <v>0</v>
      </c>
      <c r="BA482" s="61">
        <v>0</v>
      </c>
      <c r="BB482" s="61" t="s">
        <v>1991</v>
      </c>
      <c r="BC482" s="61">
        <v>1</v>
      </c>
      <c r="BD482" s="61" t="b">
        <v>0</v>
      </c>
      <c r="BH482" s="47" t="s">
        <v>1197</v>
      </c>
      <c r="BI482" s="47" t="str">
        <f t="shared" si="14"/>
        <v>Z08</v>
      </c>
      <c r="BJ482" s="47">
        <v>1219</v>
      </c>
    </row>
    <row r="483" spans="1:62" hidden="1">
      <c r="A483" s="61" t="b">
        <v>0</v>
      </c>
      <c r="B483" s="62">
        <v>12151</v>
      </c>
      <c r="C483" s="61" t="s">
        <v>6846</v>
      </c>
      <c r="D483" s="61" t="s">
        <v>3347</v>
      </c>
      <c r="E483" s="61" t="s">
        <v>6847</v>
      </c>
      <c r="F483" s="61" t="s">
        <v>6175</v>
      </c>
      <c r="G483" s="62" t="s">
        <v>1702</v>
      </c>
      <c r="H483" s="61" t="s">
        <v>1102</v>
      </c>
      <c r="I483" s="61" t="s">
        <v>1675</v>
      </c>
      <c r="J483" s="61" t="s">
        <v>3348</v>
      </c>
      <c r="K483" s="61" t="s">
        <v>6847</v>
      </c>
      <c r="L483" s="61" t="s">
        <v>2032</v>
      </c>
      <c r="M483" s="61" t="s">
        <v>1894</v>
      </c>
      <c r="N483" s="61" t="s">
        <v>1702</v>
      </c>
      <c r="O483" s="61" t="s">
        <v>1947</v>
      </c>
      <c r="P483" s="61">
        <v>0.5</v>
      </c>
      <c r="Q483" s="61">
        <v>152</v>
      </c>
      <c r="R483" s="61">
        <v>0</v>
      </c>
      <c r="S483" s="61" t="s">
        <v>4296</v>
      </c>
      <c r="T483" s="61" t="s">
        <v>4296</v>
      </c>
      <c r="U483" s="61" t="s">
        <v>2041</v>
      </c>
      <c r="V483" s="61" t="s">
        <v>6848</v>
      </c>
      <c r="W483" s="61" t="s">
        <v>1938</v>
      </c>
      <c r="X483" s="61" t="s">
        <v>1447</v>
      </c>
      <c r="Y483" s="61" t="s">
        <v>3241</v>
      </c>
      <c r="Z483" s="62">
        <v>1</v>
      </c>
      <c r="AA483" s="61">
        <v>495</v>
      </c>
      <c r="AB483" s="62">
        <v>1</v>
      </c>
      <c r="AC483" s="61">
        <v>0</v>
      </c>
      <c r="AD483" s="62">
        <v>1</v>
      </c>
      <c r="AE483" s="61">
        <v>495</v>
      </c>
      <c r="AF483" s="61" t="s">
        <v>2909</v>
      </c>
      <c r="AG483" s="61" t="s">
        <v>1958</v>
      </c>
      <c r="AH483" s="61" t="s">
        <v>1702</v>
      </c>
      <c r="AI483" s="61">
        <v>0</v>
      </c>
      <c r="AJ483" s="61" t="s">
        <v>6849</v>
      </c>
      <c r="AK483" s="62">
        <v>2026</v>
      </c>
      <c r="AL483" s="62">
        <v>5</v>
      </c>
      <c r="AM483" s="62">
        <v>0</v>
      </c>
      <c r="AN483" s="62">
        <v>0</v>
      </c>
      <c r="AO483" s="62">
        <v>14</v>
      </c>
      <c r="AP483" s="61" t="s">
        <v>1102</v>
      </c>
      <c r="AQ483" s="61" t="s">
        <v>1221</v>
      </c>
      <c r="AR483" s="61" t="s">
        <v>3236</v>
      </c>
      <c r="AS483" s="61" t="s">
        <v>3349</v>
      </c>
      <c r="AT483" s="61" t="s">
        <v>1702</v>
      </c>
      <c r="AU483" s="61" t="b">
        <v>0</v>
      </c>
      <c r="AV483" s="61" t="b">
        <v>0</v>
      </c>
      <c r="AW483" s="61" t="s">
        <v>1702</v>
      </c>
      <c r="AX483" s="61" t="s">
        <v>1702</v>
      </c>
      <c r="AY483" s="61">
        <v>0</v>
      </c>
      <c r="AZ483" s="61">
        <v>0</v>
      </c>
      <c r="BA483" s="61">
        <v>0</v>
      </c>
      <c r="BB483" s="61" t="s">
        <v>1991</v>
      </c>
      <c r="BC483" s="61">
        <v>1</v>
      </c>
      <c r="BD483" s="61" t="b">
        <v>0</v>
      </c>
      <c r="BH483" s="47" t="s">
        <v>1197</v>
      </c>
      <c r="BI483" s="47" t="str">
        <f t="shared" si="14"/>
        <v>Z08</v>
      </c>
      <c r="BJ483" s="47">
        <v>1219</v>
      </c>
    </row>
    <row r="484" spans="1:62" hidden="1">
      <c r="A484" s="61" t="b">
        <v>0</v>
      </c>
      <c r="B484" s="62">
        <v>12152</v>
      </c>
      <c r="C484" s="61" t="s">
        <v>1702</v>
      </c>
      <c r="D484" s="61" t="s">
        <v>3347</v>
      </c>
      <c r="E484" s="61" t="s">
        <v>6850</v>
      </c>
      <c r="F484" s="61" t="s">
        <v>6293</v>
      </c>
      <c r="G484" s="62" t="s">
        <v>1702</v>
      </c>
      <c r="H484" s="61" t="s">
        <v>865</v>
      </c>
      <c r="I484" s="61" t="s">
        <v>1675</v>
      </c>
      <c r="J484" s="61" t="s">
        <v>3348</v>
      </c>
      <c r="K484" s="61" t="s">
        <v>6850</v>
      </c>
      <c r="L484" s="61" t="s">
        <v>2032</v>
      </c>
      <c r="M484" s="61" t="s">
        <v>1894</v>
      </c>
      <c r="N484" s="61" t="s">
        <v>1702</v>
      </c>
      <c r="O484" s="61" t="s">
        <v>1947</v>
      </c>
      <c r="P484" s="61">
        <v>0.5</v>
      </c>
      <c r="Q484" s="61">
        <v>144</v>
      </c>
      <c r="R484" s="61">
        <v>233</v>
      </c>
      <c r="S484" s="61" t="s">
        <v>6851</v>
      </c>
      <c r="T484" s="61" t="s">
        <v>3233</v>
      </c>
      <c r="U484" s="61" t="s">
        <v>2041</v>
      </c>
      <c r="V484" s="61" t="s">
        <v>6852</v>
      </c>
      <c r="W484" s="61" t="s">
        <v>1938</v>
      </c>
      <c r="X484" s="61" t="s">
        <v>1447</v>
      </c>
      <c r="Y484" s="61" t="s">
        <v>3241</v>
      </c>
      <c r="Z484" s="62">
        <v>500</v>
      </c>
      <c r="AA484" s="61">
        <v>68</v>
      </c>
      <c r="AB484" s="62">
        <v>500</v>
      </c>
      <c r="AC484" s="61">
        <v>68</v>
      </c>
      <c r="AD484" s="62">
        <v>500</v>
      </c>
      <c r="AE484" s="61">
        <v>68</v>
      </c>
      <c r="AF484" s="61" t="s">
        <v>2083</v>
      </c>
      <c r="AG484" s="61" t="s">
        <v>1959</v>
      </c>
      <c r="AH484" s="61" t="s">
        <v>1702</v>
      </c>
      <c r="AI484" s="61">
        <v>0</v>
      </c>
      <c r="AJ484" s="61" t="s">
        <v>6751</v>
      </c>
      <c r="AK484" s="62">
        <v>2026</v>
      </c>
      <c r="AL484" s="62">
        <v>5</v>
      </c>
      <c r="AM484" s="62">
        <v>0</v>
      </c>
      <c r="AN484" s="62">
        <v>0</v>
      </c>
      <c r="AO484" s="62">
        <v>2</v>
      </c>
      <c r="AP484" s="61" t="s">
        <v>865</v>
      </c>
      <c r="AQ484" s="61" t="s">
        <v>1227</v>
      </c>
      <c r="AR484" s="61" t="s">
        <v>3234</v>
      </c>
      <c r="AS484" s="61" t="s">
        <v>3349</v>
      </c>
      <c r="AT484" s="61" t="s">
        <v>1702</v>
      </c>
      <c r="AU484" s="61" t="b">
        <v>0</v>
      </c>
      <c r="AV484" s="61" t="b">
        <v>0</v>
      </c>
      <c r="AW484" s="61" t="s">
        <v>1702</v>
      </c>
      <c r="AX484" s="61" t="s">
        <v>1702</v>
      </c>
      <c r="AY484" s="61">
        <v>0</v>
      </c>
      <c r="AZ484" s="61">
        <v>0</v>
      </c>
      <c r="BA484" s="61">
        <v>0</v>
      </c>
      <c r="BB484" s="61" t="s">
        <v>1991</v>
      </c>
      <c r="BC484" s="61">
        <v>1</v>
      </c>
      <c r="BD484" s="61" t="b">
        <v>0</v>
      </c>
      <c r="BH484" s="47" t="s">
        <v>1197</v>
      </c>
      <c r="BI484" s="47" t="str">
        <f t="shared" si="14"/>
        <v>Z08</v>
      </c>
      <c r="BJ484" s="47">
        <v>1219</v>
      </c>
    </row>
    <row r="485" spans="1:62" hidden="1">
      <c r="A485" s="61" t="b">
        <v>0</v>
      </c>
      <c r="B485" s="62">
        <v>12153</v>
      </c>
      <c r="C485" s="61" t="s">
        <v>1702</v>
      </c>
      <c r="D485" s="61" t="s">
        <v>3347</v>
      </c>
      <c r="E485" s="61" t="s">
        <v>6853</v>
      </c>
      <c r="F485" s="61" t="s">
        <v>6293</v>
      </c>
      <c r="G485" s="62" t="s">
        <v>1702</v>
      </c>
      <c r="H485" s="61" t="s">
        <v>865</v>
      </c>
      <c r="I485" s="61" t="s">
        <v>1675</v>
      </c>
      <c r="J485" s="61" t="s">
        <v>3348</v>
      </c>
      <c r="K485" s="61" t="s">
        <v>6853</v>
      </c>
      <c r="L485" s="61" t="s">
        <v>2032</v>
      </c>
      <c r="M485" s="61" t="s">
        <v>1894</v>
      </c>
      <c r="N485" s="61" t="s">
        <v>1702</v>
      </c>
      <c r="O485" s="61" t="s">
        <v>1947</v>
      </c>
      <c r="P485" s="61">
        <v>0.5</v>
      </c>
      <c r="Q485" s="61">
        <v>144</v>
      </c>
      <c r="R485" s="61">
        <v>233</v>
      </c>
      <c r="S485" s="61" t="s">
        <v>6851</v>
      </c>
      <c r="T485" s="61" t="s">
        <v>3233</v>
      </c>
      <c r="U485" s="61" t="s">
        <v>2041</v>
      </c>
      <c r="V485" s="61" t="s">
        <v>6852</v>
      </c>
      <c r="W485" s="61" t="s">
        <v>1938</v>
      </c>
      <c r="X485" s="61" t="s">
        <v>1447</v>
      </c>
      <c r="Y485" s="61" t="s">
        <v>3241</v>
      </c>
      <c r="Z485" s="62">
        <v>500</v>
      </c>
      <c r="AA485" s="61">
        <v>67</v>
      </c>
      <c r="AB485" s="62">
        <v>500</v>
      </c>
      <c r="AC485" s="61">
        <v>67</v>
      </c>
      <c r="AD485" s="62">
        <v>500</v>
      </c>
      <c r="AE485" s="61">
        <v>67</v>
      </c>
      <c r="AF485" s="61" t="s">
        <v>2083</v>
      </c>
      <c r="AG485" s="61" t="s">
        <v>1959</v>
      </c>
      <c r="AH485" s="61" t="s">
        <v>1702</v>
      </c>
      <c r="AI485" s="61">
        <v>0</v>
      </c>
      <c r="AJ485" s="61" t="s">
        <v>6751</v>
      </c>
      <c r="AK485" s="62">
        <v>2026</v>
      </c>
      <c r="AL485" s="62">
        <v>5</v>
      </c>
      <c r="AM485" s="62">
        <v>0</v>
      </c>
      <c r="AN485" s="62">
        <v>0</v>
      </c>
      <c r="AO485" s="62">
        <v>2</v>
      </c>
      <c r="AP485" s="61" t="s">
        <v>865</v>
      </c>
      <c r="AQ485" s="61" t="s">
        <v>1227</v>
      </c>
      <c r="AR485" s="61" t="s">
        <v>3234</v>
      </c>
      <c r="AS485" s="61" t="s">
        <v>3349</v>
      </c>
      <c r="AT485" s="61" t="s">
        <v>1702</v>
      </c>
      <c r="AU485" s="61" t="b">
        <v>0</v>
      </c>
      <c r="AV485" s="61" t="b">
        <v>0</v>
      </c>
      <c r="AW485" s="61" t="s">
        <v>1702</v>
      </c>
      <c r="AX485" s="61" t="s">
        <v>1702</v>
      </c>
      <c r="AY485" s="61">
        <v>0</v>
      </c>
      <c r="AZ485" s="61">
        <v>0</v>
      </c>
      <c r="BA485" s="61">
        <v>0</v>
      </c>
      <c r="BB485" s="61" t="s">
        <v>1991</v>
      </c>
      <c r="BC485" s="61">
        <v>1</v>
      </c>
      <c r="BD485" s="61" t="b">
        <v>0</v>
      </c>
      <c r="BH485" s="47" t="s">
        <v>1197</v>
      </c>
      <c r="BI485" s="47" t="str">
        <f t="shared" si="14"/>
        <v>Z08</v>
      </c>
      <c r="BJ485" s="47">
        <v>1219</v>
      </c>
    </row>
    <row r="486" spans="1:62" hidden="1">
      <c r="A486" s="61" t="b">
        <v>0</v>
      </c>
      <c r="B486" s="62">
        <v>12154</v>
      </c>
      <c r="C486" s="61" t="s">
        <v>1702</v>
      </c>
      <c r="D486" s="61" t="s">
        <v>3347</v>
      </c>
      <c r="E486" s="61" t="s">
        <v>6854</v>
      </c>
      <c r="F486" s="61" t="s">
        <v>6293</v>
      </c>
      <c r="G486" s="62" t="s">
        <v>1702</v>
      </c>
      <c r="H486" s="61" t="s">
        <v>865</v>
      </c>
      <c r="I486" s="61" t="s">
        <v>1675</v>
      </c>
      <c r="J486" s="61" t="s">
        <v>3348</v>
      </c>
      <c r="K486" s="61" t="s">
        <v>6854</v>
      </c>
      <c r="L486" s="61" t="s">
        <v>2032</v>
      </c>
      <c r="M486" s="61" t="s">
        <v>1894</v>
      </c>
      <c r="N486" s="61" t="s">
        <v>1702</v>
      </c>
      <c r="O486" s="61" t="s">
        <v>1947</v>
      </c>
      <c r="P486" s="61">
        <v>0.5</v>
      </c>
      <c r="Q486" s="61">
        <v>144</v>
      </c>
      <c r="R486" s="61">
        <v>233</v>
      </c>
      <c r="S486" s="61" t="s">
        <v>6851</v>
      </c>
      <c r="T486" s="61" t="s">
        <v>3233</v>
      </c>
      <c r="U486" s="61" t="s">
        <v>2041</v>
      </c>
      <c r="V486" s="61" t="s">
        <v>6852</v>
      </c>
      <c r="W486" s="61" t="s">
        <v>1938</v>
      </c>
      <c r="X486" s="61" t="s">
        <v>1447</v>
      </c>
      <c r="Y486" s="61" t="s">
        <v>3241</v>
      </c>
      <c r="Z486" s="62">
        <v>500</v>
      </c>
      <c r="AA486" s="61">
        <v>67</v>
      </c>
      <c r="AB486" s="62">
        <v>500</v>
      </c>
      <c r="AC486" s="61">
        <v>67</v>
      </c>
      <c r="AD486" s="62">
        <v>500</v>
      </c>
      <c r="AE486" s="61">
        <v>67</v>
      </c>
      <c r="AF486" s="61" t="s">
        <v>2083</v>
      </c>
      <c r="AG486" s="61" t="s">
        <v>1959</v>
      </c>
      <c r="AH486" s="61" t="s">
        <v>1702</v>
      </c>
      <c r="AI486" s="61">
        <v>0</v>
      </c>
      <c r="AJ486" s="61" t="s">
        <v>6751</v>
      </c>
      <c r="AK486" s="62">
        <v>2026</v>
      </c>
      <c r="AL486" s="62">
        <v>5</v>
      </c>
      <c r="AM486" s="62">
        <v>0</v>
      </c>
      <c r="AN486" s="62">
        <v>0</v>
      </c>
      <c r="AO486" s="62">
        <v>2</v>
      </c>
      <c r="AP486" s="61" t="s">
        <v>865</v>
      </c>
      <c r="AQ486" s="61" t="s">
        <v>1227</v>
      </c>
      <c r="AR486" s="61" t="s">
        <v>3234</v>
      </c>
      <c r="AS486" s="61" t="s">
        <v>3349</v>
      </c>
      <c r="AT486" s="61" t="s">
        <v>1702</v>
      </c>
      <c r="AU486" s="61" t="b">
        <v>0</v>
      </c>
      <c r="AV486" s="61" t="b">
        <v>0</v>
      </c>
      <c r="AW486" s="61" t="s">
        <v>1702</v>
      </c>
      <c r="AX486" s="61" t="s">
        <v>1702</v>
      </c>
      <c r="AY486" s="61">
        <v>0</v>
      </c>
      <c r="AZ486" s="61">
        <v>0</v>
      </c>
      <c r="BA486" s="61">
        <v>0</v>
      </c>
      <c r="BB486" s="61" t="s">
        <v>1991</v>
      </c>
      <c r="BC486" s="61">
        <v>1</v>
      </c>
      <c r="BD486" s="61" t="b">
        <v>0</v>
      </c>
      <c r="BH486" s="47" t="s">
        <v>1197</v>
      </c>
      <c r="BI486" s="47" t="str">
        <f t="shared" si="14"/>
        <v>Z08</v>
      </c>
      <c r="BJ486" s="47">
        <v>1219</v>
      </c>
    </row>
    <row r="487" spans="1:62" hidden="1">
      <c r="A487" s="61" t="b">
        <v>0</v>
      </c>
      <c r="B487" s="62">
        <v>12155</v>
      </c>
      <c r="C487" s="61" t="s">
        <v>1702</v>
      </c>
      <c r="D487" s="61" t="s">
        <v>3347</v>
      </c>
      <c r="E487" s="61" t="s">
        <v>6855</v>
      </c>
      <c r="F487" s="61" t="s">
        <v>6293</v>
      </c>
      <c r="G487" s="62" t="s">
        <v>1702</v>
      </c>
      <c r="H487" s="61" t="s">
        <v>865</v>
      </c>
      <c r="I487" s="61" t="s">
        <v>1675</v>
      </c>
      <c r="J487" s="61" t="s">
        <v>3348</v>
      </c>
      <c r="K487" s="61" t="s">
        <v>6855</v>
      </c>
      <c r="L487" s="61" t="s">
        <v>2032</v>
      </c>
      <c r="M487" s="61" t="s">
        <v>1894</v>
      </c>
      <c r="N487" s="61" t="s">
        <v>1702</v>
      </c>
      <c r="O487" s="61" t="s">
        <v>1947</v>
      </c>
      <c r="P487" s="61">
        <v>0.5</v>
      </c>
      <c r="Q487" s="61">
        <v>144</v>
      </c>
      <c r="R487" s="61">
        <v>233</v>
      </c>
      <c r="S487" s="61" t="s">
        <v>6851</v>
      </c>
      <c r="T487" s="61" t="s">
        <v>3233</v>
      </c>
      <c r="U487" s="61" t="s">
        <v>2041</v>
      </c>
      <c r="V487" s="61" t="s">
        <v>6852</v>
      </c>
      <c r="W487" s="61" t="s">
        <v>1938</v>
      </c>
      <c r="X487" s="61" t="s">
        <v>1447</v>
      </c>
      <c r="Y487" s="61" t="s">
        <v>3241</v>
      </c>
      <c r="Z487" s="62">
        <v>287</v>
      </c>
      <c r="AA487" s="61">
        <v>38</v>
      </c>
      <c r="AB487" s="62">
        <v>287</v>
      </c>
      <c r="AC487" s="61">
        <v>38</v>
      </c>
      <c r="AD487" s="62">
        <v>287</v>
      </c>
      <c r="AE487" s="61">
        <v>38</v>
      </c>
      <c r="AF487" s="61" t="s">
        <v>2083</v>
      </c>
      <c r="AG487" s="61" t="s">
        <v>1959</v>
      </c>
      <c r="AH487" s="61" t="s">
        <v>1702</v>
      </c>
      <c r="AI487" s="61">
        <v>0</v>
      </c>
      <c r="AJ487" s="61" t="s">
        <v>6751</v>
      </c>
      <c r="AK487" s="62">
        <v>2026</v>
      </c>
      <c r="AL487" s="62">
        <v>5</v>
      </c>
      <c r="AM487" s="62">
        <v>0</v>
      </c>
      <c r="AN487" s="62">
        <v>0</v>
      </c>
      <c r="AO487" s="62">
        <v>2</v>
      </c>
      <c r="AP487" s="61" t="s">
        <v>865</v>
      </c>
      <c r="AQ487" s="61" t="s">
        <v>1227</v>
      </c>
      <c r="AR487" s="61" t="s">
        <v>3234</v>
      </c>
      <c r="AS487" s="61" t="s">
        <v>3349</v>
      </c>
      <c r="AT487" s="61" t="s">
        <v>1702</v>
      </c>
      <c r="AU487" s="61" t="b">
        <v>0</v>
      </c>
      <c r="AV487" s="61" t="b">
        <v>0</v>
      </c>
      <c r="AW487" s="61" t="s">
        <v>1702</v>
      </c>
      <c r="AX487" s="61" t="s">
        <v>1702</v>
      </c>
      <c r="AY487" s="61">
        <v>0</v>
      </c>
      <c r="AZ487" s="61">
        <v>0</v>
      </c>
      <c r="BA487" s="61">
        <v>0</v>
      </c>
      <c r="BB487" s="61" t="s">
        <v>1991</v>
      </c>
      <c r="BC487" s="61">
        <v>1</v>
      </c>
      <c r="BD487" s="61" t="b">
        <v>0</v>
      </c>
      <c r="BH487" s="47" t="s">
        <v>1197</v>
      </c>
      <c r="BI487" s="47" t="str">
        <f t="shared" si="14"/>
        <v>Z08</v>
      </c>
      <c r="BJ487" s="47">
        <v>1219</v>
      </c>
    </row>
    <row r="488" spans="1:62" hidden="1">
      <c r="A488" s="61" t="b">
        <v>0</v>
      </c>
      <c r="B488" s="62">
        <v>12156</v>
      </c>
      <c r="C488" s="61" t="s">
        <v>1702</v>
      </c>
      <c r="D488" s="61" t="s">
        <v>3347</v>
      </c>
      <c r="E488" s="61" t="s">
        <v>6856</v>
      </c>
      <c r="F488" s="61" t="s">
        <v>6293</v>
      </c>
      <c r="G488" s="62" t="s">
        <v>1702</v>
      </c>
      <c r="H488" s="61" t="s">
        <v>865</v>
      </c>
      <c r="I488" s="61" t="s">
        <v>1675</v>
      </c>
      <c r="J488" s="61" t="s">
        <v>3348</v>
      </c>
      <c r="K488" s="61" t="s">
        <v>6856</v>
      </c>
      <c r="L488" s="61" t="s">
        <v>2032</v>
      </c>
      <c r="M488" s="61" t="s">
        <v>1894</v>
      </c>
      <c r="N488" s="61" t="s">
        <v>1702</v>
      </c>
      <c r="O488" s="61" t="s">
        <v>1947</v>
      </c>
      <c r="P488" s="61">
        <v>0.5</v>
      </c>
      <c r="Q488" s="61">
        <v>144</v>
      </c>
      <c r="R488" s="61">
        <v>0</v>
      </c>
      <c r="S488" s="61" t="s">
        <v>6857</v>
      </c>
      <c r="T488" s="61" t="s">
        <v>6857</v>
      </c>
      <c r="U488" s="61" t="s">
        <v>2041</v>
      </c>
      <c r="V488" s="61" t="s">
        <v>6852</v>
      </c>
      <c r="W488" s="61" t="s">
        <v>1938</v>
      </c>
      <c r="X488" s="61" t="s">
        <v>1447</v>
      </c>
      <c r="Y488" s="61" t="s">
        <v>3241</v>
      </c>
      <c r="Z488" s="62">
        <v>1</v>
      </c>
      <c r="AA488" s="61">
        <v>135</v>
      </c>
      <c r="AB488" s="62">
        <v>1</v>
      </c>
      <c r="AC488" s="61">
        <v>135</v>
      </c>
      <c r="AD488" s="62">
        <v>1</v>
      </c>
      <c r="AE488" s="61">
        <v>135</v>
      </c>
      <c r="AF488" s="61" t="s">
        <v>2237</v>
      </c>
      <c r="AG488" s="61" t="s">
        <v>1958</v>
      </c>
      <c r="AH488" s="61" t="s">
        <v>1702</v>
      </c>
      <c r="AI488" s="61">
        <v>0</v>
      </c>
      <c r="AJ488" s="61" t="s">
        <v>6751</v>
      </c>
      <c r="AK488" s="62">
        <v>2026</v>
      </c>
      <c r="AL488" s="62">
        <v>5</v>
      </c>
      <c r="AM488" s="62">
        <v>0</v>
      </c>
      <c r="AN488" s="62">
        <v>0</v>
      </c>
      <c r="AO488" s="62">
        <v>2</v>
      </c>
      <c r="AP488" s="61" t="s">
        <v>865</v>
      </c>
      <c r="AQ488" s="61" t="s">
        <v>1227</v>
      </c>
      <c r="AR488" s="61" t="s">
        <v>3234</v>
      </c>
      <c r="AS488" s="61" t="s">
        <v>3349</v>
      </c>
      <c r="AT488" s="61" t="s">
        <v>1702</v>
      </c>
      <c r="AU488" s="61" t="b">
        <v>0</v>
      </c>
      <c r="AV488" s="61" t="b">
        <v>0</v>
      </c>
      <c r="AW488" s="61" t="s">
        <v>1702</v>
      </c>
      <c r="AX488" s="61" t="s">
        <v>1702</v>
      </c>
      <c r="AY488" s="61">
        <v>0</v>
      </c>
      <c r="AZ488" s="61">
        <v>0</v>
      </c>
      <c r="BA488" s="61">
        <v>0</v>
      </c>
      <c r="BB488" s="61" t="s">
        <v>1991</v>
      </c>
      <c r="BC488" s="61">
        <v>1</v>
      </c>
      <c r="BD488" s="61" t="b">
        <v>0</v>
      </c>
      <c r="BH488" s="47" t="s">
        <v>1197</v>
      </c>
      <c r="BI488" s="47" t="str">
        <f t="shared" si="14"/>
        <v>Z08</v>
      </c>
      <c r="BJ488" s="47">
        <v>1219</v>
      </c>
    </row>
    <row r="489" spans="1:62" hidden="1">
      <c r="A489" s="61" t="b">
        <v>0</v>
      </c>
      <c r="B489" s="62">
        <v>12157</v>
      </c>
      <c r="C489" s="61" t="s">
        <v>1702</v>
      </c>
      <c r="D489" s="61" t="s">
        <v>3350</v>
      </c>
      <c r="E489" s="61" t="s">
        <v>5603</v>
      </c>
      <c r="F489" s="61" t="s">
        <v>4865</v>
      </c>
      <c r="G489" s="62" t="s">
        <v>1702</v>
      </c>
      <c r="H489" s="61" t="s">
        <v>492</v>
      </c>
      <c r="I489" s="61" t="s">
        <v>1675</v>
      </c>
      <c r="J489" s="61" t="s">
        <v>3351</v>
      </c>
      <c r="K489" s="61" t="s">
        <v>5603</v>
      </c>
      <c r="L489" s="61" t="s">
        <v>2032</v>
      </c>
      <c r="M489" s="61" t="s">
        <v>1894</v>
      </c>
      <c r="N489" s="61" t="s">
        <v>1702</v>
      </c>
      <c r="O489" s="61" t="s">
        <v>1947</v>
      </c>
      <c r="P489" s="61">
        <v>0.5</v>
      </c>
      <c r="Q489" s="61">
        <v>310</v>
      </c>
      <c r="R489" s="61">
        <v>404</v>
      </c>
      <c r="S489" s="61" t="s">
        <v>5095</v>
      </c>
      <c r="T489" s="61" t="s">
        <v>5096</v>
      </c>
      <c r="U489" s="61" t="s">
        <v>2041</v>
      </c>
      <c r="V489" s="61" t="s">
        <v>5604</v>
      </c>
      <c r="W489" s="61" t="s">
        <v>1938</v>
      </c>
      <c r="X489" s="61" t="s">
        <v>1447</v>
      </c>
      <c r="Y489" s="61" t="s">
        <v>3241</v>
      </c>
      <c r="Z489" s="62">
        <v>27</v>
      </c>
      <c r="AA489" s="61">
        <v>15</v>
      </c>
      <c r="AB489" s="62">
        <v>27</v>
      </c>
      <c r="AC489" s="61">
        <v>15</v>
      </c>
      <c r="AD489" s="62">
        <v>27</v>
      </c>
      <c r="AE489" s="61">
        <v>15</v>
      </c>
      <c r="AF489" s="61" t="s">
        <v>2194</v>
      </c>
      <c r="AG489" s="61" t="s">
        <v>1959</v>
      </c>
      <c r="AH489" s="61" t="s">
        <v>1702</v>
      </c>
      <c r="AI489" s="61">
        <v>0</v>
      </c>
      <c r="AJ489" s="61" t="s">
        <v>5605</v>
      </c>
      <c r="AK489" s="62">
        <v>2026</v>
      </c>
      <c r="AL489" s="62">
        <v>4</v>
      </c>
      <c r="AM489" s="62">
        <v>0</v>
      </c>
      <c r="AN489" s="62">
        <v>1</v>
      </c>
      <c r="AO489" s="62">
        <v>10</v>
      </c>
      <c r="AP489" s="61" t="s">
        <v>492</v>
      </c>
      <c r="AQ489" s="61" t="s">
        <v>1485</v>
      </c>
      <c r="AR489" s="61" t="s">
        <v>3002</v>
      </c>
      <c r="AS489" s="61" t="s">
        <v>3352</v>
      </c>
      <c r="AT489" s="61" t="s">
        <v>1702</v>
      </c>
      <c r="AU489" s="61" t="b">
        <v>1</v>
      </c>
      <c r="AV489" s="61" t="b">
        <v>0</v>
      </c>
      <c r="AW489" s="61" t="s">
        <v>1702</v>
      </c>
      <c r="AX489" s="61" t="s">
        <v>1702</v>
      </c>
      <c r="AY489" s="61">
        <v>0</v>
      </c>
      <c r="AZ489" s="61">
        <v>0</v>
      </c>
      <c r="BA489" s="61">
        <v>0</v>
      </c>
      <c r="BB489" s="61" t="s">
        <v>1998</v>
      </c>
      <c r="BC489" s="61">
        <v>1</v>
      </c>
      <c r="BD489" s="61" t="b">
        <v>0</v>
      </c>
      <c r="BH489" s="47" t="s">
        <v>1197</v>
      </c>
      <c r="BI489" s="47" t="str">
        <f t="shared" si="14"/>
        <v>Z08</v>
      </c>
      <c r="BJ489" s="47">
        <v>1219</v>
      </c>
    </row>
    <row r="490" spans="1:62" hidden="1">
      <c r="A490" s="61" t="b">
        <v>0</v>
      </c>
      <c r="B490" s="62">
        <v>12158</v>
      </c>
      <c r="C490" s="61" t="s">
        <v>1702</v>
      </c>
      <c r="D490" s="61" t="s">
        <v>3350</v>
      </c>
      <c r="E490" s="61" t="s">
        <v>5607</v>
      </c>
      <c r="F490" s="61" t="s">
        <v>5487</v>
      </c>
      <c r="G490" s="62" t="s">
        <v>1702</v>
      </c>
      <c r="H490" s="61" t="s">
        <v>1141</v>
      </c>
      <c r="I490" s="61" t="s">
        <v>1675</v>
      </c>
      <c r="J490" s="61" t="s">
        <v>3351</v>
      </c>
      <c r="K490" s="61" t="s">
        <v>5607</v>
      </c>
      <c r="L490" s="61" t="s">
        <v>2032</v>
      </c>
      <c r="M490" s="61" t="s">
        <v>1894</v>
      </c>
      <c r="N490" s="61" t="s">
        <v>1702</v>
      </c>
      <c r="O490" s="61" t="s">
        <v>1947</v>
      </c>
      <c r="P490" s="61">
        <v>0.5</v>
      </c>
      <c r="Q490" s="61">
        <v>420</v>
      </c>
      <c r="R490" s="61">
        <v>677</v>
      </c>
      <c r="S490" s="61" t="s">
        <v>4225</v>
      </c>
      <c r="T490" s="61" t="s">
        <v>4225</v>
      </c>
      <c r="U490" s="61" t="s">
        <v>2041</v>
      </c>
      <c r="V490" s="61" t="s">
        <v>5606</v>
      </c>
      <c r="W490" s="61" t="s">
        <v>1938</v>
      </c>
      <c r="X490" s="61" t="s">
        <v>1447</v>
      </c>
      <c r="Y490" s="61" t="s">
        <v>3241</v>
      </c>
      <c r="Z490" s="62">
        <v>13</v>
      </c>
      <c r="AA490" s="61">
        <v>14</v>
      </c>
      <c r="AB490" s="62">
        <v>13</v>
      </c>
      <c r="AC490" s="61">
        <v>14</v>
      </c>
      <c r="AD490" s="62">
        <v>13</v>
      </c>
      <c r="AE490" s="61">
        <v>14</v>
      </c>
      <c r="AF490" s="61" t="s">
        <v>3881</v>
      </c>
      <c r="AG490" s="61" t="s">
        <v>1959</v>
      </c>
      <c r="AH490" s="61" t="s">
        <v>1702</v>
      </c>
      <c r="AI490" s="61">
        <v>0</v>
      </c>
      <c r="AJ490" s="61" t="s">
        <v>5493</v>
      </c>
      <c r="AK490" s="62">
        <v>2026</v>
      </c>
      <c r="AL490" s="62">
        <v>4</v>
      </c>
      <c r="AM490" s="62">
        <v>0</v>
      </c>
      <c r="AN490" s="62">
        <v>1</v>
      </c>
      <c r="AO490" s="62">
        <v>8</v>
      </c>
      <c r="AP490" s="61" t="s">
        <v>1141</v>
      </c>
      <c r="AQ490" s="61" t="s">
        <v>1221</v>
      </c>
      <c r="AR490" s="61" t="s">
        <v>3594</v>
      </c>
      <c r="AS490" s="61" t="s">
        <v>3352</v>
      </c>
      <c r="AT490" s="61" t="s">
        <v>1702</v>
      </c>
      <c r="AU490" s="61" t="b">
        <v>1</v>
      </c>
      <c r="AV490" s="61" t="b">
        <v>0</v>
      </c>
      <c r="AW490" s="61" t="s">
        <v>1702</v>
      </c>
      <c r="AX490" s="61" t="s">
        <v>1702</v>
      </c>
      <c r="AY490" s="61">
        <v>0</v>
      </c>
      <c r="AZ490" s="61">
        <v>0</v>
      </c>
      <c r="BA490" s="61">
        <v>0</v>
      </c>
      <c r="BB490" s="61" t="s">
        <v>1998</v>
      </c>
      <c r="BC490" s="61">
        <v>1</v>
      </c>
      <c r="BD490" s="61" t="b">
        <v>0</v>
      </c>
      <c r="BH490" s="47" t="s">
        <v>1197</v>
      </c>
      <c r="BI490" s="47" t="str">
        <f t="shared" si="14"/>
        <v>Z08</v>
      </c>
      <c r="BJ490" s="47">
        <v>1219</v>
      </c>
    </row>
    <row r="491" spans="1:62" hidden="1">
      <c r="A491" s="61" t="b">
        <v>0</v>
      </c>
      <c r="B491" s="62">
        <v>12159</v>
      </c>
      <c r="C491" s="61" t="s">
        <v>1702</v>
      </c>
      <c r="D491" s="61" t="s">
        <v>3350</v>
      </c>
      <c r="E491" s="61" t="s">
        <v>6858</v>
      </c>
      <c r="F491" s="61" t="s">
        <v>6277</v>
      </c>
      <c r="G491" s="62" t="s">
        <v>1702</v>
      </c>
      <c r="H491" s="61" t="s">
        <v>863</v>
      </c>
      <c r="I491" s="61" t="s">
        <v>1675</v>
      </c>
      <c r="J491" s="61" t="s">
        <v>3351</v>
      </c>
      <c r="K491" s="61" t="s">
        <v>6858</v>
      </c>
      <c r="L491" s="61" t="s">
        <v>2032</v>
      </c>
      <c r="M491" s="61" t="s">
        <v>1894</v>
      </c>
      <c r="N491" s="61" t="s">
        <v>1702</v>
      </c>
      <c r="O491" s="61" t="s">
        <v>1947</v>
      </c>
      <c r="P491" s="61">
        <v>0.5</v>
      </c>
      <c r="Q491" s="61">
        <v>101</v>
      </c>
      <c r="R491" s="61">
        <v>289</v>
      </c>
      <c r="S491" s="61" t="s">
        <v>6859</v>
      </c>
      <c r="T491" s="61" t="s">
        <v>6859</v>
      </c>
      <c r="U491" s="61" t="s">
        <v>2041</v>
      </c>
      <c r="V491" s="61" t="s">
        <v>6860</v>
      </c>
      <c r="W491" s="61" t="s">
        <v>1938</v>
      </c>
      <c r="X491" s="61" t="s">
        <v>1447</v>
      </c>
      <c r="Y491" s="61" t="s">
        <v>3241</v>
      </c>
      <c r="Z491" s="62">
        <v>1000</v>
      </c>
      <c r="AA491" s="61">
        <v>117</v>
      </c>
      <c r="AB491" s="62">
        <v>1000</v>
      </c>
      <c r="AC491" s="61">
        <v>117</v>
      </c>
      <c r="AD491" s="62">
        <v>1000</v>
      </c>
      <c r="AE491" s="61">
        <v>117</v>
      </c>
      <c r="AF491" s="61" t="s">
        <v>2083</v>
      </c>
      <c r="AG491" s="61" t="s">
        <v>1959</v>
      </c>
      <c r="AH491" s="61" t="s">
        <v>1702</v>
      </c>
      <c r="AI491" s="61">
        <v>0</v>
      </c>
      <c r="AJ491" s="61" t="s">
        <v>6751</v>
      </c>
      <c r="AK491" s="62">
        <v>2026</v>
      </c>
      <c r="AL491" s="62">
        <v>5</v>
      </c>
      <c r="AM491" s="62">
        <v>0</v>
      </c>
      <c r="AN491" s="62">
        <v>0</v>
      </c>
      <c r="AO491" s="62">
        <v>2</v>
      </c>
      <c r="AP491" s="61" t="s">
        <v>863</v>
      </c>
      <c r="AQ491" s="61" t="s">
        <v>1227</v>
      </c>
      <c r="AR491" s="61" t="s">
        <v>6861</v>
      </c>
      <c r="AS491" s="61" t="s">
        <v>3352</v>
      </c>
      <c r="AT491" s="61" t="s">
        <v>1702</v>
      </c>
      <c r="AU491" s="61" t="b">
        <v>0</v>
      </c>
      <c r="AV491" s="61" t="b">
        <v>0</v>
      </c>
      <c r="AW491" s="61" t="s">
        <v>1702</v>
      </c>
      <c r="AX491" s="61" t="s">
        <v>1702</v>
      </c>
      <c r="AY491" s="61">
        <v>0</v>
      </c>
      <c r="AZ491" s="61">
        <v>0</v>
      </c>
      <c r="BA491" s="61">
        <v>0</v>
      </c>
      <c r="BB491" s="61" t="s">
        <v>1998</v>
      </c>
      <c r="BC491" s="61">
        <v>1</v>
      </c>
      <c r="BD491" s="61" t="b">
        <v>0</v>
      </c>
      <c r="BH491" s="47" t="s">
        <v>1197</v>
      </c>
      <c r="BI491" s="47" t="str">
        <f t="shared" si="14"/>
        <v>Z08</v>
      </c>
      <c r="BJ491" s="47">
        <v>1219</v>
      </c>
    </row>
    <row r="492" spans="1:62" hidden="1">
      <c r="A492" s="61" t="b">
        <v>0</v>
      </c>
      <c r="B492" s="62">
        <v>12160</v>
      </c>
      <c r="C492" s="61" t="s">
        <v>1702</v>
      </c>
      <c r="D492" s="61" t="s">
        <v>3350</v>
      </c>
      <c r="E492" s="61" t="s">
        <v>6862</v>
      </c>
      <c r="F492" s="61" t="s">
        <v>6277</v>
      </c>
      <c r="G492" s="62" t="s">
        <v>1702</v>
      </c>
      <c r="H492" s="61" t="s">
        <v>863</v>
      </c>
      <c r="I492" s="61" t="s">
        <v>1675</v>
      </c>
      <c r="J492" s="61" t="s">
        <v>3351</v>
      </c>
      <c r="K492" s="61" t="s">
        <v>6862</v>
      </c>
      <c r="L492" s="61" t="s">
        <v>2032</v>
      </c>
      <c r="M492" s="61" t="s">
        <v>1894</v>
      </c>
      <c r="N492" s="61" t="s">
        <v>1702</v>
      </c>
      <c r="O492" s="61" t="s">
        <v>1947</v>
      </c>
      <c r="P492" s="61">
        <v>0.5</v>
      </c>
      <c r="Q492" s="61">
        <v>101</v>
      </c>
      <c r="R492" s="61">
        <v>289</v>
      </c>
      <c r="S492" s="61" t="s">
        <v>6859</v>
      </c>
      <c r="T492" s="61" t="s">
        <v>6859</v>
      </c>
      <c r="U492" s="61" t="s">
        <v>2041</v>
      </c>
      <c r="V492" s="61" t="s">
        <v>6860</v>
      </c>
      <c r="W492" s="61" t="s">
        <v>1938</v>
      </c>
      <c r="X492" s="61" t="s">
        <v>1447</v>
      </c>
      <c r="Y492" s="61" t="s">
        <v>3241</v>
      </c>
      <c r="Z492" s="62">
        <v>1000</v>
      </c>
      <c r="AA492" s="61">
        <v>117</v>
      </c>
      <c r="AB492" s="62">
        <v>1000</v>
      </c>
      <c r="AC492" s="61">
        <v>117</v>
      </c>
      <c r="AD492" s="62">
        <v>1000</v>
      </c>
      <c r="AE492" s="61">
        <v>117</v>
      </c>
      <c r="AF492" s="61" t="s">
        <v>2083</v>
      </c>
      <c r="AG492" s="61" t="s">
        <v>1959</v>
      </c>
      <c r="AH492" s="61" t="s">
        <v>1702</v>
      </c>
      <c r="AI492" s="61">
        <v>0</v>
      </c>
      <c r="AJ492" s="61" t="s">
        <v>6751</v>
      </c>
      <c r="AK492" s="62">
        <v>2026</v>
      </c>
      <c r="AL492" s="62">
        <v>5</v>
      </c>
      <c r="AM492" s="62">
        <v>0</v>
      </c>
      <c r="AN492" s="62">
        <v>0</v>
      </c>
      <c r="AO492" s="62">
        <v>2</v>
      </c>
      <c r="AP492" s="61" t="s">
        <v>863</v>
      </c>
      <c r="AQ492" s="61" t="s">
        <v>1227</v>
      </c>
      <c r="AR492" s="61" t="s">
        <v>6861</v>
      </c>
      <c r="AS492" s="61" t="s">
        <v>3352</v>
      </c>
      <c r="AT492" s="61" t="s">
        <v>1702</v>
      </c>
      <c r="AU492" s="61" t="b">
        <v>0</v>
      </c>
      <c r="AV492" s="61" t="b">
        <v>0</v>
      </c>
      <c r="AW492" s="61" t="s">
        <v>1702</v>
      </c>
      <c r="AX492" s="61" t="s">
        <v>1702</v>
      </c>
      <c r="AY492" s="61">
        <v>0</v>
      </c>
      <c r="AZ492" s="61">
        <v>0</v>
      </c>
      <c r="BA492" s="61">
        <v>0</v>
      </c>
      <c r="BB492" s="61" t="s">
        <v>1998</v>
      </c>
      <c r="BC492" s="61">
        <v>1</v>
      </c>
      <c r="BD492" s="61" t="b">
        <v>0</v>
      </c>
      <c r="BH492" s="47" t="s">
        <v>1197</v>
      </c>
      <c r="BI492" s="47" t="str">
        <f t="shared" si="14"/>
        <v>Z08</v>
      </c>
      <c r="BJ492" s="47">
        <v>1219</v>
      </c>
    </row>
    <row r="493" spans="1:62" hidden="1">
      <c r="A493" s="61" t="b">
        <v>0</v>
      </c>
      <c r="B493" s="62">
        <v>12161</v>
      </c>
      <c r="C493" s="61" t="s">
        <v>1702</v>
      </c>
      <c r="D493" s="61" t="s">
        <v>3350</v>
      </c>
      <c r="E493" s="61" t="s">
        <v>6863</v>
      </c>
      <c r="F493" s="61" t="s">
        <v>6277</v>
      </c>
      <c r="G493" s="62" t="s">
        <v>1702</v>
      </c>
      <c r="H493" s="61" t="s">
        <v>863</v>
      </c>
      <c r="I493" s="61" t="s">
        <v>1675</v>
      </c>
      <c r="J493" s="61" t="s">
        <v>3351</v>
      </c>
      <c r="K493" s="61" t="s">
        <v>6863</v>
      </c>
      <c r="L493" s="61" t="s">
        <v>2032</v>
      </c>
      <c r="M493" s="61" t="s">
        <v>1894</v>
      </c>
      <c r="N493" s="61" t="s">
        <v>1702</v>
      </c>
      <c r="O493" s="61" t="s">
        <v>1947</v>
      </c>
      <c r="P493" s="61">
        <v>0.5</v>
      </c>
      <c r="Q493" s="61">
        <v>101</v>
      </c>
      <c r="R493" s="61">
        <v>289</v>
      </c>
      <c r="S493" s="61" t="s">
        <v>6859</v>
      </c>
      <c r="T493" s="61" t="s">
        <v>6859</v>
      </c>
      <c r="U493" s="61" t="s">
        <v>2041</v>
      </c>
      <c r="V493" s="61" t="s">
        <v>6860</v>
      </c>
      <c r="W493" s="61" t="s">
        <v>1938</v>
      </c>
      <c r="X493" s="61" t="s">
        <v>1447</v>
      </c>
      <c r="Y493" s="61" t="s">
        <v>3241</v>
      </c>
      <c r="Z493" s="62">
        <v>910</v>
      </c>
      <c r="AA493" s="61">
        <v>106</v>
      </c>
      <c r="AB493" s="62">
        <v>910</v>
      </c>
      <c r="AC493" s="61">
        <v>106</v>
      </c>
      <c r="AD493" s="62">
        <v>910</v>
      </c>
      <c r="AE493" s="61">
        <v>106</v>
      </c>
      <c r="AF493" s="61" t="s">
        <v>2083</v>
      </c>
      <c r="AG493" s="61" t="s">
        <v>1959</v>
      </c>
      <c r="AH493" s="61" t="s">
        <v>1702</v>
      </c>
      <c r="AI493" s="61">
        <v>0</v>
      </c>
      <c r="AJ493" s="61" t="s">
        <v>6751</v>
      </c>
      <c r="AK493" s="62">
        <v>2026</v>
      </c>
      <c r="AL493" s="62">
        <v>5</v>
      </c>
      <c r="AM493" s="62">
        <v>0</v>
      </c>
      <c r="AN493" s="62">
        <v>0</v>
      </c>
      <c r="AO493" s="62">
        <v>2</v>
      </c>
      <c r="AP493" s="61" t="s">
        <v>863</v>
      </c>
      <c r="AQ493" s="61" t="s">
        <v>1227</v>
      </c>
      <c r="AR493" s="61" t="s">
        <v>6861</v>
      </c>
      <c r="AS493" s="61" t="s">
        <v>3352</v>
      </c>
      <c r="AT493" s="61" t="s">
        <v>1702</v>
      </c>
      <c r="AU493" s="61" t="b">
        <v>0</v>
      </c>
      <c r="AV493" s="61" t="b">
        <v>0</v>
      </c>
      <c r="AW493" s="61" t="s">
        <v>1702</v>
      </c>
      <c r="AX493" s="61" t="s">
        <v>1702</v>
      </c>
      <c r="AY493" s="61">
        <v>0</v>
      </c>
      <c r="AZ493" s="61">
        <v>0</v>
      </c>
      <c r="BA493" s="61">
        <v>0</v>
      </c>
      <c r="BB493" s="61" t="s">
        <v>1998</v>
      </c>
      <c r="BC493" s="61">
        <v>1</v>
      </c>
      <c r="BD493" s="61" t="b">
        <v>0</v>
      </c>
      <c r="BH493" s="47" t="s">
        <v>1197</v>
      </c>
      <c r="BI493" s="47" t="str">
        <f t="shared" si="14"/>
        <v>Z08</v>
      </c>
      <c r="BJ493" s="47">
        <v>1219</v>
      </c>
    </row>
    <row r="494" spans="1:62" hidden="1">
      <c r="A494" s="61" t="b">
        <v>0</v>
      </c>
      <c r="B494" s="62">
        <v>12162</v>
      </c>
      <c r="C494" s="61" t="s">
        <v>1702</v>
      </c>
      <c r="D494" s="61" t="s">
        <v>3353</v>
      </c>
      <c r="E494" s="61" t="s">
        <v>5126</v>
      </c>
      <c r="F494" s="61" t="s">
        <v>2480</v>
      </c>
      <c r="G494" s="62" t="s">
        <v>1702</v>
      </c>
      <c r="H494" s="61" t="s">
        <v>442</v>
      </c>
      <c r="I494" s="61" t="s">
        <v>1675</v>
      </c>
      <c r="J494" s="61" t="s">
        <v>3354</v>
      </c>
      <c r="K494" s="61" t="s">
        <v>5126</v>
      </c>
      <c r="L494" s="61" t="s">
        <v>2032</v>
      </c>
      <c r="M494" s="61" t="s">
        <v>1894</v>
      </c>
      <c r="N494" s="61" t="s">
        <v>1702</v>
      </c>
      <c r="O494" s="61" t="s">
        <v>1947</v>
      </c>
      <c r="P494" s="61">
        <v>0.5</v>
      </c>
      <c r="Q494" s="61">
        <v>210</v>
      </c>
      <c r="R494" s="61">
        <v>1325</v>
      </c>
      <c r="S494" s="61" t="s">
        <v>5127</v>
      </c>
      <c r="T494" s="61" t="s">
        <v>5127</v>
      </c>
      <c r="U494" s="61" t="s">
        <v>2041</v>
      </c>
      <c r="V494" s="61" t="s">
        <v>5128</v>
      </c>
      <c r="W494" s="61" t="s">
        <v>1938</v>
      </c>
      <c r="X494" s="61" t="s">
        <v>1447</v>
      </c>
      <c r="Y494" s="61" t="s">
        <v>3241</v>
      </c>
      <c r="Z494" s="62">
        <v>170</v>
      </c>
      <c r="AA494" s="61">
        <v>189</v>
      </c>
      <c r="AB494" s="62">
        <v>170</v>
      </c>
      <c r="AC494" s="61">
        <v>189</v>
      </c>
      <c r="AD494" s="62">
        <v>170</v>
      </c>
      <c r="AE494" s="61">
        <v>189</v>
      </c>
      <c r="AF494" s="61" t="s">
        <v>2265</v>
      </c>
      <c r="AG494" s="61" t="s">
        <v>1959</v>
      </c>
      <c r="AH494" s="61" t="s">
        <v>1702</v>
      </c>
      <c r="AI494" s="61">
        <v>0</v>
      </c>
      <c r="AJ494" s="61" t="s">
        <v>4911</v>
      </c>
      <c r="AK494" s="62">
        <v>2026</v>
      </c>
      <c r="AL494" s="62">
        <v>2</v>
      </c>
      <c r="AM494" s="62">
        <v>0</v>
      </c>
      <c r="AN494" s="62">
        <v>2</v>
      </c>
      <c r="AO494" s="62">
        <v>22</v>
      </c>
      <c r="AP494" s="61" t="s">
        <v>442</v>
      </c>
      <c r="AQ494" s="61" t="s">
        <v>1221</v>
      </c>
      <c r="AR494" s="61" t="s">
        <v>4048</v>
      </c>
      <c r="AS494" s="61" t="s">
        <v>3355</v>
      </c>
      <c r="AT494" s="61" t="s">
        <v>1702</v>
      </c>
      <c r="AU494" s="61" t="b">
        <v>1</v>
      </c>
      <c r="AV494" s="61" t="b">
        <v>0</v>
      </c>
      <c r="AW494" s="61" t="s">
        <v>1702</v>
      </c>
      <c r="AX494" s="61" t="s">
        <v>1702</v>
      </c>
      <c r="AY494" s="61">
        <v>0</v>
      </c>
      <c r="AZ494" s="61">
        <v>0</v>
      </c>
      <c r="BA494" s="61">
        <v>0</v>
      </c>
      <c r="BB494" s="61" t="s">
        <v>1998</v>
      </c>
      <c r="BC494" s="61">
        <v>1</v>
      </c>
      <c r="BD494" s="61" t="b">
        <v>0</v>
      </c>
      <c r="BH494" s="47" t="s">
        <v>1197</v>
      </c>
      <c r="BI494" s="47" t="str">
        <f t="shared" si="14"/>
        <v>Z08</v>
      </c>
      <c r="BJ494" s="47">
        <v>1219</v>
      </c>
    </row>
    <row r="495" spans="1:62" hidden="1">
      <c r="A495" s="61" t="b">
        <v>0</v>
      </c>
      <c r="B495" s="62">
        <v>12163</v>
      </c>
      <c r="C495" s="61" t="s">
        <v>1702</v>
      </c>
      <c r="D495" s="61" t="s">
        <v>3353</v>
      </c>
      <c r="E495" s="61" t="s">
        <v>5609</v>
      </c>
      <c r="F495" s="61" t="s">
        <v>5481</v>
      </c>
      <c r="G495" s="62" t="s">
        <v>1702</v>
      </c>
      <c r="H495" s="61" t="s">
        <v>450</v>
      </c>
      <c r="I495" s="61" t="s">
        <v>1675</v>
      </c>
      <c r="J495" s="61" t="s">
        <v>3354</v>
      </c>
      <c r="K495" s="61" t="s">
        <v>5609</v>
      </c>
      <c r="L495" s="61" t="s">
        <v>2032</v>
      </c>
      <c r="M495" s="61" t="s">
        <v>1894</v>
      </c>
      <c r="N495" s="61" t="s">
        <v>1702</v>
      </c>
      <c r="O495" s="61" t="s">
        <v>1947</v>
      </c>
      <c r="P495" s="61">
        <v>0.5</v>
      </c>
      <c r="Q495" s="61">
        <v>280</v>
      </c>
      <c r="R495" s="61">
        <v>347</v>
      </c>
      <c r="S495" s="61" t="s">
        <v>5124</v>
      </c>
      <c r="T495" s="61" t="s">
        <v>5124</v>
      </c>
      <c r="U495" s="61" t="s">
        <v>2041</v>
      </c>
      <c r="V495" s="61" t="s">
        <v>5610</v>
      </c>
      <c r="W495" s="61" t="s">
        <v>1938</v>
      </c>
      <c r="X495" s="61" t="s">
        <v>1447</v>
      </c>
      <c r="Y495" s="61" t="s">
        <v>3241</v>
      </c>
      <c r="Z495" s="62">
        <v>20</v>
      </c>
      <c r="AA495" s="61">
        <v>8</v>
      </c>
      <c r="AB495" s="62">
        <v>20</v>
      </c>
      <c r="AC495" s="61">
        <v>8</v>
      </c>
      <c r="AD495" s="62">
        <v>20</v>
      </c>
      <c r="AE495" s="61">
        <v>8</v>
      </c>
      <c r="AF495" s="61" t="s">
        <v>2070</v>
      </c>
      <c r="AG495" s="61" t="s">
        <v>1959</v>
      </c>
      <c r="AH495" s="61" t="s">
        <v>1702</v>
      </c>
      <c r="AI495" s="61">
        <v>0</v>
      </c>
      <c r="AJ495" s="61" t="s">
        <v>5519</v>
      </c>
      <c r="AK495" s="62">
        <v>2026</v>
      </c>
      <c r="AL495" s="62">
        <v>4</v>
      </c>
      <c r="AM495" s="62">
        <v>0</v>
      </c>
      <c r="AN495" s="62">
        <v>1</v>
      </c>
      <c r="AO495" s="62">
        <v>17</v>
      </c>
      <c r="AP495" s="61" t="s">
        <v>450</v>
      </c>
      <c r="AQ495" s="61" t="s">
        <v>1221</v>
      </c>
      <c r="AR495" s="61" t="s">
        <v>3001</v>
      </c>
      <c r="AS495" s="61" t="s">
        <v>3355</v>
      </c>
      <c r="AT495" s="61" t="s">
        <v>1702</v>
      </c>
      <c r="AU495" s="61" t="b">
        <v>1</v>
      </c>
      <c r="AV495" s="61" t="b">
        <v>0</v>
      </c>
      <c r="AW495" s="61" t="s">
        <v>1702</v>
      </c>
      <c r="AX495" s="61" t="s">
        <v>1702</v>
      </c>
      <c r="AY495" s="61">
        <v>0</v>
      </c>
      <c r="AZ495" s="61">
        <v>0</v>
      </c>
      <c r="BA495" s="61">
        <v>0</v>
      </c>
      <c r="BB495" s="61" t="s">
        <v>1998</v>
      </c>
      <c r="BC495" s="61">
        <v>1</v>
      </c>
      <c r="BD495" s="61" t="b">
        <v>0</v>
      </c>
      <c r="BH495" s="47" t="s">
        <v>1197</v>
      </c>
      <c r="BI495" s="47" t="str">
        <f t="shared" si="14"/>
        <v>Z08</v>
      </c>
      <c r="BJ495" s="47">
        <v>1219</v>
      </c>
    </row>
    <row r="496" spans="1:62" hidden="1">
      <c r="A496" s="61" t="b">
        <v>0</v>
      </c>
      <c r="B496" s="62">
        <v>12164</v>
      </c>
      <c r="C496" s="61" t="s">
        <v>1702</v>
      </c>
      <c r="D496" s="61" t="s">
        <v>3353</v>
      </c>
      <c r="E496" s="61" t="s">
        <v>5611</v>
      </c>
      <c r="F496" s="61" t="s">
        <v>5481</v>
      </c>
      <c r="G496" s="62" t="s">
        <v>1702</v>
      </c>
      <c r="H496" s="61" t="s">
        <v>450</v>
      </c>
      <c r="I496" s="61" t="s">
        <v>1675</v>
      </c>
      <c r="J496" s="61" t="s">
        <v>3354</v>
      </c>
      <c r="K496" s="61" t="s">
        <v>5611</v>
      </c>
      <c r="L496" s="61" t="s">
        <v>2032</v>
      </c>
      <c r="M496" s="61" t="s">
        <v>1894</v>
      </c>
      <c r="N496" s="61" t="s">
        <v>1702</v>
      </c>
      <c r="O496" s="61" t="s">
        <v>1947</v>
      </c>
      <c r="P496" s="61">
        <v>0.5</v>
      </c>
      <c r="Q496" s="61">
        <v>280</v>
      </c>
      <c r="R496" s="61">
        <v>347</v>
      </c>
      <c r="S496" s="61" t="s">
        <v>5124</v>
      </c>
      <c r="T496" s="61" t="s">
        <v>5124</v>
      </c>
      <c r="U496" s="61" t="s">
        <v>2041</v>
      </c>
      <c r="V496" s="61" t="s">
        <v>5610</v>
      </c>
      <c r="W496" s="61" t="s">
        <v>1938</v>
      </c>
      <c r="X496" s="61" t="s">
        <v>1447</v>
      </c>
      <c r="Y496" s="61" t="s">
        <v>3241</v>
      </c>
      <c r="Z496" s="62">
        <v>17</v>
      </c>
      <c r="AA496" s="61">
        <v>7</v>
      </c>
      <c r="AB496" s="62">
        <v>17</v>
      </c>
      <c r="AC496" s="61">
        <v>7</v>
      </c>
      <c r="AD496" s="62">
        <v>17</v>
      </c>
      <c r="AE496" s="61">
        <v>7</v>
      </c>
      <c r="AF496" s="61" t="s">
        <v>2070</v>
      </c>
      <c r="AG496" s="61" t="s">
        <v>1959</v>
      </c>
      <c r="AH496" s="61" t="s">
        <v>1702</v>
      </c>
      <c r="AI496" s="61">
        <v>0</v>
      </c>
      <c r="AJ496" s="61" t="s">
        <v>5519</v>
      </c>
      <c r="AK496" s="62">
        <v>2026</v>
      </c>
      <c r="AL496" s="62">
        <v>4</v>
      </c>
      <c r="AM496" s="62">
        <v>0</v>
      </c>
      <c r="AN496" s="62">
        <v>1</v>
      </c>
      <c r="AO496" s="62">
        <v>17</v>
      </c>
      <c r="AP496" s="61" t="s">
        <v>450</v>
      </c>
      <c r="AQ496" s="61" t="s">
        <v>1221</v>
      </c>
      <c r="AR496" s="61" t="s">
        <v>3001</v>
      </c>
      <c r="AS496" s="61" t="s">
        <v>3355</v>
      </c>
      <c r="AT496" s="61" t="s">
        <v>1702</v>
      </c>
      <c r="AU496" s="61" t="b">
        <v>1</v>
      </c>
      <c r="AV496" s="61" t="b">
        <v>0</v>
      </c>
      <c r="AW496" s="61" t="s">
        <v>1702</v>
      </c>
      <c r="AX496" s="61" t="s">
        <v>1702</v>
      </c>
      <c r="AY496" s="61">
        <v>0</v>
      </c>
      <c r="AZ496" s="61">
        <v>0</v>
      </c>
      <c r="BA496" s="61">
        <v>0</v>
      </c>
      <c r="BB496" s="61" t="s">
        <v>1998</v>
      </c>
      <c r="BC496" s="61">
        <v>1</v>
      </c>
      <c r="BD496" s="61" t="b">
        <v>0</v>
      </c>
      <c r="BH496" s="47" t="s">
        <v>1197</v>
      </c>
      <c r="BI496" s="47" t="str">
        <f t="shared" si="14"/>
        <v>Z08</v>
      </c>
      <c r="BJ496" s="47">
        <v>1219</v>
      </c>
    </row>
    <row r="497" spans="1:62" hidden="1">
      <c r="A497" s="61" t="b">
        <v>0</v>
      </c>
      <c r="B497" s="62">
        <v>12188</v>
      </c>
      <c r="C497" s="61" t="s">
        <v>1702</v>
      </c>
      <c r="D497" s="61" t="s">
        <v>4382</v>
      </c>
      <c r="E497" s="61" t="s">
        <v>4647</v>
      </c>
      <c r="F497" s="61" t="s">
        <v>1702</v>
      </c>
      <c r="G497" s="62" t="s">
        <v>1702</v>
      </c>
      <c r="H497" s="61" t="s">
        <v>1702</v>
      </c>
      <c r="I497" s="61" t="s">
        <v>1675</v>
      </c>
      <c r="J497" s="61" t="s">
        <v>4383</v>
      </c>
      <c r="K497" s="61" t="s">
        <v>4647</v>
      </c>
      <c r="L497" s="61" t="s">
        <v>2032</v>
      </c>
      <c r="M497" s="61" t="s">
        <v>1702</v>
      </c>
      <c r="N497" s="61" t="s">
        <v>1702</v>
      </c>
      <c r="O497" s="61" t="s">
        <v>1947</v>
      </c>
      <c r="P497" s="61">
        <v>0.7</v>
      </c>
      <c r="Q497" s="61">
        <v>47</v>
      </c>
      <c r="R497" s="61">
        <v>0</v>
      </c>
      <c r="S497" s="61" t="s">
        <v>3410</v>
      </c>
      <c r="T497" s="61" t="s">
        <v>3410</v>
      </c>
      <c r="U497" s="61" t="s">
        <v>2041</v>
      </c>
      <c r="V497" s="61" t="s">
        <v>4648</v>
      </c>
      <c r="W497" s="61" t="s">
        <v>1962</v>
      </c>
      <c r="X497" s="61" t="s">
        <v>1447</v>
      </c>
      <c r="Y497" s="61" t="s">
        <v>4384</v>
      </c>
      <c r="Z497" s="62">
        <v>1</v>
      </c>
      <c r="AA497" s="61">
        <v>138</v>
      </c>
      <c r="AB497" s="62">
        <v>1</v>
      </c>
      <c r="AC497" s="61">
        <v>138</v>
      </c>
      <c r="AD497" s="62">
        <v>1</v>
      </c>
      <c r="AE497" s="61">
        <v>138</v>
      </c>
      <c r="AF497" s="61" t="s">
        <v>2590</v>
      </c>
      <c r="AG497" s="61" t="s">
        <v>1958</v>
      </c>
      <c r="AH497" s="61" t="s">
        <v>1702</v>
      </c>
      <c r="AI497" s="61">
        <v>0</v>
      </c>
      <c r="AJ497" s="61" t="s">
        <v>4548</v>
      </c>
      <c r="AK497" s="62">
        <v>2026</v>
      </c>
      <c r="AL497" s="62">
        <v>1</v>
      </c>
      <c r="AM497" s="62">
        <v>0</v>
      </c>
      <c r="AN497" s="62">
        <v>3</v>
      </c>
      <c r="AO497" s="62">
        <v>20</v>
      </c>
      <c r="AP497" s="61" t="s">
        <v>1702</v>
      </c>
      <c r="AQ497" s="61" t="s">
        <v>1702</v>
      </c>
      <c r="AR497" s="61" t="s">
        <v>1702</v>
      </c>
      <c r="AS497" s="61" t="s">
        <v>4385</v>
      </c>
      <c r="AT497" s="61" t="s">
        <v>1702</v>
      </c>
      <c r="AU497" s="61" t="b">
        <v>1</v>
      </c>
      <c r="AV497" s="61" t="b">
        <v>0</v>
      </c>
      <c r="AW497" s="61" t="s">
        <v>1702</v>
      </c>
      <c r="AX497" s="61" t="s">
        <v>1702</v>
      </c>
      <c r="AY497" s="61">
        <v>0</v>
      </c>
      <c r="AZ497" s="61">
        <v>0</v>
      </c>
      <c r="BA497" s="61">
        <v>0</v>
      </c>
      <c r="BB497" s="61" t="s">
        <v>3633</v>
      </c>
      <c r="BC497" s="61">
        <v>14</v>
      </c>
      <c r="BD497" s="61" t="b">
        <v>0</v>
      </c>
      <c r="BH497" s="47" t="s">
        <v>1197</v>
      </c>
      <c r="BI497" s="47" t="str">
        <f t="shared" si="14"/>
        <v>Z08</v>
      </c>
      <c r="BJ497" s="47">
        <v>1219</v>
      </c>
    </row>
    <row r="498" spans="1:62" hidden="1">
      <c r="A498" s="61" t="b">
        <v>0</v>
      </c>
      <c r="B498" s="62">
        <v>12189</v>
      </c>
      <c r="C498" s="61" t="s">
        <v>1702</v>
      </c>
      <c r="D498" s="61" t="s">
        <v>4386</v>
      </c>
      <c r="E498" s="61" t="s">
        <v>4649</v>
      </c>
      <c r="F498" s="61" t="s">
        <v>1702</v>
      </c>
      <c r="G498" s="62" t="s">
        <v>1702</v>
      </c>
      <c r="H498" s="61" t="s">
        <v>1702</v>
      </c>
      <c r="I498" s="61" t="s">
        <v>1675</v>
      </c>
      <c r="J498" s="61" t="s">
        <v>4387</v>
      </c>
      <c r="K498" s="61" t="s">
        <v>4649</v>
      </c>
      <c r="L498" s="61" t="s">
        <v>2032</v>
      </c>
      <c r="M498" s="61" t="s">
        <v>1702</v>
      </c>
      <c r="N498" s="61" t="s">
        <v>1702</v>
      </c>
      <c r="O498" s="61" t="s">
        <v>1947</v>
      </c>
      <c r="P498" s="61">
        <v>0.7</v>
      </c>
      <c r="Q498" s="61">
        <v>90</v>
      </c>
      <c r="R498" s="61">
        <v>0</v>
      </c>
      <c r="S498" s="61" t="s">
        <v>4650</v>
      </c>
      <c r="T498" s="61" t="s">
        <v>4650</v>
      </c>
      <c r="U498" s="61" t="s">
        <v>2041</v>
      </c>
      <c r="V498" s="61" t="s">
        <v>4651</v>
      </c>
      <c r="W498" s="61" t="s">
        <v>1962</v>
      </c>
      <c r="X498" s="61" t="s">
        <v>1447</v>
      </c>
      <c r="Y498" s="61" t="s">
        <v>4384</v>
      </c>
      <c r="Z498" s="62">
        <v>1</v>
      </c>
      <c r="AA498" s="61">
        <v>100</v>
      </c>
      <c r="AB498" s="62">
        <v>1</v>
      </c>
      <c r="AC498" s="61">
        <v>100</v>
      </c>
      <c r="AD498" s="62">
        <v>1</v>
      </c>
      <c r="AE498" s="61">
        <v>100</v>
      </c>
      <c r="AF498" s="61" t="s">
        <v>2590</v>
      </c>
      <c r="AG498" s="61" t="s">
        <v>1958</v>
      </c>
      <c r="AH498" s="61" t="s">
        <v>1702</v>
      </c>
      <c r="AI498" s="61">
        <v>0</v>
      </c>
      <c r="AJ498" s="61" t="s">
        <v>4412</v>
      </c>
      <c r="AK498" s="62">
        <v>2026</v>
      </c>
      <c r="AL498" s="62">
        <v>1</v>
      </c>
      <c r="AM498" s="62">
        <v>0</v>
      </c>
      <c r="AN498" s="62">
        <v>3</v>
      </c>
      <c r="AO498" s="62">
        <v>25</v>
      </c>
      <c r="AP498" s="61" t="s">
        <v>1702</v>
      </c>
      <c r="AQ498" s="61" t="s">
        <v>1702</v>
      </c>
      <c r="AR498" s="61" t="s">
        <v>1702</v>
      </c>
      <c r="AS498" s="61" t="s">
        <v>4385</v>
      </c>
      <c r="AT498" s="61" t="s">
        <v>1702</v>
      </c>
      <c r="AU498" s="61" t="b">
        <v>1</v>
      </c>
      <c r="AV498" s="61" t="b">
        <v>0</v>
      </c>
      <c r="AW498" s="61" t="s">
        <v>1702</v>
      </c>
      <c r="AX498" s="61" t="s">
        <v>1702</v>
      </c>
      <c r="AY498" s="61">
        <v>0</v>
      </c>
      <c r="AZ498" s="61">
        <v>0</v>
      </c>
      <c r="BA498" s="61">
        <v>0</v>
      </c>
      <c r="BB498" s="61" t="s">
        <v>3633</v>
      </c>
      <c r="BC498" s="61">
        <v>15</v>
      </c>
      <c r="BD498" s="61" t="b">
        <v>0</v>
      </c>
      <c r="BH498" s="47" t="s">
        <v>1197</v>
      </c>
      <c r="BI498" s="47" t="str">
        <f t="shared" si="14"/>
        <v>Z08</v>
      </c>
      <c r="BJ498" s="47">
        <v>1219</v>
      </c>
    </row>
    <row r="499" spans="1:62" hidden="1">
      <c r="A499" s="61" t="b">
        <v>0</v>
      </c>
      <c r="B499" s="62">
        <v>12190</v>
      </c>
      <c r="C499" s="61" t="s">
        <v>1702</v>
      </c>
      <c r="D499" s="61" t="s">
        <v>4386</v>
      </c>
      <c r="E499" s="61" t="s">
        <v>4652</v>
      </c>
      <c r="F499" s="61" t="s">
        <v>1702</v>
      </c>
      <c r="G499" s="62" t="s">
        <v>1702</v>
      </c>
      <c r="H499" s="61" t="s">
        <v>1702</v>
      </c>
      <c r="I499" s="61" t="s">
        <v>1675</v>
      </c>
      <c r="J499" s="61" t="s">
        <v>4387</v>
      </c>
      <c r="K499" s="61" t="s">
        <v>4652</v>
      </c>
      <c r="L499" s="61" t="s">
        <v>2032</v>
      </c>
      <c r="M499" s="61" t="s">
        <v>1702</v>
      </c>
      <c r="N499" s="61" t="s">
        <v>1702</v>
      </c>
      <c r="O499" s="61" t="s">
        <v>1947</v>
      </c>
      <c r="P499" s="61">
        <v>0.7</v>
      </c>
      <c r="Q499" s="61">
        <v>70</v>
      </c>
      <c r="R499" s="61">
        <v>0</v>
      </c>
      <c r="S499" s="61" t="s">
        <v>3559</v>
      </c>
      <c r="T499" s="61" t="s">
        <v>3559</v>
      </c>
      <c r="U499" s="61" t="s">
        <v>2041</v>
      </c>
      <c r="V499" s="61" t="s">
        <v>4653</v>
      </c>
      <c r="W499" s="61" t="s">
        <v>1962</v>
      </c>
      <c r="X499" s="61" t="s">
        <v>1447</v>
      </c>
      <c r="Y499" s="61" t="s">
        <v>4384</v>
      </c>
      <c r="Z499" s="62">
        <v>1</v>
      </c>
      <c r="AA499" s="61">
        <v>73</v>
      </c>
      <c r="AB499" s="62">
        <v>1</v>
      </c>
      <c r="AC499" s="61">
        <v>73</v>
      </c>
      <c r="AD499" s="62">
        <v>1</v>
      </c>
      <c r="AE499" s="61">
        <v>73</v>
      </c>
      <c r="AF499" s="61" t="s">
        <v>3395</v>
      </c>
      <c r="AG499" s="61" t="s">
        <v>1958</v>
      </c>
      <c r="AH499" s="61" t="s">
        <v>1702</v>
      </c>
      <c r="AI499" s="61">
        <v>0</v>
      </c>
      <c r="AJ499" s="61" t="s">
        <v>4412</v>
      </c>
      <c r="AK499" s="62">
        <v>2026</v>
      </c>
      <c r="AL499" s="62">
        <v>1</v>
      </c>
      <c r="AM499" s="62">
        <v>0</v>
      </c>
      <c r="AN499" s="62">
        <v>3</v>
      </c>
      <c r="AO499" s="62">
        <v>25</v>
      </c>
      <c r="AP499" s="61" t="s">
        <v>1702</v>
      </c>
      <c r="AQ499" s="61" t="s">
        <v>1702</v>
      </c>
      <c r="AR499" s="61" t="s">
        <v>1702</v>
      </c>
      <c r="AS499" s="61" t="s">
        <v>4385</v>
      </c>
      <c r="AT499" s="61" t="s">
        <v>1702</v>
      </c>
      <c r="AU499" s="61" t="b">
        <v>1</v>
      </c>
      <c r="AV499" s="61" t="b">
        <v>0</v>
      </c>
      <c r="AW499" s="61" t="s">
        <v>1702</v>
      </c>
      <c r="AX499" s="61" t="s">
        <v>1702</v>
      </c>
      <c r="AY499" s="61">
        <v>0</v>
      </c>
      <c r="AZ499" s="61">
        <v>0</v>
      </c>
      <c r="BA499" s="61">
        <v>0</v>
      </c>
      <c r="BB499" s="61" t="s">
        <v>3633</v>
      </c>
      <c r="BC499" s="61">
        <v>15</v>
      </c>
      <c r="BD499" s="61" t="b">
        <v>0</v>
      </c>
      <c r="BH499" s="47" t="s">
        <v>1197</v>
      </c>
      <c r="BI499" s="47" t="str">
        <f t="shared" si="14"/>
        <v>Z08</v>
      </c>
      <c r="BJ499" s="47">
        <v>1219</v>
      </c>
    </row>
    <row r="500" spans="1:62" hidden="1">
      <c r="A500" s="61" t="b">
        <v>0</v>
      </c>
      <c r="B500" s="62">
        <v>12206</v>
      </c>
      <c r="C500" s="61" t="s">
        <v>1702</v>
      </c>
      <c r="D500" s="61" t="s">
        <v>3243</v>
      </c>
      <c r="E500" s="61" t="s">
        <v>3247</v>
      </c>
      <c r="F500" s="61" t="s">
        <v>4127</v>
      </c>
      <c r="G500" s="62">
        <v>1</v>
      </c>
      <c r="H500" s="61" t="s">
        <v>470</v>
      </c>
      <c r="I500" s="61" t="s">
        <v>1675</v>
      </c>
      <c r="J500" s="61" t="s">
        <v>3244</v>
      </c>
      <c r="K500" s="61" t="s">
        <v>3247</v>
      </c>
      <c r="L500" s="61" t="s">
        <v>2032</v>
      </c>
      <c r="M500" s="61" t="s">
        <v>1702</v>
      </c>
      <c r="N500" s="61" t="s">
        <v>1702</v>
      </c>
      <c r="O500" s="61" t="s">
        <v>1947</v>
      </c>
      <c r="P500" s="61">
        <v>1.6</v>
      </c>
      <c r="Q500" s="61">
        <v>250</v>
      </c>
      <c r="R500" s="61">
        <v>270</v>
      </c>
      <c r="S500" s="61" t="s">
        <v>2917</v>
      </c>
      <c r="T500" s="61" t="s">
        <v>2917</v>
      </c>
      <c r="U500" s="61" t="s">
        <v>2041</v>
      </c>
      <c r="V500" s="61" t="s">
        <v>3248</v>
      </c>
      <c r="W500" s="61" t="s">
        <v>1955</v>
      </c>
      <c r="X500" s="61" t="s">
        <v>1447</v>
      </c>
      <c r="Y500" s="61" t="s">
        <v>3245</v>
      </c>
      <c r="Z500" s="62">
        <v>300</v>
      </c>
      <c r="AA500" s="61">
        <v>251</v>
      </c>
      <c r="AB500" s="62">
        <v>300</v>
      </c>
      <c r="AC500" s="61">
        <v>251</v>
      </c>
      <c r="AD500" s="62">
        <v>300</v>
      </c>
      <c r="AE500" s="61">
        <v>251</v>
      </c>
      <c r="AF500" s="61" t="s">
        <v>2209</v>
      </c>
      <c r="AG500" s="61" t="s">
        <v>1959</v>
      </c>
      <c r="AH500" s="61" t="s">
        <v>1702</v>
      </c>
      <c r="AI500" s="61">
        <v>0</v>
      </c>
      <c r="AJ500" s="61" t="s">
        <v>2708</v>
      </c>
      <c r="AK500" s="62">
        <v>2025</v>
      </c>
      <c r="AL500" s="62">
        <v>11</v>
      </c>
      <c r="AM500" s="62">
        <v>0</v>
      </c>
      <c r="AN500" s="62">
        <v>6</v>
      </c>
      <c r="AO500" s="62">
        <v>7</v>
      </c>
      <c r="AP500" s="61" t="s">
        <v>470</v>
      </c>
      <c r="AQ500" s="61" t="s">
        <v>1221</v>
      </c>
      <c r="AR500" s="61" t="s">
        <v>2919</v>
      </c>
      <c r="AS500" s="61" t="s">
        <v>3246</v>
      </c>
      <c r="AT500" s="61" t="s">
        <v>1702</v>
      </c>
      <c r="AU500" s="61" t="b">
        <v>1</v>
      </c>
      <c r="AV500" s="61" t="b">
        <v>0</v>
      </c>
      <c r="AW500" s="61" t="s">
        <v>1702</v>
      </c>
      <c r="AX500" s="61" t="s">
        <v>1702</v>
      </c>
      <c r="AY500" s="61">
        <v>0</v>
      </c>
      <c r="AZ500" s="61">
        <v>0</v>
      </c>
      <c r="BA500" s="61">
        <v>0</v>
      </c>
      <c r="BB500" s="61" t="s">
        <v>1999</v>
      </c>
      <c r="BC500" s="61">
        <v>3</v>
      </c>
      <c r="BD500" s="61" t="b">
        <v>0</v>
      </c>
      <c r="BH500" s="47" t="s">
        <v>1197</v>
      </c>
      <c r="BI500" s="47" t="str">
        <f t="shared" si="14"/>
        <v>Z08</v>
      </c>
      <c r="BJ500" s="47">
        <v>1219</v>
      </c>
    </row>
    <row r="501" spans="1:62" hidden="1">
      <c r="A501" s="61" t="b">
        <v>0</v>
      </c>
      <c r="B501" s="62">
        <v>12207</v>
      </c>
      <c r="C501" s="61" t="s">
        <v>1702</v>
      </c>
      <c r="D501" s="61" t="s">
        <v>3243</v>
      </c>
      <c r="E501" s="61" t="s">
        <v>3249</v>
      </c>
      <c r="F501" s="61" t="s">
        <v>2119</v>
      </c>
      <c r="G501" s="62" t="s">
        <v>1702</v>
      </c>
      <c r="H501" s="61" t="s">
        <v>470</v>
      </c>
      <c r="I501" s="61" t="s">
        <v>1675</v>
      </c>
      <c r="J501" s="61" t="s">
        <v>3244</v>
      </c>
      <c r="K501" s="61" t="s">
        <v>3249</v>
      </c>
      <c r="L501" s="61" t="s">
        <v>2032</v>
      </c>
      <c r="M501" s="61" t="s">
        <v>1702</v>
      </c>
      <c r="N501" s="61" t="s">
        <v>1702</v>
      </c>
      <c r="O501" s="61" t="s">
        <v>1947</v>
      </c>
      <c r="P501" s="61">
        <v>1.6</v>
      </c>
      <c r="Q501" s="61">
        <v>250</v>
      </c>
      <c r="R501" s="61">
        <v>270</v>
      </c>
      <c r="S501" s="61" t="s">
        <v>2917</v>
      </c>
      <c r="T501" s="61" t="s">
        <v>2917</v>
      </c>
      <c r="U501" s="61" t="s">
        <v>2041</v>
      </c>
      <c r="V501" s="61" t="s">
        <v>3248</v>
      </c>
      <c r="W501" s="61" t="s">
        <v>1955</v>
      </c>
      <c r="X501" s="61" t="s">
        <v>1447</v>
      </c>
      <c r="Y501" s="61" t="s">
        <v>3245</v>
      </c>
      <c r="Z501" s="62">
        <v>300</v>
      </c>
      <c r="AA501" s="61">
        <v>251</v>
      </c>
      <c r="AB501" s="62">
        <v>300</v>
      </c>
      <c r="AC501" s="61">
        <v>251</v>
      </c>
      <c r="AD501" s="62">
        <v>300</v>
      </c>
      <c r="AE501" s="61">
        <v>251</v>
      </c>
      <c r="AF501" s="61" t="s">
        <v>2209</v>
      </c>
      <c r="AG501" s="61" t="s">
        <v>1959</v>
      </c>
      <c r="AH501" s="61" t="s">
        <v>1702</v>
      </c>
      <c r="AI501" s="61">
        <v>0</v>
      </c>
      <c r="AJ501" s="61" t="s">
        <v>2708</v>
      </c>
      <c r="AK501" s="62">
        <v>2025</v>
      </c>
      <c r="AL501" s="62">
        <v>11</v>
      </c>
      <c r="AM501" s="62">
        <v>0</v>
      </c>
      <c r="AN501" s="62">
        <v>6</v>
      </c>
      <c r="AO501" s="62">
        <v>7</v>
      </c>
      <c r="AP501" s="61" t="s">
        <v>470</v>
      </c>
      <c r="AQ501" s="61" t="s">
        <v>1221</v>
      </c>
      <c r="AR501" s="61" t="s">
        <v>2919</v>
      </c>
      <c r="AS501" s="61" t="s">
        <v>3246</v>
      </c>
      <c r="AT501" s="61" t="s">
        <v>1702</v>
      </c>
      <c r="AU501" s="61" t="b">
        <v>1</v>
      </c>
      <c r="AV501" s="61" t="b">
        <v>0</v>
      </c>
      <c r="AW501" s="61" t="s">
        <v>1702</v>
      </c>
      <c r="AX501" s="61" t="s">
        <v>1702</v>
      </c>
      <c r="AY501" s="61">
        <v>0</v>
      </c>
      <c r="AZ501" s="61">
        <v>0</v>
      </c>
      <c r="BA501" s="61">
        <v>0</v>
      </c>
      <c r="BB501" s="61" t="s">
        <v>1999</v>
      </c>
      <c r="BC501" s="61">
        <v>3</v>
      </c>
      <c r="BD501" s="61" t="b">
        <v>0</v>
      </c>
      <c r="BH501" s="47" t="s">
        <v>1197</v>
      </c>
      <c r="BI501" s="47" t="str">
        <f t="shared" si="14"/>
        <v>Z08</v>
      </c>
      <c r="BJ501" s="47">
        <v>1219</v>
      </c>
    </row>
    <row r="502" spans="1:62" hidden="1">
      <c r="A502" s="61" t="b">
        <v>0</v>
      </c>
      <c r="B502" s="62">
        <v>12208</v>
      </c>
      <c r="C502" s="61" t="s">
        <v>1702</v>
      </c>
      <c r="D502" s="61" t="s">
        <v>3250</v>
      </c>
      <c r="E502" s="61" t="s">
        <v>3254</v>
      </c>
      <c r="F502" s="61" t="s">
        <v>2119</v>
      </c>
      <c r="G502" s="62" t="s">
        <v>1702</v>
      </c>
      <c r="H502" s="61" t="s">
        <v>443</v>
      </c>
      <c r="I502" s="61" t="s">
        <v>1675</v>
      </c>
      <c r="J502" s="61" t="s">
        <v>3251</v>
      </c>
      <c r="K502" s="61" t="s">
        <v>3254</v>
      </c>
      <c r="L502" s="61" t="s">
        <v>2032</v>
      </c>
      <c r="M502" s="61" t="s">
        <v>1702</v>
      </c>
      <c r="N502" s="61" t="s">
        <v>1702</v>
      </c>
      <c r="O502" s="61" t="s">
        <v>1947</v>
      </c>
      <c r="P502" s="61">
        <v>1.6</v>
      </c>
      <c r="Q502" s="61">
        <v>250</v>
      </c>
      <c r="R502" s="61">
        <v>300</v>
      </c>
      <c r="S502" s="61" t="s">
        <v>3055</v>
      </c>
      <c r="T502" s="61" t="s">
        <v>3056</v>
      </c>
      <c r="U502" s="61" t="s">
        <v>2041</v>
      </c>
      <c r="V502" s="61" t="s">
        <v>3255</v>
      </c>
      <c r="W502" s="61" t="s">
        <v>1955</v>
      </c>
      <c r="X502" s="61" t="s">
        <v>1447</v>
      </c>
      <c r="Y502" s="61" t="s">
        <v>3245</v>
      </c>
      <c r="Z502" s="62">
        <v>500</v>
      </c>
      <c r="AA502" s="61">
        <v>464</v>
      </c>
      <c r="AB502" s="62">
        <v>500</v>
      </c>
      <c r="AC502" s="61">
        <v>464</v>
      </c>
      <c r="AD502" s="62">
        <v>500</v>
      </c>
      <c r="AE502" s="61">
        <v>464</v>
      </c>
      <c r="AF502" s="61" t="s">
        <v>2410</v>
      </c>
      <c r="AG502" s="61" t="s">
        <v>1959</v>
      </c>
      <c r="AH502" s="61" t="s">
        <v>1702</v>
      </c>
      <c r="AI502" s="61">
        <v>0</v>
      </c>
      <c r="AJ502" s="61" t="s">
        <v>2470</v>
      </c>
      <c r="AK502" s="62">
        <v>2025</v>
      </c>
      <c r="AL502" s="62">
        <v>11</v>
      </c>
      <c r="AM502" s="62">
        <v>0</v>
      </c>
      <c r="AN502" s="62">
        <v>6</v>
      </c>
      <c r="AO502" s="62">
        <v>6</v>
      </c>
      <c r="AP502" s="61" t="s">
        <v>443</v>
      </c>
      <c r="AQ502" s="61" t="s">
        <v>1221</v>
      </c>
      <c r="AR502" s="61" t="s">
        <v>3058</v>
      </c>
      <c r="AS502" s="61" t="s">
        <v>3253</v>
      </c>
      <c r="AT502" s="61" t="s">
        <v>1702</v>
      </c>
      <c r="AU502" s="61" t="b">
        <v>1</v>
      </c>
      <c r="AV502" s="61" t="b">
        <v>0</v>
      </c>
      <c r="AW502" s="61" t="s">
        <v>1702</v>
      </c>
      <c r="AX502" s="61" t="s">
        <v>1702</v>
      </c>
      <c r="AY502" s="61">
        <v>0</v>
      </c>
      <c r="AZ502" s="61">
        <v>0</v>
      </c>
      <c r="BA502" s="61">
        <v>0</v>
      </c>
      <c r="BB502" s="61" t="s">
        <v>1999</v>
      </c>
      <c r="BC502" s="61">
        <v>3</v>
      </c>
      <c r="BD502" s="61" t="b">
        <v>0</v>
      </c>
      <c r="BH502" s="47" t="s">
        <v>1197</v>
      </c>
      <c r="BI502" s="47" t="str">
        <f t="shared" si="14"/>
        <v>Z08</v>
      </c>
      <c r="BJ502" s="47">
        <v>1219</v>
      </c>
    </row>
    <row r="503" spans="1:62" hidden="1">
      <c r="A503" s="61" t="b">
        <v>0</v>
      </c>
      <c r="B503" s="62">
        <v>12209</v>
      </c>
      <c r="C503" s="61" t="s">
        <v>1702</v>
      </c>
      <c r="D503" s="61" t="s">
        <v>3250</v>
      </c>
      <c r="E503" s="61" t="s">
        <v>3256</v>
      </c>
      <c r="F503" s="61" t="s">
        <v>2119</v>
      </c>
      <c r="G503" s="62" t="s">
        <v>1702</v>
      </c>
      <c r="H503" s="61" t="s">
        <v>472</v>
      </c>
      <c r="I503" s="61" t="s">
        <v>1675</v>
      </c>
      <c r="J503" s="61" t="s">
        <v>3251</v>
      </c>
      <c r="K503" s="61" t="s">
        <v>3256</v>
      </c>
      <c r="L503" s="61" t="s">
        <v>2032</v>
      </c>
      <c r="M503" s="61" t="s">
        <v>1702</v>
      </c>
      <c r="N503" s="61" t="s">
        <v>1702</v>
      </c>
      <c r="O503" s="61" t="s">
        <v>1947</v>
      </c>
      <c r="P503" s="61">
        <v>1.6</v>
      </c>
      <c r="Q503" s="61">
        <v>250</v>
      </c>
      <c r="R503" s="61">
        <v>270</v>
      </c>
      <c r="S503" s="61" t="s">
        <v>2917</v>
      </c>
      <c r="T503" s="61" t="s">
        <v>2917</v>
      </c>
      <c r="U503" s="61" t="s">
        <v>2041</v>
      </c>
      <c r="V503" s="61" t="s">
        <v>3255</v>
      </c>
      <c r="W503" s="61" t="s">
        <v>1955</v>
      </c>
      <c r="X503" s="61" t="s">
        <v>1447</v>
      </c>
      <c r="Y503" s="61" t="s">
        <v>3245</v>
      </c>
      <c r="Z503" s="62">
        <v>500</v>
      </c>
      <c r="AA503" s="61">
        <v>430</v>
      </c>
      <c r="AB503" s="62">
        <v>500</v>
      </c>
      <c r="AC503" s="61">
        <v>430</v>
      </c>
      <c r="AD503" s="62">
        <v>500</v>
      </c>
      <c r="AE503" s="61">
        <v>430</v>
      </c>
      <c r="AF503" s="61" t="s">
        <v>2410</v>
      </c>
      <c r="AG503" s="61" t="s">
        <v>1959</v>
      </c>
      <c r="AH503" s="61" t="s">
        <v>1702</v>
      </c>
      <c r="AI503" s="61">
        <v>0</v>
      </c>
      <c r="AJ503" s="61" t="s">
        <v>2470</v>
      </c>
      <c r="AK503" s="62">
        <v>2025</v>
      </c>
      <c r="AL503" s="62">
        <v>11</v>
      </c>
      <c r="AM503" s="62">
        <v>0</v>
      </c>
      <c r="AN503" s="62">
        <v>6</v>
      </c>
      <c r="AO503" s="62">
        <v>6</v>
      </c>
      <c r="AP503" s="61" t="s">
        <v>472</v>
      </c>
      <c r="AQ503" s="61" t="s">
        <v>1221</v>
      </c>
      <c r="AR503" s="61" t="s">
        <v>2919</v>
      </c>
      <c r="AS503" s="61" t="s">
        <v>3253</v>
      </c>
      <c r="AT503" s="61" t="s">
        <v>1702</v>
      </c>
      <c r="AU503" s="61" t="b">
        <v>1</v>
      </c>
      <c r="AV503" s="61" t="b">
        <v>0</v>
      </c>
      <c r="AW503" s="61" t="s">
        <v>1702</v>
      </c>
      <c r="AX503" s="61" t="s">
        <v>1702</v>
      </c>
      <c r="AY503" s="61">
        <v>0</v>
      </c>
      <c r="AZ503" s="61">
        <v>0</v>
      </c>
      <c r="BA503" s="61">
        <v>0</v>
      </c>
      <c r="BB503" s="61" t="s">
        <v>1999</v>
      </c>
      <c r="BC503" s="61">
        <v>3</v>
      </c>
      <c r="BD503" s="61" t="b">
        <v>0</v>
      </c>
      <c r="BH503" s="47" t="s">
        <v>1197</v>
      </c>
      <c r="BI503" s="47" t="str">
        <f t="shared" si="14"/>
        <v>Z08</v>
      </c>
      <c r="BJ503" s="47">
        <v>1219</v>
      </c>
    </row>
    <row r="504" spans="1:62" hidden="1">
      <c r="A504" s="61" t="b">
        <v>0</v>
      </c>
      <c r="B504" s="62">
        <v>12210</v>
      </c>
      <c r="C504" s="61" t="s">
        <v>1702</v>
      </c>
      <c r="D504" s="61" t="s">
        <v>3250</v>
      </c>
      <c r="E504" s="61" t="s">
        <v>3257</v>
      </c>
      <c r="F504" s="61" t="s">
        <v>2119</v>
      </c>
      <c r="G504" s="62" t="s">
        <v>1702</v>
      </c>
      <c r="H504" s="61" t="s">
        <v>472</v>
      </c>
      <c r="I504" s="61" t="s">
        <v>1675</v>
      </c>
      <c r="J504" s="61" t="s">
        <v>3251</v>
      </c>
      <c r="K504" s="61" t="s">
        <v>3257</v>
      </c>
      <c r="L504" s="61" t="s">
        <v>2032</v>
      </c>
      <c r="M504" s="61" t="s">
        <v>1702</v>
      </c>
      <c r="N504" s="61" t="s">
        <v>1702</v>
      </c>
      <c r="O504" s="61" t="s">
        <v>1947</v>
      </c>
      <c r="P504" s="61">
        <v>1.6</v>
      </c>
      <c r="Q504" s="61">
        <v>250</v>
      </c>
      <c r="R504" s="61">
        <v>270</v>
      </c>
      <c r="S504" s="61" t="s">
        <v>2917</v>
      </c>
      <c r="T504" s="61" t="s">
        <v>2917</v>
      </c>
      <c r="U504" s="61" t="s">
        <v>2041</v>
      </c>
      <c r="V504" s="61" t="s">
        <v>3255</v>
      </c>
      <c r="W504" s="61" t="s">
        <v>1955</v>
      </c>
      <c r="X504" s="61" t="s">
        <v>1447</v>
      </c>
      <c r="Y504" s="61" t="s">
        <v>3245</v>
      </c>
      <c r="Z504" s="62">
        <v>440</v>
      </c>
      <c r="AA504" s="61">
        <v>378</v>
      </c>
      <c r="AB504" s="62">
        <v>440</v>
      </c>
      <c r="AC504" s="61">
        <v>378</v>
      </c>
      <c r="AD504" s="62">
        <v>440</v>
      </c>
      <c r="AE504" s="61">
        <v>378</v>
      </c>
      <c r="AF504" s="61" t="s">
        <v>2410</v>
      </c>
      <c r="AG504" s="61" t="s">
        <v>1959</v>
      </c>
      <c r="AH504" s="61" t="s">
        <v>1702</v>
      </c>
      <c r="AI504" s="61">
        <v>0</v>
      </c>
      <c r="AJ504" s="61" t="s">
        <v>2470</v>
      </c>
      <c r="AK504" s="62">
        <v>2025</v>
      </c>
      <c r="AL504" s="62">
        <v>11</v>
      </c>
      <c r="AM504" s="62">
        <v>0</v>
      </c>
      <c r="AN504" s="62">
        <v>6</v>
      </c>
      <c r="AO504" s="62">
        <v>6</v>
      </c>
      <c r="AP504" s="61" t="s">
        <v>472</v>
      </c>
      <c r="AQ504" s="61" t="s">
        <v>1221</v>
      </c>
      <c r="AR504" s="61" t="s">
        <v>2919</v>
      </c>
      <c r="AS504" s="61" t="s">
        <v>3253</v>
      </c>
      <c r="AT504" s="61" t="s">
        <v>1702</v>
      </c>
      <c r="AU504" s="61" t="b">
        <v>1</v>
      </c>
      <c r="AV504" s="61" t="b">
        <v>0</v>
      </c>
      <c r="AW504" s="61" t="s">
        <v>1702</v>
      </c>
      <c r="AX504" s="61" t="s">
        <v>1702</v>
      </c>
      <c r="AY504" s="61">
        <v>0</v>
      </c>
      <c r="AZ504" s="61">
        <v>0</v>
      </c>
      <c r="BA504" s="61">
        <v>0</v>
      </c>
      <c r="BB504" s="61" t="s">
        <v>1999</v>
      </c>
      <c r="BC504" s="61">
        <v>3</v>
      </c>
      <c r="BD504" s="61" t="b">
        <v>0</v>
      </c>
      <c r="BH504" s="47" t="s">
        <v>1197</v>
      </c>
      <c r="BI504" s="47" t="str">
        <f t="shared" si="14"/>
        <v>Z08</v>
      </c>
      <c r="BJ504" s="47">
        <v>1219</v>
      </c>
    </row>
    <row r="505" spans="1:62" hidden="1">
      <c r="A505" s="61" t="b">
        <v>0</v>
      </c>
      <c r="B505" s="62">
        <v>12211</v>
      </c>
      <c r="C505" s="61" t="s">
        <v>1702</v>
      </c>
      <c r="D505" s="61" t="s">
        <v>3250</v>
      </c>
      <c r="E505" s="61" t="s">
        <v>4134</v>
      </c>
      <c r="F505" s="61" t="s">
        <v>1702</v>
      </c>
      <c r="G505" s="62" t="s">
        <v>1702</v>
      </c>
      <c r="H505" s="61" t="s">
        <v>1702</v>
      </c>
      <c r="I505" s="61" t="s">
        <v>1675</v>
      </c>
      <c r="J505" s="61" t="s">
        <v>3251</v>
      </c>
      <c r="K505" s="61" t="s">
        <v>4135</v>
      </c>
      <c r="L505" s="61" t="s">
        <v>2032</v>
      </c>
      <c r="M505" s="61" t="s">
        <v>1702</v>
      </c>
      <c r="N505" s="61" t="s">
        <v>1702</v>
      </c>
      <c r="O505" s="61" t="s">
        <v>1947</v>
      </c>
      <c r="P505" s="61">
        <v>1.6</v>
      </c>
      <c r="Q505" s="61">
        <v>136</v>
      </c>
      <c r="R505" s="61">
        <v>439</v>
      </c>
      <c r="S505" s="61" t="s">
        <v>2921</v>
      </c>
      <c r="T505" s="61" t="s">
        <v>1702</v>
      </c>
      <c r="U505" s="61" t="s">
        <v>2041</v>
      </c>
      <c r="V505" s="61" t="s">
        <v>3252</v>
      </c>
      <c r="W505" s="61" t="s">
        <v>1955</v>
      </c>
      <c r="X505" s="61" t="s">
        <v>1447</v>
      </c>
      <c r="Y505" s="61" t="s">
        <v>3245</v>
      </c>
      <c r="Z505" s="62">
        <v>14</v>
      </c>
      <c r="AA505" s="61">
        <v>10</v>
      </c>
      <c r="AB505" s="62">
        <v>14</v>
      </c>
      <c r="AC505" s="61">
        <v>10</v>
      </c>
      <c r="AD505" s="62">
        <v>14</v>
      </c>
      <c r="AE505" s="61">
        <v>10</v>
      </c>
      <c r="AF505" s="61" t="s">
        <v>2436</v>
      </c>
      <c r="AG505" s="61" t="s">
        <v>3737</v>
      </c>
      <c r="AH505" s="61" t="s">
        <v>4017</v>
      </c>
      <c r="AI505" s="61">
        <v>0</v>
      </c>
      <c r="AJ505" s="61" t="s">
        <v>2708</v>
      </c>
      <c r="AK505" s="62">
        <v>2025</v>
      </c>
      <c r="AL505" s="62">
        <v>11</v>
      </c>
      <c r="AM505" s="62">
        <v>0</v>
      </c>
      <c r="AN505" s="62">
        <v>6</v>
      </c>
      <c r="AO505" s="62">
        <v>7</v>
      </c>
      <c r="AP505" s="61" t="s">
        <v>1702</v>
      </c>
      <c r="AQ505" s="61" t="s">
        <v>1702</v>
      </c>
      <c r="AR505" s="61" t="s">
        <v>1702</v>
      </c>
      <c r="AS505" s="61" t="s">
        <v>3253</v>
      </c>
      <c r="AT505" s="61" t="s">
        <v>1702</v>
      </c>
      <c r="AU505" s="61" t="b">
        <v>1</v>
      </c>
      <c r="AV505" s="61" t="b">
        <v>0</v>
      </c>
      <c r="AW505" s="61" t="s">
        <v>1702</v>
      </c>
      <c r="AX505" s="61" t="s">
        <v>1702</v>
      </c>
      <c r="AY505" s="61">
        <v>0</v>
      </c>
      <c r="AZ505" s="61">
        <v>0</v>
      </c>
      <c r="BA505" s="61">
        <v>0</v>
      </c>
      <c r="BB505" s="61" t="s">
        <v>1999</v>
      </c>
      <c r="BC505" s="61">
        <v>3</v>
      </c>
      <c r="BD505" s="61" t="b">
        <v>0</v>
      </c>
      <c r="BH505" s="47" t="s">
        <v>1197</v>
      </c>
      <c r="BI505" s="47" t="str">
        <f t="shared" si="14"/>
        <v>Z08</v>
      </c>
      <c r="BJ505" s="47">
        <v>1219</v>
      </c>
    </row>
    <row r="506" spans="1:62" hidden="1">
      <c r="A506" s="61" t="b">
        <v>0</v>
      </c>
      <c r="B506" s="62">
        <v>12212</v>
      </c>
      <c r="C506" s="61" t="s">
        <v>1702</v>
      </c>
      <c r="D506" s="61" t="s">
        <v>3250</v>
      </c>
      <c r="E506" s="61" t="s">
        <v>4654</v>
      </c>
      <c r="F506" s="61" t="s">
        <v>1702</v>
      </c>
      <c r="G506" s="62" t="s">
        <v>1702</v>
      </c>
      <c r="H506" s="61" t="s">
        <v>1702</v>
      </c>
      <c r="I506" s="61" t="s">
        <v>1675</v>
      </c>
      <c r="J506" s="61" t="s">
        <v>3251</v>
      </c>
      <c r="K506" s="61" t="s">
        <v>4654</v>
      </c>
      <c r="L506" s="61" t="s">
        <v>2032</v>
      </c>
      <c r="M506" s="61" t="s">
        <v>1702</v>
      </c>
      <c r="N506" s="61" t="s">
        <v>1702</v>
      </c>
      <c r="O506" s="61" t="s">
        <v>1947</v>
      </c>
      <c r="P506" s="61">
        <v>1.6</v>
      </c>
      <c r="Q506" s="61">
        <v>20</v>
      </c>
      <c r="R506" s="61">
        <v>0</v>
      </c>
      <c r="S506" s="61" t="s">
        <v>2908</v>
      </c>
      <c r="T506" s="61" t="s">
        <v>2908</v>
      </c>
      <c r="U506" s="61" t="s">
        <v>2041</v>
      </c>
      <c r="V506" s="61" t="s">
        <v>4655</v>
      </c>
      <c r="W506" s="61" t="s">
        <v>1955</v>
      </c>
      <c r="X506" s="61" t="s">
        <v>1447</v>
      </c>
      <c r="Y506" s="61" t="s">
        <v>3245</v>
      </c>
      <c r="Z506" s="62">
        <v>1</v>
      </c>
      <c r="AA506" s="61">
        <v>25</v>
      </c>
      <c r="AB506" s="62">
        <v>1</v>
      </c>
      <c r="AC506" s="61">
        <v>25</v>
      </c>
      <c r="AD506" s="62">
        <v>1</v>
      </c>
      <c r="AE506" s="61">
        <v>25</v>
      </c>
      <c r="AF506" s="61" t="s">
        <v>2649</v>
      </c>
      <c r="AG506" s="61" t="s">
        <v>1958</v>
      </c>
      <c r="AH506" s="61" t="s">
        <v>1702</v>
      </c>
      <c r="AI506" s="61">
        <v>0</v>
      </c>
      <c r="AJ506" s="61" t="s">
        <v>4412</v>
      </c>
      <c r="AK506" s="62">
        <v>2026</v>
      </c>
      <c r="AL506" s="62">
        <v>1</v>
      </c>
      <c r="AM506" s="62">
        <v>0</v>
      </c>
      <c r="AN506" s="62">
        <v>3</v>
      </c>
      <c r="AO506" s="62">
        <v>25</v>
      </c>
      <c r="AP506" s="61" t="s">
        <v>1702</v>
      </c>
      <c r="AQ506" s="61" t="s">
        <v>1702</v>
      </c>
      <c r="AR506" s="61" t="s">
        <v>1702</v>
      </c>
      <c r="AS506" s="61" t="s">
        <v>3253</v>
      </c>
      <c r="AT506" s="61" t="s">
        <v>1702</v>
      </c>
      <c r="AU506" s="61" t="b">
        <v>1</v>
      </c>
      <c r="AV506" s="61" t="b">
        <v>0</v>
      </c>
      <c r="AW506" s="61" t="s">
        <v>1702</v>
      </c>
      <c r="AX506" s="61" t="s">
        <v>1702</v>
      </c>
      <c r="AY506" s="61">
        <v>0</v>
      </c>
      <c r="AZ506" s="61">
        <v>0</v>
      </c>
      <c r="BA506" s="61">
        <v>0</v>
      </c>
      <c r="BB506" s="61" t="s">
        <v>1999</v>
      </c>
      <c r="BC506" s="61">
        <v>3</v>
      </c>
      <c r="BD506" s="61" t="b">
        <v>0</v>
      </c>
      <c r="BH506" s="47" t="s">
        <v>1197</v>
      </c>
      <c r="BI506" s="47" t="str">
        <f t="shared" si="14"/>
        <v>Z08</v>
      </c>
      <c r="BJ506" s="47">
        <v>1219</v>
      </c>
    </row>
    <row r="507" spans="1:62" hidden="1">
      <c r="A507" s="61" t="b">
        <v>0</v>
      </c>
      <c r="B507" s="62">
        <v>12213</v>
      </c>
      <c r="C507" s="61" t="s">
        <v>1702</v>
      </c>
      <c r="D507" s="61" t="s">
        <v>3258</v>
      </c>
      <c r="E507" s="61" t="s">
        <v>3262</v>
      </c>
      <c r="F507" s="61" t="s">
        <v>2119</v>
      </c>
      <c r="G507" s="62" t="s">
        <v>1702</v>
      </c>
      <c r="H507" s="61" t="s">
        <v>239</v>
      </c>
      <c r="I507" s="61" t="s">
        <v>1675</v>
      </c>
      <c r="J507" s="61" t="s">
        <v>3259</v>
      </c>
      <c r="K507" s="61" t="s">
        <v>3262</v>
      </c>
      <c r="L507" s="61" t="s">
        <v>2032</v>
      </c>
      <c r="M507" s="61" t="s">
        <v>1702</v>
      </c>
      <c r="N507" s="61" t="s">
        <v>1702</v>
      </c>
      <c r="O507" s="61" t="s">
        <v>1947</v>
      </c>
      <c r="P507" s="61">
        <v>1.6</v>
      </c>
      <c r="Q507" s="61">
        <v>495</v>
      </c>
      <c r="R507" s="61">
        <v>0</v>
      </c>
      <c r="S507" s="61" t="s">
        <v>3260</v>
      </c>
      <c r="T507" s="61" t="s">
        <v>3260</v>
      </c>
      <c r="U507" s="61" t="s">
        <v>2041</v>
      </c>
      <c r="V507" s="61" t="s">
        <v>3261</v>
      </c>
      <c r="W507" s="61" t="s">
        <v>1955</v>
      </c>
      <c r="X507" s="61" t="s">
        <v>1447</v>
      </c>
      <c r="Y507" s="61" t="s">
        <v>3245</v>
      </c>
      <c r="Z507" s="62">
        <v>1</v>
      </c>
      <c r="AA507" s="61">
        <v>560</v>
      </c>
      <c r="AB507" s="62">
        <v>1</v>
      </c>
      <c r="AC507" s="61">
        <v>560</v>
      </c>
      <c r="AD507" s="62">
        <v>1</v>
      </c>
      <c r="AE507" s="61">
        <v>560</v>
      </c>
      <c r="AF507" s="61" t="s">
        <v>2537</v>
      </c>
      <c r="AG507" s="61" t="s">
        <v>1959</v>
      </c>
      <c r="AH507" s="61" t="s">
        <v>1702</v>
      </c>
      <c r="AI507" s="61">
        <v>0</v>
      </c>
      <c r="AJ507" s="61" t="s">
        <v>2354</v>
      </c>
      <c r="AK507" s="62">
        <v>2025</v>
      </c>
      <c r="AL507" s="62">
        <v>11</v>
      </c>
      <c r="AM507" s="62">
        <v>0</v>
      </c>
      <c r="AN507" s="62">
        <v>6</v>
      </c>
      <c r="AO507" s="62">
        <v>5</v>
      </c>
      <c r="AP507" s="61" t="s">
        <v>239</v>
      </c>
      <c r="AQ507" s="61" t="s">
        <v>1221</v>
      </c>
      <c r="AR507" s="61" t="s">
        <v>3260</v>
      </c>
      <c r="AS507" s="61" t="s">
        <v>3253</v>
      </c>
      <c r="AT507" s="61" t="s">
        <v>1702</v>
      </c>
      <c r="AU507" s="61" t="b">
        <v>1</v>
      </c>
      <c r="AV507" s="61" t="b">
        <v>0</v>
      </c>
      <c r="AW507" s="61" t="s">
        <v>1702</v>
      </c>
      <c r="AX507" s="61" t="s">
        <v>1702</v>
      </c>
      <c r="AY507" s="61">
        <v>0</v>
      </c>
      <c r="AZ507" s="61">
        <v>0</v>
      </c>
      <c r="BA507" s="61">
        <v>0</v>
      </c>
      <c r="BB507" s="61" t="s">
        <v>1999</v>
      </c>
      <c r="BC507" s="61">
        <v>3</v>
      </c>
      <c r="BD507" s="61" t="b">
        <v>0</v>
      </c>
      <c r="BH507" s="47" t="s">
        <v>1197</v>
      </c>
      <c r="BI507" s="47" t="str">
        <f t="shared" si="14"/>
        <v>Z08</v>
      </c>
      <c r="BJ507" s="47">
        <v>1219</v>
      </c>
    </row>
    <row r="508" spans="1:62" hidden="1">
      <c r="A508" s="61" t="b">
        <v>0</v>
      </c>
      <c r="B508" s="62">
        <v>12214</v>
      </c>
      <c r="C508" s="61" t="s">
        <v>1702</v>
      </c>
      <c r="D508" s="61" t="s">
        <v>3258</v>
      </c>
      <c r="E508" s="61" t="s">
        <v>3263</v>
      </c>
      <c r="F508" s="61" t="s">
        <v>2119</v>
      </c>
      <c r="G508" s="62" t="s">
        <v>1702</v>
      </c>
      <c r="H508" s="61" t="s">
        <v>239</v>
      </c>
      <c r="I508" s="61" t="s">
        <v>1675</v>
      </c>
      <c r="J508" s="61" t="s">
        <v>3259</v>
      </c>
      <c r="K508" s="61" t="s">
        <v>3263</v>
      </c>
      <c r="L508" s="61" t="s">
        <v>2032</v>
      </c>
      <c r="M508" s="61" t="s">
        <v>1702</v>
      </c>
      <c r="N508" s="61" t="s">
        <v>1702</v>
      </c>
      <c r="O508" s="61" t="s">
        <v>1947</v>
      </c>
      <c r="P508" s="61">
        <v>1.6</v>
      </c>
      <c r="Q508" s="61">
        <v>495</v>
      </c>
      <c r="R508" s="61">
        <v>0</v>
      </c>
      <c r="S508" s="61" t="s">
        <v>3260</v>
      </c>
      <c r="T508" s="61" t="s">
        <v>3260</v>
      </c>
      <c r="U508" s="61" t="s">
        <v>2041</v>
      </c>
      <c r="V508" s="61" t="s">
        <v>3261</v>
      </c>
      <c r="W508" s="61" t="s">
        <v>1955</v>
      </c>
      <c r="X508" s="61" t="s">
        <v>1447</v>
      </c>
      <c r="Y508" s="61" t="s">
        <v>3245</v>
      </c>
      <c r="Z508" s="62">
        <v>1</v>
      </c>
      <c r="AA508" s="61">
        <v>550</v>
      </c>
      <c r="AB508" s="62">
        <v>1</v>
      </c>
      <c r="AC508" s="61">
        <v>550</v>
      </c>
      <c r="AD508" s="62">
        <v>1</v>
      </c>
      <c r="AE508" s="61">
        <v>550</v>
      </c>
      <c r="AF508" s="61" t="s">
        <v>2592</v>
      </c>
      <c r="AG508" s="61" t="s">
        <v>1959</v>
      </c>
      <c r="AH508" s="61" t="s">
        <v>1702</v>
      </c>
      <c r="AI508" s="61">
        <v>0</v>
      </c>
      <c r="AJ508" s="61" t="s">
        <v>2354</v>
      </c>
      <c r="AK508" s="62">
        <v>2025</v>
      </c>
      <c r="AL508" s="62">
        <v>11</v>
      </c>
      <c r="AM508" s="62">
        <v>0</v>
      </c>
      <c r="AN508" s="62">
        <v>6</v>
      </c>
      <c r="AO508" s="62">
        <v>5</v>
      </c>
      <c r="AP508" s="61" t="s">
        <v>239</v>
      </c>
      <c r="AQ508" s="61" t="s">
        <v>1221</v>
      </c>
      <c r="AR508" s="61" t="s">
        <v>3260</v>
      </c>
      <c r="AS508" s="61" t="s">
        <v>3253</v>
      </c>
      <c r="AT508" s="61" t="s">
        <v>1702</v>
      </c>
      <c r="AU508" s="61" t="b">
        <v>1</v>
      </c>
      <c r="AV508" s="61" t="b">
        <v>0</v>
      </c>
      <c r="AW508" s="61" t="s">
        <v>1702</v>
      </c>
      <c r="AX508" s="61" t="s">
        <v>1702</v>
      </c>
      <c r="AY508" s="61">
        <v>0</v>
      </c>
      <c r="AZ508" s="61">
        <v>0</v>
      </c>
      <c r="BA508" s="61">
        <v>0</v>
      </c>
      <c r="BB508" s="61" t="s">
        <v>1999</v>
      </c>
      <c r="BC508" s="61">
        <v>3</v>
      </c>
      <c r="BD508" s="61" t="b">
        <v>0</v>
      </c>
      <c r="BH508" s="47" t="s">
        <v>1197</v>
      </c>
      <c r="BI508" s="47" t="str">
        <f t="shared" si="14"/>
        <v>Z08</v>
      </c>
      <c r="BJ508" s="47">
        <v>1219</v>
      </c>
    </row>
    <row r="509" spans="1:62" hidden="1">
      <c r="A509" s="61" t="b">
        <v>0</v>
      </c>
      <c r="B509" s="62">
        <v>12215</v>
      </c>
      <c r="C509" s="61" t="s">
        <v>1702</v>
      </c>
      <c r="D509" s="61" t="s">
        <v>3258</v>
      </c>
      <c r="E509" s="61" t="s">
        <v>3264</v>
      </c>
      <c r="F509" s="61" t="s">
        <v>2119</v>
      </c>
      <c r="G509" s="62" t="s">
        <v>1702</v>
      </c>
      <c r="H509" s="61" t="s">
        <v>239</v>
      </c>
      <c r="I509" s="61" t="s">
        <v>1675</v>
      </c>
      <c r="J509" s="61" t="s">
        <v>3259</v>
      </c>
      <c r="K509" s="61" t="s">
        <v>3264</v>
      </c>
      <c r="L509" s="61" t="s">
        <v>2032</v>
      </c>
      <c r="M509" s="61" t="s">
        <v>1702</v>
      </c>
      <c r="N509" s="61" t="s">
        <v>1702</v>
      </c>
      <c r="O509" s="61" t="s">
        <v>1947</v>
      </c>
      <c r="P509" s="61">
        <v>1.6</v>
      </c>
      <c r="Q509" s="61">
        <v>495</v>
      </c>
      <c r="R509" s="61">
        <v>0</v>
      </c>
      <c r="S509" s="61" t="s">
        <v>3260</v>
      </c>
      <c r="T509" s="61" t="s">
        <v>3260</v>
      </c>
      <c r="U509" s="61" t="s">
        <v>2041</v>
      </c>
      <c r="V509" s="61" t="s">
        <v>3261</v>
      </c>
      <c r="W509" s="61" t="s">
        <v>1955</v>
      </c>
      <c r="X509" s="61" t="s">
        <v>1447</v>
      </c>
      <c r="Y509" s="61" t="s">
        <v>3245</v>
      </c>
      <c r="Z509" s="62">
        <v>1</v>
      </c>
      <c r="AA509" s="61">
        <v>555</v>
      </c>
      <c r="AB509" s="62">
        <v>1</v>
      </c>
      <c r="AC509" s="61">
        <v>555</v>
      </c>
      <c r="AD509" s="62">
        <v>1</v>
      </c>
      <c r="AE509" s="61">
        <v>555</v>
      </c>
      <c r="AF509" s="61" t="s">
        <v>2649</v>
      </c>
      <c r="AG509" s="61" t="s">
        <v>1959</v>
      </c>
      <c r="AH509" s="61" t="s">
        <v>1702</v>
      </c>
      <c r="AI509" s="61">
        <v>0</v>
      </c>
      <c r="AJ509" s="61" t="s">
        <v>2354</v>
      </c>
      <c r="AK509" s="62">
        <v>2025</v>
      </c>
      <c r="AL509" s="62">
        <v>11</v>
      </c>
      <c r="AM509" s="62">
        <v>0</v>
      </c>
      <c r="AN509" s="62">
        <v>6</v>
      </c>
      <c r="AO509" s="62">
        <v>5</v>
      </c>
      <c r="AP509" s="61" t="s">
        <v>239</v>
      </c>
      <c r="AQ509" s="61" t="s">
        <v>1221</v>
      </c>
      <c r="AR509" s="61" t="s">
        <v>3260</v>
      </c>
      <c r="AS509" s="61" t="s">
        <v>3253</v>
      </c>
      <c r="AT509" s="61" t="s">
        <v>1702</v>
      </c>
      <c r="AU509" s="61" t="b">
        <v>1</v>
      </c>
      <c r="AV509" s="61" t="b">
        <v>0</v>
      </c>
      <c r="AW509" s="61" t="s">
        <v>1702</v>
      </c>
      <c r="AX509" s="61" t="s">
        <v>1702</v>
      </c>
      <c r="AY509" s="61">
        <v>0</v>
      </c>
      <c r="AZ509" s="61">
        <v>0</v>
      </c>
      <c r="BA509" s="61">
        <v>0</v>
      </c>
      <c r="BB509" s="61" t="s">
        <v>1999</v>
      </c>
      <c r="BC509" s="61">
        <v>3</v>
      </c>
      <c r="BD509" s="61" t="b">
        <v>0</v>
      </c>
      <c r="BH509" s="47" t="s">
        <v>1197</v>
      </c>
      <c r="BI509" s="47" t="str">
        <f t="shared" si="14"/>
        <v>Z08</v>
      </c>
      <c r="BJ509" s="47">
        <v>1219</v>
      </c>
    </row>
    <row r="510" spans="1:62" hidden="1">
      <c r="A510" s="61" t="b">
        <v>0</v>
      </c>
      <c r="B510" s="62">
        <v>12216</v>
      </c>
      <c r="C510" s="61" t="s">
        <v>1702</v>
      </c>
      <c r="D510" s="61" t="s">
        <v>3258</v>
      </c>
      <c r="E510" s="61" t="s">
        <v>3265</v>
      </c>
      <c r="F510" s="61" t="s">
        <v>2119</v>
      </c>
      <c r="G510" s="62" t="s">
        <v>1702</v>
      </c>
      <c r="H510" s="61" t="s">
        <v>239</v>
      </c>
      <c r="I510" s="61" t="s">
        <v>1675</v>
      </c>
      <c r="J510" s="61" t="s">
        <v>3259</v>
      </c>
      <c r="K510" s="61" t="s">
        <v>3265</v>
      </c>
      <c r="L510" s="61" t="s">
        <v>2032</v>
      </c>
      <c r="M510" s="61" t="s">
        <v>1702</v>
      </c>
      <c r="N510" s="61" t="s">
        <v>1702</v>
      </c>
      <c r="O510" s="61" t="s">
        <v>1947</v>
      </c>
      <c r="P510" s="61">
        <v>1.6</v>
      </c>
      <c r="Q510" s="61">
        <v>495</v>
      </c>
      <c r="R510" s="61">
        <v>0</v>
      </c>
      <c r="S510" s="61" t="s">
        <v>3260</v>
      </c>
      <c r="T510" s="61" t="s">
        <v>3260</v>
      </c>
      <c r="U510" s="61" t="s">
        <v>2041</v>
      </c>
      <c r="V510" s="61" t="s">
        <v>3261</v>
      </c>
      <c r="W510" s="61" t="s">
        <v>1955</v>
      </c>
      <c r="X510" s="61" t="s">
        <v>1447</v>
      </c>
      <c r="Y510" s="61" t="s">
        <v>3245</v>
      </c>
      <c r="Z510" s="62">
        <v>1</v>
      </c>
      <c r="AA510" s="61">
        <v>530</v>
      </c>
      <c r="AB510" s="62">
        <v>1</v>
      </c>
      <c r="AC510" s="61">
        <v>530</v>
      </c>
      <c r="AD510" s="62">
        <v>1</v>
      </c>
      <c r="AE510" s="61">
        <v>530</v>
      </c>
      <c r="AF510" s="61" t="s">
        <v>2731</v>
      </c>
      <c r="AG510" s="61" t="s">
        <v>1959</v>
      </c>
      <c r="AH510" s="61" t="s">
        <v>1702</v>
      </c>
      <c r="AI510" s="61">
        <v>0</v>
      </c>
      <c r="AJ510" s="61" t="s">
        <v>2354</v>
      </c>
      <c r="AK510" s="62">
        <v>2025</v>
      </c>
      <c r="AL510" s="62">
        <v>11</v>
      </c>
      <c r="AM510" s="62">
        <v>0</v>
      </c>
      <c r="AN510" s="62">
        <v>6</v>
      </c>
      <c r="AO510" s="62">
        <v>5</v>
      </c>
      <c r="AP510" s="61" t="s">
        <v>239</v>
      </c>
      <c r="AQ510" s="61" t="s">
        <v>1221</v>
      </c>
      <c r="AR510" s="61" t="s">
        <v>3260</v>
      </c>
      <c r="AS510" s="61" t="s">
        <v>3253</v>
      </c>
      <c r="AT510" s="61" t="s">
        <v>1702</v>
      </c>
      <c r="AU510" s="61" t="b">
        <v>1</v>
      </c>
      <c r="AV510" s="61" t="b">
        <v>0</v>
      </c>
      <c r="AW510" s="61" t="s">
        <v>1702</v>
      </c>
      <c r="AX510" s="61" t="s">
        <v>1702</v>
      </c>
      <c r="AY510" s="61">
        <v>0</v>
      </c>
      <c r="AZ510" s="61">
        <v>0</v>
      </c>
      <c r="BA510" s="61">
        <v>0</v>
      </c>
      <c r="BB510" s="61" t="s">
        <v>1999</v>
      </c>
      <c r="BC510" s="61">
        <v>3</v>
      </c>
      <c r="BD510" s="61" t="b">
        <v>0</v>
      </c>
      <c r="BH510" s="47" t="s">
        <v>1197</v>
      </c>
      <c r="BI510" s="47" t="str">
        <f t="shared" si="14"/>
        <v>Z08</v>
      </c>
      <c r="BJ510" s="47">
        <v>1219</v>
      </c>
    </row>
    <row r="511" spans="1:62" hidden="1">
      <c r="A511" s="61" t="b">
        <v>0</v>
      </c>
      <c r="B511" s="62">
        <v>12217</v>
      </c>
      <c r="C511" s="61" t="s">
        <v>1702</v>
      </c>
      <c r="D511" s="61" t="s">
        <v>3258</v>
      </c>
      <c r="E511" s="61" t="s">
        <v>3266</v>
      </c>
      <c r="F511" s="61" t="s">
        <v>2119</v>
      </c>
      <c r="G511" s="62" t="s">
        <v>1702</v>
      </c>
      <c r="H511" s="61" t="s">
        <v>239</v>
      </c>
      <c r="I511" s="61" t="s">
        <v>1675</v>
      </c>
      <c r="J511" s="61" t="s">
        <v>3259</v>
      </c>
      <c r="K511" s="61" t="s">
        <v>3266</v>
      </c>
      <c r="L511" s="61" t="s">
        <v>2032</v>
      </c>
      <c r="M511" s="61" t="s">
        <v>1702</v>
      </c>
      <c r="N511" s="61" t="s">
        <v>1702</v>
      </c>
      <c r="O511" s="61" t="s">
        <v>1947</v>
      </c>
      <c r="P511" s="61">
        <v>1.6</v>
      </c>
      <c r="Q511" s="61">
        <v>495</v>
      </c>
      <c r="R511" s="61">
        <v>0</v>
      </c>
      <c r="S511" s="61" t="s">
        <v>3260</v>
      </c>
      <c r="T511" s="61" t="s">
        <v>3260</v>
      </c>
      <c r="U511" s="61" t="s">
        <v>2041</v>
      </c>
      <c r="V511" s="61" t="s">
        <v>3261</v>
      </c>
      <c r="W511" s="61" t="s">
        <v>1955</v>
      </c>
      <c r="X511" s="61" t="s">
        <v>1447</v>
      </c>
      <c r="Y511" s="61" t="s">
        <v>3245</v>
      </c>
      <c r="Z511" s="62">
        <v>1</v>
      </c>
      <c r="AA511" s="61">
        <v>420</v>
      </c>
      <c r="AB511" s="62">
        <v>1</v>
      </c>
      <c r="AC511" s="61">
        <v>420</v>
      </c>
      <c r="AD511" s="62">
        <v>1</v>
      </c>
      <c r="AE511" s="61">
        <v>420</v>
      </c>
      <c r="AF511" s="61" t="s">
        <v>2537</v>
      </c>
      <c r="AG511" s="61" t="s">
        <v>1959</v>
      </c>
      <c r="AH511" s="61" t="s">
        <v>1702</v>
      </c>
      <c r="AI511" s="61">
        <v>0</v>
      </c>
      <c r="AJ511" s="61" t="s">
        <v>2354</v>
      </c>
      <c r="AK511" s="62">
        <v>2025</v>
      </c>
      <c r="AL511" s="62">
        <v>11</v>
      </c>
      <c r="AM511" s="62">
        <v>0</v>
      </c>
      <c r="AN511" s="62">
        <v>6</v>
      </c>
      <c r="AO511" s="62">
        <v>5</v>
      </c>
      <c r="AP511" s="61" t="s">
        <v>239</v>
      </c>
      <c r="AQ511" s="61" t="s">
        <v>1221</v>
      </c>
      <c r="AR511" s="61" t="s">
        <v>3260</v>
      </c>
      <c r="AS511" s="61" t="s">
        <v>3253</v>
      </c>
      <c r="AT511" s="61" t="s">
        <v>1702</v>
      </c>
      <c r="AU511" s="61" t="b">
        <v>1</v>
      </c>
      <c r="AV511" s="61" t="b">
        <v>0</v>
      </c>
      <c r="AW511" s="61" t="s">
        <v>1702</v>
      </c>
      <c r="AX511" s="61" t="s">
        <v>1702</v>
      </c>
      <c r="AY511" s="61">
        <v>0</v>
      </c>
      <c r="AZ511" s="61">
        <v>0</v>
      </c>
      <c r="BA511" s="61">
        <v>0</v>
      </c>
      <c r="BB511" s="61" t="s">
        <v>1999</v>
      </c>
      <c r="BC511" s="61">
        <v>3</v>
      </c>
      <c r="BD511" s="61" t="b">
        <v>0</v>
      </c>
      <c r="BH511" s="47" t="s">
        <v>1197</v>
      </c>
      <c r="BI511" s="47" t="str">
        <f t="shared" si="14"/>
        <v>Z08</v>
      </c>
      <c r="BJ511" s="47">
        <v>1219</v>
      </c>
    </row>
    <row r="512" spans="1:62" hidden="1">
      <c r="A512" s="61" t="b">
        <v>0</v>
      </c>
      <c r="B512" s="62">
        <v>12218</v>
      </c>
      <c r="C512" s="61" t="s">
        <v>1702</v>
      </c>
      <c r="D512" s="61" t="s">
        <v>3258</v>
      </c>
      <c r="E512" s="61" t="s">
        <v>3627</v>
      </c>
      <c r="F512" s="61" t="s">
        <v>1702</v>
      </c>
      <c r="G512" s="62" t="s">
        <v>1702</v>
      </c>
      <c r="H512" s="61" t="s">
        <v>1702</v>
      </c>
      <c r="I512" s="61" t="s">
        <v>1675</v>
      </c>
      <c r="J512" s="61" t="s">
        <v>3259</v>
      </c>
      <c r="K512" s="61" t="s">
        <v>3627</v>
      </c>
      <c r="L512" s="61" t="s">
        <v>2032</v>
      </c>
      <c r="M512" s="61" t="s">
        <v>1702</v>
      </c>
      <c r="N512" s="61" t="s">
        <v>1702</v>
      </c>
      <c r="O512" s="61" t="s">
        <v>1947</v>
      </c>
      <c r="P512" s="61">
        <v>1.6</v>
      </c>
      <c r="Q512" s="61">
        <v>20</v>
      </c>
      <c r="R512" s="61">
        <v>0</v>
      </c>
      <c r="S512" s="61" t="s">
        <v>2908</v>
      </c>
      <c r="T512" s="61" t="s">
        <v>2908</v>
      </c>
      <c r="U512" s="61" t="s">
        <v>2041</v>
      </c>
      <c r="V512" s="61" t="s">
        <v>3628</v>
      </c>
      <c r="W512" s="61" t="s">
        <v>1955</v>
      </c>
      <c r="X512" s="61" t="s">
        <v>1447</v>
      </c>
      <c r="Y512" s="61" t="s">
        <v>3245</v>
      </c>
      <c r="Z512" s="62">
        <v>1</v>
      </c>
      <c r="AA512" s="61">
        <v>151</v>
      </c>
      <c r="AB512" s="62">
        <v>1</v>
      </c>
      <c r="AC512" s="61">
        <v>151</v>
      </c>
      <c r="AD512" s="62">
        <v>1</v>
      </c>
      <c r="AE512" s="61">
        <v>151</v>
      </c>
      <c r="AF512" s="61" t="s">
        <v>2066</v>
      </c>
      <c r="AG512" s="61" t="s">
        <v>1958</v>
      </c>
      <c r="AH512" s="61" t="s">
        <v>1702</v>
      </c>
      <c r="AI512" s="61">
        <v>0</v>
      </c>
      <c r="AJ512" s="61" t="s">
        <v>2038</v>
      </c>
      <c r="AK512" s="62">
        <v>2025</v>
      </c>
      <c r="AL512" s="62">
        <v>11</v>
      </c>
      <c r="AM512" s="62">
        <v>0</v>
      </c>
      <c r="AN512" s="62">
        <v>6</v>
      </c>
      <c r="AO512" s="62">
        <v>8</v>
      </c>
      <c r="AP512" s="61" t="s">
        <v>1702</v>
      </c>
      <c r="AQ512" s="61" t="s">
        <v>1702</v>
      </c>
      <c r="AR512" s="61" t="s">
        <v>1702</v>
      </c>
      <c r="AS512" s="61" t="s">
        <v>3253</v>
      </c>
      <c r="AT512" s="61" t="s">
        <v>1702</v>
      </c>
      <c r="AU512" s="61" t="b">
        <v>1</v>
      </c>
      <c r="AV512" s="61" t="b">
        <v>0</v>
      </c>
      <c r="AW512" s="61" t="s">
        <v>1702</v>
      </c>
      <c r="AX512" s="61" t="s">
        <v>1702</v>
      </c>
      <c r="AY512" s="61">
        <v>0</v>
      </c>
      <c r="AZ512" s="61">
        <v>0</v>
      </c>
      <c r="BA512" s="61">
        <v>0</v>
      </c>
      <c r="BB512" s="61" t="s">
        <v>1999</v>
      </c>
      <c r="BC512" s="61">
        <v>3</v>
      </c>
      <c r="BD512" s="61" t="b">
        <v>0</v>
      </c>
      <c r="BH512" s="47" t="s">
        <v>1197</v>
      </c>
      <c r="BI512" s="47" t="str">
        <f t="shared" si="14"/>
        <v>Z08</v>
      </c>
      <c r="BJ512" s="47">
        <v>1219</v>
      </c>
    </row>
    <row r="513" spans="1:62" hidden="1">
      <c r="A513" s="61" t="b">
        <v>0</v>
      </c>
      <c r="B513" s="62">
        <v>12219</v>
      </c>
      <c r="C513" s="61" t="s">
        <v>1702</v>
      </c>
      <c r="D513" s="61" t="s">
        <v>3258</v>
      </c>
      <c r="E513" s="61" t="s">
        <v>4656</v>
      </c>
      <c r="F513" s="61" t="s">
        <v>1702</v>
      </c>
      <c r="G513" s="62" t="s">
        <v>1702</v>
      </c>
      <c r="H513" s="61" t="s">
        <v>1702</v>
      </c>
      <c r="I513" s="61" t="s">
        <v>1675</v>
      </c>
      <c r="J513" s="61" t="s">
        <v>3259</v>
      </c>
      <c r="K513" s="61" t="s">
        <v>4656</v>
      </c>
      <c r="L513" s="61" t="s">
        <v>2032</v>
      </c>
      <c r="M513" s="61" t="s">
        <v>1702</v>
      </c>
      <c r="N513" s="61" t="s">
        <v>1702</v>
      </c>
      <c r="O513" s="61" t="s">
        <v>1947</v>
      </c>
      <c r="P513" s="61">
        <v>1.6</v>
      </c>
      <c r="Q513" s="61">
        <v>57.5</v>
      </c>
      <c r="R513" s="61">
        <v>0</v>
      </c>
      <c r="S513" s="61" t="s">
        <v>3062</v>
      </c>
      <c r="T513" s="61" t="s">
        <v>3062</v>
      </c>
      <c r="U513" s="61" t="s">
        <v>2041</v>
      </c>
      <c r="V513" s="61" t="s">
        <v>4657</v>
      </c>
      <c r="W513" s="61" t="s">
        <v>1955</v>
      </c>
      <c r="X513" s="61" t="s">
        <v>1447</v>
      </c>
      <c r="Y513" s="61" t="s">
        <v>3245</v>
      </c>
      <c r="Z513" s="62">
        <v>1</v>
      </c>
      <c r="AA513" s="61">
        <v>95</v>
      </c>
      <c r="AB513" s="62">
        <v>1</v>
      </c>
      <c r="AC513" s="61">
        <v>95</v>
      </c>
      <c r="AD513" s="62">
        <v>1</v>
      </c>
      <c r="AE513" s="61">
        <v>95</v>
      </c>
      <c r="AF513" s="61" t="s">
        <v>2649</v>
      </c>
      <c r="AG513" s="61" t="s">
        <v>1959</v>
      </c>
      <c r="AH513" s="61" t="s">
        <v>1702</v>
      </c>
      <c r="AI513" s="61">
        <v>0</v>
      </c>
      <c r="AJ513" s="61" t="s">
        <v>4412</v>
      </c>
      <c r="AK513" s="62">
        <v>2026</v>
      </c>
      <c r="AL513" s="62">
        <v>1</v>
      </c>
      <c r="AM513" s="62">
        <v>0</v>
      </c>
      <c r="AN513" s="62">
        <v>3</v>
      </c>
      <c r="AO513" s="62">
        <v>25</v>
      </c>
      <c r="AP513" s="61" t="s">
        <v>1702</v>
      </c>
      <c r="AQ513" s="61" t="s">
        <v>1702</v>
      </c>
      <c r="AR513" s="61" t="s">
        <v>1702</v>
      </c>
      <c r="AS513" s="61" t="s">
        <v>3253</v>
      </c>
      <c r="AT513" s="61" t="s">
        <v>1702</v>
      </c>
      <c r="AU513" s="61" t="b">
        <v>1</v>
      </c>
      <c r="AV513" s="61" t="b">
        <v>0</v>
      </c>
      <c r="AW513" s="61" t="s">
        <v>1702</v>
      </c>
      <c r="AX513" s="61" t="s">
        <v>1702</v>
      </c>
      <c r="AY513" s="61">
        <v>0</v>
      </c>
      <c r="AZ513" s="61">
        <v>0</v>
      </c>
      <c r="BA513" s="61">
        <v>0</v>
      </c>
      <c r="BB513" s="61" t="s">
        <v>1999</v>
      </c>
      <c r="BC513" s="61">
        <v>3</v>
      </c>
      <c r="BD513" s="61" t="b">
        <v>0</v>
      </c>
      <c r="BH513" s="47" t="s">
        <v>1197</v>
      </c>
      <c r="BI513" s="47" t="str">
        <f t="shared" si="14"/>
        <v>Z08</v>
      </c>
      <c r="BJ513" s="47">
        <v>1219</v>
      </c>
    </row>
    <row r="514" spans="1:62" hidden="1">
      <c r="A514" s="61" t="b">
        <v>0</v>
      </c>
      <c r="B514" s="62">
        <v>12220</v>
      </c>
      <c r="C514" s="61" t="s">
        <v>1702</v>
      </c>
      <c r="D514" s="61" t="s">
        <v>3268</v>
      </c>
      <c r="E514" s="61" t="s">
        <v>4138</v>
      </c>
      <c r="F514" s="61" t="s">
        <v>2065</v>
      </c>
      <c r="G514" s="62" t="s">
        <v>1702</v>
      </c>
      <c r="H514" s="61" t="s">
        <v>105</v>
      </c>
      <c r="I514" s="61" t="s">
        <v>1675</v>
      </c>
      <c r="J514" s="61" t="s">
        <v>3269</v>
      </c>
      <c r="K514" s="61" t="s">
        <v>4138</v>
      </c>
      <c r="L514" s="61" t="s">
        <v>2032</v>
      </c>
      <c r="M514" s="61" t="s">
        <v>1702</v>
      </c>
      <c r="N514" s="61" t="s">
        <v>1702</v>
      </c>
      <c r="O514" s="61" t="s">
        <v>1947</v>
      </c>
      <c r="P514" s="61">
        <v>1.6</v>
      </c>
      <c r="Q514" s="61">
        <v>84</v>
      </c>
      <c r="R514" s="61">
        <v>1168</v>
      </c>
      <c r="S514" s="61" t="s">
        <v>2913</v>
      </c>
      <c r="T514" s="61" t="s">
        <v>2913</v>
      </c>
      <c r="U514" s="61" t="s">
        <v>2041</v>
      </c>
      <c r="V514" s="61" t="s">
        <v>4139</v>
      </c>
      <c r="W514" s="61" t="s">
        <v>1955</v>
      </c>
      <c r="X514" s="61" t="s">
        <v>1447</v>
      </c>
      <c r="Y514" s="61" t="s">
        <v>3245</v>
      </c>
      <c r="Z514" s="62">
        <v>491</v>
      </c>
      <c r="AA514" s="61">
        <v>598</v>
      </c>
      <c r="AB514" s="62">
        <v>491</v>
      </c>
      <c r="AC514" s="61">
        <v>598</v>
      </c>
      <c r="AD514" s="62">
        <v>491</v>
      </c>
      <c r="AE514" s="61">
        <v>598</v>
      </c>
      <c r="AF514" s="61" t="s">
        <v>2062</v>
      </c>
      <c r="AG514" s="61" t="s">
        <v>1959</v>
      </c>
      <c r="AH514" s="61" t="s">
        <v>1702</v>
      </c>
      <c r="AI514" s="61">
        <v>0</v>
      </c>
      <c r="AJ514" s="61" t="s">
        <v>3931</v>
      </c>
      <c r="AK514" s="62">
        <v>2025</v>
      </c>
      <c r="AL514" s="62">
        <v>11</v>
      </c>
      <c r="AM514" s="62">
        <v>0</v>
      </c>
      <c r="AN514" s="62">
        <v>6</v>
      </c>
      <c r="AO514" s="62">
        <v>0</v>
      </c>
      <c r="AP514" s="61" t="s">
        <v>105</v>
      </c>
      <c r="AQ514" s="61" t="s">
        <v>1227</v>
      </c>
      <c r="AR514" s="61" t="s">
        <v>2915</v>
      </c>
      <c r="AS514" s="61" t="s">
        <v>3246</v>
      </c>
      <c r="AT514" s="61" t="s">
        <v>1702</v>
      </c>
      <c r="AU514" s="61" t="b">
        <v>1</v>
      </c>
      <c r="AV514" s="61" t="b">
        <v>0</v>
      </c>
      <c r="AW514" s="61" t="s">
        <v>1702</v>
      </c>
      <c r="AX514" s="61" t="s">
        <v>1702</v>
      </c>
      <c r="AY514" s="61">
        <v>0</v>
      </c>
      <c r="AZ514" s="61">
        <v>0</v>
      </c>
      <c r="BA514" s="61">
        <v>0</v>
      </c>
      <c r="BB514" s="61" t="s">
        <v>1999</v>
      </c>
      <c r="BC514" s="61">
        <v>3</v>
      </c>
      <c r="BD514" s="61" t="b">
        <v>0</v>
      </c>
      <c r="BH514" s="47" t="s">
        <v>1197</v>
      </c>
      <c r="BI514" s="47" t="str">
        <f t="shared" si="14"/>
        <v>Z08</v>
      </c>
      <c r="BJ514" s="47">
        <v>1219</v>
      </c>
    </row>
    <row r="515" spans="1:62" hidden="1">
      <c r="A515" s="61" t="b">
        <v>0</v>
      </c>
      <c r="B515" s="62">
        <v>12221</v>
      </c>
      <c r="C515" s="61" t="s">
        <v>1702</v>
      </c>
      <c r="D515" s="61" t="s">
        <v>3268</v>
      </c>
      <c r="E515" s="61" t="s">
        <v>4140</v>
      </c>
      <c r="F515" s="61" t="s">
        <v>2065</v>
      </c>
      <c r="G515" s="62" t="s">
        <v>1702</v>
      </c>
      <c r="H515" s="61" t="s">
        <v>105</v>
      </c>
      <c r="I515" s="61" t="s">
        <v>1675</v>
      </c>
      <c r="J515" s="61" t="s">
        <v>3269</v>
      </c>
      <c r="K515" s="61" t="s">
        <v>4141</v>
      </c>
      <c r="L515" s="61" t="s">
        <v>2032</v>
      </c>
      <c r="M515" s="61" t="s">
        <v>1702</v>
      </c>
      <c r="N515" s="61" t="s">
        <v>1702</v>
      </c>
      <c r="O515" s="61" t="s">
        <v>1947</v>
      </c>
      <c r="P515" s="61">
        <v>1.6</v>
      </c>
      <c r="Q515" s="61">
        <v>84</v>
      </c>
      <c r="R515" s="61">
        <v>1168</v>
      </c>
      <c r="S515" s="61" t="s">
        <v>2913</v>
      </c>
      <c r="T515" s="61" t="s">
        <v>2913</v>
      </c>
      <c r="U515" s="61" t="s">
        <v>2041</v>
      </c>
      <c r="V515" s="61" t="s">
        <v>4139</v>
      </c>
      <c r="W515" s="61" t="s">
        <v>1955</v>
      </c>
      <c r="X515" s="61" t="s">
        <v>1447</v>
      </c>
      <c r="Y515" s="61" t="s">
        <v>3245</v>
      </c>
      <c r="Z515" s="62">
        <v>25</v>
      </c>
      <c r="AA515" s="61">
        <v>30</v>
      </c>
      <c r="AB515" s="62">
        <v>25</v>
      </c>
      <c r="AC515" s="61">
        <v>30</v>
      </c>
      <c r="AD515" s="62">
        <v>25</v>
      </c>
      <c r="AE515" s="61">
        <v>30</v>
      </c>
      <c r="AF515" s="61" t="s">
        <v>2436</v>
      </c>
      <c r="AG515" s="61" t="s">
        <v>3737</v>
      </c>
      <c r="AH515" s="61" t="s">
        <v>4142</v>
      </c>
      <c r="AI515" s="61">
        <v>0</v>
      </c>
      <c r="AJ515" s="61" t="s">
        <v>3931</v>
      </c>
      <c r="AK515" s="62">
        <v>2025</v>
      </c>
      <c r="AL515" s="62">
        <v>11</v>
      </c>
      <c r="AM515" s="62">
        <v>0</v>
      </c>
      <c r="AN515" s="62">
        <v>6</v>
      </c>
      <c r="AO515" s="62">
        <v>0</v>
      </c>
      <c r="AP515" s="61" t="s">
        <v>105</v>
      </c>
      <c r="AQ515" s="61" t="s">
        <v>1227</v>
      </c>
      <c r="AR515" s="61" t="s">
        <v>2915</v>
      </c>
      <c r="AS515" s="61" t="s">
        <v>3246</v>
      </c>
      <c r="AT515" s="61" t="s">
        <v>1702</v>
      </c>
      <c r="AU515" s="61" t="b">
        <v>1</v>
      </c>
      <c r="AV515" s="61" t="b">
        <v>0</v>
      </c>
      <c r="AW515" s="61" t="s">
        <v>1702</v>
      </c>
      <c r="AX515" s="61" t="s">
        <v>1702</v>
      </c>
      <c r="AY515" s="61">
        <v>0</v>
      </c>
      <c r="AZ515" s="61">
        <v>0</v>
      </c>
      <c r="BA515" s="61">
        <v>0</v>
      </c>
      <c r="BB515" s="61" t="s">
        <v>1999</v>
      </c>
      <c r="BC515" s="61">
        <v>3</v>
      </c>
      <c r="BD515" s="61" t="b">
        <v>0</v>
      </c>
      <c r="BH515" s="47" t="s">
        <v>1197</v>
      </c>
      <c r="BI515" s="47" t="str">
        <f t="shared" si="14"/>
        <v>Z08</v>
      </c>
      <c r="BJ515" s="47">
        <v>1219</v>
      </c>
    </row>
    <row r="516" spans="1:62" hidden="1">
      <c r="A516" s="61" t="b">
        <v>0</v>
      </c>
      <c r="B516" s="62">
        <v>12222</v>
      </c>
      <c r="C516" s="61" t="s">
        <v>1702</v>
      </c>
      <c r="D516" s="61" t="s">
        <v>3268</v>
      </c>
      <c r="E516" s="61" t="s">
        <v>3272</v>
      </c>
      <c r="F516" s="61" t="s">
        <v>2065</v>
      </c>
      <c r="G516" s="62" t="s">
        <v>1702</v>
      </c>
      <c r="H516" s="61" t="s">
        <v>105</v>
      </c>
      <c r="I516" s="61" t="s">
        <v>1675</v>
      </c>
      <c r="J516" s="61" t="s">
        <v>3269</v>
      </c>
      <c r="K516" s="61" t="s">
        <v>3272</v>
      </c>
      <c r="L516" s="61" t="s">
        <v>2032</v>
      </c>
      <c r="M516" s="61" t="s">
        <v>1702</v>
      </c>
      <c r="N516" s="61" t="s">
        <v>1702</v>
      </c>
      <c r="O516" s="61" t="s">
        <v>1947</v>
      </c>
      <c r="P516" s="61">
        <v>1.6</v>
      </c>
      <c r="Q516" s="61">
        <v>84</v>
      </c>
      <c r="R516" s="61">
        <v>1168</v>
      </c>
      <c r="S516" s="61" t="s">
        <v>2913</v>
      </c>
      <c r="T516" s="61" t="s">
        <v>2913</v>
      </c>
      <c r="U516" s="61" t="s">
        <v>2041</v>
      </c>
      <c r="V516" s="61" t="s">
        <v>3273</v>
      </c>
      <c r="W516" s="61" t="s">
        <v>1955</v>
      </c>
      <c r="X516" s="61" t="s">
        <v>1447</v>
      </c>
      <c r="Y516" s="61" t="s">
        <v>3245</v>
      </c>
      <c r="Z516" s="62">
        <v>300</v>
      </c>
      <c r="AA516" s="61">
        <v>367</v>
      </c>
      <c r="AB516" s="62">
        <v>300</v>
      </c>
      <c r="AC516" s="61">
        <v>367</v>
      </c>
      <c r="AD516" s="62">
        <v>300</v>
      </c>
      <c r="AE516" s="61">
        <v>367</v>
      </c>
      <c r="AF516" s="61" t="s">
        <v>2253</v>
      </c>
      <c r="AG516" s="61" t="s">
        <v>1959</v>
      </c>
      <c r="AH516" s="61" t="s">
        <v>1702</v>
      </c>
      <c r="AI516" s="61">
        <v>0</v>
      </c>
      <c r="AJ516" s="61" t="s">
        <v>2121</v>
      </c>
      <c r="AK516" s="62">
        <v>2025</v>
      </c>
      <c r="AL516" s="62">
        <v>11</v>
      </c>
      <c r="AM516" s="62">
        <v>0</v>
      </c>
      <c r="AN516" s="62">
        <v>6</v>
      </c>
      <c r="AO516" s="62">
        <v>3</v>
      </c>
      <c r="AP516" s="61" t="s">
        <v>105</v>
      </c>
      <c r="AQ516" s="61" t="s">
        <v>1227</v>
      </c>
      <c r="AR516" s="61" t="s">
        <v>2915</v>
      </c>
      <c r="AS516" s="61" t="s">
        <v>3246</v>
      </c>
      <c r="AT516" s="61" t="s">
        <v>1702</v>
      </c>
      <c r="AU516" s="61" t="b">
        <v>1</v>
      </c>
      <c r="AV516" s="61" t="b">
        <v>0</v>
      </c>
      <c r="AW516" s="61" t="s">
        <v>1702</v>
      </c>
      <c r="AX516" s="61" t="s">
        <v>1702</v>
      </c>
      <c r="AY516" s="61">
        <v>0</v>
      </c>
      <c r="AZ516" s="61">
        <v>0</v>
      </c>
      <c r="BA516" s="61">
        <v>0</v>
      </c>
      <c r="BB516" s="61" t="s">
        <v>1999</v>
      </c>
      <c r="BC516" s="61">
        <v>3</v>
      </c>
      <c r="BD516" s="61" t="b">
        <v>0</v>
      </c>
      <c r="BH516" s="47" t="s">
        <v>1197</v>
      </c>
      <c r="BI516" s="47" t="str">
        <f t="shared" si="14"/>
        <v>Z08</v>
      </c>
      <c r="BJ516" s="47">
        <v>1219</v>
      </c>
    </row>
    <row r="517" spans="1:62" hidden="1">
      <c r="A517" s="61" t="b">
        <v>0</v>
      </c>
      <c r="B517" s="62">
        <v>12223</v>
      </c>
      <c r="C517" s="61" t="s">
        <v>1702</v>
      </c>
      <c r="D517" s="61" t="s">
        <v>3268</v>
      </c>
      <c r="E517" s="61" t="s">
        <v>3274</v>
      </c>
      <c r="F517" s="61" t="s">
        <v>2065</v>
      </c>
      <c r="G517" s="62" t="s">
        <v>1702</v>
      </c>
      <c r="H517" s="61" t="s">
        <v>105</v>
      </c>
      <c r="I517" s="61" t="s">
        <v>1675</v>
      </c>
      <c r="J517" s="61" t="s">
        <v>3269</v>
      </c>
      <c r="K517" s="61" t="s">
        <v>3274</v>
      </c>
      <c r="L517" s="61" t="s">
        <v>2032</v>
      </c>
      <c r="M517" s="61" t="s">
        <v>1702</v>
      </c>
      <c r="N517" s="61" t="s">
        <v>1702</v>
      </c>
      <c r="O517" s="61" t="s">
        <v>1947</v>
      </c>
      <c r="P517" s="61">
        <v>1.6</v>
      </c>
      <c r="Q517" s="61">
        <v>84</v>
      </c>
      <c r="R517" s="61">
        <v>1168</v>
      </c>
      <c r="S517" s="61" t="s">
        <v>2913</v>
      </c>
      <c r="T517" s="61" t="s">
        <v>2913</v>
      </c>
      <c r="U517" s="61" t="s">
        <v>2041</v>
      </c>
      <c r="V517" s="61" t="s">
        <v>3273</v>
      </c>
      <c r="W517" s="61" t="s">
        <v>1955</v>
      </c>
      <c r="X517" s="61" t="s">
        <v>1447</v>
      </c>
      <c r="Y517" s="61" t="s">
        <v>3245</v>
      </c>
      <c r="Z517" s="62">
        <v>240</v>
      </c>
      <c r="AA517" s="61">
        <v>293</v>
      </c>
      <c r="AB517" s="62">
        <v>240</v>
      </c>
      <c r="AC517" s="61">
        <v>293</v>
      </c>
      <c r="AD517" s="62">
        <v>240</v>
      </c>
      <c r="AE517" s="61">
        <v>293</v>
      </c>
      <c r="AF517" s="61" t="s">
        <v>2253</v>
      </c>
      <c r="AG517" s="61" t="s">
        <v>1959</v>
      </c>
      <c r="AH517" s="61" t="s">
        <v>1702</v>
      </c>
      <c r="AI517" s="61">
        <v>0</v>
      </c>
      <c r="AJ517" s="61" t="s">
        <v>2121</v>
      </c>
      <c r="AK517" s="62">
        <v>2025</v>
      </c>
      <c r="AL517" s="62">
        <v>11</v>
      </c>
      <c r="AM517" s="62">
        <v>0</v>
      </c>
      <c r="AN517" s="62">
        <v>6</v>
      </c>
      <c r="AO517" s="62">
        <v>3</v>
      </c>
      <c r="AP517" s="61" t="s">
        <v>105</v>
      </c>
      <c r="AQ517" s="61" t="s">
        <v>1227</v>
      </c>
      <c r="AR517" s="61" t="s">
        <v>2915</v>
      </c>
      <c r="AS517" s="61" t="s">
        <v>3246</v>
      </c>
      <c r="AT517" s="61" t="s">
        <v>1702</v>
      </c>
      <c r="AU517" s="61" t="b">
        <v>1</v>
      </c>
      <c r="AV517" s="61" t="b">
        <v>0</v>
      </c>
      <c r="AW517" s="61" t="s">
        <v>1702</v>
      </c>
      <c r="AX517" s="61" t="s">
        <v>1702</v>
      </c>
      <c r="AY517" s="61">
        <v>0</v>
      </c>
      <c r="AZ517" s="61">
        <v>0</v>
      </c>
      <c r="BA517" s="61">
        <v>0</v>
      </c>
      <c r="BB517" s="61" t="s">
        <v>1999</v>
      </c>
      <c r="BC517" s="61">
        <v>3</v>
      </c>
      <c r="BD517" s="61" t="b">
        <v>0</v>
      </c>
      <c r="BH517" s="47" t="s">
        <v>1197</v>
      </c>
      <c r="BI517" s="47" t="str">
        <f t="shared" si="14"/>
        <v>Z08</v>
      </c>
      <c r="BJ517" s="47">
        <v>1219</v>
      </c>
    </row>
    <row r="518" spans="1:62" hidden="1">
      <c r="A518" s="61" t="b">
        <v>0</v>
      </c>
      <c r="B518" s="62">
        <v>12224</v>
      </c>
      <c r="C518" s="61" t="s">
        <v>1702</v>
      </c>
      <c r="D518" s="61" t="s">
        <v>3268</v>
      </c>
      <c r="E518" s="61" t="s">
        <v>3275</v>
      </c>
      <c r="F518" s="61" t="s">
        <v>2065</v>
      </c>
      <c r="G518" s="62" t="s">
        <v>1702</v>
      </c>
      <c r="H518" s="61" t="s">
        <v>105</v>
      </c>
      <c r="I518" s="61" t="s">
        <v>1675</v>
      </c>
      <c r="J518" s="61" t="s">
        <v>3269</v>
      </c>
      <c r="K518" s="61" t="s">
        <v>3275</v>
      </c>
      <c r="L518" s="61" t="s">
        <v>2032</v>
      </c>
      <c r="M518" s="61" t="s">
        <v>1702</v>
      </c>
      <c r="N518" s="61" t="s">
        <v>1702</v>
      </c>
      <c r="O518" s="61" t="s">
        <v>1947</v>
      </c>
      <c r="P518" s="61">
        <v>1.6</v>
      </c>
      <c r="Q518" s="61">
        <v>84</v>
      </c>
      <c r="R518" s="61">
        <v>1168</v>
      </c>
      <c r="S518" s="61" t="s">
        <v>2913</v>
      </c>
      <c r="T518" s="61" t="s">
        <v>2913</v>
      </c>
      <c r="U518" s="61" t="s">
        <v>2041</v>
      </c>
      <c r="V518" s="61" t="s">
        <v>3273</v>
      </c>
      <c r="W518" s="61" t="s">
        <v>1955</v>
      </c>
      <c r="X518" s="61" t="s">
        <v>1447</v>
      </c>
      <c r="Y518" s="61" t="s">
        <v>3245</v>
      </c>
      <c r="Z518" s="62">
        <v>239</v>
      </c>
      <c r="AA518" s="61">
        <v>291</v>
      </c>
      <c r="AB518" s="62">
        <v>239</v>
      </c>
      <c r="AC518" s="61">
        <v>291</v>
      </c>
      <c r="AD518" s="62">
        <v>239</v>
      </c>
      <c r="AE518" s="61">
        <v>291</v>
      </c>
      <c r="AF518" s="61" t="s">
        <v>2253</v>
      </c>
      <c r="AG518" s="61" t="s">
        <v>1959</v>
      </c>
      <c r="AH518" s="61" t="s">
        <v>1702</v>
      </c>
      <c r="AI518" s="61">
        <v>0</v>
      </c>
      <c r="AJ518" s="61" t="s">
        <v>2121</v>
      </c>
      <c r="AK518" s="62">
        <v>2025</v>
      </c>
      <c r="AL518" s="62">
        <v>11</v>
      </c>
      <c r="AM518" s="62">
        <v>0</v>
      </c>
      <c r="AN518" s="62">
        <v>6</v>
      </c>
      <c r="AO518" s="62">
        <v>3</v>
      </c>
      <c r="AP518" s="61" t="s">
        <v>105</v>
      </c>
      <c r="AQ518" s="61" t="s">
        <v>1227</v>
      </c>
      <c r="AR518" s="61" t="s">
        <v>2915</v>
      </c>
      <c r="AS518" s="61" t="s">
        <v>3246</v>
      </c>
      <c r="AT518" s="61" t="s">
        <v>1702</v>
      </c>
      <c r="AU518" s="61" t="b">
        <v>1</v>
      </c>
      <c r="AV518" s="61" t="b">
        <v>0</v>
      </c>
      <c r="AW518" s="61" t="s">
        <v>1702</v>
      </c>
      <c r="AX518" s="61" t="s">
        <v>1702</v>
      </c>
      <c r="AY518" s="61">
        <v>0</v>
      </c>
      <c r="AZ518" s="61">
        <v>0</v>
      </c>
      <c r="BA518" s="61">
        <v>0</v>
      </c>
      <c r="BB518" s="61" t="s">
        <v>1999</v>
      </c>
      <c r="BC518" s="61">
        <v>3</v>
      </c>
      <c r="BD518" s="61" t="b">
        <v>0</v>
      </c>
      <c r="BH518" s="47" t="s">
        <v>1197</v>
      </c>
      <c r="BI518" s="47" t="str">
        <f t="shared" ref="BI518:BI581" si="16">RIGHT(O518,3)</f>
        <v>Z08</v>
      </c>
      <c r="BJ518" s="47">
        <v>1219</v>
      </c>
    </row>
    <row r="519" spans="1:62" hidden="1">
      <c r="A519" s="61" t="b">
        <v>0</v>
      </c>
      <c r="B519" s="62">
        <v>12225</v>
      </c>
      <c r="C519" s="61" t="s">
        <v>1702</v>
      </c>
      <c r="D519" s="61" t="s">
        <v>3268</v>
      </c>
      <c r="E519" s="61" t="s">
        <v>4143</v>
      </c>
      <c r="F519" s="61" t="s">
        <v>2069</v>
      </c>
      <c r="G519" s="62" t="s">
        <v>1702</v>
      </c>
      <c r="H519" s="61" t="s">
        <v>240</v>
      </c>
      <c r="I519" s="61" t="s">
        <v>1675</v>
      </c>
      <c r="J519" s="61" t="s">
        <v>3269</v>
      </c>
      <c r="K519" s="61" t="s">
        <v>4144</v>
      </c>
      <c r="L519" s="61" t="s">
        <v>2032</v>
      </c>
      <c r="M519" s="61" t="s">
        <v>1702</v>
      </c>
      <c r="N519" s="61" t="s">
        <v>1702</v>
      </c>
      <c r="O519" s="61" t="s">
        <v>1947</v>
      </c>
      <c r="P519" s="61">
        <v>1.6</v>
      </c>
      <c r="Q519" s="61">
        <v>178</v>
      </c>
      <c r="R519" s="61">
        <v>550</v>
      </c>
      <c r="S519" s="61" t="s">
        <v>3270</v>
      </c>
      <c r="T519" s="61" t="s">
        <v>3270</v>
      </c>
      <c r="U519" s="61" t="s">
        <v>2041</v>
      </c>
      <c r="V519" s="61" t="s">
        <v>4145</v>
      </c>
      <c r="W519" s="61" t="s">
        <v>1955</v>
      </c>
      <c r="X519" s="61" t="s">
        <v>1447</v>
      </c>
      <c r="Y519" s="61" t="s">
        <v>3245</v>
      </c>
      <c r="Z519" s="62">
        <v>91</v>
      </c>
      <c r="AA519" s="61">
        <v>112</v>
      </c>
      <c r="AB519" s="62">
        <v>91</v>
      </c>
      <c r="AC519" s="61">
        <v>112</v>
      </c>
      <c r="AD519" s="62">
        <v>91</v>
      </c>
      <c r="AE519" s="61">
        <v>112</v>
      </c>
      <c r="AF519" s="61" t="s">
        <v>2037</v>
      </c>
      <c r="AG519" s="61" t="s">
        <v>3734</v>
      </c>
      <c r="AH519" s="61" t="s">
        <v>4146</v>
      </c>
      <c r="AI519" s="61">
        <v>0</v>
      </c>
      <c r="AJ519" s="61" t="s">
        <v>3887</v>
      </c>
      <c r="AK519" s="62">
        <v>2025</v>
      </c>
      <c r="AL519" s="62">
        <v>11</v>
      </c>
      <c r="AM519" s="62">
        <v>0</v>
      </c>
      <c r="AN519" s="62">
        <v>5</v>
      </c>
      <c r="AO519" s="62">
        <v>24</v>
      </c>
      <c r="AP519" s="61" t="s">
        <v>240</v>
      </c>
      <c r="AQ519" s="61" t="s">
        <v>1221</v>
      </c>
      <c r="AR519" s="61" t="s">
        <v>3271</v>
      </c>
      <c r="AS519" s="61" t="s">
        <v>3246</v>
      </c>
      <c r="AT519" s="61" t="s">
        <v>1702</v>
      </c>
      <c r="AU519" s="61" t="b">
        <v>1</v>
      </c>
      <c r="AV519" s="61" t="b">
        <v>0</v>
      </c>
      <c r="AW519" s="61" t="s">
        <v>1702</v>
      </c>
      <c r="AX519" s="61" t="s">
        <v>1702</v>
      </c>
      <c r="AY519" s="61">
        <v>0</v>
      </c>
      <c r="AZ519" s="61">
        <v>0</v>
      </c>
      <c r="BA519" s="61">
        <v>0</v>
      </c>
      <c r="BB519" s="61" t="s">
        <v>1999</v>
      </c>
      <c r="BC519" s="61">
        <v>3</v>
      </c>
      <c r="BD519" s="61" t="b">
        <v>0</v>
      </c>
      <c r="BH519" s="47" t="s">
        <v>1197</v>
      </c>
      <c r="BI519" s="47" t="str">
        <f t="shared" si="16"/>
        <v>Z08</v>
      </c>
      <c r="BJ519" s="47">
        <v>1219</v>
      </c>
    </row>
    <row r="520" spans="1:62" hidden="1">
      <c r="A520" s="61" t="b">
        <v>0</v>
      </c>
      <c r="B520" s="62">
        <v>12226</v>
      </c>
      <c r="C520" s="61" t="s">
        <v>1702</v>
      </c>
      <c r="D520" s="61" t="s">
        <v>3358</v>
      </c>
      <c r="E520" s="61" t="s">
        <v>4147</v>
      </c>
      <c r="F520" s="61" t="s">
        <v>2065</v>
      </c>
      <c r="G520" s="62" t="s">
        <v>1702</v>
      </c>
      <c r="H520" s="61" t="s">
        <v>794</v>
      </c>
      <c r="I520" s="61" t="s">
        <v>1675</v>
      </c>
      <c r="J520" s="61" t="s">
        <v>3359</v>
      </c>
      <c r="K520" s="61" t="s">
        <v>4147</v>
      </c>
      <c r="L520" s="61" t="s">
        <v>2032</v>
      </c>
      <c r="M520" s="61" t="s">
        <v>1702</v>
      </c>
      <c r="N520" s="61" t="s">
        <v>1702</v>
      </c>
      <c r="O520" s="61" t="s">
        <v>1947</v>
      </c>
      <c r="P520" s="61">
        <v>1.6</v>
      </c>
      <c r="Q520" s="61">
        <v>157</v>
      </c>
      <c r="R520" s="61">
        <v>718</v>
      </c>
      <c r="S520" s="61" t="s">
        <v>2923</v>
      </c>
      <c r="T520" s="61" t="s">
        <v>2923</v>
      </c>
      <c r="U520" s="61" t="s">
        <v>2041</v>
      </c>
      <c r="V520" s="61" t="s">
        <v>4148</v>
      </c>
      <c r="W520" s="61" t="s">
        <v>1955</v>
      </c>
      <c r="X520" s="61" t="s">
        <v>1447</v>
      </c>
      <c r="Y520" s="61" t="s">
        <v>3245</v>
      </c>
      <c r="Z520" s="62">
        <v>250</v>
      </c>
      <c r="AA520" s="61">
        <v>350</v>
      </c>
      <c r="AB520" s="62">
        <v>250</v>
      </c>
      <c r="AC520" s="61">
        <v>350</v>
      </c>
      <c r="AD520" s="62">
        <v>250</v>
      </c>
      <c r="AE520" s="61">
        <v>350</v>
      </c>
      <c r="AF520" s="61" t="s">
        <v>2083</v>
      </c>
      <c r="AG520" s="61" t="s">
        <v>1959</v>
      </c>
      <c r="AH520" s="61" t="s">
        <v>1702</v>
      </c>
      <c r="AI520" s="61">
        <v>0</v>
      </c>
      <c r="AJ520" s="61" t="s">
        <v>3897</v>
      </c>
      <c r="AK520" s="62">
        <v>2025</v>
      </c>
      <c r="AL520" s="62">
        <v>12</v>
      </c>
      <c r="AM520" s="62">
        <v>0</v>
      </c>
      <c r="AN520" s="62">
        <v>5</v>
      </c>
      <c r="AO520" s="62">
        <v>16</v>
      </c>
      <c r="AP520" s="61" t="s">
        <v>794</v>
      </c>
      <c r="AQ520" s="61" t="s">
        <v>1221</v>
      </c>
      <c r="AR520" s="61" t="s">
        <v>2924</v>
      </c>
      <c r="AS520" s="61" t="s">
        <v>3246</v>
      </c>
      <c r="AT520" s="61" t="s">
        <v>1702</v>
      </c>
      <c r="AU520" s="61" t="b">
        <v>1</v>
      </c>
      <c r="AV520" s="61" t="b">
        <v>0</v>
      </c>
      <c r="AW520" s="61" t="s">
        <v>1702</v>
      </c>
      <c r="AX520" s="61" t="s">
        <v>1702</v>
      </c>
      <c r="AY520" s="61">
        <v>0</v>
      </c>
      <c r="AZ520" s="61">
        <v>0</v>
      </c>
      <c r="BA520" s="61">
        <v>0</v>
      </c>
      <c r="BB520" s="61" t="s">
        <v>1999</v>
      </c>
      <c r="BC520" s="61">
        <v>3</v>
      </c>
      <c r="BD520" s="61" t="b">
        <v>0</v>
      </c>
      <c r="BH520" s="47" t="s">
        <v>1197</v>
      </c>
      <c r="BI520" s="47" t="str">
        <f t="shared" si="16"/>
        <v>Z08</v>
      </c>
      <c r="BJ520" s="47">
        <v>1219</v>
      </c>
    </row>
    <row r="521" spans="1:62" hidden="1">
      <c r="A521" s="61" t="b">
        <v>0</v>
      </c>
      <c r="B521" s="62">
        <v>12227</v>
      </c>
      <c r="C521" s="61" t="s">
        <v>1702</v>
      </c>
      <c r="D521" s="61" t="s">
        <v>3358</v>
      </c>
      <c r="E521" s="61" t="s">
        <v>4149</v>
      </c>
      <c r="F521" s="61" t="s">
        <v>2065</v>
      </c>
      <c r="G521" s="62" t="s">
        <v>1702</v>
      </c>
      <c r="H521" s="61" t="s">
        <v>794</v>
      </c>
      <c r="I521" s="61" t="s">
        <v>1675</v>
      </c>
      <c r="J521" s="61" t="s">
        <v>3359</v>
      </c>
      <c r="K521" s="61" t="s">
        <v>4149</v>
      </c>
      <c r="L521" s="61" t="s">
        <v>2032</v>
      </c>
      <c r="M521" s="61" t="s">
        <v>1702</v>
      </c>
      <c r="N521" s="61" t="s">
        <v>1702</v>
      </c>
      <c r="O521" s="61" t="s">
        <v>1947</v>
      </c>
      <c r="P521" s="61">
        <v>1.6</v>
      </c>
      <c r="Q521" s="61">
        <v>157</v>
      </c>
      <c r="R521" s="61">
        <v>718</v>
      </c>
      <c r="S521" s="61" t="s">
        <v>2923</v>
      </c>
      <c r="T521" s="61" t="s">
        <v>2923</v>
      </c>
      <c r="U521" s="61" t="s">
        <v>2041</v>
      </c>
      <c r="V521" s="61" t="s">
        <v>4148</v>
      </c>
      <c r="W521" s="61" t="s">
        <v>1955</v>
      </c>
      <c r="X521" s="61" t="s">
        <v>1447</v>
      </c>
      <c r="Y521" s="61" t="s">
        <v>3245</v>
      </c>
      <c r="Z521" s="62">
        <v>300</v>
      </c>
      <c r="AA521" s="61">
        <v>419</v>
      </c>
      <c r="AB521" s="62">
        <v>300</v>
      </c>
      <c r="AC521" s="61">
        <v>419</v>
      </c>
      <c r="AD521" s="62">
        <v>300</v>
      </c>
      <c r="AE521" s="61">
        <v>419</v>
      </c>
      <c r="AF521" s="61" t="s">
        <v>2083</v>
      </c>
      <c r="AG521" s="61" t="s">
        <v>1959</v>
      </c>
      <c r="AH521" s="61" t="s">
        <v>1702</v>
      </c>
      <c r="AI521" s="61">
        <v>0</v>
      </c>
      <c r="AJ521" s="61" t="s">
        <v>3897</v>
      </c>
      <c r="AK521" s="62">
        <v>2025</v>
      </c>
      <c r="AL521" s="62">
        <v>12</v>
      </c>
      <c r="AM521" s="62">
        <v>0</v>
      </c>
      <c r="AN521" s="62">
        <v>5</v>
      </c>
      <c r="AO521" s="62">
        <v>16</v>
      </c>
      <c r="AP521" s="61" t="s">
        <v>794</v>
      </c>
      <c r="AQ521" s="61" t="s">
        <v>1221</v>
      </c>
      <c r="AR521" s="61" t="s">
        <v>2924</v>
      </c>
      <c r="AS521" s="61" t="s">
        <v>3246</v>
      </c>
      <c r="AT521" s="61" t="s">
        <v>1702</v>
      </c>
      <c r="AU521" s="61" t="b">
        <v>1</v>
      </c>
      <c r="AV521" s="61" t="b">
        <v>0</v>
      </c>
      <c r="AW521" s="61" t="s">
        <v>1702</v>
      </c>
      <c r="AX521" s="61" t="s">
        <v>1702</v>
      </c>
      <c r="AY521" s="61">
        <v>0</v>
      </c>
      <c r="AZ521" s="61">
        <v>0</v>
      </c>
      <c r="BA521" s="61">
        <v>0</v>
      </c>
      <c r="BB521" s="61" t="s">
        <v>1999</v>
      </c>
      <c r="BC521" s="61">
        <v>3</v>
      </c>
      <c r="BD521" s="61" t="b">
        <v>0</v>
      </c>
      <c r="BH521" s="47" t="s">
        <v>1197</v>
      </c>
      <c r="BI521" s="47" t="str">
        <f t="shared" si="16"/>
        <v>Z08</v>
      </c>
      <c r="BJ521" s="47">
        <v>1219</v>
      </c>
    </row>
    <row r="522" spans="1:62" hidden="1">
      <c r="A522" s="61" t="b">
        <v>0</v>
      </c>
      <c r="B522" s="62">
        <v>12228</v>
      </c>
      <c r="C522" s="61" t="s">
        <v>1702</v>
      </c>
      <c r="D522" s="61" t="s">
        <v>3358</v>
      </c>
      <c r="E522" s="61" t="s">
        <v>4150</v>
      </c>
      <c r="F522" s="61" t="s">
        <v>2065</v>
      </c>
      <c r="G522" s="62" t="s">
        <v>1702</v>
      </c>
      <c r="H522" s="61" t="s">
        <v>794</v>
      </c>
      <c r="I522" s="61" t="s">
        <v>1675</v>
      </c>
      <c r="J522" s="61" t="s">
        <v>3359</v>
      </c>
      <c r="K522" s="61" t="s">
        <v>4150</v>
      </c>
      <c r="L522" s="61" t="s">
        <v>2032</v>
      </c>
      <c r="M522" s="61" t="s">
        <v>1702</v>
      </c>
      <c r="N522" s="61" t="s">
        <v>1702</v>
      </c>
      <c r="O522" s="61" t="s">
        <v>1947</v>
      </c>
      <c r="P522" s="61">
        <v>1.6</v>
      </c>
      <c r="Q522" s="61">
        <v>157</v>
      </c>
      <c r="R522" s="61">
        <v>718</v>
      </c>
      <c r="S522" s="61" t="s">
        <v>2923</v>
      </c>
      <c r="T522" s="61" t="s">
        <v>2923</v>
      </c>
      <c r="U522" s="61" t="s">
        <v>2041</v>
      </c>
      <c r="V522" s="61" t="s">
        <v>4148</v>
      </c>
      <c r="W522" s="61" t="s">
        <v>1955</v>
      </c>
      <c r="X522" s="61" t="s">
        <v>1447</v>
      </c>
      <c r="Y522" s="61" t="s">
        <v>3245</v>
      </c>
      <c r="Z522" s="62">
        <v>300</v>
      </c>
      <c r="AA522" s="61">
        <v>419</v>
      </c>
      <c r="AB522" s="62">
        <v>300</v>
      </c>
      <c r="AC522" s="61">
        <v>419</v>
      </c>
      <c r="AD522" s="62">
        <v>300</v>
      </c>
      <c r="AE522" s="61">
        <v>419</v>
      </c>
      <c r="AF522" s="61" t="s">
        <v>2083</v>
      </c>
      <c r="AG522" s="61" t="s">
        <v>1959</v>
      </c>
      <c r="AH522" s="61" t="s">
        <v>1702</v>
      </c>
      <c r="AI522" s="61">
        <v>0</v>
      </c>
      <c r="AJ522" s="61" t="s">
        <v>3897</v>
      </c>
      <c r="AK522" s="62">
        <v>2025</v>
      </c>
      <c r="AL522" s="62">
        <v>12</v>
      </c>
      <c r="AM522" s="62">
        <v>0</v>
      </c>
      <c r="AN522" s="62">
        <v>5</v>
      </c>
      <c r="AO522" s="62">
        <v>16</v>
      </c>
      <c r="AP522" s="61" t="s">
        <v>794</v>
      </c>
      <c r="AQ522" s="61" t="s">
        <v>1221</v>
      </c>
      <c r="AR522" s="61" t="s">
        <v>2924</v>
      </c>
      <c r="AS522" s="61" t="s">
        <v>3246</v>
      </c>
      <c r="AT522" s="61" t="s">
        <v>1702</v>
      </c>
      <c r="AU522" s="61" t="b">
        <v>1</v>
      </c>
      <c r="AV522" s="61" t="b">
        <v>0</v>
      </c>
      <c r="AW522" s="61" t="s">
        <v>1702</v>
      </c>
      <c r="AX522" s="61" t="s">
        <v>1702</v>
      </c>
      <c r="AY522" s="61">
        <v>0</v>
      </c>
      <c r="AZ522" s="61">
        <v>0</v>
      </c>
      <c r="BA522" s="61">
        <v>0</v>
      </c>
      <c r="BB522" s="61" t="s">
        <v>1999</v>
      </c>
      <c r="BC522" s="61">
        <v>3</v>
      </c>
      <c r="BD522" s="61" t="b">
        <v>0</v>
      </c>
      <c r="BH522" s="47" t="s">
        <v>1197</v>
      </c>
      <c r="BI522" s="47" t="str">
        <f t="shared" si="16"/>
        <v>Z08</v>
      </c>
      <c r="BJ522" s="47">
        <v>1219</v>
      </c>
    </row>
    <row r="523" spans="1:62" hidden="1">
      <c r="A523" s="61" t="b">
        <v>0</v>
      </c>
      <c r="B523" s="62">
        <v>12229</v>
      </c>
      <c r="C523" s="61" t="s">
        <v>1702</v>
      </c>
      <c r="D523" s="61" t="s">
        <v>3358</v>
      </c>
      <c r="E523" s="61" t="s">
        <v>4151</v>
      </c>
      <c r="F523" s="61" t="s">
        <v>2065</v>
      </c>
      <c r="G523" s="62" t="s">
        <v>1702</v>
      </c>
      <c r="H523" s="61" t="s">
        <v>794</v>
      </c>
      <c r="I523" s="61" t="s">
        <v>1675</v>
      </c>
      <c r="J523" s="61" t="s">
        <v>3359</v>
      </c>
      <c r="K523" s="61" t="s">
        <v>4151</v>
      </c>
      <c r="L523" s="61" t="s">
        <v>2032</v>
      </c>
      <c r="M523" s="61" t="s">
        <v>1702</v>
      </c>
      <c r="N523" s="61" t="s">
        <v>1702</v>
      </c>
      <c r="O523" s="61" t="s">
        <v>1947</v>
      </c>
      <c r="P523" s="61">
        <v>1.6</v>
      </c>
      <c r="Q523" s="61">
        <v>157</v>
      </c>
      <c r="R523" s="61">
        <v>718</v>
      </c>
      <c r="S523" s="61" t="s">
        <v>2923</v>
      </c>
      <c r="T523" s="61" t="s">
        <v>2923</v>
      </c>
      <c r="U523" s="61" t="s">
        <v>2041</v>
      </c>
      <c r="V523" s="61" t="s">
        <v>4148</v>
      </c>
      <c r="W523" s="61" t="s">
        <v>1955</v>
      </c>
      <c r="X523" s="61" t="s">
        <v>1447</v>
      </c>
      <c r="Y523" s="61" t="s">
        <v>3245</v>
      </c>
      <c r="Z523" s="62">
        <v>300</v>
      </c>
      <c r="AA523" s="61">
        <v>419</v>
      </c>
      <c r="AB523" s="62">
        <v>300</v>
      </c>
      <c r="AC523" s="61">
        <v>419</v>
      </c>
      <c r="AD523" s="62">
        <v>300</v>
      </c>
      <c r="AE523" s="61">
        <v>419</v>
      </c>
      <c r="AF523" s="61" t="s">
        <v>2083</v>
      </c>
      <c r="AG523" s="61" t="s">
        <v>1959</v>
      </c>
      <c r="AH523" s="61" t="s">
        <v>1702</v>
      </c>
      <c r="AI523" s="61">
        <v>0</v>
      </c>
      <c r="AJ523" s="61" t="s">
        <v>3897</v>
      </c>
      <c r="AK523" s="62">
        <v>2025</v>
      </c>
      <c r="AL523" s="62">
        <v>12</v>
      </c>
      <c r="AM523" s="62">
        <v>0</v>
      </c>
      <c r="AN523" s="62">
        <v>5</v>
      </c>
      <c r="AO523" s="62">
        <v>16</v>
      </c>
      <c r="AP523" s="61" t="s">
        <v>794</v>
      </c>
      <c r="AQ523" s="61" t="s">
        <v>1221</v>
      </c>
      <c r="AR523" s="61" t="s">
        <v>2924</v>
      </c>
      <c r="AS523" s="61" t="s">
        <v>3246</v>
      </c>
      <c r="AT523" s="61" t="s">
        <v>1702</v>
      </c>
      <c r="AU523" s="61" t="b">
        <v>1</v>
      </c>
      <c r="AV523" s="61" t="b">
        <v>0</v>
      </c>
      <c r="AW523" s="61" t="s">
        <v>1702</v>
      </c>
      <c r="AX523" s="61" t="s">
        <v>1702</v>
      </c>
      <c r="AY523" s="61">
        <v>0</v>
      </c>
      <c r="AZ523" s="61">
        <v>0</v>
      </c>
      <c r="BA523" s="61">
        <v>0</v>
      </c>
      <c r="BB523" s="61" t="s">
        <v>1999</v>
      </c>
      <c r="BC523" s="61">
        <v>3</v>
      </c>
      <c r="BD523" s="61" t="b">
        <v>0</v>
      </c>
      <c r="BH523" s="47" t="s">
        <v>1197</v>
      </c>
      <c r="BI523" s="47" t="str">
        <f t="shared" si="16"/>
        <v>Z08</v>
      </c>
      <c r="BJ523" s="47">
        <v>1219</v>
      </c>
    </row>
    <row r="524" spans="1:62" hidden="1">
      <c r="A524" s="61" t="b">
        <v>0</v>
      </c>
      <c r="B524" s="62">
        <v>12230</v>
      </c>
      <c r="C524" s="61" t="s">
        <v>1702</v>
      </c>
      <c r="D524" s="61" t="s">
        <v>3358</v>
      </c>
      <c r="E524" s="61" t="s">
        <v>4152</v>
      </c>
      <c r="F524" s="61" t="s">
        <v>2065</v>
      </c>
      <c r="G524" s="62" t="s">
        <v>1702</v>
      </c>
      <c r="H524" s="61" t="s">
        <v>794</v>
      </c>
      <c r="I524" s="61" t="s">
        <v>1675</v>
      </c>
      <c r="J524" s="61" t="s">
        <v>3359</v>
      </c>
      <c r="K524" s="61" t="s">
        <v>4152</v>
      </c>
      <c r="L524" s="61" t="s">
        <v>2032</v>
      </c>
      <c r="M524" s="61" t="s">
        <v>1702</v>
      </c>
      <c r="N524" s="61" t="s">
        <v>1702</v>
      </c>
      <c r="O524" s="61" t="s">
        <v>1947</v>
      </c>
      <c r="P524" s="61">
        <v>1.6</v>
      </c>
      <c r="Q524" s="61">
        <v>157</v>
      </c>
      <c r="R524" s="61">
        <v>718</v>
      </c>
      <c r="S524" s="61" t="s">
        <v>2923</v>
      </c>
      <c r="T524" s="61" t="s">
        <v>2923</v>
      </c>
      <c r="U524" s="61" t="s">
        <v>2041</v>
      </c>
      <c r="V524" s="61" t="s">
        <v>4148</v>
      </c>
      <c r="W524" s="61" t="s">
        <v>1955</v>
      </c>
      <c r="X524" s="61" t="s">
        <v>1447</v>
      </c>
      <c r="Y524" s="61" t="s">
        <v>3245</v>
      </c>
      <c r="Z524" s="62">
        <v>10</v>
      </c>
      <c r="AA524" s="61">
        <v>13</v>
      </c>
      <c r="AB524" s="62">
        <v>10</v>
      </c>
      <c r="AC524" s="61">
        <v>13</v>
      </c>
      <c r="AD524" s="62">
        <v>10</v>
      </c>
      <c r="AE524" s="61">
        <v>13</v>
      </c>
      <c r="AF524" s="61" t="s">
        <v>2062</v>
      </c>
      <c r="AG524" s="61" t="s">
        <v>1959</v>
      </c>
      <c r="AH524" s="61" t="s">
        <v>1702</v>
      </c>
      <c r="AI524" s="61">
        <v>0</v>
      </c>
      <c r="AJ524" s="61" t="s">
        <v>3897</v>
      </c>
      <c r="AK524" s="62">
        <v>2025</v>
      </c>
      <c r="AL524" s="62">
        <v>12</v>
      </c>
      <c r="AM524" s="62">
        <v>0</v>
      </c>
      <c r="AN524" s="62">
        <v>5</v>
      </c>
      <c r="AO524" s="62">
        <v>16</v>
      </c>
      <c r="AP524" s="61" t="s">
        <v>794</v>
      </c>
      <c r="AQ524" s="61" t="s">
        <v>1221</v>
      </c>
      <c r="AR524" s="61" t="s">
        <v>2924</v>
      </c>
      <c r="AS524" s="61" t="s">
        <v>3246</v>
      </c>
      <c r="AT524" s="61" t="s">
        <v>1702</v>
      </c>
      <c r="AU524" s="61" t="b">
        <v>1</v>
      </c>
      <c r="AV524" s="61" t="b">
        <v>0</v>
      </c>
      <c r="AW524" s="61" t="s">
        <v>1702</v>
      </c>
      <c r="AX524" s="61" t="s">
        <v>1702</v>
      </c>
      <c r="AY524" s="61">
        <v>0</v>
      </c>
      <c r="AZ524" s="61">
        <v>0</v>
      </c>
      <c r="BA524" s="61">
        <v>0</v>
      </c>
      <c r="BB524" s="61" t="s">
        <v>1999</v>
      </c>
      <c r="BC524" s="61">
        <v>3</v>
      </c>
      <c r="BD524" s="61" t="b">
        <v>0</v>
      </c>
      <c r="BH524" s="47" t="s">
        <v>1197</v>
      </c>
      <c r="BI524" s="47" t="str">
        <f t="shared" si="16"/>
        <v>Z08</v>
      </c>
      <c r="BJ524" s="47">
        <v>1219</v>
      </c>
    </row>
    <row r="525" spans="1:62" hidden="1">
      <c r="A525" s="61" t="b">
        <v>0</v>
      </c>
      <c r="B525" s="62">
        <v>12231</v>
      </c>
      <c r="C525" s="61" t="s">
        <v>1702</v>
      </c>
      <c r="D525" s="61" t="s">
        <v>3358</v>
      </c>
      <c r="E525" s="61" t="s">
        <v>4658</v>
      </c>
      <c r="F525" s="61" t="s">
        <v>1702</v>
      </c>
      <c r="G525" s="62" t="s">
        <v>1702</v>
      </c>
      <c r="H525" s="61" t="s">
        <v>1702</v>
      </c>
      <c r="I525" s="61" t="s">
        <v>1675</v>
      </c>
      <c r="J525" s="61" t="s">
        <v>3359</v>
      </c>
      <c r="K525" s="61" t="s">
        <v>4658</v>
      </c>
      <c r="L525" s="61" t="s">
        <v>2032</v>
      </c>
      <c r="M525" s="61" t="s">
        <v>1702</v>
      </c>
      <c r="N525" s="61" t="s">
        <v>1702</v>
      </c>
      <c r="O525" s="61" t="s">
        <v>1947</v>
      </c>
      <c r="P525" s="61">
        <v>1.6</v>
      </c>
      <c r="Q525" s="61">
        <v>20</v>
      </c>
      <c r="R525" s="61">
        <v>0</v>
      </c>
      <c r="S525" s="61" t="s">
        <v>2908</v>
      </c>
      <c r="T525" s="61" t="s">
        <v>2908</v>
      </c>
      <c r="U525" s="61" t="s">
        <v>2041</v>
      </c>
      <c r="V525" s="61" t="s">
        <v>4659</v>
      </c>
      <c r="W525" s="61" t="s">
        <v>1955</v>
      </c>
      <c r="X525" s="61" t="s">
        <v>1447</v>
      </c>
      <c r="Y525" s="61" t="s">
        <v>3245</v>
      </c>
      <c r="Z525" s="62">
        <v>1</v>
      </c>
      <c r="AA525" s="61">
        <v>70</v>
      </c>
      <c r="AB525" s="62">
        <v>1</v>
      </c>
      <c r="AC525" s="61">
        <v>70</v>
      </c>
      <c r="AD525" s="62">
        <v>1</v>
      </c>
      <c r="AE525" s="61">
        <v>70</v>
      </c>
      <c r="AF525" s="61" t="s">
        <v>2066</v>
      </c>
      <c r="AG525" s="61" t="s">
        <v>1958</v>
      </c>
      <c r="AH525" s="61" t="s">
        <v>1702</v>
      </c>
      <c r="AI525" s="61">
        <v>0</v>
      </c>
      <c r="AJ525" s="61" t="s">
        <v>4412</v>
      </c>
      <c r="AK525" s="62">
        <v>2026</v>
      </c>
      <c r="AL525" s="62">
        <v>1</v>
      </c>
      <c r="AM525" s="62">
        <v>0</v>
      </c>
      <c r="AN525" s="62">
        <v>3</v>
      </c>
      <c r="AO525" s="62">
        <v>25</v>
      </c>
      <c r="AP525" s="61" t="s">
        <v>1702</v>
      </c>
      <c r="AQ525" s="61" t="s">
        <v>1702</v>
      </c>
      <c r="AR525" s="61" t="s">
        <v>1702</v>
      </c>
      <c r="AS525" s="61" t="s">
        <v>3246</v>
      </c>
      <c r="AT525" s="61" t="s">
        <v>1702</v>
      </c>
      <c r="AU525" s="61" t="b">
        <v>1</v>
      </c>
      <c r="AV525" s="61" t="b">
        <v>0</v>
      </c>
      <c r="AW525" s="61" t="s">
        <v>1702</v>
      </c>
      <c r="AX525" s="61" t="s">
        <v>1702</v>
      </c>
      <c r="AY525" s="61">
        <v>0</v>
      </c>
      <c r="AZ525" s="61">
        <v>0</v>
      </c>
      <c r="BA525" s="61">
        <v>0</v>
      </c>
      <c r="BB525" s="61" t="s">
        <v>1999</v>
      </c>
      <c r="BC525" s="61">
        <v>3</v>
      </c>
      <c r="BD525" s="61" t="b">
        <v>0</v>
      </c>
      <c r="BH525" s="47" t="s">
        <v>1197</v>
      </c>
      <c r="BI525" s="47" t="str">
        <f t="shared" si="16"/>
        <v>Z08</v>
      </c>
      <c r="BJ525" s="47">
        <v>1219</v>
      </c>
    </row>
    <row r="526" spans="1:62" hidden="1">
      <c r="A526" s="61" t="b">
        <v>0</v>
      </c>
      <c r="B526" s="62">
        <v>12232</v>
      </c>
      <c r="C526" s="61" t="s">
        <v>1702</v>
      </c>
      <c r="D526" s="61" t="s">
        <v>3358</v>
      </c>
      <c r="E526" s="61" t="s">
        <v>4660</v>
      </c>
      <c r="F526" s="61" t="s">
        <v>1702</v>
      </c>
      <c r="G526" s="62" t="s">
        <v>1702</v>
      </c>
      <c r="H526" s="61" t="s">
        <v>1702</v>
      </c>
      <c r="I526" s="61" t="s">
        <v>1675</v>
      </c>
      <c r="J526" s="61" t="s">
        <v>3359</v>
      </c>
      <c r="K526" s="61" t="s">
        <v>4660</v>
      </c>
      <c r="L526" s="61" t="s">
        <v>2032</v>
      </c>
      <c r="M526" s="61" t="s">
        <v>1702</v>
      </c>
      <c r="N526" s="61" t="s">
        <v>1702</v>
      </c>
      <c r="O526" s="61" t="s">
        <v>1947</v>
      </c>
      <c r="P526" s="61">
        <v>1.6</v>
      </c>
      <c r="Q526" s="61">
        <v>20</v>
      </c>
      <c r="R526" s="61">
        <v>0</v>
      </c>
      <c r="S526" s="61" t="s">
        <v>2908</v>
      </c>
      <c r="T526" s="61" t="s">
        <v>2908</v>
      </c>
      <c r="U526" s="61" t="s">
        <v>2041</v>
      </c>
      <c r="V526" s="61" t="s">
        <v>4661</v>
      </c>
      <c r="W526" s="61" t="s">
        <v>1955</v>
      </c>
      <c r="X526" s="61" t="s">
        <v>1447</v>
      </c>
      <c r="Y526" s="61" t="s">
        <v>3245</v>
      </c>
      <c r="Z526" s="62">
        <v>1</v>
      </c>
      <c r="AA526" s="61">
        <v>71</v>
      </c>
      <c r="AB526" s="62">
        <v>1</v>
      </c>
      <c r="AC526" s="61">
        <v>71</v>
      </c>
      <c r="AD526" s="62">
        <v>1</v>
      </c>
      <c r="AE526" s="61">
        <v>71</v>
      </c>
      <c r="AF526" s="61" t="s">
        <v>2066</v>
      </c>
      <c r="AG526" s="61" t="s">
        <v>1958</v>
      </c>
      <c r="AH526" s="61" t="s">
        <v>1702</v>
      </c>
      <c r="AI526" s="61">
        <v>0</v>
      </c>
      <c r="AJ526" s="61" t="s">
        <v>4412</v>
      </c>
      <c r="AK526" s="62">
        <v>2026</v>
      </c>
      <c r="AL526" s="62">
        <v>1</v>
      </c>
      <c r="AM526" s="62">
        <v>0</v>
      </c>
      <c r="AN526" s="62">
        <v>3</v>
      </c>
      <c r="AO526" s="62">
        <v>25</v>
      </c>
      <c r="AP526" s="61" t="s">
        <v>1702</v>
      </c>
      <c r="AQ526" s="61" t="s">
        <v>1702</v>
      </c>
      <c r="AR526" s="61" t="s">
        <v>1702</v>
      </c>
      <c r="AS526" s="61" t="s">
        <v>3246</v>
      </c>
      <c r="AT526" s="61" t="s">
        <v>1702</v>
      </c>
      <c r="AU526" s="61" t="b">
        <v>1</v>
      </c>
      <c r="AV526" s="61" t="b">
        <v>0</v>
      </c>
      <c r="AW526" s="61" t="s">
        <v>1702</v>
      </c>
      <c r="AX526" s="61" t="s">
        <v>1702</v>
      </c>
      <c r="AY526" s="61">
        <v>0</v>
      </c>
      <c r="AZ526" s="61">
        <v>0</v>
      </c>
      <c r="BA526" s="61">
        <v>0</v>
      </c>
      <c r="BB526" s="61" t="s">
        <v>1999</v>
      </c>
      <c r="BC526" s="61">
        <v>3</v>
      </c>
      <c r="BD526" s="61" t="b">
        <v>0</v>
      </c>
      <c r="BH526" s="47" t="s">
        <v>1197</v>
      </c>
      <c r="BI526" s="47" t="str">
        <f t="shared" si="16"/>
        <v>Z08</v>
      </c>
      <c r="BJ526" s="47">
        <v>1219</v>
      </c>
    </row>
    <row r="527" spans="1:62" hidden="1">
      <c r="A527" s="61" t="b">
        <v>0</v>
      </c>
      <c r="B527" s="62">
        <v>12233</v>
      </c>
      <c r="C527" s="61" t="s">
        <v>1702</v>
      </c>
      <c r="D527" s="61" t="s">
        <v>3358</v>
      </c>
      <c r="E527" s="61" t="s">
        <v>4662</v>
      </c>
      <c r="F527" s="61" t="s">
        <v>1702</v>
      </c>
      <c r="G527" s="62" t="s">
        <v>1702</v>
      </c>
      <c r="H527" s="61" t="s">
        <v>1702</v>
      </c>
      <c r="I527" s="61" t="s">
        <v>1675</v>
      </c>
      <c r="J527" s="61" t="s">
        <v>3359</v>
      </c>
      <c r="K527" s="61" t="s">
        <v>4662</v>
      </c>
      <c r="L527" s="61" t="s">
        <v>2032</v>
      </c>
      <c r="M527" s="61" t="s">
        <v>1702</v>
      </c>
      <c r="N527" s="61" t="s">
        <v>1702</v>
      </c>
      <c r="O527" s="61" t="s">
        <v>1947</v>
      </c>
      <c r="P527" s="61">
        <v>1.6</v>
      </c>
      <c r="Q527" s="61">
        <v>20</v>
      </c>
      <c r="R527" s="61">
        <v>0</v>
      </c>
      <c r="S527" s="61" t="s">
        <v>2908</v>
      </c>
      <c r="T527" s="61" t="s">
        <v>2908</v>
      </c>
      <c r="U527" s="61" t="s">
        <v>2041</v>
      </c>
      <c r="V527" s="61" t="s">
        <v>4661</v>
      </c>
      <c r="W527" s="61" t="s">
        <v>1955</v>
      </c>
      <c r="X527" s="61" t="s">
        <v>1447</v>
      </c>
      <c r="Y527" s="61" t="s">
        <v>3245</v>
      </c>
      <c r="Z527" s="62">
        <v>1</v>
      </c>
      <c r="AA527" s="61">
        <v>71</v>
      </c>
      <c r="AB527" s="62">
        <v>1</v>
      </c>
      <c r="AC527" s="61">
        <v>71</v>
      </c>
      <c r="AD527" s="62">
        <v>1</v>
      </c>
      <c r="AE527" s="61">
        <v>71</v>
      </c>
      <c r="AF527" s="61" t="s">
        <v>2066</v>
      </c>
      <c r="AG527" s="61" t="s">
        <v>1958</v>
      </c>
      <c r="AH527" s="61" t="s">
        <v>1702</v>
      </c>
      <c r="AI527" s="61">
        <v>0</v>
      </c>
      <c r="AJ527" s="61" t="s">
        <v>4412</v>
      </c>
      <c r="AK527" s="62">
        <v>2026</v>
      </c>
      <c r="AL527" s="62">
        <v>1</v>
      </c>
      <c r="AM527" s="62">
        <v>0</v>
      </c>
      <c r="AN527" s="62">
        <v>3</v>
      </c>
      <c r="AO527" s="62">
        <v>25</v>
      </c>
      <c r="AP527" s="61" t="s">
        <v>1702</v>
      </c>
      <c r="AQ527" s="61" t="s">
        <v>1702</v>
      </c>
      <c r="AR527" s="61" t="s">
        <v>1702</v>
      </c>
      <c r="AS527" s="61" t="s">
        <v>3246</v>
      </c>
      <c r="AT527" s="61" t="s">
        <v>1702</v>
      </c>
      <c r="AU527" s="61" t="b">
        <v>1</v>
      </c>
      <c r="AV527" s="61" t="b">
        <v>0</v>
      </c>
      <c r="AW527" s="61" t="s">
        <v>1702</v>
      </c>
      <c r="AX527" s="61" t="s">
        <v>1702</v>
      </c>
      <c r="AY527" s="61">
        <v>0</v>
      </c>
      <c r="AZ527" s="61">
        <v>0</v>
      </c>
      <c r="BA527" s="61">
        <v>0</v>
      </c>
      <c r="BB527" s="61" t="s">
        <v>1999</v>
      </c>
      <c r="BC527" s="61">
        <v>3</v>
      </c>
      <c r="BD527" s="61" t="b">
        <v>0</v>
      </c>
      <c r="BH527" s="47" t="s">
        <v>1197</v>
      </c>
      <c r="BI527" s="47" t="str">
        <f t="shared" si="16"/>
        <v>Z08</v>
      </c>
      <c r="BJ527" s="47">
        <v>1219</v>
      </c>
    </row>
    <row r="528" spans="1:62" hidden="1">
      <c r="A528" s="61" t="b">
        <v>0</v>
      </c>
      <c r="B528" s="62">
        <v>12234</v>
      </c>
      <c r="C528" s="61" t="s">
        <v>1702</v>
      </c>
      <c r="D528" s="61" t="s">
        <v>3358</v>
      </c>
      <c r="E528" s="61" t="s">
        <v>4664</v>
      </c>
      <c r="F528" s="61" t="s">
        <v>2168</v>
      </c>
      <c r="G528" s="62" t="s">
        <v>1702</v>
      </c>
      <c r="H528" s="61" t="s">
        <v>1057</v>
      </c>
      <c r="I528" s="61" t="s">
        <v>1675</v>
      </c>
      <c r="J528" s="61" t="s">
        <v>3359</v>
      </c>
      <c r="K528" s="61" t="s">
        <v>4664</v>
      </c>
      <c r="L528" s="61" t="s">
        <v>2032</v>
      </c>
      <c r="M528" s="61" t="s">
        <v>1702</v>
      </c>
      <c r="N528" s="61" t="s">
        <v>1702</v>
      </c>
      <c r="O528" s="61" t="s">
        <v>1947</v>
      </c>
      <c r="P528" s="61">
        <v>1.6</v>
      </c>
      <c r="Q528" s="61">
        <v>20</v>
      </c>
      <c r="R528" s="61">
        <v>0</v>
      </c>
      <c r="S528" s="61" t="s">
        <v>2908</v>
      </c>
      <c r="T528" s="61" t="s">
        <v>2908</v>
      </c>
      <c r="U528" s="61" t="s">
        <v>2041</v>
      </c>
      <c r="V528" s="61" t="s">
        <v>4663</v>
      </c>
      <c r="W528" s="61" t="s">
        <v>1955</v>
      </c>
      <c r="X528" s="61" t="s">
        <v>1447</v>
      </c>
      <c r="Y528" s="61" t="s">
        <v>3245</v>
      </c>
      <c r="Z528" s="62">
        <v>1</v>
      </c>
      <c r="AA528" s="61">
        <v>25</v>
      </c>
      <c r="AB528" s="62">
        <v>1</v>
      </c>
      <c r="AC528" s="61">
        <v>25</v>
      </c>
      <c r="AD528" s="62">
        <v>1</v>
      </c>
      <c r="AE528" s="61">
        <v>25</v>
      </c>
      <c r="AF528" s="61" t="s">
        <v>3433</v>
      </c>
      <c r="AG528" s="61" t="s">
        <v>1958</v>
      </c>
      <c r="AH528" s="61" t="s">
        <v>1702</v>
      </c>
      <c r="AI528" s="61">
        <v>0</v>
      </c>
      <c r="AJ528" s="61" t="s">
        <v>4435</v>
      </c>
      <c r="AK528" s="62">
        <v>2026</v>
      </c>
      <c r="AL528" s="62">
        <v>2</v>
      </c>
      <c r="AM528" s="62">
        <v>0</v>
      </c>
      <c r="AN528" s="62">
        <v>3</v>
      </c>
      <c r="AO528" s="62">
        <v>12</v>
      </c>
      <c r="AP528" s="61" t="s">
        <v>1057</v>
      </c>
      <c r="AQ528" s="61" t="s">
        <v>1221</v>
      </c>
      <c r="AR528" s="61" t="s">
        <v>2240</v>
      </c>
      <c r="AS528" s="61" t="s">
        <v>3246</v>
      </c>
      <c r="AT528" s="61" t="s">
        <v>1702</v>
      </c>
      <c r="AU528" s="61" t="b">
        <v>1</v>
      </c>
      <c r="AV528" s="61" t="b">
        <v>0</v>
      </c>
      <c r="AW528" s="61" t="s">
        <v>1702</v>
      </c>
      <c r="AX528" s="61" t="s">
        <v>1702</v>
      </c>
      <c r="AY528" s="61">
        <v>0</v>
      </c>
      <c r="AZ528" s="61">
        <v>0</v>
      </c>
      <c r="BA528" s="61">
        <v>0</v>
      </c>
      <c r="BB528" s="61" t="s">
        <v>1999</v>
      </c>
      <c r="BC528" s="61">
        <v>3</v>
      </c>
      <c r="BD528" s="61" t="b">
        <v>0</v>
      </c>
      <c r="BH528" s="47" t="s">
        <v>1197</v>
      </c>
      <c r="BI528" s="47" t="str">
        <f t="shared" si="16"/>
        <v>Z08</v>
      </c>
      <c r="BJ528" s="47">
        <v>1219</v>
      </c>
    </row>
    <row r="529" spans="1:62" hidden="1">
      <c r="A529" s="61" t="b">
        <v>0</v>
      </c>
      <c r="B529" s="62">
        <v>12235</v>
      </c>
      <c r="C529" s="61" t="s">
        <v>1702</v>
      </c>
      <c r="D529" s="61" t="s">
        <v>3360</v>
      </c>
      <c r="E529" s="61" t="s">
        <v>5130</v>
      </c>
      <c r="F529" s="61" t="s">
        <v>1702</v>
      </c>
      <c r="G529" s="62" t="s">
        <v>1702</v>
      </c>
      <c r="H529" s="61" t="s">
        <v>1702</v>
      </c>
      <c r="I529" s="61" t="s">
        <v>1675</v>
      </c>
      <c r="J529" s="61" t="s">
        <v>3361</v>
      </c>
      <c r="K529" s="61" t="s">
        <v>5130</v>
      </c>
      <c r="L529" s="61" t="s">
        <v>2032</v>
      </c>
      <c r="M529" s="61" t="s">
        <v>1702</v>
      </c>
      <c r="N529" s="61" t="s">
        <v>1702</v>
      </c>
      <c r="O529" s="61" t="s">
        <v>1947</v>
      </c>
      <c r="P529" s="61">
        <v>1.6</v>
      </c>
      <c r="Q529" s="61">
        <v>20</v>
      </c>
      <c r="R529" s="61">
        <v>0</v>
      </c>
      <c r="S529" s="61" t="s">
        <v>2908</v>
      </c>
      <c r="T529" s="61" t="s">
        <v>2908</v>
      </c>
      <c r="U529" s="61" t="s">
        <v>2041</v>
      </c>
      <c r="V529" s="61" t="s">
        <v>5131</v>
      </c>
      <c r="W529" s="61" t="s">
        <v>1955</v>
      </c>
      <c r="X529" s="61" t="s">
        <v>1447</v>
      </c>
      <c r="Y529" s="61" t="s">
        <v>3245</v>
      </c>
      <c r="Z529" s="62">
        <v>1</v>
      </c>
      <c r="AA529" s="61">
        <v>47</v>
      </c>
      <c r="AB529" s="62">
        <v>1</v>
      </c>
      <c r="AC529" s="61">
        <v>47</v>
      </c>
      <c r="AD529" s="62">
        <v>1</v>
      </c>
      <c r="AE529" s="61">
        <v>47</v>
      </c>
      <c r="AF529" s="61" t="s">
        <v>2590</v>
      </c>
      <c r="AG529" s="61" t="s">
        <v>1959</v>
      </c>
      <c r="AH529" s="61" t="s">
        <v>1702</v>
      </c>
      <c r="AI529" s="61">
        <v>0</v>
      </c>
      <c r="AJ529" s="61" t="s">
        <v>4976</v>
      </c>
      <c r="AK529" s="62">
        <v>2026</v>
      </c>
      <c r="AL529" s="62">
        <v>2</v>
      </c>
      <c r="AM529" s="62">
        <v>0</v>
      </c>
      <c r="AN529" s="62">
        <v>2</v>
      </c>
      <c r="AO529" s="62">
        <v>21</v>
      </c>
      <c r="AP529" s="61" t="s">
        <v>1702</v>
      </c>
      <c r="AQ529" s="61" t="s">
        <v>1702</v>
      </c>
      <c r="AR529" s="61" t="s">
        <v>1702</v>
      </c>
      <c r="AS529" s="61" t="s">
        <v>3253</v>
      </c>
      <c r="AT529" s="61" t="s">
        <v>1702</v>
      </c>
      <c r="AU529" s="61" t="b">
        <v>1</v>
      </c>
      <c r="AV529" s="61" t="b">
        <v>0</v>
      </c>
      <c r="AW529" s="61" t="s">
        <v>1702</v>
      </c>
      <c r="AX529" s="61" t="s">
        <v>1702</v>
      </c>
      <c r="AY529" s="61">
        <v>0</v>
      </c>
      <c r="AZ529" s="61">
        <v>0</v>
      </c>
      <c r="BA529" s="61">
        <v>0</v>
      </c>
      <c r="BB529" s="61" t="s">
        <v>1999</v>
      </c>
      <c r="BC529" s="61">
        <v>3</v>
      </c>
      <c r="BD529" s="61" t="b">
        <v>0</v>
      </c>
      <c r="BH529" s="47" t="s">
        <v>1197</v>
      </c>
      <c r="BI529" s="47" t="str">
        <f t="shared" si="16"/>
        <v>Z08</v>
      </c>
      <c r="BJ529" s="47">
        <v>1219</v>
      </c>
    </row>
    <row r="530" spans="1:62" hidden="1">
      <c r="A530" s="61" t="b">
        <v>0</v>
      </c>
      <c r="B530" s="62">
        <v>12236</v>
      </c>
      <c r="C530" s="61" t="s">
        <v>1702</v>
      </c>
      <c r="D530" s="61" t="s">
        <v>3360</v>
      </c>
      <c r="E530" s="61" t="s">
        <v>5132</v>
      </c>
      <c r="F530" s="61" t="s">
        <v>1702</v>
      </c>
      <c r="G530" s="62" t="s">
        <v>1702</v>
      </c>
      <c r="H530" s="61" t="s">
        <v>1702</v>
      </c>
      <c r="I530" s="61" t="s">
        <v>1675</v>
      </c>
      <c r="J530" s="61" t="s">
        <v>3361</v>
      </c>
      <c r="K530" s="61" t="s">
        <v>5132</v>
      </c>
      <c r="L530" s="61" t="s">
        <v>2032</v>
      </c>
      <c r="M530" s="61" t="s">
        <v>1702</v>
      </c>
      <c r="N530" s="61" t="s">
        <v>1702</v>
      </c>
      <c r="O530" s="61" t="s">
        <v>1947</v>
      </c>
      <c r="P530" s="61">
        <v>1.6</v>
      </c>
      <c r="Q530" s="61">
        <v>20</v>
      </c>
      <c r="R530" s="61">
        <v>0</v>
      </c>
      <c r="S530" s="61" t="s">
        <v>2908</v>
      </c>
      <c r="T530" s="61" t="s">
        <v>2908</v>
      </c>
      <c r="U530" s="61" t="s">
        <v>2041</v>
      </c>
      <c r="V530" s="61" t="s">
        <v>5131</v>
      </c>
      <c r="W530" s="61" t="s">
        <v>1955</v>
      </c>
      <c r="X530" s="61" t="s">
        <v>1447</v>
      </c>
      <c r="Y530" s="61" t="s">
        <v>3245</v>
      </c>
      <c r="Z530" s="62">
        <v>1</v>
      </c>
      <c r="AA530" s="61">
        <v>47</v>
      </c>
      <c r="AB530" s="62">
        <v>1</v>
      </c>
      <c r="AC530" s="61">
        <v>47</v>
      </c>
      <c r="AD530" s="62">
        <v>1</v>
      </c>
      <c r="AE530" s="61">
        <v>47</v>
      </c>
      <c r="AF530" s="61" t="s">
        <v>2590</v>
      </c>
      <c r="AG530" s="61" t="s">
        <v>1959</v>
      </c>
      <c r="AH530" s="61" t="s">
        <v>1702</v>
      </c>
      <c r="AI530" s="61">
        <v>0</v>
      </c>
      <c r="AJ530" s="61" t="s">
        <v>4976</v>
      </c>
      <c r="AK530" s="62">
        <v>2026</v>
      </c>
      <c r="AL530" s="62">
        <v>2</v>
      </c>
      <c r="AM530" s="62">
        <v>0</v>
      </c>
      <c r="AN530" s="62">
        <v>2</v>
      </c>
      <c r="AO530" s="62">
        <v>21</v>
      </c>
      <c r="AP530" s="61" t="s">
        <v>1702</v>
      </c>
      <c r="AQ530" s="61" t="s">
        <v>1702</v>
      </c>
      <c r="AR530" s="61" t="s">
        <v>1702</v>
      </c>
      <c r="AS530" s="61" t="s">
        <v>3253</v>
      </c>
      <c r="AT530" s="61" t="s">
        <v>1702</v>
      </c>
      <c r="AU530" s="61" t="b">
        <v>1</v>
      </c>
      <c r="AV530" s="61" t="b">
        <v>0</v>
      </c>
      <c r="AW530" s="61" t="s">
        <v>1702</v>
      </c>
      <c r="AX530" s="61" t="s">
        <v>1702</v>
      </c>
      <c r="AY530" s="61">
        <v>0</v>
      </c>
      <c r="AZ530" s="61">
        <v>0</v>
      </c>
      <c r="BA530" s="61">
        <v>0</v>
      </c>
      <c r="BB530" s="61" t="s">
        <v>1999</v>
      </c>
      <c r="BC530" s="61">
        <v>3</v>
      </c>
      <c r="BD530" s="61" t="b">
        <v>0</v>
      </c>
      <c r="BH530" s="47" t="s">
        <v>1197</v>
      </c>
      <c r="BI530" s="47" t="str">
        <f t="shared" si="16"/>
        <v>Z08</v>
      </c>
      <c r="BJ530" s="47">
        <v>1219</v>
      </c>
    </row>
    <row r="531" spans="1:62" hidden="1">
      <c r="A531" s="61" t="b">
        <v>0</v>
      </c>
      <c r="B531" s="62">
        <v>12237</v>
      </c>
      <c r="C531" s="61" t="s">
        <v>1702</v>
      </c>
      <c r="D531" s="61" t="s">
        <v>3360</v>
      </c>
      <c r="E531" s="61" t="s">
        <v>5133</v>
      </c>
      <c r="F531" s="61" t="s">
        <v>6269</v>
      </c>
      <c r="G531" s="62">
        <v>3</v>
      </c>
      <c r="H531" s="61" t="s">
        <v>347</v>
      </c>
      <c r="I531" s="61" t="s">
        <v>1675</v>
      </c>
      <c r="J531" s="61" t="s">
        <v>3361</v>
      </c>
      <c r="K531" s="61" t="s">
        <v>5133</v>
      </c>
      <c r="L531" s="61" t="s">
        <v>2032</v>
      </c>
      <c r="M531" s="61" t="s">
        <v>1702</v>
      </c>
      <c r="N531" s="61" t="s">
        <v>1702</v>
      </c>
      <c r="O531" s="61" t="s">
        <v>1947</v>
      </c>
      <c r="P531" s="61">
        <v>1.6</v>
      </c>
      <c r="Q531" s="61">
        <v>1460</v>
      </c>
      <c r="R531" s="61">
        <v>520</v>
      </c>
      <c r="S531" s="61" t="s">
        <v>3107</v>
      </c>
      <c r="T531" s="61" t="s">
        <v>3108</v>
      </c>
      <c r="U531" s="61" t="s">
        <v>2041</v>
      </c>
      <c r="V531" s="61" t="s">
        <v>5134</v>
      </c>
      <c r="W531" s="61" t="s">
        <v>1955</v>
      </c>
      <c r="X531" s="61" t="s">
        <v>1447</v>
      </c>
      <c r="Y531" s="61" t="s">
        <v>3245</v>
      </c>
      <c r="Z531" s="62">
        <v>6</v>
      </c>
      <c r="AA531" s="61">
        <v>57</v>
      </c>
      <c r="AB531" s="62">
        <v>6</v>
      </c>
      <c r="AC531" s="61">
        <v>57</v>
      </c>
      <c r="AD531" s="62">
        <v>6</v>
      </c>
      <c r="AE531" s="61">
        <v>57</v>
      </c>
      <c r="AF531" s="61" t="s">
        <v>2265</v>
      </c>
      <c r="AG531" s="61" t="s">
        <v>1959</v>
      </c>
      <c r="AH531" s="61" t="s">
        <v>1702</v>
      </c>
      <c r="AI531" s="61">
        <v>0</v>
      </c>
      <c r="AJ531" s="61" t="s">
        <v>4956</v>
      </c>
      <c r="AK531" s="62">
        <v>2026</v>
      </c>
      <c r="AL531" s="62">
        <v>2</v>
      </c>
      <c r="AM531" s="62">
        <v>0</v>
      </c>
      <c r="AN531" s="62">
        <v>2</v>
      </c>
      <c r="AO531" s="62">
        <v>23</v>
      </c>
      <c r="AP531" s="61" t="s">
        <v>347</v>
      </c>
      <c r="AQ531" s="61" t="s">
        <v>1221</v>
      </c>
      <c r="AR531" s="61" t="s">
        <v>3109</v>
      </c>
      <c r="AS531" s="61" t="s">
        <v>3253</v>
      </c>
      <c r="AT531" s="61" t="s">
        <v>6568</v>
      </c>
      <c r="AU531" s="61" t="b">
        <v>1</v>
      </c>
      <c r="AV531" s="61" t="b">
        <v>0</v>
      </c>
      <c r="AW531" s="61" t="s">
        <v>1702</v>
      </c>
      <c r="AX531" s="61" t="s">
        <v>1702</v>
      </c>
      <c r="AY531" s="61">
        <v>0</v>
      </c>
      <c r="AZ531" s="61">
        <v>0</v>
      </c>
      <c r="BA531" s="61">
        <v>0</v>
      </c>
      <c r="BB531" s="61" t="s">
        <v>1999</v>
      </c>
      <c r="BC531" s="61">
        <v>3</v>
      </c>
      <c r="BD531" s="61" t="b">
        <v>0</v>
      </c>
      <c r="BH531" s="47" t="s">
        <v>1197</v>
      </c>
      <c r="BI531" s="47" t="str">
        <f t="shared" si="16"/>
        <v>Z08</v>
      </c>
      <c r="BJ531" s="47">
        <v>1219</v>
      </c>
    </row>
    <row r="532" spans="1:62" hidden="1">
      <c r="A532" s="61" t="b">
        <v>0</v>
      </c>
      <c r="B532" s="62">
        <v>12238</v>
      </c>
      <c r="C532" s="61" t="s">
        <v>1702</v>
      </c>
      <c r="D532" s="61" t="s">
        <v>3360</v>
      </c>
      <c r="E532" s="61" t="s">
        <v>5136</v>
      </c>
      <c r="F532" s="61" t="s">
        <v>1702</v>
      </c>
      <c r="G532" s="62" t="s">
        <v>1702</v>
      </c>
      <c r="H532" s="61" t="s">
        <v>1702</v>
      </c>
      <c r="I532" s="61" t="s">
        <v>1675</v>
      </c>
      <c r="J532" s="61" t="s">
        <v>3361</v>
      </c>
      <c r="K532" s="61" t="s">
        <v>5136</v>
      </c>
      <c r="L532" s="61" t="s">
        <v>2032</v>
      </c>
      <c r="M532" s="61" t="s">
        <v>1702</v>
      </c>
      <c r="N532" s="61" t="s">
        <v>1702</v>
      </c>
      <c r="O532" s="61" t="s">
        <v>1947</v>
      </c>
      <c r="P532" s="61">
        <v>1.6</v>
      </c>
      <c r="Q532" s="61">
        <v>50</v>
      </c>
      <c r="R532" s="61">
        <v>0</v>
      </c>
      <c r="S532" s="61" t="s">
        <v>5137</v>
      </c>
      <c r="T532" s="61" t="s">
        <v>5137</v>
      </c>
      <c r="U532" s="61" t="s">
        <v>2041</v>
      </c>
      <c r="V532" s="61" t="s">
        <v>5135</v>
      </c>
      <c r="W532" s="61" t="s">
        <v>1955</v>
      </c>
      <c r="X532" s="61" t="s">
        <v>1447</v>
      </c>
      <c r="Y532" s="61" t="s">
        <v>3245</v>
      </c>
      <c r="Z532" s="62">
        <v>1</v>
      </c>
      <c r="AA532" s="61">
        <v>100</v>
      </c>
      <c r="AB532" s="62">
        <v>1</v>
      </c>
      <c r="AC532" s="61">
        <v>100</v>
      </c>
      <c r="AD532" s="62">
        <v>1</v>
      </c>
      <c r="AE532" s="61">
        <v>100</v>
      </c>
      <c r="AF532" s="61" t="s">
        <v>2731</v>
      </c>
      <c r="AG532" s="61" t="s">
        <v>1958</v>
      </c>
      <c r="AH532" s="61" t="s">
        <v>1702</v>
      </c>
      <c r="AI532" s="61">
        <v>0</v>
      </c>
      <c r="AJ532" s="61" t="s">
        <v>4960</v>
      </c>
      <c r="AK532" s="62">
        <v>2026</v>
      </c>
      <c r="AL532" s="62">
        <v>3</v>
      </c>
      <c r="AM532" s="62">
        <v>0</v>
      </c>
      <c r="AN532" s="62">
        <v>2</v>
      </c>
      <c r="AO532" s="62">
        <v>6</v>
      </c>
      <c r="AP532" s="61" t="s">
        <v>1702</v>
      </c>
      <c r="AQ532" s="61" t="s">
        <v>1702</v>
      </c>
      <c r="AR532" s="61" t="s">
        <v>1702</v>
      </c>
      <c r="AS532" s="61" t="s">
        <v>3253</v>
      </c>
      <c r="AT532" s="61" t="s">
        <v>1702</v>
      </c>
      <c r="AU532" s="61" t="b">
        <v>1</v>
      </c>
      <c r="AV532" s="61" t="b">
        <v>0</v>
      </c>
      <c r="AW532" s="61" t="s">
        <v>1702</v>
      </c>
      <c r="AX532" s="61" t="s">
        <v>1702</v>
      </c>
      <c r="AY532" s="61">
        <v>0</v>
      </c>
      <c r="AZ532" s="61">
        <v>0</v>
      </c>
      <c r="BA532" s="61">
        <v>0</v>
      </c>
      <c r="BB532" s="61" t="s">
        <v>1999</v>
      </c>
      <c r="BC532" s="61">
        <v>3</v>
      </c>
      <c r="BD532" s="61" t="b">
        <v>0</v>
      </c>
      <c r="BH532" s="47" t="s">
        <v>1197</v>
      </c>
      <c r="BI532" s="47" t="str">
        <f t="shared" si="16"/>
        <v>Z08</v>
      </c>
      <c r="BJ532" s="47">
        <v>1219</v>
      </c>
    </row>
    <row r="533" spans="1:62" hidden="1">
      <c r="A533" s="61" t="b">
        <v>0</v>
      </c>
      <c r="B533" s="62">
        <v>12253</v>
      </c>
      <c r="C533" s="61" t="s">
        <v>1702</v>
      </c>
      <c r="D533" s="61" t="s">
        <v>3362</v>
      </c>
      <c r="E533" s="61" t="s">
        <v>4665</v>
      </c>
      <c r="F533" s="61" t="s">
        <v>1702</v>
      </c>
      <c r="G533" s="62" t="s">
        <v>1702</v>
      </c>
      <c r="H533" s="61" t="s">
        <v>1702</v>
      </c>
      <c r="I533" s="61" t="s">
        <v>1675</v>
      </c>
      <c r="J533" s="61" t="s">
        <v>3363</v>
      </c>
      <c r="K533" s="61" t="s">
        <v>4665</v>
      </c>
      <c r="L533" s="61" t="s">
        <v>2032</v>
      </c>
      <c r="M533" s="61" t="s">
        <v>1894</v>
      </c>
      <c r="N533" s="61" t="s">
        <v>1702</v>
      </c>
      <c r="O533" s="61" t="s">
        <v>1941</v>
      </c>
      <c r="P533" s="61">
        <v>2</v>
      </c>
      <c r="Q533" s="61">
        <v>47.6</v>
      </c>
      <c r="R533" s="61">
        <v>0</v>
      </c>
      <c r="S533" s="61" t="s">
        <v>4666</v>
      </c>
      <c r="T533" s="61" t="s">
        <v>4666</v>
      </c>
      <c r="U533" s="61" t="s">
        <v>2041</v>
      </c>
      <c r="V533" s="61" t="s">
        <v>4667</v>
      </c>
      <c r="W533" s="61" t="s">
        <v>1938</v>
      </c>
      <c r="X533" s="61" t="s">
        <v>1447</v>
      </c>
      <c r="Y533" s="61" t="s">
        <v>3276</v>
      </c>
      <c r="Z533" s="62">
        <v>1</v>
      </c>
      <c r="AA533" s="61">
        <v>174</v>
      </c>
      <c r="AB533" s="62">
        <v>1</v>
      </c>
      <c r="AC533" s="61">
        <v>174</v>
      </c>
      <c r="AD533" s="62">
        <v>1</v>
      </c>
      <c r="AE533" s="61">
        <v>174</v>
      </c>
      <c r="AF533" s="61" t="s">
        <v>2649</v>
      </c>
      <c r="AG533" s="61" t="s">
        <v>1958</v>
      </c>
      <c r="AH533" s="61" t="s">
        <v>1702</v>
      </c>
      <c r="AI533" s="61">
        <v>0</v>
      </c>
      <c r="AJ533" s="61" t="s">
        <v>4560</v>
      </c>
      <c r="AK533" s="62">
        <v>2026</v>
      </c>
      <c r="AL533" s="62">
        <v>2</v>
      </c>
      <c r="AM533" s="62">
        <v>0</v>
      </c>
      <c r="AN533" s="62">
        <v>3</v>
      </c>
      <c r="AO533" s="62">
        <v>14</v>
      </c>
      <c r="AP533" s="61" t="s">
        <v>1702</v>
      </c>
      <c r="AQ533" s="61" t="s">
        <v>1702</v>
      </c>
      <c r="AR533" s="61" t="s">
        <v>1702</v>
      </c>
      <c r="AS533" s="61" t="s">
        <v>3364</v>
      </c>
      <c r="AT533" s="61" t="s">
        <v>1702</v>
      </c>
      <c r="AU533" s="61" t="b">
        <v>1</v>
      </c>
      <c r="AV533" s="61" t="b">
        <v>0</v>
      </c>
      <c r="AW533" s="61" t="s">
        <v>1702</v>
      </c>
      <c r="AX533" s="61" t="s">
        <v>1702</v>
      </c>
      <c r="AY533" s="61">
        <v>0</v>
      </c>
      <c r="AZ533" s="61">
        <v>0</v>
      </c>
      <c r="BA533" s="61">
        <v>0</v>
      </c>
      <c r="BB533" s="61" t="s">
        <v>1991</v>
      </c>
      <c r="BC533" s="61">
        <v>6</v>
      </c>
      <c r="BD533" s="61" t="b">
        <v>0</v>
      </c>
      <c r="BH533" s="47" t="s">
        <v>1197</v>
      </c>
      <c r="BI533" s="47" t="str">
        <f t="shared" si="16"/>
        <v>Z18</v>
      </c>
      <c r="BJ533" s="47">
        <v>1219</v>
      </c>
    </row>
    <row r="534" spans="1:62" hidden="1">
      <c r="A534" s="61" t="b">
        <v>0</v>
      </c>
      <c r="B534" s="62">
        <v>12264</v>
      </c>
      <c r="C534" s="61" t="s">
        <v>1702</v>
      </c>
      <c r="D534" s="61" t="s">
        <v>3277</v>
      </c>
      <c r="E534" s="61" t="s">
        <v>3629</v>
      </c>
      <c r="F534" s="61" t="s">
        <v>1702</v>
      </c>
      <c r="G534" s="62" t="s">
        <v>1702</v>
      </c>
      <c r="H534" s="61" t="s">
        <v>1702</v>
      </c>
      <c r="I534" s="61" t="s">
        <v>1675</v>
      </c>
      <c r="J534" s="61" t="s">
        <v>3278</v>
      </c>
      <c r="K534" s="61" t="s">
        <v>3629</v>
      </c>
      <c r="L534" s="61" t="s">
        <v>2032</v>
      </c>
      <c r="M534" s="61" t="s">
        <v>1702</v>
      </c>
      <c r="N534" s="61" t="s">
        <v>1702</v>
      </c>
      <c r="O534" s="61" t="s">
        <v>1941</v>
      </c>
      <c r="P534" s="61">
        <v>0.7</v>
      </c>
      <c r="Q534" s="61">
        <v>47</v>
      </c>
      <c r="R534" s="61">
        <v>0</v>
      </c>
      <c r="S534" s="61" t="s">
        <v>3410</v>
      </c>
      <c r="T534" s="61" t="s">
        <v>3410</v>
      </c>
      <c r="U534" s="61" t="s">
        <v>2041</v>
      </c>
      <c r="V534" s="61" t="s">
        <v>3630</v>
      </c>
      <c r="W534" s="61" t="s">
        <v>1955</v>
      </c>
      <c r="X534" s="61" t="s">
        <v>1447</v>
      </c>
      <c r="Y534" s="61" t="s">
        <v>3279</v>
      </c>
      <c r="Z534" s="62">
        <v>1</v>
      </c>
      <c r="AA534" s="61">
        <v>224</v>
      </c>
      <c r="AB534" s="62">
        <v>1</v>
      </c>
      <c r="AC534" s="61">
        <v>224</v>
      </c>
      <c r="AD534" s="62">
        <v>1</v>
      </c>
      <c r="AE534" s="61">
        <v>224</v>
      </c>
      <c r="AF534" s="61" t="s">
        <v>2066</v>
      </c>
      <c r="AG534" s="61" t="s">
        <v>1958</v>
      </c>
      <c r="AH534" s="61" t="s">
        <v>1702</v>
      </c>
      <c r="AI534" s="61">
        <v>0</v>
      </c>
      <c r="AJ534" s="61" t="s">
        <v>2354</v>
      </c>
      <c r="AK534" s="62">
        <v>2025</v>
      </c>
      <c r="AL534" s="62">
        <v>11</v>
      </c>
      <c r="AM534" s="62">
        <v>0</v>
      </c>
      <c r="AN534" s="62">
        <v>6</v>
      </c>
      <c r="AO534" s="62">
        <v>5</v>
      </c>
      <c r="AP534" s="61" t="s">
        <v>1702</v>
      </c>
      <c r="AQ534" s="61" t="s">
        <v>1702</v>
      </c>
      <c r="AR534" s="61" t="s">
        <v>1702</v>
      </c>
      <c r="AS534" s="61" t="s">
        <v>3280</v>
      </c>
      <c r="AT534" s="61" t="s">
        <v>1702</v>
      </c>
      <c r="AU534" s="61" t="b">
        <v>1</v>
      </c>
      <c r="AV534" s="61" t="b">
        <v>0</v>
      </c>
      <c r="AW534" s="61" t="s">
        <v>1702</v>
      </c>
      <c r="AX534" s="61" t="s">
        <v>1702</v>
      </c>
      <c r="AY534" s="61">
        <v>0</v>
      </c>
      <c r="AZ534" s="61">
        <v>0</v>
      </c>
      <c r="BA534" s="61">
        <v>0</v>
      </c>
      <c r="BB534" s="61" t="s">
        <v>2000</v>
      </c>
      <c r="BC534" s="61">
        <v>1</v>
      </c>
      <c r="BD534" s="61" t="b">
        <v>0</v>
      </c>
      <c r="BH534" s="47" t="s">
        <v>1197</v>
      </c>
      <c r="BI534" s="47" t="str">
        <f t="shared" si="16"/>
        <v>Z18</v>
      </c>
      <c r="BJ534" s="47">
        <v>1219</v>
      </c>
    </row>
    <row r="535" spans="1:62" hidden="1">
      <c r="A535" s="61" t="b">
        <v>0</v>
      </c>
      <c r="B535" s="62">
        <v>12265</v>
      </c>
      <c r="C535" s="61" t="s">
        <v>1702</v>
      </c>
      <c r="D535" s="61" t="s">
        <v>3365</v>
      </c>
      <c r="E535" s="61" t="s">
        <v>4390</v>
      </c>
      <c r="F535" s="61" t="s">
        <v>1702</v>
      </c>
      <c r="G535" s="62" t="s">
        <v>1702</v>
      </c>
      <c r="H535" s="61" t="s">
        <v>1702</v>
      </c>
      <c r="I535" s="61" t="s">
        <v>1675</v>
      </c>
      <c r="J535" s="61" t="s">
        <v>3366</v>
      </c>
      <c r="K535" s="61" t="s">
        <v>4390</v>
      </c>
      <c r="L535" s="61" t="s">
        <v>2032</v>
      </c>
      <c r="M535" s="61" t="s">
        <v>1702</v>
      </c>
      <c r="N535" s="61" t="s">
        <v>1702</v>
      </c>
      <c r="O535" s="61" t="s">
        <v>1941</v>
      </c>
      <c r="P535" s="61">
        <v>0.7</v>
      </c>
      <c r="Q535" s="61">
        <v>70</v>
      </c>
      <c r="R535" s="61">
        <v>0</v>
      </c>
      <c r="S535" s="61" t="s">
        <v>3559</v>
      </c>
      <c r="T535" s="61" t="s">
        <v>3559</v>
      </c>
      <c r="U535" s="61" t="s">
        <v>2041</v>
      </c>
      <c r="V535" s="61" t="s">
        <v>4391</v>
      </c>
      <c r="W535" s="61" t="s">
        <v>1955</v>
      </c>
      <c r="X535" s="61" t="s">
        <v>1447</v>
      </c>
      <c r="Y535" s="61" t="s">
        <v>3279</v>
      </c>
      <c r="Z535" s="62">
        <v>1</v>
      </c>
      <c r="AA535" s="61">
        <v>68</v>
      </c>
      <c r="AB535" s="62">
        <v>1</v>
      </c>
      <c r="AC535" s="61">
        <v>68</v>
      </c>
      <c r="AD535" s="62">
        <v>1</v>
      </c>
      <c r="AE535" s="61">
        <v>68</v>
      </c>
      <c r="AF535" s="61" t="s">
        <v>2066</v>
      </c>
      <c r="AG535" s="61" t="s">
        <v>1958</v>
      </c>
      <c r="AH535" s="61" t="s">
        <v>1702</v>
      </c>
      <c r="AI535" s="61">
        <v>0</v>
      </c>
      <c r="AJ535" s="61" t="s">
        <v>4279</v>
      </c>
      <c r="AK535" s="62">
        <v>2026</v>
      </c>
      <c r="AL535" s="62">
        <v>1</v>
      </c>
      <c r="AM535" s="62">
        <v>0</v>
      </c>
      <c r="AN535" s="62">
        <v>4</v>
      </c>
      <c r="AO535" s="62">
        <v>1</v>
      </c>
      <c r="AP535" s="61" t="s">
        <v>1702</v>
      </c>
      <c r="AQ535" s="61" t="s">
        <v>1702</v>
      </c>
      <c r="AR535" s="61" t="s">
        <v>1702</v>
      </c>
      <c r="AS535" s="61" t="s">
        <v>3280</v>
      </c>
      <c r="AT535" s="61" t="s">
        <v>1702</v>
      </c>
      <c r="AU535" s="61" t="b">
        <v>1</v>
      </c>
      <c r="AV535" s="61" t="b">
        <v>0</v>
      </c>
      <c r="AW535" s="61" t="s">
        <v>1702</v>
      </c>
      <c r="AX535" s="61" t="s">
        <v>1702</v>
      </c>
      <c r="AY535" s="61">
        <v>0</v>
      </c>
      <c r="AZ535" s="61">
        <v>0</v>
      </c>
      <c r="BA535" s="61">
        <v>0</v>
      </c>
      <c r="BB535" s="61" t="s">
        <v>2000</v>
      </c>
      <c r="BC535" s="61">
        <v>1</v>
      </c>
      <c r="BD535" s="61" t="b">
        <v>0</v>
      </c>
      <c r="BH535" s="47" t="s">
        <v>1197</v>
      </c>
      <c r="BI535" s="47" t="str">
        <f t="shared" si="16"/>
        <v>Z18</v>
      </c>
      <c r="BJ535" s="47">
        <v>1219</v>
      </c>
    </row>
    <row r="536" spans="1:62" hidden="1">
      <c r="A536" s="61" t="b">
        <v>0</v>
      </c>
      <c r="B536" s="62">
        <v>12266</v>
      </c>
      <c r="C536" s="61" t="s">
        <v>1702</v>
      </c>
      <c r="D536" s="61" t="s">
        <v>3365</v>
      </c>
      <c r="E536" s="61" t="s">
        <v>4670</v>
      </c>
      <c r="F536" s="61" t="s">
        <v>1702</v>
      </c>
      <c r="G536" s="62" t="s">
        <v>1702</v>
      </c>
      <c r="H536" s="61" t="s">
        <v>1702</v>
      </c>
      <c r="I536" s="61" t="s">
        <v>1675</v>
      </c>
      <c r="J536" s="61" t="s">
        <v>3366</v>
      </c>
      <c r="K536" s="61" t="s">
        <v>4670</v>
      </c>
      <c r="L536" s="61" t="s">
        <v>2032</v>
      </c>
      <c r="M536" s="61" t="s">
        <v>1702</v>
      </c>
      <c r="N536" s="61" t="s">
        <v>1702</v>
      </c>
      <c r="O536" s="61" t="s">
        <v>1941</v>
      </c>
      <c r="P536" s="61">
        <v>0.7</v>
      </c>
      <c r="Q536" s="61">
        <v>89</v>
      </c>
      <c r="R536" s="61">
        <v>0</v>
      </c>
      <c r="S536" s="61" t="s">
        <v>4671</v>
      </c>
      <c r="T536" s="61" t="s">
        <v>4671</v>
      </c>
      <c r="U536" s="61" t="s">
        <v>2041</v>
      </c>
      <c r="V536" s="61" t="s">
        <v>4672</v>
      </c>
      <c r="W536" s="61" t="s">
        <v>1955</v>
      </c>
      <c r="X536" s="61" t="s">
        <v>1447</v>
      </c>
      <c r="Y536" s="61" t="s">
        <v>3279</v>
      </c>
      <c r="Z536" s="62">
        <v>1</v>
      </c>
      <c r="AA536" s="61">
        <v>278</v>
      </c>
      <c r="AB536" s="62">
        <v>1</v>
      </c>
      <c r="AC536" s="61">
        <v>278</v>
      </c>
      <c r="AD536" s="62">
        <v>1</v>
      </c>
      <c r="AE536" s="61">
        <v>278</v>
      </c>
      <c r="AF536" s="61" t="s">
        <v>2338</v>
      </c>
      <c r="AG536" s="61" t="s">
        <v>1958</v>
      </c>
      <c r="AH536" s="61" t="s">
        <v>1702</v>
      </c>
      <c r="AI536" s="61">
        <v>0</v>
      </c>
      <c r="AJ536" s="61" t="s">
        <v>4564</v>
      </c>
      <c r="AK536" s="62">
        <v>2026</v>
      </c>
      <c r="AL536" s="62">
        <v>1</v>
      </c>
      <c r="AM536" s="62">
        <v>0</v>
      </c>
      <c r="AN536" s="62">
        <v>3</v>
      </c>
      <c r="AO536" s="62">
        <v>27</v>
      </c>
      <c r="AP536" s="61" t="s">
        <v>1702</v>
      </c>
      <c r="AQ536" s="61" t="s">
        <v>1702</v>
      </c>
      <c r="AR536" s="61" t="s">
        <v>1702</v>
      </c>
      <c r="AS536" s="61" t="s">
        <v>3280</v>
      </c>
      <c r="AT536" s="61" t="s">
        <v>1702</v>
      </c>
      <c r="AU536" s="61" t="b">
        <v>1</v>
      </c>
      <c r="AV536" s="61" t="b">
        <v>0</v>
      </c>
      <c r="AW536" s="61" t="s">
        <v>1702</v>
      </c>
      <c r="AX536" s="61" t="s">
        <v>1702</v>
      </c>
      <c r="AY536" s="61">
        <v>0</v>
      </c>
      <c r="AZ536" s="61">
        <v>0</v>
      </c>
      <c r="BA536" s="61">
        <v>0</v>
      </c>
      <c r="BB536" s="61" t="s">
        <v>2000</v>
      </c>
      <c r="BC536" s="61">
        <v>1</v>
      </c>
      <c r="BD536" s="61" t="b">
        <v>0</v>
      </c>
      <c r="BH536" s="47" t="s">
        <v>1197</v>
      </c>
      <c r="BI536" s="47" t="str">
        <f t="shared" si="16"/>
        <v>Z18</v>
      </c>
      <c r="BJ536" s="47">
        <v>1219</v>
      </c>
    </row>
    <row r="537" spans="1:62" hidden="1">
      <c r="A537" s="61" t="b">
        <v>0</v>
      </c>
      <c r="B537" s="62">
        <v>12271</v>
      </c>
      <c r="C537" s="61" t="s">
        <v>1702</v>
      </c>
      <c r="D537" s="61" t="s">
        <v>6864</v>
      </c>
      <c r="E537" s="61" t="s">
        <v>6865</v>
      </c>
      <c r="F537" s="61" t="s">
        <v>6224</v>
      </c>
      <c r="G537" s="62" t="s">
        <v>1702</v>
      </c>
      <c r="H537" s="61" t="s">
        <v>200</v>
      </c>
      <c r="I537" s="61" t="s">
        <v>1675</v>
      </c>
      <c r="J537" s="61" t="s">
        <v>6430</v>
      </c>
      <c r="K537" s="61" t="s">
        <v>6865</v>
      </c>
      <c r="L537" s="61" t="s">
        <v>2032</v>
      </c>
      <c r="M537" s="61" t="s">
        <v>1702</v>
      </c>
      <c r="N537" s="61" t="s">
        <v>1702</v>
      </c>
      <c r="O537" s="61" t="s">
        <v>1941</v>
      </c>
      <c r="P537" s="61">
        <v>1.2</v>
      </c>
      <c r="Q537" s="61">
        <v>56</v>
      </c>
      <c r="R537" s="61">
        <v>346</v>
      </c>
      <c r="S537" s="61" t="s">
        <v>6322</v>
      </c>
      <c r="T537" s="61" t="s">
        <v>6322</v>
      </c>
      <c r="U537" s="61" t="s">
        <v>2041</v>
      </c>
      <c r="V537" s="61" t="s">
        <v>6866</v>
      </c>
      <c r="W537" s="61" t="s">
        <v>1955</v>
      </c>
      <c r="X537" s="61" t="s">
        <v>1447</v>
      </c>
      <c r="Y537" s="61" t="s">
        <v>4153</v>
      </c>
      <c r="Z537" s="62">
        <v>555</v>
      </c>
      <c r="AA537" s="61">
        <v>100</v>
      </c>
      <c r="AB537" s="62">
        <v>555</v>
      </c>
      <c r="AC537" s="61">
        <v>100</v>
      </c>
      <c r="AD537" s="62">
        <v>555</v>
      </c>
      <c r="AE537" s="61">
        <v>100</v>
      </c>
      <c r="AF537" s="61" t="s">
        <v>2083</v>
      </c>
      <c r="AG537" s="61" t="s">
        <v>1959</v>
      </c>
      <c r="AH537" s="61" t="s">
        <v>1702</v>
      </c>
      <c r="AI537" s="61">
        <v>0</v>
      </c>
      <c r="AJ537" s="61" t="s">
        <v>6724</v>
      </c>
      <c r="AK537" s="62">
        <v>2026</v>
      </c>
      <c r="AL537" s="62">
        <v>5</v>
      </c>
      <c r="AM537" s="62">
        <v>0</v>
      </c>
      <c r="AN537" s="62">
        <v>0</v>
      </c>
      <c r="AO537" s="62">
        <v>11</v>
      </c>
      <c r="AP537" s="61" t="s">
        <v>200</v>
      </c>
      <c r="AQ537" s="61" t="s">
        <v>1298</v>
      </c>
      <c r="AR537" s="61" t="s">
        <v>2635</v>
      </c>
      <c r="AS537" s="61" t="s">
        <v>4154</v>
      </c>
      <c r="AT537" s="61" t="s">
        <v>1702</v>
      </c>
      <c r="AU537" s="61" t="b">
        <v>0</v>
      </c>
      <c r="AV537" s="61" t="b">
        <v>0</v>
      </c>
      <c r="AW537" s="61" t="s">
        <v>1702</v>
      </c>
      <c r="AX537" s="61" t="s">
        <v>1702</v>
      </c>
      <c r="AY537" s="61">
        <v>0</v>
      </c>
      <c r="AZ537" s="61">
        <v>0</v>
      </c>
      <c r="BA537" s="61">
        <v>0</v>
      </c>
      <c r="BB537" s="61" t="s">
        <v>2000</v>
      </c>
      <c r="BC537" s="61">
        <v>2</v>
      </c>
      <c r="BD537" s="61" t="b">
        <v>0</v>
      </c>
      <c r="BH537" s="47" t="s">
        <v>1197</v>
      </c>
      <c r="BI537" s="47" t="str">
        <f t="shared" si="16"/>
        <v>Z18</v>
      </c>
      <c r="BJ537" s="47">
        <v>1219</v>
      </c>
    </row>
    <row r="538" spans="1:62" hidden="1">
      <c r="A538" s="61" t="b">
        <v>0</v>
      </c>
      <c r="B538" s="62">
        <v>12285</v>
      </c>
      <c r="C538" s="61" t="s">
        <v>1702</v>
      </c>
      <c r="D538" s="61" t="s">
        <v>3367</v>
      </c>
      <c r="E538" s="61" t="s">
        <v>4392</v>
      </c>
      <c r="F538" s="61" t="s">
        <v>1702</v>
      </c>
      <c r="G538" s="62" t="s">
        <v>1702</v>
      </c>
      <c r="H538" s="61" t="s">
        <v>1702</v>
      </c>
      <c r="I538" s="61" t="s">
        <v>1675</v>
      </c>
      <c r="J538" s="61" t="s">
        <v>3368</v>
      </c>
      <c r="K538" s="61" t="s">
        <v>4392</v>
      </c>
      <c r="L538" s="61" t="s">
        <v>2032</v>
      </c>
      <c r="M538" s="61" t="s">
        <v>1702</v>
      </c>
      <c r="N538" s="61" t="s">
        <v>1702</v>
      </c>
      <c r="O538" s="61" t="s">
        <v>1941</v>
      </c>
      <c r="P538" s="61">
        <v>1.6</v>
      </c>
      <c r="Q538" s="61">
        <v>20</v>
      </c>
      <c r="R538" s="61">
        <v>0</v>
      </c>
      <c r="S538" s="61" t="s">
        <v>2908</v>
      </c>
      <c r="T538" s="61" t="s">
        <v>2908</v>
      </c>
      <c r="U538" s="61" t="s">
        <v>2041</v>
      </c>
      <c r="V538" s="61" t="s">
        <v>4393</v>
      </c>
      <c r="W538" s="61" t="s">
        <v>1955</v>
      </c>
      <c r="X538" s="61" t="s">
        <v>1447</v>
      </c>
      <c r="Y538" s="61" t="s">
        <v>3370</v>
      </c>
      <c r="Z538" s="62">
        <v>1</v>
      </c>
      <c r="AA538" s="61">
        <v>55</v>
      </c>
      <c r="AB538" s="62">
        <v>1</v>
      </c>
      <c r="AC538" s="61">
        <v>55</v>
      </c>
      <c r="AD538" s="62">
        <v>1</v>
      </c>
      <c r="AE538" s="61">
        <v>55</v>
      </c>
      <c r="AF538" s="61" t="s">
        <v>2295</v>
      </c>
      <c r="AG538" s="61" t="s">
        <v>1958</v>
      </c>
      <c r="AH538" s="61" t="s">
        <v>1702</v>
      </c>
      <c r="AI538" s="61">
        <v>0</v>
      </c>
      <c r="AJ538" s="61" t="s">
        <v>4341</v>
      </c>
      <c r="AK538" s="62">
        <v>2026</v>
      </c>
      <c r="AL538" s="62">
        <v>1</v>
      </c>
      <c r="AM538" s="62">
        <v>0</v>
      </c>
      <c r="AN538" s="62">
        <v>4</v>
      </c>
      <c r="AO538" s="62">
        <v>13</v>
      </c>
      <c r="AP538" s="61" t="s">
        <v>1702</v>
      </c>
      <c r="AQ538" s="61" t="s">
        <v>1702</v>
      </c>
      <c r="AR538" s="61" t="s">
        <v>1702</v>
      </c>
      <c r="AS538" s="61" t="s">
        <v>3369</v>
      </c>
      <c r="AT538" s="61" t="s">
        <v>1702</v>
      </c>
      <c r="AU538" s="61" t="b">
        <v>1</v>
      </c>
      <c r="AV538" s="61" t="b">
        <v>0</v>
      </c>
      <c r="AW538" s="61" t="s">
        <v>1702</v>
      </c>
      <c r="AX538" s="61" t="s">
        <v>1702</v>
      </c>
      <c r="AY538" s="61">
        <v>0</v>
      </c>
      <c r="AZ538" s="61">
        <v>0</v>
      </c>
      <c r="BA538" s="61">
        <v>0</v>
      </c>
      <c r="BB538" s="61" t="s">
        <v>2000</v>
      </c>
      <c r="BC538" s="61">
        <v>3</v>
      </c>
      <c r="BD538" s="61" t="b">
        <v>0</v>
      </c>
      <c r="BH538" s="47" t="s">
        <v>1197</v>
      </c>
      <c r="BI538" s="47" t="str">
        <f t="shared" si="16"/>
        <v>Z18</v>
      </c>
      <c r="BJ538" s="47">
        <v>1219</v>
      </c>
    </row>
    <row r="539" spans="1:62" hidden="1">
      <c r="A539" s="61" t="b">
        <v>0</v>
      </c>
      <c r="B539" s="62">
        <v>12287</v>
      </c>
      <c r="C539" s="61" t="s">
        <v>1702</v>
      </c>
      <c r="D539" s="61" t="s">
        <v>3371</v>
      </c>
      <c r="E539" s="61" t="s">
        <v>5612</v>
      </c>
      <c r="F539" s="61" t="s">
        <v>6269</v>
      </c>
      <c r="G539" s="62">
        <v>3</v>
      </c>
      <c r="H539" s="61" t="s">
        <v>347</v>
      </c>
      <c r="I539" s="61" t="s">
        <v>1675</v>
      </c>
      <c r="J539" s="61" t="s">
        <v>3372</v>
      </c>
      <c r="K539" s="61" t="s">
        <v>5612</v>
      </c>
      <c r="L539" s="61" t="s">
        <v>2032</v>
      </c>
      <c r="M539" s="61" t="s">
        <v>1702</v>
      </c>
      <c r="N539" s="61" t="s">
        <v>1702</v>
      </c>
      <c r="O539" s="61" t="s">
        <v>1941</v>
      </c>
      <c r="P539" s="61">
        <v>1.6</v>
      </c>
      <c r="Q539" s="61">
        <v>1460</v>
      </c>
      <c r="R539" s="61">
        <v>520</v>
      </c>
      <c r="S539" s="61" t="s">
        <v>3107</v>
      </c>
      <c r="T539" s="61" t="s">
        <v>3108</v>
      </c>
      <c r="U539" s="61" t="s">
        <v>2041</v>
      </c>
      <c r="V539" s="61" t="s">
        <v>5613</v>
      </c>
      <c r="W539" s="61" t="s">
        <v>1955</v>
      </c>
      <c r="X539" s="61" t="s">
        <v>1447</v>
      </c>
      <c r="Y539" s="61" t="s">
        <v>3370</v>
      </c>
      <c r="Z539" s="62">
        <v>1</v>
      </c>
      <c r="AA539" s="61">
        <v>9</v>
      </c>
      <c r="AB539" s="62">
        <v>1</v>
      </c>
      <c r="AC539" s="61">
        <v>9</v>
      </c>
      <c r="AD539" s="62">
        <v>1</v>
      </c>
      <c r="AE539" s="61">
        <v>9</v>
      </c>
      <c r="AF539" s="61" t="s">
        <v>2348</v>
      </c>
      <c r="AG539" s="61" t="s">
        <v>1959</v>
      </c>
      <c r="AH539" s="61" t="s">
        <v>1702</v>
      </c>
      <c r="AI539" s="61">
        <v>0</v>
      </c>
      <c r="AJ539" s="61" t="s">
        <v>5485</v>
      </c>
      <c r="AK539" s="62">
        <v>2026</v>
      </c>
      <c r="AL539" s="62">
        <v>3</v>
      </c>
      <c r="AM539" s="62">
        <v>0</v>
      </c>
      <c r="AN539" s="62">
        <v>1</v>
      </c>
      <c r="AO539" s="62">
        <v>23</v>
      </c>
      <c r="AP539" s="61" t="s">
        <v>347</v>
      </c>
      <c r="AQ539" s="61" t="s">
        <v>1221</v>
      </c>
      <c r="AR539" s="61" t="s">
        <v>3109</v>
      </c>
      <c r="AS539" s="61" t="s">
        <v>3369</v>
      </c>
      <c r="AT539" s="61" t="s">
        <v>6568</v>
      </c>
      <c r="AU539" s="61" t="b">
        <v>1</v>
      </c>
      <c r="AV539" s="61" t="b">
        <v>0</v>
      </c>
      <c r="AW539" s="61" t="s">
        <v>1702</v>
      </c>
      <c r="AX539" s="61" t="s">
        <v>1702</v>
      </c>
      <c r="AY539" s="61">
        <v>0</v>
      </c>
      <c r="AZ539" s="61">
        <v>0</v>
      </c>
      <c r="BA539" s="61">
        <v>0</v>
      </c>
      <c r="BB539" s="61" t="s">
        <v>2000</v>
      </c>
      <c r="BC539" s="61">
        <v>3</v>
      </c>
      <c r="BD539" s="61" t="b">
        <v>0</v>
      </c>
      <c r="BH539" s="47" t="s">
        <v>1197</v>
      </c>
      <c r="BI539" s="47" t="str">
        <f t="shared" si="16"/>
        <v>Z18</v>
      </c>
      <c r="BJ539" s="47">
        <v>1219</v>
      </c>
    </row>
    <row r="540" spans="1:62" hidden="1">
      <c r="A540" s="61" t="b">
        <v>0</v>
      </c>
      <c r="B540" s="62">
        <v>12288</v>
      </c>
      <c r="C540" s="61" t="s">
        <v>1702</v>
      </c>
      <c r="D540" s="61" t="s">
        <v>3373</v>
      </c>
      <c r="E540" s="61" t="s">
        <v>4673</v>
      </c>
      <c r="F540" s="61" t="s">
        <v>1702</v>
      </c>
      <c r="G540" s="62" t="s">
        <v>1702</v>
      </c>
      <c r="H540" s="61" t="s">
        <v>1702</v>
      </c>
      <c r="I540" s="61" t="s">
        <v>1675</v>
      </c>
      <c r="J540" s="61" t="s">
        <v>3374</v>
      </c>
      <c r="K540" s="61" t="s">
        <v>4674</v>
      </c>
      <c r="L540" s="61" t="s">
        <v>2032</v>
      </c>
      <c r="M540" s="61" t="s">
        <v>1702</v>
      </c>
      <c r="N540" s="61" t="s">
        <v>1702</v>
      </c>
      <c r="O540" s="61" t="s">
        <v>1941</v>
      </c>
      <c r="P540" s="61">
        <v>2</v>
      </c>
      <c r="Q540" s="61">
        <v>176</v>
      </c>
      <c r="R540" s="61">
        <v>663</v>
      </c>
      <c r="S540" s="61" t="s">
        <v>2862</v>
      </c>
      <c r="T540" s="61" t="s">
        <v>1702</v>
      </c>
      <c r="U540" s="61" t="s">
        <v>2041</v>
      </c>
      <c r="V540" s="61" t="s">
        <v>4675</v>
      </c>
      <c r="W540" s="61" t="s">
        <v>1955</v>
      </c>
      <c r="X540" s="61" t="s">
        <v>1447</v>
      </c>
      <c r="Y540" s="61" t="s">
        <v>3370</v>
      </c>
      <c r="Z540" s="62">
        <v>70</v>
      </c>
      <c r="AA540" s="61">
        <v>127</v>
      </c>
      <c r="AB540" s="62">
        <v>70</v>
      </c>
      <c r="AC540" s="61">
        <v>127</v>
      </c>
      <c r="AD540" s="62">
        <v>70</v>
      </c>
      <c r="AE540" s="61">
        <v>127</v>
      </c>
      <c r="AF540" s="61" t="s">
        <v>2037</v>
      </c>
      <c r="AG540" s="61" t="s">
        <v>3737</v>
      </c>
      <c r="AH540" s="61" t="s">
        <v>4676</v>
      </c>
      <c r="AI540" s="61">
        <v>0</v>
      </c>
      <c r="AJ540" s="61" t="s">
        <v>4551</v>
      </c>
      <c r="AK540" s="62">
        <v>2026</v>
      </c>
      <c r="AL540" s="62">
        <v>1</v>
      </c>
      <c r="AM540" s="62">
        <v>0</v>
      </c>
      <c r="AN540" s="62">
        <v>3</v>
      </c>
      <c r="AO540" s="62">
        <v>26</v>
      </c>
      <c r="AP540" s="61" t="s">
        <v>1702</v>
      </c>
      <c r="AQ540" s="61" t="s">
        <v>1702</v>
      </c>
      <c r="AR540" s="61" t="s">
        <v>1702</v>
      </c>
      <c r="AS540" s="61" t="s">
        <v>3375</v>
      </c>
      <c r="AT540" s="61" t="s">
        <v>1702</v>
      </c>
      <c r="AU540" s="61" t="b">
        <v>1</v>
      </c>
      <c r="AV540" s="61" t="b">
        <v>0</v>
      </c>
      <c r="AW540" s="61" t="s">
        <v>1702</v>
      </c>
      <c r="AX540" s="61" t="s">
        <v>1702</v>
      </c>
      <c r="AY540" s="61">
        <v>0</v>
      </c>
      <c r="AZ540" s="61">
        <v>0</v>
      </c>
      <c r="BA540" s="61">
        <v>0</v>
      </c>
      <c r="BB540" s="61" t="s">
        <v>2000</v>
      </c>
      <c r="BC540" s="61">
        <v>4</v>
      </c>
      <c r="BD540" s="61" t="b">
        <v>0</v>
      </c>
      <c r="BH540" s="47" t="s">
        <v>1197</v>
      </c>
      <c r="BI540" s="47" t="str">
        <f t="shared" si="16"/>
        <v>Z18</v>
      </c>
      <c r="BJ540" s="47">
        <v>1219</v>
      </c>
    </row>
    <row r="541" spans="1:62" hidden="1">
      <c r="A541" s="61" t="b">
        <v>0</v>
      </c>
      <c r="B541" s="62">
        <v>12289</v>
      </c>
      <c r="C541" s="61" t="s">
        <v>1702</v>
      </c>
      <c r="D541" s="61" t="s">
        <v>3376</v>
      </c>
      <c r="E541" s="61" t="s">
        <v>4677</v>
      </c>
      <c r="F541" s="61" t="s">
        <v>2119</v>
      </c>
      <c r="G541" s="62" t="s">
        <v>1702</v>
      </c>
      <c r="H541" s="61" t="s">
        <v>580</v>
      </c>
      <c r="I541" s="61" t="s">
        <v>1675</v>
      </c>
      <c r="J541" s="61" t="s">
        <v>3377</v>
      </c>
      <c r="K541" s="61" t="s">
        <v>4678</v>
      </c>
      <c r="L541" s="61" t="s">
        <v>2032</v>
      </c>
      <c r="M541" s="61" t="s">
        <v>1702</v>
      </c>
      <c r="N541" s="61" t="s">
        <v>1702</v>
      </c>
      <c r="O541" s="61" t="s">
        <v>1941</v>
      </c>
      <c r="P541" s="61">
        <v>2</v>
      </c>
      <c r="Q541" s="61">
        <v>554</v>
      </c>
      <c r="R541" s="61">
        <v>795</v>
      </c>
      <c r="S541" s="61" t="s">
        <v>3902</v>
      </c>
      <c r="T541" s="61" t="s">
        <v>1702</v>
      </c>
      <c r="U541" s="61" t="s">
        <v>2041</v>
      </c>
      <c r="V541" s="61" t="s">
        <v>4679</v>
      </c>
      <c r="W541" s="61" t="s">
        <v>1955</v>
      </c>
      <c r="X541" s="61" t="s">
        <v>1447</v>
      </c>
      <c r="Y541" s="61" t="s">
        <v>3370</v>
      </c>
      <c r="Z541" s="62">
        <v>7</v>
      </c>
      <c r="AA541" s="61">
        <v>48</v>
      </c>
      <c r="AB541" s="62">
        <v>7</v>
      </c>
      <c r="AC541" s="61">
        <v>48</v>
      </c>
      <c r="AD541" s="62">
        <v>7</v>
      </c>
      <c r="AE541" s="61">
        <v>48</v>
      </c>
      <c r="AF541" s="61" t="s">
        <v>2045</v>
      </c>
      <c r="AG541" s="61" t="s">
        <v>3737</v>
      </c>
      <c r="AH541" s="61" t="s">
        <v>4680</v>
      </c>
      <c r="AI541" s="61">
        <v>0</v>
      </c>
      <c r="AJ541" s="61" t="s">
        <v>4558</v>
      </c>
      <c r="AK541" s="62">
        <v>2026</v>
      </c>
      <c r="AL541" s="62">
        <v>2</v>
      </c>
      <c r="AM541" s="62">
        <v>0</v>
      </c>
      <c r="AN541" s="62">
        <v>3</v>
      </c>
      <c r="AO541" s="62">
        <v>13</v>
      </c>
      <c r="AP541" s="61" t="s">
        <v>580</v>
      </c>
      <c r="AQ541" s="61" t="s">
        <v>1270</v>
      </c>
      <c r="AR541" s="61" t="s">
        <v>4226</v>
      </c>
      <c r="AS541" s="61" t="s">
        <v>3378</v>
      </c>
      <c r="AT541" s="61" t="s">
        <v>1702</v>
      </c>
      <c r="AU541" s="61" t="b">
        <v>1</v>
      </c>
      <c r="AV541" s="61" t="b">
        <v>0</v>
      </c>
      <c r="AW541" s="61" t="s">
        <v>1702</v>
      </c>
      <c r="AX541" s="61" t="s">
        <v>1702</v>
      </c>
      <c r="AY541" s="61">
        <v>0</v>
      </c>
      <c r="AZ541" s="61">
        <v>0</v>
      </c>
      <c r="BA541" s="61">
        <v>0</v>
      </c>
      <c r="BB541" s="61" t="s">
        <v>2000</v>
      </c>
      <c r="BC541" s="61">
        <v>4</v>
      </c>
      <c r="BD541" s="61" t="b">
        <v>0</v>
      </c>
      <c r="BH541" s="47" t="s">
        <v>1197</v>
      </c>
      <c r="BI541" s="47" t="str">
        <f t="shared" si="16"/>
        <v>Z18</v>
      </c>
      <c r="BJ541" s="47">
        <v>1219</v>
      </c>
    </row>
    <row r="542" spans="1:62" hidden="1">
      <c r="A542" s="61" t="b">
        <v>0</v>
      </c>
      <c r="B542" s="62">
        <v>12290</v>
      </c>
      <c r="C542" s="61" t="s">
        <v>1702</v>
      </c>
      <c r="D542" s="61" t="s">
        <v>3376</v>
      </c>
      <c r="E542" s="61" t="s">
        <v>4681</v>
      </c>
      <c r="F542" s="61" t="s">
        <v>2065</v>
      </c>
      <c r="G542" s="62" t="s">
        <v>1702</v>
      </c>
      <c r="H542" s="61" t="s">
        <v>1162</v>
      </c>
      <c r="I542" s="61" t="s">
        <v>1675</v>
      </c>
      <c r="J542" s="61" t="s">
        <v>3377</v>
      </c>
      <c r="K542" s="61" t="s">
        <v>4682</v>
      </c>
      <c r="L542" s="61" t="s">
        <v>2032</v>
      </c>
      <c r="M542" s="61" t="s">
        <v>1702</v>
      </c>
      <c r="N542" s="61" t="s">
        <v>1702</v>
      </c>
      <c r="O542" s="61" t="s">
        <v>1941</v>
      </c>
      <c r="P542" s="61">
        <v>2</v>
      </c>
      <c r="Q542" s="61">
        <v>77</v>
      </c>
      <c r="R542" s="61">
        <v>1150</v>
      </c>
      <c r="S542" s="61" t="s">
        <v>2796</v>
      </c>
      <c r="T542" s="61" t="s">
        <v>2796</v>
      </c>
      <c r="U542" s="61" t="s">
        <v>2041</v>
      </c>
      <c r="V542" s="61" t="s">
        <v>4683</v>
      </c>
      <c r="W542" s="61" t="s">
        <v>1955</v>
      </c>
      <c r="X542" s="61" t="s">
        <v>1447</v>
      </c>
      <c r="Y542" s="61" t="s">
        <v>3370</v>
      </c>
      <c r="Z542" s="62">
        <v>17</v>
      </c>
      <c r="AA542" s="61">
        <v>23</v>
      </c>
      <c r="AB542" s="62">
        <v>17</v>
      </c>
      <c r="AC542" s="61">
        <v>23</v>
      </c>
      <c r="AD542" s="62">
        <v>17</v>
      </c>
      <c r="AE542" s="61">
        <v>23</v>
      </c>
      <c r="AF542" s="61" t="s">
        <v>2206</v>
      </c>
      <c r="AG542" s="61" t="s">
        <v>3734</v>
      </c>
      <c r="AH542" s="61" t="s">
        <v>4684</v>
      </c>
      <c r="AI542" s="61">
        <v>0</v>
      </c>
      <c r="AJ542" s="61" t="s">
        <v>4531</v>
      </c>
      <c r="AK542" s="62">
        <v>2026</v>
      </c>
      <c r="AL542" s="62">
        <v>2</v>
      </c>
      <c r="AM542" s="62">
        <v>0</v>
      </c>
      <c r="AN542" s="62">
        <v>3</v>
      </c>
      <c r="AO542" s="62">
        <v>8</v>
      </c>
      <c r="AP542" s="61" t="s">
        <v>1162</v>
      </c>
      <c r="AQ542" s="61" t="s">
        <v>1227</v>
      </c>
      <c r="AR542" s="61" t="s">
        <v>4076</v>
      </c>
      <c r="AS542" s="61" t="s">
        <v>3378</v>
      </c>
      <c r="AT542" s="61" t="s">
        <v>1702</v>
      </c>
      <c r="AU542" s="61" t="b">
        <v>1</v>
      </c>
      <c r="AV542" s="61" t="b">
        <v>0</v>
      </c>
      <c r="AW542" s="61" t="s">
        <v>1702</v>
      </c>
      <c r="AX542" s="61" t="s">
        <v>1702</v>
      </c>
      <c r="AY542" s="61">
        <v>0</v>
      </c>
      <c r="AZ542" s="61">
        <v>0</v>
      </c>
      <c r="BA542" s="61">
        <v>0</v>
      </c>
      <c r="BB542" s="61" t="s">
        <v>2000</v>
      </c>
      <c r="BC542" s="61">
        <v>4</v>
      </c>
      <c r="BD542" s="61" t="b">
        <v>0</v>
      </c>
      <c r="BH542" s="47" t="s">
        <v>1197</v>
      </c>
      <c r="BI542" s="47" t="str">
        <f t="shared" si="16"/>
        <v>Z18</v>
      </c>
      <c r="BJ542" s="47">
        <v>1219</v>
      </c>
    </row>
    <row r="543" spans="1:62" hidden="1">
      <c r="A543" s="61" t="b">
        <v>0</v>
      </c>
      <c r="B543" s="62">
        <v>12291</v>
      </c>
      <c r="C543" s="61" t="s">
        <v>1702</v>
      </c>
      <c r="D543" s="61" t="s">
        <v>3379</v>
      </c>
      <c r="E543" s="61" t="s">
        <v>5138</v>
      </c>
      <c r="F543" s="61" t="s">
        <v>1702</v>
      </c>
      <c r="G543" s="62" t="s">
        <v>1702</v>
      </c>
      <c r="H543" s="61" t="s">
        <v>1702</v>
      </c>
      <c r="I543" s="61" t="s">
        <v>1675</v>
      </c>
      <c r="J543" s="61" t="s">
        <v>3380</v>
      </c>
      <c r="K543" s="61" t="s">
        <v>5138</v>
      </c>
      <c r="L543" s="61" t="s">
        <v>2032</v>
      </c>
      <c r="M543" s="61" t="s">
        <v>1702</v>
      </c>
      <c r="N543" s="61" t="s">
        <v>1702</v>
      </c>
      <c r="O543" s="61" t="s">
        <v>1941</v>
      </c>
      <c r="P543" s="61">
        <v>2</v>
      </c>
      <c r="Q543" s="61">
        <v>251</v>
      </c>
      <c r="R543" s="61">
        <v>740</v>
      </c>
      <c r="S543" s="61" t="s">
        <v>4686</v>
      </c>
      <c r="T543" s="61" t="s">
        <v>4686</v>
      </c>
      <c r="U543" s="61" t="s">
        <v>2041</v>
      </c>
      <c r="V543" s="61" t="s">
        <v>5139</v>
      </c>
      <c r="W543" s="61" t="s">
        <v>1955</v>
      </c>
      <c r="X543" s="61" t="s">
        <v>1447</v>
      </c>
      <c r="Y543" s="61" t="s">
        <v>3370</v>
      </c>
      <c r="Z543" s="62">
        <v>67</v>
      </c>
      <c r="AA543" s="61">
        <v>195</v>
      </c>
      <c r="AB543" s="62">
        <v>67</v>
      </c>
      <c r="AC543" s="61">
        <v>195</v>
      </c>
      <c r="AD543" s="62">
        <v>67</v>
      </c>
      <c r="AE543" s="61">
        <v>195</v>
      </c>
      <c r="AF543" s="61" t="s">
        <v>2055</v>
      </c>
      <c r="AG543" s="61" t="s">
        <v>1959</v>
      </c>
      <c r="AH543" s="61" t="s">
        <v>1702</v>
      </c>
      <c r="AI543" s="61">
        <v>0</v>
      </c>
      <c r="AJ543" s="61" t="s">
        <v>4956</v>
      </c>
      <c r="AK543" s="62">
        <v>2026</v>
      </c>
      <c r="AL543" s="62">
        <v>2</v>
      </c>
      <c r="AM543" s="62">
        <v>0</v>
      </c>
      <c r="AN543" s="62">
        <v>2</v>
      </c>
      <c r="AO543" s="62">
        <v>23</v>
      </c>
      <c r="AP543" s="61" t="s">
        <v>1702</v>
      </c>
      <c r="AQ543" s="61" t="s">
        <v>1702</v>
      </c>
      <c r="AR543" s="61" t="s">
        <v>1702</v>
      </c>
      <c r="AS543" s="61" t="s">
        <v>3381</v>
      </c>
      <c r="AT543" s="61" t="s">
        <v>1702</v>
      </c>
      <c r="AU543" s="61" t="b">
        <v>1</v>
      </c>
      <c r="AV543" s="61" t="b">
        <v>0</v>
      </c>
      <c r="AW543" s="61" t="s">
        <v>1702</v>
      </c>
      <c r="AX543" s="61" t="s">
        <v>1702</v>
      </c>
      <c r="AY543" s="61">
        <v>0</v>
      </c>
      <c r="AZ543" s="61">
        <v>0</v>
      </c>
      <c r="BA543" s="61">
        <v>0</v>
      </c>
      <c r="BB543" s="61" t="s">
        <v>2000</v>
      </c>
      <c r="BC543" s="61">
        <v>4</v>
      </c>
      <c r="BD543" s="61" t="b">
        <v>0</v>
      </c>
      <c r="BH543" s="47" t="s">
        <v>1197</v>
      </c>
      <c r="BI543" s="47" t="str">
        <f t="shared" si="16"/>
        <v>Z18</v>
      </c>
      <c r="BJ543" s="47">
        <v>1219</v>
      </c>
    </row>
    <row r="544" spans="1:62" hidden="1">
      <c r="A544" s="61" t="b">
        <v>0</v>
      </c>
      <c r="B544" s="62">
        <v>12292</v>
      </c>
      <c r="C544" s="61" t="s">
        <v>1702</v>
      </c>
      <c r="D544" s="61" t="s">
        <v>3382</v>
      </c>
      <c r="E544" s="61" t="s">
        <v>5140</v>
      </c>
      <c r="F544" s="61" t="s">
        <v>1702</v>
      </c>
      <c r="G544" s="62" t="s">
        <v>1702</v>
      </c>
      <c r="H544" s="61" t="s">
        <v>1702</v>
      </c>
      <c r="I544" s="61" t="s">
        <v>1675</v>
      </c>
      <c r="J544" s="61" t="s">
        <v>3383</v>
      </c>
      <c r="K544" s="61" t="s">
        <v>5140</v>
      </c>
      <c r="L544" s="61" t="s">
        <v>2032</v>
      </c>
      <c r="M544" s="61" t="s">
        <v>1702</v>
      </c>
      <c r="N544" s="61" t="s">
        <v>1702</v>
      </c>
      <c r="O544" s="61" t="s">
        <v>1941</v>
      </c>
      <c r="P544" s="61">
        <v>2</v>
      </c>
      <c r="Q544" s="61">
        <v>44</v>
      </c>
      <c r="R544" s="61">
        <v>0</v>
      </c>
      <c r="S544" s="61" t="s">
        <v>3512</v>
      </c>
      <c r="T544" s="61" t="s">
        <v>3512</v>
      </c>
      <c r="U544" s="61" t="s">
        <v>2041</v>
      </c>
      <c r="V544" s="61" t="s">
        <v>5141</v>
      </c>
      <c r="W544" s="61" t="s">
        <v>1955</v>
      </c>
      <c r="X544" s="61" t="s">
        <v>1447</v>
      </c>
      <c r="Y544" s="61" t="s">
        <v>3370</v>
      </c>
      <c r="Z544" s="62">
        <v>1</v>
      </c>
      <c r="AA544" s="61">
        <v>326</v>
      </c>
      <c r="AB544" s="62">
        <v>1</v>
      </c>
      <c r="AC544" s="61">
        <v>326</v>
      </c>
      <c r="AD544" s="62">
        <v>1</v>
      </c>
      <c r="AE544" s="61">
        <v>326</v>
      </c>
      <c r="AF544" s="61" t="s">
        <v>5100</v>
      </c>
      <c r="AG544" s="61" t="s">
        <v>1958</v>
      </c>
      <c r="AH544" s="61" t="s">
        <v>1702</v>
      </c>
      <c r="AI544" s="61">
        <v>0</v>
      </c>
      <c r="AJ544" s="61" t="s">
        <v>4885</v>
      </c>
      <c r="AK544" s="62">
        <v>2026</v>
      </c>
      <c r="AL544" s="62">
        <v>2</v>
      </c>
      <c r="AM544" s="62">
        <v>0</v>
      </c>
      <c r="AN544" s="62">
        <v>3</v>
      </c>
      <c r="AO544" s="62">
        <v>5</v>
      </c>
      <c r="AP544" s="61" t="s">
        <v>1702</v>
      </c>
      <c r="AQ544" s="61" t="s">
        <v>1702</v>
      </c>
      <c r="AR544" s="61" t="s">
        <v>1702</v>
      </c>
      <c r="AS544" s="61" t="s">
        <v>3381</v>
      </c>
      <c r="AT544" s="61" t="s">
        <v>1702</v>
      </c>
      <c r="AU544" s="61" t="b">
        <v>1</v>
      </c>
      <c r="AV544" s="61" t="b">
        <v>0</v>
      </c>
      <c r="AW544" s="61" t="s">
        <v>1702</v>
      </c>
      <c r="AX544" s="61" t="s">
        <v>1702</v>
      </c>
      <c r="AY544" s="61">
        <v>0</v>
      </c>
      <c r="AZ544" s="61">
        <v>0</v>
      </c>
      <c r="BA544" s="61">
        <v>0</v>
      </c>
      <c r="BB544" s="61" t="s">
        <v>2000</v>
      </c>
      <c r="BC544" s="61">
        <v>4</v>
      </c>
      <c r="BD544" s="61" t="b">
        <v>0</v>
      </c>
      <c r="BH544" s="47" t="s">
        <v>1197</v>
      </c>
      <c r="BI544" s="47" t="str">
        <f t="shared" si="16"/>
        <v>Z18</v>
      </c>
      <c r="BJ544" s="47">
        <v>1219</v>
      </c>
    </row>
    <row r="545" spans="1:62" hidden="1">
      <c r="A545" s="61" t="b">
        <v>0</v>
      </c>
      <c r="B545" s="62">
        <v>12293</v>
      </c>
      <c r="C545" s="61" t="s">
        <v>1702</v>
      </c>
      <c r="D545" s="61" t="s">
        <v>5614</v>
      </c>
      <c r="E545" s="61" t="s">
        <v>5615</v>
      </c>
      <c r="F545" s="61" t="s">
        <v>4866</v>
      </c>
      <c r="G545" s="62" t="s">
        <v>1702</v>
      </c>
      <c r="H545" s="61" t="s">
        <v>630</v>
      </c>
      <c r="I545" s="61" t="s">
        <v>1675</v>
      </c>
      <c r="J545" s="61" t="s">
        <v>5616</v>
      </c>
      <c r="K545" s="61" t="s">
        <v>5617</v>
      </c>
      <c r="L545" s="61" t="s">
        <v>2032</v>
      </c>
      <c r="M545" s="61" t="s">
        <v>1702</v>
      </c>
      <c r="N545" s="61" t="s">
        <v>1702</v>
      </c>
      <c r="O545" s="61" t="s">
        <v>1960</v>
      </c>
      <c r="P545" s="61">
        <v>2</v>
      </c>
      <c r="Q545" s="61">
        <v>185</v>
      </c>
      <c r="R545" s="61">
        <v>693</v>
      </c>
      <c r="S545" s="61" t="s">
        <v>3024</v>
      </c>
      <c r="T545" s="61" t="s">
        <v>5618</v>
      </c>
      <c r="U545" s="61" t="s">
        <v>2041</v>
      </c>
      <c r="V545" s="61" t="s">
        <v>5619</v>
      </c>
      <c r="W545" s="61" t="s">
        <v>1955</v>
      </c>
      <c r="X545" s="61" t="s">
        <v>1447</v>
      </c>
      <c r="Y545" s="61" t="s">
        <v>3370</v>
      </c>
      <c r="Z545" s="62">
        <v>9</v>
      </c>
      <c r="AA545" s="61">
        <v>45</v>
      </c>
      <c r="AB545" s="62">
        <v>9</v>
      </c>
      <c r="AC545" s="61">
        <v>45</v>
      </c>
      <c r="AD545" s="62">
        <v>9</v>
      </c>
      <c r="AE545" s="61">
        <v>45</v>
      </c>
      <c r="AF545" s="61" t="s">
        <v>2042</v>
      </c>
      <c r="AG545" s="61" t="s">
        <v>3734</v>
      </c>
      <c r="AH545" s="61" t="s">
        <v>5620</v>
      </c>
      <c r="AI545" s="61">
        <v>0</v>
      </c>
      <c r="AJ545" s="61" t="s">
        <v>5565</v>
      </c>
      <c r="AK545" s="62">
        <v>2026</v>
      </c>
      <c r="AL545" s="62">
        <v>3</v>
      </c>
      <c r="AM545" s="62">
        <v>0</v>
      </c>
      <c r="AN545" s="62">
        <v>1</v>
      </c>
      <c r="AO545" s="62">
        <v>20</v>
      </c>
      <c r="AP545" s="61" t="s">
        <v>630</v>
      </c>
      <c r="AQ545" s="61" t="s">
        <v>1270</v>
      </c>
      <c r="AR545" s="61" t="s">
        <v>3025</v>
      </c>
      <c r="AS545" s="61" t="s">
        <v>3375</v>
      </c>
      <c r="AT545" s="61" t="s">
        <v>1702</v>
      </c>
      <c r="AU545" s="61" t="b">
        <v>1</v>
      </c>
      <c r="AV545" s="61" t="b">
        <v>0</v>
      </c>
      <c r="AW545" s="61" t="s">
        <v>1702</v>
      </c>
      <c r="AX545" s="61" t="s">
        <v>1702</v>
      </c>
      <c r="AY545" s="61">
        <v>0</v>
      </c>
      <c r="AZ545" s="61">
        <v>0</v>
      </c>
      <c r="BA545" s="61">
        <v>0</v>
      </c>
      <c r="BB545" s="61" t="s">
        <v>2000</v>
      </c>
      <c r="BC545" s="61">
        <v>6</v>
      </c>
      <c r="BD545" s="61" t="b">
        <v>0</v>
      </c>
      <c r="BH545" s="47" t="s">
        <v>1197</v>
      </c>
      <c r="BI545" s="47" t="str">
        <f t="shared" si="16"/>
        <v>Z27</v>
      </c>
      <c r="BJ545" s="47">
        <v>1219</v>
      </c>
    </row>
    <row r="546" spans="1:62" hidden="1">
      <c r="A546" s="61" t="b">
        <v>0</v>
      </c>
      <c r="B546" s="62">
        <v>12308</v>
      </c>
      <c r="C546" s="61" t="s">
        <v>6867</v>
      </c>
      <c r="D546" s="61" t="s">
        <v>4155</v>
      </c>
      <c r="E546" s="61" t="s">
        <v>4159</v>
      </c>
      <c r="F546" s="61" t="s">
        <v>1702</v>
      </c>
      <c r="G546" s="62" t="s">
        <v>1702</v>
      </c>
      <c r="H546" s="61" t="s">
        <v>1702</v>
      </c>
      <c r="I546" s="61" t="s">
        <v>1675</v>
      </c>
      <c r="J546" s="61" t="s">
        <v>4156</v>
      </c>
      <c r="K546" s="61" t="s">
        <v>4159</v>
      </c>
      <c r="L546" s="61" t="s">
        <v>2032</v>
      </c>
      <c r="M546" s="61" t="s">
        <v>1894</v>
      </c>
      <c r="N546" s="61" t="s">
        <v>1702</v>
      </c>
      <c r="O546" s="61" t="s">
        <v>1947</v>
      </c>
      <c r="P546" s="61">
        <v>0.6</v>
      </c>
      <c r="Q546" s="61">
        <v>204</v>
      </c>
      <c r="R546" s="61">
        <v>1219</v>
      </c>
      <c r="S546" s="61" t="s">
        <v>4160</v>
      </c>
      <c r="T546" s="61" t="s">
        <v>4160</v>
      </c>
      <c r="U546" s="61" t="s">
        <v>2041</v>
      </c>
      <c r="V546" s="61" t="s">
        <v>4158</v>
      </c>
      <c r="W546" s="61" t="s">
        <v>1938</v>
      </c>
      <c r="X546" s="61" t="s">
        <v>1447</v>
      </c>
      <c r="Y546" s="61" t="s">
        <v>3638</v>
      </c>
      <c r="Z546" s="62">
        <v>51</v>
      </c>
      <c r="AA546" s="61">
        <v>60</v>
      </c>
      <c r="AB546" s="62">
        <v>51</v>
      </c>
      <c r="AC546" s="61">
        <v>0</v>
      </c>
      <c r="AD546" s="62">
        <v>51</v>
      </c>
      <c r="AE546" s="61">
        <v>60</v>
      </c>
      <c r="AF546" s="61" t="s">
        <v>2206</v>
      </c>
      <c r="AG546" s="61" t="s">
        <v>1959</v>
      </c>
      <c r="AH546" s="61" t="s">
        <v>1702</v>
      </c>
      <c r="AI546" s="61">
        <v>0</v>
      </c>
      <c r="AJ546" s="61" t="s">
        <v>3820</v>
      </c>
      <c r="AK546" s="62">
        <v>2025</v>
      </c>
      <c r="AL546" s="62">
        <v>12</v>
      </c>
      <c r="AM546" s="62">
        <v>0</v>
      </c>
      <c r="AN546" s="62">
        <v>5</v>
      </c>
      <c r="AO546" s="62">
        <v>5</v>
      </c>
      <c r="AP546" s="61" t="s">
        <v>1702</v>
      </c>
      <c r="AQ546" s="61" t="s">
        <v>1702</v>
      </c>
      <c r="AR546" s="61" t="s">
        <v>1702</v>
      </c>
      <c r="AS546" s="61" t="s">
        <v>4157</v>
      </c>
      <c r="AT546" s="61" t="s">
        <v>1702</v>
      </c>
      <c r="AU546" s="61" t="b">
        <v>1</v>
      </c>
      <c r="AV546" s="61" t="b">
        <v>0</v>
      </c>
      <c r="AW546" s="61" t="s">
        <v>1702</v>
      </c>
      <c r="AX546" s="61" t="s">
        <v>1702</v>
      </c>
      <c r="AY546" s="61">
        <v>0</v>
      </c>
      <c r="AZ546" s="61">
        <v>0</v>
      </c>
      <c r="BA546" s="61">
        <v>0</v>
      </c>
      <c r="BB546" s="61" t="s">
        <v>3632</v>
      </c>
      <c r="BC546" s="61">
        <v>1</v>
      </c>
      <c r="BD546" s="61" t="b">
        <v>0</v>
      </c>
      <c r="BH546" s="47" t="str">
        <f t="shared" ref="BH546:BH581" si="17">LEFT(O546,4)</f>
        <v>SGCC</v>
      </c>
      <c r="BI546" s="47" t="str">
        <f t="shared" si="16"/>
        <v>Z08</v>
      </c>
      <c r="BJ546" s="47">
        <v>1219</v>
      </c>
    </row>
    <row r="547" spans="1:62" hidden="1">
      <c r="A547" s="61" t="b">
        <v>0</v>
      </c>
      <c r="B547" s="62">
        <v>12309</v>
      </c>
      <c r="C547" s="61" t="s">
        <v>1702</v>
      </c>
      <c r="D547" s="61" t="s">
        <v>4155</v>
      </c>
      <c r="E547" s="61" t="s">
        <v>4161</v>
      </c>
      <c r="F547" s="61" t="s">
        <v>2069</v>
      </c>
      <c r="G547" s="62" t="s">
        <v>1702</v>
      </c>
      <c r="H547" s="61" t="s">
        <v>1305</v>
      </c>
      <c r="I547" s="61" t="s">
        <v>1675</v>
      </c>
      <c r="J547" s="61" t="s">
        <v>4156</v>
      </c>
      <c r="K547" s="61" t="s">
        <v>4161</v>
      </c>
      <c r="L547" s="61" t="s">
        <v>2032</v>
      </c>
      <c r="M547" s="61" t="s">
        <v>1894</v>
      </c>
      <c r="N547" s="61" t="s">
        <v>1702</v>
      </c>
      <c r="O547" s="61" t="s">
        <v>1947</v>
      </c>
      <c r="P547" s="61">
        <v>0.6</v>
      </c>
      <c r="Q547" s="61">
        <v>63</v>
      </c>
      <c r="R547" s="61">
        <v>0</v>
      </c>
      <c r="S547" s="61" t="s">
        <v>2589</v>
      </c>
      <c r="T547" s="61" t="s">
        <v>2589</v>
      </c>
      <c r="U547" s="61" t="s">
        <v>2041</v>
      </c>
      <c r="V547" s="61" t="s">
        <v>4162</v>
      </c>
      <c r="W547" s="61" t="s">
        <v>1938</v>
      </c>
      <c r="X547" s="61" t="s">
        <v>1447</v>
      </c>
      <c r="Y547" s="61" t="s">
        <v>3638</v>
      </c>
      <c r="Z547" s="62">
        <v>1</v>
      </c>
      <c r="AA547" s="61">
        <v>60</v>
      </c>
      <c r="AB547" s="62">
        <v>1</v>
      </c>
      <c r="AC547" s="61">
        <v>60</v>
      </c>
      <c r="AD547" s="62">
        <v>1</v>
      </c>
      <c r="AE547" s="61">
        <v>60</v>
      </c>
      <c r="AF547" s="61" t="s">
        <v>2066</v>
      </c>
      <c r="AG547" s="61" t="s">
        <v>1958</v>
      </c>
      <c r="AH547" s="61" t="s">
        <v>1702</v>
      </c>
      <c r="AI547" s="61">
        <v>0</v>
      </c>
      <c r="AJ547" s="61" t="s">
        <v>3907</v>
      </c>
      <c r="AK547" s="62">
        <v>2025</v>
      </c>
      <c r="AL547" s="62">
        <v>12</v>
      </c>
      <c r="AM547" s="62">
        <v>0</v>
      </c>
      <c r="AN547" s="62">
        <v>5</v>
      </c>
      <c r="AO547" s="62">
        <v>6</v>
      </c>
      <c r="AP547" s="61" t="s">
        <v>1305</v>
      </c>
      <c r="AQ547" s="61" t="s">
        <v>1221</v>
      </c>
      <c r="AR547" s="61" t="s">
        <v>2613</v>
      </c>
      <c r="AS547" s="61" t="s">
        <v>4157</v>
      </c>
      <c r="AT547" s="61" t="s">
        <v>1702</v>
      </c>
      <c r="AU547" s="61" t="b">
        <v>1</v>
      </c>
      <c r="AV547" s="61" t="b">
        <v>0</v>
      </c>
      <c r="AW547" s="61" t="s">
        <v>1702</v>
      </c>
      <c r="AX547" s="61" t="s">
        <v>1702</v>
      </c>
      <c r="AY547" s="61">
        <v>0</v>
      </c>
      <c r="AZ547" s="61">
        <v>0</v>
      </c>
      <c r="BA547" s="61">
        <v>0</v>
      </c>
      <c r="BB547" s="61" t="s">
        <v>3632</v>
      </c>
      <c r="BC547" s="61">
        <v>1</v>
      </c>
      <c r="BD547" s="61" t="b">
        <v>0</v>
      </c>
      <c r="BH547" s="47" t="str">
        <f t="shared" si="17"/>
        <v>SGCC</v>
      </c>
      <c r="BI547" s="47" t="str">
        <f t="shared" si="16"/>
        <v>Z08</v>
      </c>
      <c r="BJ547" s="47">
        <v>1219</v>
      </c>
    </row>
    <row r="548" spans="1:62" hidden="1">
      <c r="A548" s="61" t="b">
        <v>0</v>
      </c>
      <c r="B548" s="62">
        <v>12310</v>
      </c>
      <c r="C548" s="61" t="s">
        <v>1702</v>
      </c>
      <c r="D548" s="61" t="s">
        <v>4155</v>
      </c>
      <c r="E548" s="61" t="s">
        <v>5142</v>
      </c>
      <c r="F548" s="61" t="s">
        <v>2065</v>
      </c>
      <c r="G548" s="62" t="s">
        <v>1702</v>
      </c>
      <c r="H548" s="61" t="s">
        <v>704</v>
      </c>
      <c r="I548" s="61" t="s">
        <v>1675</v>
      </c>
      <c r="J548" s="61" t="s">
        <v>4156</v>
      </c>
      <c r="K548" s="61" t="s">
        <v>5142</v>
      </c>
      <c r="L548" s="61" t="s">
        <v>2032</v>
      </c>
      <c r="M548" s="61" t="s">
        <v>1894</v>
      </c>
      <c r="N548" s="61" t="s">
        <v>1702</v>
      </c>
      <c r="O548" s="61" t="s">
        <v>1947</v>
      </c>
      <c r="P548" s="61">
        <v>0.6</v>
      </c>
      <c r="Q548" s="61">
        <v>48</v>
      </c>
      <c r="R548" s="61">
        <v>0</v>
      </c>
      <c r="S548" s="61" t="s">
        <v>3545</v>
      </c>
      <c r="T548" s="61" t="s">
        <v>3545</v>
      </c>
      <c r="U548" s="61" t="s">
        <v>2041</v>
      </c>
      <c r="V548" s="61" t="s">
        <v>5143</v>
      </c>
      <c r="W548" s="61" t="s">
        <v>1938</v>
      </c>
      <c r="X548" s="61" t="s">
        <v>1447</v>
      </c>
      <c r="Y548" s="61" t="s">
        <v>3638</v>
      </c>
      <c r="Z548" s="62">
        <v>1</v>
      </c>
      <c r="AA548" s="61">
        <v>79</v>
      </c>
      <c r="AB548" s="62">
        <v>1</v>
      </c>
      <c r="AC548" s="61">
        <v>79</v>
      </c>
      <c r="AD548" s="62">
        <v>1</v>
      </c>
      <c r="AE548" s="61">
        <v>79</v>
      </c>
      <c r="AF548" s="61" t="s">
        <v>2592</v>
      </c>
      <c r="AG548" s="61" t="s">
        <v>1959</v>
      </c>
      <c r="AH548" s="61" t="s">
        <v>1702</v>
      </c>
      <c r="AI548" s="61">
        <v>0</v>
      </c>
      <c r="AJ548" s="61" t="s">
        <v>5144</v>
      </c>
      <c r="AK548" s="62">
        <v>2026</v>
      </c>
      <c r="AL548" s="62">
        <v>2</v>
      </c>
      <c r="AM548" s="62">
        <v>0</v>
      </c>
      <c r="AN548" s="62">
        <v>3</v>
      </c>
      <c r="AO548" s="62">
        <v>1</v>
      </c>
      <c r="AP548" s="61" t="s">
        <v>704</v>
      </c>
      <c r="AQ548" s="61" t="s">
        <v>1221</v>
      </c>
      <c r="AR548" s="61" t="s">
        <v>4227</v>
      </c>
      <c r="AS548" s="61" t="s">
        <v>4157</v>
      </c>
      <c r="AT548" s="61" t="s">
        <v>1702</v>
      </c>
      <c r="AU548" s="61" t="b">
        <v>1</v>
      </c>
      <c r="AV548" s="61" t="b">
        <v>0</v>
      </c>
      <c r="AW548" s="61" t="s">
        <v>1702</v>
      </c>
      <c r="AX548" s="61" t="s">
        <v>1702</v>
      </c>
      <c r="AY548" s="61">
        <v>0</v>
      </c>
      <c r="AZ548" s="61">
        <v>0</v>
      </c>
      <c r="BA548" s="61">
        <v>0</v>
      </c>
      <c r="BB548" s="61" t="s">
        <v>3632</v>
      </c>
      <c r="BC548" s="61">
        <v>1</v>
      </c>
      <c r="BD548" s="61" t="b">
        <v>0</v>
      </c>
      <c r="BH548" s="47" t="str">
        <f t="shared" si="17"/>
        <v>SGCC</v>
      </c>
      <c r="BI548" s="47" t="str">
        <f t="shared" si="16"/>
        <v>Z08</v>
      </c>
      <c r="BJ548" s="47">
        <v>1219</v>
      </c>
    </row>
    <row r="549" spans="1:62" hidden="1">
      <c r="A549" s="61" t="b">
        <v>0</v>
      </c>
      <c r="B549" s="62">
        <v>12311</v>
      </c>
      <c r="C549" s="61" t="s">
        <v>1702</v>
      </c>
      <c r="D549" s="61" t="s">
        <v>3640</v>
      </c>
      <c r="E549" s="61" t="s">
        <v>4394</v>
      </c>
      <c r="F549" s="61" t="s">
        <v>1702</v>
      </c>
      <c r="G549" s="62" t="s">
        <v>1702</v>
      </c>
      <c r="H549" s="61" t="s">
        <v>1702</v>
      </c>
      <c r="I549" s="61" t="s">
        <v>1675</v>
      </c>
      <c r="J549" s="61" t="s">
        <v>3641</v>
      </c>
      <c r="K549" s="61" t="s">
        <v>4394</v>
      </c>
      <c r="L549" s="61" t="s">
        <v>2032</v>
      </c>
      <c r="M549" s="61" t="s">
        <v>1894</v>
      </c>
      <c r="N549" s="61" t="s">
        <v>1702</v>
      </c>
      <c r="O549" s="61" t="s">
        <v>1947</v>
      </c>
      <c r="P549" s="61">
        <v>0.7</v>
      </c>
      <c r="Q549" s="61">
        <v>99.6</v>
      </c>
      <c r="R549" s="61">
        <v>0</v>
      </c>
      <c r="S549" s="61" t="s">
        <v>4395</v>
      </c>
      <c r="T549" s="61" t="s">
        <v>4395</v>
      </c>
      <c r="U549" s="61" t="s">
        <v>2041</v>
      </c>
      <c r="V549" s="61" t="s">
        <v>4396</v>
      </c>
      <c r="W549" s="61" t="s">
        <v>1938</v>
      </c>
      <c r="X549" s="61" t="s">
        <v>1447</v>
      </c>
      <c r="Y549" s="61" t="s">
        <v>3638</v>
      </c>
      <c r="Z549" s="62">
        <v>1</v>
      </c>
      <c r="AA549" s="61">
        <v>223</v>
      </c>
      <c r="AB549" s="62">
        <v>1</v>
      </c>
      <c r="AC549" s="61">
        <v>223</v>
      </c>
      <c r="AD549" s="62">
        <v>1</v>
      </c>
      <c r="AE549" s="61">
        <v>223</v>
      </c>
      <c r="AF549" s="61" t="s">
        <v>2066</v>
      </c>
      <c r="AG549" s="61" t="s">
        <v>1958</v>
      </c>
      <c r="AH549" s="61" t="s">
        <v>1702</v>
      </c>
      <c r="AI549" s="61">
        <v>0</v>
      </c>
      <c r="AJ549" s="61" t="s">
        <v>4280</v>
      </c>
      <c r="AK549" s="62">
        <v>2026</v>
      </c>
      <c r="AL549" s="62">
        <v>1</v>
      </c>
      <c r="AM549" s="62">
        <v>0</v>
      </c>
      <c r="AN549" s="62">
        <v>4</v>
      </c>
      <c r="AO549" s="62">
        <v>11</v>
      </c>
      <c r="AP549" s="61" t="s">
        <v>1702</v>
      </c>
      <c r="AQ549" s="61" t="s">
        <v>1702</v>
      </c>
      <c r="AR549" s="61" t="s">
        <v>1702</v>
      </c>
      <c r="AS549" s="61" t="s">
        <v>3642</v>
      </c>
      <c r="AT549" s="61" t="s">
        <v>1702</v>
      </c>
      <c r="AU549" s="61" t="b">
        <v>1</v>
      </c>
      <c r="AV549" s="61" t="b">
        <v>0</v>
      </c>
      <c r="AW549" s="61" t="s">
        <v>1702</v>
      </c>
      <c r="AX549" s="61" t="s">
        <v>1702</v>
      </c>
      <c r="AY549" s="61">
        <v>0</v>
      </c>
      <c r="AZ549" s="61">
        <v>0</v>
      </c>
      <c r="BA549" s="61">
        <v>0</v>
      </c>
      <c r="BB549" s="61" t="s">
        <v>3632</v>
      </c>
      <c r="BC549" s="61">
        <v>2</v>
      </c>
      <c r="BD549" s="61" t="b">
        <v>0</v>
      </c>
      <c r="BH549" s="47" t="s">
        <v>1197</v>
      </c>
      <c r="BI549" s="47" t="str">
        <f t="shared" si="16"/>
        <v>Z08</v>
      </c>
      <c r="BJ549" s="47">
        <v>1219</v>
      </c>
    </row>
    <row r="550" spans="1:62" hidden="1">
      <c r="A550" s="61" t="b">
        <v>0</v>
      </c>
      <c r="B550" s="62">
        <v>12312</v>
      </c>
      <c r="C550" s="61" t="s">
        <v>1702</v>
      </c>
      <c r="D550" s="61" t="s">
        <v>3643</v>
      </c>
      <c r="E550" s="61" t="s">
        <v>5147</v>
      </c>
      <c r="F550" s="61" t="s">
        <v>2065</v>
      </c>
      <c r="G550" s="62" t="s">
        <v>1702</v>
      </c>
      <c r="H550" s="61" t="s">
        <v>1702</v>
      </c>
      <c r="I550" s="61" t="s">
        <v>1675</v>
      </c>
      <c r="J550" s="61" t="s">
        <v>3644</v>
      </c>
      <c r="K550" s="61" t="s">
        <v>5148</v>
      </c>
      <c r="L550" s="61" t="s">
        <v>2032</v>
      </c>
      <c r="M550" s="61" t="s">
        <v>1894</v>
      </c>
      <c r="N550" s="61" t="s">
        <v>1702</v>
      </c>
      <c r="O550" s="61" t="s">
        <v>1947</v>
      </c>
      <c r="P550" s="61">
        <v>0.7</v>
      </c>
      <c r="Q550" s="61">
        <v>163</v>
      </c>
      <c r="R550" s="61">
        <v>500</v>
      </c>
      <c r="S550" s="61" t="s">
        <v>5149</v>
      </c>
      <c r="T550" s="61" t="s">
        <v>1702</v>
      </c>
      <c r="U550" s="61" t="s">
        <v>2041</v>
      </c>
      <c r="V550" s="61" t="s">
        <v>5150</v>
      </c>
      <c r="W550" s="61" t="s">
        <v>1938</v>
      </c>
      <c r="X550" s="61" t="s">
        <v>1447</v>
      </c>
      <c r="Y550" s="61" t="s">
        <v>3638</v>
      </c>
      <c r="Z550" s="62">
        <v>62</v>
      </c>
      <c r="AA550" s="61">
        <v>34</v>
      </c>
      <c r="AB550" s="62">
        <v>62</v>
      </c>
      <c r="AC550" s="61">
        <v>34</v>
      </c>
      <c r="AD550" s="62">
        <v>62</v>
      </c>
      <c r="AE550" s="61">
        <v>34</v>
      </c>
      <c r="AF550" s="61" t="s">
        <v>2095</v>
      </c>
      <c r="AG550" s="61" t="s">
        <v>3737</v>
      </c>
      <c r="AH550" s="61" t="s">
        <v>5151</v>
      </c>
      <c r="AI550" s="61">
        <v>0</v>
      </c>
      <c r="AJ550" s="61" t="s">
        <v>4848</v>
      </c>
      <c r="AK550" s="62">
        <v>2026</v>
      </c>
      <c r="AL550" s="62">
        <v>2</v>
      </c>
      <c r="AM550" s="62">
        <v>0</v>
      </c>
      <c r="AN550" s="62">
        <v>2</v>
      </c>
      <c r="AO550" s="62">
        <v>28</v>
      </c>
      <c r="AP550" s="61" t="s">
        <v>1702</v>
      </c>
      <c r="AQ550" s="61" t="s">
        <v>1702</v>
      </c>
      <c r="AR550" s="61" t="s">
        <v>1702</v>
      </c>
      <c r="AS550" s="61" t="s">
        <v>3645</v>
      </c>
      <c r="AT550" s="61" t="s">
        <v>1702</v>
      </c>
      <c r="AU550" s="61" t="b">
        <v>1</v>
      </c>
      <c r="AV550" s="61" t="b">
        <v>0</v>
      </c>
      <c r="AW550" s="61" t="s">
        <v>1702</v>
      </c>
      <c r="AX550" s="61" t="s">
        <v>1702</v>
      </c>
      <c r="AY550" s="61">
        <v>0</v>
      </c>
      <c r="AZ550" s="61">
        <v>0</v>
      </c>
      <c r="BA550" s="61">
        <v>0</v>
      </c>
      <c r="BB550" s="61" t="s">
        <v>3632</v>
      </c>
      <c r="BC550" s="61">
        <v>2</v>
      </c>
      <c r="BD550" s="61" t="b">
        <v>0</v>
      </c>
      <c r="BH550" s="47" t="s">
        <v>1197</v>
      </c>
      <c r="BI550" s="47" t="str">
        <f t="shared" si="16"/>
        <v>Z08</v>
      </c>
      <c r="BJ550" s="47">
        <v>1219</v>
      </c>
    </row>
    <row r="551" spans="1:62" hidden="1">
      <c r="A551" s="61" t="b">
        <v>0</v>
      </c>
      <c r="B551" s="62">
        <v>12313</v>
      </c>
      <c r="C551" s="61" t="s">
        <v>1702</v>
      </c>
      <c r="D551" s="61" t="s">
        <v>3643</v>
      </c>
      <c r="E551" s="61" t="s">
        <v>5152</v>
      </c>
      <c r="F551" s="61" t="s">
        <v>2065</v>
      </c>
      <c r="G551" s="62" t="s">
        <v>1702</v>
      </c>
      <c r="H551" s="61" t="s">
        <v>690</v>
      </c>
      <c r="I551" s="61" t="s">
        <v>1675</v>
      </c>
      <c r="J551" s="61" t="s">
        <v>3644</v>
      </c>
      <c r="K551" s="61" t="s">
        <v>5152</v>
      </c>
      <c r="L551" s="61" t="s">
        <v>2032</v>
      </c>
      <c r="M551" s="61" t="s">
        <v>1894</v>
      </c>
      <c r="N551" s="61" t="s">
        <v>1702</v>
      </c>
      <c r="O551" s="61" t="s">
        <v>1947</v>
      </c>
      <c r="P551" s="61">
        <v>0.7</v>
      </c>
      <c r="Q551" s="61">
        <v>145</v>
      </c>
      <c r="R551" s="61">
        <v>368</v>
      </c>
      <c r="S551" s="61" t="s">
        <v>2935</v>
      </c>
      <c r="T551" s="61" t="s">
        <v>1702</v>
      </c>
      <c r="U551" s="61" t="s">
        <v>2041</v>
      </c>
      <c r="V551" s="61" t="s">
        <v>5146</v>
      </c>
      <c r="W551" s="61" t="s">
        <v>1938</v>
      </c>
      <c r="X551" s="61" t="s">
        <v>1447</v>
      </c>
      <c r="Y551" s="61" t="s">
        <v>3638</v>
      </c>
      <c r="Z551" s="62">
        <v>183</v>
      </c>
      <c r="AA551" s="61">
        <v>55</v>
      </c>
      <c r="AB551" s="62">
        <v>183</v>
      </c>
      <c r="AC551" s="61">
        <v>55</v>
      </c>
      <c r="AD551" s="62">
        <v>183</v>
      </c>
      <c r="AE551" s="61">
        <v>55</v>
      </c>
      <c r="AF551" s="61" t="s">
        <v>2070</v>
      </c>
      <c r="AG551" s="61" t="s">
        <v>1959</v>
      </c>
      <c r="AH551" s="61" t="s">
        <v>1702</v>
      </c>
      <c r="AI551" s="61">
        <v>0</v>
      </c>
      <c r="AJ551" s="61" t="s">
        <v>4960</v>
      </c>
      <c r="AK551" s="62">
        <v>2026</v>
      </c>
      <c r="AL551" s="62">
        <v>3</v>
      </c>
      <c r="AM551" s="62">
        <v>0</v>
      </c>
      <c r="AN551" s="62">
        <v>2</v>
      </c>
      <c r="AO551" s="62">
        <v>6</v>
      </c>
      <c r="AP551" s="61" t="s">
        <v>690</v>
      </c>
      <c r="AQ551" s="61" t="s">
        <v>1221</v>
      </c>
      <c r="AR551" s="61" t="s">
        <v>2936</v>
      </c>
      <c r="AS551" s="61" t="s">
        <v>3645</v>
      </c>
      <c r="AT551" s="61" t="s">
        <v>1702</v>
      </c>
      <c r="AU551" s="61" t="b">
        <v>1</v>
      </c>
      <c r="AV551" s="61" t="b">
        <v>0</v>
      </c>
      <c r="AW551" s="61" t="s">
        <v>1702</v>
      </c>
      <c r="AX551" s="61" t="s">
        <v>1702</v>
      </c>
      <c r="AY551" s="61">
        <v>0</v>
      </c>
      <c r="AZ551" s="61">
        <v>0</v>
      </c>
      <c r="BA551" s="61">
        <v>0</v>
      </c>
      <c r="BB551" s="61" t="s">
        <v>3632</v>
      </c>
      <c r="BC551" s="61">
        <v>2</v>
      </c>
      <c r="BD551" s="61" t="b">
        <v>0</v>
      </c>
      <c r="BH551" s="47" t="s">
        <v>1197</v>
      </c>
      <c r="BI551" s="47" t="str">
        <f t="shared" si="16"/>
        <v>Z08</v>
      </c>
      <c r="BJ551" s="47">
        <v>1219</v>
      </c>
    </row>
    <row r="552" spans="1:62" hidden="1">
      <c r="A552" s="61" t="b">
        <v>0</v>
      </c>
      <c r="B552" s="62">
        <v>12314</v>
      </c>
      <c r="C552" s="61" t="s">
        <v>1702</v>
      </c>
      <c r="D552" s="61" t="s">
        <v>3646</v>
      </c>
      <c r="E552" s="61" t="s">
        <v>5623</v>
      </c>
      <c r="F552" s="61" t="s">
        <v>1702</v>
      </c>
      <c r="G552" s="62" t="s">
        <v>1702</v>
      </c>
      <c r="H552" s="61" t="s">
        <v>804</v>
      </c>
      <c r="I552" s="61" t="s">
        <v>1675</v>
      </c>
      <c r="J552" s="61" t="s">
        <v>3647</v>
      </c>
      <c r="K552" s="61" t="s">
        <v>5623</v>
      </c>
      <c r="L552" s="61" t="s">
        <v>2032</v>
      </c>
      <c r="M552" s="61" t="s">
        <v>1894</v>
      </c>
      <c r="N552" s="61" t="s">
        <v>1702</v>
      </c>
      <c r="O552" s="61" t="s">
        <v>1947</v>
      </c>
      <c r="P552" s="61">
        <v>0.8</v>
      </c>
      <c r="Q552" s="61">
        <v>60.5</v>
      </c>
      <c r="R552" s="61">
        <v>1224</v>
      </c>
      <c r="S552" s="61" t="s">
        <v>5624</v>
      </c>
      <c r="T552" s="61" t="s">
        <v>5625</v>
      </c>
      <c r="U552" s="61" t="s">
        <v>2041</v>
      </c>
      <c r="V552" s="61" t="s">
        <v>5626</v>
      </c>
      <c r="W552" s="61" t="s">
        <v>1938</v>
      </c>
      <c r="X552" s="61" t="s">
        <v>1447</v>
      </c>
      <c r="Y552" s="61" t="s">
        <v>3638</v>
      </c>
      <c r="Z552" s="62">
        <v>84</v>
      </c>
      <c r="AA552" s="61">
        <v>39</v>
      </c>
      <c r="AB552" s="62">
        <v>84</v>
      </c>
      <c r="AC552" s="61">
        <v>39</v>
      </c>
      <c r="AD552" s="62">
        <v>84</v>
      </c>
      <c r="AE552" s="61">
        <v>39</v>
      </c>
      <c r="AF552" s="61" t="s">
        <v>2237</v>
      </c>
      <c r="AG552" s="61" t="s">
        <v>1959</v>
      </c>
      <c r="AH552" s="61" t="s">
        <v>1702</v>
      </c>
      <c r="AI552" s="61">
        <v>0</v>
      </c>
      <c r="AJ552" s="61" t="s">
        <v>5627</v>
      </c>
      <c r="AK552" s="62">
        <v>2026</v>
      </c>
      <c r="AL552" s="62">
        <v>3</v>
      </c>
      <c r="AM552" s="62">
        <v>0</v>
      </c>
      <c r="AN552" s="62">
        <v>2</v>
      </c>
      <c r="AO552" s="62">
        <v>0</v>
      </c>
      <c r="AP552" s="61" t="s">
        <v>804</v>
      </c>
      <c r="AQ552" s="61" t="s">
        <v>1221</v>
      </c>
      <c r="AR552" s="61" t="s">
        <v>5628</v>
      </c>
      <c r="AS552" s="61" t="s">
        <v>3648</v>
      </c>
      <c r="AT552" s="61" t="s">
        <v>1702</v>
      </c>
      <c r="AU552" s="61" t="b">
        <v>1</v>
      </c>
      <c r="AV552" s="61" t="b">
        <v>0</v>
      </c>
      <c r="AW552" s="61" t="s">
        <v>1702</v>
      </c>
      <c r="AX552" s="61" t="s">
        <v>1702</v>
      </c>
      <c r="AY552" s="61">
        <v>0</v>
      </c>
      <c r="AZ552" s="61">
        <v>0</v>
      </c>
      <c r="BA552" s="61">
        <v>0</v>
      </c>
      <c r="BB552" s="61" t="s">
        <v>3632</v>
      </c>
      <c r="BC552" s="61">
        <v>3</v>
      </c>
      <c r="BD552" s="61" t="b">
        <v>0</v>
      </c>
      <c r="BH552" s="47" t="str">
        <f t="shared" si="17"/>
        <v>SGCC</v>
      </c>
      <c r="BI552" s="47" t="str">
        <f t="shared" si="16"/>
        <v>Z08</v>
      </c>
      <c r="BJ552" s="47">
        <v>1219</v>
      </c>
    </row>
    <row r="553" spans="1:62" hidden="1">
      <c r="A553" s="61" t="b">
        <v>0</v>
      </c>
      <c r="B553" s="62">
        <v>12315</v>
      </c>
      <c r="C553" s="61" t="s">
        <v>1702</v>
      </c>
      <c r="D553" s="61" t="s">
        <v>3649</v>
      </c>
      <c r="E553" s="61" t="s">
        <v>5153</v>
      </c>
      <c r="F553" s="61" t="s">
        <v>2065</v>
      </c>
      <c r="G553" s="62" t="s">
        <v>1702</v>
      </c>
      <c r="H553" s="61" t="s">
        <v>180</v>
      </c>
      <c r="I553" s="61" t="s">
        <v>1675</v>
      </c>
      <c r="J553" s="61" t="s">
        <v>3650</v>
      </c>
      <c r="K553" s="61" t="s">
        <v>5154</v>
      </c>
      <c r="L553" s="61" t="s">
        <v>2032</v>
      </c>
      <c r="M553" s="61" t="s">
        <v>1894</v>
      </c>
      <c r="N553" s="61" t="s">
        <v>1702</v>
      </c>
      <c r="O553" s="61" t="s">
        <v>1947</v>
      </c>
      <c r="P553" s="61">
        <v>0.8</v>
      </c>
      <c r="Q553" s="61">
        <v>44.6</v>
      </c>
      <c r="R553" s="61">
        <v>990</v>
      </c>
      <c r="S553" s="61" t="s">
        <v>3622</v>
      </c>
      <c r="T553" s="61" t="s">
        <v>1702</v>
      </c>
      <c r="U553" s="61" t="s">
        <v>2041</v>
      </c>
      <c r="V553" s="61" t="s">
        <v>5155</v>
      </c>
      <c r="W553" s="61" t="s">
        <v>1938</v>
      </c>
      <c r="X553" s="61" t="s">
        <v>1447</v>
      </c>
      <c r="Y553" s="61" t="s">
        <v>3638</v>
      </c>
      <c r="Z553" s="62">
        <v>70</v>
      </c>
      <c r="AA553" s="61">
        <v>20</v>
      </c>
      <c r="AB553" s="62">
        <v>70</v>
      </c>
      <c r="AC553" s="61">
        <v>20</v>
      </c>
      <c r="AD553" s="62">
        <v>70</v>
      </c>
      <c r="AE553" s="61">
        <v>20</v>
      </c>
      <c r="AF553" s="61" t="s">
        <v>2095</v>
      </c>
      <c r="AG553" s="61" t="s">
        <v>3737</v>
      </c>
      <c r="AH553" s="61" t="s">
        <v>5156</v>
      </c>
      <c r="AI553" s="61">
        <v>0</v>
      </c>
      <c r="AJ553" s="61" t="s">
        <v>4856</v>
      </c>
      <c r="AK553" s="62">
        <v>2026</v>
      </c>
      <c r="AL553" s="62">
        <v>2</v>
      </c>
      <c r="AM553" s="62">
        <v>0</v>
      </c>
      <c r="AN553" s="62">
        <v>2</v>
      </c>
      <c r="AO553" s="62">
        <v>20</v>
      </c>
      <c r="AP553" s="61" t="s">
        <v>180</v>
      </c>
      <c r="AQ553" s="61" t="s">
        <v>1221</v>
      </c>
      <c r="AR553" s="61" t="s">
        <v>3624</v>
      </c>
      <c r="AS553" s="61" t="s">
        <v>3648</v>
      </c>
      <c r="AT553" s="61" t="s">
        <v>1702</v>
      </c>
      <c r="AU553" s="61" t="b">
        <v>1</v>
      </c>
      <c r="AV553" s="61" t="b">
        <v>0</v>
      </c>
      <c r="AW553" s="61" t="s">
        <v>1702</v>
      </c>
      <c r="AX553" s="61" t="s">
        <v>1702</v>
      </c>
      <c r="AY553" s="61">
        <v>0</v>
      </c>
      <c r="AZ553" s="61">
        <v>0</v>
      </c>
      <c r="BA553" s="61">
        <v>0</v>
      </c>
      <c r="BB553" s="61" t="s">
        <v>3632</v>
      </c>
      <c r="BC553" s="61">
        <v>3</v>
      </c>
      <c r="BD553" s="61" t="b">
        <v>0</v>
      </c>
      <c r="BH553" s="47" t="str">
        <f t="shared" si="17"/>
        <v>SGCC</v>
      </c>
      <c r="BI553" s="47" t="str">
        <f t="shared" si="16"/>
        <v>Z08</v>
      </c>
      <c r="BJ553" s="47">
        <v>1219</v>
      </c>
    </row>
    <row r="554" spans="1:62" hidden="1">
      <c r="A554" s="61" t="b">
        <v>0</v>
      </c>
      <c r="B554" s="62">
        <v>12316</v>
      </c>
      <c r="C554" s="61" t="s">
        <v>1702</v>
      </c>
      <c r="D554" s="61" t="s">
        <v>3649</v>
      </c>
      <c r="E554" s="61" t="s">
        <v>6868</v>
      </c>
      <c r="F554" s="61" t="s">
        <v>4432</v>
      </c>
      <c r="G554" s="62" t="s">
        <v>1702</v>
      </c>
      <c r="H554" s="61" t="s">
        <v>461</v>
      </c>
      <c r="I554" s="61" t="s">
        <v>1675</v>
      </c>
      <c r="J554" s="61" t="s">
        <v>3650</v>
      </c>
      <c r="K554" s="61" t="s">
        <v>6868</v>
      </c>
      <c r="L554" s="61" t="s">
        <v>2032</v>
      </c>
      <c r="M554" s="61" t="s">
        <v>1894</v>
      </c>
      <c r="N554" s="61" t="s">
        <v>1702</v>
      </c>
      <c r="O554" s="61" t="s">
        <v>1947</v>
      </c>
      <c r="P554" s="61">
        <v>0.8</v>
      </c>
      <c r="Q554" s="61">
        <v>301</v>
      </c>
      <c r="R554" s="61">
        <v>1220</v>
      </c>
      <c r="S554" s="61" t="s">
        <v>3195</v>
      </c>
      <c r="T554" s="61" t="s">
        <v>3196</v>
      </c>
      <c r="U554" s="61" t="s">
        <v>2041</v>
      </c>
      <c r="V554" s="61" t="s">
        <v>6869</v>
      </c>
      <c r="W554" s="61" t="s">
        <v>1938</v>
      </c>
      <c r="X554" s="61" t="s">
        <v>1447</v>
      </c>
      <c r="Y554" s="61" t="s">
        <v>3638</v>
      </c>
      <c r="Z554" s="62">
        <v>16</v>
      </c>
      <c r="AA554" s="61">
        <v>41</v>
      </c>
      <c r="AB554" s="62">
        <v>16</v>
      </c>
      <c r="AC554" s="61">
        <v>41</v>
      </c>
      <c r="AD554" s="62">
        <v>16</v>
      </c>
      <c r="AE554" s="61">
        <v>41</v>
      </c>
      <c r="AF554" s="61" t="s">
        <v>2392</v>
      </c>
      <c r="AG554" s="61" t="s">
        <v>1959</v>
      </c>
      <c r="AH554" s="61" t="s">
        <v>1702</v>
      </c>
      <c r="AI554" s="61">
        <v>0</v>
      </c>
      <c r="AJ554" s="61" t="s">
        <v>6228</v>
      </c>
      <c r="AK554" s="62">
        <v>2026</v>
      </c>
      <c r="AL554" s="62">
        <v>5</v>
      </c>
      <c r="AM554" s="62">
        <v>0</v>
      </c>
      <c r="AN554" s="62">
        <v>0</v>
      </c>
      <c r="AO554" s="62">
        <v>3</v>
      </c>
      <c r="AP554" s="61" t="s">
        <v>461</v>
      </c>
      <c r="AQ554" s="61" t="s">
        <v>1221</v>
      </c>
      <c r="AR554" s="61" t="s">
        <v>3197</v>
      </c>
      <c r="AS554" s="61" t="s">
        <v>3648</v>
      </c>
      <c r="AT554" s="61" t="s">
        <v>1702</v>
      </c>
      <c r="AU554" s="61" t="b">
        <v>0</v>
      </c>
      <c r="AV554" s="61" t="b">
        <v>0</v>
      </c>
      <c r="AW554" s="61" t="s">
        <v>1702</v>
      </c>
      <c r="AX554" s="61" t="s">
        <v>1702</v>
      </c>
      <c r="AY554" s="61">
        <v>0</v>
      </c>
      <c r="AZ554" s="61">
        <v>0</v>
      </c>
      <c r="BA554" s="61">
        <v>0</v>
      </c>
      <c r="BB554" s="61" t="s">
        <v>3632</v>
      </c>
      <c r="BC554" s="61">
        <v>3</v>
      </c>
      <c r="BD554" s="61" t="b">
        <v>0</v>
      </c>
      <c r="BH554" s="47" t="str">
        <f t="shared" si="17"/>
        <v>SGCC</v>
      </c>
      <c r="BI554" s="47" t="str">
        <f t="shared" si="16"/>
        <v>Z08</v>
      </c>
      <c r="BJ554" s="47">
        <v>1219</v>
      </c>
    </row>
    <row r="555" spans="1:62" hidden="1">
      <c r="A555" s="61" t="b">
        <v>0</v>
      </c>
      <c r="B555" s="62">
        <v>12317</v>
      </c>
      <c r="C555" s="61" t="s">
        <v>1702</v>
      </c>
      <c r="D555" s="61" t="s">
        <v>3649</v>
      </c>
      <c r="E555" s="61" t="s">
        <v>6870</v>
      </c>
      <c r="F555" s="61" t="s">
        <v>4432</v>
      </c>
      <c r="G555" s="62" t="s">
        <v>1702</v>
      </c>
      <c r="H555" s="61" t="s">
        <v>461</v>
      </c>
      <c r="I555" s="61" t="s">
        <v>1675</v>
      </c>
      <c r="J555" s="61" t="s">
        <v>3650</v>
      </c>
      <c r="K555" s="61" t="s">
        <v>6870</v>
      </c>
      <c r="L555" s="61" t="s">
        <v>2032</v>
      </c>
      <c r="M555" s="61" t="s">
        <v>1894</v>
      </c>
      <c r="N555" s="61" t="s">
        <v>1702</v>
      </c>
      <c r="O555" s="61" t="s">
        <v>1947</v>
      </c>
      <c r="P555" s="61">
        <v>0.8</v>
      </c>
      <c r="Q555" s="61">
        <v>301</v>
      </c>
      <c r="R555" s="61">
        <v>1220</v>
      </c>
      <c r="S555" s="61" t="s">
        <v>3195</v>
      </c>
      <c r="T555" s="61" t="s">
        <v>3196</v>
      </c>
      <c r="U555" s="61" t="s">
        <v>2041</v>
      </c>
      <c r="V555" s="61" t="s">
        <v>6869</v>
      </c>
      <c r="W555" s="61" t="s">
        <v>1938</v>
      </c>
      <c r="X555" s="61" t="s">
        <v>1447</v>
      </c>
      <c r="Y555" s="61" t="s">
        <v>3638</v>
      </c>
      <c r="Z555" s="62">
        <v>3</v>
      </c>
      <c r="AA555" s="61">
        <v>8</v>
      </c>
      <c r="AB555" s="62">
        <v>3</v>
      </c>
      <c r="AC555" s="61">
        <v>8</v>
      </c>
      <c r="AD555" s="62">
        <v>3</v>
      </c>
      <c r="AE555" s="61">
        <v>8</v>
      </c>
      <c r="AF555" s="61" t="s">
        <v>2392</v>
      </c>
      <c r="AG555" s="61" t="s">
        <v>1959</v>
      </c>
      <c r="AH555" s="61" t="s">
        <v>1702</v>
      </c>
      <c r="AI555" s="61">
        <v>0</v>
      </c>
      <c r="AJ555" s="61" t="s">
        <v>6228</v>
      </c>
      <c r="AK555" s="62">
        <v>2026</v>
      </c>
      <c r="AL555" s="62">
        <v>5</v>
      </c>
      <c r="AM555" s="62">
        <v>0</v>
      </c>
      <c r="AN555" s="62">
        <v>0</v>
      </c>
      <c r="AO555" s="62">
        <v>3</v>
      </c>
      <c r="AP555" s="61" t="s">
        <v>461</v>
      </c>
      <c r="AQ555" s="61" t="s">
        <v>1221</v>
      </c>
      <c r="AR555" s="61" t="s">
        <v>3197</v>
      </c>
      <c r="AS555" s="61" t="s">
        <v>3648</v>
      </c>
      <c r="AT555" s="61" t="s">
        <v>1702</v>
      </c>
      <c r="AU555" s="61" t="b">
        <v>0</v>
      </c>
      <c r="AV555" s="61" t="b">
        <v>0</v>
      </c>
      <c r="AW555" s="61" t="s">
        <v>1702</v>
      </c>
      <c r="AX555" s="61" t="s">
        <v>1702</v>
      </c>
      <c r="AY555" s="61">
        <v>0</v>
      </c>
      <c r="AZ555" s="61">
        <v>0</v>
      </c>
      <c r="BA555" s="61">
        <v>0</v>
      </c>
      <c r="BB555" s="61" t="s">
        <v>3632</v>
      </c>
      <c r="BC555" s="61">
        <v>3</v>
      </c>
      <c r="BD555" s="61" t="b">
        <v>0</v>
      </c>
      <c r="BH555" s="47" t="str">
        <f t="shared" si="17"/>
        <v>SGCC</v>
      </c>
      <c r="BI555" s="47" t="str">
        <f t="shared" si="16"/>
        <v>Z08</v>
      </c>
      <c r="BJ555" s="47">
        <v>1219</v>
      </c>
    </row>
    <row r="556" spans="1:62" hidden="1">
      <c r="A556" s="61" t="b">
        <v>0</v>
      </c>
      <c r="B556" s="62">
        <v>12318</v>
      </c>
      <c r="C556" s="61" t="s">
        <v>1702</v>
      </c>
      <c r="D556" s="61" t="s">
        <v>3651</v>
      </c>
      <c r="E556" s="61" t="s">
        <v>4687</v>
      </c>
      <c r="F556" s="61" t="s">
        <v>2168</v>
      </c>
      <c r="G556" s="62" t="s">
        <v>1702</v>
      </c>
      <c r="H556" s="61" t="s">
        <v>1702</v>
      </c>
      <c r="I556" s="61" t="s">
        <v>1675</v>
      </c>
      <c r="J556" s="61" t="s">
        <v>3652</v>
      </c>
      <c r="K556" s="61" t="s">
        <v>4688</v>
      </c>
      <c r="L556" s="61" t="s">
        <v>2032</v>
      </c>
      <c r="M556" s="61" t="s">
        <v>1894</v>
      </c>
      <c r="N556" s="61" t="s">
        <v>1702</v>
      </c>
      <c r="O556" s="61" t="s">
        <v>1947</v>
      </c>
      <c r="P556" s="61">
        <v>0.8</v>
      </c>
      <c r="Q556" s="61">
        <v>1040</v>
      </c>
      <c r="R556" s="61">
        <v>330</v>
      </c>
      <c r="S556" s="61" t="s">
        <v>4689</v>
      </c>
      <c r="T556" s="61" t="s">
        <v>1702</v>
      </c>
      <c r="U556" s="61" t="s">
        <v>2041</v>
      </c>
      <c r="V556" s="61" t="s">
        <v>4690</v>
      </c>
      <c r="W556" s="61" t="s">
        <v>1938</v>
      </c>
      <c r="X556" s="61" t="s">
        <v>1447</v>
      </c>
      <c r="Y556" s="61" t="s">
        <v>3638</v>
      </c>
      <c r="Z556" s="62">
        <v>28</v>
      </c>
      <c r="AA556" s="61">
        <v>60</v>
      </c>
      <c r="AB556" s="62">
        <v>28</v>
      </c>
      <c r="AC556" s="61">
        <v>60</v>
      </c>
      <c r="AD556" s="62">
        <v>28</v>
      </c>
      <c r="AE556" s="61">
        <v>60</v>
      </c>
      <c r="AF556" s="61" t="s">
        <v>2116</v>
      </c>
      <c r="AG556" s="61" t="s">
        <v>3737</v>
      </c>
      <c r="AH556" s="61" t="s">
        <v>4691</v>
      </c>
      <c r="AI556" s="61">
        <v>0</v>
      </c>
      <c r="AJ556" s="61" t="s">
        <v>4536</v>
      </c>
      <c r="AK556" s="62">
        <v>2026</v>
      </c>
      <c r="AL556" s="62">
        <v>1</v>
      </c>
      <c r="AM556" s="62">
        <v>0</v>
      </c>
      <c r="AN556" s="62">
        <v>3</v>
      </c>
      <c r="AO556" s="62">
        <v>18</v>
      </c>
      <c r="AP556" s="61" t="s">
        <v>1702</v>
      </c>
      <c r="AQ556" s="61" t="s">
        <v>1702</v>
      </c>
      <c r="AR556" s="61" t="s">
        <v>1702</v>
      </c>
      <c r="AS556" s="61" t="s">
        <v>3653</v>
      </c>
      <c r="AT556" s="61" t="s">
        <v>1702</v>
      </c>
      <c r="AU556" s="61" t="b">
        <v>1</v>
      </c>
      <c r="AV556" s="61" t="b">
        <v>0</v>
      </c>
      <c r="AW556" s="61" t="s">
        <v>1702</v>
      </c>
      <c r="AX556" s="61" t="s">
        <v>1702</v>
      </c>
      <c r="AY556" s="61">
        <v>0</v>
      </c>
      <c r="AZ556" s="61">
        <v>0</v>
      </c>
      <c r="BA556" s="61">
        <v>0</v>
      </c>
      <c r="BB556" s="61" t="s">
        <v>3632</v>
      </c>
      <c r="BC556" s="61">
        <v>3</v>
      </c>
      <c r="BD556" s="61" t="b">
        <v>0</v>
      </c>
      <c r="BH556" s="47" t="str">
        <f t="shared" si="17"/>
        <v>SGCC</v>
      </c>
      <c r="BI556" s="47" t="str">
        <f t="shared" si="16"/>
        <v>Z08</v>
      </c>
      <c r="BJ556" s="47">
        <v>1219</v>
      </c>
    </row>
    <row r="557" spans="1:62" hidden="1">
      <c r="A557" s="61" t="b">
        <v>0</v>
      </c>
      <c r="B557" s="62">
        <v>12319</v>
      </c>
      <c r="C557" s="61" t="s">
        <v>1702</v>
      </c>
      <c r="D557" s="61" t="s">
        <v>3654</v>
      </c>
      <c r="E557" s="61" t="s">
        <v>4163</v>
      </c>
      <c r="F557" s="61" t="s">
        <v>1702</v>
      </c>
      <c r="G557" s="62" t="s">
        <v>1702</v>
      </c>
      <c r="H557" s="61" t="s">
        <v>1702</v>
      </c>
      <c r="I557" s="61" t="s">
        <v>1675</v>
      </c>
      <c r="J557" s="61" t="s">
        <v>3655</v>
      </c>
      <c r="K557" s="61" t="s">
        <v>4163</v>
      </c>
      <c r="L557" s="61" t="s">
        <v>2032</v>
      </c>
      <c r="M557" s="61" t="s">
        <v>1894</v>
      </c>
      <c r="N557" s="61" t="s">
        <v>1702</v>
      </c>
      <c r="O557" s="61" t="s">
        <v>1947</v>
      </c>
      <c r="P557" s="61">
        <v>1</v>
      </c>
      <c r="Q557" s="61">
        <v>34</v>
      </c>
      <c r="R557" s="61">
        <v>0</v>
      </c>
      <c r="S557" s="61" t="s">
        <v>4164</v>
      </c>
      <c r="T557" s="61" t="s">
        <v>4164</v>
      </c>
      <c r="U557" s="61" t="s">
        <v>2041</v>
      </c>
      <c r="V557" s="61" t="s">
        <v>4165</v>
      </c>
      <c r="W557" s="61" t="s">
        <v>1938</v>
      </c>
      <c r="X557" s="61" t="s">
        <v>1447</v>
      </c>
      <c r="Y557" s="61" t="s">
        <v>3638</v>
      </c>
      <c r="Z557" s="62">
        <v>1</v>
      </c>
      <c r="AA557" s="61">
        <v>30</v>
      </c>
      <c r="AB557" s="62">
        <v>1</v>
      </c>
      <c r="AC557" s="61">
        <v>30</v>
      </c>
      <c r="AD557" s="62">
        <v>1</v>
      </c>
      <c r="AE557" s="61">
        <v>30</v>
      </c>
      <c r="AF557" s="61" t="s">
        <v>2295</v>
      </c>
      <c r="AG557" s="61" t="s">
        <v>1958</v>
      </c>
      <c r="AH557" s="61" t="s">
        <v>1702</v>
      </c>
      <c r="AI557" s="61">
        <v>0</v>
      </c>
      <c r="AJ557" s="61" t="s">
        <v>3907</v>
      </c>
      <c r="AK557" s="62">
        <v>2025</v>
      </c>
      <c r="AL557" s="62">
        <v>12</v>
      </c>
      <c r="AM557" s="62">
        <v>0</v>
      </c>
      <c r="AN557" s="62">
        <v>5</v>
      </c>
      <c r="AO557" s="62">
        <v>6</v>
      </c>
      <c r="AP557" s="61" t="s">
        <v>1702</v>
      </c>
      <c r="AQ557" s="61" t="s">
        <v>1702</v>
      </c>
      <c r="AR557" s="61" t="s">
        <v>1702</v>
      </c>
      <c r="AS557" s="61" t="s">
        <v>3642</v>
      </c>
      <c r="AT557" s="61" t="s">
        <v>1702</v>
      </c>
      <c r="AU557" s="61" t="b">
        <v>1</v>
      </c>
      <c r="AV557" s="61" t="b">
        <v>0</v>
      </c>
      <c r="AW557" s="61" t="s">
        <v>1702</v>
      </c>
      <c r="AX557" s="61" t="s">
        <v>1702</v>
      </c>
      <c r="AY557" s="61">
        <v>0</v>
      </c>
      <c r="AZ557" s="61">
        <v>0</v>
      </c>
      <c r="BA557" s="61">
        <v>0</v>
      </c>
      <c r="BB557" s="61" t="s">
        <v>3632</v>
      </c>
      <c r="BC557" s="61">
        <v>4</v>
      </c>
      <c r="BD557" s="61" t="b">
        <v>0</v>
      </c>
      <c r="BH557" s="47" t="s">
        <v>1197</v>
      </c>
      <c r="BI557" s="47" t="str">
        <f t="shared" si="16"/>
        <v>Z08</v>
      </c>
      <c r="BJ557" s="47">
        <v>1219</v>
      </c>
    </row>
    <row r="558" spans="1:62" hidden="1">
      <c r="A558" s="61" t="b">
        <v>0</v>
      </c>
      <c r="B558" s="62">
        <v>12321</v>
      </c>
      <c r="C558" s="61" t="s">
        <v>1702</v>
      </c>
      <c r="D558" s="61" t="s">
        <v>3656</v>
      </c>
      <c r="E558" s="61" t="s">
        <v>4398</v>
      </c>
      <c r="F558" s="61" t="s">
        <v>1702</v>
      </c>
      <c r="G558" s="62" t="s">
        <v>1702</v>
      </c>
      <c r="H558" s="61" t="s">
        <v>1702</v>
      </c>
      <c r="I558" s="61" t="s">
        <v>1675</v>
      </c>
      <c r="J558" s="61" t="s">
        <v>3657</v>
      </c>
      <c r="K558" s="61" t="s">
        <v>4398</v>
      </c>
      <c r="L558" s="61" t="s">
        <v>2032</v>
      </c>
      <c r="M558" s="61" t="s">
        <v>1894</v>
      </c>
      <c r="N558" s="61" t="s">
        <v>1702</v>
      </c>
      <c r="O558" s="61" t="s">
        <v>1947</v>
      </c>
      <c r="P558" s="61">
        <v>1</v>
      </c>
      <c r="Q558" s="61">
        <v>37</v>
      </c>
      <c r="R558" s="61">
        <v>0</v>
      </c>
      <c r="S558" s="61" t="s">
        <v>3469</v>
      </c>
      <c r="T558" s="61" t="s">
        <v>3469</v>
      </c>
      <c r="U558" s="61" t="s">
        <v>2041</v>
      </c>
      <c r="V558" s="61" t="s">
        <v>4399</v>
      </c>
      <c r="W558" s="61" t="s">
        <v>1938</v>
      </c>
      <c r="X558" s="61" t="s">
        <v>1447</v>
      </c>
      <c r="Y558" s="61" t="s">
        <v>3638</v>
      </c>
      <c r="Z558" s="62">
        <v>1</v>
      </c>
      <c r="AA558" s="61">
        <v>77</v>
      </c>
      <c r="AB558" s="62">
        <v>1</v>
      </c>
      <c r="AC558" s="61">
        <v>77</v>
      </c>
      <c r="AD558" s="62">
        <v>1</v>
      </c>
      <c r="AE558" s="61">
        <v>77</v>
      </c>
      <c r="AF558" s="61" t="s">
        <v>2592</v>
      </c>
      <c r="AG558" s="61" t="s">
        <v>1958</v>
      </c>
      <c r="AH558" s="61" t="s">
        <v>1702</v>
      </c>
      <c r="AI558" s="61">
        <v>0</v>
      </c>
      <c r="AJ558" s="61" t="s">
        <v>4282</v>
      </c>
      <c r="AK558" s="62">
        <v>2025</v>
      </c>
      <c r="AL558" s="62">
        <v>12</v>
      </c>
      <c r="AM558" s="62">
        <v>0</v>
      </c>
      <c r="AN558" s="62">
        <v>4</v>
      </c>
      <c r="AO558" s="62">
        <v>23</v>
      </c>
      <c r="AP558" s="61" t="s">
        <v>1702</v>
      </c>
      <c r="AQ558" s="61" t="s">
        <v>1702</v>
      </c>
      <c r="AR558" s="61" t="s">
        <v>1702</v>
      </c>
      <c r="AS558" s="61" t="s">
        <v>3658</v>
      </c>
      <c r="AT558" s="61" t="s">
        <v>1702</v>
      </c>
      <c r="AU558" s="61" t="b">
        <v>1</v>
      </c>
      <c r="AV558" s="61" t="b">
        <v>0</v>
      </c>
      <c r="AW558" s="61" t="s">
        <v>1702</v>
      </c>
      <c r="AX558" s="61" t="s">
        <v>1702</v>
      </c>
      <c r="AY558" s="61">
        <v>0</v>
      </c>
      <c r="AZ558" s="61">
        <v>0</v>
      </c>
      <c r="BA558" s="61">
        <v>0</v>
      </c>
      <c r="BB558" s="61" t="s">
        <v>3632</v>
      </c>
      <c r="BC558" s="61">
        <v>4</v>
      </c>
      <c r="BD558" s="61" t="b">
        <v>0</v>
      </c>
      <c r="BH558" s="47" t="s">
        <v>1197</v>
      </c>
      <c r="BI558" s="47" t="str">
        <f t="shared" si="16"/>
        <v>Z08</v>
      </c>
      <c r="BJ558" s="47">
        <v>1219</v>
      </c>
    </row>
    <row r="559" spans="1:62" hidden="1">
      <c r="A559" s="61" t="b">
        <v>0</v>
      </c>
      <c r="B559" s="62">
        <v>12322</v>
      </c>
      <c r="C559" s="61" t="s">
        <v>1702</v>
      </c>
      <c r="D559" s="61" t="s">
        <v>3659</v>
      </c>
      <c r="E559" s="61" t="s">
        <v>4401</v>
      </c>
      <c r="F559" s="61" t="s">
        <v>2299</v>
      </c>
      <c r="G559" s="62" t="s">
        <v>1702</v>
      </c>
      <c r="H559" s="61" t="s">
        <v>610</v>
      </c>
      <c r="I559" s="61" t="s">
        <v>1675</v>
      </c>
      <c r="J559" s="61" t="s">
        <v>3660</v>
      </c>
      <c r="K559" s="61" t="s">
        <v>4401</v>
      </c>
      <c r="L559" s="61" t="s">
        <v>2032</v>
      </c>
      <c r="M559" s="61" t="s">
        <v>1894</v>
      </c>
      <c r="N559" s="61" t="s">
        <v>1702</v>
      </c>
      <c r="O559" s="61" t="s">
        <v>1947</v>
      </c>
      <c r="P559" s="61">
        <v>1.6</v>
      </c>
      <c r="Q559" s="61">
        <v>1120</v>
      </c>
      <c r="R559" s="61">
        <v>1219</v>
      </c>
      <c r="S559" s="61" t="s">
        <v>4402</v>
      </c>
      <c r="T559" s="61" t="s">
        <v>4403</v>
      </c>
      <c r="U559" s="61" t="s">
        <v>2041</v>
      </c>
      <c r="V559" s="61" t="s">
        <v>4404</v>
      </c>
      <c r="W559" s="61" t="s">
        <v>1938</v>
      </c>
      <c r="X559" s="61" t="s">
        <v>1447</v>
      </c>
      <c r="Y559" s="61" t="s">
        <v>3638</v>
      </c>
      <c r="Z559" s="62">
        <v>20</v>
      </c>
      <c r="AA559" s="61">
        <v>345</v>
      </c>
      <c r="AB559" s="62">
        <v>20</v>
      </c>
      <c r="AC559" s="61">
        <v>345</v>
      </c>
      <c r="AD559" s="62">
        <v>20</v>
      </c>
      <c r="AE559" s="61">
        <v>345</v>
      </c>
      <c r="AF559" s="61" t="s">
        <v>2369</v>
      </c>
      <c r="AG559" s="61" t="s">
        <v>1959</v>
      </c>
      <c r="AH559" s="61" t="s">
        <v>1702</v>
      </c>
      <c r="AI559" s="61">
        <v>0</v>
      </c>
      <c r="AJ559" s="61" t="s">
        <v>4341</v>
      </c>
      <c r="AK559" s="62">
        <v>2026</v>
      </c>
      <c r="AL559" s="62">
        <v>1</v>
      </c>
      <c r="AM559" s="62">
        <v>0</v>
      </c>
      <c r="AN559" s="62">
        <v>4</v>
      </c>
      <c r="AO559" s="62">
        <v>13</v>
      </c>
      <c r="AP559" s="61" t="s">
        <v>610</v>
      </c>
      <c r="AQ559" s="61" t="s">
        <v>1221</v>
      </c>
      <c r="AR559" s="61" t="s">
        <v>4405</v>
      </c>
      <c r="AS559" s="61" t="s">
        <v>3661</v>
      </c>
      <c r="AT559" s="61" t="s">
        <v>1702</v>
      </c>
      <c r="AU559" s="61" t="b">
        <v>1</v>
      </c>
      <c r="AV559" s="61" t="b">
        <v>0</v>
      </c>
      <c r="AW559" s="61" t="s">
        <v>1702</v>
      </c>
      <c r="AX559" s="61" t="s">
        <v>1702</v>
      </c>
      <c r="AY559" s="61">
        <v>0</v>
      </c>
      <c r="AZ559" s="61">
        <v>0</v>
      </c>
      <c r="BA559" s="61">
        <v>0</v>
      </c>
      <c r="BB559" s="61" t="s">
        <v>3632</v>
      </c>
      <c r="BC559" s="61">
        <v>6</v>
      </c>
      <c r="BD559" s="61" t="b">
        <v>0</v>
      </c>
      <c r="BH559" s="47" t="s">
        <v>1197</v>
      </c>
      <c r="BI559" s="47" t="str">
        <f t="shared" si="16"/>
        <v>Z08</v>
      </c>
      <c r="BJ559" s="47">
        <v>1219</v>
      </c>
    </row>
    <row r="560" spans="1:62" hidden="1">
      <c r="A560" s="61" t="b">
        <v>0</v>
      </c>
      <c r="B560" s="62">
        <v>12323</v>
      </c>
      <c r="C560" s="61" t="s">
        <v>1702</v>
      </c>
      <c r="D560" s="61" t="s">
        <v>3659</v>
      </c>
      <c r="E560" s="61" t="s">
        <v>4406</v>
      </c>
      <c r="F560" s="61" t="s">
        <v>2299</v>
      </c>
      <c r="G560" s="62" t="s">
        <v>1702</v>
      </c>
      <c r="H560" s="61" t="s">
        <v>610</v>
      </c>
      <c r="I560" s="61" t="s">
        <v>1675</v>
      </c>
      <c r="J560" s="61" t="s">
        <v>3660</v>
      </c>
      <c r="K560" s="61" t="s">
        <v>4406</v>
      </c>
      <c r="L560" s="61" t="s">
        <v>2032</v>
      </c>
      <c r="M560" s="61" t="s">
        <v>1894</v>
      </c>
      <c r="N560" s="61" t="s">
        <v>1702</v>
      </c>
      <c r="O560" s="61" t="s">
        <v>1947</v>
      </c>
      <c r="P560" s="61">
        <v>1.6</v>
      </c>
      <c r="Q560" s="61">
        <v>1120</v>
      </c>
      <c r="R560" s="61">
        <v>1219</v>
      </c>
      <c r="S560" s="61" t="s">
        <v>4402</v>
      </c>
      <c r="T560" s="61" t="s">
        <v>4403</v>
      </c>
      <c r="U560" s="61" t="s">
        <v>2041</v>
      </c>
      <c r="V560" s="61" t="s">
        <v>4404</v>
      </c>
      <c r="W560" s="61" t="s">
        <v>1938</v>
      </c>
      <c r="X560" s="61" t="s">
        <v>1447</v>
      </c>
      <c r="Y560" s="61" t="s">
        <v>3638</v>
      </c>
      <c r="Z560" s="62">
        <v>20</v>
      </c>
      <c r="AA560" s="61">
        <v>345</v>
      </c>
      <c r="AB560" s="62">
        <v>20</v>
      </c>
      <c r="AC560" s="61">
        <v>345</v>
      </c>
      <c r="AD560" s="62">
        <v>20</v>
      </c>
      <c r="AE560" s="61">
        <v>345</v>
      </c>
      <c r="AF560" s="61" t="s">
        <v>2369</v>
      </c>
      <c r="AG560" s="61" t="s">
        <v>1959</v>
      </c>
      <c r="AH560" s="61" t="s">
        <v>1702</v>
      </c>
      <c r="AI560" s="61">
        <v>0</v>
      </c>
      <c r="AJ560" s="61" t="s">
        <v>4341</v>
      </c>
      <c r="AK560" s="62">
        <v>2026</v>
      </c>
      <c r="AL560" s="62">
        <v>1</v>
      </c>
      <c r="AM560" s="62">
        <v>0</v>
      </c>
      <c r="AN560" s="62">
        <v>4</v>
      </c>
      <c r="AO560" s="62">
        <v>13</v>
      </c>
      <c r="AP560" s="61" t="s">
        <v>610</v>
      </c>
      <c r="AQ560" s="61" t="s">
        <v>1221</v>
      </c>
      <c r="AR560" s="61" t="s">
        <v>4405</v>
      </c>
      <c r="AS560" s="61" t="s">
        <v>3661</v>
      </c>
      <c r="AT560" s="61" t="s">
        <v>1702</v>
      </c>
      <c r="AU560" s="61" t="b">
        <v>1</v>
      </c>
      <c r="AV560" s="61" t="b">
        <v>0</v>
      </c>
      <c r="AW560" s="61" t="s">
        <v>1702</v>
      </c>
      <c r="AX560" s="61" t="s">
        <v>1702</v>
      </c>
      <c r="AY560" s="61">
        <v>0</v>
      </c>
      <c r="AZ560" s="61">
        <v>0</v>
      </c>
      <c r="BA560" s="61">
        <v>0</v>
      </c>
      <c r="BB560" s="61" t="s">
        <v>3632</v>
      </c>
      <c r="BC560" s="61">
        <v>6</v>
      </c>
      <c r="BD560" s="61" t="b">
        <v>0</v>
      </c>
      <c r="BH560" s="47" t="s">
        <v>1197</v>
      </c>
      <c r="BI560" s="47" t="str">
        <f t="shared" si="16"/>
        <v>Z08</v>
      </c>
      <c r="BJ560" s="47">
        <v>1219</v>
      </c>
    </row>
    <row r="561" spans="1:62" hidden="1">
      <c r="A561" s="61" t="b">
        <v>0</v>
      </c>
      <c r="B561" s="62">
        <v>12324</v>
      </c>
      <c r="C561" s="61" t="s">
        <v>1702</v>
      </c>
      <c r="D561" s="61" t="s">
        <v>3659</v>
      </c>
      <c r="E561" s="61" t="s">
        <v>4694</v>
      </c>
      <c r="F561" s="61" t="s">
        <v>1702</v>
      </c>
      <c r="G561" s="62" t="s">
        <v>1702</v>
      </c>
      <c r="H561" s="61" t="s">
        <v>1702</v>
      </c>
      <c r="I561" s="61" t="s">
        <v>1675</v>
      </c>
      <c r="J561" s="61" t="s">
        <v>3660</v>
      </c>
      <c r="K561" s="61" t="s">
        <v>4694</v>
      </c>
      <c r="L561" s="61" t="s">
        <v>2032</v>
      </c>
      <c r="M561" s="61" t="s">
        <v>1894</v>
      </c>
      <c r="N561" s="61" t="s">
        <v>1702</v>
      </c>
      <c r="O561" s="61" t="s">
        <v>1947</v>
      </c>
      <c r="P561" s="61">
        <v>1.6</v>
      </c>
      <c r="Q561" s="61">
        <v>57.5</v>
      </c>
      <c r="R561" s="61">
        <v>0</v>
      </c>
      <c r="S561" s="61" t="s">
        <v>3062</v>
      </c>
      <c r="T561" s="61" t="s">
        <v>3062</v>
      </c>
      <c r="U561" s="61" t="s">
        <v>2041</v>
      </c>
      <c r="V561" s="61" t="s">
        <v>4695</v>
      </c>
      <c r="W561" s="61" t="s">
        <v>1938</v>
      </c>
      <c r="X561" s="61" t="s">
        <v>1447</v>
      </c>
      <c r="Y561" s="61" t="s">
        <v>3638</v>
      </c>
      <c r="Z561" s="62">
        <v>1</v>
      </c>
      <c r="AA561" s="61">
        <v>166</v>
      </c>
      <c r="AB561" s="62">
        <v>1</v>
      </c>
      <c r="AC561" s="61">
        <v>166</v>
      </c>
      <c r="AD561" s="62">
        <v>1</v>
      </c>
      <c r="AE561" s="61">
        <v>166</v>
      </c>
      <c r="AF561" s="61" t="s">
        <v>2537</v>
      </c>
      <c r="AG561" s="61" t="s">
        <v>1958</v>
      </c>
      <c r="AH561" s="61" t="s">
        <v>1702</v>
      </c>
      <c r="AI561" s="61">
        <v>0</v>
      </c>
      <c r="AJ561" s="61" t="s">
        <v>4389</v>
      </c>
      <c r="AK561" s="62">
        <v>2026</v>
      </c>
      <c r="AL561" s="62">
        <v>1</v>
      </c>
      <c r="AM561" s="62">
        <v>0</v>
      </c>
      <c r="AN561" s="62">
        <v>3</v>
      </c>
      <c r="AO561" s="62">
        <v>29</v>
      </c>
      <c r="AP561" s="61" t="s">
        <v>1702</v>
      </c>
      <c r="AQ561" s="61" t="s">
        <v>1702</v>
      </c>
      <c r="AR561" s="61" t="s">
        <v>1702</v>
      </c>
      <c r="AS561" s="61" t="s">
        <v>3661</v>
      </c>
      <c r="AT561" s="61" t="s">
        <v>1702</v>
      </c>
      <c r="AU561" s="61" t="b">
        <v>1</v>
      </c>
      <c r="AV561" s="61" t="b">
        <v>0</v>
      </c>
      <c r="AW561" s="61" t="s">
        <v>1702</v>
      </c>
      <c r="AX561" s="61" t="s">
        <v>1702</v>
      </c>
      <c r="AY561" s="61">
        <v>0</v>
      </c>
      <c r="AZ561" s="61">
        <v>0</v>
      </c>
      <c r="BA561" s="61">
        <v>0</v>
      </c>
      <c r="BB561" s="61" t="s">
        <v>3632</v>
      </c>
      <c r="BC561" s="61">
        <v>6</v>
      </c>
      <c r="BD561" s="61" t="b">
        <v>0</v>
      </c>
      <c r="BH561" s="47" t="s">
        <v>1197</v>
      </c>
      <c r="BI561" s="47" t="str">
        <f t="shared" si="16"/>
        <v>Z08</v>
      </c>
      <c r="BJ561" s="47">
        <v>1219</v>
      </c>
    </row>
    <row r="562" spans="1:62" hidden="1">
      <c r="A562" s="61" t="b">
        <v>0</v>
      </c>
      <c r="B562" s="62">
        <v>12325</v>
      </c>
      <c r="C562" s="61" t="s">
        <v>1702</v>
      </c>
      <c r="D562" s="61" t="s">
        <v>3659</v>
      </c>
      <c r="E562" s="61" t="s">
        <v>4696</v>
      </c>
      <c r="F562" s="61" t="s">
        <v>1702</v>
      </c>
      <c r="G562" s="62" t="s">
        <v>1702</v>
      </c>
      <c r="H562" s="61" t="s">
        <v>1702</v>
      </c>
      <c r="I562" s="61" t="s">
        <v>1675</v>
      </c>
      <c r="J562" s="61" t="s">
        <v>3660</v>
      </c>
      <c r="K562" s="61" t="s">
        <v>4696</v>
      </c>
      <c r="L562" s="61" t="s">
        <v>2032</v>
      </c>
      <c r="M562" s="61" t="s">
        <v>1894</v>
      </c>
      <c r="N562" s="61" t="s">
        <v>1702</v>
      </c>
      <c r="O562" s="61" t="s">
        <v>1947</v>
      </c>
      <c r="P562" s="61">
        <v>1.6</v>
      </c>
      <c r="Q562" s="61">
        <v>20</v>
      </c>
      <c r="R562" s="61">
        <v>0</v>
      </c>
      <c r="S562" s="61" t="s">
        <v>2908</v>
      </c>
      <c r="T562" s="61" t="s">
        <v>2908</v>
      </c>
      <c r="U562" s="61" t="s">
        <v>2041</v>
      </c>
      <c r="V562" s="61" t="s">
        <v>4697</v>
      </c>
      <c r="W562" s="61" t="s">
        <v>1938</v>
      </c>
      <c r="X562" s="61" t="s">
        <v>1447</v>
      </c>
      <c r="Y562" s="61" t="s">
        <v>3638</v>
      </c>
      <c r="Z562" s="62">
        <v>1</v>
      </c>
      <c r="AA562" s="61">
        <v>30</v>
      </c>
      <c r="AB562" s="62">
        <v>1</v>
      </c>
      <c r="AC562" s="61">
        <v>30</v>
      </c>
      <c r="AD562" s="62">
        <v>1</v>
      </c>
      <c r="AE562" s="61">
        <v>30</v>
      </c>
      <c r="AF562" s="61" t="s">
        <v>3944</v>
      </c>
      <c r="AG562" s="61" t="s">
        <v>1958</v>
      </c>
      <c r="AH562" s="61" t="s">
        <v>1702</v>
      </c>
      <c r="AI562" s="61">
        <v>0</v>
      </c>
      <c r="AJ562" s="61" t="s">
        <v>4233</v>
      </c>
      <c r="AK562" s="62">
        <v>2026</v>
      </c>
      <c r="AL562" s="62">
        <v>2</v>
      </c>
      <c r="AM562" s="62">
        <v>0</v>
      </c>
      <c r="AN562" s="62">
        <v>3</v>
      </c>
      <c r="AO562" s="62">
        <v>16</v>
      </c>
      <c r="AP562" s="61" t="s">
        <v>1702</v>
      </c>
      <c r="AQ562" s="61" t="s">
        <v>1702</v>
      </c>
      <c r="AR562" s="61" t="s">
        <v>1702</v>
      </c>
      <c r="AS562" s="61" t="s">
        <v>3661</v>
      </c>
      <c r="AT562" s="61" t="s">
        <v>1702</v>
      </c>
      <c r="AU562" s="61" t="b">
        <v>1</v>
      </c>
      <c r="AV562" s="61" t="b">
        <v>0</v>
      </c>
      <c r="AW562" s="61" t="s">
        <v>1702</v>
      </c>
      <c r="AX562" s="61" t="s">
        <v>1702</v>
      </c>
      <c r="AY562" s="61">
        <v>0</v>
      </c>
      <c r="AZ562" s="61">
        <v>0</v>
      </c>
      <c r="BA562" s="61">
        <v>0</v>
      </c>
      <c r="BB562" s="61" t="s">
        <v>3632</v>
      </c>
      <c r="BC562" s="61">
        <v>6</v>
      </c>
      <c r="BD562" s="61" t="b">
        <v>0</v>
      </c>
      <c r="BH562" s="47" t="s">
        <v>1197</v>
      </c>
      <c r="BI562" s="47" t="str">
        <f t="shared" si="16"/>
        <v>Z08</v>
      </c>
      <c r="BJ562" s="47">
        <v>1219</v>
      </c>
    </row>
    <row r="563" spans="1:62" hidden="1">
      <c r="A563" s="61" t="b">
        <v>0</v>
      </c>
      <c r="B563" s="62">
        <v>12326</v>
      </c>
      <c r="C563" s="61" t="s">
        <v>1702</v>
      </c>
      <c r="D563" s="61" t="s">
        <v>3659</v>
      </c>
      <c r="E563" s="61" t="s">
        <v>4698</v>
      </c>
      <c r="F563" s="61" t="s">
        <v>1702</v>
      </c>
      <c r="G563" s="62" t="s">
        <v>1702</v>
      </c>
      <c r="H563" s="61" t="s">
        <v>1702</v>
      </c>
      <c r="I563" s="61" t="s">
        <v>1675</v>
      </c>
      <c r="J563" s="61" t="s">
        <v>3660</v>
      </c>
      <c r="K563" s="61" t="s">
        <v>4698</v>
      </c>
      <c r="L563" s="61" t="s">
        <v>2032</v>
      </c>
      <c r="M563" s="61" t="s">
        <v>1894</v>
      </c>
      <c r="N563" s="61" t="s">
        <v>1702</v>
      </c>
      <c r="O563" s="61" t="s">
        <v>1947</v>
      </c>
      <c r="P563" s="61">
        <v>1.6</v>
      </c>
      <c r="Q563" s="61">
        <v>20</v>
      </c>
      <c r="R563" s="61">
        <v>0</v>
      </c>
      <c r="S563" s="61" t="s">
        <v>2908</v>
      </c>
      <c r="T563" s="61" t="s">
        <v>2908</v>
      </c>
      <c r="U563" s="61" t="s">
        <v>2041</v>
      </c>
      <c r="V563" s="61" t="s">
        <v>4697</v>
      </c>
      <c r="W563" s="61" t="s">
        <v>1938</v>
      </c>
      <c r="X563" s="61" t="s">
        <v>1447</v>
      </c>
      <c r="Y563" s="61" t="s">
        <v>3638</v>
      </c>
      <c r="Z563" s="62">
        <v>1</v>
      </c>
      <c r="AA563" s="61">
        <v>30</v>
      </c>
      <c r="AB563" s="62">
        <v>1</v>
      </c>
      <c r="AC563" s="61">
        <v>30</v>
      </c>
      <c r="AD563" s="62">
        <v>1</v>
      </c>
      <c r="AE563" s="61">
        <v>30</v>
      </c>
      <c r="AF563" s="61" t="s">
        <v>3944</v>
      </c>
      <c r="AG563" s="61" t="s">
        <v>1958</v>
      </c>
      <c r="AH563" s="61" t="s">
        <v>1702</v>
      </c>
      <c r="AI563" s="61">
        <v>0</v>
      </c>
      <c r="AJ563" s="61" t="s">
        <v>4233</v>
      </c>
      <c r="AK563" s="62">
        <v>2026</v>
      </c>
      <c r="AL563" s="62">
        <v>2</v>
      </c>
      <c r="AM563" s="62">
        <v>0</v>
      </c>
      <c r="AN563" s="62">
        <v>3</v>
      </c>
      <c r="AO563" s="62">
        <v>16</v>
      </c>
      <c r="AP563" s="61" t="s">
        <v>1702</v>
      </c>
      <c r="AQ563" s="61" t="s">
        <v>1702</v>
      </c>
      <c r="AR563" s="61" t="s">
        <v>1702</v>
      </c>
      <c r="AS563" s="61" t="s">
        <v>3661</v>
      </c>
      <c r="AT563" s="61" t="s">
        <v>1702</v>
      </c>
      <c r="AU563" s="61" t="b">
        <v>1</v>
      </c>
      <c r="AV563" s="61" t="b">
        <v>0</v>
      </c>
      <c r="AW563" s="61" t="s">
        <v>1702</v>
      </c>
      <c r="AX563" s="61" t="s">
        <v>1702</v>
      </c>
      <c r="AY563" s="61">
        <v>0</v>
      </c>
      <c r="AZ563" s="61">
        <v>0</v>
      </c>
      <c r="BA563" s="61">
        <v>0</v>
      </c>
      <c r="BB563" s="61" t="s">
        <v>3632</v>
      </c>
      <c r="BC563" s="61">
        <v>6</v>
      </c>
      <c r="BD563" s="61" t="b">
        <v>0</v>
      </c>
      <c r="BH563" s="47" t="s">
        <v>1197</v>
      </c>
      <c r="BI563" s="47" t="str">
        <f t="shared" si="16"/>
        <v>Z08</v>
      </c>
      <c r="BJ563" s="47">
        <v>1219</v>
      </c>
    </row>
    <row r="564" spans="1:62" hidden="1">
      <c r="A564" s="61" t="b">
        <v>0</v>
      </c>
      <c r="B564" s="62">
        <v>12327</v>
      </c>
      <c r="C564" s="61" t="s">
        <v>1702</v>
      </c>
      <c r="D564" s="61" t="s">
        <v>3662</v>
      </c>
      <c r="E564" s="61" t="s">
        <v>5157</v>
      </c>
      <c r="F564" s="61" t="s">
        <v>1702</v>
      </c>
      <c r="G564" s="62" t="s">
        <v>1702</v>
      </c>
      <c r="H564" s="61" t="s">
        <v>1702</v>
      </c>
      <c r="I564" s="61" t="s">
        <v>1675</v>
      </c>
      <c r="J564" s="61" t="s">
        <v>3663</v>
      </c>
      <c r="K564" s="61" t="s">
        <v>5157</v>
      </c>
      <c r="L564" s="61" t="s">
        <v>2032</v>
      </c>
      <c r="M564" s="61" t="s">
        <v>1894</v>
      </c>
      <c r="N564" s="61" t="s">
        <v>1702</v>
      </c>
      <c r="O564" s="61" t="s">
        <v>1947</v>
      </c>
      <c r="P564" s="61">
        <v>1.6</v>
      </c>
      <c r="Q564" s="61">
        <v>20</v>
      </c>
      <c r="R564" s="61">
        <v>0</v>
      </c>
      <c r="S564" s="61" t="s">
        <v>2908</v>
      </c>
      <c r="T564" s="61" t="s">
        <v>2908</v>
      </c>
      <c r="U564" s="61" t="s">
        <v>2041</v>
      </c>
      <c r="V564" s="61" t="s">
        <v>5158</v>
      </c>
      <c r="W564" s="61" t="s">
        <v>1938</v>
      </c>
      <c r="X564" s="61" t="s">
        <v>1447</v>
      </c>
      <c r="Y564" s="61" t="s">
        <v>3638</v>
      </c>
      <c r="Z564" s="62">
        <v>1</v>
      </c>
      <c r="AA564" s="61">
        <v>35</v>
      </c>
      <c r="AB564" s="62">
        <v>1</v>
      </c>
      <c r="AC564" s="61">
        <v>35</v>
      </c>
      <c r="AD564" s="62">
        <v>1</v>
      </c>
      <c r="AE564" s="61">
        <v>35</v>
      </c>
      <c r="AF564" s="61" t="s">
        <v>3578</v>
      </c>
      <c r="AG564" s="61" t="s">
        <v>1958</v>
      </c>
      <c r="AH564" s="61" t="s">
        <v>1702</v>
      </c>
      <c r="AI564" s="61">
        <v>0</v>
      </c>
      <c r="AJ564" s="61" t="s">
        <v>4885</v>
      </c>
      <c r="AK564" s="62">
        <v>2026</v>
      </c>
      <c r="AL564" s="62">
        <v>2</v>
      </c>
      <c r="AM564" s="62">
        <v>0</v>
      </c>
      <c r="AN564" s="62">
        <v>3</v>
      </c>
      <c r="AO564" s="62">
        <v>5</v>
      </c>
      <c r="AP564" s="61" t="s">
        <v>1702</v>
      </c>
      <c r="AQ564" s="61" t="s">
        <v>1702</v>
      </c>
      <c r="AR564" s="61" t="s">
        <v>1702</v>
      </c>
      <c r="AS564" s="61" t="s">
        <v>3637</v>
      </c>
      <c r="AT564" s="61" t="s">
        <v>1702</v>
      </c>
      <c r="AU564" s="61" t="b">
        <v>1</v>
      </c>
      <c r="AV564" s="61" t="b">
        <v>0</v>
      </c>
      <c r="AW564" s="61" t="s">
        <v>1702</v>
      </c>
      <c r="AX564" s="61" t="s">
        <v>1702</v>
      </c>
      <c r="AY564" s="61">
        <v>0</v>
      </c>
      <c r="AZ564" s="61">
        <v>0</v>
      </c>
      <c r="BA564" s="61">
        <v>0</v>
      </c>
      <c r="BB564" s="61" t="s">
        <v>3632</v>
      </c>
      <c r="BC564" s="61">
        <v>6</v>
      </c>
      <c r="BD564" s="61" t="b">
        <v>0</v>
      </c>
      <c r="BH564" s="47" t="s">
        <v>1197</v>
      </c>
      <c r="BI564" s="47" t="str">
        <f t="shared" si="16"/>
        <v>Z08</v>
      </c>
      <c r="BJ564" s="47">
        <v>1219</v>
      </c>
    </row>
    <row r="565" spans="1:62" hidden="1">
      <c r="A565" s="61" t="b">
        <v>0</v>
      </c>
      <c r="B565" s="62">
        <v>12328</v>
      </c>
      <c r="C565" s="61" t="s">
        <v>1702</v>
      </c>
      <c r="D565" s="61" t="s">
        <v>3664</v>
      </c>
      <c r="E565" s="61" t="s">
        <v>6871</v>
      </c>
      <c r="F565" s="61" t="s">
        <v>5494</v>
      </c>
      <c r="G565" s="62" t="s">
        <v>1702</v>
      </c>
      <c r="H565" s="61" t="s">
        <v>1121</v>
      </c>
      <c r="I565" s="61" t="s">
        <v>1675</v>
      </c>
      <c r="J565" s="61" t="s">
        <v>3665</v>
      </c>
      <c r="K565" s="61" t="s">
        <v>6871</v>
      </c>
      <c r="L565" s="61" t="s">
        <v>2032</v>
      </c>
      <c r="M565" s="61" t="s">
        <v>1894</v>
      </c>
      <c r="N565" s="61" t="s">
        <v>1702</v>
      </c>
      <c r="O565" s="61" t="s">
        <v>1947</v>
      </c>
      <c r="P565" s="61">
        <v>1.6</v>
      </c>
      <c r="Q565" s="61">
        <v>68</v>
      </c>
      <c r="R565" s="61">
        <v>1220</v>
      </c>
      <c r="S565" s="61" t="s">
        <v>3068</v>
      </c>
      <c r="T565" s="61" t="s">
        <v>3068</v>
      </c>
      <c r="U565" s="61" t="s">
        <v>2041</v>
      </c>
      <c r="V565" s="61" t="s">
        <v>6872</v>
      </c>
      <c r="W565" s="61" t="s">
        <v>1938</v>
      </c>
      <c r="X565" s="61" t="s">
        <v>1447</v>
      </c>
      <c r="Y565" s="61" t="s">
        <v>3638</v>
      </c>
      <c r="Z565" s="62">
        <v>20</v>
      </c>
      <c r="AA565" s="61">
        <v>21</v>
      </c>
      <c r="AB565" s="62">
        <v>20</v>
      </c>
      <c r="AC565" s="61">
        <v>21</v>
      </c>
      <c r="AD565" s="62">
        <v>20</v>
      </c>
      <c r="AE565" s="61">
        <v>21</v>
      </c>
      <c r="AF565" s="61" t="s">
        <v>2062</v>
      </c>
      <c r="AG565" s="61" t="s">
        <v>1959</v>
      </c>
      <c r="AH565" s="61" t="s">
        <v>1702</v>
      </c>
      <c r="AI565" s="61">
        <v>0</v>
      </c>
      <c r="AJ565" s="61" t="s">
        <v>6792</v>
      </c>
      <c r="AK565" s="62">
        <v>2026</v>
      </c>
      <c r="AL565" s="62">
        <v>4</v>
      </c>
      <c r="AM565" s="62">
        <v>0</v>
      </c>
      <c r="AN565" s="62">
        <v>0</v>
      </c>
      <c r="AO565" s="62">
        <v>27</v>
      </c>
      <c r="AP565" s="61" t="s">
        <v>1121</v>
      </c>
      <c r="AQ565" s="61" t="s">
        <v>1221</v>
      </c>
      <c r="AR565" s="61" t="s">
        <v>3069</v>
      </c>
      <c r="AS565" s="61" t="s">
        <v>3666</v>
      </c>
      <c r="AT565" s="61" t="s">
        <v>1702</v>
      </c>
      <c r="AU565" s="61" t="b">
        <v>1</v>
      </c>
      <c r="AV565" s="61" t="b">
        <v>0</v>
      </c>
      <c r="AW565" s="61" t="s">
        <v>1702</v>
      </c>
      <c r="AX565" s="61" t="s">
        <v>1702</v>
      </c>
      <c r="AY565" s="61">
        <v>0</v>
      </c>
      <c r="AZ565" s="61">
        <v>0</v>
      </c>
      <c r="BA565" s="61">
        <v>0</v>
      </c>
      <c r="BB565" s="61" t="s">
        <v>3632</v>
      </c>
      <c r="BC565" s="61">
        <v>6</v>
      </c>
      <c r="BD565" s="61" t="b">
        <v>0</v>
      </c>
      <c r="BH565" s="47" t="s">
        <v>1197</v>
      </c>
      <c r="BI565" s="47" t="str">
        <f t="shared" si="16"/>
        <v>Z08</v>
      </c>
      <c r="BJ565" s="47">
        <v>1219</v>
      </c>
    </row>
    <row r="566" spans="1:62" hidden="1">
      <c r="A566" s="61" t="b">
        <v>0</v>
      </c>
      <c r="B566" s="62">
        <v>12329</v>
      </c>
      <c r="C566" s="61" t="s">
        <v>1702</v>
      </c>
      <c r="D566" s="61" t="s">
        <v>3664</v>
      </c>
      <c r="E566" s="61" t="s">
        <v>6873</v>
      </c>
      <c r="F566" s="61" t="s">
        <v>5494</v>
      </c>
      <c r="G566" s="62" t="s">
        <v>1702</v>
      </c>
      <c r="H566" s="61" t="s">
        <v>1121</v>
      </c>
      <c r="I566" s="61" t="s">
        <v>1675</v>
      </c>
      <c r="J566" s="61" t="s">
        <v>3665</v>
      </c>
      <c r="K566" s="61" t="s">
        <v>6873</v>
      </c>
      <c r="L566" s="61" t="s">
        <v>2032</v>
      </c>
      <c r="M566" s="61" t="s">
        <v>1894</v>
      </c>
      <c r="N566" s="61" t="s">
        <v>1702</v>
      </c>
      <c r="O566" s="61" t="s">
        <v>1947</v>
      </c>
      <c r="P566" s="61">
        <v>1.6</v>
      </c>
      <c r="Q566" s="61">
        <v>68</v>
      </c>
      <c r="R566" s="61">
        <v>1220</v>
      </c>
      <c r="S566" s="61" t="s">
        <v>3068</v>
      </c>
      <c r="T566" s="61" t="s">
        <v>3068</v>
      </c>
      <c r="U566" s="61" t="s">
        <v>2041</v>
      </c>
      <c r="V566" s="61" t="s">
        <v>6872</v>
      </c>
      <c r="W566" s="61" t="s">
        <v>1938</v>
      </c>
      <c r="X566" s="61" t="s">
        <v>1447</v>
      </c>
      <c r="Y566" s="61" t="s">
        <v>3638</v>
      </c>
      <c r="Z566" s="62">
        <v>100</v>
      </c>
      <c r="AA566" s="61">
        <v>104</v>
      </c>
      <c r="AB566" s="62">
        <v>100</v>
      </c>
      <c r="AC566" s="61">
        <v>104</v>
      </c>
      <c r="AD566" s="62">
        <v>100</v>
      </c>
      <c r="AE566" s="61">
        <v>104</v>
      </c>
      <c r="AF566" s="61" t="s">
        <v>2062</v>
      </c>
      <c r="AG566" s="61" t="s">
        <v>1959</v>
      </c>
      <c r="AH566" s="61" t="s">
        <v>1702</v>
      </c>
      <c r="AI566" s="61">
        <v>0</v>
      </c>
      <c r="AJ566" s="61" t="s">
        <v>6792</v>
      </c>
      <c r="AK566" s="62">
        <v>2026</v>
      </c>
      <c r="AL566" s="62">
        <v>4</v>
      </c>
      <c r="AM566" s="62">
        <v>0</v>
      </c>
      <c r="AN566" s="62">
        <v>0</v>
      </c>
      <c r="AO566" s="62">
        <v>27</v>
      </c>
      <c r="AP566" s="61" t="s">
        <v>1121</v>
      </c>
      <c r="AQ566" s="61" t="s">
        <v>1221</v>
      </c>
      <c r="AR566" s="61" t="s">
        <v>3069</v>
      </c>
      <c r="AS566" s="61" t="s">
        <v>3666</v>
      </c>
      <c r="AT566" s="61" t="s">
        <v>1702</v>
      </c>
      <c r="AU566" s="61" t="b">
        <v>1</v>
      </c>
      <c r="AV566" s="61" t="b">
        <v>0</v>
      </c>
      <c r="AW566" s="61" t="s">
        <v>1702</v>
      </c>
      <c r="AX566" s="61" t="s">
        <v>1702</v>
      </c>
      <c r="AY566" s="61">
        <v>0</v>
      </c>
      <c r="AZ566" s="61">
        <v>0</v>
      </c>
      <c r="BA566" s="61">
        <v>0</v>
      </c>
      <c r="BB566" s="61" t="s">
        <v>3632</v>
      </c>
      <c r="BC566" s="61">
        <v>6</v>
      </c>
      <c r="BD566" s="61" t="b">
        <v>0</v>
      </c>
      <c r="BH566" s="47" t="s">
        <v>1197</v>
      </c>
      <c r="BI566" s="47" t="str">
        <f t="shared" si="16"/>
        <v>Z08</v>
      </c>
      <c r="BJ566" s="47">
        <v>1219</v>
      </c>
    </row>
    <row r="567" spans="1:62" hidden="1">
      <c r="A567" s="61" t="b">
        <v>0</v>
      </c>
      <c r="B567" s="62">
        <v>12330</v>
      </c>
      <c r="C567" s="61" t="s">
        <v>1702</v>
      </c>
      <c r="D567" s="61" t="s">
        <v>3664</v>
      </c>
      <c r="E567" s="61" t="s">
        <v>6874</v>
      </c>
      <c r="F567" s="61" t="s">
        <v>5494</v>
      </c>
      <c r="G567" s="62" t="s">
        <v>1702</v>
      </c>
      <c r="H567" s="61" t="s">
        <v>1121</v>
      </c>
      <c r="I567" s="61" t="s">
        <v>1675</v>
      </c>
      <c r="J567" s="61" t="s">
        <v>3665</v>
      </c>
      <c r="K567" s="61" t="s">
        <v>6874</v>
      </c>
      <c r="L567" s="61" t="s">
        <v>2032</v>
      </c>
      <c r="M567" s="61" t="s">
        <v>1894</v>
      </c>
      <c r="N567" s="61" t="s">
        <v>1702</v>
      </c>
      <c r="O567" s="61" t="s">
        <v>1947</v>
      </c>
      <c r="P567" s="61">
        <v>1.6</v>
      </c>
      <c r="Q567" s="61">
        <v>68</v>
      </c>
      <c r="R567" s="61">
        <v>1220</v>
      </c>
      <c r="S567" s="61" t="s">
        <v>3068</v>
      </c>
      <c r="T567" s="61" t="s">
        <v>3068</v>
      </c>
      <c r="U567" s="61" t="s">
        <v>2041</v>
      </c>
      <c r="V567" s="61" t="s">
        <v>6872</v>
      </c>
      <c r="W567" s="61" t="s">
        <v>1938</v>
      </c>
      <c r="X567" s="61" t="s">
        <v>1447</v>
      </c>
      <c r="Y567" s="61" t="s">
        <v>3638</v>
      </c>
      <c r="Z567" s="62">
        <v>53</v>
      </c>
      <c r="AA567" s="61">
        <v>55</v>
      </c>
      <c r="AB567" s="62">
        <v>53</v>
      </c>
      <c r="AC567" s="61">
        <v>55</v>
      </c>
      <c r="AD567" s="62">
        <v>53</v>
      </c>
      <c r="AE567" s="61">
        <v>55</v>
      </c>
      <c r="AF567" s="61" t="s">
        <v>2062</v>
      </c>
      <c r="AG567" s="61" t="s">
        <v>1959</v>
      </c>
      <c r="AH567" s="61" t="s">
        <v>1702</v>
      </c>
      <c r="AI567" s="61">
        <v>0</v>
      </c>
      <c r="AJ567" s="61" t="s">
        <v>6792</v>
      </c>
      <c r="AK567" s="62">
        <v>2026</v>
      </c>
      <c r="AL567" s="62">
        <v>4</v>
      </c>
      <c r="AM567" s="62">
        <v>0</v>
      </c>
      <c r="AN567" s="62">
        <v>0</v>
      </c>
      <c r="AO567" s="62">
        <v>27</v>
      </c>
      <c r="AP567" s="61" t="s">
        <v>1121</v>
      </c>
      <c r="AQ567" s="61" t="s">
        <v>1221</v>
      </c>
      <c r="AR567" s="61" t="s">
        <v>3069</v>
      </c>
      <c r="AS567" s="61" t="s">
        <v>3666</v>
      </c>
      <c r="AT567" s="61" t="s">
        <v>1702</v>
      </c>
      <c r="AU567" s="61" t="b">
        <v>1</v>
      </c>
      <c r="AV567" s="61" t="b">
        <v>0</v>
      </c>
      <c r="AW567" s="61" t="s">
        <v>1702</v>
      </c>
      <c r="AX567" s="61" t="s">
        <v>1702</v>
      </c>
      <c r="AY567" s="61">
        <v>0</v>
      </c>
      <c r="AZ567" s="61">
        <v>0</v>
      </c>
      <c r="BA567" s="61">
        <v>0</v>
      </c>
      <c r="BB567" s="61" t="s">
        <v>3632</v>
      </c>
      <c r="BC567" s="61">
        <v>6</v>
      </c>
      <c r="BD567" s="61" t="b">
        <v>0</v>
      </c>
      <c r="BH567" s="47" t="s">
        <v>1197</v>
      </c>
      <c r="BI567" s="47" t="str">
        <f t="shared" si="16"/>
        <v>Z08</v>
      </c>
      <c r="BJ567" s="47">
        <v>1219</v>
      </c>
    </row>
    <row r="568" spans="1:62" hidden="1">
      <c r="A568" s="61" t="b">
        <v>0</v>
      </c>
      <c r="B568" s="62">
        <v>12331</v>
      </c>
      <c r="C568" s="61" t="s">
        <v>1702</v>
      </c>
      <c r="D568" s="61" t="s">
        <v>3667</v>
      </c>
      <c r="E568" s="61" t="s">
        <v>5629</v>
      </c>
      <c r="F568" s="61" t="s">
        <v>1702</v>
      </c>
      <c r="G568" s="62" t="s">
        <v>1702</v>
      </c>
      <c r="H568" s="61" t="s">
        <v>1702</v>
      </c>
      <c r="I568" s="61" t="s">
        <v>1675</v>
      </c>
      <c r="J568" s="61" t="s">
        <v>3668</v>
      </c>
      <c r="K568" s="61" t="s">
        <v>5629</v>
      </c>
      <c r="L568" s="61" t="s">
        <v>2032</v>
      </c>
      <c r="M568" s="61" t="s">
        <v>1894</v>
      </c>
      <c r="N568" s="61" t="s">
        <v>1702</v>
      </c>
      <c r="O568" s="61" t="s">
        <v>1947</v>
      </c>
      <c r="P568" s="61">
        <v>1.6</v>
      </c>
      <c r="Q568" s="61">
        <v>20</v>
      </c>
      <c r="R568" s="61">
        <v>0</v>
      </c>
      <c r="S568" s="61" t="s">
        <v>2908</v>
      </c>
      <c r="T568" s="61" t="s">
        <v>2908</v>
      </c>
      <c r="U568" s="61" t="s">
        <v>2041</v>
      </c>
      <c r="V568" s="61" t="s">
        <v>5630</v>
      </c>
      <c r="W568" s="61" t="s">
        <v>1938</v>
      </c>
      <c r="X568" s="61" t="s">
        <v>1447</v>
      </c>
      <c r="Y568" s="61" t="s">
        <v>3638</v>
      </c>
      <c r="Z568" s="62">
        <v>1</v>
      </c>
      <c r="AA568" s="61">
        <v>65</v>
      </c>
      <c r="AB568" s="62">
        <v>1</v>
      </c>
      <c r="AC568" s="61">
        <v>65</v>
      </c>
      <c r="AD568" s="62">
        <v>1</v>
      </c>
      <c r="AE568" s="61">
        <v>65</v>
      </c>
      <c r="AF568" s="61" t="s">
        <v>3450</v>
      </c>
      <c r="AG568" s="61" t="s">
        <v>1959</v>
      </c>
      <c r="AH568" s="61" t="s">
        <v>1702</v>
      </c>
      <c r="AI568" s="61">
        <v>0</v>
      </c>
      <c r="AJ568" s="61" t="s">
        <v>4413</v>
      </c>
      <c r="AK568" s="62">
        <v>2026</v>
      </c>
      <c r="AL568" s="62">
        <v>4</v>
      </c>
      <c r="AM568" s="62">
        <v>0</v>
      </c>
      <c r="AN568" s="62">
        <v>1</v>
      </c>
      <c r="AO568" s="62">
        <v>16</v>
      </c>
      <c r="AP568" s="61" t="s">
        <v>1702</v>
      </c>
      <c r="AQ568" s="61" t="s">
        <v>1702</v>
      </c>
      <c r="AR568" s="61" t="s">
        <v>1702</v>
      </c>
      <c r="AS568" s="61" t="s">
        <v>3666</v>
      </c>
      <c r="AT568" s="61" t="s">
        <v>1702</v>
      </c>
      <c r="AU568" s="61" t="b">
        <v>1</v>
      </c>
      <c r="AV568" s="61" t="b">
        <v>0</v>
      </c>
      <c r="AW568" s="61" t="s">
        <v>1702</v>
      </c>
      <c r="AX568" s="61" t="s">
        <v>1702</v>
      </c>
      <c r="AY568" s="61">
        <v>0</v>
      </c>
      <c r="AZ568" s="61">
        <v>0</v>
      </c>
      <c r="BA568" s="61">
        <v>0</v>
      </c>
      <c r="BB568" s="61" t="s">
        <v>3632</v>
      </c>
      <c r="BC568" s="61">
        <v>6</v>
      </c>
      <c r="BD568" s="61" t="b">
        <v>0</v>
      </c>
      <c r="BH568" s="47" t="s">
        <v>1197</v>
      </c>
      <c r="BI568" s="47" t="str">
        <f t="shared" si="16"/>
        <v>Z08</v>
      </c>
      <c r="BJ568" s="47">
        <v>1219</v>
      </c>
    </row>
    <row r="569" spans="1:62" hidden="1">
      <c r="A569" s="61" t="b">
        <v>0</v>
      </c>
      <c r="B569" s="62">
        <v>12332</v>
      </c>
      <c r="C569" s="61" t="s">
        <v>1702</v>
      </c>
      <c r="D569" s="61" t="s">
        <v>3670</v>
      </c>
      <c r="E569" s="61" t="s">
        <v>4700</v>
      </c>
      <c r="F569" s="61" t="s">
        <v>2065</v>
      </c>
      <c r="G569" s="62" t="s">
        <v>1702</v>
      </c>
      <c r="H569" s="61" t="s">
        <v>1162</v>
      </c>
      <c r="I569" s="61" t="s">
        <v>1675</v>
      </c>
      <c r="J569" s="61" t="s">
        <v>3671</v>
      </c>
      <c r="K569" s="61" t="s">
        <v>4701</v>
      </c>
      <c r="L569" s="61" t="s">
        <v>2032</v>
      </c>
      <c r="M569" s="61" t="s">
        <v>1894</v>
      </c>
      <c r="N569" s="61" t="s">
        <v>1702</v>
      </c>
      <c r="O569" s="61" t="s">
        <v>1945</v>
      </c>
      <c r="P569" s="61">
        <v>2</v>
      </c>
      <c r="Q569" s="61">
        <v>77</v>
      </c>
      <c r="R569" s="61">
        <v>1150</v>
      </c>
      <c r="S569" s="61" t="s">
        <v>2796</v>
      </c>
      <c r="T569" s="61" t="s">
        <v>2796</v>
      </c>
      <c r="U569" s="61" t="s">
        <v>2041</v>
      </c>
      <c r="V569" s="61" t="s">
        <v>4702</v>
      </c>
      <c r="W569" s="61" t="s">
        <v>1938</v>
      </c>
      <c r="X569" s="61" t="s">
        <v>1447</v>
      </c>
      <c r="Y569" s="61" t="s">
        <v>3638</v>
      </c>
      <c r="Z569" s="62">
        <v>9</v>
      </c>
      <c r="AA569" s="61">
        <v>12</v>
      </c>
      <c r="AB569" s="62">
        <v>9</v>
      </c>
      <c r="AC569" s="61">
        <v>12</v>
      </c>
      <c r="AD569" s="62">
        <v>9</v>
      </c>
      <c r="AE569" s="61">
        <v>12</v>
      </c>
      <c r="AF569" s="61" t="s">
        <v>4957</v>
      </c>
      <c r="AG569" s="61" t="s">
        <v>3734</v>
      </c>
      <c r="AH569" s="61" t="s">
        <v>4703</v>
      </c>
      <c r="AI569" s="61">
        <v>0</v>
      </c>
      <c r="AJ569" s="61" t="s">
        <v>4531</v>
      </c>
      <c r="AK569" s="62">
        <v>2026</v>
      </c>
      <c r="AL569" s="62">
        <v>2</v>
      </c>
      <c r="AM569" s="62">
        <v>0</v>
      </c>
      <c r="AN569" s="62">
        <v>3</v>
      </c>
      <c r="AO569" s="62">
        <v>8</v>
      </c>
      <c r="AP569" s="61" t="s">
        <v>1162</v>
      </c>
      <c r="AQ569" s="61" t="s">
        <v>1227</v>
      </c>
      <c r="AR569" s="61" t="s">
        <v>4076</v>
      </c>
      <c r="AS569" s="61" t="s">
        <v>3672</v>
      </c>
      <c r="AT569" s="61" t="s">
        <v>1702</v>
      </c>
      <c r="AU569" s="61" t="b">
        <v>1</v>
      </c>
      <c r="AV569" s="61" t="b">
        <v>0</v>
      </c>
      <c r="AW569" s="61" t="s">
        <v>1702</v>
      </c>
      <c r="AX569" s="61" t="s">
        <v>1702</v>
      </c>
      <c r="AY569" s="61">
        <v>0</v>
      </c>
      <c r="AZ569" s="61">
        <v>0</v>
      </c>
      <c r="BA569" s="61">
        <v>0</v>
      </c>
      <c r="BB569" s="61" t="s">
        <v>3632</v>
      </c>
      <c r="BC569" s="61">
        <v>9</v>
      </c>
      <c r="BD569" s="61" t="b">
        <v>0</v>
      </c>
      <c r="BH569" s="47" t="s">
        <v>1197</v>
      </c>
      <c r="BI569" s="47" t="str">
        <f t="shared" si="16"/>
        <v>Z22</v>
      </c>
      <c r="BJ569" s="47">
        <v>1219</v>
      </c>
    </row>
    <row r="570" spans="1:62" hidden="1">
      <c r="A570" s="61" t="b">
        <v>0</v>
      </c>
      <c r="B570" s="62">
        <v>12333</v>
      </c>
      <c r="C570" s="61" t="s">
        <v>1702</v>
      </c>
      <c r="D570" s="61" t="s">
        <v>3673</v>
      </c>
      <c r="E570" s="61" t="s">
        <v>4706</v>
      </c>
      <c r="F570" s="61" t="s">
        <v>2168</v>
      </c>
      <c r="G570" s="62" t="s">
        <v>1702</v>
      </c>
      <c r="H570" s="61" t="s">
        <v>1151</v>
      </c>
      <c r="I570" s="61" t="s">
        <v>1675</v>
      </c>
      <c r="J570" s="61" t="s">
        <v>3674</v>
      </c>
      <c r="K570" s="61" t="s">
        <v>4707</v>
      </c>
      <c r="L570" s="61" t="s">
        <v>2032</v>
      </c>
      <c r="M570" s="61" t="s">
        <v>1894</v>
      </c>
      <c r="N570" s="61" t="s">
        <v>1702</v>
      </c>
      <c r="O570" s="61" t="s">
        <v>1945</v>
      </c>
      <c r="P570" s="61">
        <v>2</v>
      </c>
      <c r="Q570" s="61">
        <v>215</v>
      </c>
      <c r="R570" s="61">
        <v>935</v>
      </c>
      <c r="S570" s="61" t="s">
        <v>2985</v>
      </c>
      <c r="T570" s="61" t="s">
        <v>1702</v>
      </c>
      <c r="U570" s="61" t="s">
        <v>2041</v>
      </c>
      <c r="V570" s="61" t="s">
        <v>4705</v>
      </c>
      <c r="W570" s="61" t="s">
        <v>1938</v>
      </c>
      <c r="X570" s="61" t="s">
        <v>1447</v>
      </c>
      <c r="Y570" s="61" t="s">
        <v>3638</v>
      </c>
      <c r="Z570" s="62">
        <v>15</v>
      </c>
      <c r="AA570" s="61">
        <v>48</v>
      </c>
      <c r="AB570" s="62">
        <v>15</v>
      </c>
      <c r="AC570" s="61">
        <v>48</v>
      </c>
      <c r="AD570" s="62">
        <v>15</v>
      </c>
      <c r="AE570" s="61">
        <v>48</v>
      </c>
      <c r="AF570" s="61" t="s">
        <v>2045</v>
      </c>
      <c r="AG570" s="61" t="s">
        <v>3737</v>
      </c>
      <c r="AH570" s="61" t="s">
        <v>4680</v>
      </c>
      <c r="AI570" s="61">
        <v>0</v>
      </c>
      <c r="AJ570" s="61" t="s">
        <v>4558</v>
      </c>
      <c r="AK570" s="62">
        <v>2026</v>
      </c>
      <c r="AL570" s="62">
        <v>2</v>
      </c>
      <c r="AM570" s="62">
        <v>0</v>
      </c>
      <c r="AN570" s="62">
        <v>3</v>
      </c>
      <c r="AO570" s="62">
        <v>13</v>
      </c>
      <c r="AP570" s="61" t="s">
        <v>1151</v>
      </c>
      <c r="AQ570" s="61" t="s">
        <v>1270</v>
      </c>
      <c r="AR570" s="61" t="s">
        <v>2986</v>
      </c>
      <c r="AS570" s="61" t="s">
        <v>3669</v>
      </c>
      <c r="AT570" s="61" t="s">
        <v>1702</v>
      </c>
      <c r="AU570" s="61" t="b">
        <v>1</v>
      </c>
      <c r="AV570" s="61" t="b">
        <v>0</v>
      </c>
      <c r="AW570" s="61" t="s">
        <v>1702</v>
      </c>
      <c r="AX570" s="61" t="s">
        <v>1702</v>
      </c>
      <c r="AY570" s="61">
        <v>0</v>
      </c>
      <c r="AZ570" s="61">
        <v>0</v>
      </c>
      <c r="BA570" s="61">
        <v>0</v>
      </c>
      <c r="BB570" s="61" t="s">
        <v>3632</v>
      </c>
      <c r="BC570" s="61">
        <v>9</v>
      </c>
      <c r="BD570" s="61" t="b">
        <v>0</v>
      </c>
      <c r="BH570" s="47" t="s">
        <v>1197</v>
      </c>
      <c r="BI570" s="47" t="str">
        <f t="shared" si="16"/>
        <v>Z22</v>
      </c>
      <c r="BJ570" s="47">
        <v>1219</v>
      </c>
    </row>
    <row r="571" spans="1:62" hidden="1">
      <c r="A571" s="61" t="b">
        <v>0</v>
      </c>
      <c r="B571" s="62">
        <v>12334</v>
      </c>
      <c r="C571" s="61" t="s">
        <v>1702</v>
      </c>
      <c r="D571" s="61" t="s">
        <v>3673</v>
      </c>
      <c r="E571" s="61" t="s">
        <v>4708</v>
      </c>
      <c r="F571" s="61" t="s">
        <v>2119</v>
      </c>
      <c r="G571" s="62" t="s">
        <v>1702</v>
      </c>
      <c r="H571" s="61" t="s">
        <v>641</v>
      </c>
      <c r="I571" s="61" t="s">
        <v>1675</v>
      </c>
      <c r="J571" s="61" t="s">
        <v>3674</v>
      </c>
      <c r="K571" s="61" t="s">
        <v>4709</v>
      </c>
      <c r="L571" s="61" t="s">
        <v>2032</v>
      </c>
      <c r="M571" s="61" t="s">
        <v>1894</v>
      </c>
      <c r="N571" s="61" t="s">
        <v>1702</v>
      </c>
      <c r="O571" s="61" t="s">
        <v>1945</v>
      </c>
      <c r="P571" s="61">
        <v>2</v>
      </c>
      <c r="Q571" s="61">
        <v>122</v>
      </c>
      <c r="R571" s="61">
        <v>325</v>
      </c>
      <c r="S571" s="61" t="s">
        <v>3240</v>
      </c>
      <c r="T571" s="61" t="s">
        <v>1702</v>
      </c>
      <c r="U571" s="61" t="s">
        <v>2041</v>
      </c>
      <c r="V571" s="61" t="s">
        <v>4704</v>
      </c>
      <c r="W571" s="61" t="s">
        <v>1938</v>
      </c>
      <c r="X571" s="61" t="s">
        <v>1447</v>
      </c>
      <c r="Y571" s="61" t="s">
        <v>3638</v>
      </c>
      <c r="Z571" s="62">
        <v>293</v>
      </c>
      <c r="AA571" s="61">
        <v>180</v>
      </c>
      <c r="AB571" s="62">
        <v>293</v>
      </c>
      <c r="AC571" s="61">
        <v>180</v>
      </c>
      <c r="AD571" s="62">
        <v>293</v>
      </c>
      <c r="AE571" s="61">
        <v>180</v>
      </c>
      <c r="AF571" s="61" t="s">
        <v>2042</v>
      </c>
      <c r="AG571" s="61" t="s">
        <v>3734</v>
      </c>
      <c r="AH571" s="61" t="s">
        <v>4710</v>
      </c>
      <c r="AI571" s="61">
        <v>0</v>
      </c>
      <c r="AJ571" s="61" t="s">
        <v>4437</v>
      </c>
      <c r="AK571" s="62">
        <v>2026</v>
      </c>
      <c r="AL571" s="62">
        <v>2</v>
      </c>
      <c r="AM571" s="62">
        <v>0</v>
      </c>
      <c r="AN571" s="62">
        <v>3</v>
      </c>
      <c r="AO571" s="62">
        <v>11</v>
      </c>
      <c r="AP571" s="61" t="s">
        <v>641</v>
      </c>
      <c r="AQ571" s="61" t="s">
        <v>1270</v>
      </c>
      <c r="AR571" s="61" t="s">
        <v>3242</v>
      </c>
      <c r="AS571" s="61" t="s">
        <v>3669</v>
      </c>
      <c r="AT571" s="61" t="s">
        <v>1702</v>
      </c>
      <c r="AU571" s="61" t="b">
        <v>1</v>
      </c>
      <c r="AV571" s="61" t="b">
        <v>0</v>
      </c>
      <c r="AW571" s="61" t="s">
        <v>1702</v>
      </c>
      <c r="AX571" s="61" t="s">
        <v>1702</v>
      </c>
      <c r="AY571" s="61">
        <v>0</v>
      </c>
      <c r="AZ571" s="61">
        <v>0</v>
      </c>
      <c r="BA571" s="61">
        <v>0</v>
      </c>
      <c r="BB571" s="61" t="s">
        <v>3632</v>
      </c>
      <c r="BC571" s="61">
        <v>9</v>
      </c>
      <c r="BD571" s="61" t="b">
        <v>0</v>
      </c>
      <c r="BH571" s="47" t="s">
        <v>1197</v>
      </c>
      <c r="BI571" s="47" t="str">
        <f t="shared" si="16"/>
        <v>Z22</v>
      </c>
      <c r="BJ571" s="47">
        <v>1219</v>
      </c>
    </row>
    <row r="572" spans="1:62" hidden="1">
      <c r="A572" s="61" t="b">
        <v>0</v>
      </c>
      <c r="B572" s="62">
        <v>12354</v>
      </c>
      <c r="C572" s="61" t="s">
        <v>1702</v>
      </c>
      <c r="D572" s="61" t="s">
        <v>5637</v>
      </c>
      <c r="E572" s="61" t="s">
        <v>5638</v>
      </c>
      <c r="F572" s="61" t="s">
        <v>2065</v>
      </c>
      <c r="G572" s="62" t="s">
        <v>1702</v>
      </c>
      <c r="H572" s="61" t="s">
        <v>704</v>
      </c>
      <c r="I572" s="61" t="s">
        <v>1675</v>
      </c>
      <c r="J572" s="61" t="s">
        <v>5639</v>
      </c>
      <c r="K572" s="61" t="s">
        <v>5638</v>
      </c>
      <c r="L572" s="61" t="s">
        <v>2032</v>
      </c>
      <c r="M572" s="61" t="s">
        <v>1702</v>
      </c>
      <c r="N572" s="61" t="s">
        <v>1702</v>
      </c>
      <c r="O572" s="61" t="s">
        <v>1941</v>
      </c>
      <c r="P572" s="61">
        <v>0.6</v>
      </c>
      <c r="Q572" s="61">
        <v>48</v>
      </c>
      <c r="R572" s="61">
        <v>0</v>
      </c>
      <c r="S572" s="61" t="s">
        <v>3545</v>
      </c>
      <c r="T572" s="61" t="s">
        <v>3545</v>
      </c>
      <c r="U572" s="61" t="s">
        <v>2041</v>
      </c>
      <c r="V572" s="61" t="s">
        <v>5640</v>
      </c>
      <c r="W572" s="61" t="s">
        <v>1962</v>
      </c>
      <c r="X572" s="61" t="s">
        <v>1447</v>
      </c>
      <c r="Y572" s="61" t="s">
        <v>5641</v>
      </c>
      <c r="Z572" s="62">
        <v>1</v>
      </c>
      <c r="AA572" s="61">
        <v>120</v>
      </c>
      <c r="AB572" s="62">
        <v>1</v>
      </c>
      <c r="AC572" s="61">
        <v>120</v>
      </c>
      <c r="AD572" s="62">
        <v>1</v>
      </c>
      <c r="AE572" s="61">
        <v>120</v>
      </c>
      <c r="AF572" s="61" t="s">
        <v>2295</v>
      </c>
      <c r="AG572" s="61" t="s">
        <v>1959</v>
      </c>
      <c r="AH572" s="61" t="s">
        <v>1702</v>
      </c>
      <c r="AI572" s="61">
        <v>0</v>
      </c>
      <c r="AJ572" s="61" t="s">
        <v>5511</v>
      </c>
      <c r="AK572" s="62">
        <v>2026</v>
      </c>
      <c r="AL572" s="62">
        <v>3</v>
      </c>
      <c r="AM572" s="62">
        <v>0</v>
      </c>
      <c r="AN572" s="62">
        <v>2</v>
      </c>
      <c r="AO572" s="62">
        <v>2</v>
      </c>
      <c r="AP572" s="61" t="s">
        <v>704</v>
      </c>
      <c r="AQ572" s="61" t="s">
        <v>1221</v>
      </c>
      <c r="AR572" s="61" t="s">
        <v>4227</v>
      </c>
      <c r="AS572" s="61" t="s">
        <v>5642</v>
      </c>
      <c r="AT572" s="61" t="s">
        <v>1702</v>
      </c>
      <c r="AU572" s="61" t="b">
        <v>1</v>
      </c>
      <c r="AV572" s="61" t="b">
        <v>0</v>
      </c>
      <c r="AW572" s="61" t="s">
        <v>1702</v>
      </c>
      <c r="AX572" s="61" t="s">
        <v>1702</v>
      </c>
      <c r="AY572" s="61">
        <v>0</v>
      </c>
      <c r="AZ572" s="61">
        <v>0</v>
      </c>
      <c r="BA572" s="61">
        <v>0</v>
      </c>
      <c r="BB572" s="61" t="s">
        <v>5643</v>
      </c>
      <c r="BC572" s="61">
        <v>3</v>
      </c>
      <c r="BD572" s="61" t="b">
        <v>0</v>
      </c>
      <c r="BH572" s="47" t="str">
        <f t="shared" si="17"/>
        <v>SGCC</v>
      </c>
      <c r="BI572" s="47" t="str">
        <f t="shared" si="16"/>
        <v>Z18</v>
      </c>
      <c r="BJ572" s="47">
        <v>1219</v>
      </c>
    </row>
    <row r="573" spans="1:62" hidden="1">
      <c r="A573" s="61" t="b">
        <v>0</v>
      </c>
      <c r="B573" s="62">
        <v>12355</v>
      </c>
      <c r="C573" s="61" t="s">
        <v>1702</v>
      </c>
      <c r="D573" s="61" t="s">
        <v>5637</v>
      </c>
      <c r="E573" s="61" t="s">
        <v>5644</v>
      </c>
      <c r="F573" s="61" t="s">
        <v>2065</v>
      </c>
      <c r="G573" s="62" t="s">
        <v>1702</v>
      </c>
      <c r="H573" s="61" t="s">
        <v>704</v>
      </c>
      <c r="I573" s="61" t="s">
        <v>1675</v>
      </c>
      <c r="J573" s="61" t="s">
        <v>5639</v>
      </c>
      <c r="K573" s="61" t="s">
        <v>5644</v>
      </c>
      <c r="L573" s="61" t="s">
        <v>2032</v>
      </c>
      <c r="M573" s="61" t="s">
        <v>1702</v>
      </c>
      <c r="N573" s="61" t="s">
        <v>1702</v>
      </c>
      <c r="O573" s="61" t="s">
        <v>1941</v>
      </c>
      <c r="P573" s="61">
        <v>0.6</v>
      </c>
      <c r="Q573" s="61">
        <v>48</v>
      </c>
      <c r="R573" s="61">
        <v>0</v>
      </c>
      <c r="S573" s="61" t="s">
        <v>3545</v>
      </c>
      <c r="T573" s="61" t="s">
        <v>3545</v>
      </c>
      <c r="U573" s="61" t="s">
        <v>2041</v>
      </c>
      <c r="V573" s="61" t="s">
        <v>5640</v>
      </c>
      <c r="W573" s="61" t="s">
        <v>1962</v>
      </c>
      <c r="X573" s="61" t="s">
        <v>1447</v>
      </c>
      <c r="Y573" s="61" t="s">
        <v>5641</v>
      </c>
      <c r="Z573" s="62">
        <v>1</v>
      </c>
      <c r="AA573" s="61">
        <v>120</v>
      </c>
      <c r="AB573" s="62">
        <v>1</v>
      </c>
      <c r="AC573" s="61">
        <v>120</v>
      </c>
      <c r="AD573" s="62">
        <v>1</v>
      </c>
      <c r="AE573" s="61">
        <v>120</v>
      </c>
      <c r="AF573" s="61" t="s">
        <v>2295</v>
      </c>
      <c r="AG573" s="61" t="s">
        <v>1959</v>
      </c>
      <c r="AH573" s="61" t="s">
        <v>1702</v>
      </c>
      <c r="AI573" s="61">
        <v>0</v>
      </c>
      <c r="AJ573" s="61" t="s">
        <v>5511</v>
      </c>
      <c r="AK573" s="62">
        <v>2026</v>
      </c>
      <c r="AL573" s="62">
        <v>3</v>
      </c>
      <c r="AM573" s="62">
        <v>0</v>
      </c>
      <c r="AN573" s="62">
        <v>2</v>
      </c>
      <c r="AO573" s="62">
        <v>2</v>
      </c>
      <c r="AP573" s="61" t="s">
        <v>704</v>
      </c>
      <c r="AQ573" s="61" t="s">
        <v>1221</v>
      </c>
      <c r="AR573" s="61" t="s">
        <v>4227</v>
      </c>
      <c r="AS573" s="61" t="s">
        <v>5642</v>
      </c>
      <c r="AT573" s="61" t="s">
        <v>1702</v>
      </c>
      <c r="AU573" s="61" t="b">
        <v>1</v>
      </c>
      <c r="AV573" s="61" t="b">
        <v>0</v>
      </c>
      <c r="AW573" s="61" t="s">
        <v>1702</v>
      </c>
      <c r="AX573" s="61" t="s">
        <v>1702</v>
      </c>
      <c r="AY573" s="61">
        <v>0</v>
      </c>
      <c r="AZ573" s="61">
        <v>0</v>
      </c>
      <c r="BA573" s="61">
        <v>0</v>
      </c>
      <c r="BB573" s="61" t="s">
        <v>5643</v>
      </c>
      <c r="BC573" s="61">
        <v>3</v>
      </c>
      <c r="BD573" s="61" t="b">
        <v>0</v>
      </c>
      <c r="BH573" s="47" t="str">
        <f t="shared" si="17"/>
        <v>SGCC</v>
      </c>
      <c r="BI573" s="47" t="str">
        <f t="shared" si="16"/>
        <v>Z18</v>
      </c>
      <c r="BJ573" s="47">
        <v>1219</v>
      </c>
    </row>
    <row r="574" spans="1:62" hidden="1">
      <c r="A574" s="61" t="b">
        <v>0</v>
      </c>
      <c r="B574" s="62">
        <v>12356</v>
      </c>
      <c r="C574" s="61" t="s">
        <v>1702</v>
      </c>
      <c r="D574" s="61" t="s">
        <v>5637</v>
      </c>
      <c r="E574" s="61" t="s">
        <v>5645</v>
      </c>
      <c r="F574" s="61" t="s">
        <v>2065</v>
      </c>
      <c r="G574" s="62" t="s">
        <v>1702</v>
      </c>
      <c r="H574" s="61" t="s">
        <v>704</v>
      </c>
      <c r="I574" s="61" t="s">
        <v>1675</v>
      </c>
      <c r="J574" s="61" t="s">
        <v>5639</v>
      </c>
      <c r="K574" s="61" t="s">
        <v>5645</v>
      </c>
      <c r="L574" s="61" t="s">
        <v>2032</v>
      </c>
      <c r="M574" s="61" t="s">
        <v>1702</v>
      </c>
      <c r="N574" s="61" t="s">
        <v>1702</v>
      </c>
      <c r="O574" s="61" t="s">
        <v>1941</v>
      </c>
      <c r="P574" s="61">
        <v>0.6</v>
      </c>
      <c r="Q574" s="61">
        <v>48</v>
      </c>
      <c r="R574" s="61">
        <v>0</v>
      </c>
      <c r="S574" s="61" t="s">
        <v>3545</v>
      </c>
      <c r="T574" s="61" t="s">
        <v>3545</v>
      </c>
      <c r="U574" s="61" t="s">
        <v>2041</v>
      </c>
      <c r="V574" s="61" t="s">
        <v>5640</v>
      </c>
      <c r="W574" s="61" t="s">
        <v>1962</v>
      </c>
      <c r="X574" s="61" t="s">
        <v>1447</v>
      </c>
      <c r="Y574" s="61" t="s">
        <v>5641</v>
      </c>
      <c r="Z574" s="62">
        <v>1</v>
      </c>
      <c r="AA574" s="61">
        <v>120</v>
      </c>
      <c r="AB574" s="62">
        <v>1</v>
      </c>
      <c r="AC574" s="61">
        <v>120</v>
      </c>
      <c r="AD574" s="62">
        <v>1</v>
      </c>
      <c r="AE574" s="61">
        <v>120</v>
      </c>
      <c r="AF574" s="61" t="s">
        <v>2295</v>
      </c>
      <c r="AG574" s="61" t="s">
        <v>1959</v>
      </c>
      <c r="AH574" s="61" t="s">
        <v>1702</v>
      </c>
      <c r="AI574" s="61">
        <v>0</v>
      </c>
      <c r="AJ574" s="61" t="s">
        <v>5511</v>
      </c>
      <c r="AK574" s="62">
        <v>2026</v>
      </c>
      <c r="AL574" s="62">
        <v>3</v>
      </c>
      <c r="AM574" s="62">
        <v>0</v>
      </c>
      <c r="AN574" s="62">
        <v>2</v>
      </c>
      <c r="AO574" s="62">
        <v>2</v>
      </c>
      <c r="AP574" s="61" t="s">
        <v>704</v>
      </c>
      <c r="AQ574" s="61" t="s">
        <v>1221</v>
      </c>
      <c r="AR574" s="61" t="s">
        <v>4227</v>
      </c>
      <c r="AS574" s="61" t="s">
        <v>5642</v>
      </c>
      <c r="AT574" s="61" t="s">
        <v>1702</v>
      </c>
      <c r="AU574" s="61" t="b">
        <v>1</v>
      </c>
      <c r="AV574" s="61" t="b">
        <v>0</v>
      </c>
      <c r="AW574" s="61" t="s">
        <v>1702</v>
      </c>
      <c r="AX574" s="61" t="s">
        <v>1702</v>
      </c>
      <c r="AY574" s="61">
        <v>0</v>
      </c>
      <c r="AZ574" s="61">
        <v>0</v>
      </c>
      <c r="BA574" s="61">
        <v>0</v>
      </c>
      <c r="BB574" s="61" t="s">
        <v>5643</v>
      </c>
      <c r="BC574" s="61">
        <v>3</v>
      </c>
      <c r="BD574" s="61" t="b">
        <v>0</v>
      </c>
      <c r="BH574" s="47" t="str">
        <f t="shared" si="17"/>
        <v>SGCC</v>
      </c>
      <c r="BI574" s="47" t="str">
        <f t="shared" si="16"/>
        <v>Z18</v>
      </c>
      <c r="BJ574" s="47">
        <v>1219</v>
      </c>
    </row>
    <row r="575" spans="1:62" hidden="1">
      <c r="A575" s="61" t="b">
        <v>0</v>
      </c>
      <c r="B575" s="62">
        <v>12366</v>
      </c>
      <c r="C575" s="61" t="s">
        <v>1702</v>
      </c>
      <c r="D575" s="61" t="s">
        <v>4711</v>
      </c>
      <c r="E575" s="61" t="s">
        <v>5159</v>
      </c>
      <c r="F575" s="61" t="s">
        <v>2065</v>
      </c>
      <c r="G575" s="62" t="s">
        <v>1702</v>
      </c>
      <c r="H575" s="61" t="s">
        <v>704</v>
      </c>
      <c r="I575" s="61" t="s">
        <v>1675</v>
      </c>
      <c r="J575" s="61" t="s">
        <v>4712</v>
      </c>
      <c r="K575" s="61" t="s">
        <v>5159</v>
      </c>
      <c r="L575" s="61" t="s">
        <v>2032</v>
      </c>
      <c r="M575" s="61" t="s">
        <v>1702</v>
      </c>
      <c r="N575" s="61" t="s">
        <v>1702</v>
      </c>
      <c r="O575" s="61" t="s">
        <v>1941</v>
      </c>
      <c r="P575" s="61">
        <v>0.6</v>
      </c>
      <c r="Q575" s="61">
        <v>48</v>
      </c>
      <c r="R575" s="61">
        <v>0</v>
      </c>
      <c r="S575" s="61" t="s">
        <v>3545</v>
      </c>
      <c r="T575" s="61" t="s">
        <v>3545</v>
      </c>
      <c r="U575" s="61" t="s">
        <v>2041</v>
      </c>
      <c r="V575" s="61" t="s">
        <v>5160</v>
      </c>
      <c r="W575" s="61" t="s">
        <v>1955</v>
      </c>
      <c r="X575" s="61" t="s">
        <v>1447</v>
      </c>
      <c r="Y575" s="61" t="s">
        <v>4713</v>
      </c>
      <c r="Z575" s="62">
        <v>1</v>
      </c>
      <c r="AA575" s="61">
        <v>70</v>
      </c>
      <c r="AB575" s="62">
        <v>1</v>
      </c>
      <c r="AC575" s="61">
        <v>70</v>
      </c>
      <c r="AD575" s="62">
        <v>1</v>
      </c>
      <c r="AE575" s="61">
        <v>70</v>
      </c>
      <c r="AF575" s="61" t="s">
        <v>3450</v>
      </c>
      <c r="AG575" s="61" t="s">
        <v>1959</v>
      </c>
      <c r="AH575" s="61" t="s">
        <v>1702</v>
      </c>
      <c r="AI575" s="61">
        <v>0</v>
      </c>
      <c r="AJ575" s="61" t="s">
        <v>4883</v>
      </c>
      <c r="AK575" s="62">
        <v>2026</v>
      </c>
      <c r="AL575" s="62">
        <v>3</v>
      </c>
      <c r="AM575" s="62">
        <v>0</v>
      </c>
      <c r="AN575" s="62">
        <v>2</v>
      </c>
      <c r="AO575" s="62">
        <v>9</v>
      </c>
      <c r="AP575" s="61" t="s">
        <v>704</v>
      </c>
      <c r="AQ575" s="61" t="s">
        <v>1221</v>
      </c>
      <c r="AR575" s="61" t="s">
        <v>4227</v>
      </c>
      <c r="AS575" s="61" t="s">
        <v>4714</v>
      </c>
      <c r="AT575" s="61" t="s">
        <v>1702</v>
      </c>
      <c r="AU575" s="61" t="b">
        <v>1</v>
      </c>
      <c r="AV575" s="61" t="b">
        <v>0</v>
      </c>
      <c r="AW575" s="61" t="s">
        <v>1702</v>
      </c>
      <c r="AX575" s="61" t="s">
        <v>1702</v>
      </c>
      <c r="AY575" s="61">
        <v>0</v>
      </c>
      <c r="AZ575" s="61">
        <v>0</v>
      </c>
      <c r="BA575" s="61">
        <v>0</v>
      </c>
      <c r="BB575" s="61" t="s">
        <v>2000</v>
      </c>
      <c r="BC575" s="61">
        <v>9</v>
      </c>
      <c r="BD575" s="61" t="b">
        <v>0</v>
      </c>
      <c r="BH575" s="47" t="str">
        <f t="shared" si="17"/>
        <v>SGCC</v>
      </c>
      <c r="BI575" s="47" t="str">
        <f t="shared" si="16"/>
        <v>Z18</v>
      </c>
      <c r="BJ575" s="47">
        <v>1219</v>
      </c>
    </row>
    <row r="576" spans="1:62" hidden="1">
      <c r="A576" s="61" t="b">
        <v>0</v>
      </c>
      <c r="B576" s="62">
        <v>12374</v>
      </c>
      <c r="C576" s="61" t="s">
        <v>1702</v>
      </c>
      <c r="D576" s="61" t="s">
        <v>3675</v>
      </c>
      <c r="E576" s="61" t="s">
        <v>5161</v>
      </c>
      <c r="F576" s="61" t="s">
        <v>1702</v>
      </c>
      <c r="G576" s="62" t="s">
        <v>1702</v>
      </c>
      <c r="H576" s="61" t="s">
        <v>1702</v>
      </c>
      <c r="I576" s="61" t="s">
        <v>1675</v>
      </c>
      <c r="J576" s="61" t="s">
        <v>3676</v>
      </c>
      <c r="K576" s="61" t="s">
        <v>5161</v>
      </c>
      <c r="L576" s="61" t="s">
        <v>2032</v>
      </c>
      <c r="M576" s="61" t="s">
        <v>1702</v>
      </c>
      <c r="N576" s="61" t="s">
        <v>1702</v>
      </c>
      <c r="O576" s="61" t="s">
        <v>1954</v>
      </c>
      <c r="P576" s="61">
        <v>0.6</v>
      </c>
      <c r="Q576" s="61">
        <v>144</v>
      </c>
      <c r="R576" s="61">
        <v>0</v>
      </c>
      <c r="S576" s="61" t="s">
        <v>3614</v>
      </c>
      <c r="T576" s="61" t="s">
        <v>3614</v>
      </c>
      <c r="U576" s="61" t="s">
        <v>2041</v>
      </c>
      <c r="V576" s="61" t="s">
        <v>5162</v>
      </c>
      <c r="W576" s="61" t="s">
        <v>1955</v>
      </c>
      <c r="X576" s="61" t="s">
        <v>1447</v>
      </c>
      <c r="Y576" s="61" t="s">
        <v>3678</v>
      </c>
      <c r="Z576" s="62">
        <v>1</v>
      </c>
      <c r="AA576" s="61">
        <v>848</v>
      </c>
      <c r="AB576" s="62">
        <v>1</v>
      </c>
      <c r="AC576" s="61">
        <v>848</v>
      </c>
      <c r="AD576" s="62">
        <v>1</v>
      </c>
      <c r="AE576" s="61">
        <v>848</v>
      </c>
      <c r="AF576" s="61" t="s">
        <v>2649</v>
      </c>
      <c r="AG576" s="61" t="s">
        <v>1959</v>
      </c>
      <c r="AH576" s="61" t="s">
        <v>1702</v>
      </c>
      <c r="AI576" s="61">
        <v>0</v>
      </c>
      <c r="AJ576" s="61" t="s">
        <v>4968</v>
      </c>
      <c r="AK576" s="62">
        <v>2026</v>
      </c>
      <c r="AL576" s="62">
        <v>2</v>
      </c>
      <c r="AM576" s="62">
        <v>0</v>
      </c>
      <c r="AN576" s="62">
        <v>3</v>
      </c>
      <c r="AO576" s="62">
        <v>2</v>
      </c>
      <c r="AP576" s="61" t="s">
        <v>1702</v>
      </c>
      <c r="AQ576" s="61" t="s">
        <v>1702</v>
      </c>
      <c r="AR576" s="61" t="s">
        <v>1702</v>
      </c>
      <c r="AS576" s="61" t="s">
        <v>3677</v>
      </c>
      <c r="AT576" s="61" t="s">
        <v>1702</v>
      </c>
      <c r="AU576" s="61" t="b">
        <v>1</v>
      </c>
      <c r="AV576" s="61" t="b">
        <v>0</v>
      </c>
      <c r="AW576" s="61" t="s">
        <v>1702</v>
      </c>
      <c r="AX576" s="61" t="s">
        <v>1702</v>
      </c>
      <c r="AY576" s="61">
        <v>0</v>
      </c>
      <c r="AZ576" s="61">
        <v>0</v>
      </c>
      <c r="BA576" s="61">
        <v>0</v>
      </c>
      <c r="BB576" s="61" t="s">
        <v>2002</v>
      </c>
      <c r="BC576" s="61">
        <v>3</v>
      </c>
      <c r="BD576" s="61" t="b">
        <v>0</v>
      </c>
      <c r="BH576" s="47" t="str">
        <f t="shared" si="17"/>
        <v>SGCD</v>
      </c>
      <c r="BI576" s="47" t="str">
        <f t="shared" si="16"/>
        <v>Z08</v>
      </c>
      <c r="BJ576" s="47">
        <v>1219</v>
      </c>
    </row>
    <row r="577" spans="1:62" hidden="1">
      <c r="A577" s="61" t="b">
        <v>0</v>
      </c>
      <c r="B577" s="62">
        <v>12375</v>
      </c>
      <c r="C577" s="61" t="s">
        <v>1702</v>
      </c>
      <c r="D577" s="61" t="s">
        <v>3675</v>
      </c>
      <c r="E577" s="61" t="s">
        <v>5164</v>
      </c>
      <c r="F577" s="61" t="s">
        <v>2168</v>
      </c>
      <c r="G577" s="62" t="s">
        <v>1702</v>
      </c>
      <c r="H577" s="61" t="s">
        <v>1006</v>
      </c>
      <c r="I577" s="61" t="s">
        <v>1675</v>
      </c>
      <c r="J577" s="61" t="s">
        <v>3676</v>
      </c>
      <c r="K577" s="61" t="s">
        <v>5165</v>
      </c>
      <c r="L577" s="61" t="s">
        <v>2032</v>
      </c>
      <c r="M577" s="61" t="s">
        <v>1702</v>
      </c>
      <c r="N577" s="61" t="s">
        <v>1702</v>
      </c>
      <c r="O577" s="61" t="s">
        <v>1954</v>
      </c>
      <c r="P577" s="61">
        <v>0.6</v>
      </c>
      <c r="Q577" s="61">
        <v>310</v>
      </c>
      <c r="R577" s="61">
        <v>540</v>
      </c>
      <c r="S577" s="61" t="s">
        <v>2719</v>
      </c>
      <c r="T577" s="61" t="s">
        <v>1702</v>
      </c>
      <c r="U577" s="61" t="s">
        <v>2041</v>
      </c>
      <c r="V577" s="61" t="s">
        <v>5166</v>
      </c>
      <c r="W577" s="61" t="s">
        <v>1955</v>
      </c>
      <c r="X577" s="61" t="s">
        <v>1447</v>
      </c>
      <c r="Y577" s="61" t="s">
        <v>3678</v>
      </c>
      <c r="Z577" s="62">
        <v>160</v>
      </c>
      <c r="AA577" s="61">
        <v>126</v>
      </c>
      <c r="AB577" s="62">
        <v>160</v>
      </c>
      <c r="AC577" s="61">
        <v>126</v>
      </c>
      <c r="AD577" s="62">
        <v>160</v>
      </c>
      <c r="AE577" s="61">
        <v>126</v>
      </c>
      <c r="AF577" s="61" t="s">
        <v>2070</v>
      </c>
      <c r="AG577" s="61" t="s">
        <v>3734</v>
      </c>
      <c r="AH577" s="61" t="s">
        <v>5167</v>
      </c>
      <c r="AI577" s="61">
        <v>0</v>
      </c>
      <c r="AJ577" s="61" t="s">
        <v>4883</v>
      </c>
      <c r="AK577" s="62">
        <v>2026</v>
      </c>
      <c r="AL577" s="62">
        <v>3</v>
      </c>
      <c r="AM577" s="62">
        <v>0</v>
      </c>
      <c r="AN577" s="62">
        <v>2</v>
      </c>
      <c r="AO577" s="62">
        <v>9</v>
      </c>
      <c r="AP577" s="61" t="s">
        <v>1006</v>
      </c>
      <c r="AQ577" s="61" t="s">
        <v>1221</v>
      </c>
      <c r="AR577" s="61" t="s">
        <v>2720</v>
      </c>
      <c r="AS577" s="61" t="s">
        <v>3677</v>
      </c>
      <c r="AT577" s="61" t="s">
        <v>1702</v>
      </c>
      <c r="AU577" s="61" t="b">
        <v>1</v>
      </c>
      <c r="AV577" s="61" t="b">
        <v>0</v>
      </c>
      <c r="AW577" s="61" t="s">
        <v>1702</v>
      </c>
      <c r="AX577" s="61" t="s">
        <v>1702</v>
      </c>
      <c r="AY577" s="61">
        <v>0</v>
      </c>
      <c r="AZ577" s="61">
        <v>0</v>
      </c>
      <c r="BA577" s="61">
        <v>0</v>
      </c>
      <c r="BB577" s="61" t="s">
        <v>2002</v>
      </c>
      <c r="BC577" s="61">
        <v>3</v>
      </c>
      <c r="BD577" s="61" t="b">
        <v>0</v>
      </c>
      <c r="BH577" s="47" t="str">
        <f t="shared" si="17"/>
        <v>SGCD</v>
      </c>
      <c r="BI577" s="47" t="str">
        <f t="shared" si="16"/>
        <v>Z08</v>
      </c>
      <c r="BJ577" s="47">
        <v>1219</v>
      </c>
    </row>
    <row r="578" spans="1:62" hidden="1">
      <c r="A578" s="61" t="b">
        <v>0</v>
      </c>
      <c r="B578" s="62">
        <v>12376</v>
      </c>
      <c r="C578" s="61" t="s">
        <v>1702</v>
      </c>
      <c r="D578" s="61" t="s">
        <v>3680</v>
      </c>
      <c r="E578" s="61" t="s">
        <v>5646</v>
      </c>
      <c r="F578" s="61" t="s">
        <v>1702</v>
      </c>
      <c r="G578" s="62" t="s">
        <v>1702</v>
      </c>
      <c r="H578" s="61" t="s">
        <v>704</v>
      </c>
      <c r="I578" s="61" t="s">
        <v>1675</v>
      </c>
      <c r="J578" s="61" t="s">
        <v>3681</v>
      </c>
      <c r="K578" s="61" t="s">
        <v>5646</v>
      </c>
      <c r="L578" s="61" t="s">
        <v>2032</v>
      </c>
      <c r="M578" s="61" t="s">
        <v>1702</v>
      </c>
      <c r="N578" s="61" t="s">
        <v>1702</v>
      </c>
      <c r="O578" s="61" t="s">
        <v>1954</v>
      </c>
      <c r="P578" s="61">
        <v>0.6</v>
      </c>
      <c r="Q578" s="61">
        <v>48</v>
      </c>
      <c r="R578" s="61">
        <v>0</v>
      </c>
      <c r="S578" s="61" t="s">
        <v>3545</v>
      </c>
      <c r="T578" s="61" t="s">
        <v>3545</v>
      </c>
      <c r="U578" s="61" t="s">
        <v>2041</v>
      </c>
      <c r="V578" s="61" t="s">
        <v>5647</v>
      </c>
      <c r="W578" s="61" t="s">
        <v>1955</v>
      </c>
      <c r="X578" s="61" t="s">
        <v>1447</v>
      </c>
      <c r="Y578" s="61" t="s">
        <v>3678</v>
      </c>
      <c r="Z578" s="62">
        <v>1</v>
      </c>
      <c r="AA578" s="61">
        <v>262</v>
      </c>
      <c r="AB578" s="62">
        <v>1</v>
      </c>
      <c r="AC578" s="61">
        <v>262</v>
      </c>
      <c r="AD578" s="62">
        <v>1</v>
      </c>
      <c r="AE578" s="61">
        <v>262</v>
      </c>
      <c r="AF578" s="61" t="s">
        <v>2295</v>
      </c>
      <c r="AG578" s="61" t="s">
        <v>1958</v>
      </c>
      <c r="AH578" s="61" t="s">
        <v>1702</v>
      </c>
      <c r="AI578" s="61">
        <v>0</v>
      </c>
      <c r="AJ578" s="61" t="s">
        <v>5648</v>
      </c>
      <c r="AK578" s="62">
        <v>2026</v>
      </c>
      <c r="AL578" s="62">
        <v>3</v>
      </c>
      <c r="AM578" s="62">
        <v>0</v>
      </c>
      <c r="AN578" s="62">
        <v>2</v>
      </c>
      <c r="AO578" s="62">
        <v>1</v>
      </c>
      <c r="AP578" s="61" t="s">
        <v>704</v>
      </c>
      <c r="AQ578" s="61" t="s">
        <v>1221</v>
      </c>
      <c r="AR578" s="61" t="s">
        <v>4227</v>
      </c>
      <c r="AS578" s="61" t="s">
        <v>3677</v>
      </c>
      <c r="AT578" s="61" t="s">
        <v>1702</v>
      </c>
      <c r="AU578" s="61" t="b">
        <v>1</v>
      </c>
      <c r="AV578" s="61" t="b">
        <v>0</v>
      </c>
      <c r="AW578" s="61" t="s">
        <v>1702</v>
      </c>
      <c r="AX578" s="61" t="s">
        <v>1702</v>
      </c>
      <c r="AY578" s="61">
        <v>0</v>
      </c>
      <c r="AZ578" s="61">
        <v>0</v>
      </c>
      <c r="BA578" s="61">
        <v>0</v>
      </c>
      <c r="BB578" s="61" t="s">
        <v>2002</v>
      </c>
      <c r="BC578" s="61">
        <v>3</v>
      </c>
      <c r="BD578" s="61" t="b">
        <v>0</v>
      </c>
      <c r="BH578" s="47" t="str">
        <f t="shared" si="17"/>
        <v>SGCD</v>
      </c>
      <c r="BI578" s="47" t="str">
        <f t="shared" si="16"/>
        <v>Z08</v>
      </c>
      <c r="BJ578" s="47">
        <v>1219</v>
      </c>
    </row>
    <row r="579" spans="1:62" hidden="1">
      <c r="A579" s="61" t="b">
        <v>0</v>
      </c>
      <c r="B579" s="62">
        <v>12377</v>
      </c>
      <c r="C579" s="61" t="s">
        <v>1702</v>
      </c>
      <c r="D579" s="61" t="s">
        <v>3680</v>
      </c>
      <c r="E579" s="61" t="s">
        <v>5649</v>
      </c>
      <c r="F579" s="61" t="s">
        <v>1702</v>
      </c>
      <c r="G579" s="62" t="s">
        <v>1702</v>
      </c>
      <c r="H579" s="61" t="s">
        <v>1702</v>
      </c>
      <c r="I579" s="61" t="s">
        <v>1675</v>
      </c>
      <c r="J579" s="61" t="s">
        <v>3681</v>
      </c>
      <c r="K579" s="61" t="s">
        <v>5649</v>
      </c>
      <c r="L579" s="61" t="s">
        <v>2032</v>
      </c>
      <c r="M579" s="61" t="s">
        <v>1702</v>
      </c>
      <c r="N579" s="61" t="s">
        <v>1702</v>
      </c>
      <c r="O579" s="61" t="s">
        <v>1954</v>
      </c>
      <c r="P579" s="61">
        <v>0.6</v>
      </c>
      <c r="Q579" s="61">
        <v>25</v>
      </c>
      <c r="R579" s="61">
        <v>0</v>
      </c>
      <c r="S579" s="61" t="s">
        <v>4584</v>
      </c>
      <c r="T579" s="61" t="s">
        <v>4584</v>
      </c>
      <c r="U579" s="61" t="s">
        <v>2041</v>
      </c>
      <c r="V579" s="61" t="s">
        <v>5650</v>
      </c>
      <c r="W579" s="61" t="s">
        <v>1955</v>
      </c>
      <c r="X579" s="61" t="s">
        <v>1447</v>
      </c>
      <c r="Y579" s="61" t="s">
        <v>3678</v>
      </c>
      <c r="Z579" s="62">
        <v>1</v>
      </c>
      <c r="AA579" s="61">
        <v>66</v>
      </c>
      <c r="AB579" s="62">
        <v>1</v>
      </c>
      <c r="AC579" s="61">
        <v>66</v>
      </c>
      <c r="AD579" s="62">
        <v>1</v>
      </c>
      <c r="AE579" s="61">
        <v>66</v>
      </c>
      <c r="AF579" s="61" t="s">
        <v>2537</v>
      </c>
      <c r="AG579" s="61" t="s">
        <v>1958</v>
      </c>
      <c r="AH579" s="61" t="s">
        <v>1702</v>
      </c>
      <c r="AI579" s="61">
        <v>0</v>
      </c>
      <c r="AJ579" s="61" t="s">
        <v>4849</v>
      </c>
      <c r="AK579" s="62">
        <v>2026</v>
      </c>
      <c r="AL579" s="62">
        <v>4</v>
      </c>
      <c r="AM579" s="62">
        <v>0</v>
      </c>
      <c r="AN579" s="62">
        <v>1</v>
      </c>
      <c r="AO579" s="62">
        <v>15</v>
      </c>
      <c r="AP579" s="61" t="s">
        <v>1702</v>
      </c>
      <c r="AQ579" s="61" t="s">
        <v>1702</v>
      </c>
      <c r="AR579" s="61" t="s">
        <v>1702</v>
      </c>
      <c r="AS579" s="61" t="s">
        <v>3677</v>
      </c>
      <c r="AT579" s="61" t="s">
        <v>1702</v>
      </c>
      <c r="AU579" s="61" t="b">
        <v>1</v>
      </c>
      <c r="AV579" s="61" t="b">
        <v>0</v>
      </c>
      <c r="AW579" s="61" t="s">
        <v>1702</v>
      </c>
      <c r="AX579" s="61" t="s">
        <v>1702</v>
      </c>
      <c r="AY579" s="61">
        <v>0</v>
      </c>
      <c r="AZ579" s="61">
        <v>0</v>
      </c>
      <c r="BA579" s="61">
        <v>0</v>
      </c>
      <c r="BB579" s="61" t="s">
        <v>2002</v>
      </c>
      <c r="BC579" s="61">
        <v>3</v>
      </c>
      <c r="BD579" s="61" t="b">
        <v>0</v>
      </c>
      <c r="BH579" s="47" t="str">
        <f t="shared" si="17"/>
        <v>SGCD</v>
      </c>
      <c r="BI579" s="47" t="str">
        <f t="shared" si="16"/>
        <v>Z08</v>
      </c>
      <c r="BJ579" s="47">
        <v>1219</v>
      </c>
    </row>
    <row r="580" spans="1:62" hidden="1">
      <c r="A580" s="61" t="b">
        <v>0</v>
      </c>
      <c r="B580" s="62">
        <v>12378</v>
      </c>
      <c r="C580" s="61" t="s">
        <v>1702</v>
      </c>
      <c r="D580" s="61" t="s">
        <v>3682</v>
      </c>
      <c r="E580" s="61" t="s">
        <v>5653</v>
      </c>
      <c r="F580" s="61" t="s">
        <v>5587</v>
      </c>
      <c r="G580" s="62" t="s">
        <v>1702</v>
      </c>
      <c r="H580" s="61" t="s">
        <v>1123</v>
      </c>
      <c r="I580" s="61" t="s">
        <v>1675</v>
      </c>
      <c r="J580" s="61" t="s">
        <v>3683</v>
      </c>
      <c r="K580" s="61" t="s">
        <v>5653</v>
      </c>
      <c r="L580" s="61" t="s">
        <v>2032</v>
      </c>
      <c r="M580" s="61" t="s">
        <v>1702</v>
      </c>
      <c r="N580" s="61" t="s">
        <v>1702</v>
      </c>
      <c r="O580" s="61" t="s">
        <v>1954</v>
      </c>
      <c r="P580" s="61">
        <v>0.6</v>
      </c>
      <c r="Q580" s="61">
        <v>665</v>
      </c>
      <c r="R580" s="61">
        <v>665</v>
      </c>
      <c r="S580" s="61" t="s">
        <v>5651</v>
      </c>
      <c r="T580" s="61" t="s">
        <v>5651</v>
      </c>
      <c r="U580" s="61" t="s">
        <v>2041</v>
      </c>
      <c r="V580" s="61" t="s">
        <v>5652</v>
      </c>
      <c r="W580" s="61" t="s">
        <v>1955</v>
      </c>
      <c r="X580" s="61" t="s">
        <v>1447</v>
      </c>
      <c r="Y580" s="61" t="s">
        <v>3678</v>
      </c>
      <c r="Z580" s="62">
        <v>78</v>
      </c>
      <c r="AA580" s="61">
        <v>162</v>
      </c>
      <c r="AB580" s="62">
        <v>78</v>
      </c>
      <c r="AC580" s="61">
        <v>162</v>
      </c>
      <c r="AD580" s="62">
        <v>78</v>
      </c>
      <c r="AE580" s="61">
        <v>162</v>
      </c>
      <c r="AF580" s="61" t="s">
        <v>2682</v>
      </c>
      <c r="AG580" s="61" t="s">
        <v>1959</v>
      </c>
      <c r="AH580" s="61" t="s">
        <v>1702</v>
      </c>
      <c r="AI580" s="61">
        <v>0</v>
      </c>
      <c r="AJ580" s="61" t="s">
        <v>5493</v>
      </c>
      <c r="AK580" s="62">
        <v>2026</v>
      </c>
      <c r="AL580" s="62">
        <v>4</v>
      </c>
      <c r="AM580" s="62">
        <v>0</v>
      </c>
      <c r="AN580" s="62">
        <v>1</v>
      </c>
      <c r="AO580" s="62">
        <v>8</v>
      </c>
      <c r="AP580" s="61" t="s">
        <v>1123</v>
      </c>
      <c r="AQ580" s="61" t="s">
        <v>1547</v>
      </c>
      <c r="AR580" s="61" t="s">
        <v>2683</v>
      </c>
      <c r="AS580" s="61" t="s">
        <v>3677</v>
      </c>
      <c r="AT580" s="61" t="s">
        <v>1702</v>
      </c>
      <c r="AU580" s="61" t="b">
        <v>1</v>
      </c>
      <c r="AV580" s="61" t="b">
        <v>0</v>
      </c>
      <c r="AW580" s="61" t="s">
        <v>1702</v>
      </c>
      <c r="AX580" s="61" t="s">
        <v>1702</v>
      </c>
      <c r="AY580" s="61">
        <v>0</v>
      </c>
      <c r="AZ580" s="61">
        <v>0</v>
      </c>
      <c r="BA580" s="61">
        <v>0</v>
      </c>
      <c r="BB580" s="61" t="s">
        <v>2002</v>
      </c>
      <c r="BC580" s="61">
        <v>3</v>
      </c>
      <c r="BD580" s="61" t="b">
        <v>0</v>
      </c>
      <c r="BH580" s="47" t="str">
        <f t="shared" si="17"/>
        <v>SGCD</v>
      </c>
      <c r="BI580" s="47" t="str">
        <f t="shared" si="16"/>
        <v>Z08</v>
      </c>
      <c r="BJ580" s="47">
        <v>1340</v>
      </c>
    </row>
    <row r="581" spans="1:62" hidden="1">
      <c r="A581" s="61" t="b">
        <v>0</v>
      </c>
      <c r="B581" s="62">
        <v>12379</v>
      </c>
      <c r="C581" s="61" t="s">
        <v>1702</v>
      </c>
      <c r="D581" s="61" t="s">
        <v>3682</v>
      </c>
      <c r="E581" s="61" t="s">
        <v>6875</v>
      </c>
      <c r="F581" s="61" t="s">
        <v>6224</v>
      </c>
      <c r="G581" s="62" t="s">
        <v>1702</v>
      </c>
      <c r="H581" s="61" t="s">
        <v>1138</v>
      </c>
      <c r="I581" s="61" t="s">
        <v>1675</v>
      </c>
      <c r="J581" s="61" t="s">
        <v>3683</v>
      </c>
      <c r="K581" s="61" t="s">
        <v>6875</v>
      </c>
      <c r="L581" s="61" t="s">
        <v>2032</v>
      </c>
      <c r="M581" s="61" t="s">
        <v>1702</v>
      </c>
      <c r="N581" s="61" t="s">
        <v>1702</v>
      </c>
      <c r="O581" s="61" t="s">
        <v>1954</v>
      </c>
      <c r="P581" s="61">
        <v>0.6</v>
      </c>
      <c r="Q581" s="61">
        <v>321</v>
      </c>
      <c r="R581" s="61">
        <v>0</v>
      </c>
      <c r="S581" s="61" t="s">
        <v>5806</v>
      </c>
      <c r="T581" s="61" t="s">
        <v>5806</v>
      </c>
      <c r="U581" s="61" t="s">
        <v>2041</v>
      </c>
      <c r="V581" s="61" t="s">
        <v>6876</v>
      </c>
      <c r="W581" s="61" t="s">
        <v>1955</v>
      </c>
      <c r="X581" s="61" t="s">
        <v>1447</v>
      </c>
      <c r="Y581" s="61" t="s">
        <v>3678</v>
      </c>
      <c r="Z581" s="62">
        <v>1</v>
      </c>
      <c r="AA581" s="61">
        <v>340</v>
      </c>
      <c r="AB581" s="62">
        <v>1</v>
      </c>
      <c r="AC581" s="61">
        <v>340</v>
      </c>
      <c r="AD581" s="62">
        <v>1</v>
      </c>
      <c r="AE581" s="61">
        <v>340</v>
      </c>
      <c r="AF581" s="61" t="s">
        <v>2367</v>
      </c>
      <c r="AG581" s="61" t="s">
        <v>1958</v>
      </c>
      <c r="AH581" s="61" t="s">
        <v>1702</v>
      </c>
      <c r="AI581" s="61">
        <v>0</v>
      </c>
      <c r="AJ581" s="61" t="s">
        <v>6836</v>
      </c>
      <c r="AK581" s="62">
        <v>2026</v>
      </c>
      <c r="AL581" s="62">
        <v>5</v>
      </c>
      <c r="AM581" s="62">
        <v>0</v>
      </c>
      <c r="AN581" s="62">
        <v>0</v>
      </c>
      <c r="AO581" s="62">
        <v>7</v>
      </c>
      <c r="AP581" s="61" t="s">
        <v>1138</v>
      </c>
      <c r="AQ581" s="61" t="s">
        <v>1221</v>
      </c>
      <c r="AR581" s="61" t="s">
        <v>2201</v>
      </c>
      <c r="AS581" s="61" t="s">
        <v>3677</v>
      </c>
      <c r="AT581" s="61" t="s">
        <v>1702</v>
      </c>
      <c r="AU581" s="61" t="b">
        <v>0</v>
      </c>
      <c r="AV581" s="61" t="b">
        <v>0</v>
      </c>
      <c r="AW581" s="61" t="s">
        <v>1702</v>
      </c>
      <c r="AX581" s="61" t="s">
        <v>1702</v>
      </c>
      <c r="AY581" s="61">
        <v>0</v>
      </c>
      <c r="AZ581" s="61">
        <v>0</v>
      </c>
      <c r="BA581" s="61">
        <v>0</v>
      </c>
      <c r="BB581" s="61" t="s">
        <v>2002</v>
      </c>
      <c r="BC581" s="61">
        <v>3</v>
      </c>
      <c r="BD581" s="61" t="b">
        <v>0</v>
      </c>
      <c r="BH581" s="47" t="str">
        <f t="shared" si="17"/>
        <v>SGCD</v>
      </c>
      <c r="BI581" s="47" t="str">
        <f t="shared" si="16"/>
        <v>Z08</v>
      </c>
      <c r="BJ581" s="47">
        <v>1219</v>
      </c>
    </row>
    <row r="582" spans="1:62" hidden="1">
      <c r="A582" s="61" t="b">
        <v>0</v>
      </c>
      <c r="B582" s="62">
        <v>12380</v>
      </c>
      <c r="C582" s="61" t="s">
        <v>1702</v>
      </c>
      <c r="D582" s="61" t="s">
        <v>3685</v>
      </c>
      <c r="E582" s="61" t="s">
        <v>4715</v>
      </c>
      <c r="F582" s="61" t="s">
        <v>2119</v>
      </c>
      <c r="G582" s="62" t="s">
        <v>1702</v>
      </c>
      <c r="H582" s="61" t="s">
        <v>146</v>
      </c>
      <c r="I582" s="61" t="s">
        <v>1675</v>
      </c>
      <c r="J582" s="61" t="s">
        <v>3686</v>
      </c>
      <c r="K582" s="61" t="s">
        <v>4715</v>
      </c>
      <c r="L582" s="61" t="s">
        <v>2032</v>
      </c>
      <c r="M582" s="61" t="s">
        <v>1702</v>
      </c>
      <c r="N582" s="61" t="s">
        <v>1702</v>
      </c>
      <c r="O582" s="61" t="s">
        <v>1945</v>
      </c>
      <c r="P582" s="61">
        <v>0.6</v>
      </c>
      <c r="Q582" s="61">
        <v>390</v>
      </c>
      <c r="R582" s="61">
        <v>1301</v>
      </c>
      <c r="S582" s="61" t="s">
        <v>4716</v>
      </c>
      <c r="T582" s="61" t="s">
        <v>4716</v>
      </c>
      <c r="U582" s="61" t="s">
        <v>2041</v>
      </c>
      <c r="V582" s="61" t="s">
        <v>4717</v>
      </c>
      <c r="W582" s="61" t="s">
        <v>1955</v>
      </c>
      <c r="X582" s="61" t="s">
        <v>1447</v>
      </c>
      <c r="Y582" s="61" t="s">
        <v>3678</v>
      </c>
      <c r="Z582" s="62">
        <v>35</v>
      </c>
      <c r="AA582" s="61">
        <v>72</v>
      </c>
      <c r="AB582" s="62">
        <v>35</v>
      </c>
      <c r="AC582" s="61">
        <v>72</v>
      </c>
      <c r="AD582" s="62">
        <v>35</v>
      </c>
      <c r="AE582" s="61">
        <v>72</v>
      </c>
      <c r="AF582" s="61" t="s">
        <v>2275</v>
      </c>
      <c r="AG582" s="61" t="s">
        <v>1959</v>
      </c>
      <c r="AH582" s="61" t="s">
        <v>1702</v>
      </c>
      <c r="AI582" s="61">
        <v>0</v>
      </c>
      <c r="AJ582" s="61" t="s">
        <v>4233</v>
      </c>
      <c r="AK582" s="62">
        <v>2026</v>
      </c>
      <c r="AL582" s="62">
        <v>2</v>
      </c>
      <c r="AM582" s="62">
        <v>0</v>
      </c>
      <c r="AN582" s="62">
        <v>3</v>
      </c>
      <c r="AO582" s="62">
        <v>16</v>
      </c>
      <c r="AP582" s="61" t="s">
        <v>146</v>
      </c>
      <c r="AQ582" s="61" t="s">
        <v>1221</v>
      </c>
      <c r="AR582" s="61" t="s">
        <v>2421</v>
      </c>
      <c r="AS582" s="61" t="s">
        <v>3684</v>
      </c>
      <c r="AT582" s="61" t="s">
        <v>1702</v>
      </c>
      <c r="AU582" s="61" t="b">
        <v>1</v>
      </c>
      <c r="AV582" s="61" t="b">
        <v>0</v>
      </c>
      <c r="AW582" s="61" t="s">
        <v>1702</v>
      </c>
      <c r="AX582" s="61" t="s">
        <v>1702</v>
      </c>
      <c r="AY582" s="61">
        <v>0</v>
      </c>
      <c r="AZ582" s="61">
        <v>0</v>
      </c>
      <c r="BA582" s="61">
        <v>0</v>
      </c>
      <c r="BB582" s="61" t="s">
        <v>2002</v>
      </c>
      <c r="BC582" s="61">
        <v>6</v>
      </c>
      <c r="BD582" s="61" t="b">
        <v>0</v>
      </c>
      <c r="BH582" s="47" t="str">
        <f t="shared" ref="BH582:BH645" si="18">LEFT(O582,4)</f>
        <v>SGCC</v>
      </c>
      <c r="BI582" s="47" t="str">
        <f t="shared" ref="BI582:BI645" si="19">RIGHT(O582,3)</f>
        <v>Z22</v>
      </c>
      <c r="BJ582" s="47">
        <v>1219</v>
      </c>
    </row>
    <row r="583" spans="1:62" hidden="1">
      <c r="A583" s="61" t="b">
        <v>0</v>
      </c>
      <c r="B583" s="62">
        <v>12381</v>
      </c>
      <c r="C583" s="61" t="s">
        <v>1702</v>
      </c>
      <c r="D583" s="61" t="s">
        <v>3685</v>
      </c>
      <c r="E583" s="61" t="s">
        <v>4718</v>
      </c>
      <c r="F583" s="61" t="s">
        <v>2119</v>
      </c>
      <c r="G583" s="62" t="s">
        <v>1702</v>
      </c>
      <c r="H583" s="61" t="s">
        <v>1020</v>
      </c>
      <c r="I583" s="61" t="s">
        <v>1675</v>
      </c>
      <c r="J583" s="61" t="s">
        <v>3686</v>
      </c>
      <c r="K583" s="61" t="s">
        <v>4718</v>
      </c>
      <c r="L583" s="61" t="s">
        <v>2032</v>
      </c>
      <c r="M583" s="61" t="s">
        <v>1702</v>
      </c>
      <c r="N583" s="61" t="s">
        <v>1702</v>
      </c>
      <c r="O583" s="61" t="s">
        <v>1945</v>
      </c>
      <c r="P583" s="61">
        <v>0.6</v>
      </c>
      <c r="Q583" s="61">
        <v>169</v>
      </c>
      <c r="R583" s="61">
        <v>1188</v>
      </c>
      <c r="S583" s="61" t="s">
        <v>4719</v>
      </c>
      <c r="T583" s="61" t="s">
        <v>4719</v>
      </c>
      <c r="U583" s="61" t="s">
        <v>2041</v>
      </c>
      <c r="V583" s="61" t="s">
        <v>4720</v>
      </c>
      <c r="W583" s="61" t="s">
        <v>1955</v>
      </c>
      <c r="X583" s="61" t="s">
        <v>1447</v>
      </c>
      <c r="Y583" s="61" t="s">
        <v>3678</v>
      </c>
      <c r="Z583" s="62">
        <v>35</v>
      </c>
      <c r="AA583" s="61">
        <v>31</v>
      </c>
      <c r="AB583" s="62">
        <v>35</v>
      </c>
      <c r="AC583" s="61">
        <v>31</v>
      </c>
      <c r="AD583" s="62">
        <v>35</v>
      </c>
      <c r="AE583" s="61">
        <v>31</v>
      </c>
      <c r="AF583" s="61" t="s">
        <v>2206</v>
      </c>
      <c r="AG583" s="61" t="s">
        <v>1959</v>
      </c>
      <c r="AH583" s="61" t="s">
        <v>4721</v>
      </c>
      <c r="AI583" s="61">
        <v>0</v>
      </c>
      <c r="AJ583" s="61" t="s">
        <v>4560</v>
      </c>
      <c r="AK583" s="62">
        <v>2026</v>
      </c>
      <c r="AL583" s="62">
        <v>2</v>
      </c>
      <c r="AM583" s="62">
        <v>0</v>
      </c>
      <c r="AN583" s="62">
        <v>3</v>
      </c>
      <c r="AO583" s="62">
        <v>14</v>
      </c>
      <c r="AP583" s="61" t="s">
        <v>1020</v>
      </c>
      <c r="AQ583" s="61" t="s">
        <v>1221</v>
      </c>
      <c r="AR583" s="61" t="s">
        <v>3006</v>
      </c>
      <c r="AS583" s="61" t="s">
        <v>3684</v>
      </c>
      <c r="AT583" s="61" t="s">
        <v>1702</v>
      </c>
      <c r="AU583" s="61" t="b">
        <v>1</v>
      </c>
      <c r="AV583" s="61" t="b">
        <v>0</v>
      </c>
      <c r="AW583" s="61" t="s">
        <v>1702</v>
      </c>
      <c r="AX583" s="61" t="s">
        <v>1702</v>
      </c>
      <c r="AY583" s="61">
        <v>0</v>
      </c>
      <c r="AZ583" s="61">
        <v>0</v>
      </c>
      <c r="BA583" s="61">
        <v>0</v>
      </c>
      <c r="BB583" s="61" t="s">
        <v>2002</v>
      </c>
      <c r="BC583" s="61">
        <v>6</v>
      </c>
      <c r="BD583" s="61" t="b">
        <v>0</v>
      </c>
      <c r="BH583" s="47" t="str">
        <f t="shared" si="18"/>
        <v>SGCC</v>
      </c>
      <c r="BI583" s="47" t="str">
        <f t="shared" si="19"/>
        <v>Z22</v>
      </c>
      <c r="BJ583" s="47">
        <v>1219</v>
      </c>
    </row>
    <row r="584" spans="1:62" hidden="1">
      <c r="A584" s="61" t="b">
        <v>0</v>
      </c>
      <c r="B584" s="62">
        <v>12393</v>
      </c>
      <c r="C584" s="61" t="s">
        <v>1702</v>
      </c>
      <c r="D584" s="61" t="s">
        <v>6877</v>
      </c>
      <c r="E584" s="61" t="s">
        <v>6878</v>
      </c>
      <c r="F584" s="61" t="s">
        <v>6224</v>
      </c>
      <c r="G584" s="62" t="s">
        <v>1702</v>
      </c>
      <c r="H584" s="61" t="s">
        <v>147</v>
      </c>
      <c r="I584" s="61" t="s">
        <v>1675</v>
      </c>
      <c r="J584" s="61" t="s">
        <v>6440</v>
      </c>
      <c r="K584" s="61" t="s">
        <v>6878</v>
      </c>
      <c r="L584" s="61" t="s">
        <v>2032</v>
      </c>
      <c r="M584" s="61" t="s">
        <v>1702</v>
      </c>
      <c r="N584" s="61" t="s">
        <v>1702</v>
      </c>
      <c r="O584" s="61" t="s">
        <v>1941</v>
      </c>
      <c r="P584" s="61">
        <v>0.6</v>
      </c>
      <c r="Q584" s="61">
        <v>140</v>
      </c>
      <c r="R584" s="61">
        <v>0</v>
      </c>
      <c r="S584" s="61" t="s">
        <v>6879</v>
      </c>
      <c r="T584" s="61" t="s">
        <v>6879</v>
      </c>
      <c r="U584" s="61" t="s">
        <v>2041</v>
      </c>
      <c r="V584" s="61" t="s">
        <v>6880</v>
      </c>
      <c r="W584" s="61" t="s">
        <v>1955</v>
      </c>
      <c r="X584" s="61" t="s">
        <v>1447</v>
      </c>
      <c r="Y584" s="61" t="s">
        <v>5172</v>
      </c>
      <c r="Z584" s="62">
        <v>1</v>
      </c>
      <c r="AA584" s="61">
        <v>260</v>
      </c>
      <c r="AB584" s="62">
        <v>1</v>
      </c>
      <c r="AC584" s="61">
        <v>260</v>
      </c>
      <c r="AD584" s="62">
        <v>1</v>
      </c>
      <c r="AE584" s="61">
        <v>260</v>
      </c>
      <c r="AF584" s="61" t="s">
        <v>2237</v>
      </c>
      <c r="AG584" s="61" t="s">
        <v>1958</v>
      </c>
      <c r="AH584" s="61" t="s">
        <v>1702</v>
      </c>
      <c r="AI584" s="61">
        <v>0</v>
      </c>
      <c r="AJ584" s="61" t="s">
        <v>6758</v>
      </c>
      <c r="AK584" s="62">
        <v>2026</v>
      </c>
      <c r="AL584" s="62">
        <v>5</v>
      </c>
      <c r="AM584" s="62">
        <v>0</v>
      </c>
      <c r="AN584" s="62">
        <v>0</v>
      </c>
      <c r="AO584" s="62">
        <v>10</v>
      </c>
      <c r="AP584" s="61" t="s">
        <v>147</v>
      </c>
      <c r="AQ584" s="61" t="s">
        <v>1221</v>
      </c>
      <c r="AR584" s="61" t="s">
        <v>6371</v>
      </c>
      <c r="AS584" s="61" t="s">
        <v>6881</v>
      </c>
      <c r="AT584" s="61" t="s">
        <v>1702</v>
      </c>
      <c r="AU584" s="61" t="b">
        <v>0</v>
      </c>
      <c r="AV584" s="61" t="b">
        <v>0</v>
      </c>
      <c r="AW584" s="61" t="s">
        <v>1702</v>
      </c>
      <c r="AX584" s="61" t="s">
        <v>1702</v>
      </c>
      <c r="AY584" s="61">
        <v>0</v>
      </c>
      <c r="AZ584" s="61">
        <v>0</v>
      </c>
      <c r="BA584" s="61">
        <v>0</v>
      </c>
      <c r="BB584" s="61" t="s">
        <v>2000</v>
      </c>
      <c r="BC584" s="61">
        <v>8</v>
      </c>
      <c r="BD584" s="61" t="b">
        <v>0</v>
      </c>
      <c r="BH584" s="47" t="str">
        <f t="shared" si="18"/>
        <v>SGCC</v>
      </c>
      <c r="BI584" s="47" t="str">
        <f t="shared" si="19"/>
        <v>Z18</v>
      </c>
      <c r="BJ584" s="47">
        <v>1219</v>
      </c>
    </row>
    <row r="585" spans="1:62" hidden="1">
      <c r="A585" s="61" t="b">
        <v>0</v>
      </c>
      <c r="B585" s="62">
        <v>12404</v>
      </c>
      <c r="C585" s="61" t="s">
        <v>1702</v>
      </c>
      <c r="D585" s="61" t="s">
        <v>5168</v>
      </c>
      <c r="E585" s="61" t="s">
        <v>5169</v>
      </c>
      <c r="F585" s="61" t="s">
        <v>2278</v>
      </c>
      <c r="G585" s="62" t="s">
        <v>1702</v>
      </c>
      <c r="H585" s="61" t="s">
        <v>137</v>
      </c>
      <c r="I585" s="61" t="s">
        <v>1675</v>
      </c>
      <c r="J585" s="61" t="s">
        <v>5170</v>
      </c>
      <c r="K585" s="61" t="s">
        <v>5169</v>
      </c>
      <c r="L585" s="61" t="s">
        <v>2032</v>
      </c>
      <c r="M585" s="61" t="s">
        <v>1702</v>
      </c>
      <c r="N585" s="61" t="s">
        <v>1702</v>
      </c>
      <c r="O585" s="61" t="s">
        <v>1941</v>
      </c>
      <c r="P585" s="61">
        <v>0.6</v>
      </c>
      <c r="Q585" s="61">
        <v>160</v>
      </c>
      <c r="R585" s="61">
        <v>0</v>
      </c>
      <c r="S585" s="61" t="s">
        <v>4133</v>
      </c>
      <c r="T585" s="61" t="s">
        <v>4133</v>
      </c>
      <c r="U585" s="61" t="s">
        <v>2041</v>
      </c>
      <c r="V585" s="61" t="s">
        <v>5171</v>
      </c>
      <c r="W585" s="61" t="s">
        <v>1955</v>
      </c>
      <c r="X585" s="61" t="s">
        <v>1447</v>
      </c>
      <c r="Y585" s="61" t="s">
        <v>5172</v>
      </c>
      <c r="Z585" s="62">
        <v>1</v>
      </c>
      <c r="AA585" s="61">
        <v>420</v>
      </c>
      <c r="AB585" s="62">
        <v>1</v>
      </c>
      <c r="AC585" s="61">
        <v>420</v>
      </c>
      <c r="AD585" s="62">
        <v>1</v>
      </c>
      <c r="AE585" s="61">
        <v>420</v>
      </c>
      <c r="AF585" s="61" t="s">
        <v>3225</v>
      </c>
      <c r="AG585" s="61" t="s">
        <v>1959</v>
      </c>
      <c r="AH585" s="61" t="s">
        <v>1702</v>
      </c>
      <c r="AI585" s="61">
        <v>0</v>
      </c>
      <c r="AJ585" s="61" t="s">
        <v>5003</v>
      </c>
      <c r="AK585" s="62">
        <v>2026</v>
      </c>
      <c r="AL585" s="62">
        <v>2</v>
      </c>
      <c r="AM585" s="62">
        <v>0</v>
      </c>
      <c r="AN585" s="62">
        <v>2</v>
      </c>
      <c r="AO585" s="62">
        <v>25</v>
      </c>
      <c r="AP585" s="61" t="s">
        <v>137</v>
      </c>
      <c r="AQ585" s="61" t="s">
        <v>1221</v>
      </c>
      <c r="AR585" s="61" t="s">
        <v>4133</v>
      </c>
      <c r="AS585" s="61" t="s">
        <v>5173</v>
      </c>
      <c r="AT585" s="61" t="s">
        <v>1702</v>
      </c>
      <c r="AU585" s="61" t="b">
        <v>1</v>
      </c>
      <c r="AV585" s="61" t="b">
        <v>0</v>
      </c>
      <c r="AW585" s="61" t="s">
        <v>1702</v>
      </c>
      <c r="AX585" s="61" t="s">
        <v>1702</v>
      </c>
      <c r="AY585" s="61">
        <v>0</v>
      </c>
      <c r="AZ585" s="61">
        <v>0</v>
      </c>
      <c r="BA585" s="61">
        <v>0</v>
      </c>
      <c r="BB585" s="61" t="s">
        <v>2000</v>
      </c>
      <c r="BC585" s="61">
        <v>7</v>
      </c>
      <c r="BD585" s="61" t="b">
        <v>0</v>
      </c>
      <c r="BH585" s="47" t="str">
        <f t="shared" si="18"/>
        <v>SGCC</v>
      </c>
      <c r="BI585" s="47" t="str">
        <f t="shared" si="19"/>
        <v>Z18</v>
      </c>
      <c r="BJ585" s="47">
        <v>1219</v>
      </c>
    </row>
    <row r="586" spans="1:62" hidden="1">
      <c r="A586" s="61" t="b">
        <v>0</v>
      </c>
      <c r="B586" s="62">
        <v>12408</v>
      </c>
      <c r="C586" s="61" t="s">
        <v>1702</v>
      </c>
      <c r="D586" s="61" t="s">
        <v>3687</v>
      </c>
      <c r="E586" s="61" t="s">
        <v>5174</v>
      </c>
      <c r="F586" s="61" t="s">
        <v>2119</v>
      </c>
      <c r="G586" s="62" t="s">
        <v>1702</v>
      </c>
      <c r="H586" s="61" t="s">
        <v>1100</v>
      </c>
      <c r="I586" s="61" t="s">
        <v>1675</v>
      </c>
      <c r="J586" s="61" t="s">
        <v>3688</v>
      </c>
      <c r="K586" s="61" t="s">
        <v>5175</v>
      </c>
      <c r="L586" s="61" t="s">
        <v>2032</v>
      </c>
      <c r="M586" s="61" t="s">
        <v>1702</v>
      </c>
      <c r="N586" s="61" t="s">
        <v>1702</v>
      </c>
      <c r="O586" s="61" t="s">
        <v>1947</v>
      </c>
      <c r="P586" s="61">
        <v>0.5</v>
      </c>
      <c r="Q586" s="61">
        <v>152</v>
      </c>
      <c r="R586" s="61">
        <v>188</v>
      </c>
      <c r="S586" s="61" t="s">
        <v>3235</v>
      </c>
      <c r="T586" s="61" t="s">
        <v>3235</v>
      </c>
      <c r="U586" s="61" t="s">
        <v>2041</v>
      </c>
      <c r="V586" s="61" t="s">
        <v>5176</v>
      </c>
      <c r="W586" s="61" t="s">
        <v>1955</v>
      </c>
      <c r="X586" s="61" t="s">
        <v>1447</v>
      </c>
      <c r="Y586" s="61" t="s">
        <v>3690</v>
      </c>
      <c r="Z586" s="62">
        <v>40</v>
      </c>
      <c r="AA586" s="61">
        <v>4</v>
      </c>
      <c r="AB586" s="62">
        <v>40</v>
      </c>
      <c r="AC586" s="61">
        <v>4</v>
      </c>
      <c r="AD586" s="62">
        <v>40</v>
      </c>
      <c r="AE586" s="61">
        <v>4</v>
      </c>
      <c r="AF586" s="61" t="s">
        <v>2062</v>
      </c>
      <c r="AG586" s="61" t="s">
        <v>3734</v>
      </c>
      <c r="AH586" s="61" t="s">
        <v>1702</v>
      </c>
      <c r="AI586" s="61">
        <v>0</v>
      </c>
      <c r="AJ586" s="61" t="s">
        <v>4907</v>
      </c>
      <c r="AK586" s="62">
        <v>2026</v>
      </c>
      <c r="AL586" s="62">
        <v>2</v>
      </c>
      <c r="AM586" s="62">
        <v>0</v>
      </c>
      <c r="AN586" s="62">
        <v>2</v>
      </c>
      <c r="AO586" s="62">
        <v>29</v>
      </c>
      <c r="AP586" s="61" t="s">
        <v>1100</v>
      </c>
      <c r="AQ586" s="61" t="s">
        <v>1221</v>
      </c>
      <c r="AR586" s="61" t="s">
        <v>3236</v>
      </c>
      <c r="AS586" s="61" t="s">
        <v>3689</v>
      </c>
      <c r="AT586" s="61" t="s">
        <v>1702</v>
      </c>
      <c r="AU586" s="61" t="b">
        <v>1</v>
      </c>
      <c r="AV586" s="61" t="b">
        <v>0</v>
      </c>
      <c r="AW586" s="61" t="s">
        <v>1702</v>
      </c>
      <c r="AX586" s="61" t="s">
        <v>1702</v>
      </c>
      <c r="AY586" s="61">
        <v>0</v>
      </c>
      <c r="AZ586" s="61">
        <v>0</v>
      </c>
      <c r="BA586" s="61">
        <v>0</v>
      </c>
      <c r="BB586" s="61" t="s">
        <v>2002</v>
      </c>
      <c r="BC586" s="61">
        <v>1</v>
      </c>
      <c r="BD586" s="61" t="b">
        <v>0</v>
      </c>
      <c r="BH586" s="47" t="s">
        <v>1197</v>
      </c>
      <c r="BI586" s="47" t="str">
        <f t="shared" si="19"/>
        <v>Z08</v>
      </c>
      <c r="BJ586" s="47">
        <v>1219</v>
      </c>
    </row>
    <row r="587" spans="1:62" hidden="1">
      <c r="A587" s="61" t="b">
        <v>0</v>
      </c>
      <c r="B587" s="62">
        <v>12410</v>
      </c>
      <c r="C587" s="61" t="s">
        <v>1702</v>
      </c>
      <c r="D587" s="61" t="s">
        <v>3687</v>
      </c>
      <c r="E587" s="61" t="s">
        <v>5177</v>
      </c>
      <c r="F587" s="61" t="s">
        <v>2119</v>
      </c>
      <c r="G587" s="62" t="s">
        <v>1702</v>
      </c>
      <c r="H587" s="61" t="s">
        <v>1100</v>
      </c>
      <c r="I587" s="61" t="s">
        <v>1675</v>
      </c>
      <c r="J587" s="61" t="s">
        <v>3688</v>
      </c>
      <c r="K587" s="61" t="s">
        <v>5178</v>
      </c>
      <c r="L587" s="61" t="s">
        <v>2032</v>
      </c>
      <c r="M587" s="61" t="s">
        <v>1702</v>
      </c>
      <c r="N587" s="61" t="s">
        <v>1702</v>
      </c>
      <c r="O587" s="61" t="s">
        <v>1947</v>
      </c>
      <c r="P587" s="61">
        <v>0.5</v>
      </c>
      <c r="Q587" s="61">
        <v>152</v>
      </c>
      <c r="R587" s="61">
        <v>0</v>
      </c>
      <c r="S587" s="61" t="s">
        <v>4296</v>
      </c>
      <c r="T587" s="61" t="s">
        <v>4296</v>
      </c>
      <c r="U587" s="61" t="s">
        <v>2041</v>
      </c>
      <c r="V587" s="61" t="s">
        <v>5176</v>
      </c>
      <c r="W587" s="61" t="s">
        <v>1955</v>
      </c>
      <c r="X587" s="61" t="s">
        <v>1447</v>
      </c>
      <c r="Y587" s="61" t="s">
        <v>3690</v>
      </c>
      <c r="Z587" s="62">
        <v>1</v>
      </c>
      <c r="AA587" s="61">
        <v>25</v>
      </c>
      <c r="AB587" s="62">
        <v>1</v>
      </c>
      <c r="AC587" s="61">
        <v>25</v>
      </c>
      <c r="AD587" s="62">
        <v>1</v>
      </c>
      <c r="AE587" s="61">
        <v>25</v>
      </c>
      <c r="AF587" s="61" t="s">
        <v>3225</v>
      </c>
      <c r="AG587" s="61" t="s">
        <v>3734</v>
      </c>
      <c r="AH587" s="61" t="s">
        <v>5179</v>
      </c>
      <c r="AI587" s="61">
        <v>0</v>
      </c>
      <c r="AJ587" s="61" t="s">
        <v>4907</v>
      </c>
      <c r="AK587" s="62">
        <v>2026</v>
      </c>
      <c r="AL587" s="62">
        <v>2</v>
      </c>
      <c r="AM587" s="62">
        <v>0</v>
      </c>
      <c r="AN587" s="62">
        <v>2</v>
      </c>
      <c r="AO587" s="62">
        <v>29</v>
      </c>
      <c r="AP587" s="61" t="s">
        <v>1100</v>
      </c>
      <c r="AQ587" s="61" t="s">
        <v>1221</v>
      </c>
      <c r="AR587" s="61" t="s">
        <v>3236</v>
      </c>
      <c r="AS587" s="61" t="s">
        <v>3689</v>
      </c>
      <c r="AT587" s="61" t="s">
        <v>1702</v>
      </c>
      <c r="AU587" s="61" t="b">
        <v>1</v>
      </c>
      <c r="AV587" s="61" t="b">
        <v>0</v>
      </c>
      <c r="AW587" s="61" t="s">
        <v>1702</v>
      </c>
      <c r="AX587" s="61" t="s">
        <v>1702</v>
      </c>
      <c r="AY587" s="61">
        <v>0</v>
      </c>
      <c r="AZ587" s="61">
        <v>0</v>
      </c>
      <c r="BA587" s="61">
        <v>0</v>
      </c>
      <c r="BB587" s="61" t="s">
        <v>2002</v>
      </c>
      <c r="BC587" s="61">
        <v>1</v>
      </c>
      <c r="BD587" s="61" t="b">
        <v>0</v>
      </c>
      <c r="BH587" s="47" t="s">
        <v>1197</v>
      </c>
      <c r="BI587" s="47" t="str">
        <f t="shared" si="19"/>
        <v>Z08</v>
      </c>
      <c r="BJ587" s="47">
        <v>1219</v>
      </c>
    </row>
    <row r="588" spans="1:62" hidden="1">
      <c r="A588" s="61" t="b">
        <v>0</v>
      </c>
      <c r="B588" s="62">
        <v>12412</v>
      </c>
      <c r="C588" s="61" t="s">
        <v>1702</v>
      </c>
      <c r="D588" s="61" t="s">
        <v>3692</v>
      </c>
      <c r="E588" s="61" t="s">
        <v>5185</v>
      </c>
      <c r="F588" s="61" t="s">
        <v>1702</v>
      </c>
      <c r="G588" s="62" t="s">
        <v>1702</v>
      </c>
      <c r="H588" s="61" t="s">
        <v>1702</v>
      </c>
      <c r="I588" s="61" t="s">
        <v>1675</v>
      </c>
      <c r="J588" s="61" t="s">
        <v>3693</v>
      </c>
      <c r="K588" s="61" t="s">
        <v>5185</v>
      </c>
      <c r="L588" s="61" t="s">
        <v>2032</v>
      </c>
      <c r="M588" s="61" t="s">
        <v>1702</v>
      </c>
      <c r="N588" s="61" t="s">
        <v>1702</v>
      </c>
      <c r="O588" s="61" t="s">
        <v>1947</v>
      </c>
      <c r="P588" s="61">
        <v>0.5</v>
      </c>
      <c r="Q588" s="61">
        <v>80</v>
      </c>
      <c r="R588" s="61">
        <v>0</v>
      </c>
      <c r="S588" s="61" t="s">
        <v>5186</v>
      </c>
      <c r="T588" s="61" t="s">
        <v>5186</v>
      </c>
      <c r="U588" s="61" t="s">
        <v>2041</v>
      </c>
      <c r="V588" s="61" t="s">
        <v>5184</v>
      </c>
      <c r="W588" s="61" t="s">
        <v>1955</v>
      </c>
      <c r="X588" s="61" t="s">
        <v>1447</v>
      </c>
      <c r="Y588" s="61" t="s">
        <v>3690</v>
      </c>
      <c r="Z588" s="62">
        <v>1</v>
      </c>
      <c r="AA588" s="61">
        <v>93</v>
      </c>
      <c r="AB588" s="62">
        <v>1</v>
      </c>
      <c r="AC588" s="61">
        <v>93</v>
      </c>
      <c r="AD588" s="62">
        <v>1</v>
      </c>
      <c r="AE588" s="61">
        <v>93</v>
      </c>
      <c r="AF588" s="61" t="s">
        <v>2666</v>
      </c>
      <c r="AG588" s="61" t="s">
        <v>1958</v>
      </c>
      <c r="AH588" s="61" t="s">
        <v>1702</v>
      </c>
      <c r="AI588" s="61">
        <v>0</v>
      </c>
      <c r="AJ588" s="61" t="s">
        <v>4883</v>
      </c>
      <c r="AK588" s="62">
        <v>2026</v>
      </c>
      <c r="AL588" s="62">
        <v>3</v>
      </c>
      <c r="AM588" s="62">
        <v>0</v>
      </c>
      <c r="AN588" s="62">
        <v>2</v>
      </c>
      <c r="AO588" s="62">
        <v>9</v>
      </c>
      <c r="AP588" s="61" t="s">
        <v>1702</v>
      </c>
      <c r="AQ588" s="61" t="s">
        <v>1702</v>
      </c>
      <c r="AR588" s="61" t="s">
        <v>1702</v>
      </c>
      <c r="AS588" s="61" t="s">
        <v>3689</v>
      </c>
      <c r="AT588" s="61" t="s">
        <v>1702</v>
      </c>
      <c r="AU588" s="61" t="b">
        <v>1</v>
      </c>
      <c r="AV588" s="61" t="b">
        <v>0</v>
      </c>
      <c r="AW588" s="61" t="s">
        <v>1702</v>
      </c>
      <c r="AX588" s="61" t="s">
        <v>1702</v>
      </c>
      <c r="AY588" s="61">
        <v>0</v>
      </c>
      <c r="AZ588" s="61">
        <v>0</v>
      </c>
      <c r="BA588" s="61">
        <v>0</v>
      </c>
      <c r="BB588" s="61" t="s">
        <v>2002</v>
      </c>
      <c r="BC588" s="61">
        <v>1</v>
      </c>
      <c r="BD588" s="61" t="b">
        <v>0</v>
      </c>
      <c r="BH588" s="47" t="s">
        <v>1197</v>
      </c>
      <c r="BI588" s="47" t="str">
        <f t="shared" si="19"/>
        <v>Z08</v>
      </c>
      <c r="BJ588" s="47">
        <v>1219</v>
      </c>
    </row>
    <row r="589" spans="1:62" hidden="1">
      <c r="A589" s="61" t="b">
        <v>0</v>
      </c>
      <c r="B589" s="62">
        <v>12413</v>
      </c>
      <c r="C589" s="61" t="s">
        <v>1702</v>
      </c>
      <c r="D589" s="61" t="s">
        <v>3692</v>
      </c>
      <c r="E589" s="61" t="s">
        <v>5657</v>
      </c>
      <c r="F589" s="61" t="s">
        <v>4861</v>
      </c>
      <c r="G589" s="62" t="s">
        <v>1702</v>
      </c>
      <c r="H589" s="61" t="s">
        <v>1476</v>
      </c>
      <c r="I589" s="61" t="s">
        <v>1675</v>
      </c>
      <c r="J589" s="61" t="s">
        <v>3693</v>
      </c>
      <c r="K589" s="61" t="s">
        <v>5657</v>
      </c>
      <c r="L589" s="61" t="s">
        <v>2032</v>
      </c>
      <c r="M589" s="61" t="s">
        <v>1702</v>
      </c>
      <c r="N589" s="61" t="s">
        <v>1702</v>
      </c>
      <c r="O589" s="61" t="s">
        <v>1947</v>
      </c>
      <c r="P589" s="61">
        <v>0.5</v>
      </c>
      <c r="Q589" s="61">
        <v>68</v>
      </c>
      <c r="R589" s="61">
        <v>1220</v>
      </c>
      <c r="S589" s="61" t="s">
        <v>5180</v>
      </c>
      <c r="T589" s="61" t="s">
        <v>5181</v>
      </c>
      <c r="U589" s="61" t="s">
        <v>2041</v>
      </c>
      <c r="V589" s="61" t="s">
        <v>5658</v>
      </c>
      <c r="W589" s="61" t="s">
        <v>1955</v>
      </c>
      <c r="X589" s="61" t="s">
        <v>1447</v>
      </c>
      <c r="Y589" s="61" t="s">
        <v>3690</v>
      </c>
      <c r="Z589" s="62">
        <v>20</v>
      </c>
      <c r="AA589" s="61">
        <v>6</v>
      </c>
      <c r="AB589" s="62">
        <v>20</v>
      </c>
      <c r="AC589" s="61">
        <v>6</v>
      </c>
      <c r="AD589" s="62">
        <v>20</v>
      </c>
      <c r="AE589" s="61">
        <v>6</v>
      </c>
      <c r="AF589" s="61" t="s">
        <v>3928</v>
      </c>
      <c r="AG589" s="61" t="s">
        <v>1959</v>
      </c>
      <c r="AH589" s="61" t="s">
        <v>1702</v>
      </c>
      <c r="AI589" s="61">
        <v>0</v>
      </c>
      <c r="AJ589" s="61" t="s">
        <v>5408</v>
      </c>
      <c r="AK589" s="62">
        <v>2026</v>
      </c>
      <c r="AL589" s="62">
        <v>3</v>
      </c>
      <c r="AM589" s="62">
        <v>0</v>
      </c>
      <c r="AN589" s="62">
        <v>1</v>
      </c>
      <c r="AO589" s="62">
        <v>22</v>
      </c>
      <c r="AP589" s="61" t="s">
        <v>1476</v>
      </c>
      <c r="AQ589" s="61" t="s">
        <v>1221</v>
      </c>
      <c r="AR589" s="61" t="s">
        <v>5182</v>
      </c>
      <c r="AS589" s="61" t="s">
        <v>3689</v>
      </c>
      <c r="AT589" s="61" t="s">
        <v>1702</v>
      </c>
      <c r="AU589" s="61" t="b">
        <v>1</v>
      </c>
      <c r="AV589" s="61" t="b">
        <v>0</v>
      </c>
      <c r="AW589" s="61" t="s">
        <v>1702</v>
      </c>
      <c r="AX589" s="61" t="s">
        <v>1702</v>
      </c>
      <c r="AY589" s="61">
        <v>0</v>
      </c>
      <c r="AZ589" s="61">
        <v>0</v>
      </c>
      <c r="BA589" s="61">
        <v>0</v>
      </c>
      <c r="BB589" s="61" t="s">
        <v>2002</v>
      </c>
      <c r="BC589" s="61">
        <v>1</v>
      </c>
      <c r="BD589" s="61" t="b">
        <v>0</v>
      </c>
      <c r="BH589" s="47" t="s">
        <v>1197</v>
      </c>
      <c r="BI589" s="47" t="str">
        <f t="shared" si="19"/>
        <v>Z08</v>
      </c>
      <c r="BJ589" s="47">
        <v>1219</v>
      </c>
    </row>
    <row r="590" spans="1:62" hidden="1">
      <c r="A590" s="61" t="b">
        <v>0</v>
      </c>
      <c r="B590" s="62">
        <v>12414</v>
      </c>
      <c r="C590" s="61" t="s">
        <v>1702</v>
      </c>
      <c r="D590" s="61" t="s">
        <v>3694</v>
      </c>
      <c r="E590" s="61" t="s">
        <v>5662</v>
      </c>
      <c r="F590" s="61" t="s">
        <v>1702</v>
      </c>
      <c r="G590" s="62" t="s">
        <v>1702</v>
      </c>
      <c r="H590" s="61" t="s">
        <v>1702</v>
      </c>
      <c r="I590" s="61" t="s">
        <v>1675</v>
      </c>
      <c r="J590" s="61" t="s">
        <v>3695</v>
      </c>
      <c r="K590" s="61" t="s">
        <v>5662</v>
      </c>
      <c r="L590" s="61" t="s">
        <v>2032</v>
      </c>
      <c r="M590" s="61" t="s">
        <v>1702</v>
      </c>
      <c r="N590" s="61" t="s">
        <v>1702</v>
      </c>
      <c r="O590" s="61" t="s">
        <v>1947</v>
      </c>
      <c r="P590" s="61">
        <v>0.5</v>
      </c>
      <c r="Q590" s="61">
        <v>80</v>
      </c>
      <c r="R590" s="61">
        <v>0</v>
      </c>
      <c r="S590" s="61" t="s">
        <v>5186</v>
      </c>
      <c r="T590" s="61" t="s">
        <v>5186</v>
      </c>
      <c r="U590" s="61" t="s">
        <v>2041</v>
      </c>
      <c r="V590" s="61" t="s">
        <v>5663</v>
      </c>
      <c r="W590" s="61" t="s">
        <v>1955</v>
      </c>
      <c r="X590" s="61" t="s">
        <v>1447</v>
      </c>
      <c r="Y590" s="61" t="s">
        <v>3690</v>
      </c>
      <c r="Z590" s="62">
        <v>1</v>
      </c>
      <c r="AA590" s="61">
        <v>129</v>
      </c>
      <c r="AB590" s="62">
        <v>1</v>
      </c>
      <c r="AC590" s="61">
        <v>129</v>
      </c>
      <c r="AD590" s="62">
        <v>1</v>
      </c>
      <c r="AE590" s="61">
        <v>129</v>
      </c>
      <c r="AF590" s="61" t="s">
        <v>2592</v>
      </c>
      <c r="AG590" s="61" t="s">
        <v>1958</v>
      </c>
      <c r="AH590" s="61" t="s">
        <v>1702</v>
      </c>
      <c r="AI590" s="61">
        <v>0</v>
      </c>
      <c r="AJ590" s="61" t="s">
        <v>4413</v>
      </c>
      <c r="AK590" s="62">
        <v>2026</v>
      </c>
      <c r="AL590" s="62">
        <v>4</v>
      </c>
      <c r="AM590" s="62">
        <v>0</v>
      </c>
      <c r="AN590" s="62">
        <v>1</v>
      </c>
      <c r="AO590" s="62">
        <v>16</v>
      </c>
      <c r="AP590" s="61" t="s">
        <v>1702</v>
      </c>
      <c r="AQ590" s="61" t="s">
        <v>1702</v>
      </c>
      <c r="AR590" s="61" t="s">
        <v>1702</v>
      </c>
      <c r="AS590" s="61" t="s">
        <v>3696</v>
      </c>
      <c r="AT590" s="61" t="s">
        <v>1702</v>
      </c>
      <c r="AU590" s="61" t="b">
        <v>1</v>
      </c>
      <c r="AV590" s="61" t="b">
        <v>0</v>
      </c>
      <c r="AW590" s="61" t="s">
        <v>1702</v>
      </c>
      <c r="AX590" s="61" t="s">
        <v>1702</v>
      </c>
      <c r="AY590" s="61">
        <v>0</v>
      </c>
      <c r="AZ590" s="61">
        <v>0</v>
      </c>
      <c r="BA590" s="61">
        <v>0</v>
      </c>
      <c r="BB590" s="61" t="s">
        <v>2002</v>
      </c>
      <c r="BC590" s="61">
        <v>1</v>
      </c>
      <c r="BD590" s="61" t="b">
        <v>0</v>
      </c>
      <c r="BH590" s="47" t="s">
        <v>1197</v>
      </c>
      <c r="BI590" s="47" t="str">
        <f t="shared" si="19"/>
        <v>Z08</v>
      </c>
      <c r="BJ590" s="47">
        <v>1219</v>
      </c>
    </row>
    <row r="591" spans="1:62" hidden="1">
      <c r="A591" s="61" t="b">
        <v>0</v>
      </c>
      <c r="B591" s="62">
        <v>12415</v>
      </c>
      <c r="C591" s="61" t="s">
        <v>1702</v>
      </c>
      <c r="D591" s="61" t="s">
        <v>3694</v>
      </c>
      <c r="E591" s="61" t="s">
        <v>6882</v>
      </c>
      <c r="F591" s="61" t="s">
        <v>6253</v>
      </c>
      <c r="G591" s="62" t="s">
        <v>1702</v>
      </c>
      <c r="H591" s="61" t="s">
        <v>1659</v>
      </c>
      <c r="I591" s="61" t="s">
        <v>1675</v>
      </c>
      <c r="J591" s="61" t="s">
        <v>3695</v>
      </c>
      <c r="K591" s="61" t="s">
        <v>6882</v>
      </c>
      <c r="L591" s="61" t="s">
        <v>2032</v>
      </c>
      <c r="M591" s="61" t="s">
        <v>1702</v>
      </c>
      <c r="N591" s="61" t="s">
        <v>1702</v>
      </c>
      <c r="O591" s="61" t="s">
        <v>1947</v>
      </c>
      <c r="P591" s="61">
        <v>0.5</v>
      </c>
      <c r="Q591" s="61">
        <v>78</v>
      </c>
      <c r="R591" s="61">
        <v>1220</v>
      </c>
      <c r="S591" s="61" t="s">
        <v>2988</v>
      </c>
      <c r="T591" s="61" t="s">
        <v>2988</v>
      </c>
      <c r="U591" s="61" t="s">
        <v>2041</v>
      </c>
      <c r="V591" s="61" t="s">
        <v>6883</v>
      </c>
      <c r="W591" s="61" t="s">
        <v>1955</v>
      </c>
      <c r="X591" s="61" t="s">
        <v>1447</v>
      </c>
      <c r="Y591" s="61" t="s">
        <v>3690</v>
      </c>
      <c r="Z591" s="62">
        <v>100</v>
      </c>
      <c r="AA591" s="61">
        <v>37</v>
      </c>
      <c r="AB591" s="62">
        <v>100</v>
      </c>
      <c r="AC591" s="61">
        <v>37</v>
      </c>
      <c r="AD591" s="62">
        <v>100</v>
      </c>
      <c r="AE591" s="61">
        <v>37</v>
      </c>
      <c r="AF591" s="61" t="s">
        <v>2237</v>
      </c>
      <c r="AG591" s="61" t="s">
        <v>1959</v>
      </c>
      <c r="AH591" s="61" t="s">
        <v>1702</v>
      </c>
      <c r="AI591" s="61">
        <v>0</v>
      </c>
      <c r="AJ591" s="61" t="s">
        <v>4220</v>
      </c>
      <c r="AK591" s="62">
        <v>2026</v>
      </c>
      <c r="AL591" s="62">
        <v>5</v>
      </c>
      <c r="AM591" s="62">
        <v>0</v>
      </c>
      <c r="AN591" s="62">
        <v>0</v>
      </c>
      <c r="AO591" s="62">
        <v>16</v>
      </c>
      <c r="AP591" s="61" t="s">
        <v>1659</v>
      </c>
      <c r="AQ591" s="61" t="s">
        <v>1221</v>
      </c>
      <c r="AR591" s="61" t="s">
        <v>2989</v>
      </c>
      <c r="AS591" s="61" t="s">
        <v>3696</v>
      </c>
      <c r="AT591" s="61" t="s">
        <v>1702</v>
      </c>
      <c r="AU591" s="61" t="b">
        <v>0</v>
      </c>
      <c r="AV591" s="61" t="b">
        <v>0</v>
      </c>
      <c r="AW591" s="61" t="s">
        <v>1702</v>
      </c>
      <c r="AX591" s="61" t="s">
        <v>1702</v>
      </c>
      <c r="AY591" s="61">
        <v>0</v>
      </c>
      <c r="AZ591" s="61">
        <v>0</v>
      </c>
      <c r="BA591" s="61">
        <v>0</v>
      </c>
      <c r="BB591" s="61" t="s">
        <v>2002</v>
      </c>
      <c r="BC591" s="61">
        <v>1</v>
      </c>
      <c r="BD591" s="61" t="b">
        <v>0</v>
      </c>
      <c r="BH591" s="47" t="s">
        <v>1197</v>
      </c>
      <c r="BI591" s="47" t="str">
        <f t="shared" si="19"/>
        <v>Z08</v>
      </c>
      <c r="BJ591" s="47">
        <v>1219</v>
      </c>
    </row>
    <row r="592" spans="1:62" hidden="1">
      <c r="A592" s="61" t="b">
        <v>0</v>
      </c>
      <c r="B592" s="62">
        <v>12416</v>
      </c>
      <c r="C592" s="61" t="s">
        <v>1702</v>
      </c>
      <c r="D592" s="61" t="s">
        <v>3694</v>
      </c>
      <c r="E592" s="61" t="s">
        <v>6884</v>
      </c>
      <c r="F592" s="61" t="s">
        <v>6253</v>
      </c>
      <c r="G592" s="62" t="s">
        <v>1702</v>
      </c>
      <c r="H592" s="61" t="s">
        <v>1659</v>
      </c>
      <c r="I592" s="61" t="s">
        <v>1675</v>
      </c>
      <c r="J592" s="61" t="s">
        <v>3695</v>
      </c>
      <c r="K592" s="61" t="s">
        <v>6884</v>
      </c>
      <c r="L592" s="61" t="s">
        <v>2032</v>
      </c>
      <c r="M592" s="61" t="s">
        <v>1702</v>
      </c>
      <c r="N592" s="61" t="s">
        <v>1702</v>
      </c>
      <c r="O592" s="61" t="s">
        <v>1947</v>
      </c>
      <c r="P592" s="61">
        <v>0.5</v>
      </c>
      <c r="Q592" s="61">
        <v>78</v>
      </c>
      <c r="R592" s="61">
        <v>1220</v>
      </c>
      <c r="S592" s="61" t="s">
        <v>2988</v>
      </c>
      <c r="T592" s="61" t="s">
        <v>2988</v>
      </c>
      <c r="U592" s="61" t="s">
        <v>2041</v>
      </c>
      <c r="V592" s="61" t="s">
        <v>6883</v>
      </c>
      <c r="W592" s="61" t="s">
        <v>1955</v>
      </c>
      <c r="X592" s="61" t="s">
        <v>1447</v>
      </c>
      <c r="Y592" s="61" t="s">
        <v>3690</v>
      </c>
      <c r="Z592" s="62">
        <v>25</v>
      </c>
      <c r="AA592" s="61">
        <v>10</v>
      </c>
      <c r="AB592" s="62">
        <v>25</v>
      </c>
      <c r="AC592" s="61">
        <v>10</v>
      </c>
      <c r="AD592" s="62">
        <v>25</v>
      </c>
      <c r="AE592" s="61">
        <v>10</v>
      </c>
      <c r="AF592" s="61" t="s">
        <v>2237</v>
      </c>
      <c r="AG592" s="61" t="s">
        <v>1959</v>
      </c>
      <c r="AH592" s="61" t="s">
        <v>1702</v>
      </c>
      <c r="AI592" s="61">
        <v>0</v>
      </c>
      <c r="AJ592" s="61" t="s">
        <v>4220</v>
      </c>
      <c r="AK592" s="62">
        <v>2026</v>
      </c>
      <c r="AL592" s="62">
        <v>5</v>
      </c>
      <c r="AM592" s="62">
        <v>0</v>
      </c>
      <c r="AN592" s="62">
        <v>0</v>
      </c>
      <c r="AO592" s="62">
        <v>16</v>
      </c>
      <c r="AP592" s="61" t="s">
        <v>1659</v>
      </c>
      <c r="AQ592" s="61" t="s">
        <v>1221</v>
      </c>
      <c r="AR592" s="61" t="s">
        <v>2989</v>
      </c>
      <c r="AS592" s="61" t="s">
        <v>3696</v>
      </c>
      <c r="AT592" s="61" t="s">
        <v>1702</v>
      </c>
      <c r="AU592" s="61" t="b">
        <v>0</v>
      </c>
      <c r="AV592" s="61" t="b">
        <v>0</v>
      </c>
      <c r="AW592" s="61" t="s">
        <v>1702</v>
      </c>
      <c r="AX592" s="61" t="s">
        <v>1702</v>
      </c>
      <c r="AY592" s="61">
        <v>0</v>
      </c>
      <c r="AZ592" s="61">
        <v>0</v>
      </c>
      <c r="BA592" s="61">
        <v>0</v>
      </c>
      <c r="BB592" s="61" t="s">
        <v>2002</v>
      </c>
      <c r="BC592" s="61">
        <v>1</v>
      </c>
      <c r="BD592" s="61" t="b">
        <v>0</v>
      </c>
      <c r="BH592" s="47" t="s">
        <v>1197</v>
      </c>
      <c r="BI592" s="47" t="str">
        <f t="shared" si="19"/>
        <v>Z08</v>
      </c>
      <c r="BJ592" s="47">
        <v>1219</v>
      </c>
    </row>
    <row r="593" spans="1:62" hidden="1">
      <c r="A593" s="61" t="b">
        <v>0</v>
      </c>
      <c r="B593" s="62">
        <v>12418</v>
      </c>
      <c r="C593" s="61" t="s">
        <v>1702</v>
      </c>
      <c r="D593" s="61" t="s">
        <v>3697</v>
      </c>
      <c r="E593" s="61" t="s">
        <v>4723</v>
      </c>
      <c r="F593" s="61" t="s">
        <v>1198</v>
      </c>
      <c r="G593" s="62" t="s">
        <v>1702</v>
      </c>
      <c r="H593" s="61" t="s">
        <v>394</v>
      </c>
      <c r="I593" s="61" t="s">
        <v>1675</v>
      </c>
      <c r="J593" s="61" t="s">
        <v>3698</v>
      </c>
      <c r="K593" s="61" t="s">
        <v>4724</v>
      </c>
      <c r="L593" s="61" t="s">
        <v>2032</v>
      </c>
      <c r="M593" s="61" t="s">
        <v>1702</v>
      </c>
      <c r="N593" s="61" t="s">
        <v>1702</v>
      </c>
      <c r="O593" s="61" t="s">
        <v>1445</v>
      </c>
      <c r="P593" s="61">
        <v>0.8</v>
      </c>
      <c r="Q593" s="61">
        <v>930</v>
      </c>
      <c r="R593" s="61">
        <v>1585</v>
      </c>
      <c r="S593" s="61" t="s">
        <v>2273</v>
      </c>
      <c r="T593" s="61" t="s">
        <v>1702</v>
      </c>
      <c r="U593" s="61" t="s">
        <v>2041</v>
      </c>
      <c r="V593" s="61" t="s">
        <v>4725</v>
      </c>
      <c r="W593" s="61" t="s">
        <v>1955</v>
      </c>
      <c r="X593" s="61" t="s">
        <v>1447</v>
      </c>
      <c r="Y593" s="61" t="s">
        <v>3690</v>
      </c>
      <c r="Z593" s="62">
        <v>29</v>
      </c>
      <c r="AA593" s="61">
        <v>264</v>
      </c>
      <c r="AB593" s="62">
        <v>29</v>
      </c>
      <c r="AC593" s="61">
        <v>264</v>
      </c>
      <c r="AD593" s="62">
        <v>29</v>
      </c>
      <c r="AE593" s="61">
        <v>264</v>
      </c>
      <c r="AF593" s="61" t="s">
        <v>2265</v>
      </c>
      <c r="AG593" s="61" t="s">
        <v>3734</v>
      </c>
      <c r="AH593" s="61" t="s">
        <v>4726</v>
      </c>
      <c r="AI593" s="61">
        <v>0</v>
      </c>
      <c r="AJ593" s="61" t="s">
        <v>4536</v>
      </c>
      <c r="AK593" s="62">
        <v>2026</v>
      </c>
      <c r="AL593" s="62">
        <v>1</v>
      </c>
      <c r="AM593" s="62">
        <v>0</v>
      </c>
      <c r="AN593" s="62">
        <v>3</v>
      </c>
      <c r="AO593" s="62">
        <v>18</v>
      </c>
      <c r="AP593" s="61" t="s">
        <v>394</v>
      </c>
      <c r="AQ593" s="61" t="s">
        <v>1445</v>
      </c>
      <c r="AR593" s="61" t="s">
        <v>2276</v>
      </c>
      <c r="AS593" s="61" t="s">
        <v>3699</v>
      </c>
      <c r="AT593" s="61" t="s">
        <v>1702</v>
      </c>
      <c r="AU593" s="61" t="b">
        <v>1</v>
      </c>
      <c r="AV593" s="61" t="b">
        <v>0</v>
      </c>
      <c r="AW593" s="61" t="s">
        <v>1702</v>
      </c>
      <c r="AX593" s="61" t="s">
        <v>1702</v>
      </c>
      <c r="AY593" s="61">
        <v>0</v>
      </c>
      <c r="AZ593" s="61">
        <v>0</v>
      </c>
      <c r="BA593" s="61">
        <v>0</v>
      </c>
      <c r="BB593" s="61" t="s">
        <v>2002</v>
      </c>
      <c r="BC593" s="61">
        <v>10</v>
      </c>
      <c r="BD593" s="61" t="b">
        <v>0</v>
      </c>
      <c r="BH593" s="47" t="str">
        <f t="shared" si="18"/>
        <v>SGCD</v>
      </c>
      <c r="BI593" s="47" t="str">
        <f t="shared" si="19"/>
        <v>Z22</v>
      </c>
      <c r="BJ593" s="47">
        <v>935</v>
      </c>
    </row>
    <row r="594" spans="1:62" hidden="1">
      <c r="A594" s="61" t="b">
        <v>0</v>
      </c>
      <c r="B594" s="62">
        <v>12419</v>
      </c>
      <c r="C594" s="61" t="s">
        <v>6885</v>
      </c>
      <c r="D594" s="61" t="s">
        <v>3700</v>
      </c>
      <c r="E594" s="61" t="s">
        <v>5666</v>
      </c>
      <c r="F594" s="61" t="s">
        <v>4865</v>
      </c>
      <c r="G594" s="62" t="s">
        <v>1702</v>
      </c>
      <c r="H594" s="61" t="s">
        <v>362</v>
      </c>
      <c r="I594" s="61" t="s">
        <v>1675</v>
      </c>
      <c r="J594" s="61" t="s">
        <v>3701</v>
      </c>
      <c r="K594" s="61" t="s">
        <v>5667</v>
      </c>
      <c r="L594" s="61" t="s">
        <v>2032</v>
      </c>
      <c r="M594" s="61" t="s">
        <v>1702</v>
      </c>
      <c r="N594" s="61" t="s">
        <v>1702</v>
      </c>
      <c r="O594" s="61" t="s">
        <v>1445</v>
      </c>
      <c r="P594" s="61">
        <v>0.8</v>
      </c>
      <c r="Q594" s="61">
        <v>645</v>
      </c>
      <c r="R594" s="61">
        <v>595</v>
      </c>
      <c r="S594" s="61" t="s">
        <v>5668</v>
      </c>
      <c r="T594" s="61" t="s">
        <v>5668</v>
      </c>
      <c r="U594" s="61" t="s">
        <v>2041</v>
      </c>
      <c r="V594" s="61" t="s">
        <v>5664</v>
      </c>
      <c r="W594" s="61" t="s">
        <v>1955</v>
      </c>
      <c r="X594" s="61" t="s">
        <v>1447</v>
      </c>
      <c r="Y594" s="61" t="s">
        <v>3690</v>
      </c>
      <c r="Z594" s="62">
        <v>22</v>
      </c>
      <c r="AA594" s="61">
        <v>52</v>
      </c>
      <c r="AB594" s="62">
        <v>22</v>
      </c>
      <c r="AC594" s="61">
        <v>0</v>
      </c>
      <c r="AD594" s="62">
        <v>22</v>
      </c>
      <c r="AE594" s="61">
        <v>52</v>
      </c>
      <c r="AF594" s="61" t="s">
        <v>2042</v>
      </c>
      <c r="AG594" s="61" t="s">
        <v>3734</v>
      </c>
      <c r="AH594" s="61" t="s">
        <v>5669</v>
      </c>
      <c r="AI594" s="61">
        <v>0</v>
      </c>
      <c r="AJ594" s="61" t="s">
        <v>5392</v>
      </c>
      <c r="AK594" s="62">
        <v>2026</v>
      </c>
      <c r="AL594" s="62">
        <v>3</v>
      </c>
      <c r="AM594" s="62">
        <v>0</v>
      </c>
      <c r="AN594" s="62">
        <v>1</v>
      </c>
      <c r="AO594" s="62">
        <v>29</v>
      </c>
      <c r="AP594" s="61" t="s">
        <v>362</v>
      </c>
      <c r="AQ594" s="61" t="s">
        <v>1221</v>
      </c>
      <c r="AR594" s="61" t="s">
        <v>5665</v>
      </c>
      <c r="AS594" s="61" t="s">
        <v>3689</v>
      </c>
      <c r="AT594" s="61" t="s">
        <v>1702</v>
      </c>
      <c r="AU594" s="61" t="b">
        <v>1</v>
      </c>
      <c r="AV594" s="61" t="b">
        <v>0</v>
      </c>
      <c r="AW594" s="61" t="s">
        <v>1702</v>
      </c>
      <c r="AX594" s="61" t="s">
        <v>1702</v>
      </c>
      <c r="AY594" s="61">
        <v>0</v>
      </c>
      <c r="AZ594" s="61">
        <v>0</v>
      </c>
      <c r="BA594" s="61">
        <v>0</v>
      </c>
      <c r="BB594" s="61" t="s">
        <v>2002</v>
      </c>
      <c r="BC594" s="61">
        <v>10</v>
      </c>
      <c r="BD594" s="61" t="b">
        <v>0</v>
      </c>
      <c r="BH594" s="47" t="str">
        <f t="shared" si="18"/>
        <v>SGCD</v>
      </c>
      <c r="BI594" s="47" t="str">
        <f t="shared" si="19"/>
        <v>Z22</v>
      </c>
      <c r="BJ594" s="47">
        <v>1219</v>
      </c>
    </row>
    <row r="595" spans="1:62" hidden="1">
      <c r="A595" s="61" t="b">
        <v>0</v>
      </c>
      <c r="B595" s="62">
        <v>12420</v>
      </c>
      <c r="C595" s="61" t="s">
        <v>1702</v>
      </c>
      <c r="D595" s="61" t="s">
        <v>5190</v>
      </c>
      <c r="E595" s="61" t="s">
        <v>5191</v>
      </c>
      <c r="F595" s="61" t="s">
        <v>2030</v>
      </c>
      <c r="G595" s="62" t="s">
        <v>1702</v>
      </c>
      <c r="H595" s="61" t="s">
        <v>822</v>
      </c>
      <c r="I595" s="61" t="s">
        <v>1675</v>
      </c>
      <c r="J595" s="61" t="s">
        <v>5192</v>
      </c>
      <c r="K595" s="61" t="s">
        <v>5193</v>
      </c>
      <c r="L595" s="61" t="s">
        <v>2032</v>
      </c>
      <c r="M595" s="61" t="s">
        <v>1702</v>
      </c>
      <c r="N595" s="61" t="s">
        <v>1702</v>
      </c>
      <c r="O595" s="61" t="s">
        <v>1941</v>
      </c>
      <c r="P595" s="61">
        <v>1.2</v>
      </c>
      <c r="Q595" s="61">
        <v>872</v>
      </c>
      <c r="R595" s="61">
        <v>1390</v>
      </c>
      <c r="S595" s="61" t="s">
        <v>2818</v>
      </c>
      <c r="T595" s="61" t="s">
        <v>1702</v>
      </c>
      <c r="U595" s="61" t="s">
        <v>2041</v>
      </c>
      <c r="V595" s="61" t="s">
        <v>5194</v>
      </c>
      <c r="W595" s="61" t="s">
        <v>1955</v>
      </c>
      <c r="X595" s="61" t="s">
        <v>1447</v>
      </c>
      <c r="Y595" s="61" t="s">
        <v>3690</v>
      </c>
      <c r="Z595" s="62">
        <v>8</v>
      </c>
      <c r="AA595" s="61">
        <v>90</v>
      </c>
      <c r="AB595" s="62">
        <v>8</v>
      </c>
      <c r="AC595" s="61">
        <v>90</v>
      </c>
      <c r="AD595" s="62">
        <v>8</v>
      </c>
      <c r="AE595" s="61">
        <v>90</v>
      </c>
      <c r="AF595" s="61" t="s">
        <v>2348</v>
      </c>
      <c r="AG595" s="61" t="s">
        <v>3734</v>
      </c>
      <c r="AH595" s="61" t="s">
        <v>5195</v>
      </c>
      <c r="AI595" s="61">
        <v>0</v>
      </c>
      <c r="AJ595" s="61" t="s">
        <v>4600</v>
      </c>
      <c r="AK595" s="62">
        <v>2026</v>
      </c>
      <c r="AL595" s="62">
        <v>2</v>
      </c>
      <c r="AM595" s="62">
        <v>0</v>
      </c>
      <c r="AN595" s="62">
        <v>3</v>
      </c>
      <c r="AO595" s="62">
        <v>0</v>
      </c>
      <c r="AP595" s="61" t="s">
        <v>822</v>
      </c>
      <c r="AQ595" s="61" t="s">
        <v>1221</v>
      </c>
      <c r="AR595" s="61" t="s">
        <v>2819</v>
      </c>
      <c r="AS595" s="61" t="s">
        <v>3699</v>
      </c>
      <c r="AT595" s="61" t="s">
        <v>1702</v>
      </c>
      <c r="AU595" s="61" t="b">
        <v>1</v>
      </c>
      <c r="AV595" s="61" t="b">
        <v>0</v>
      </c>
      <c r="AW595" s="61" t="s">
        <v>1702</v>
      </c>
      <c r="AX595" s="61" t="s">
        <v>1702</v>
      </c>
      <c r="AY595" s="61">
        <v>0</v>
      </c>
      <c r="AZ595" s="61">
        <v>0</v>
      </c>
      <c r="BA595" s="61">
        <v>0</v>
      </c>
      <c r="BB595" s="61" t="s">
        <v>2002</v>
      </c>
      <c r="BC595" s="61">
        <v>5</v>
      </c>
      <c r="BD595" s="61" t="b">
        <v>0</v>
      </c>
      <c r="BH595" s="47" t="s">
        <v>1197</v>
      </c>
      <c r="BI595" s="47" t="str">
        <f t="shared" si="19"/>
        <v>Z18</v>
      </c>
      <c r="BJ595" s="47">
        <v>1219</v>
      </c>
    </row>
    <row r="596" spans="1:62" hidden="1">
      <c r="A596" s="61" t="b">
        <v>0</v>
      </c>
      <c r="B596" s="62">
        <v>12421</v>
      </c>
      <c r="C596" s="61" t="s">
        <v>5196</v>
      </c>
      <c r="D596" s="61" t="s">
        <v>5190</v>
      </c>
      <c r="E596" s="61" t="s">
        <v>5197</v>
      </c>
      <c r="F596" s="61" t="s">
        <v>1702</v>
      </c>
      <c r="G596" s="62" t="s">
        <v>1702</v>
      </c>
      <c r="H596" s="61" t="s">
        <v>1702</v>
      </c>
      <c r="I596" s="61" t="s">
        <v>1675</v>
      </c>
      <c r="J596" s="61" t="s">
        <v>5192</v>
      </c>
      <c r="K596" s="61" t="s">
        <v>5197</v>
      </c>
      <c r="L596" s="61" t="s">
        <v>2032</v>
      </c>
      <c r="M596" s="61" t="s">
        <v>1702</v>
      </c>
      <c r="N596" s="61" t="s">
        <v>1702</v>
      </c>
      <c r="O596" s="61" t="s">
        <v>1941</v>
      </c>
      <c r="P596" s="61">
        <v>1.2</v>
      </c>
      <c r="Q596" s="61">
        <v>104</v>
      </c>
      <c r="R596" s="61">
        <v>0</v>
      </c>
      <c r="S596" s="61" t="s">
        <v>4794</v>
      </c>
      <c r="T596" s="61" t="s">
        <v>4794</v>
      </c>
      <c r="U596" s="61" t="s">
        <v>2041</v>
      </c>
      <c r="V596" s="61" t="s">
        <v>5198</v>
      </c>
      <c r="W596" s="61" t="s">
        <v>1955</v>
      </c>
      <c r="X596" s="61" t="s">
        <v>1447</v>
      </c>
      <c r="Y596" s="61" t="s">
        <v>3690</v>
      </c>
      <c r="Z596" s="62">
        <v>1</v>
      </c>
      <c r="AA596" s="61">
        <v>115</v>
      </c>
      <c r="AB596" s="62">
        <v>1</v>
      </c>
      <c r="AC596" s="61">
        <v>0</v>
      </c>
      <c r="AD596" s="62">
        <v>1</v>
      </c>
      <c r="AE596" s="61">
        <v>115</v>
      </c>
      <c r="AF596" s="61" t="s">
        <v>2649</v>
      </c>
      <c r="AG596" s="61" t="s">
        <v>1958</v>
      </c>
      <c r="AH596" s="61" t="s">
        <v>1702</v>
      </c>
      <c r="AI596" s="61">
        <v>0</v>
      </c>
      <c r="AJ596" s="61" t="s">
        <v>4967</v>
      </c>
      <c r="AK596" s="62">
        <v>2026</v>
      </c>
      <c r="AL596" s="62">
        <v>2</v>
      </c>
      <c r="AM596" s="62">
        <v>0</v>
      </c>
      <c r="AN596" s="62">
        <v>2</v>
      </c>
      <c r="AO596" s="62">
        <v>27</v>
      </c>
      <c r="AP596" s="61" t="s">
        <v>1702</v>
      </c>
      <c r="AQ596" s="61" t="s">
        <v>1702</v>
      </c>
      <c r="AR596" s="61" t="s">
        <v>1702</v>
      </c>
      <c r="AS596" s="61" t="s">
        <v>3699</v>
      </c>
      <c r="AT596" s="61" t="s">
        <v>1702</v>
      </c>
      <c r="AU596" s="61" t="b">
        <v>1</v>
      </c>
      <c r="AV596" s="61" t="b">
        <v>0</v>
      </c>
      <c r="AW596" s="61" t="s">
        <v>1702</v>
      </c>
      <c r="AX596" s="61" t="s">
        <v>1702</v>
      </c>
      <c r="AY596" s="61">
        <v>0</v>
      </c>
      <c r="AZ596" s="61">
        <v>0</v>
      </c>
      <c r="BA596" s="61">
        <v>0</v>
      </c>
      <c r="BB596" s="61" t="s">
        <v>2002</v>
      </c>
      <c r="BC596" s="61">
        <v>5</v>
      </c>
      <c r="BD596" s="61" t="b">
        <v>0</v>
      </c>
      <c r="BH596" s="47" t="s">
        <v>1197</v>
      </c>
      <c r="BI596" s="47" t="str">
        <f t="shared" si="19"/>
        <v>Z18</v>
      </c>
      <c r="BJ596" s="47">
        <v>1219</v>
      </c>
    </row>
    <row r="597" spans="1:62" hidden="1">
      <c r="A597" s="61" t="b">
        <v>0</v>
      </c>
      <c r="B597" s="62">
        <v>12425</v>
      </c>
      <c r="C597" s="61" t="s">
        <v>1702</v>
      </c>
      <c r="D597" s="61" t="s">
        <v>5199</v>
      </c>
      <c r="E597" s="61" t="s">
        <v>5200</v>
      </c>
      <c r="F597" s="61" t="s">
        <v>2030</v>
      </c>
      <c r="G597" s="62" t="s">
        <v>1702</v>
      </c>
      <c r="H597" s="61" t="s">
        <v>822</v>
      </c>
      <c r="I597" s="61" t="s">
        <v>1675</v>
      </c>
      <c r="J597" s="61" t="s">
        <v>5201</v>
      </c>
      <c r="K597" s="61" t="s">
        <v>5202</v>
      </c>
      <c r="L597" s="61" t="s">
        <v>2032</v>
      </c>
      <c r="M597" s="61" t="s">
        <v>1702</v>
      </c>
      <c r="N597" s="61" t="s">
        <v>1702</v>
      </c>
      <c r="O597" s="61" t="s">
        <v>1941</v>
      </c>
      <c r="P597" s="61">
        <v>1.2</v>
      </c>
      <c r="Q597" s="61">
        <v>872</v>
      </c>
      <c r="R597" s="61">
        <v>1390</v>
      </c>
      <c r="S597" s="61" t="s">
        <v>2818</v>
      </c>
      <c r="T597" s="61" t="s">
        <v>2818</v>
      </c>
      <c r="U597" s="61" t="s">
        <v>2041</v>
      </c>
      <c r="V597" s="61" t="s">
        <v>5203</v>
      </c>
      <c r="W597" s="61" t="s">
        <v>1955</v>
      </c>
      <c r="X597" s="61" t="s">
        <v>1447</v>
      </c>
      <c r="Y597" s="61" t="s">
        <v>3690</v>
      </c>
      <c r="Z597" s="62">
        <v>9</v>
      </c>
      <c r="AA597" s="61">
        <v>105</v>
      </c>
      <c r="AB597" s="62">
        <v>9</v>
      </c>
      <c r="AC597" s="61">
        <v>105</v>
      </c>
      <c r="AD597" s="62">
        <v>9</v>
      </c>
      <c r="AE597" s="61">
        <v>105</v>
      </c>
      <c r="AF597" s="61" t="s">
        <v>5006</v>
      </c>
      <c r="AG597" s="61" t="s">
        <v>3734</v>
      </c>
      <c r="AH597" s="61" t="s">
        <v>5204</v>
      </c>
      <c r="AI597" s="61">
        <v>0</v>
      </c>
      <c r="AJ597" s="61" t="s">
        <v>5003</v>
      </c>
      <c r="AK597" s="62">
        <v>2026</v>
      </c>
      <c r="AL597" s="62">
        <v>2</v>
      </c>
      <c r="AM597" s="62">
        <v>0</v>
      </c>
      <c r="AN597" s="62">
        <v>2</v>
      </c>
      <c r="AO597" s="62">
        <v>25</v>
      </c>
      <c r="AP597" s="61" t="s">
        <v>822</v>
      </c>
      <c r="AQ597" s="61" t="s">
        <v>1221</v>
      </c>
      <c r="AR597" s="61" t="s">
        <v>2819</v>
      </c>
      <c r="AS597" s="61" t="s">
        <v>3699</v>
      </c>
      <c r="AT597" s="61" t="s">
        <v>1702</v>
      </c>
      <c r="AU597" s="61" t="b">
        <v>1</v>
      </c>
      <c r="AV597" s="61" t="b">
        <v>0</v>
      </c>
      <c r="AW597" s="61" t="s">
        <v>1702</v>
      </c>
      <c r="AX597" s="61" t="s">
        <v>1702</v>
      </c>
      <c r="AY597" s="61">
        <v>0</v>
      </c>
      <c r="AZ597" s="61">
        <v>0</v>
      </c>
      <c r="BA597" s="61">
        <v>0</v>
      </c>
      <c r="BB597" s="61" t="s">
        <v>2002</v>
      </c>
      <c r="BC597" s="61">
        <v>5</v>
      </c>
      <c r="BD597" s="61" t="b">
        <v>0</v>
      </c>
      <c r="BH597" s="47" t="s">
        <v>1197</v>
      </c>
      <c r="BI597" s="47" t="str">
        <f t="shared" si="19"/>
        <v>Z18</v>
      </c>
      <c r="BJ597" s="47">
        <v>1219</v>
      </c>
    </row>
    <row r="598" spans="1:62" hidden="1">
      <c r="A598" s="61" t="b">
        <v>0</v>
      </c>
      <c r="B598" s="62">
        <v>12436</v>
      </c>
      <c r="C598" s="61" t="s">
        <v>1702</v>
      </c>
      <c r="D598" s="61" t="s">
        <v>5670</v>
      </c>
      <c r="E598" s="61" t="s">
        <v>5671</v>
      </c>
      <c r="F598" s="61" t="s">
        <v>4876</v>
      </c>
      <c r="G598" s="62" t="s">
        <v>1702</v>
      </c>
      <c r="H598" s="61" t="s">
        <v>824</v>
      </c>
      <c r="I598" s="61" t="s">
        <v>1675</v>
      </c>
      <c r="J598" s="61" t="s">
        <v>5672</v>
      </c>
      <c r="K598" s="61" t="s">
        <v>5673</v>
      </c>
      <c r="L598" s="61" t="s">
        <v>2032</v>
      </c>
      <c r="M598" s="61" t="s">
        <v>1702</v>
      </c>
      <c r="N598" s="61" t="s">
        <v>1702</v>
      </c>
      <c r="O598" s="61" t="s">
        <v>1941</v>
      </c>
      <c r="P598" s="61">
        <v>1.2</v>
      </c>
      <c r="Q598" s="61">
        <v>872</v>
      </c>
      <c r="R598" s="61">
        <v>1390</v>
      </c>
      <c r="S598" s="61" t="s">
        <v>2818</v>
      </c>
      <c r="T598" s="61" t="s">
        <v>1702</v>
      </c>
      <c r="U598" s="61" t="s">
        <v>2041</v>
      </c>
      <c r="V598" s="61" t="s">
        <v>5674</v>
      </c>
      <c r="W598" s="61" t="s">
        <v>1955</v>
      </c>
      <c r="X598" s="61" t="s">
        <v>1447</v>
      </c>
      <c r="Y598" s="61" t="s">
        <v>3690</v>
      </c>
      <c r="Z598" s="62">
        <v>15</v>
      </c>
      <c r="AA598" s="61">
        <v>170</v>
      </c>
      <c r="AB598" s="62">
        <v>15</v>
      </c>
      <c r="AC598" s="61">
        <v>170</v>
      </c>
      <c r="AD598" s="62">
        <v>15</v>
      </c>
      <c r="AE598" s="61">
        <v>170</v>
      </c>
      <c r="AF598" s="61" t="s">
        <v>5675</v>
      </c>
      <c r="AG598" s="61" t="s">
        <v>3734</v>
      </c>
      <c r="AH598" s="61" t="s">
        <v>5676</v>
      </c>
      <c r="AI598" s="61">
        <v>0</v>
      </c>
      <c r="AJ598" s="61" t="s">
        <v>5548</v>
      </c>
      <c r="AK598" s="62">
        <v>2026</v>
      </c>
      <c r="AL598" s="62">
        <v>3</v>
      </c>
      <c r="AM598" s="62">
        <v>0</v>
      </c>
      <c r="AN598" s="62">
        <v>1</v>
      </c>
      <c r="AO598" s="62">
        <v>27</v>
      </c>
      <c r="AP598" s="61" t="s">
        <v>824</v>
      </c>
      <c r="AQ598" s="61" t="s">
        <v>1221</v>
      </c>
      <c r="AR598" s="61" t="s">
        <v>2819</v>
      </c>
      <c r="AS598" s="61" t="s">
        <v>5677</v>
      </c>
      <c r="AT598" s="61" t="s">
        <v>1702</v>
      </c>
      <c r="AU598" s="61" t="b">
        <v>1</v>
      </c>
      <c r="AV598" s="61" t="b">
        <v>0</v>
      </c>
      <c r="AW598" s="61" t="s">
        <v>1702</v>
      </c>
      <c r="AX598" s="61" t="s">
        <v>1702</v>
      </c>
      <c r="AY598" s="61">
        <v>0</v>
      </c>
      <c r="AZ598" s="61">
        <v>0</v>
      </c>
      <c r="BA598" s="61">
        <v>0</v>
      </c>
      <c r="BB598" s="61" t="s">
        <v>2002</v>
      </c>
      <c r="BC598" s="61">
        <v>5</v>
      </c>
      <c r="BD598" s="61" t="b">
        <v>0</v>
      </c>
      <c r="BH598" s="47" t="s">
        <v>1197</v>
      </c>
      <c r="BI598" s="47" t="str">
        <f t="shared" si="19"/>
        <v>Z18</v>
      </c>
      <c r="BJ598" s="47">
        <v>1219</v>
      </c>
    </row>
    <row r="599" spans="1:62" hidden="1">
      <c r="A599" s="61" t="b">
        <v>0</v>
      </c>
      <c r="B599" s="62">
        <v>12437</v>
      </c>
      <c r="C599" s="61" t="s">
        <v>1702</v>
      </c>
      <c r="D599" s="61" t="s">
        <v>5670</v>
      </c>
      <c r="E599" s="61" t="s">
        <v>5678</v>
      </c>
      <c r="F599" s="61" t="s">
        <v>1702</v>
      </c>
      <c r="G599" s="62" t="s">
        <v>1702</v>
      </c>
      <c r="H599" s="61" t="s">
        <v>1702</v>
      </c>
      <c r="I599" s="61" t="s">
        <v>1675</v>
      </c>
      <c r="J599" s="61" t="s">
        <v>5672</v>
      </c>
      <c r="K599" s="61" t="s">
        <v>5678</v>
      </c>
      <c r="L599" s="61" t="s">
        <v>2032</v>
      </c>
      <c r="M599" s="61" t="s">
        <v>1702</v>
      </c>
      <c r="N599" s="61" t="s">
        <v>1702</v>
      </c>
      <c r="O599" s="61" t="s">
        <v>1941</v>
      </c>
      <c r="P599" s="61">
        <v>1.2</v>
      </c>
      <c r="Q599" s="61">
        <v>30</v>
      </c>
      <c r="R599" s="61">
        <v>0</v>
      </c>
      <c r="S599" s="61" t="s">
        <v>3811</v>
      </c>
      <c r="T599" s="61" t="s">
        <v>3811</v>
      </c>
      <c r="U599" s="61" t="s">
        <v>2041</v>
      </c>
      <c r="V599" s="61" t="s">
        <v>5679</v>
      </c>
      <c r="W599" s="61" t="s">
        <v>1955</v>
      </c>
      <c r="X599" s="61" t="s">
        <v>1447</v>
      </c>
      <c r="Y599" s="61" t="s">
        <v>3690</v>
      </c>
      <c r="Z599" s="62">
        <v>1</v>
      </c>
      <c r="AA599" s="61">
        <v>95</v>
      </c>
      <c r="AB599" s="62">
        <v>1</v>
      </c>
      <c r="AC599" s="61">
        <v>95</v>
      </c>
      <c r="AD599" s="62">
        <v>1</v>
      </c>
      <c r="AE599" s="61">
        <v>95</v>
      </c>
      <c r="AF599" s="61" t="s">
        <v>3944</v>
      </c>
      <c r="AG599" s="61" t="s">
        <v>1958</v>
      </c>
      <c r="AH599" s="61" t="s">
        <v>1702</v>
      </c>
      <c r="AI599" s="61">
        <v>0</v>
      </c>
      <c r="AJ599" s="61" t="s">
        <v>5521</v>
      </c>
      <c r="AK599" s="62">
        <v>2026</v>
      </c>
      <c r="AL599" s="62">
        <v>3</v>
      </c>
      <c r="AM599" s="62">
        <v>0</v>
      </c>
      <c r="AN599" s="62">
        <v>1</v>
      </c>
      <c r="AO599" s="62">
        <v>18</v>
      </c>
      <c r="AP599" s="61" t="s">
        <v>1702</v>
      </c>
      <c r="AQ599" s="61" t="s">
        <v>1702</v>
      </c>
      <c r="AR599" s="61" t="s">
        <v>1702</v>
      </c>
      <c r="AS599" s="61" t="s">
        <v>5677</v>
      </c>
      <c r="AT599" s="61" t="s">
        <v>1702</v>
      </c>
      <c r="AU599" s="61" t="b">
        <v>1</v>
      </c>
      <c r="AV599" s="61" t="b">
        <v>0</v>
      </c>
      <c r="AW599" s="61" t="s">
        <v>1702</v>
      </c>
      <c r="AX599" s="61" t="s">
        <v>1702</v>
      </c>
      <c r="AY599" s="61">
        <v>0</v>
      </c>
      <c r="AZ599" s="61">
        <v>0</v>
      </c>
      <c r="BA599" s="61">
        <v>0</v>
      </c>
      <c r="BB599" s="61" t="s">
        <v>2002</v>
      </c>
      <c r="BC599" s="61">
        <v>5</v>
      </c>
      <c r="BD599" s="61" t="b">
        <v>0</v>
      </c>
      <c r="BH599" s="47" t="s">
        <v>1197</v>
      </c>
      <c r="BI599" s="47" t="str">
        <f t="shared" si="19"/>
        <v>Z18</v>
      </c>
      <c r="BJ599" s="47">
        <v>1219</v>
      </c>
    </row>
    <row r="600" spans="1:62" hidden="1">
      <c r="A600" s="61" t="b">
        <v>0</v>
      </c>
      <c r="B600" s="62">
        <v>12455</v>
      </c>
      <c r="C600" s="61" t="s">
        <v>1702</v>
      </c>
      <c r="D600" s="61" t="s">
        <v>3703</v>
      </c>
      <c r="E600" s="61" t="s">
        <v>6886</v>
      </c>
      <c r="F600" s="61" t="s">
        <v>6191</v>
      </c>
      <c r="G600" s="62" t="s">
        <v>1702</v>
      </c>
      <c r="H600" s="61" t="s">
        <v>394</v>
      </c>
      <c r="I600" s="61" t="s">
        <v>1675</v>
      </c>
      <c r="J600" s="61" t="s">
        <v>3704</v>
      </c>
      <c r="K600" s="61" t="s">
        <v>6886</v>
      </c>
      <c r="L600" s="61" t="s">
        <v>2032</v>
      </c>
      <c r="M600" s="61" t="s">
        <v>1702</v>
      </c>
      <c r="N600" s="61" t="s">
        <v>1702</v>
      </c>
      <c r="O600" s="61" t="s">
        <v>1445</v>
      </c>
      <c r="P600" s="61">
        <v>0.8</v>
      </c>
      <c r="Q600" s="61">
        <v>930</v>
      </c>
      <c r="R600" s="61">
        <v>1585</v>
      </c>
      <c r="S600" s="61" t="s">
        <v>2273</v>
      </c>
      <c r="T600" s="61" t="s">
        <v>2273</v>
      </c>
      <c r="U600" s="61" t="s">
        <v>2041</v>
      </c>
      <c r="V600" s="61" t="s">
        <v>6887</v>
      </c>
      <c r="W600" s="61" t="s">
        <v>1955</v>
      </c>
      <c r="X600" s="61" t="s">
        <v>1447</v>
      </c>
      <c r="Y600" s="61" t="s">
        <v>4242</v>
      </c>
      <c r="Z600" s="62">
        <v>57</v>
      </c>
      <c r="AA600" s="61">
        <v>517</v>
      </c>
      <c r="AB600" s="62">
        <v>57</v>
      </c>
      <c r="AC600" s="61">
        <v>517</v>
      </c>
      <c r="AD600" s="62">
        <v>57</v>
      </c>
      <c r="AE600" s="61">
        <v>517</v>
      </c>
      <c r="AF600" s="61" t="s">
        <v>2275</v>
      </c>
      <c r="AG600" s="61" t="s">
        <v>1959</v>
      </c>
      <c r="AH600" s="61" t="s">
        <v>1702</v>
      </c>
      <c r="AI600" s="61">
        <v>0</v>
      </c>
      <c r="AJ600" s="61" t="s">
        <v>6229</v>
      </c>
      <c r="AK600" s="62">
        <v>2026</v>
      </c>
      <c r="AL600" s="62">
        <v>5</v>
      </c>
      <c r="AM600" s="62">
        <v>0</v>
      </c>
      <c r="AN600" s="62">
        <v>0</v>
      </c>
      <c r="AO600" s="62">
        <v>12</v>
      </c>
      <c r="AP600" s="61" t="s">
        <v>394</v>
      </c>
      <c r="AQ600" s="61" t="s">
        <v>1445</v>
      </c>
      <c r="AR600" s="61" t="s">
        <v>2276</v>
      </c>
      <c r="AS600" s="61" t="s">
        <v>3705</v>
      </c>
      <c r="AT600" s="61" t="s">
        <v>1702</v>
      </c>
      <c r="AU600" s="61" t="b">
        <v>0</v>
      </c>
      <c r="AV600" s="61" t="b">
        <v>0</v>
      </c>
      <c r="AW600" s="61" t="s">
        <v>1702</v>
      </c>
      <c r="AX600" s="61" t="s">
        <v>1702</v>
      </c>
      <c r="AY600" s="61">
        <v>0</v>
      </c>
      <c r="AZ600" s="61">
        <v>0</v>
      </c>
      <c r="BA600" s="61">
        <v>0</v>
      </c>
      <c r="BB600" s="61" t="s">
        <v>2002</v>
      </c>
      <c r="BC600" s="61">
        <v>10</v>
      </c>
      <c r="BD600" s="61" t="b">
        <v>0</v>
      </c>
      <c r="BH600" s="47" t="str">
        <f t="shared" si="18"/>
        <v>SGCD</v>
      </c>
      <c r="BI600" s="47" t="str">
        <f t="shared" si="19"/>
        <v>Z22</v>
      </c>
      <c r="BJ600" s="47">
        <v>935</v>
      </c>
    </row>
    <row r="601" spans="1:62" hidden="1">
      <c r="A601" s="61" t="b">
        <v>0</v>
      </c>
      <c r="B601" s="62">
        <v>12456</v>
      </c>
      <c r="C601" s="61" t="s">
        <v>1702</v>
      </c>
      <c r="D601" s="61" t="s">
        <v>3706</v>
      </c>
      <c r="E601" s="61" t="s">
        <v>5206</v>
      </c>
      <c r="F601" s="61" t="s">
        <v>1198</v>
      </c>
      <c r="G601" s="62" t="s">
        <v>1702</v>
      </c>
      <c r="H601" s="61" t="s">
        <v>392</v>
      </c>
      <c r="I601" s="61" t="s">
        <v>1675</v>
      </c>
      <c r="J601" s="61" t="s">
        <v>3707</v>
      </c>
      <c r="K601" s="61" t="s">
        <v>5207</v>
      </c>
      <c r="L601" s="61" t="s">
        <v>2032</v>
      </c>
      <c r="M601" s="61" t="s">
        <v>1702</v>
      </c>
      <c r="N601" s="61" t="s">
        <v>1702</v>
      </c>
      <c r="O601" s="61" t="s">
        <v>1445</v>
      </c>
      <c r="P601" s="61">
        <v>0.8</v>
      </c>
      <c r="Q601" s="61">
        <v>930</v>
      </c>
      <c r="R601" s="61">
        <v>1585</v>
      </c>
      <c r="S601" s="61" t="s">
        <v>2273</v>
      </c>
      <c r="T601" s="61" t="s">
        <v>2273</v>
      </c>
      <c r="U601" s="61" t="s">
        <v>2041</v>
      </c>
      <c r="V601" s="61" t="s">
        <v>5205</v>
      </c>
      <c r="W601" s="61" t="s">
        <v>1955</v>
      </c>
      <c r="X601" s="61" t="s">
        <v>1447</v>
      </c>
      <c r="Y601" s="61" t="s">
        <v>4242</v>
      </c>
      <c r="Z601" s="62">
        <v>40</v>
      </c>
      <c r="AA601" s="61">
        <v>359</v>
      </c>
      <c r="AB601" s="62">
        <v>40</v>
      </c>
      <c r="AC601" s="61">
        <v>359</v>
      </c>
      <c r="AD601" s="62">
        <v>40</v>
      </c>
      <c r="AE601" s="61">
        <v>359</v>
      </c>
      <c r="AF601" s="61" t="s">
        <v>2348</v>
      </c>
      <c r="AG601" s="61" t="s">
        <v>3734</v>
      </c>
      <c r="AH601" s="61" t="s">
        <v>5208</v>
      </c>
      <c r="AI601" s="61">
        <v>0</v>
      </c>
      <c r="AJ601" s="61" t="s">
        <v>4958</v>
      </c>
      <c r="AK601" s="62">
        <v>2026</v>
      </c>
      <c r="AL601" s="62">
        <v>3</v>
      </c>
      <c r="AM601" s="62">
        <v>0</v>
      </c>
      <c r="AN601" s="62">
        <v>2</v>
      </c>
      <c r="AO601" s="62">
        <v>7</v>
      </c>
      <c r="AP601" s="61" t="s">
        <v>392</v>
      </c>
      <c r="AQ601" s="61" t="s">
        <v>1445</v>
      </c>
      <c r="AR601" s="61" t="s">
        <v>2276</v>
      </c>
      <c r="AS601" s="61" t="s">
        <v>3708</v>
      </c>
      <c r="AT601" s="61" t="s">
        <v>1702</v>
      </c>
      <c r="AU601" s="61" t="b">
        <v>1</v>
      </c>
      <c r="AV601" s="61" t="b">
        <v>0</v>
      </c>
      <c r="AW601" s="61" t="s">
        <v>1702</v>
      </c>
      <c r="AX601" s="61" t="s">
        <v>1702</v>
      </c>
      <c r="AY601" s="61">
        <v>0</v>
      </c>
      <c r="AZ601" s="61">
        <v>0</v>
      </c>
      <c r="BA601" s="61">
        <v>0</v>
      </c>
      <c r="BB601" s="61" t="s">
        <v>2002</v>
      </c>
      <c r="BC601" s="61">
        <v>10</v>
      </c>
      <c r="BD601" s="61" t="b">
        <v>0</v>
      </c>
      <c r="BH601" s="47" t="str">
        <f t="shared" si="18"/>
        <v>SGCD</v>
      </c>
      <c r="BI601" s="47" t="str">
        <f t="shared" si="19"/>
        <v>Z22</v>
      </c>
      <c r="BJ601" s="47">
        <v>935</v>
      </c>
    </row>
    <row r="602" spans="1:62" hidden="1">
      <c r="A602" s="61" t="b">
        <v>0</v>
      </c>
      <c r="B602" s="62">
        <v>12457</v>
      </c>
      <c r="C602" s="61" t="s">
        <v>6888</v>
      </c>
      <c r="D602" s="61" t="s">
        <v>3709</v>
      </c>
      <c r="E602" s="61" t="s">
        <v>5210</v>
      </c>
      <c r="F602" s="61" t="s">
        <v>1198</v>
      </c>
      <c r="G602" s="62" t="s">
        <v>1702</v>
      </c>
      <c r="H602" s="61" t="s">
        <v>392</v>
      </c>
      <c r="I602" s="61" t="s">
        <v>1675</v>
      </c>
      <c r="J602" s="61" t="s">
        <v>3710</v>
      </c>
      <c r="K602" s="61" t="s">
        <v>5211</v>
      </c>
      <c r="L602" s="61" t="s">
        <v>2032</v>
      </c>
      <c r="M602" s="61" t="s">
        <v>1702</v>
      </c>
      <c r="N602" s="61" t="s">
        <v>1702</v>
      </c>
      <c r="O602" s="61" t="s">
        <v>1445</v>
      </c>
      <c r="P602" s="61">
        <v>0.8</v>
      </c>
      <c r="Q602" s="61">
        <v>930</v>
      </c>
      <c r="R602" s="61">
        <v>1585</v>
      </c>
      <c r="S602" s="61" t="s">
        <v>2273</v>
      </c>
      <c r="T602" s="61" t="s">
        <v>1702</v>
      </c>
      <c r="U602" s="61" t="s">
        <v>2041</v>
      </c>
      <c r="V602" s="61" t="s">
        <v>5209</v>
      </c>
      <c r="W602" s="61" t="s">
        <v>1955</v>
      </c>
      <c r="X602" s="61" t="s">
        <v>1447</v>
      </c>
      <c r="Y602" s="61" t="s">
        <v>4242</v>
      </c>
      <c r="Z602" s="62">
        <v>30</v>
      </c>
      <c r="AA602" s="61">
        <v>279</v>
      </c>
      <c r="AB602" s="62">
        <v>30</v>
      </c>
      <c r="AC602" s="61">
        <v>0</v>
      </c>
      <c r="AD602" s="62">
        <v>30</v>
      </c>
      <c r="AE602" s="61">
        <v>279</v>
      </c>
      <c r="AF602" s="61" t="s">
        <v>2282</v>
      </c>
      <c r="AG602" s="61" t="s">
        <v>3734</v>
      </c>
      <c r="AH602" s="61" t="s">
        <v>5212</v>
      </c>
      <c r="AI602" s="61">
        <v>0</v>
      </c>
      <c r="AJ602" s="61" t="s">
        <v>4958</v>
      </c>
      <c r="AK602" s="62">
        <v>2026</v>
      </c>
      <c r="AL602" s="62">
        <v>3</v>
      </c>
      <c r="AM602" s="62">
        <v>0</v>
      </c>
      <c r="AN602" s="62">
        <v>2</v>
      </c>
      <c r="AO602" s="62">
        <v>7</v>
      </c>
      <c r="AP602" s="61" t="s">
        <v>392</v>
      </c>
      <c r="AQ602" s="61" t="s">
        <v>1445</v>
      </c>
      <c r="AR602" s="61" t="s">
        <v>2276</v>
      </c>
      <c r="AS602" s="61" t="s">
        <v>3711</v>
      </c>
      <c r="AT602" s="61" t="s">
        <v>1702</v>
      </c>
      <c r="AU602" s="61" t="b">
        <v>1</v>
      </c>
      <c r="AV602" s="61" t="b">
        <v>0</v>
      </c>
      <c r="AW602" s="61" t="s">
        <v>1702</v>
      </c>
      <c r="AX602" s="61" t="s">
        <v>1702</v>
      </c>
      <c r="AY602" s="61">
        <v>0</v>
      </c>
      <c r="AZ602" s="61">
        <v>0</v>
      </c>
      <c r="BA602" s="61">
        <v>0</v>
      </c>
      <c r="BB602" s="61" t="s">
        <v>2002</v>
      </c>
      <c r="BC602" s="61">
        <v>10</v>
      </c>
      <c r="BD602" s="61" t="b">
        <v>0</v>
      </c>
      <c r="BH602" s="47" t="str">
        <f t="shared" si="18"/>
        <v>SGCD</v>
      </c>
      <c r="BI602" s="47" t="str">
        <f t="shared" si="19"/>
        <v>Z22</v>
      </c>
      <c r="BJ602" s="47">
        <v>935</v>
      </c>
    </row>
    <row r="603" spans="1:62" hidden="1">
      <c r="A603" s="61" t="b">
        <v>0</v>
      </c>
      <c r="B603" s="62">
        <v>12459</v>
      </c>
      <c r="C603" s="61" t="s">
        <v>1702</v>
      </c>
      <c r="D603" s="61" t="s">
        <v>5682</v>
      </c>
      <c r="E603" s="61" t="s">
        <v>6889</v>
      </c>
      <c r="F603" s="61" t="s">
        <v>5561</v>
      </c>
      <c r="G603" s="62" t="s">
        <v>1702</v>
      </c>
      <c r="H603" s="61" t="s">
        <v>894</v>
      </c>
      <c r="I603" s="61" t="s">
        <v>1675</v>
      </c>
      <c r="J603" s="61" t="s">
        <v>5684</v>
      </c>
      <c r="K603" s="61" t="s">
        <v>6889</v>
      </c>
      <c r="L603" s="61" t="s">
        <v>2032</v>
      </c>
      <c r="M603" s="61" t="s">
        <v>1702</v>
      </c>
      <c r="N603" s="61" t="s">
        <v>1702</v>
      </c>
      <c r="O603" s="61" t="s">
        <v>1941</v>
      </c>
      <c r="P603" s="61">
        <v>1.2</v>
      </c>
      <c r="Q603" s="61">
        <v>372</v>
      </c>
      <c r="R603" s="61">
        <v>560</v>
      </c>
      <c r="S603" s="61" t="s">
        <v>6890</v>
      </c>
      <c r="T603" s="61" t="s">
        <v>1702</v>
      </c>
      <c r="U603" s="61" t="s">
        <v>2041</v>
      </c>
      <c r="V603" s="61" t="s">
        <v>6891</v>
      </c>
      <c r="W603" s="61" t="s">
        <v>1955</v>
      </c>
      <c r="X603" s="61" t="s">
        <v>1447</v>
      </c>
      <c r="Y603" s="61" t="s">
        <v>4242</v>
      </c>
      <c r="Z603" s="62">
        <v>145</v>
      </c>
      <c r="AA603" s="61">
        <v>285</v>
      </c>
      <c r="AB603" s="62">
        <v>145</v>
      </c>
      <c r="AC603" s="61">
        <v>285</v>
      </c>
      <c r="AD603" s="62">
        <v>145</v>
      </c>
      <c r="AE603" s="61">
        <v>285</v>
      </c>
      <c r="AF603" s="61" t="s">
        <v>3881</v>
      </c>
      <c r="AG603" s="61" t="s">
        <v>1959</v>
      </c>
      <c r="AH603" s="61" t="s">
        <v>1702</v>
      </c>
      <c r="AI603" s="61">
        <v>0</v>
      </c>
      <c r="AJ603" s="61" t="s">
        <v>6892</v>
      </c>
      <c r="AK603" s="62">
        <v>2026</v>
      </c>
      <c r="AL603" s="62">
        <v>4</v>
      </c>
      <c r="AM603" s="62">
        <v>0</v>
      </c>
      <c r="AN603" s="62">
        <v>1</v>
      </c>
      <c r="AO603" s="62">
        <v>1</v>
      </c>
      <c r="AP603" s="61" t="s">
        <v>894</v>
      </c>
      <c r="AQ603" s="61" t="s">
        <v>1221</v>
      </c>
      <c r="AR603" s="61" t="s">
        <v>2503</v>
      </c>
      <c r="AS603" s="61" t="s">
        <v>5685</v>
      </c>
      <c r="AT603" s="61" t="s">
        <v>1702</v>
      </c>
      <c r="AU603" s="61" t="b">
        <v>1</v>
      </c>
      <c r="AV603" s="61" t="b">
        <v>0</v>
      </c>
      <c r="AW603" s="61" t="s">
        <v>1702</v>
      </c>
      <c r="AX603" s="61" t="s">
        <v>1702</v>
      </c>
      <c r="AY603" s="61">
        <v>0</v>
      </c>
      <c r="AZ603" s="61">
        <v>0</v>
      </c>
      <c r="BA603" s="61">
        <v>0</v>
      </c>
      <c r="BB603" s="61" t="s">
        <v>2002</v>
      </c>
      <c r="BC603" s="61">
        <v>5</v>
      </c>
      <c r="BD603" s="61" t="b">
        <v>0</v>
      </c>
      <c r="BH603" s="47" t="s">
        <v>1197</v>
      </c>
      <c r="BI603" s="47" t="str">
        <f t="shared" si="19"/>
        <v>Z18</v>
      </c>
      <c r="BJ603" s="47">
        <v>1219</v>
      </c>
    </row>
    <row r="604" spans="1:62" hidden="1">
      <c r="A604" s="61" t="b">
        <v>0</v>
      </c>
      <c r="B604" s="62">
        <v>12460</v>
      </c>
      <c r="C604" s="61" t="s">
        <v>1702</v>
      </c>
      <c r="D604" s="61" t="s">
        <v>5682</v>
      </c>
      <c r="E604" s="61" t="s">
        <v>6893</v>
      </c>
      <c r="F604" s="61" t="s">
        <v>5680</v>
      </c>
      <c r="G604" s="62" t="s">
        <v>1702</v>
      </c>
      <c r="H604" s="61" t="s">
        <v>930</v>
      </c>
      <c r="I604" s="61" t="s">
        <v>1675</v>
      </c>
      <c r="J604" s="61" t="s">
        <v>5684</v>
      </c>
      <c r="K604" s="61" t="s">
        <v>6893</v>
      </c>
      <c r="L604" s="61" t="s">
        <v>2032</v>
      </c>
      <c r="M604" s="61" t="s">
        <v>1702</v>
      </c>
      <c r="N604" s="61" t="s">
        <v>1702</v>
      </c>
      <c r="O604" s="61" t="s">
        <v>1941</v>
      </c>
      <c r="P604" s="61">
        <v>1.2</v>
      </c>
      <c r="Q604" s="61">
        <v>217</v>
      </c>
      <c r="R604" s="61">
        <v>785.8</v>
      </c>
      <c r="S604" s="61" t="s">
        <v>3518</v>
      </c>
      <c r="T604" s="61" t="s">
        <v>3518</v>
      </c>
      <c r="U604" s="61" t="s">
        <v>2041</v>
      </c>
      <c r="V604" s="61" t="s">
        <v>6894</v>
      </c>
      <c r="W604" s="61" t="s">
        <v>1955</v>
      </c>
      <c r="X604" s="61" t="s">
        <v>1447</v>
      </c>
      <c r="Y604" s="61" t="s">
        <v>4242</v>
      </c>
      <c r="Z604" s="62">
        <v>32</v>
      </c>
      <c r="AA604" s="61">
        <v>50</v>
      </c>
      <c r="AB604" s="62">
        <v>32</v>
      </c>
      <c r="AC604" s="61">
        <v>50</v>
      </c>
      <c r="AD604" s="62">
        <v>32</v>
      </c>
      <c r="AE604" s="61">
        <v>50</v>
      </c>
      <c r="AF604" s="61" t="s">
        <v>2042</v>
      </c>
      <c r="AG604" s="61" t="s">
        <v>1959</v>
      </c>
      <c r="AH604" s="61" t="s">
        <v>1702</v>
      </c>
      <c r="AI604" s="61">
        <v>0</v>
      </c>
      <c r="AJ604" s="61" t="s">
        <v>6792</v>
      </c>
      <c r="AK604" s="62">
        <v>2026</v>
      </c>
      <c r="AL604" s="62">
        <v>4</v>
      </c>
      <c r="AM604" s="62">
        <v>0</v>
      </c>
      <c r="AN604" s="62">
        <v>0</v>
      </c>
      <c r="AO604" s="62">
        <v>27</v>
      </c>
      <c r="AP604" s="61" t="s">
        <v>930</v>
      </c>
      <c r="AQ604" s="61" t="s">
        <v>1221</v>
      </c>
      <c r="AR604" s="61" t="s">
        <v>4749</v>
      </c>
      <c r="AS604" s="61" t="s">
        <v>5685</v>
      </c>
      <c r="AT604" s="61" t="s">
        <v>1702</v>
      </c>
      <c r="AU604" s="61" t="b">
        <v>1</v>
      </c>
      <c r="AV604" s="61" t="b">
        <v>0</v>
      </c>
      <c r="AW604" s="61" t="s">
        <v>1702</v>
      </c>
      <c r="AX604" s="61" t="s">
        <v>1702</v>
      </c>
      <c r="AY604" s="61">
        <v>0</v>
      </c>
      <c r="AZ604" s="61">
        <v>0</v>
      </c>
      <c r="BA604" s="61">
        <v>0</v>
      </c>
      <c r="BB604" s="61" t="s">
        <v>2002</v>
      </c>
      <c r="BC604" s="61">
        <v>5</v>
      </c>
      <c r="BD604" s="61" t="b">
        <v>0</v>
      </c>
      <c r="BH604" s="47" t="s">
        <v>1197</v>
      </c>
      <c r="BI604" s="47" t="str">
        <f t="shared" si="19"/>
        <v>Z18</v>
      </c>
      <c r="BJ604" s="47">
        <v>1219</v>
      </c>
    </row>
    <row r="605" spans="1:62" hidden="1">
      <c r="A605" s="61" t="b">
        <v>0</v>
      </c>
      <c r="B605" s="62">
        <v>12461</v>
      </c>
      <c r="C605" s="61" t="s">
        <v>1702</v>
      </c>
      <c r="D605" s="61" t="s">
        <v>3712</v>
      </c>
      <c r="E605" s="61" t="s">
        <v>4727</v>
      </c>
      <c r="F605" s="61" t="s">
        <v>1702</v>
      </c>
      <c r="G605" s="62" t="s">
        <v>1702</v>
      </c>
      <c r="H605" s="61" t="s">
        <v>1702</v>
      </c>
      <c r="I605" s="61" t="s">
        <v>1675</v>
      </c>
      <c r="J605" s="61" t="s">
        <v>3713</v>
      </c>
      <c r="K605" s="61" t="s">
        <v>4727</v>
      </c>
      <c r="L605" s="61" t="s">
        <v>2032</v>
      </c>
      <c r="M605" s="61" t="s">
        <v>1702</v>
      </c>
      <c r="N605" s="61" t="s">
        <v>1702</v>
      </c>
      <c r="O605" s="61" t="s">
        <v>1945</v>
      </c>
      <c r="P605" s="61">
        <v>2</v>
      </c>
      <c r="Q605" s="61">
        <v>53.2</v>
      </c>
      <c r="R605" s="61">
        <v>0</v>
      </c>
      <c r="S605" s="61" t="s">
        <v>4728</v>
      </c>
      <c r="T605" s="61" t="s">
        <v>4728</v>
      </c>
      <c r="U605" s="61" t="s">
        <v>2041</v>
      </c>
      <c r="V605" s="61" t="s">
        <v>4729</v>
      </c>
      <c r="W605" s="61" t="s">
        <v>1955</v>
      </c>
      <c r="X605" s="61" t="s">
        <v>1447</v>
      </c>
      <c r="Y605" s="61" t="s">
        <v>4242</v>
      </c>
      <c r="Z605" s="62">
        <v>1</v>
      </c>
      <c r="AA605" s="61">
        <v>293</v>
      </c>
      <c r="AB605" s="62">
        <v>1</v>
      </c>
      <c r="AC605" s="61">
        <v>293</v>
      </c>
      <c r="AD605" s="62">
        <v>1</v>
      </c>
      <c r="AE605" s="61">
        <v>293</v>
      </c>
      <c r="AF605" s="61" t="s">
        <v>5068</v>
      </c>
      <c r="AG605" s="61" t="s">
        <v>1958</v>
      </c>
      <c r="AH605" s="61" t="s">
        <v>1702</v>
      </c>
      <c r="AI605" s="61">
        <v>0</v>
      </c>
      <c r="AJ605" s="61" t="s">
        <v>4557</v>
      </c>
      <c r="AK605" s="62">
        <v>2026</v>
      </c>
      <c r="AL605" s="62">
        <v>2</v>
      </c>
      <c r="AM605" s="62">
        <v>0</v>
      </c>
      <c r="AN605" s="62">
        <v>3</v>
      </c>
      <c r="AO605" s="62">
        <v>6</v>
      </c>
      <c r="AP605" s="61" t="s">
        <v>1702</v>
      </c>
      <c r="AQ605" s="61" t="s">
        <v>1702</v>
      </c>
      <c r="AR605" s="61" t="s">
        <v>1702</v>
      </c>
      <c r="AS605" s="61" t="s">
        <v>3708</v>
      </c>
      <c r="AT605" s="61" t="s">
        <v>1702</v>
      </c>
      <c r="AU605" s="61" t="b">
        <v>1</v>
      </c>
      <c r="AV605" s="61" t="b">
        <v>0</v>
      </c>
      <c r="AW605" s="61" t="s">
        <v>1702</v>
      </c>
      <c r="AX605" s="61" t="s">
        <v>1702</v>
      </c>
      <c r="AY605" s="61">
        <v>0</v>
      </c>
      <c r="AZ605" s="61">
        <v>0</v>
      </c>
      <c r="BA605" s="61">
        <v>0</v>
      </c>
      <c r="BB605" s="61" t="s">
        <v>2002</v>
      </c>
      <c r="BC605" s="61">
        <v>9</v>
      </c>
      <c r="BD605" s="61" t="b">
        <v>0</v>
      </c>
      <c r="BH605" s="47" t="s">
        <v>1197</v>
      </c>
      <c r="BI605" s="47" t="str">
        <f t="shared" si="19"/>
        <v>Z22</v>
      </c>
      <c r="BJ605" s="47">
        <v>1219</v>
      </c>
    </row>
    <row r="606" spans="1:62" hidden="1">
      <c r="A606" s="61" t="b">
        <v>0</v>
      </c>
      <c r="B606" s="62">
        <v>12462</v>
      </c>
      <c r="C606" s="61" t="s">
        <v>1702</v>
      </c>
      <c r="D606" s="61" t="s">
        <v>3712</v>
      </c>
      <c r="E606" s="61" t="s">
        <v>5213</v>
      </c>
      <c r="F606" s="61" t="s">
        <v>2480</v>
      </c>
      <c r="G606" s="62" t="s">
        <v>1702</v>
      </c>
      <c r="H606" s="61" t="s">
        <v>578</v>
      </c>
      <c r="I606" s="61" t="s">
        <v>1675</v>
      </c>
      <c r="J606" s="61" t="s">
        <v>3713</v>
      </c>
      <c r="K606" s="61" t="s">
        <v>5214</v>
      </c>
      <c r="L606" s="61" t="s">
        <v>2032</v>
      </c>
      <c r="M606" s="61" t="s">
        <v>1702</v>
      </c>
      <c r="N606" s="61" t="s">
        <v>1702</v>
      </c>
      <c r="O606" s="61" t="s">
        <v>1945</v>
      </c>
      <c r="P606" s="61">
        <v>2</v>
      </c>
      <c r="Q606" s="61">
        <v>114</v>
      </c>
      <c r="R606" s="61">
        <v>726</v>
      </c>
      <c r="S606" s="61" t="s">
        <v>4699</v>
      </c>
      <c r="T606" s="61" t="s">
        <v>1702</v>
      </c>
      <c r="U606" s="61" t="s">
        <v>2041</v>
      </c>
      <c r="V606" s="61" t="s">
        <v>5215</v>
      </c>
      <c r="W606" s="61" t="s">
        <v>1955</v>
      </c>
      <c r="X606" s="61" t="s">
        <v>1447</v>
      </c>
      <c r="Y606" s="61" t="s">
        <v>4242</v>
      </c>
      <c r="Z606" s="62">
        <v>41</v>
      </c>
      <c r="AA606" s="61">
        <v>55</v>
      </c>
      <c r="AB606" s="62">
        <v>41</v>
      </c>
      <c r="AC606" s="61">
        <v>55</v>
      </c>
      <c r="AD606" s="62">
        <v>41</v>
      </c>
      <c r="AE606" s="61">
        <v>55</v>
      </c>
      <c r="AF606" s="61" t="s">
        <v>3587</v>
      </c>
      <c r="AG606" s="61" t="s">
        <v>3734</v>
      </c>
      <c r="AH606" s="61" t="s">
        <v>3908</v>
      </c>
      <c r="AI606" s="61">
        <v>0</v>
      </c>
      <c r="AJ606" s="61" t="s">
        <v>4968</v>
      </c>
      <c r="AK606" s="62">
        <v>2026</v>
      </c>
      <c r="AL606" s="62">
        <v>2</v>
      </c>
      <c r="AM606" s="62">
        <v>0</v>
      </c>
      <c r="AN606" s="62">
        <v>3</v>
      </c>
      <c r="AO606" s="62">
        <v>2</v>
      </c>
      <c r="AP606" s="61" t="s">
        <v>578</v>
      </c>
      <c r="AQ606" s="61" t="s">
        <v>1270</v>
      </c>
      <c r="AR606" s="61" t="s">
        <v>3848</v>
      </c>
      <c r="AS606" s="61" t="s">
        <v>3708</v>
      </c>
      <c r="AT606" s="61" t="s">
        <v>1702</v>
      </c>
      <c r="AU606" s="61" t="b">
        <v>1</v>
      </c>
      <c r="AV606" s="61" t="b">
        <v>0</v>
      </c>
      <c r="AW606" s="61" t="s">
        <v>1702</v>
      </c>
      <c r="AX606" s="61" t="s">
        <v>1702</v>
      </c>
      <c r="AY606" s="61">
        <v>0</v>
      </c>
      <c r="AZ606" s="61">
        <v>0</v>
      </c>
      <c r="BA606" s="61">
        <v>0</v>
      </c>
      <c r="BB606" s="61" t="s">
        <v>2002</v>
      </c>
      <c r="BC606" s="61">
        <v>9</v>
      </c>
      <c r="BD606" s="61" t="b">
        <v>0</v>
      </c>
      <c r="BH606" s="47" t="s">
        <v>1197</v>
      </c>
      <c r="BI606" s="47" t="str">
        <f t="shared" si="19"/>
        <v>Z22</v>
      </c>
      <c r="BJ606" s="47">
        <v>1219</v>
      </c>
    </row>
    <row r="607" spans="1:62" hidden="1">
      <c r="A607" s="61" t="b">
        <v>0</v>
      </c>
      <c r="B607" s="62">
        <v>12463</v>
      </c>
      <c r="C607" s="61" t="s">
        <v>1702</v>
      </c>
      <c r="D607" s="61" t="s">
        <v>3714</v>
      </c>
      <c r="E607" s="61" t="s">
        <v>5216</v>
      </c>
      <c r="F607" s="61" t="s">
        <v>2119</v>
      </c>
      <c r="G607" s="62" t="s">
        <v>1702</v>
      </c>
      <c r="H607" s="61" t="s">
        <v>580</v>
      </c>
      <c r="I607" s="61" t="s">
        <v>1675</v>
      </c>
      <c r="J607" s="61" t="s">
        <v>3715</v>
      </c>
      <c r="K607" s="61" t="s">
        <v>5217</v>
      </c>
      <c r="L607" s="61" t="s">
        <v>2032</v>
      </c>
      <c r="M607" s="61" t="s">
        <v>1702</v>
      </c>
      <c r="N607" s="61" t="s">
        <v>1702</v>
      </c>
      <c r="O607" s="61" t="s">
        <v>1945</v>
      </c>
      <c r="P607" s="61">
        <v>2</v>
      </c>
      <c r="Q607" s="61">
        <v>554</v>
      </c>
      <c r="R607" s="61">
        <v>795</v>
      </c>
      <c r="S607" s="61" t="s">
        <v>3902</v>
      </c>
      <c r="T607" s="61" t="s">
        <v>3902</v>
      </c>
      <c r="U607" s="61" t="s">
        <v>2041</v>
      </c>
      <c r="V607" s="61" t="s">
        <v>5218</v>
      </c>
      <c r="W607" s="61" t="s">
        <v>1955</v>
      </c>
      <c r="X607" s="61" t="s">
        <v>1447</v>
      </c>
      <c r="Y607" s="61" t="s">
        <v>4242</v>
      </c>
      <c r="Z607" s="62">
        <v>21</v>
      </c>
      <c r="AA607" s="61">
        <v>146</v>
      </c>
      <c r="AB607" s="62">
        <v>21</v>
      </c>
      <c r="AC607" s="61">
        <v>146</v>
      </c>
      <c r="AD607" s="62">
        <v>21</v>
      </c>
      <c r="AE607" s="61">
        <v>146</v>
      </c>
      <c r="AF607" s="61" t="s">
        <v>2682</v>
      </c>
      <c r="AG607" s="61" t="s">
        <v>3734</v>
      </c>
      <c r="AH607" s="61" t="s">
        <v>5219</v>
      </c>
      <c r="AI607" s="61">
        <v>0</v>
      </c>
      <c r="AJ607" s="61" t="s">
        <v>4968</v>
      </c>
      <c r="AK607" s="62">
        <v>2026</v>
      </c>
      <c r="AL607" s="62">
        <v>2</v>
      </c>
      <c r="AM607" s="62">
        <v>0</v>
      </c>
      <c r="AN607" s="62">
        <v>3</v>
      </c>
      <c r="AO607" s="62">
        <v>2</v>
      </c>
      <c r="AP607" s="61" t="s">
        <v>580</v>
      </c>
      <c r="AQ607" s="61" t="s">
        <v>1270</v>
      </c>
      <c r="AR607" s="61" t="s">
        <v>4226</v>
      </c>
      <c r="AS607" s="61" t="s">
        <v>3716</v>
      </c>
      <c r="AT607" s="61" t="s">
        <v>1702</v>
      </c>
      <c r="AU607" s="61" t="b">
        <v>1</v>
      </c>
      <c r="AV607" s="61" t="b">
        <v>0</v>
      </c>
      <c r="AW607" s="61" t="s">
        <v>1702</v>
      </c>
      <c r="AX607" s="61" t="s">
        <v>1702</v>
      </c>
      <c r="AY607" s="61">
        <v>0</v>
      </c>
      <c r="AZ607" s="61">
        <v>0</v>
      </c>
      <c r="BA607" s="61">
        <v>0</v>
      </c>
      <c r="BB607" s="61" t="s">
        <v>2002</v>
      </c>
      <c r="BC607" s="61">
        <v>9</v>
      </c>
      <c r="BD607" s="61" t="b">
        <v>0</v>
      </c>
      <c r="BH607" s="47" t="s">
        <v>1197</v>
      </c>
      <c r="BI607" s="47" t="str">
        <f t="shared" si="19"/>
        <v>Z22</v>
      </c>
      <c r="BJ607" s="47">
        <v>1219</v>
      </c>
    </row>
    <row r="608" spans="1:62" hidden="1">
      <c r="A608" s="61" t="b">
        <v>0</v>
      </c>
      <c r="B608" s="62">
        <v>12465</v>
      </c>
      <c r="C608" s="61" t="s">
        <v>1702</v>
      </c>
      <c r="D608" s="61" t="s">
        <v>3719</v>
      </c>
      <c r="E608" s="61" t="s">
        <v>5689</v>
      </c>
      <c r="F608" s="61" t="s">
        <v>2069</v>
      </c>
      <c r="G608" s="62" t="s">
        <v>1702</v>
      </c>
      <c r="H608" s="61" t="s">
        <v>879</v>
      </c>
      <c r="I608" s="61" t="s">
        <v>1675</v>
      </c>
      <c r="J608" s="61" t="s">
        <v>3720</v>
      </c>
      <c r="K608" s="61" t="s">
        <v>5689</v>
      </c>
      <c r="L608" s="61" t="s">
        <v>2032</v>
      </c>
      <c r="M608" s="61" t="s">
        <v>1702</v>
      </c>
      <c r="N608" s="61" t="s">
        <v>1702</v>
      </c>
      <c r="O608" s="61" t="s">
        <v>1954</v>
      </c>
      <c r="P608" s="61">
        <v>0.6</v>
      </c>
      <c r="Q608" s="61">
        <v>130</v>
      </c>
      <c r="R608" s="61">
        <v>167</v>
      </c>
      <c r="S608" s="61" t="s">
        <v>5686</v>
      </c>
      <c r="T608" s="61" t="s">
        <v>5686</v>
      </c>
      <c r="U608" s="61" t="s">
        <v>2041</v>
      </c>
      <c r="V608" s="61" t="s">
        <v>5687</v>
      </c>
      <c r="W608" s="61" t="s">
        <v>1955</v>
      </c>
      <c r="X608" s="61" t="s">
        <v>1447</v>
      </c>
      <c r="Y608" s="61" t="s">
        <v>4243</v>
      </c>
      <c r="Z608" s="62">
        <v>260</v>
      </c>
      <c r="AA608" s="61">
        <v>26</v>
      </c>
      <c r="AB608" s="62">
        <v>260</v>
      </c>
      <c r="AC608" s="61">
        <v>26</v>
      </c>
      <c r="AD608" s="62">
        <v>260</v>
      </c>
      <c r="AE608" s="61">
        <v>26</v>
      </c>
      <c r="AF608" s="61" t="s">
        <v>2357</v>
      </c>
      <c r="AG608" s="61" t="s">
        <v>1959</v>
      </c>
      <c r="AH608" s="61" t="s">
        <v>1702</v>
      </c>
      <c r="AI608" s="61">
        <v>0</v>
      </c>
      <c r="AJ608" s="61" t="s">
        <v>5392</v>
      </c>
      <c r="AK608" s="62">
        <v>2026</v>
      </c>
      <c r="AL608" s="62">
        <v>3</v>
      </c>
      <c r="AM608" s="62">
        <v>0</v>
      </c>
      <c r="AN608" s="62">
        <v>1</v>
      </c>
      <c r="AO608" s="62">
        <v>29</v>
      </c>
      <c r="AP608" s="61" t="s">
        <v>879</v>
      </c>
      <c r="AQ608" s="61" t="s">
        <v>1221</v>
      </c>
      <c r="AR608" s="61" t="s">
        <v>5688</v>
      </c>
      <c r="AS608" s="61" t="s">
        <v>3717</v>
      </c>
      <c r="AT608" s="61" t="s">
        <v>1702</v>
      </c>
      <c r="AU608" s="61" t="b">
        <v>1</v>
      </c>
      <c r="AV608" s="61" t="b">
        <v>0</v>
      </c>
      <c r="AW608" s="61" t="s">
        <v>1702</v>
      </c>
      <c r="AX608" s="61" t="s">
        <v>1702</v>
      </c>
      <c r="AY608" s="61">
        <v>0</v>
      </c>
      <c r="AZ608" s="61">
        <v>0</v>
      </c>
      <c r="BA608" s="61">
        <v>0</v>
      </c>
      <c r="BB608" s="61" t="s">
        <v>3634</v>
      </c>
      <c r="BC608" s="61">
        <v>2</v>
      </c>
      <c r="BD608" s="61" t="b">
        <v>0</v>
      </c>
      <c r="BH608" s="47" t="str">
        <f t="shared" si="18"/>
        <v>SGCD</v>
      </c>
      <c r="BI608" s="47" t="str">
        <f t="shared" si="19"/>
        <v>Z08</v>
      </c>
      <c r="BJ608" s="47">
        <v>1219</v>
      </c>
    </row>
    <row r="609" spans="1:62" hidden="1">
      <c r="A609" s="61" t="b">
        <v>0</v>
      </c>
      <c r="B609" s="62">
        <v>12466</v>
      </c>
      <c r="C609" s="61" t="s">
        <v>1702</v>
      </c>
      <c r="D609" s="61" t="s">
        <v>3719</v>
      </c>
      <c r="E609" s="61" t="s">
        <v>5691</v>
      </c>
      <c r="F609" s="61" t="s">
        <v>5489</v>
      </c>
      <c r="G609" s="62" t="s">
        <v>1702</v>
      </c>
      <c r="H609" s="61" t="s">
        <v>628</v>
      </c>
      <c r="I609" s="61" t="s">
        <v>1675</v>
      </c>
      <c r="J609" s="61" t="s">
        <v>3720</v>
      </c>
      <c r="K609" s="61" t="s">
        <v>5691</v>
      </c>
      <c r="L609" s="61" t="s">
        <v>2032</v>
      </c>
      <c r="M609" s="61" t="s">
        <v>1702</v>
      </c>
      <c r="N609" s="61" t="s">
        <v>1702</v>
      </c>
      <c r="O609" s="61" t="s">
        <v>1954</v>
      </c>
      <c r="P609" s="61">
        <v>0.6</v>
      </c>
      <c r="Q609" s="61">
        <v>56</v>
      </c>
      <c r="R609" s="61">
        <v>0</v>
      </c>
      <c r="S609" s="61" t="s">
        <v>2604</v>
      </c>
      <c r="T609" s="61" t="s">
        <v>2604</v>
      </c>
      <c r="U609" s="61" t="s">
        <v>2041</v>
      </c>
      <c r="V609" s="61" t="s">
        <v>5690</v>
      </c>
      <c r="W609" s="61" t="s">
        <v>1955</v>
      </c>
      <c r="X609" s="61" t="s">
        <v>1447</v>
      </c>
      <c r="Y609" s="61" t="s">
        <v>4243</v>
      </c>
      <c r="Z609" s="62">
        <v>1</v>
      </c>
      <c r="AA609" s="61">
        <v>71</v>
      </c>
      <c r="AB609" s="62">
        <v>1</v>
      </c>
      <c r="AC609" s="61">
        <v>71</v>
      </c>
      <c r="AD609" s="62">
        <v>1</v>
      </c>
      <c r="AE609" s="61">
        <v>71</v>
      </c>
      <c r="AF609" s="61" t="s">
        <v>2649</v>
      </c>
      <c r="AG609" s="61" t="s">
        <v>1958</v>
      </c>
      <c r="AH609" s="61" t="s">
        <v>1702</v>
      </c>
      <c r="AI609" s="61">
        <v>0</v>
      </c>
      <c r="AJ609" s="61" t="s">
        <v>5477</v>
      </c>
      <c r="AK609" s="62">
        <v>2026</v>
      </c>
      <c r="AL609" s="62">
        <v>4</v>
      </c>
      <c r="AM609" s="62">
        <v>0</v>
      </c>
      <c r="AN609" s="62">
        <v>1</v>
      </c>
      <c r="AO609" s="62">
        <v>9</v>
      </c>
      <c r="AP609" s="61" t="s">
        <v>628</v>
      </c>
      <c r="AQ609" s="61" t="s">
        <v>1221</v>
      </c>
      <c r="AR609" s="61" t="s">
        <v>3021</v>
      </c>
      <c r="AS609" s="61" t="s">
        <v>3717</v>
      </c>
      <c r="AT609" s="61" t="s">
        <v>1702</v>
      </c>
      <c r="AU609" s="61" t="b">
        <v>1</v>
      </c>
      <c r="AV609" s="61" t="b">
        <v>0</v>
      </c>
      <c r="AW609" s="61" t="s">
        <v>1702</v>
      </c>
      <c r="AX609" s="61" t="s">
        <v>1702</v>
      </c>
      <c r="AY609" s="61">
        <v>0</v>
      </c>
      <c r="AZ609" s="61">
        <v>0</v>
      </c>
      <c r="BA609" s="61">
        <v>0</v>
      </c>
      <c r="BB609" s="61" t="s">
        <v>3634</v>
      </c>
      <c r="BC609" s="61">
        <v>2</v>
      </c>
      <c r="BD609" s="61" t="b">
        <v>0</v>
      </c>
      <c r="BH609" s="47" t="str">
        <f t="shared" si="18"/>
        <v>SGCD</v>
      </c>
      <c r="BI609" s="47" t="str">
        <f t="shared" si="19"/>
        <v>Z08</v>
      </c>
      <c r="BJ609" s="47">
        <v>1219</v>
      </c>
    </row>
    <row r="610" spans="1:62" hidden="1">
      <c r="A610" s="61" t="b">
        <v>0</v>
      </c>
      <c r="B610" s="62">
        <v>12467</v>
      </c>
      <c r="C610" s="61" t="s">
        <v>1702</v>
      </c>
      <c r="D610" s="61" t="s">
        <v>3721</v>
      </c>
      <c r="E610" s="61" t="s">
        <v>5692</v>
      </c>
      <c r="F610" s="61" t="s">
        <v>2065</v>
      </c>
      <c r="G610" s="62" t="s">
        <v>1702</v>
      </c>
      <c r="H610" s="61" t="s">
        <v>231</v>
      </c>
      <c r="I610" s="61" t="s">
        <v>1675</v>
      </c>
      <c r="J610" s="61" t="s">
        <v>3722</v>
      </c>
      <c r="K610" s="61" t="s">
        <v>5693</v>
      </c>
      <c r="L610" s="61" t="s">
        <v>2032</v>
      </c>
      <c r="M610" s="61" t="s">
        <v>1702</v>
      </c>
      <c r="N610" s="61" t="s">
        <v>1702</v>
      </c>
      <c r="O610" s="61" t="s">
        <v>1954</v>
      </c>
      <c r="P610" s="61">
        <v>0.6</v>
      </c>
      <c r="Q610" s="61">
        <v>70</v>
      </c>
      <c r="R610" s="61">
        <v>865</v>
      </c>
      <c r="S610" s="61" t="s">
        <v>5694</v>
      </c>
      <c r="T610" s="61" t="s">
        <v>1702</v>
      </c>
      <c r="U610" s="61" t="s">
        <v>2041</v>
      </c>
      <c r="V610" s="61" t="s">
        <v>5695</v>
      </c>
      <c r="W610" s="61" t="s">
        <v>1955</v>
      </c>
      <c r="X610" s="61" t="s">
        <v>1447</v>
      </c>
      <c r="Y610" s="61" t="s">
        <v>4243</v>
      </c>
      <c r="Z610" s="62">
        <v>115</v>
      </c>
      <c r="AA610" s="61">
        <v>32</v>
      </c>
      <c r="AB610" s="62">
        <v>115</v>
      </c>
      <c r="AC610" s="61">
        <v>32</v>
      </c>
      <c r="AD610" s="62">
        <v>115</v>
      </c>
      <c r="AE610" s="61">
        <v>32</v>
      </c>
      <c r="AF610" s="61" t="s">
        <v>2062</v>
      </c>
      <c r="AG610" s="61" t="s">
        <v>3734</v>
      </c>
      <c r="AH610" s="61" t="s">
        <v>5696</v>
      </c>
      <c r="AI610" s="61">
        <v>0</v>
      </c>
      <c r="AJ610" s="61" t="s">
        <v>5503</v>
      </c>
      <c r="AK610" s="62">
        <v>2026</v>
      </c>
      <c r="AL610" s="62">
        <v>3</v>
      </c>
      <c r="AM610" s="62">
        <v>0</v>
      </c>
      <c r="AN610" s="62">
        <v>1</v>
      </c>
      <c r="AO610" s="62">
        <v>25</v>
      </c>
      <c r="AP610" s="61" t="s">
        <v>231</v>
      </c>
      <c r="AQ610" s="61" t="s">
        <v>1221</v>
      </c>
      <c r="AR610" s="61" t="s">
        <v>5697</v>
      </c>
      <c r="AS610" s="61" t="s">
        <v>3718</v>
      </c>
      <c r="AT610" s="61" t="s">
        <v>1702</v>
      </c>
      <c r="AU610" s="61" t="b">
        <v>1</v>
      </c>
      <c r="AV610" s="61" t="b">
        <v>0</v>
      </c>
      <c r="AW610" s="61" t="s">
        <v>1702</v>
      </c>
      <c r="AX610" s="61" t="s">
        <v>1702</v>
      </c>
      <c r="AY610" s="61">
        <v>0</v>
      </c>
      <c r="AZ610" s="61">
        <v>0</v>
      </c>
      <c r="BA610" s="61">
        <v>0</v>
      </c>
      <c r="BB610" s="61" t="s">
        <v>3634</v>
      </c>
      <c r="BC610" s="61">
        <v>2</v>
      </c>
      <c r="BD610" s="61" t="b">
        <v>0</v>
      </c>
      <c r="BH610" s="47" t="str">
        <f t="shared" si="18"/>
        <v>SGCD</v>
      </c>
      <c r="BI610" s="47" t="str">
        <f t="shared" si="19"/>
        <v>Z08</v>
      </c>
      <c r="BJ610" s="47">
        <v>1219</v>
      </c>
    </row>
    <row r="611" spans="1:62" hidden="1">
      <c r="A611" s="61" t="b">
        <v>0</v>
      </c>
      <c r="B611" s="62">
        <v>12484</v>
      </c>
      <c r="C611" s="61" t="s">
        <v>6895</v>
      </c>
      <c r="D611" s="61" t="s">
        <v>3723</v>
      </c>
      <c r="E611" s="61" t="s">
        <v>5699</v>
      </c>
      <c r="F611" s="61" t="s">
        <v>4875</v>
      </c>
      <c r="G611" s="62" t="s">
        <v>1702</v>
      </c>
      <c r="H611" s="61" t="s">
        <v>394</v>
      </c>
      <c r="I611" s="61" t="s">
        <v>1675</v>
      </c>
      <c r="J611" s="61" t="s">
        <v>3724</v>
      </c>
      <c r="K611" s="61" t="s">
        <v>5700</v>
      </c>
      <c r="L611" s="61" t="s">
        <v>2032</v>
      </c>
      <c r="M611" s="61" t="s">
        <v>1702</v>
      </c>
      <c r="N611" s="61" t="s">
        <v>1702</v>
      </c>
      <c r="O611" s="61" t="s">
        <v>1957</v>
      </c>
      <c r="P611" s="61">
        <v>0.8</v>
      </c>
      <c r="Q611" s="61">
        <v>930</v>
      </c>
      <c r="R611" s="61">
        <v>1585</v>
      </c>
      <c r="S611" s="61" t="s">
        <v>2273</v>
      </c>
      <c r="T611" s="61" t="s">
        <v>1702</v>
      </c>
      <c r="U611" s="61" t="s">
        <v>2041</v>
      </c>
      <c r="V611" s="61" t="s">
        <v>5698</v>
      </c>
      <c r="W611" s="61" t="s">
        <v>1955</v>
      </c>
      <c r="X611" s="61" t="s">
        <v>1447</v>
      </c>
      <c r="Y611" s="61" t="s">
        <v>4243</v>
      </c>
      <c r="Z611" s="62">
        <v>21</v>
      </c>
      <c r="AA611" s="61">
        <v>194</v>
      </c>
      <c r="AB611" s="62">
        <v>21</v>
      </c>
      <c r="AC611" s="61">
        <v>0</v>
      </c>
      <c r="AD611" s="62">
        <v>21</v>
      </c>
      <c r="AE611" s="61">
        <v>194</v>
      </c>
      <c r="AF611" s="61" t="s">
        <v>2369</v>
      </c>
      <c r="AG611" s="61" t="s">
        <v>3734</v>
      </c>
      <c r="AH611" s="61" t="s">
        <v>5701</v>
      </c>
      <c r="AI611" s="61">
        <v>0</v>
      </c>
      <c r="AJ611" s="61" t="s">
        <v>5041</v>
      </c>
      <c r="AK611" s="62">
        <v>2026</v>
      </c>
      <c r="AL611" s="62">
        <v>3</v>
      </c>
      <c r="AM611" s="62">
        <v>0</v>
      </c>
      <c r="AN611" s="62">
        <v>2</v>
      </c>
      <c r="AO611" s="62">
        <v>4</v>
      </c>
      <c r="AP611" s="61" t="s">
        <v>394</v>
      </c>
      <c r="AQ611" s="61" t="s">
        <v>1445</v>
      </c>
      <c r="AR611" s="61" t="s">
        <v>2276</v>
      </c>
      <c r="AS611" s="61" t="s">
        <v>3725</v>
      </c>
      <c r="AT611" s="61" t="s">
        <v>1702</v>
      </c>
      <c r="AU611" s="61" t="b">
        <v>1</v>
      </c>
      <c r="AV611" s="61" t="b">
        <v>0</v>
      </c>
      <c r="AW611" s="61" t="s">
        <v>1702</v>
      </c>
      <c r="AX611" s="61" t="s">
        <v>1702</v>
      </c>
      <c r="AY611" s="61">
        <v>0</v>
      </c>
      <c r="AZ611" s="61">
        <v>0</v>
      </c>
      <c r="BA611" s="61">
        <v>0</v>
      </c>
      <c r="BB611" s="61" t="s">
        <v>3634</v>
      </c>
      <c r="BC611" s="61">
        <v>9</v>
      </c>
      <c r="BD611" s="61" t="b">
        <v>0</v>
      </c>
      <c r="BH611" s="47" t="str">
        <f t="shared" si="18"/>
        <v>SGCD</v>
      </c>
      <c r="BI611" s="47" t="str">
        <f t="shared" si="19"/>
        <v>Z22</v>
      </c>
      <c r="BJ611" s="47">
        <v>935</v>
      </c>
    </row>
    <row r="612" spans="1:62" hidden="1">
      <c r="A612" s="61" t="b">
        <v>0</v>
      </c>
      <c r="B612" s="62">
        <v>12485</v>
      </c>
      <c r="C612" s="61" t="s">
        <v>1702</v>
      </c>
      <c r="D612" s="61" t="s">
        <v>3726</v>
      </c>
      <c r="E612" s="61" t="s">
        <v>5703</v>
      </c>
      <c r="F612" s="61" t="s">
        <v>4875</v>
      </c>
      <c r="G612" s="62" t="s">
        <v>1702</v>
      </c>
      <c r="H612" s="61" t="s">
        <v>392</v>
      </c>
      <c r="I612" s="61" t="s">
        <v>1675</v>
      </c>
      <c r="J612" s="61" t="s">
        <v>3727</v>
      </c>
      <c r="K612" s="61" t="s">
        <v>5704</v>
      </c>
      <c r="L612" s="61" t="s">
        <v>2032</v>
      </c>
      <c r="M612" s="61" t="s">
        <v>1702</v>
      </c>
      <c r="N612" s="61" t="s">
        <v>1702</v>
      </c>
      <c r="O612" s="61" t="s">
        <v>1957</v>
      </c>
      <c r="P612" s="61">
        <v>0.8</v>
      </c>
      <c r="Q612" s="61">
        <v>930</v>
      </c>
      <c r="R612" s="61">
        <v>1585</v>
      </c>
      <c r="S612" s="61" t="s">
        <v>2273</v>
      </c>
      <c r="T612" s="61" t="s">
        <v>1702</v>
      </c>
      <c r="U612" s="61" t="s">
        <v>2041</v>
      </c>
      <c r="V612" s="61" t="s">
        <v>5702</v>
      </c>
      <c r="W612" s="61" t="s">
        <v>1955</v>
      </c>
      <c r="X612" s="61" t="s">
        <v>1447</v>
      </c>
      <c r="Y612" s="61" t="s">
        <v>4243</v>
      </c>
      <c r="Z612" s="62">
        <v>41</v>
      </c>
      <c r="AA612" s="61">
        <v>385</v>
      </c>
      <c r="AB612" s="62">
        <v>41</v>
      </c>
      <c r="AC612" s="61">
        <v>385</v>
      </c>
      <c r="AD612" s="62">
        <v>41</v>
      </c>
      <c r="AE612" s="61">
        <v>385</v>
      </c>
      <c r="AF612" s="61" t="s">
        <v>2348</v>
      </c>
      <c r="AG612" s="61" t="s">
        <v>3734</v>
      </c>
      <c r="AH612" s="61" t="s">
        <v>5705</v>
      </c>
      <c r="AI612" s="61">
        <v>0</v>
      </c>
      <c r="AJ612" s="61" t="s">
        <v>5548</v>
      </c>
      <c r="AK612" s="62">
        <v>2026</v>
      </c>
      <c r="AL612" s="62">
        <v>3</v>
      </c>
      <c r="AM612" s="62">
        <v>0</v>
      </c>
      <c r="AN612" s="62">
        <v>1</v>
      </c>
      <c r="AO612" s="62">
        <v>27</v>
      </c>
      <c r="AP612" s="61" t="s">
        <v>392</v>
      </c>
      <c r="AQ612" s="61" t="s">
        <v>1445</v>
      </c>
      <c r="AR612" s="61" t="s">
        <v>2276</v>
      </c>
      <c r="AS612" s="61" t="s">
        <v>3725</v>
      </c>
      <c r="AT612" s="61" t="s">
        <v>1702</v>
      </c>
      <c r="AU612" s="61" t="b">
        <v>1</v>
      </c>
      <c r="AV612" s="61" t="b">
        <v>0</v>
      </c>
      <c r="AW612" s="61" t="s">
        <v>1702</v>
      </c>
      <c r="AX612" s="61" t="s">
        <v>1702</v>
      </c>
      <c r="AY612" s="61">
        <v>0</v>
      </c>
      <c r="AZ612" s="61">
        <v>0</v>
      </c>
      <c r="BA612" s="61">
        <v>0</v>
      </c>
      <c r="BB612" s="61" t="s">
        <v>3634</v>
      </c>
      <c r="BC612" s="61">
        <v>9</v>
      </c>
      <c r="BD612" s="61" t="b">
        <v>0</v>
      </c>
      <c r="BH612" s="47" t="str">
        <f t="shared" si="18"/>
        <v>SGCD</v>
      </c>
      <c r="BI612" s="47" t="str">
        <f t="shared" si="19"/>
        <v>Z22</v>
      </c>
      <c r="BJ612" s="47">
        <v>935</v>
      </c>
    </row>
    <row r="613" spans="1:62" hidden="1">
      <c r="A613" s="61" t="b">
        <v>0</v>
      </c>
      <c r="B613" s="62">
        <v>12486</v>
      </c>
      <c r="C613" s="61" t="s">
        <v>1702</v>
      </c>
      <c r="D613" s="61" t="s">
        <v>3728</v>
      </c>
      <c r="E613" s="61" t="s">
        <v>5708</v>
      </c>
      <c r="F613" s="61" t="s">
        <v>5706</v>
      </c>
      <c r="G613" s="62" t="s">
        <v>1702</v>
      </c>
      <c r="H613" s="61" t="s">
        <v>394</v>
      </c>
      <c r="I613" s="61" t="s">
        <v>1675</v>
      </c>
      <c r="J613" s="61" t="s">
        <v>3729</v>
      </c>
      <c r="K613" s="61" t="s">
        <v>5709</v>
      </c>
      <c r="L613" s="61" t="s">
        <v>2032</v>
      </c>
      <c r="M613" s="61" t="s">
        <v>1702</v>
      </c>
      <c r="N613" s="61" t="s">
        <v>1702</v>
      </c>
      <c r="O613" s="61" t="s">
        <v>1957</v>
      </c>
      <c r="P613" s="61">
        <v>0.8</v>
      </c>
      <c r="Q613" s="61">
        <v>930</v>
      </c>
      <c r="R613" s="61">
        <v>1585</v>
      </c>
      <c r="S613" s="61" t="s">
        <v>2273</v>
      </c>
      <c r="T613" s="61" t="s">
        <v>2273</v>
      </c>
      <c r="U613" s="61" t="s">
        <v>2041</v>
      </c>
      <c r="V613" s="61" t="s">
        <v>5707</v>
      </c>
      <c r="W613" s="61" t="s">
        <v>1955</v>
      </c>
      <c r="X613" s="61" t="s">
        <v>1447</v>
      </c>
      <c r="Y613" s="61" t="s">
        <v>4243</v>
      </c>
      <c r="Z613" s="62">
        <v>36</v>
      </c>
      <c r="AA613" s="61">
        <v>327</v>
      </c>
      <c r="AB613" s="62">
        <v>36</v>
      </c>
      <c r="AC613" s="61">
        <v>327</v>
      </c>
      <c r="AD613" s="62">
        <v>36</v>
      </c>
      <c r="AE613" s="61">
        <v>327</v>
      </c>
      <c r="AF613" s="61" t="s">
        <v>5675</v>
      </c>
      <c r="AG613" s="61" t="s">
        <v>3734</v>
      </c>
      <c r="AH613" s="61" t="s">
        <v>5710</v>
      </c>
      <c r="AI613" s="61">
        <v>0</v>
      </c>
      <c r="AJ613" s="61" t="s">
        <v>5660</v>
      </c>
      <c r="AK613" s="62">
        <v>2026</v>
      </c>
      <c r="AL613" s="62">
        <v>4</v>
      </c>
      <c r="AM613" s="62">
        <v>0</v>
      </c>
      <c r="AN613" s="62">
        <v>1</v>
      </c>
      <c r="AO613" s="62">
        <v>14</v>
      </c>
      <c r="AP613" s="61" t="s">
        <v>394</v>
      </c>
      <c r="AQ613" s="61" t="s">
        <v>1445</v>
      </c>
      <c r="AR613" s="61" t="s">
        <v>2276</v>
      </c>
      <c r="AS613" s="61" t="s">
        <v>3725</v>
      </c>
      <c r="AT613" s="61" t="s">
        <v>1702</v>
      </c>
      <c r="AU613" s="61" t="b">
        <v>1</v>
      </c>
      <c r="AV613" s="61" t="b">
        <v>0</v>
      </c>
      <c r="AW613" s="61" t="s">
        <v>1702</v>
      </c>
      <c r="AX613" s="61" t="s">
        <v>1702</v>
      </c>
      <c r="AY613" s="61">
        <v>0</v>
      </c>
      <c r="AZ613" s="61">
        <v>0</v>
      </c>
      <c r="BA613" s="61">
        <v>0</v>
      </c>
      <c r="BB613" s="61" t="s">
        <v>3634</v>
      </c>
      <c r="BC613" s="61">
        <v>9</v>
      </c>
      <c r="BD613" s="61" t="b">
        <v>0</v>
      </c>
      <c r="BH613" s="47" t="str">
        <f t="shared" si="18"/>
        <v>SGCD</v>
      </c>
      <c r="BI613" s="47" t="str">
        <f t="shared" si="19"/>
        <v>Z22</v>
      </c>
      <c r="BJ613" s="47">
        <v>935</v>
      </c>
    </row>
    <row r="614" spans="1:62" hidden="1">
      <c r="A614" s="61" t="b">
        <v>0</v>
      </c>
      <c r="B614" s="62">
        <v>12487</v>
      </c>
      <c r="C614" s="61" t="s">
        <v>1702</v>
      </c>
      <c r="D614" s="61" t="s">
        <v>3731</v>
      </c>
      <c r="E614" s="61" t="s">
        <v>5223</v>
      </c>
      <c r="F614" s="61" t="s">
        <v>2065</v>
      </c>
      <c r="G614" s="62" t="s">
        <v>1702</v>
      </c>
      <c r="H614" s="61" t="s">
        <v>174</v>
      </c>
      <c r="I614" s="61" t="s">
        <v>1675</v>
      </c>
      <c r="J614" s="61" t="s">
        <v>3732</v>
      </c>
      <c r="K614" s="61" t="s">
        <v>5224</v>
      </c>
      <c r="L614" s="61" t="s">
        <v>2032</v>
      </c>
      <c r="M614" s="61" t="s">
        <v>1702</v>
      </c>
      <c r="N614" s="61" t="s">
        <v>1702</v>
      </c>
      <c r="O614" s="61" t="s">
        <v>1947</v>
      </c>
      <c r="P614" s="61">
        <v>0.8</v>
      </c>
      <c r="Q614" s="61">
        <v>210</v>
      </c>
      <c r="R614" s="61">
        <v>114</v>
      </c>
      <c r="S614" s="61" t="s">
        <v>3237</v>
      </c>
      <c r="T614" s="61" t="s">
        <v>1702</v>
      </c>
      <c r="U614" s="61" t="s">
        <v>2041</v>
      </c>
      <c r="V614" s="61" t="s">
        <v>5225</v>
      </c>
      <c r="W614" s="61" t="s">
        <v>1955</v>
      </c>
      <c r="X614" s="61" t="s">
        <v>1447</v>
      </c>
      <c r="Y614" s="61" t="s">
        <v>4243</v>
      </c>
      <c r="Z614" s="62">
        <v>14</v>
      </c>
      <c r="AA614" s="61">
        <v>2</v>
      </c>
      <c r="AB614" s="62">
        <v>14</v>
      </c>
      <c r="AC614" s="61">
        <v>2</v>
      </c>
      <c r="AD614" s="62">
        <v>14</v>
      </c>
      <c r="AE614" s="61">
        <v>2</v>
      </c>
      <c r="AF614" s="61" t="s">
        <v>2037</v>
      </c>
      <c r="AG614" s="61" t="s">
        <v>3734</v>
      </c>
      <c r="AH614" s="61" t="s">
        <v>5226</v>
      </c>
      <c r="AI614" s="61">
        <v>0</v>
      </c>
      <c r="AJ614" s="61" t="s">
        <v>4967</v>
      </c>
      <c r="AK614" s="62">
        <v>2026</v>
      </c>
      <c r="AL614" s="62">
        <v>2</v>
      </c>
      <c r="AM614" s="62">
        <v>0</v>
      </c>
      <c r="AN614" s="62">
        <v>2</v>
      </c>
      <c r="AO614" s="62">
        <v>27</v>
      </c>
      <c r="AP614" s="61" t="s">
        <v>174</v>
      </c>
      <c r="AQ614" s="61" t="s">
        <v>1221</v>
      </c>
      <c r="AR614" s="61" t="s">
        <v>3238</v>
      </c>
      <c r="AS614" s="61" t="s">
        <v>3733</v>
      </c>
      <c r="AT614" s="61" t="s">
        <v>1702</v>
      </c>
      <c r="AU614" s="61" t="b">
        <v>1</v>
      </c>
      <c r="AV614" s="61" t="b">
        <v>0</v>
      </c>
      <c r="AW614" s="61" t="s">
        <v>1702</v>
      </c>
      <c r="AX614" s="61" t="s">
        <v>1702</v>
      </c>
      <c r="AY614" s="61">
        <v>0</v>
      </c>
      <c r="AZ614" s="61">
        <v>0</v>
      </c>
      <c r="BA614" s="61">
        <v>0</v>
      </c>
      <c r="BB614" s="61" t="s">
        <v>3634</v>
      </c>
      <c r="BC614" s="61">
        <v>1</v>
      </c>
      <c r="BD614" s="61" t="b">
        <v>0</v>
      </c>
      <c r="BH614" s="47" t="str">
        <f t="shared" si="18"/>
        <v>SGCC</v>
      </c>
      <c r="BI614" s="47" t="str">
        <f t="shared" si="19"/>
        <v>Z08</v>
      </c>
      <c r="BJ614" s="47">
        <v>1219</v>
      </c>
    </row>
    <row r="615" spans="1:62" hidden="1">
      <c r="A615" s="61" t="b">
        <v>0</v>
      </c>
      <c r="B615" s="62">
        <v>12488</v>
      </c>
      <c r="C615" s="61" t="s">
        <v>1702</v>
      </c>
      <c r="D615" s="61" t="s">
        <v>4730</v>
      </c>
      <c r="E615" s="61" t="s">
        <v>4731</v>
      </c>
      <c r="F615" s="61" t="s">
        <v>1702</v>
      </c>
      <c r="G615" s="62" t="s">
        <v>1702</v>
      </c>
      <c r="H615" s="61" t="s">
        <v>1702</v>
      </c>
      <c r="I615" s="61" t="s">
        <v>1675</v>
      </c>
      <c r="J615" s="61" t="s">
        <v>4732</v>
      </c>
      <c r="K615" s="61" t="s">
        <v>4731</v>
      </c>
      <c r="L615" s="61" t="s">
        <v>2032</v>
      </c>
      <c r="M615" s="61" t="s">
        <v>1702</v>
      </c>
      <c r="N615" s="61" t="s">
        <v>1702</v>
      </c>
      <c r="O615" s="61" t="s">
        <v>1941</v>
      </c>
      <c r="P615" s="61">
        <v>0.8</v>
      </c>
      <c r="Q615" s="61">
        <v>120</v>
      </c>
      <c r="R615" s="61">
        <v>0</v>
      </c>
      <c r="S615" s="61" t="s">
        <v>4733</v>
      </c>
      <c r="T615" s="61" t="s">
        <v>4733</v>
      </c>
      <c r="U615" s="61" t="s">
        <v>2041</v>
      </c>
      <c r="V615" s="61" t="s">
        <v>4734</v>
      </c>
      <c r="W615" s="61" t="s">
        <v>1955</v>
      </c>
      <c r="X615" s="61" t="s">
        <v>1447</v>
      </c>
      <c r="Y615" s="61" t="s">
        <v>4243</v>
      </c>
      <c r="Z615" s="62">
        <v>1</v>
      </c>
      <c r="AA615" s="61">
        <v>55</v>
      </c>
      <c r="AB615" s="62">
        <v>1</v>
      </c>
      <c r="AC615" s="61">
        <v>55</v>
      </c>
      <c r="AD615" s="62">
        <v>1</v>
      </c>
      <c r="AE615" s="61">
        <v>55</v>
      </c>
      <c r="AF615" s="61" t="s">
        <v>2295</v>
      </c>
      <c r="AG615" s="61" t="s">
        <v>1959</v>
      </c>
      <c r="AH615" s="61" t="s">
        <v>1702</v>
      </c>
      <c r="AI615" s="61">
        <v>0</v>
      </c>
      <c r="AJ615" s="61" t="s">
        <v>4412</v>
      </c>
      <c r="AK615" s="62">
        <v>2026</v>
      </c>
      <c r="AL615" s="62">
        <v>1</v>
      </c>
      <c r="AM615" s="62">
        <v>0</v>
      </c>
      <c r="AN615" s="62">
        <v>3</v>
      </c>
      <c r="AO615" s="62">
        <v>25</v>
      </c>
      <c r="AP615" s="61" t="s">
        <v>1702</v>
      </c>
      <c r="AQ615" s="61" t="s">
        <v>1702</v>
      </c>
      <c r="AR615" s="61" t="s">
        <v>1702</v>
      </c>
      <c r="AS615" s="61" t="s">
        <v>3730</v>
      </c>
      <c r="AT615" s="61" t="s">
        <v>1702</v>
      </c>
      <c r="AU615" s="61" t="b">
        <v>1</v>
      </c>
      <c r="AV615" s="61" t="b">
        <v>0</v>
      </c>
      <c r="AW615" s="61" t="s">
        <v>1702</v>
      </c>
      <c r="AX615" s="61" t="s">
        <v>1702</v>
      </c>
      <c r="AY615" s="61">
        <v>0</v>
      </c>
      <c r="AZ615" s="61">
        <v>0</v>
      </c>
      <c r="BA615" s="61">
        <v>0</v>
      </c>
      <c r="BB615" s="61" t="s">
        <v>3634</v>
      </c>
      <c r="BC615" s="61">
        <v>7</v>
      </c>
      <c r="BD615" s="61" t="b">
        <v>0</v>
      </c>
      <c r="BH615" s="47" t="str">
        <f t="shared" si="18"/>
        <v>SGCC</v>
      </c>
      <c r="BI615" s="47" t="str">
        <f t="shared" si="19"/>
        <v>Z18</v>
      </c>
      <c r="BJ615" s="47">
        <v>1219</v>
      </c>
    </row>
    <row r="616" spans="1:62" hidden="1">
      <c r="A616" s="61" t="b">
        <v>0</v>
      </c>
      <c r="B616" s="62">
        <v>12490</v>
      </c>
      <c r="C616" s="61" t="s">
        <v>1702</v>
      </c>
      <c r="D616" s="61" t="s">
        <v>4735</v>
      </c>
      <c r="E616" s="61" t="s">
        <v>5228</v>
      </c>
      <c r="F616" s="61" t="s">
        <v>1702</v>
      </c>
      <c r="G616" s="62" t="s">
        <v>1702</v>
      </c>
      <c r="H616" s="61" t="s">
        <v>1702</v>
      </c>
      <c r="I616" s="61" t="s">
        <v>1675</v>
      </c>
      <c r="J616" s="61" t="s">
        <v>4736</v>
      </c>
      <c r="K616" s="61" t="s">
        <v>5228</v>
      </c>
      <c r="L616" s="61" t="s">
        <v>2032</v>
      </c>
      <c r="M616" s="61" t="s">
        <v>1702</v>
      </c>
      <c r="N616" s="61" t="s">
        <v>1702</v>
      </c>
      <c r="O616" s="61" t="s">
        <v>1941</v>
      </c>
      <c r="P616" s="61">
        <v>0.8</v>
      </c>
      <c r="Q616" s="61">
        <v>25</v>
      </c>
      <c r="R616" s="61">
        <v>0</v>
      </c>
      <c r="S616" s="61" t="s">
        <v>4316</v>
      </c>
      <c r="T616" s="61" t="s">
        <v>4316</v>
      </c>
      <c r="U616" s="61" t="s">
        <v>2041</v>
      </c>
      <c r="V616" s="61" t="s">
        <v>5227</v>
      </c>
      <c r="W616" s="61" t="s">
        <v>1955</v>
      </c>
      <c r="X616" s="61" t="s">
        <v>1447</v>
      </c>
      <c r="Y616" s="61" t="s">
        <v>4243</v>
      </c>
      <c r="Z616" s="62">
        <v>1</v>
      </c>
      <c r="AA616" s="61">
        <v>55</v>
      </c>
      <c r="AB616" s="62">
        <v>1</v>
      </c>
      <c r="AC616" s="61">
        <v>55</v>
      </c>
      <c r="AD616" s="62">
        <v>1</v>
      </c>
      <c r="AE616" s="61">
        <v>55</v>
      </c>
      <c r="AF616" s="61" t="s">
        <v>2590</v>
      </c>
      <c r="AG616" s="61" t="s">
        <v>1958</v>
      </c>
      <c r="AH616" s="61" t="s">
        <v>1702</v>
      </c>
      <c r="AI616" s="61">
        <v>0</v>
      </c>
      <c r="AJ616" s="61" t="s">
        <v>4848</v>
      </c>
      <c r="AK616" s="62">
        <v>2026</v>
      </c>
      <c r="AL616" s="62">
        <v>2</v>
      </c>
      <c r="AM616" s="62">
        <v>0</v>
      </c>
      <c r="AN616" s="62">
        <v>2</v>
      </c>
      <c r="AO616" s="62">
        <v>28</v>
      </c>
      <c r="AP616" s="61" t="s">
        <v>1702</v>
      </c>
      <c r="AQ616" s="61" t="s">
        <v>1702</v>
      </c>
      <c r="AR616" s="61" t="s">
        <v>1702</v>
      </c>
      <c r="AS616" s="61" t="s">
        <v>4737</v>
      </c>
      <c r="AT616" s="61" t="s">
        <v>1702</v>
      </c>
      <c r="AU616" s="61" t="b">
        <v>1</v>
      </c>
      <c r="AV616" s="61" t="b">
        <v>0</v>
      </c>
      <c r="AW616" s="61" t="s">
        <v>1702</v>
      </c>
      <c r="AX616" s="61" t="s">
        <v>1702</v>
      </c>
      <c r="AY616" s="61">
        <v>0</v>
      </c>
      <c r="AZ616" s="61">
        <v>0</v>
      </c>
      <c r="BA616" s="61">
        <v>0</v>
      </c>
      <c r="BB616" s="61" t="s">
        <v>3634</v>
      </c>
      <c r="BC616" s="61">
        <v>7</v>
      </c>
      <c r="BD616" s="61" t="b">
        <v>0</v>
      </c>
      <c r="BH616" s="47" t="str">
        <f t="shared" si="18"/>
        <v>SGCC</v>
      </c>
      <c r="BI616" s="47" t="str">
        <f t="shared" si="19"/>
        <v>Z18</v>
      </c>
      <c r="BJ616" s="47">
        <v>1219</v>
      </c>
    </row>
    <row r="617" spans="1:62" hidden="1">
      <c r="A617" s="61" t="b">
        <v>0</v>
      </c>
      <c r="B617" s="62">
        <v>12506</v>
      </c>
      <c r="C617" s="61" t="s">
        <v>1702</v>
      </c>
      <c r="D617" s="61" t="s">
        <v>5711</v>
      </c>
      <c r="E617" s="61" t="s">
        <v>6896</v>
      </c>
      <c r="F617" s="61" t="s">
        <v>5561</v>
      </c>
      <c r="G617" s="62" t="s">
        <v>1702</v>
      </c>
      <c r="H617" s="61" t="s">
        <v>1144</v>
      </c>
      <c r="I617" s="61" t="s">
        <v>1675</v>
      </c>
      <c r="J617" s="61" t="s">
        <v>5712</v>
      </c>
      <c r="K617" s="61" t="s">
        <v>6896</v>
      </c>
      <c r="L617" s="61" t="s">
        <v>2032</v>
      </c>
      <c r="M617" s="61" t="s">
        <v>1702</v>
      </c>
      <c r="N617" s="61" t="s">
        <v>1702</v>
      </c>
      <c r="O617" s="61" t="s">
        <v>1941</v>
      </c>
      <c r="P617" s="61">
        <v>0.8</v>
      </c>
      <c r="Q617" s="61">
        <v>49</v>
      </c>
      <c r="R617" s="61">
        <v>0</v>
      </c>
      <c r="S617" s="61" t="s">
        <v>6573</v>
      </c>
      <c r="T617" s="61" t="s">
        <v>6573</v>
      </c>
      <c r="U617" s="61" t="s">
        <v>2041</v>
      </c>
      <c r="V617" s="61" t="s">
        <v>6897</v>
      </c>
      <c r="W617" s="61" t="s">
        <v>1955</v>
      </c>
      <c r="X617" s="61" t="s">
        <v>1447</v>
      </c>
      <c r="Y617" s="61" t="s">
        <v>5713</v>
      </c>
      <c r="Z617" s="62">
        <v>1</v>
      </c>
      <c r="AA617" s="61">
        <v>100</v>
      </c>
      <c r="AB617" s="62">
        <v>1</v>
      </c>
      <c r="AC617" s="61">
        <v>100</v>
      </c>
      <c r="AD617" s="62">
        <v>1</v>
      </c>
      <c r="AE617" s="61">
        <v>100</v>
      </c>
      <c r="AF617" s="61" t="s">
        <v>2592</v>
      </c>
      <c r="AG617" s="61" t="s">
        <v>1959</v>
      </c>
      <c r="AH617" s="61" t="s">
        <v>1702</v>
      </c>
      <c r="AI617" s="61">
        <v>0</v>
      </c>
      <c r="AJ617" s="61" t="s">
        <v>6892</v>
      </c>
      <c r="AK617" s="62">
        <v>2026</v>
      </c>
      <c r="AL617" s="62">
        <v>4</v>
      </c>
      <c r="AM617" s="62">
        <v>0</v>
      </c>
      <c r="AN617" s="62">
        <v>1</v>
      </c>
      <c r="AO617" s="62">
        <v>1</v>
      </c>
      <c r="AP617" s="61" t="s">
        <v>1144</v>
      </c>
      <c r="AQ617" s="61" t="s">
        <v>1221</v>
      </c>
      <c r="AR617" s="61" t="s">
        <v>6574</v>
      </c>
      <c r="AS617" s="61" t="s">
        <v>5714</v>
      </c>
      <c r="AT617" s="61" t="s">
        <v>1702</v>
      </c>
      <c r="AU617" s="61" t="b">
        <v>1</v>
      </c>
      <c r="AV617" s="61" t="b">
        <v>0</v>
      </c>
      <c r="AW617" s="61" t="s">
        <v>1702</v>
      </c>
      <c r="AX617" s="61" t="s">
        <v>1702</v>
      </c>
      <c r="AY617" s="61">
        <v>0</v>
      </c>
      <c r="AZ617" s="61">
        <v>0</v>
      </c>
      <c r="BA617" s="61">
        <v>0</v>
      </c>
      <c r="BB617" s="61" t="s">
        <v>2000</v>
      </c>
      <c r="BC617" s="61">
        <v>10</v>
      </c>
      <c r="BD617" s="61" t="b">
        <v>0</v>
      </c>
      <c r="BH617" s="47" t="str">
        <f t="shared" si="18"/>
        <v>SGCC</v>
      </c>
      <c r="BI617" s="47" t="str">
        <f t="shared" si="19"/>
        <v>Z18</v>
      </c>
      <c r="BJ617" s="47">
        <v>1219</v>
      </c>
    </row>
    <row r="618" spans="1:62" hidden="1">
      <c r="A618" s="61" t="b">
        <v>0</v>
      </c>
      <c r="B618" s="62">
        <v>12507</v>
      </c>
      <c r="C618" s="61" t="s">
        <v>1702</v>
      </c>
      <c r="D618" s="61" t="s">
        <v>5711</v>
      </c>
      <c r="E618" s="61" t="s">
        <v>6578</v>
      </c>
      <c r="F618" s="61" t="s">
        <v>6224</v>
      </c>
      <c r="G618" s="62">
        <v>27</v>
      </c>
      <c r="H618" s="61" t="s">
        <v>183</v>
      </c>
      <c r="I618" s="61" t="s">
        <v>1675</v>
      </c>
      <c r="J618" s="61" t="s">
        <v>5712</v>
      </c>
      <c r="K618" s="61" t="s">
        <v>6578</v>
      </c>
      <c r="L618" s="61" t="s">
        <v>2032</v>
      </c>
      <c r="M618" s="61" t="s">
        <v>1702</v>
      </c>
      <c r="N618" s="61" t="s">
        <v>1702</v>
      </c>
      <c r="O618" s="61" t="s">
        <v>1941</v>
      </c>
      <c r="P618" s="61">
        <v>0.8</v>
      </c>
      <c r="Q618" s="61">
        <v>44.6</v>
      </c>
      <c r="R618" s="61">
        <v>1390</v>
      </c>
      <c r="S618" s="61" t="s">
        <v>4085</v>
      </c>
      <c r="T618" s="61" t="s">
        <v>4085</v>
      </c>
      <c r="U618" s="61" t="s">
        <v>2041</v>
      </c>
      <c r="V618" s="61" t="s">
        <v>6898</v>
      </c>
      <c r="W618" s="61" t="s">
        <v>1955</v>
      </c>
      <c r="X618" s="61" t="s">
        <v>1447</v>
      </c>
      <c r="Y618" s="61" t="s">
        <v>5713</v>
      </c>
      <c r="Z618" s="62">
        <v>60</v>
      </c>
      <c r="AA618" s="61">
        <v>25</v>
      </c>
      <c r="AB618" s="62">
        <v>60</v>
      </c>
      <c r="AC618" s="61">
        <v>25</v>
      </c>
      <c r="AD618" s="62">
        <v>60</v>
      </c>
      <c r="AE618" s="61">
        <v>25</v>
      </c>
      <c r="AF618" s="61" t="s">
        <v>2237</v>
      </c>
      <c r="AG618" s="61" t="s">
        <v>1959</v>
      </c>
      <c r="AH618" s="61" t="s">
        <v>1702</v>
      </c>
      <c r="AI618" s="61">
        <v>0</v>
      </c>
      <c r="AJ618" s="61" t="s">
        <v>6836</v>
      </c>
      <c r="AK618" s="62">
        <v>2026</v>
      </c>
      <c r="AL618" s="62">
        <v>5</v>
      </c>
      <c r="AM618" s="62">
        <v>0</v>
      </c>
      <c r="AN618" s="62">
        <v>0</v>
      </c>
      <c r="AO618" s="62">
        <v>7</v>
      </c>
      <c r="AP618" s="61" t="s">
        <v>183</v>
      </c>
      <c r="AQ618" s="61" t="s">
        <v>1221</v>
      </c>
      <c r="AR618" s="61" t="s">
        <v>2132</v>
      </c>
      <c r="AS618" s="61" t="s">
        <v>5714</v>
      </c>
      <c r="AT618" s="61" t="s">
        <v>6577</v>
      </c>
      <c r="AU618" s="61" t="b">
        <v>0</v>
      </c>
      <c r="AV618" s="61" t="b">
        <v>0</v>
      </c>
      <c r="AW618" s="61" t="s">
        <v>1702</v>
      </c>
      <c r="AX618" s="61" t="s">
        <v>1702</v>
      </c>
      <c r="AY618" s="61">
        <v>0</v>
      </c>
      <c r="AZ618" s="61">
        <v>0</v>
      </c>
      <c r="BA618" s="61">
        <v>0</v>
      </c>
      <c r="BB618" s="61" t="s">
        <v>2000</v>
      </c>
      <c r="BC618" s="61">
        <v>10</v>
      </c>
      <c r="BD618" s="61" t="b">
        <v>0</v>
      </c>
      <c r="BH618" s="47" t="str">
        <f t="shared" si="18"/>
        <v>SGCC</v>
      </c>
      <c r="BI618" s="47" t="str">
        <f t="shared" si="19"/>
        <v>Z18</v>
      </c>
      <c r="BJ618" s="47">
        <v>1219</v>
      </c>
    </row>
    <row r="619" spans="1:62" hidden="1">
      <c r="A619" s="61" t="b">
        <v>0</v>
      </c>
      <c r="B619" s="62">
        <v>12509</v>
      </c>
      <c r="C619" s="61" t="s">
        <v>1702</v>
      </c>
      <c r="D619" s="61" t="s">
        <v>5715</v>
      </c>
      <c r="E619" s="61" t="s">
        <v>6899</v>
      </c>
      <c r="F619" s="61" t="s">
        <v>5561</v>
      </c>
      <c r="G619" s="62" t="s">
        <v>1702</v>
      </c>
      <c r="H619" s="61" t="s">
        <v>694</v>
      </c>
      <c r="I619" s="61" t="s">
        <v>1675</v>
      </c>
      <c r="J619" s="61" t="s">
        <v>5716</v>
      </c>
      <c r="K619" s="61" t="s">
        <v>6899</v>
      </c>
      <c r="L619" s="61" t="s">
        <v>2032</v>
      </c>
      <c r="M619" s="61" t="s">
        <v>1702</v>
      </c>
      <c r="N619" s="61" t="s">
        <v>1702</v>
      </c>
      <c r="O619" s="61" t="s">
        <v>1941</v>
      </c>
      <c r="P619" s="61">
        <v>0.8</v>
      </c>
      <c r="Q619" s="61">
        <v>52</v>
      </c>
      <c r="R619" s="61">
        <v>1200</v>
      </c>
      <c r="S619" s="61" t="s">
        <v>2904</v>
      </c>
      <c r="T619" s="61" t="s">
        <v>2904</v>
      </c>
      <c r="U619" s="61" t="s">
        <v>2041</v>
      </c>
      <c r="V619" s="61" t="s">
        <v>6900</v>
      </c>
      <c r="W619" s="61" t="s">
        <v>1955</v>
      </c>
      <c r="X619" s="61" t="s">
        <v>1447</v>
      </c>
      <c r="Y619" s="61" t="s">
        <v>5713</v>
      </c>
      <c r="Z619" s="62">
        <v>89</v>
      </c>
      <c r="AA619" s="61">
        <v>34</v>
      </c>
      <c r="AB619" s="62">
        <v>89</v>
      </c>
      <c r="AC619" s="61">
        <v>34</v>
      </c>
      <c r="AD619" s="62">
        <v>89</v>
      </c>
      <c r="AE619" s="61">
        <v>34</v>
      </c>
      <c r="AF619" s="61" t="s">
        <v>2083</v>
      </c>
      <c r="AG619" s="61" t="s">
        <v>1959</v>
      </c>
      <c r="AH619" s="61" t="s">
        <v>1702</v>
      </c>
      <c r="AI619" s="61">
        <v>0</v>
      </c>
      <c r="AJ619" s="61" t="s">
        <v>6225</v>
      </c>
      <c r="AK619" s="62">
        <v>2026</v>
      </c>
      <c r="AL619" s="62">
        <v>4</v>
      </c>
      <c r="AM619" s="62">
        <v>0</v>
      </c>
      <c r="AN619" s="62">
        <v>0</v>
      </c>
      <c r="AO619" s="62">
        <v>24</v>
      </c>
      <c r="AP619" s="61" t="s">
        <v>694</v>
      </c>
      <c r="AQ619" s="61" t="s">
        <v>1221</v>
      </c>
      <c r="AR619" s="61" t="s">
        <v>2905</v>
      </c>
      <c r="AS619" s="61" t="s">
        <v>5714</v>
      </c>
      <c r="AT619" s="61" t="s">
        <v>1702</v>
      </c>
      <c r="AU619" s="61" t="b">
        <v>1</v>
      </c>
      <c r="AV619" s="61" t="b">
        <v>0</v>
      </c>
      <c r="AW619" s="61" t="s">
        <v>1702</v>
      </c>
      <c r="AX619" s="61" t="s">
        <v>1702</v>
      </c>
      <c r="AY619" s="61">
        <v>0</v>
      </c>
      <c r="AZ619" s="61">
        <v>0</v>
      </c>
      <c r="BA619" s="61">
        <v>0</v>
      </c>
      <c r="BB619" s="61" t="s">
        <v>2000</v>
      </c>
      <c r="BC619" s="61">
        <v>10</v>
      </c>
      <c r="BD619" s="61" t="b">
        <v>0</v>
      </c>
      <c r="BH619" s="47" t="str">
        <f t="shared" si="18"/>
        <v>SGCC</v>
      </c>
      <c r="BI619" s="47" t="str">
        <f t="shared" si="19"/>
        <v>Z18</v>
      </c>
      <c r="BJ619" s="47">
        <v>1219</v>
      </c>
    </row>
    <row r="620" spans="1:62" hidden="1">
      <c r="A620" s="61" t="b">
        <v>0</v>
      </c>
      <c r="B620" s="62">
        <v>12584</v>
      </c>
      <c r="C620" s="61" t="s">
        <v>1702</v>
      </c>
      <c r="D620" s="61" t="s">
        <v>4244</v>
      </c>
      <c r="E620" s="61" t="s">
        <v>4738</v>
      </c>
      <c r="F620" s="61" t="s">
        <v>2030</v>
      </c>
      <c r="G620" s="62" t="s">
        <v>1702</v>
      </c>
      <c r="H620" s="61" t="s">
        <v>822</v>
      </c>
      <c r="I620" s="61" t="s">
        <v>1675</v>
      </c>
      <c r="J620" s="61" t="s">
        <v>4245</v>
      </c>
      <c r="K620" s="61" t="s">
        <v>4739</v>
      </c>
      <c r="L620" s="61" t="s">
        <v>2032</v>
      </c>
      <c r="M620" s="61" t="s">
        <v>1894</v>
      </c>
      <c r="N620" s="61" t="s">
        <v>1702</v>
      </c>
      <c r="O620" s="61" t="s">
        <v>1947</v>
      </c>
      <c r="P620" s="61">
        <v>1.2</v>
      </c>
      <c r="Q620" s="61">
        <v>872</v>
      </c>
      <c r="R620" s="61">
        <v>1390</v>
      </c>
      <c r="S620" s="61" t="s">
        <v>2818</v>
      </c>
      <c r="T620" s="61" t="s">
        <v>2818</v>
      </c>
      <c r="U620" s="61" t="s">
        <v>2041</v>
      </c>
      <c r="V620" s="61" t="s">
        <v>4740</v>
      </c>
      <c r="W620" s="61" t="s">
        <v>1938</v>
      </c>
      <c r="X620" s="61" t="s">
        <v>1447</v>
      </c>
      <c r="Y620" s="61" t="s">
        <v>4248</v>
      </c>
      <c r="Z620" s="62">
        <v>9</v>
      </c>
      <c r="AA620" s="61">
        <v>108</v>
      </c>
      <c r="AB620" s="62">
        <v>9</v>
      </c>
      <c r="AC620" s="61">
        <v>108</v>
      </c>
      <c r="AD620" s="62">
        <v>9</v>
      </c>
      <c r="AE620" s="61">
        <v>108</v>
      </c>
      <c r="AF620" s="61" t="s">
        <v>2265</v>
      </c>
      <c r="AG620" s="61" t="s">
        <v>3734</v>
      </c>
      <c r="AH620" s="61" t="s">
        <v>4741</v>
      </c>
      <c r="AI620" s="61">
        <v>0</v>
      </c>
      <c r="AJ620" s="61" t="s">
        <v>4445</v>
      </c>
      <c r="AK620" s="62">
        <v>2026</v>
      </c>
      <c r="AL620" s="62">
        <v>1</v>
      </c>
      <c r="AM620" s="62">
        <v>0</v>
      </c>
      <c r="AN620" s="62">
        <v>3</v>
      </c>
      <c r="AO620" s="62">
        <v>28</v>
      </c>
      <c r="AP620" s="61" t="s">
        <v>822</v>
      </c>
      <c r="AQ620" s="61" t="s">
        <v>1221</v>
      </c>
      <c r="AR620" s="61" t="s">
        <v>2819</v>
      </c>
      <c r="AS620" s="61" t="s">
        <v>4247</v>
      </c>
      <c r="AT620" s="61" t="s">
        <v>1702</v>
      </c>
      <c r="AU620" s="61" t="b">
        <v>1</v>
      </c>
      <c r="AV620" s="61" t="b">
        <v>0</v>
      </c>
      <c r="AW620" s="61" t="s">
        <v>1702</v>
      </c>
      <c r="AX620" s="61" t="s">
        <v>1702</v>
      </c>
      <c r="AY620" s="61">
        <v>0</v>
      </c>
      <c r="AZ620" s="61">
        <v>0</v>
      </c>
      <c r="BA620" s="61">
        <v>0</v>
      </c>
      <c r="BB620" s="61" t="s">
        <v>3632</v>
      </c>
      <c r="BC620" s="61">
        <v>5</v>
      </c>
      <c r="BD620" s="61" t="b">
        <v>0</v>
      </c>
      <c r="BH620" s="47" t="s">
        <v>1197</v>
      </c>
      <c r="BI620" s="47" t="str">
        <f t="shared" si="19"/>
        <v>Z08</v>
      </c>
      <c r="BJ620" s="47">
        <v>1219</v>
      </c>
    </row>
    <row r="621" spans="1:62" hidden="1">
      <c r="A621" s="61" t="b">
        <v>0</v>
      </c>
      <c r="B621" s="62">
        <v>12585</v>
      </c>
      <c r="C621" s="61" t="s">
        <v>1702</v>
      </c>
      <c r="D621" s="61" t="s">
        <v>4250</v>
      </c>
      <c r="E621" s="61" t="s">
        <v>4742</v>
      </c>
      <c r="F621" s="61" t="s">
        <v>2030</v>
      </c>
      <c r="G621" s="62" t="s">
        <v>1702</v>
      </c>
      <c r="H621" s="61" t="s">
        <v>822</v>
      </c>
      <c r="I621" s="61" t="s">
        <v>1675</v>
      </c>
      <c r="J621" s="61" t="s">
        <v>4251</v>
      </c>
      <c r="K621" s="61" t="s">
        <v>4743</v>
      </c>
      <c r="L621" s="61" t="s">
        <v>2032</v>
      </c>
      <c r="M621" s="61" t="s">
        <v>1894</v>
      </c>
      <c r="N621" s="61" t="s">
        <v>1702</v>
      </c>
      <c r="O621" s="61" t="s">
        <v>1947</v>
      </c>
      <c r="P621" s="61">
        <v>1.2</v>
      </c>
      <c r="Q621" s="61">
        <v>872</v>
      </c>
      <c r="R621" s="61">
        <v>1390</v>
      </c>
      <c r="S621" s="61" t="s">
        <v>2818</v>
      </c>
      <c r="T621" s="61" t="s">
        <v>1702</v>
      </c>
      <c r="U621" s="61" t="s">
        <v>2041</v>
      </c>
      <c r="V621" s="61" t="s">
        <v>4744</v>
      </c>
      <c r="W621" s="61" t="s">
        <v>1938</v>
      </c>
      <c r="X621" s="61" t="s">
        <v>1447</v>
      </c>
      <c r="Y621" s="61" t="s">
        <v>4248</v>
      </c>
      <c r="Z621" s="62">
        <v>36</v>
      </c>
      <c r="AA621" s="61">
        <v>413</v>
      </c>
      <c r="AB621" s="62">
        <v>36</v>
      </c>
      <c r="AC621" s="61">
        <v>413</v>
      </c>
      <c r="AD621" s="62">
        <v>36</v>
      </c>
      <c r="AE621" s="61">
        <v>413</v>
      </c>
      <c r="AF621" s="61" t="s">
        <v>2265</v>
      </c>
      <c r="AG621" s="61" t="s">
        <v>3734</v>
      </c>
      <c r="AH621" s="61" t="s">
        <v>4745</v>
      </c>
      <c r="AI621" s="61">
        <v>0</v>
      </c>
      <c r="AJ621" s="61" t="s">
        <v>4445</v>
      </c>
      <c r="AK621" s="62">
        <v>2026</v>
      </c>
      <c r="AL621" s="62">
        <v>1</v>
      </c>
      <c r="AM621" s="62">
        <v>0</v>
      </c>
      <c r="AN621" s="62">
        <v>3</v>
      </c>
      <c r="AO621" s="62">
        <v>28</v>
      </c>
      <c r="AP621" s="61" t="s">
        <v>822</v>
      </c>
      <c r="AQ621" s="61" t="s">
        <v>1221</v>
      </c>
      <c r="AR621" s="61" t="s">
        <v>2819</v>
      </c>
      <c r="AS621" s="61" t="s">
        <v>4252</v>
      </c>
      <c r="AT621" s="61" t="s">
        <v>1702</v>
      </c>
      <c r="AU621" s="61" t="b">
        <v>1</v>
      </c>
      <c r="AV621" s="61" t="b">
        <v>0</v>
      </c>
      <c r="AW621" s="61" t="s">
        <v>1702</v>
      </c>
      <c r="AX621" s="61" t="s">
        <v>1702</v>
      </c>
      <c r="AY621" s="61">
        <v>0</v>
      </c>
      <c r="AZ621" s="61">
        <v>0</v>
      </c>
      <c r="BA621" s="61">
        <v>0</v>
      </c>
      <c r="BB621" s="61" t="s">
        <v>3632</v>
      </c>
      <c r="BC621" s="61">
        <v>5</v>
      </c>
      <c r="BD621" s="61" t="b">
        <v>0</v>
      </c>
      <c r="BH621" s="47" t="s">
        <v>1197</v>
      </c>
      <c r="BI621" s="47" t="str">
        <f t="shared" si="19"/>
        <v>Z08</v>
      </c>
      <c r="BJ621" s="47">
        <v>1219</v>
      </c>
    </row>
    <row r="622" spans="1:62" hidden="1">
      <c r="A622" s="61" t="b">
        <v>0</v>
      </c>
      <c r="B622" s="62">
        <v>12586</v>
      </c>
      <c r="C622" s="61" t="s">
        <v>1702</v>
      </c>
      <c r="D622" s="61" t="s">
        <v>4250</v>
      </c>
      <c r="E622" s="61" t="s">
        <v>4746</v>
      </c>
      <c r="F622" s="61" t="s">
        <v>1702</v>
      </c>
      <c r="G622" s="62" t="s">
        <v>1702</v>
      </c>
      <c r="H622" s="61" t="s">
        <v>1702</v>
      </c>
      <c r="I622" s="61" t="s">
        <v>1675</v>
      </c>
      <c r="J622" s="61" t="s">
        <v>4251</v>
      </c>
      <c r="K622" s="61" t="s">
        <v>4746</v>
      </c>
      <c r="L622" s="61" t="s">
        <v>2032</v>
      </c>
      <c r="M622" s="61" t="s">
        <v>1894</v>
      </c>
      <c r="N622" s="61" t="s">
        <v>1702</v>
      </c>
      <c r="O622" s="61" t="s">
        <v>1947</v>
      </c>
      <c r="P622" s="61">
        <v>1.2</v>
      </c>
      <c r="Q622" s="61">
        <v>43</v>
      </c>
      <c r="R622" s="61">
        <v>0</v>
      </c>
      <c r="S622" s="61" t="s">
        <v>4747</v>
      </c>
      <c r="T622" s="61" t="s">
        <v>4747</v>
      </c>
      <c r="U622" s="61" t="s">
        <v>2041</v>
      </c>
      <c r="V622" s="61" t="s">
        <v>4748</v>
      </c>
      <c r="W622" s="61" t="s">
        <v>1938</v>
      </c>
      <c r="X622" s="61" t="s">
        <v>1447</v>
      </c>
      <c r="Y622" s="61" t="s">
        <v>4248</v>
      </c>
      <c r="Z622" s="62">
        <v>1</v>
      </c>
      <c r="AA622" s="61">
        <v>133</v>
      </c>
      <c r="AB622" s="62">
        <v>1</v>
      </c>
      <c r="AC622" s="61">
        <v>133</v>
      </c>
      <c r="AD622" s="62">
        <v>1</v>
      </c>
      <c r="AE622" s="61">
        <v>133</v>
      </c>
      <c r="AF622" s="61" t="s">
        <v>3162</v>
      </c>
      <c r="AG622" s="61" t="s">
        <v>1958</v>
      </c>
      <c r="AH622" s="61" t="s">
        <v>1702</v>
      </c>
      <c r="AI622" s="61">
        <v>0</v>
      </c>
      <c r="AJ622" s="61" t="s">
        <v>4535</v>
      </c>
      <c r="AK622" s="62">
        <v>2026</v>
      </c>
      <c r="AL622" s="62">
        <v>1</v>
      </c>
      <c r="AM622" s="62">
        <v>0</v>
      </c>
      <c r="AN622" s="62">
        <v>3</v>
      </c>
      <c r="AO622" s="62">
        <v>21</v>
      </c>
      <c r="AP622" s="61" t="s">
        <v>1702</v>
      </c>
      <c r="AQ622" s="61" t="s">
        <v>1702</v>
      </c>
      <c r="AR622" s="61" t="s">
        <v>1702</v>
      </c>
      <c r="AS622" s="61" t="s">
        <v>4252</v>
      </c>
      <c r="AT622" s="61" t="s">
        <v>1702</v>
      </c>
      <c r="AU622" s="61" t="b">
        <v>1</v>
      </c>
      <c r="AV622" s="61" t="b">
        <v>0</v>
      </c>
      <c r="AW622" s="61" t="s">
        <v>1702</v>
      </c>
      <c r="AX622" s="61" t="s">
        <v>1702</v>
      </c>
      <c r="AY622" s="61">
        <v>0</v>
      </c>
      <c r="AZ622" s="61">
        <v>0</v>
      </c>
      <c r="BA622" s="61">
        <v>0</v>
      </c>
      <c r="BB622" s="61" t="s">
        <v>3632</v>
      </c>
      <c r="BC622" s="61">
        <v>5</v>
      </c>
      <c r="BD622" s="61" t="b">
        <v>0</v>
      </c>
      <c r="BH622" s="47" t="s">
        <v>1197</v>
      </c>
      <c r="BI622" s="47" t="str">
        <f t="shared" si="19"/>
        <v>Z08</v>
      </c>
      <c r="BJ622" s="47">
        <v>1219</v>
      </c>
    </row>
    <row r="623" spans="1:62" hidden="1">
      <c r="A623" s="61" t="b">
        <v>0</v>
      </c>
      <c r="B623" s="62">
        <v>12587</v>
      </c>
      <c r="C623" s="61" t="s">
        <v>1702</v>
      </c>
      <c r="D623" s="61" t="s">
        <v>4253</v>
      </c>
      <c r="E623" s="61" t="s">
        <v>4750</v>
      </c>
      <c r="F623" s="61" t="s">
        <v>2030</v>
      </c>
      <c r="G623" s="62" t="s">
        <v>1702</v>
      </c>
      <c r="H623" s="61" t="s">
        <v>820</v>
      </c>
      <c r="I623" s="61" t="s">
        <v>1675</v>
      </c>
      <c r="J623" s="61" t="s">
        <v>4254</v>
      </c>
      <c r="K623" s="61" t="s">
        <v>4751</v>
      </c>
      <c r="L623" s="61" t="s">
        <v>2032</v>
      </c>
      <c r="M623" s="61" t="s">
        <v>1894</v>
      </c>
      <c r="N623" s="61" t="s">
        <v>1702</v>
      </c>
      <c r="O623" s="61" t="s">
        <v>1947</v>
      </c>
      <c r="P623" s="61">
        <v>1.2</v>
      </c>
      <c r="Q623" s="61">
        <v>863</v>
      </c>
      <c r="R623" s="61">
        <v>1086</v>
      </c>
      <c r="S623" s="61" t="s">
        <v>2895</v>
      </c>
      <c r="T623" s="61" t="s">
        <v>1702</v>
      </c>
      <c r="U623" s="61" t="s">
        <v>2041</v>
      </c>
      <c r="V623" s="61" t="s">
        <v>4752</v>
      </c>
      <c r="W623" s="61" t="s">
        <v>1938</v>
      </c>
      <c r="X623" s="61" t="s">
        <v>1447</v>
      </c>
      <c r="Y623" s="61" t="s">
        <v>4248</v>
      </c>
      <c r="Z623" s="62">
        <v>14</v>
      </c>
      <c r="AA623" s="61">
        <v>125</v>
      </c>
      <c r="AB623" s="62">
        <v>14</v>
      </c>
      <c r="AC623" s="61">
        <v>125</v>
      </c>
      <c r="AD623" s="62">
        <v>14</v>
      </c>
      <c r="AE623" s="61">
        <v>125</v>
      </c>
      <c r="AF623" s="61" t="s">
        <v>5047</v>
      </c>
      <c r="AG623" s="61" t="s">
        <v>3734</v>
      </c>
      <c r="AH623" s="61" t="s">
        <v>4753</v>
      </c>
      <c r="AI623" s="61">
        <v>0</v>
      </c>
      <c r="AJ623" s="61" t="s">
        <v>4535</v>
      </c>
      <c r="AK623" s="62">
        <v>2026</v>
      </c>
      <c r="AL623" s="62">
        <v>1</v>
      </c>
      <c r="AM623" s="62">
        <v>0</v>
      </c>
      <c r="AN623" s="62">
        <v>3</v>
      </c>
      <c r="AO623" s="62">
        <v>21</v>
      </c>
      <c r="AP623" s="61" t="s">
        <v>820</v>
      </c>
      <c r="AQ623" s="61" t="s">
        <v>1221</v>
      </c>
      <c r="AR623" s="61" t="s">
        <v>2896</v>
      </c>
      <c r="AS623" s="61" t="s">
        <v>4255</v>
      </c>
      <c r="AT623" s="61" t="s">
        <v>1702</v>
      </c>
      <c r="AU623" s="61" t="b">
        <v>1</v>
      </c>
      <c r="AV623" s="61" t="b">
        <v>0</v>
      </c>
      <c r="AW623" s="61" t="s">
        <v>1702</v>
      </c>
      <c r="AX623" s="61" t="s">
        <v>1702</v>
      </c>
      <c r="AY623" s="61">
        <v>0</v>
      </c>
      <c r="AZ623" s="61">
        <v>0</v>
      </c>
      <c r="BA623" s="61">
        <v>0</v>
      </c>
      <c r="BB623" s="61" t="s">
        <v>3632</v>
      </c>
      <c r="BC623" s="61">
        <v>5</v>
      </c>
      <c r="BD623" s="61" t="b">
        <v>0</v>
      </c>
      <c r="BH623" s="47" t="s">
        <v>1197</v>
      </c>
      <c r="BI623" s="47" t="str">
        <f t="shared" si="19"/>
        <v>Z08</v>
      </c>
      <c r="BJ623" s="47">
        <v>1219</v>
      </c>
    </row>
    <row r="624" spans="1:62" hidden="1">
      <c r="A624" s="61" t="b">
        <v>0</v>
      </c>
      <c r="B624" s="62">
        <v>12588</v>
      </c>
      <c r="C624" s="61" t="s">
        <v>1702</v>
      </c>
      <c r="D624" s="61" t="s">
        <v>4256</v>
      </c>
      <c r="E624" s="61" t="s">
        <v>5719</v>
      </c>
      <c r="F624" s="61" t="s">
        <v>1702</v>
      </c>
      <c r="G624" s="62" t="s">
        <v>1702</v>
      </c>
      <c r="H624" s="61" t="s">
        <v>1702</v>
      </c>
      <c r="I624" s="61" t="s">
        <v>1675</v>
      </c>
      <c r="J624" s="61" t="s">
        <v>4257</v>
      </c>
      <c r="K624" s="61" t="s">
        <v>5719</v>
      </c>
      <c r="L624" s="61" t="s">
        <v>2032</v>
      </c>
      <c r="M624" s="61" t="s">
        <v>1894</v>
      </c>
      <c r="N624" s="61" t="s">
        <v>1702</v>
      </c>
      <c r="O624" s="61" t="s">
        <v>1937</v>
      </c>
      <c r="P624" s="61">
        <v>0.6</v>
      </c>
      <c r="Q624" s="61">
        <v>62</v>
      </c>
      <c r="R624" s="61">
        <v>0</v>
      </c>
      <c r="S624" s="61" t="s">
        <v>5720</v>
      </c>
      <c r="T624" s="61" t="s">
        <v>5720</v>
      </c>
      <c r="U624" s="61" t="s">
        <v>2041</v>
      </c>
      <c r="V624" s="61" t="s">
        <v>5721</v>
      </c>
      <c r="W624" s="61" t="s">
        <v>1938</v>
      </c>
      <c r="X624" s="61" t="s">
        <v>1447</v>
      </c>
      <c r="Y624" s="61" t="s">
        <v>4248</v>
      </c>
      <c r="Z624" s="62">
        <v>1</v>
      </c>
      <c r="AA624" s="61">
        <v>130</v>
      </c>
      <c r="AB624" s="62">
        <v>1</v>
      </c>
      <c r="AC624" s="61">
        <v>130</v>
      </c>
      <c r="AD624" s="62">
        <v>1</v>
      </c>
      <c r="AE624" s="61">
        <v>130</v>
      </c>
      <c r="AF624" s="61" t="s">
        <v>2773</v>
      </c>
      <c r="AG624" s="61" t="s">
        <v>1958</v>
      </c>
      <c r="AH624" s="61" t="s">
        <v>1702</v>
      </c>
      <c r="AI624" s="61">
        <v>0</v>
      </c>
      <c r="AJ624" s="61" t="s">
        <v>5508</v>
      </c>
      <c r="AK624" s="62">
        <v>2026</v>
      </c>
      <c r="AL624" s="62">
        <v>3</v>
      </c>
      <c r="AM624" s="62">
        <v>0</v>
      </c>
      <c r="AN624" s="62">
        <v>1</v>
      </c>
      <c r="AO624" s="62">
        <v>18</v>
      </c>
      <c r="AP624" s="61" t="s">
        <v>1702</v>
      </c>
      <c r="AQ624" s="61" t="s">
        <v>1702</v>
      </c>
      <c r="AR624" s="61" t="s">
        <v>1702</v>
      </c>
      <c r="AS624" s="61" t="s">
        <v>4247</v>
      </c>
      <c r="AT624" s="61" t="s">
        <v>1702</v>
      </c>
      <c r="AU624" s="61" t="b">
        <v>1</v>
      </c>
      <c r="AV624" s="61" t="b">
        <v>0</v>
      </c>
      <c r="AW624" s="61" t="s">
        <v>1702</v>
      </c>
      <c r="AX624" s="61" t="s">
        <v>1702</v>
      </c>
      <c r="AY624" s="61">
        <v>0</v>
      </c>
      <c r="AZ624" s="61">
        <v>0</v>
      </c>
      <c r="BA624" s="61">
        <v>0</v>
      </c>
      <c r="BB624" s="61" t="s">
        <v>3632</v>
      </c>
      <c r="BC624" s="61">
        <v>8</v>
      </c>
      <c r="BD624" s="61" t="b">
        <v>0</v>
      </c>
      <c r="BH624" s="47" t="str">
        <f t="shared" si="18"/>
        <v>SGCD</v>
      </c>
      <c r="BI624" s="47" t="str">
        <f t="shared" si="19"/>
        <v>Z08</v>
      </c>
      <c r="BJ624" s="47">
        <v>1219</v>
      </c>
    </row>
    <row r="625" spans="1:62" hidden="1">
      <c r="A625" s="61" t="b">
        <v>0</v>
      </c>
      <c r="B625" s="62">
        <v>12589</v>
      </c>
      <c r="C625" s="61" t="s">
        <v>1702</v>
      </c>
      <c r="D625" s="61" t="s">
        <v>4258</v>
      </c>
      <c r="E625" s="61" t="s">
        <v>5723</v>
      </c>
      <c r="F625" s="61" t="s">
        <v>4866</v>
      </c>
      <c r="G625" s="62" t="s">
        <v>1702</v>
      </c>
      <c r="H625" s="61" t="s">
        <v>873</v>
      </c>
      <c r="I625" s="61" t="s">
        <v>1675</v>
      </c>
      <c r="J625" s="61" t="s">
        <v>4259</v>
      </c>
      <c r="K625" s="61" t="s">
        <v>5723</v>
      </c>
      <c r="L625" s="61" t="s">
        <v>2032</v>
      </c>
      <c r="M625" s="61" t="s">
        <v>1894</v>
      </c>
      <c r="N625" s="61" t="s">
        <v>1702</v>
      </c>
      <c r="O625" s="61" t="s">
        <v>1937</v>
      </c>
      <c r="P625" s="61">
        <v>0.6</v>
      </c>
      <c r="Q625" s="61">
        <v>88</v>
      </c>
      <c r="R625" s="61">
        <v>145</v>
      </c>
      <c r="S625" s="61" t="s">
        <v>3546</v>
      </c>
      <c r="T625" s="61" t="s">
        <v>3546</v>
      </c>
      <c r="U625" s="61" t="s">
        <v>2041</v>
      </c>
      <c r="V625" s="61" t="s">
        <v>5722</v>
      </c>
      <c r="W625" s="61" t="s">
        <v>1938</v>
      </c>
      <c r="X625" s="61" t="s">
        <v>1447</v>
      </c>
      <c r="Y625" s="61" t="s">
        <v>4248</v>
      </c>
      <c r="Z625" s="62">
        <v>500</v>
      </c>
      <c r="AA625" s="61">
        <v>31</v>
      </c>
      <c r="AB625" s="62">
        <v>500</v>
      </c>
      <c r="AC625" s="61">
        <v>31</v>
      </c>
      <c r="AD625" s="62">
        <v>500</v>
      </c>
      <c r="AE625" s="61">
        <v>31</v>
      </c>
      <c r="AF625" s="61" t="s">
        <v>2062</v>
      </c>
      <c r="AG625" s="61" t="s">
        <v>1959</v>
      </c>
      <c r="AH625" s="61" t="s">
        <v>1702</v>
      </c>
      <c r="AI625" s="61">
        <v>0</v>
      </c>
      <c r="AJ625" s="61" t="s">
        <v>5408</v>
      </c>
      <c r="AK625" s="62">
        <v>2026</v>
      </c>
      <c r="AL625" s="62">
        <v>3</v>
      </c>
      <c r="AM625" s="62">
        <v>0</v>
      </c>
      <c r="AN625" s="62">
        <v>1</v>
      </c>
      <c r="AO625" s="62">
        <v>22</v>
      </c>
      <c r="AP625" s="61" t="s">
        <v>873</v>
      </c>
      <c r="AQ625" s="61" t="s">
        <v>1221</v>
      </c>
      <c r="AR625" s="61" t="s">
        <v>3547</v>
      </c>
      <c r="AS625" s="61" t="s">
        <v>4260</v>
      </c>
      <c r="AT625" s="61" t="s">
        <v>1702</v>
      </c>
      <c r="AU625" s="61" t="b">
        <v>1</v>
      </c>
      <c r="AV625" s="61" t="b">
        <v>0</v>
      </c>
      <c r="AW625" s="61" t="s">
        <v>1702</v>
      </c>
      <c r="AX625" s="61" t="s">
        <v>1702</v>
      </c>
      <c r="AY625" s="61">
        <v>0</v>
      </c>
      <c r="AZ625" s="61">
        <v>0</v>
      </c>
      <c r="BA625" s="61">
        <v>0</v>
      </c>
      <c r="BB625" s="61" t="s">
        <v>3632</v>
      </c>
      <c r="BC625" s="61">
        <v>8</v>
      </c>
      <c r="BD625" s="61" t="b">
        <v>0</v>
      </c>
      <c r="BH625" s="47" t="str">
        <f t="shared" si="18"/>
        <v>SGCD</v>
      </c>
      <c r="BI625" s="47" t="str">
        <f t="shared" si="19"/>
        <v>Z08</v>
      </c>
      <c r="BJ625" s="47">
        <v>1219</v>
      </c>
    </row>
    <row r="626" spans="1:62" hidden="1">
      <c r="A626" s="61" t="b">
        <v>0</v>
      </c>
      <c r="B626" s="62">
        <v>12590</v>
      </c>
      <c r="C626" s="61" t="s">
        <v>1702</v>
      </c>
      <c r="D626" s="61" t="s">
        <v>4258</v>
      </c>
      <c r="E626" s="61" t="s">
        <v>5724</v>
      </c>
      <c r="F626" s="61" t="s">
        <v>1702</v>
      </c>
      <c r="G626" s="62" t="s">
        <v>1702</v>
      </c>
      <c r="H626" s="61" t="s">
        <v>873</v>
      </c>
      <c r="I626" s="61" t="s">
        <v>1675</v>
      </c>
      <c r="J626" s="61" t="s">
        <v>4259</v>
      </c>
      <c r="K626" s="61" t="s">
        <v>5724</v>
      </c>
      <c r="L626" s="61" t="s">
        <v>2032</v>
      </c>
      <c r="M626" s="61" t="s">
        <v>1894</v>
      </c>
      <c r="N626" s="61" t="s">
        <v>1702</v>
      </c>
      <c r="O626" s="61" t="s">
        <v>1937</v>
      </c>
      <c r="P626" s="61">
        <v>0.6</v>
      </c>
      <c r="Q626" s="61">
        <v>88</v>
      </c>
      <c r="R626" s="61">
        <v>145</v>
      </c>
      <c r="S626" s="61" t="s">
        <v>3546</v>
      </c>
      <c r="T626" s="61" t="s">
        <v>3546</v>
      </c>
      <c r="U626" s="61" t="s">
        <v>2041</v>
      </c>
      <c r="V626" s="61" t="s">
        <v>5722</v>
      </c>
      <c r="W626" s="61" t="s">
        <v>1938</v>
      </c>
      <c r="X626" s="61" t="s">
        <v>1447</v>
      </c>
      <c r="Y626" s="61" t="s">
        <v>4248</v>
      </c>
      <c r="Z626" s="62">
        <v>137</v>
      </c>
      <c r="AA626" s="61">
        <v>8</v>
      </c>
      <c r="AB626" s="62">
        <v>137</v>
      </c>
      <c r="AC626" s="61">
        <v>8</v>
      </c>
      <c r="AD626" s="62">
        <v>137</v>
      </c>
      <c r="AE626" s="61">
        <v>8</v>
      </c>
      <c r="AF626" s="61" t="s">
        <v>2062</v>
      </c>
      <c r="AG626" s="61" t="s">
        <v>1959</v>
      </c>
      <c r="AH626" s="61" t="s">
        <v>1702</v>
      </c>
      <c r="AI626" s="61">
        <v>0</v>
      </c>
      <c r="AJ626" s="61" t="s">
        <v>5408</v>
      </c>
      <c r="AK626" s="62">
        <v>2026</v>
      </c>
      <c r="AL626" s="62">
        <v>3</v>
      </c>
      <c r="AM626" s="62">
        <v>0</v>
      </c>
      <c r="AN626" s="62">
        <v>1</v>
      </c>
      <c r="AO626" s="62">
        <v>22</v>
      </c>
      <c r="AP626" s="61" t="s">
        <v>873</v>
      </c>
      <c r="AQ626" s="61" t="s">
        <v>1221</v>
      </c>
      <c r="AR626" s="61" t="s">
        <v>3547</v>
      </c>
      <c r="AS626" s="61" t="s">
        <v>4260</v>
      </c>
      <c r="AT626" s="61" t="s">
        <v>1702</v>
      </c>
      <c r="AU626" s="61" t="b">
        <v>1</v>
      </c>
      <c r="AV626" s="61" t="b">
        <v>0</v>
      </c>
      <c r="AW626" s="61" t="s">
        <v>1702</v>
      </c>
      <c r="AX626" s="61" t="s">
        <v>1702</v>
      </c>
      <c r="AY626" s="61">
        <v>0</v>
      </c>
      <c r="AZ626" s="61">
        <v>0</v>
      </c>
      <c r="BA626" s="61">
        <v>0</v>
      </c>
      <c r="BB626" s="61" t="s">
        <v>3632</v>
      </c>
      <c r="BC626" s="61">
        <v>8</v>
      </c>
      <c r="BD626" s="61" t="b">
        <v>0</v>
      </c>
      <c r="BH626" s="47" t="str">
        <f t="shared" si="18"/>
        <v>SGCD</v>
      </c>
      <c r="BI626" s="47" t="str">
        <f t="shared" si="19"/>
        <v>Z08</v>
      </c>
      <c r="BJ626" s="47">
        <v>1219</v>
      </c>
    </row>
    <row r="627" spans="1:62" hidden="1">
      <c r="A627" s="61" t="b">
        <v>0</v>
      </c>
      <c r="B627" s="62">
        <v>12591</v>
      </c>
      <c r="C627" s="61" t="s">
        <v>1702</v>
      </c>
      <c r="D627" s="61" t="s">
        <v>4258</v>
      </c>
      <c r="E627" s="61" t="s">
        <v>6901</v>
      </c>
      <c r="F627" s="61" t="s">
        <v>4866</v>
      </c>
      <c r="G627" s="62" t="s">
        <v>1702</v>
      </c>
      <c r="H627" s="61" t="s">
        <v>873</v>
      </c>
      <c r="I627" s="61" t="s">
        <v>1675</v>
      </c>
      <c r="J627" s="61" t="s">
        <v>4259</v>
      </c>
      <c r="K627" s="61" t="s">
        <v>6901</v>
      </c>
      <c r="L627" s="61" t="s">
        <v>2032</v>
      </c>
      <c r="M627" s="61" t="s">
        <v>1894</v>
      </c>
      <c r="N627" s="61" t="s">
        <v>1702</v>
      </c>
      <c r="O627" s="61" t="s">
        <v>1937</v>
      </c>
      <c r="P627" s="61">
        <v>0.6</v>
      </c>
      <c r="Q627" s="61">
        <v>88</v>
      </c>
      <c r="R627" s="61">
        <v>145</v>
      </c>
      <c r="S627" s="61" t="s">
        <v>3546</v>
      </c>
      <c r="T627" s="61" t="s">
        <v>3546</v>
      </c>
      <c r="U627" s="61" t="s">
        <v>2041</v>
      </c>
      <c r="V627" s="61" t="s">
        <v>6902</v>
      </c>
      <c r="W627" s="61" t="s">
        <v>1938</v>
      </c>
      <c r="X627" s="61" t="s">
        <v>1447</v>
      </c>
      <c r="Y627" s="61" t="s">
        <v>4248</v>
      </c>
      <c r="Z627" s="62">
        <v>116</v>
      </c>
      <c r="AA627" s="61">
        <v>7</v>
      </c>
      <c r="AB627" s="62">
        <v>116</v>
      </c>
      <c r="AC627" s="61">
        <v>7</v>
      </c>
      <c r="AD627" s="62">
        <v>116</v>
      </c>
      <c r="AE627" s="61">
        <v>7</v>
      </c>
      <c r="AF627" s="61" t="s">
        <v>2071</v>
      </c>
      <c r="AG627" s="61" t="s">
        <v>1959</v>
      </c>
      <c r="AH627" s="61" t="s">
        <v>1702</v>
      </c>
      <c r="AI627" s="61">
        <v>0</v>
      </c>
      <c r="AJ627" s="61" t="s">
        <v>6792</v>
      </c>
      <c r="AK627" s="62">
        <v>2026</v>
      </c>
      <c r="AL627" s="62">
        <v>4</v>
      </c>
      <c r="AM627" s="62">
        <v>0</v>
      </c>
      <c r="AN627" s="62">
        <v>0</v>
      </c>
      <c r="AO627" s="62">
        <v>27</v>
      </c>
      <c r="AP627" s="61" t="s">
        <v>873</v>
      </c>
      <c r="AQ627" s="61" t="s">
        <v>1221</v>
      </c>
      <c r="AR627" s="61" t="s">
        <v>3547</v>
      </c>
      <c r="AS627" s="61" t="s">
        <v>4260</v>
      </c>
      <c r="AT627" s="61" t="s">
        <v>1702</v>
      </c>
      <c r="AU627" s="61" t="b">
        <v>1</v>
      </c>
      <c r="AV627" s="61" t="b">
        <v>0</v>
      </c>
      <c r="AW627" s="61" t="s">
        <v>1702</v>
      </c>
      <c r="AX627" s="61" t="s">
        <v>1702</v>
      </c>
      <c r="AY627" s="61">
        <v>0</v>
      </c>
      <c r="AZ627" s="61">
        <v>0</v>
      </c>
      <c r="BA627" s="61">
        <v>0</v>
      </c>
      <c r="BB627" s="61" t="s">
        <v>3632</v>
      </c>
      <c r="BC627" s="61">
        <v>8</v>
      </c>
      <c r="BD627" s="61" t="b">
        <v>0</v>
      </c>
      <c r="BH627" s="47" t="str">
        <f t="shared" si="18"/>
        <v>SGCD</v>
      </c>
      <c r="BI627" s="47" t="str">
        <f t="shared" si="19"/>
        <v>Z08</v>
      </c>
      <c r="BJ627" s="47">
        <v>1219</v>
      </c>
    </row>
    <row r="628" spans="1:62" hidden="1">
      <c r="A628" s="61" t="b">
        <v>0</v>
      </c>
      <c r="B628" s="62">
        <v>12592</v>
      </c>
      <c r="C628" s="61" t="s">
        <v>1702</v>
      </c>
      <c r="D628" s="61" t="s">
        <v>5725</v>
      </c>
      <c r="E628" s="61" t="s">
        <v>5726</v>
      </c>
      <c r="F628" s="61" t="s">
        <v>6253</v>
      </c>
      <c r="G628" s="62">
        <v>79</v>
      </c>
      <c r="H628" s="61" t="s">
        <v>1118</v>
      </c>
      <c r="I628" s="61" t="s">
        <v>1675</v>
      </c>
      <c r="J628" s="61" t="s">
        <v>5727</v>
      </c>
      <c r="K628" s="61" t="s">
        <v>5726</v>
      </c>
      <c r="L628" s="61" t="s">
        <v>2032</v>
      </c>
      <c r="M628" s="61" t="s">
        <v>1894</v>
      </c>
      <c r="N628" s="61" t="s">
        <v>1702</v>
      </c>
      <c r="O628" s="61" t="s">
        <v>1971</v>
      </c>
      <c r="P628" s="61">
        <v>0.6</v>
      </c>
      <c r="Q628" s="61">
        <v>189</v>
      </c>
      <c r="R628" s="61">
        <v>217</v>
      </c>
      <c r="S628" s="61" t="s">
        <v>2424</v>
      </c>
      <c r="T628" s="61" t="s">
        <v>2424</v>
      </c>
      <c r="U628" s="61" t="s">
        <v>2041</v>
      </c>
      <c r="V628" s="61" t="s">
        <v>5728</v>
      </c>
      <c r="W628" s="61" t="s">
        <v>1938</v>
      </c>
      <c r="X628" s="61" t="s">
        <v>1447</v>
      </c>
      <c r="Y628" s="61" t="s">
        <v>4248</v>
      </c>
      <c r="Z628" s="62">
        <v>7</v>
      </c>
      <c r="AA628" s="61">
        <v>1</v>
      </c>
      <c r="AB628" s="62">
        <v>7</v>
      </c>
      <c r="AC628" s="61">
        <v>1</v>
      </c>
      <c r="AD628" s="62">
        <v>7</v>
      </c>
      <c r="AE628" s="61">
        <v>1</v>
      </c>
      <c r="AF628" s="61" t="s">
        <v>2062</v>
      </c>
      <c r="AG628" s="61" t="s">
        <v>1959</v>
      </c>
      <c r="AH628" s="61" t="s">
        <v>1702</v>
      </c>
      <c r="AI628" s="61">
        <v>0</v>
      </c>
      <c r="AJ628" s="61" t="s">
        <v>5485</v>
      </c>
      <c r="AK628" s="62">
        <v>2026</v>
      </c>
      <c r="AL628" s="62">
        <v>3</v>
      </c>
      <c r="AM628" s="62">
        <v>0</v>
      </c>
      <c r="AN628" s="62">
        <v>1</v>
      </c>
      <c r="AO628" s="62">
        <v>23</v>
      </c>
      <c r="AP628" s="61" t="s">
        <v>1118</v>
      </c>
      <c r="AQ628" s="61" t="s">
        <v>1221</v>
      </c>
      <c r="AR628" s="61" t="s">
        <v>2425</v>
      </c>
      <c r="AS628" s="61" t="s">
        <v>5729</v>
      </c>
      <c r="AT628" s="61" t="s">
        <v>6556</v>
      </c>
      <c r="AU628" s="61" t="b">
        <v>1</v>
      </c>
      <c r="AV628" s="61" t="b">
        <v>0</v>
      </c>
      <c r="AW628" s="61" t="s">
        <v>1702</v>
      </c>
      <c r="AX628" s="61" t="s">
        <v>1702</v>
      </c>
      <c r="AY628" s="61">
        <v>0</v>
      </c>
      <c r="AZ628" s="61">
        <v>0</v>
      </c>
      <c r="BA628" s="61">
        <v>0</v>
      </c>
      <c r="BB628" s="61" t="s">
        <v>5730</v>
      </c>
      <c r="BC628" s="61">
        <v>1</v>
      </c>
      <c r="BD628" s="61" t="b">
        <v>0</v>
      </c>
      <c r="BH628" s="47" t="str">
        <f t="shared" si="18"/>
        <v>SGCC</v>
      </c>
      <c r="BI628" s="47" t="str">
        <f t="shared" si="19"/>
        <v>Z12</v>
      </c>
      <c r="BJ628" s="47">
        <v>1219</v>
      </c>
    </row>
    <row r="629" spans="1:62" hidden="1">
      <c r="A629" s="61" t="b">
        <v>0</v>
      </c>
      <c r="B629" s="62">
        <v>12593</v>
      </c>
      <c r="C629" s="61" t="s">
        <v>1702</v>
      </c>
      <c r="D629" s="61" t="s">
        <v>5725</v>
      </c>
      <c r="E629" s="61" t="s">
        <v>5732</v>
      </c>
      <c r="F629" s="61" t="s">
        <v>6301</v>
      </c>
      <c r="G629" s="62">
        <v>17</v>
      </c>
      <c r="H629" s="61" t="s">
        <v>1118</v>
      </c>
      <c r="I629" s="61" t="s">
        <v>1675</v>
      </c>
      <c r="J629" s="61" t="s">
        <v>5727</v>
      </c>
      <c r="K629" s="61" t="s">
        <v>5732</v>
      </c>
      <c r="L629" s="61" t="s">
        <v>2032</v>
      </c>
      <c r="M629" s="61" t="s">
        <v>1894</v>
      </c>
      <c r="N629" s="61" t="s">
        <v>1702</v>
      </c>
      <c r="O629" s="61" t="s">
        <v>1971</v>
      </c>
      <c r="P629" s="61">
        <v>0.6</v>
      </c>
      <c r="Q629" s="61">
        <v>189</v>
      </c>
      <c r="R629" s="61">
        <v>217</v>
      </c>
      <c r="S629" s="61" t="s">
        <v>2424</v>
      </c>
      <c r="T629" s="61" t="s">
        <v>2424</v>
      </c>
      <c r="U629" s="61" t="s">
        <v>2041</v>
      </c>
      <c r="V629" s="61" t="s">
        <v>5731</v>
      </c>
      <c r="W629" s="61" t="s">
        <v>1938</v>
      </c>
      <c r="X629" s="61" t="s">
        <v>1447</v>
      </c>
      <c r="Y629" s="61" t="s">
        <v>4248</v>
      </c>
      <c r="Z629" s="62">
        <v>35</v>
      </c>
      <c r="AA629" s="61">
        <v>8</v>
      </c>
      <c r="AB629" s="62">
        <v>35</v>
      </c>
      <c r="AC629" s="61">
        <v>8</v>
      </c>
      <c r="AD629" s="62">
        <v>35</v>
      </c>
      <c r="AE629" s="61">
        <v>8</v>
      </c>
      <c r="AF629" s="61" t="s">
        <v>2237</v>
      </c>
      <c r="AG629" s="61" t="s">
        <v>1959</v>
      </c>
      <c r="AH629" s="61" t="s">
        <v>1702</v>
      </c>
      <c r="AI629" s="61">
        <v>0</v>
      </c>
      <c r="AJ629" s="61" t="s">
        <v>5632</v>
      </c>
      <c r="AK629" s="62">
        <v>2026</v>
      </c>
      <c r="AL629" s="62">
        <v>4</v>
      </c>
      <c r="AM629" s="62">
        <v>0</v>
      </c>
      <c r="AN629" s="62">
        <v>1</v>
      </c>
      <c r="AO629" s="62">
        <v>12</v>
      </c>
      <c r="AP629" s="61" t="s">
        <v>1118</v>
      </c>
      <c r="AQ629" s="61" t="s">
        <v>1221</v>
      </c>
      <c r="AR629" s="61" t="s">
        <v>2425</v>
      </c>
      <c r="AS629" s="61" t="s">
        <v>5729</v>
      </c>
      <c r="AT629" s="61" t="s">
        <v>6556</v>
      </c>
      <c r="AU629" s="61" t="b">
        <v>1</v>
      </c>
      <c r="AV629" s="61" t="b">
        <v>0</v>
      </c>
      <c r="AW629" s="61" t="s">
        <v>1702</v>
      </c>
      <c r="AX629" s="61" t="s">
        <v>1702</v>
      </c>
      <c r="AY629" s="61">
        <v>0</v>
      </c>
      <c r="AZ629" s="61">
        <v>0</v>
      </c>
      <c r="BA629" s="61">
        <v>0</v>
      </c>
      <c r="BB629" s="61" t="s">
        <v>5730</v>
      </c>
      <c r="BC629" s="61">
        <v>1</v>
      </c>
      <c r="BD629" s="61" t="b">
        <v>0</v>
      </c>
      <c r="BH629" s="47" t="str">
        <f t="shared" si="18"/>
        <v>SGCC</v>
      </c>
      <c r="BI629" s="47" t="str">
        <f t="shared" si="19"/>
        <v>Z12</v>
      </c>
      <c r="BJ629" s="47">
        <v>1219</v>
      </c>
    </row>
    <row r="630" spans="1:62" hidden="1">
      <c r="A630" s="61" t="b">
        <v>0</v>
      </c>
      <c r="B630" s="62">
        <v>12606</v>
      </c>
      <c r="C630" s="61" t="s">
        <v>1702</v>
      </c>
      <c r="D630" s="61" t="s">
        <v>5733</v>
      </c>
      <c r="E630" s="61" t="s">
        <v>5736</v>
      </c>
      <c r="F630" s="61" t="s">
        <v>4865</v>
      </c>
      <c r="G630" s="62" t="s">
        <v>1702</v>
      </c>
      <c r="H630" s="61" t="s">
        <v>1600</v>
      </c>
      <c r="I630" s="61" t="s">
        <v>1675</v>
      </c>
      <c r="J630" s="61" t="s">
        <v>5734</v>
      </c>
      <c r="K630" s="61" t="s">
        <v>5736</v>
      </c>
      <c r="L630" s="61" t="s">
        <v>2032</v>
      </c>
      <c r="M630" s="61" t="s">
        <v>1702</v>
      </c>
      <c r="N630" s="61" t="s">
        <v>1702</v>
      </c>
      <c r="O630" s="61" t="s">
        <v>1941</v>
      </c>
      <c r="P630" s="61">
        <v>1</v>
      </c>
      <c r="Q630" s="61">
        <v>369.8</v>
      </c>
      <c r="R630" s="61">
        <v>990</v>
      </c>
      <c r="S630" s="61" t="s">
        <v>5737</v>
      </c>
      <c r="T630" s="61" t="s">
        <v>5738</v>
      </c>
      <c r="U630" s="61" t="s">
        <v>2041</v>
      </c>
      <c r="V630" s="61" t="s">
        <v>5739</v>
      </c>
      <c r="W630" s="61" t="s">
        <v>1938</v>
      </c>
      <c r="X630" s="61" t="s">
        <v>1447</v>
      </c>
      <c r="Y630" s="61" t="s">
        <v>4248</v>
      </c>
      <c r="Z630" s="62">
        <v>100</v>
      </c>
      <c r="AA630" s="61">
        <v>293</v>
      </c>
      <c r="AB630" s="62">
        <v>100</v>
      </c>
      <c r="AC630" s="61">
        <v>293</v>
      </c>
      <c r="AD630" s="62">
        <v>100</v>
      </c>
      <c r="AE630" s="61">
        <v>293</v>
      </c>
      <c r="AF630" s="61" t="s">
        <v>2258</v>
      </c>
      <c r="AG630" s="61" t="s">
        <v>1959</v>
      </c>
      <c r="AH630" s="61" t="s">
        <v>1702</v>
      </c>
      <c r="AI630" s="61">
        <v>0</v>
      </c>
      <c r="AJ630" s="61" t="s">
        <v>5548</v>
      </c>
      <c r="AK630" s="62">
        <v>2026</v>
      </c>
      <c r="AL630" s="62">
        <v>3</v>
      </c>
      <c r="AM630" s="62">
        <v>0</v>
      </c>
      <c r="AN630" s="62">
        <v>1</v>
      </c>
      <c r="AO630" s="62">
        <v>27</v>
      </c>
      <c r="AP630" s="61" t="s">
        <v>1600</v>
      </c>
      <c r="AQ630" s="61" t="s">
        <v>1221</v>
      </c>
      <c r="AR630" s="61" t="s">
        <v>5740</v>
      </c>
      <c r="AS630" s="61" t="s">
        <v>5735</v>
      </c>
      <c r="AT630" s="61" t="s">
        <v>1702</v>
      </c>
      <c r="AU630" s="61" t="b">
        <v>1</v>
      </c>
      <c r="AV630" s="61" t="b">
        <v>0</v>
      </c>
      <c r="AW630" s="61" t="s">
        <v>1702</v>
      </c>
      <c r="AX630" s="61" t="s">
        <v>1702</v>
      </c>
      <c r="AY630" s="61">
        <v>0</v>
      </c>
      <c r="AZ630" s="61">
        <v>0</v>
      </c>
      <c r="BA630" s="61">
        <v>0</v>
      </c>
      <c r="BB630" s="61" t="s">
        <v>5730</v>
      </c>
      <c r="BC630" s="61">
        <v>4</v>
      </c>
      <c r="BD630" s="61" t="b">
        <v>0</v>
      </c>
      <c r="BH630" s="47" t="s">
        <v>1197</v>
      </c>
      <c r="BI630" s="47" t="str">
        <f t="shared" si="19"/>
        <v>Z18</v>
      </c>
      <c r="BJ630" s="47">
        <v>1219</v>
      </c>
    </row>
    <row r="631" spans="1:62" hidden="1">
      <c r="A631" s="61" t="b">
        <v>0</v>
      </c>
      <c r="B631" s="62">
        <v>12607</v>
      </c>
      <c r="C631" s="61" t="s">
        <v>1702</v>
      </c>
      <c r="D631" s="61" t="s">
        <v>5733</v>
      </c>
      <c r="E631" s="61" t="s">
        <v>5742</v>
      </c>
      <c r="F631" s="61" t="s">
        <v>4880</v>
      </c>
      <c r="G631" s="62" t="s">
        <v>1702</v>
      </c>
      <c r="H631" s="61" t="s">
        <v>25</v>
      </c>
      <c r="I631" s="61" t="s">
        <v>1675</v>
      </c>
      <c r="J631" s="61" t="s">
        <v>5734</v>
      </c>
      <c r="K631" s="61" t="s">
        <v>5742</v>
      </c>
      <c r="L631" s="61" t="s">
        <v>2032</v>
      </c>
      <c r="M631" s="61" t="s">
        <v>1702</v>
      </c>
      <c r="N631" s="61" t="s">
        <v>1702</v>
      </c>
      <c r="O631" s="61" t="s">
        <v>1941</v>
      </c>
      <c r="P631" s="61">
        <v>1</v>
      </c>
      <c r="Q631" s="61">
        <v>134</v>
      </c>
      <c r="R631" s="61">
        <v>493</v>
      </c>
      <c r="S631" s="61" t="s">
        <v>5292</v>
      </c>
      <c r="T631" s="61" t="s">
        <v>5292</v>
      </c>
      <c r="U631" s="61" t="s">
        <v>2041</v>
      </c>
      <c r="V631" s="61" t="s">
        <v>5743</v>
      </c>
      <c r="W631" s="61" t="s">
        <v>1938</v>
      </c>
      <c r="X631" s="61" t="s">
        <v>1447</v>
      </c>
      <c r="Y631" s="61" t="s">
        <v>4248</v>
      </c>
      <c r="Z631" s="62">
        <v>30</v>
      </c>
      <c r="AA631" s="61">
        <v>16</v>
      </c>
      <c r="AB631" s="62">
        <v>30</v>
      </c>
      <c r="AC631" s="61">
        <v>16</v>
      </c>
      <c r="AD631" s="62">
        <v>30</v>
      </c>
      <c r="AE631" s="61">
        <v>16</v>
      </c>
      <c r="AF631" s="61" t="s">
        <v>2042</v>
      </c>
      <c r="AG631" s="61" t="s">
        <v>1959</v>
      </c>
      <c r="AH631" s="61" t="s">
        <v>1702</v>
      </c>
      <c r="AI631" s="61">
        <v>0</v>
      </c>
      <c r="AJ631" s="61" t="s">
        <v>5585</v>
      </c>
      <c r="AK631" s="62">
        <v>2026</v>
      </c>
      <c r="AL631" s="62">
        <v>3</v>
      </c>
      <c r="AM631" s="62">
        <v>0</v>
      </c>
      <c r="AN631" s="62">
        <v>1</v>
      </c>
      <c r="AO631" s="62">
        <v>28</v>
      </c>
      <c r="AP631" s="61" t="s">
        <v>25</v>
      </c>
      <c r="AQ631" s="61" t="s">
        <v>1221</v>
      </c>
      <c r="AR631" s="61" t="s">
        <v>5293</v>
      </c>
      <c r="AS631" s="61" t="s">
        <v>5735</v>
      </c>
      <c r="AT631" s="61" t="s">
        <v>1702</v>
      </c>
      <c r="AU631" s="61" t="b">
        <v>1</v>
      </c>
      <c r="AV631" s="61" t="b">
        <v>0</v>
      </c>
      <c r="AW631" s="61" t="s">
        <v>1702</v>
      </c>
      <c r="AX631" s="61" t="s">
        <v>1702</v>
      </c>
      <c r="AY631" s="61">
        <v>0</v>
      </c>
      <c r="AZ631" s="61">
        <v>0</v>
      </c>
      <c r="BA631" s="61">
        <v>0</v>
      </c>
      <c r="BB631" s="61" t="s">
        <v>5730</v>
      </c>
      <c r="BC631" s="61">
        <v>4</v>
      </c>
      <c r="BD631" s="61" t="b">
        <v>0</v>
      </c>
      <c r="BH631" s="47" t="s">
        <v>1197</v>
      </c>
      <c r="BI631" s="47" t="str">
        <f t="shared" si="19"/>
        <v>Z18</v>
      </c>
      <c r="BJ631" s="47">
        <v>1219</v>
      </c>
    </row>
    <row r="632" spans="1:62" hidden="1">
      <c r="A632" s="61" t="b">
        <v>0</v>
      </c>
      <c r="B632" s="62">
        <v>12612</v>
      </c>
      <c r="C632" s="61" t="s">
        <v>1702</v>
      </c>
      <c r="D632" s="61" t="s">
        <v>5733</v>
      </c>
      <c r="E632" s="61" t="s">
        <v>5748</v>
      </c>
      <c r="F632" s="61" t="s">
        <v>6253</v>
      </c>
      <c r="G632" s="62">
        <v>7</v>
      </c>
      <c r="H632" s="61" t="s">
        <v>27</v>
      </c>
      <c r="I632" s="61" t="s">
        <v>1675</v>
      </c>
      <c r="J632" s="61" t="s">
        <v>5734</v>
      </c>
      <c r="K632" s="61" t="s">
        <v>5748</v>
      </c>
      <c r="L632" s="61" t="s">
        <v>2032</v>
      </c>
      <c r="M632" s="61" t="s">
        <v>1702</v>
      </c>
      <c r="N632" s="61" t="s">
        <v>1702</v>
      </c>
      <c r="O632" s="61" t="s">
        <v>1941</v>
      </c>
      <c r="P632" s="61">
        <v>1</v>
      </c>
      <c r="Q632" s="61">
        <v>217</v>
      </c>
      <c r="R632" s="61">
        <v>217</v>
      </c>
      <c r="S632" s="61" t="s">
        <v>4397</v>
      </c>
      <c r="T632" s="61" t="s">
        <v>4397</v>
      </c>
      <c r="U632" s="61" t="s">
        <v>2041</v>
      </c>
      <c r="V632" s="61" t="s">
        <v>5745</v>
      </c>
      <c r="W632" s="61" t="s">
        <v>1938</v>
      </c>
      <c r="X632" s="61" t="s">
        <v>1447</v>
      </c>
      <c r="Y632" s="61" t="s">
        <v>4248</v>
      </c>
      <c r="Z632" s="62">
        <v>200</v>
      </c>
      <c r="AA632" s="61">
        <v>76</v>
      </c>
      <c r="AB632" s="62">
        <v>200</v>
      </c>
      <c r="AC632" s="61">
        <v>76</v>
      </c>
      <c r="AD632" s="62">
        <v>200</v>
      </c>
      <c r="AE632" s="61">
        <v>76</v>
      </c>
      <c r="AF632" s="61" t="s">
        <v>2206</v>
      </c>
      <c r="AG632" s="61" t="s">
        <v>1959</v>
      </c>
      <c r="AH632" s="61" t="s">
        <v>1702</v>
      </c>
      <c r="AI632" s="61">
        <v>0</v>
      </c>
      <c r="AJ632" s="61" t="s">
        <v>5408</v>
      </c>
      <c r="AK632" s="62">
        <v>2026</v>
      </c>
      <c r="AL632" s="62">
        <v>3</v>
      </c>
      <c r="AM632" s="62">
        <v>0</v>
      </c>
      <c r="AN632" s="62">
        <v>1</v>
      </c>
      <c r="AO632" s="62">
        <v>22</v>
      </c>
      <c r="AP632" s="61" t="s">
        <v>27</v>
      </c>
      <c r="AQ632" s="61" t="s">
        <v>1221</v>
      </c>
      <c r="AR632" s="61" t="s">
        <v>2794</v>
      </c>
      <c r="AS632" s="61" t="s">
        <v>5735</v>
      </c>
      <c r="AT632" s="61" t="s">
        <v>1702</v>
      </c>
      <c r="AU632" s="61" t="b">
        <v>1</v>
      </c>
      <c r="AV632" s="61" t="b">
        <v>0</v>
      </c>
      <c r="AW632" s="61" t="s">
        <v>1702</v>
      </c>
      <c r="AX632" s="61" t="s">
        <v>1702</v>
      </c>
      <c r="AY632" s="61">
        <v>0</v>
      </c>
      <c r="AZ632" s="61">
        <v>0</v>
      </c>
      <c r="BA632" s="61">
        <v>0</v>
      </c>
      <c r="BB632" s="61" t="s">
        <v>5730</v>
      </c>
      <c r="BC632" s="61">
        <v>4</v>
      </c>
      <c r="BD632" s="61" t="b">
        <v>0</v>
      </c>
      <c r="BH632" s="47" t="s">
        <v>1197</v>
      </c>
      <c r="BI632" s="47" t="str">
        <f t="shared" si="19"/>
        <v>Z18</v>
      </c>
      <c r="BJ632" s="47">
        <v>1219</v>
      </c>
    </row>
    <row r="633" spans="1:62" hidden="1">
      <c r="A633" s="61" t="b">
        <v>0</v>
      </c>
      <c r="B633" s="62">
        <v>12614</v>
      </c>
      <c r="C633" s="61" t="s">
        <v>1702</v>
      </c>
      <c r="D633" s="61" t="s">
        <v>5733</v>
      </c>
      <c r="E633" s="61" t="s">
        <v>6903</v>
      </c>
      <c r="F633" s="61" t="s">
        <v>6253</v>
      </c>
      <c r="G633" s="62" t="s">
        <v>1702</v>
      </c>
      <c r="H633" s="61" t="s">
        <v>29</v>
      </c>
      <c r="I633" s="61" t="s">
        <v>1675</v>
      </c>
      <c r="J633" s="61" t="s">
        <v>5734</v>
      </c>
      <c r="K633" s="61" t="s">
        <v>6903</v>
      </c>
      <c r="L633" s="61" t="s">
        <v>2032</v>
      </c>
      <c r="M633" s="61" t="s">
        <v>1702</v>
      </c>
      <c r="N633" s="61" t="s">
        <v>1702</v>
      </c>
      <c r="O633" s="61" t="s">
        <v>1941</v>
      </c>
      <c r="P633" s="61">
        <v>1</v>
      </c>
      <c r="Q633" s="61">
        <v>200</v>
      </c>
      <c r="R633" s="61">
        <v>200</v>
      </c>
      <c r="S633" s="61" t="s">
        <v>3489</v>
      </c>
      <c r="T633" s="61" t="s">
        <v>3489</v>
      </c>
      <c r="U633" s="61" t="s">
        <v>2041</v>
      </c>
      <c r="V633" s="61" t="s">
        <v>6904</v>
      </c>
      <c r="W633" s="61" t="s">
        <v>1938</v>
      </c>
      <c r="X633" s="61" t="s">
        <v>1447</v>
      </c>
      <c r="Y633" s="61" t="s">
        <v>4248</v>
      </c>
      <c r="Z633" s="62">
        <v>122</v>
      </c>
      <c r="AA633" s="61">
        <v>39</v>
      </c>
      <c r="AB633" s="62">
        <v>122</v>
      </c>
      <c r="AC633" s="61">
        <v>39</v>
      </c>
      <c r="AD633" s="62">
        <v>122</v>
      </c>
      <c r="AE633" s="61">
        <v>39</v>
      </c>
      <c r="AF633" s="61" t="s">
        <v>2392</v>
      </c>
      <c r="AG633" s="61" t="s">
        <v>1959</v>
      </c>
      <c r="AH633" s="61" t="s">
        <v>1702</v>
      </c>
      <c r="AI633" s="61">
        <v>0</v>
      </c>
      <c r="AJ633" s="61" t="s">
        <v>6849</v>
      </c>
      <c r="AK633" s="62">
        <v>2026</v>
      </c>
      <c r="AL633" s="62">
        <v>5</v>
      </c>
      <c r="AM633" s="62">
        <v>0</v>
      </c>
      <c r="AN633" s="62">
        <v>0</v>
      </c>
      <c r="AO633" s="62">
        <v>14</v>
      </c>
      <c r="AP633" s="61" t="s">
        <v>29</v>
      </c>
      <c r="AQ633" s="61" t="s">
        <v>1221</v>
      </c>
      <c r="AR633" s="61" t="s">
        <v>3490</v>
      </c>
      <c r="AS633" s="61" t="s">
        <v>5735</v>
      </c>
      <c r="AT633" s="61" t="s">
        <v>1702</v>
      </c>
      <c r="AU633" s="61" t="b">
        <v>0</v>
      </c>
      <c r="AV633" s="61" t="b">
        <v>0</v>
      </c>
      <c r="AW633" s="61" t="s">
        <v>1702</v>
      </c>
      <c r="AX633" s="61" t="s">
        <v>1702</v>
      </c>
      <c r="AY633" s="61">
        <v>0</v>
      </c>
      <c r="AZ633" s="61">
        <v>0</v>
      </c>
      <c r="BA633" s="61">
        <v>0</v>
      </c>
      <c r="BB633" s="61" t="s">
        <v>5730</v>
      </c>
      <c r="BC633" s="61">
        <v>4</v>
      </c>
      <c r="BD633" s="61" t="b">
        <v>0</v>
      </c>
      <c r="BH633" s="47" t="s">
        <v>1197</v>
      </c>
      <c r="BI633" s="47" t="str">
        <f t="shared" si="19"/>
        <v>Z18</v>
      </c>
      <c r="BJ633" s="47">
        <v>1219</v>
      </c>
    </row>
    <row r="634" spans="1:62" hidden="1">
      <c r="A634" s="61" t="b">
        <v>0</v>
      </c>
      <c r="B634" s="62">
        <v>12616</v>
      </c>
      <c r="C634" s="61" t="s">
        <v>1702</v>
      </c>
      <c r="D634" s="61" t="s">
        <v>5749</v>
      </c>
      <c r="E634" s="61" t="s">
        <v>5750</v>
      </c>
      <c r="F634" s="61" t="s">
        <v>4874</v>
      </c>
      <c r="G634" s="62" t="s">
        <v>1702</v>
      </c>
      <c r="H634" s="61" t="s">
        <v>822</v>
      </c>
      <c r="I634" s="61" t="s">
        <v>1675</v>
      </c>
      <c r="J634" s="61" t="s">
        <v>5751</v>
      </c>
      <c r="K634" s="61" t="s">
        <v>5752</v>
      </c>
      <c r="L634" s="61" t="s">
        <v>2032</v>
      </c>
      <c r="M634" s="61" t="s">
        <v>1702</v>
      </c>
      <c r="N634" s="61" t="s">
        <v>1702</v>
      </c>
      <c r="O634" s="61" t="s">
        <v>1941</v>
      </c>
      <c r="P634" s="61">
        <v>1.2</v>
      </c>
      <c r="Q634" s="61">
        <v>872</v>
      </c>
      <c r="R634" s="61">
        <v>1390</v>
      </c>
      <c r="S634" s="61" t="s">
        <v>2818</v>
      </c>
      <c r="T634" s="61" t="s">
        <v>2818</v>
      </c>
      <c r="U634" s="61" t="s">
        <v>2041</v>
      </c>
      <c r="V634" s="61" t="s">
        <v>5753</v>
      </c>
      <c r="W634" s="61" t="s">
        <v>1938</v>
      </c>
      <c r="X634" s="61" t="s">
        <v>1447</v>
      </c>
      <c r="Y634" s="61" t="s">
        <v>4248</v>
      </c>
      <c r="Z634" s="62">
        <v>15</v>
      </c>
      <c r="AA634" s="61">
        <v>175</v>
      </c>
      <c r="AB634" s="62">
        <v>15</v>
      </c>
      <c r="AC634" s="61">
        <v>175</v>
      </c>
      <c r="AD634" s="62">
        <v>15</v>
      </c>
      <c r="AE634" s="61">
        <v>175</v>
      </c>
      <c r="AF634" s="61" t="s">
        <v>2282</v>
      </c>
      <c r="AG634" s="61" t="s">
        <v>3734</v>
      </c>
      <c r="AH634" s="61" t="s">
        <v>5754</v>
      </c>
      <c r="AI634" s="61">
        <v>0</v>
      </c>
      <c r="AJ634" s="61" t="s">
        <v>5627</v>
      </c>
      <c r="AK634" s="62">
        <v>2026</v>
      </c>
      <c r="AL634" s="62">
        <v>3</v>
      </c>
      <c r="AM634" s="62">
        <v>0</v>
      </c>
      <c r="AN634" s="62">
        <v>2</v>
      </c>
      <c r="AO634" s="62">
        <v>0</v>
      </c>
      <c r="AP634" s="61" t="s">
        <v>822</v>
      </c>
      <c r="AQ634" s="61" t="s">
        <v>1221</v>
      </c>
      <c r="AR634" s="61" t="s">
        <v>2819</v>
      </c>
      <c r="AS634" s="61" t="s">
        <v>5755</v>
      </c>
      <c r="AT634" s="61" t="s">
        <v>1702</v>
      </c>
      <c r="AU634" s="61" t="b">
        <v>1</v>
      </c>
      <c r="AV634" s="61" t="b">
        <v>0</v>
      </c>
      <c r="AW634" s="61" t="s">
        <v>1702</v>
      </c>
      <c r="AX634" s="61" t="s">
        <v>1702</v>
      </c>
      <c r="AY634" s="61">
        <v>0</v>
      </c>
      <c r="AZ634" s="61">
        <v>0</v>
      </c>
      <c r="BA634" s="61">
        <v>0</v>
      </c>
      <c r="BB634" s="61" t="s">
        <v>5730</v>
      </c>
      <c r="BC634" s="61">
        <v>5</v>
      </c>
      <c r="BD634" s="61" t="b">
        <v>0</v>
      </c>
      <c r="BH634" s="47" t="s">
        <v>1197</v>
      </c>
      <c r="BI634" s="47" t="str">
        <f t="shared" si="19"/>
        <v>Z18</v>
      </c>
      <c r="BJ634" s="47">
        <v>1219</v>
      </c>
    </row>
    <row r="635" spans="1:62" hidden="1">
      <c r="A635" s="61" t="b">
        <v>0</v>
      </c>
      <c r="B635" s="62">
        <v>12619</v>
      </c>
      <c r="C635" s="61" t="s">
        <v>1702</v>
      </c>
      <c r="D635" s="61" t="s">
        <v>5756</v>
      </c>
      <c r="E635" s="61" t="s">
        <v>5757</v>
      </c>
      <c r="F635" s="61" t="s">
        <v>4874</v>
      </c>
      <c r="G635" s="62" t="s">
        <v>1702</v>
      </c>
      <c r="H635" s="61" t="s">
        <v>820</v>
      </c>
      <c r="I635" s="61" t="s">
        <v>1675</v>
      </c>
      <c r="J635" s="61" t="s">
        <v>5758</v>
      </c>
      <c r="K635" s="61" t="s">
        <v>5757</v>
      </c>
      <c r="L635" s="61" t="s">
        <v>2032</v>
      </c>
      <c r="M635" s="61" t="s">
        <v>1702</v>
      </c>
      <c r="N635" s="61" t="s">
        <v>1702</v>
      </c>
      <c r="O635" s="61" t="s">
        <v>1941</v>
      </c>
      <c r="P635" s="61">
        <v>1.2</v>
      </c>
      <c r="Q635" s="61">
        <v>863</v>
      </c>
      <c r="R635" s="61">
        <v>1086</v>
      </c>
      <c r="S635" s="61" t="s">
        <v>2895</v>
      </c>
      <c r="T635" s="61" t="s">
        <v>1702</v>
      </c>
      <c r="U635" s="61" t="s">
        <v>2041</v>
      </c>
      <c r="V635" s="61" t="s">
        <v>5759</v>
      </c>
      <c r="W635" s="61" t="s">
        <v>1938</v>
      </c>
      <c r="X635" s="61" t="s">
        <v>1447</v>
      </c>
      <c r="Y635" s="61" t="s">
        <v>4248</v>
      </c>
      <c r="Z635" s="62">
        <v>14</v>
      </c>
      <c r="AA635" s="61">
        <v>126</v>
      </c>
      <c r="AB635" s="62">
        <v>14</v>
      </c>
      <c r="AC635" s="61">
        <v>126</v>
      </c>
      <c r="AD635" s="62">
        <v>14</v>
      </c>
      <c r="AE635" s="61">
        <v>126</v>
      </c>
      <c r="AF635" s="61" t="s">
        <v>5675</v>
      </c>
      <c r="AG635" s="61" t="s">
        <v>3734</v>
      </c>
      <c r="AH635" s="61" t="s">
        <v>5760</v>
      </c>
      <c r="AI635" s="61">
        <v>0</v>
      </c>
      <c r="AJ635" s="61" t="s">
        <v>5392</v>
      </c>
      <c r="AK635" s="62">
        <v>2026</v>
      </c>
      <c r="AL635" s="62">
        <v>3</v>
      </c>
      <c r="AM635" s="62">
        <v>0</v>
      </c>
      <c r="AN635" s="62">
        <v>1</v>
      </c>
      <c r="AO635" s="62">
        <v>29</v>
      </c>
      <c r="AP635" s="61" t="s">
        <v>820</v>
      </c>
      <c r="AQ635" s="61" t="s">
        <v>1221</v>
      </c>
      <c r="AR635" s="61" t="s">
        <v>2896</v>
      </c>
      <c r="AS635" s="61" t="s">
        <v>4255</v>
      </c>
      <c r="AT635" s="61" t="s">
        <v>1702</v>
      </c>
      <c r="AU635" s="61" t="b">
        <v>1</v>
      </c>
      <c r="AV635" s="61" t="b">
        <v>0</v>
      </c>
      <c r="AW635" s="61" t="s">
        <v>1702</v>
      </c>
      <c r="AX635" s="61" t="s">
        <v>1702</v>
      </c>
      <c r="AY635" s="61">
        <v>0</v>
      </c>
      <c r="AZ635" s="61">
        <v>0</v>
      </c>
      <c r="BA635" s="61">
        <v>0</v>
      </c>
      <c r="BB635" s="61" t="s">
        <v>5730</v>
      </c>
      <c r="BC635" s="61">
        <v>5</v>
      </c>
      <c r="BD635" s="61" t="b">
        <v>0</v>
      </c>
      <c r="BH635" s="47" t="s">
        <v>1197</v>
      </c>
      <c r="BI635" s="47" t="str">
        <f t="shared" si="19"/>
        <v>Z18</v>
      </c>
      <c r="BJ635" s="47">
        <v>1219</v>
      </c>
    </row>
    <row r="636" spans="1:62" hidden="1">
      <c r="A636" s="61" t="b">
        <v>0</v>
      </c>
      <c r="B636" s="62">
        <v>12654</v>
      </c>
      <c r="C636" s="61" t="s">
        <v>1702</v>
      </c>
      <c r="D636" s="61" t="s">
        <v>4261</v>
      </c>
      <c r="E636" s="61" t="s">
        <v>5763</v>
      </c>
      <c r="F636" s="61" t="s">
        <v>1702</v>
      </c>
      <c r="G636" s="62" t="s">
        <v>1702</v>
      </c>
      <c r="H636" s="61" t="s">
        <v>1702</v>
      </c>
      <c r="I636" s="61" t="s">
        <v>1675</v>
      </c>
      <c r="J636" s="61" t="s">
        <v>4262</v>
      </c>
      <c r="K636" s="61" t="s">
        <v>5763</v>
      </c>
      <c r="L636" s="61" t="s">
        <v>2032</v>
      </c>
      <c r="M636" s="61" t="s">
        <v>1702</v>
      </c>
      <c r="N636" s="61" t="s">
        <v>1702</v>
      </c>
      <c r="O636" s="61" t="s">
        <v>1954</v>
      </c>
      <c r="P636" s="61">
        <v>0.6</v>
      </c>
      <c r="Q636" s="61">
        <v>40</v>
      </c>
      <c r="R636" s="61">
        <v>0</v>
      </c>
      <c r="S636" s="61" t="s">
        <v>5764</v>
      </c>
      <c r="T636" s="61" t="s">
        <v>5764</v>
      </c>
      <c r="U636" s="61" t="s">
        <v>2041</v>
      </c>
      <c r="V636" s="61" t="s">
        <v>5765</v>
      </c>
      <c r="W636" s="61" t="s">
        <v>1955</v>
      </c>
      <c r="X636" s="61" t="s">
        <v>1447</v>
      </c>
      <c r="Y636" s="61" t="s">
        <v>4438</v>
      </c>
      <c r="Z636" s="62">
        <v>1</v>
      </c>
      <c r="AA636" s="61">
        <v>153</v>
      </c>
      <c r="AB636" s="62">
        <v>1</v>
      </c>
      <c r="AC636" s="61">
        <v>153</v>
      </c>
      <c r="AD636" s="62">
        <v>1</v>
      </c>
      <c r="AE636" s="61">
        <v>153</v>
      </c>
      <c r="AF636" s="61" t="s">
        <v>5068</v>
      </c>
      <c r="AG636" s="61" t="s">
        <v>1958</v>
      </c>
      <c r="AH636" s="61" t="s">
        <v>1702</v>
      </c>
      <c r="AI636" s="61">
        <v>0</v>
      </c>
      <c r="AJ636" s="61" t="s">
        <v>5392</v>
      </c>
      <c r="AK636" s="62">
        <v>2026</v>
      </c>
      <c r="AL636" s="62">
        <v>3</v>
      </c>
      <c r="AM636" s="62">
        <v>0</v>
      </c>
      <c r="AN636" s="62">
        <v>1</v>
      </c>
      <c r="AO636" s="62">
        <v>29</v>
      </c>
      <c r="AP636" s="61" t="s">
        <v>1702</v>
      </c>
      <c r="AQ636" s="61" t="s">
        <v>1702</v>
      </c>
      <c r="AR636" s="61" t="s">
        <v>1702</v>
      </c>
      <c r="AS636" s="61" t="s">
        <v>4263</v>
      </c>
      <c r="AT636" s="61" t="s">
        <v>1702</v>
      </c>
      <c r="AU636" s="61" t="b">
        <v>1</v>
      </c>
      <c r="AV636" s="61" t="b">
        <v>0</v>
      </c>
      <c r="AW636" s="61" t="s">
        <v>1702</v>
      </c>
      <c r="AX636" s="61" t="s">
        <v>1702</v>
      </c>
      <c r="AY636" s="61">
        <v>0</v>
      </c>
      <c r="AZ636" s="61">
        <v>0</v>
      </c>
      <c r="BA636" s="61">
        <v>0</v>
      </c>
      <c r="BB636" s="61" t="s">
        <v>2002</v>
      </c>
      <c r="BC636" s="61">
        <v>2</v>
      </c>
      <c r="BD636" s="61" t="b">
        <v>0</v>
      </c>
      <c r="BH636" s="47" t="str">
        <f t="shared" si="18"/>
        <v>SGCD</v>
      </c>
      <c r="BI636" s="47" t="str">
        <f t="shared" si="19"/>
        <v>Z08</v>
      </c>
      <c r="BJ636" s="47">
        <v>1219</v>
      </c>
    </row>
    <row r="637" spans="1:62" hidden="1">
      <c r="A637" s="61" t="b">
        <v>0</v>
      </c>
      <c r="B637" s="62">
        <v>12655</v>
      </c>
      <c r="C637" s="61" t="s">
        <v>1702</v>
      </c>
      <c r="D637" s="61" t="s">
        <v>4261</v>
      </c>
      <c r="E637" s="61" t="s">
        <v>6905</v>
      </c>
      <c r="F637" s="61" t="s">
        <v>5487</v>
      </c>
      <c r="G637" s="62" t="s">
        <v>1702</v>
      </c>
      <c r="H637" s="61" t="s">
        <v>1018</v>
      </c>
      <c r="I637" s="61" t="s">
        <v>1675</v>
      </c>
      <c r="J637" s="61" t="s">
        <v>4262</v>
      </c>
      <c r="K637" s="61" t="s">
        <v>6905</v>
      </c>
      <c r="L637" s="61" t="s">
        <v>2032</v>
      </c>
      <c r="M637" s="61" t="s">
        <v>1702</v>
      </c>
      <c r="N637" s="61" t="s">
        <v>1702</v>
      </c>
      <c r="O637" s="61" t="s">
        <v>1954</v>
      </c>
      <c r="P637" s="61">
        <v>0.6</v>
      </c>
      <c r="Q637" s="61">
        <v>510</v>
      </c>
      <c r="R637" s="61">
        <v>1230</v>
      </c>
      <c r="S637" s="61" t="s">
        <v>5761</v>
      </c>
      <c r="T637" s="61" t="s">
        <v>5761</v>
      </c>
      <c r="U637" s="61" t="s">
        <v>2041</v>
      </c>
      <c r="V637" s="61" t="s">
        <v>6906</v>
      </c>
      <c r="W637" s="61" t="s">
        <v>1955</v>
      </c>
      <c r="X637" s="61" t="s">
        <v>1447</v>
      </c>
      <c r="Y637" s="61" t="s">
        <v>4438</v>
      </c>
      <c r="Z637" s="62">
        <v>51</v>
      </c>
      <c r="AA637" s="61">
        <v>149</v>
      </c>
      <c r="AB637" s="62">
        <v>51</v>
      </c>
      <c r="AC637" s="61">
        <v>149</v>
      </c>
      <c r="AD637" s="62">
        <v>51</v>
      </c>
      <c r="AE637" s="61">
        <v>149</v>
      </c>
      <c r="AF637" s="61" t="s">
        <v>2206</v>
      </c>
      <c r="AG637" s="61" t="s">
        <v>1959</v>
      </c>
      <c r="AH637" s="61" t="s">
        <v>1702</v>
      </c>
      <c r="AI637" s="61">
        <v>0</v>
      </c>
      <c r="AJ637" s="61" t="s">
        <v>6656</v>
      </c>
      <c r="AK637" s="62">
        <v>2026</v>
      </c>
      <c r="AL637" s="62">
        <v>4</v>
      </c>
      <c r="AM637" s="62">
        <v>0</v>
      </c>
      <c r="AN637" s="62">
        <v>0</v>
      </c>
      <c r="AO637" s="62">
        <v>25</v>
      </c>
      <c r="AP637" s="61" t="s">
        <v>1018</v>
      </c>
      <c r="AQ637" s="61" t="s">
        <v>1547</v>
      </c>
      <c r="AR637" s="61" t="s">
        <v>5762</v>
      </c>
      <c r="AS637" s="61" t="s">
        <v>4263</v>
      </c>
      <c r="AT637" s="61" t="s">
        <v>1702</v>
      </c>
      <c r="AU637" s="61" t="b">
        <v>1</v>
      </c>
      <c r="AV637" s="61" t="b">
        <v>0</v>
      </c>
      <c r="AW637" s="61" t="s">
        <v>1702</v>
      </c>
      <c r="AX637" s="61" t="s">
        <v>1702</v>
      </c>
      <c r="AY637" s="61">
        <v>0</v>
      </c>
      <c r="AZ637" s="61">
        <v>0</v>
      </c>
      <c r="BA637" s="61">
        <v>0</v>
      </c>
      <c r="BB637" s="61" t="s">
        <v>2002</v>
      </c>
      <c r="BC637" s="61">
        <v>2</v>
      </c>
      <c r="BD637" s="61" t="b">
        <v>0</v>
      </c>
      <c r="BH637" s="47" t="str">
        <f t="shared" si="18"/>
        <v>SGCD</v>
      </c>
      <c r="BI637" s="47" t="str">
        <f t="shared" si="19"/>
        <v>Z08</v>
      </c>
      <c r="BJ637" s="47">
        <v>1219</v>
      </c>
    </row>
    <row r="638" spans="1:62" hidden="1">
      <c r="A638" s="61" t="b">
        <v>0</v>
      </c>
      <c r="B638" s="62">
        <v>12656</v>
      </c>
      <c r="C638" s="61" t="s">
        <v>1702</v>
      </c>
      <c r="D638" s="61" t="s">
        <v>4265</v>
      </c>
      <c r="E638" s="61" t="s">
        <v>6907</v>
      </c>
      <c r="F638" s="61" t="s">
        <v>6264</v>
      </c>
      <c r="G638" s="62" t="s">
        <v>1702</v>
      </c>
      <c r="H638" s="61" t="s">
        <v>672</v>
      </c>
      <c r="I638" s="61" t="s">
        <v>1675</v>
      </c>
      <c r="J638" s="61" t="s">
        <v>4266</v>
      </c>
      <c r="K638" s="61" t="s">
        <v>6908</v>
      </c>
      <c r="L638" s="61" t="s">
        <v>2032</v>
      </c>
      <c r="M638" s="61" t="s">
        <v>1702</v>
      </c>
      <c r="N638" s="61" t="s">
        <v>1702</v>
      </c>
      <c r="O638" s="61" t="s">
        <v>1954</v>
      </c>
      <c r="P638" s="61">
        <v>0.6</v>
      </c>
      <c r="Q638" s="61">
        <v>900</v>
      </c>
      <c r="R638" s="61">
        <v>900</v>
      </c>
      <c r="S638" s="61" t="s">
        <v>2347</v>
      </c>
      <c r="T638" s="61" t="s">
        <v>2347</v>
      </c>
      <c r="U638" s="61" t="s">
        <v>2041</v>
      </c>
      <c r="V638" s="61" t="s">
        <v>6909</v>
      </c>
      <c r="W638" s="61" t="s">
        <v>1955</v>
      </c>
      <c r="X638" s="61" t="s">
        <v>1447</v>
      </c>
      <c r="Y638" s="61" t="s">
        <v>4439</v>
      </c>
      <c r="Z638" s="62">
        <v>51</v>
      </c>
      <c r="AA638" s="61">
        <v>193</v>
      </c>
      <c r="AB638" s="62">
        <v>51</v>
      </c>
      <c r="AC638" s="61">
        <v>193</v>
      </c>
      <c r="AD638" s="62">
        <v>51</v>
      </c>
      <c r="AE638" s="61">
        <v>193</v>
      </c>
      <c r="AF638" s="61" t="s">
        <v>5675</v>
      </c>
      <c r="AG638" s="61" t="s">
        <v>3734</v>
      </c>
      <c r="AH638" s="61" t="s">
        <v>6910</v>
      </c>
      <c r="AI638" s="61">
        <v>0</v>
      </c>
      <c r="AJ638" s="61" t="s">
        <v>6229</v>
      </c>
      <c r="AK638" s="62">
        <v>2026</v>
      </c>
      <c r="AL638" s="62">
        <v>5</v>
      </c>
      <c r="AM638" s="62">
        <v>0</v>
      </c>
      <c r="AN638" s="62">
        <v>0</v>
      </c>
      <c r="AO638" s="62">
        <v>12</v>
      </c>
      <c r="AP638" s="61" t="s">
        <v>672</v>
      </c>
      <c r="AQ638" s="61" t="s">
        <v>1547</v>
      </c>
      <c r="AR638" s="61" t="s">
        <v>2349</v>
      </c>
      <c r="AS638" s="61" t="s">
        <v>4267</v>
      </c>
      <c r="AT638" s="61" t="s">
        <v>1702</v>
      </c>
      <c r="AU638" s="61" t="b">
        <v>0</v>
      </c>
      <c r="AV638" s="61" t="b">
        <v>0</v>
      </c>
      <c r="AW638" s="61" t="s">
        <v>1702</v>
      </c>
      <c r="AX638" s="61" t="s">
        <v>1702</v>
      </c>
      <c r="AY638" s="61">
        <v>0</v>
      </c>
      <c r="AZ638" s="61">
        <v>0</v>
      </c>
      <c r="BA638" s="61">
        <v>0</v>
      </c>
      <c r="BB638" s="61" t="s">
        <v>3634</v>
      </c>
      <c r="BC638" s="61">
        <v>2</v>
      </c>
      <c r="BD638" s="61" t="b">
        <v>0</v>
      </c>
      <c r="BH638" s="47" t="str">
        <f t="shared" si="18"/>
        <v>SGCD</v>
      </c>
      <c r="BI638" s="47" t="str">
        <f t="shared" si="19"/>
        <v>Z08</v>
      </c>
      <c r="BJ638" s="47">
        <v>915</v>
      </c>
    </row>
    <row r="639" spans="1:62" hidden="1">
      <c r="A639" s="61" t="b">
        <v>0</v>
      </c>
      <c r="B639" s="62">
        <v>12657</v>
      </c>
      <c r="C639" s="61" t="s">
        <v>6911</v>
      </c>
      <c r="D639" s="61" t="s">
        <v>4268</v>
      </c>
      <c r="E639" s="61" t="s">
        <v>5766</v>
      </c>
      <c r="F639" s="61" t="s">
        <v>5683</v>
      </c>
      <c r="G639" s="62" t="s">
        <v>1702</v>
      </c>
      <c r="H639" s="61" t="s">
        <v>674</v>
      </c>
      <c r="I639" s="61" t="s">
        <v>1675</v>
      </c>
      <c r="J639" s="61" t="s">
        <v>4269</v>
      </c>
      <c r="K639" s="61" t="s">
        <v>5767</v>
      </c>
      <c r="L639" s="61" t="s">
        <v>2032</v>
      </c>
      <c r="M639" s="61" t="s">
        <v>1702</v>
      </c>
      <c r="N639" s="61" t="s">
        <v>1702</v>
      </c>
      <c r="O639" s="61" t="s">
        <v>1954</v>
      </c>
      <c r="P639" s="61">
        <v>0.6</v>
      </c>
      <c r="Q639" s="61">
        <v>900</v>
      </c>
      <c r="R639" s="61">
        <v>900</v>
      </c>
      <c r="S639" s="61" t="s">
        <v>2347</v>
      </c>
      <c r="T639" s="61" t="s">
        <v>2347</v>
      </c>
      <c r="U639" s="61" t="s">
        <v>2041</v>
      </c>
      <c r="V639" s="61" t="s">
        <v>5768</v>
      </c>
      <c r="W639" s="61" t="s">
        <v>1955</v>
      </c>
      <c r="X639" s="61" t="s">
        <v>1447</v>
      </c>
      <c r="Y639" s="61" t="s">
        <v>4439</v>
      </c>
      <c r="Z639" s="62">
        <v>23</v>
      </c>
      <c r="AA639" s="61">
        <v>86</v>
      </c>
      <c r="AB639" s="62">
        <v>23</v>
      </c>
      <c r="AC639" s="61">
        <v>0</v>
      </c>
      <c r="AD639" s="62">
        <v>23</v>
      </c>
      <c r="AE639" s="61">
        <v>86</v>
      </c>
      <c r="AF639" s="61" t="s">
        <v>2275</v>
      </c>
      <c r="AG639" s="61" t="s">
        <v>3734</v>
      </c>
      <c r="AH639" s="61" t="s">
        <v>5769</v>
      </c>
      <c r="AI639" s="61">
        <v>0</v>
      </c>
      <c r="AJ639" s="61" t="s">
        <v>5565</v>
      </c>
      <c r="AK639" s="62">
        <v>2026</v>
      </c>
      <c r="AL639" s="62">
        <v>3</v>
      </c>
      <c r="AM639" s="62">
        <v>0</v>
      </c>
      <c r="AN639" s="62">
        <v>1</v>
      </c>
      <c r="AO639" s="62">
        <v>20</v>
      </c>
      <c r="AP639" s="61" t="s">
        <v>674</v>
      </c>
      <c r="AQ639" s="61" t="s">
        <v>1547</v>
      </c>
      <c r="AR639" s="61" t="s">
        <v>2349</v>
      </c>
      <c r="AS639" s="61" t="s">
        <v>4267</v>
      </c>
      <c r="AT639" s="61" t="s">
        <v>1702</v>
      </c>
      <c r="AU639" s="61" t="b">
        <v>1</v>
      </c>
      <c r="AV639" s="61" t="b">
        <v>0</v>
      </c>
      <c r="AW639" s="61" t="s">
        <v>1702</v>
      </c>
      <c r="AX639" s="61" t="s">
        <v>1702</v>
      </c>
      <c r="AY639" s="61">
        <v>0</v>
      </c>
      <c r="AZ639" s="61">
        <v>0</v>
      </c>
      <c r="BA639" s="61">
        <v>0</v>
      </c>
      <c r="BB639" s="61" t="s">
        <v>3634</v>
      </c>
      <c r="BC639" s="61">
        <v>2</v>
      </c>
      <c r="BD639" s="61" t="b">
        <v>0</v>
      </c>
      <c r="BH639" s="47" t="str">
        <f t="shared" si="18"/>
        <v>SGCD</v>
      </c>
      <c r="BI639" s="47" t="str">
        <f t="shared" si="19"/>
        <v>Z08</v>
      </c>
      <c r="BJ639" s="47">
        <v>915</v>
      </c>
    </row>
    <row r="640" spans="1:62" hidden="1">
      <c r="A640" s="61" t="b">
        <v>0</v>
      </c>
      <c r="B640" s="62">
        <v>12744</v>
      </c>
      <c r="C640" s="61" t="s">
        <v>1702</v>
      </c>
      <c r="D640" s="61" t="s">
        <v>6912</v>
      </c>
      <c r="E640" s="61" t="s">
        <v>6913</v>
      </c>
      <c r="F640" s="61" t="s">
        <v>6281</v>
      </c>
      <c r="G640" s="62" t="s">
        <v>1702</v>
      </c>
      <c r="H640" s="61" t="s">
        <v>489</v>
      </c>
      <c r="I640" s="61" t="s">
        <v>1675</v>
      </c>
      <c r="J640" s="61" t="s">
        <v>6914</v>
      </c>
      <c r="K640" s="61" t="s">
        <v>6913</v>
      </c>
      <c r="L640" s="61" t="s">
        <v>2032</v>
      </c>
      <c r="M640" s="61" t="s">
        <v>1702</v>
      </c>
      <c r="N640" s="61" t="s">
        <v>1702</v>
      </c>
      <c r="O640" s="61" t="s">
        <v>1945</v>
      </c>
      <c r="P640" s="61">
        <v>1.6</v>
      </c>
      <c r="Q640" s="61">
        <v>79.599999999999994</v>
      </c>
      <c r="R640" s="61">
        <v>339.5</v>
      </c>
      <c r="S640" s="61" t="s">
        <v>3605</v>
      </c>
      <c r="T640" s="61" t="s">
        <v>3605</v>
      </c>
      <c r="U640" s="61" t="s">
        <v>2041</v>
      </c>
      <c r="V640" s="61" t="s">
        <v>6915</v>
      </c>
      <c r="W640" s="61" t="s">
        <v>1938</v>
      </c>
      <c r="X640" s="61" t="s">
        <v>1447</v>
      </c>
      <c r="Y640" s="61" t="s">
        <v>6916</v>
      </c>
      <c r="Z640" s="62">
        <v>420</v>
      </c>
      <c r="AA640" s="61">
        <v>140</v>
      </c>
      <c r="AB640" s="62">
        <v>420</v>
      </c>
      <c r="AC640" s="61">
        <v>140</v>
      </c>
      <c r="AD640" s="62">
        <v>420</v>
      </c>
      <c r="AE640" s="61">
        <v>140</v>
      </c>
      <c r="AF640" s="61" t="s">
        <v>2062</v>
      </c>
      <c r="AG640" s="61" t="s">
        <v>1959</v>
      </c>
      <c r="AH640" s="61" t="s">
        <v>1702</v>
      </c>
      <c r="AI640" s="61">
        <v>0</v>
      </c>
      <c r="AJ640" s="61" t="s">
        <v>6751</v>
      </c>
      <c r="AK640" s="62">
        <v>2026</v>
      </c>
      <c r="AL640" s="62">
        <v>5</v>
      </c>
      <c r="AM640" s="62">
        <v>0</v>
      </c>
      <c r="AN640" s="62">
        <v>0</v>
      </c>
      <c r="AO640" s="62">
        <v>2</v>
      </c>
      <c r="AP640" s="61" t="s">
        <v>489</v>
      </c>
      <c r="AQ640" s="61" t="s">
        <v>1221</v>
      </c>
      <c r="AR640" s="61" t="s">
        <v>3420</v>
      </c>
      <c r="AS640" s="61" t="s">
        <v>6917</v>
      </c>
      <c r="AT640" s="61" t="s">
        <v>1702</v>
      </c>
      <c r="AU640" s="61" t="b">
        <v>0</v>
      </c>
      <c r="AV640" s="61" t="b">
        <v>0</v>
      </c>
      <c r="AW640" s="61" t="s">
        <v>1702</v>
      </c>
      <c r="AX640" s="61" t="s">
        <v>1702</v>
      </c>
      <c r="AY640" s="61">
        <v>0</v>
      </c>
      <c r="AZ640" s="61">
        <v>0</v>
      </c>
      <c r="BA640" s="61">
        <v>0</v>
      </c>
      <c r="BB640" s="61" t="s">
        <v>5730</v>
      </c>
      <c r="BC640" s="61">
        <v>6</v>
      </c>
      <c r="BD640" s="61" t="b">
        <v>0</v>
      </c>
      <c r="BH640" s="47" t="s">
        <v>1197</v>
      </c>
      <c r="BI640" s="47" t="str">
        <f t="shared" si="19"/>
        <v>Z22</v>
      </c>
      <c r="BJ640" s="47">
        <v>1219</v>
      </c>
    </row>
    <row r="641" spans="1:62" hidden="1">
      <c r="A641" s="61" t="b">
        <v>0</v>
      </c>
      <c r="B641" s="62">
        <v>12745</v>
      </c>
      <c r="C641" s="61" t="s">
        <v>1702</v>
      </c>
      <c r="D641" s="61" t="s">
        <v>6912</v>
      </c>
      <c r="E641" s="61" t="s">
        <v>6918</v>
      </c>
      <c r="F641" s="61" t="s">
        <v>6281</v>
      </c>
      <c r="G641" s="62" t="s">
        <v>1702</v>
      </c>
      <c r="H641" s="61" t="s">
        <v>489</v>
      </c>
      <c r="I641" s="61" t="s">
        <v>1675</v>
      </c>
      <c r="J641" s="61" t="s">
        <v>6914</v>
      </c>
      <c r="K641" s="61" t="s">
        <v>6918</v>
      </c>
      <c r="L641" s="61" t="s">
        <v>2032</v>
      </c>
      <c r="M641" s="61" t="s">
        <v>1702</v>
      </c>
      <c r="N641" s="61" t="s">
        <v>1702</v>
      </c>
      <c r="O641" s="61" t="s">
        <v>1945</v>
      </c>
      <c r="P641" s="61">
        <v>1.6</v>
      </c>
      <c r="Q641" s="61">
        <v>79.599999999999994</v>
      </c>
      <c r="R641" s="61">
        <v>339.5</v>
      </c>
      <c r="S641" s="61" t="s">
        <v>3605</v>
      </c>
      <c r="T641" s="61" t="s">
        <v>3605</v>
      </c>
      <c r="U641" s="61" t="s">
        <v>2041</v>
      </c>
      <c r="V641" s="61" t="s">
        <v>6915</v>
      </c>
      <c r="W641" s="61" t="s">
        <v>1938</v>
      </c>
      <c r="X641" s="61" t="s">
        <v>1447</v>
      </c>
      <c r="Y641" s="61" t="s">
        <v>6916</v>
      </c>
      <c r="Z641" s="62">
        <v>266</v>
      </c>
      <c r="AA641" s="61">
        <v>89</v>
      </c>
      <c r="AB641" s="62">
        <v>266</v>
      </c>
      <c r="AC641" s="61">
        <v>89</v>
      </c>
      <c r="AD641" s="62">
        <v>266</v>
      </c>
      <c r="AE641" s="61">
        <v>89</v>
      </c>
      <c r="AF641" s="61" t="s">
        <v>2062</v>
      </c>
      <c r="AG641" s="61" t="s">
        <v>1959</v>
      </c>
      <c r="AH641" s="61" t="s">
        <v>1702</v>
      </c>
      <c r="AI641" s="61">
        <v>0</v>
      </c>
      <c r="AJ641" s="61" t="s">
        <v>6751</v>
      </c>
      <c r="AK641" s="62">
        <v>2026</v>
      </c>
      <c r="AL641" s="62">
        <v>5</v>
      </c>
      <c r="AM641" s="62">
        <v>0</v>
      </c>
      <c r="AN641" s="62">
        <v>0</v>
      </c>
      <c r="AO641" s="62">
        <v>2</v>
      </c>
      <c r="AP641" s="61" t="s">
        <v>489</v>
      </c>
      <c r="AQ641" s="61" t="s">
        <v>1221</v>
      </c>
      <c r="AR641" s="61" t="s">
        <v>3420</v>
      </c>
      <c r="AS641" s="61" t="s">
        <v>6917</v>
      </c>
      <c r="AT641" s="61" t="s">
        <v>1702</v>
      </c>
      <c r="AU641" s="61" t="b">
        <v>0</v>
      </c>
      <c r="AV641" s="61" t="b">
        <v>0</v>
      </c>
      <c r="AW641" s="61" t="s">
        <v>1702</v>
      </c>
      <c r="AX641" s="61" t="s">
        <v>1702</v>
      </c>
      <c r="AY641" s="61">
        <v>0</v>
      </c>
      <c r="AZ641" s="61">
        <v>0</v>
      </c>
      <c r="BA641" s="61">
        <v>0</v>
      </c>
      <c r="BB641" s="61" t="s">
        <v>5730</v>
      </c>
      <c r="BC641" s="61">
        <v>6</v>
      </c>
      <c r="BD641" s="61" t="b">
        <v>0</v>
      </c>
      <c r="BH641" s="47" t="s">
        <v>1197</v>
      </c>
      <c r="BI641" s="47" t="str">
        <f t="shared" si="19"/>
        <v>Z22</v>
      </c>
      <c r="BJ641" s="47">
        <v>1219</v>
      </c>
    </row>
    <row r="642" spans="1:62" hidden="1">
      <c r="A642" s="61" t="b">
        <v>0</v>
      </c>
      <c r="B642" s="62">
        <v>12746</v>
      </c>
      <c r="C642" s="61" t="s">
        <v>1702</v>
      </c>
      <c r="D642" s="61" t="s">
        <v>6912</v>
      </c>
      <c r="E642" s="61" t="s">
        <v>6919</v>
      </c>
      <c r="F642" s="61" t="s">
        <v>5489</v>
      </c>
      <c r="G642" s="62" t="s">
        <v>1702</v>
      </c>
      <c r="H642" s="61" t="s">
        <v>487</v>
      </c>
      <c r="I642" s="61" t="s">
        <v>1675</v>
      </c>
      <c r="J642" s="61" t="s">
        <v>6914</v>
      </c>
      <c r="K642" s="61" t="s">
        <v>6919</v>
      </c>
      <c r="L642" s="61" t="s">
        <v>2032</v>
      </c>
      <c r="M642" s="61" t="s">
        <v>1702</v>
      </c>
      <c r="N642" s="61" t="s">
        <v>1702</v>
      </c>
      <c r="O642" s="61" t="s">
        <v>1945</v>
      </c>
      <c r="P642" s="61">
        <v>1.6</v>
      </c>
      <c r="Q642" s="61">
        <v>79.599999999999994</v>
      </c>
      <c r="R642" s="61">
        <v>339.5</v>
      </c>
      <c r="S642" s="61" t="s">
        <v>3605</v>
      </c>
      <c r="T642" s="61" t="s">
        <v>3605</v>
      </c>
      <c r="U642" s="61" t="s">
        <v>2041</v>
      </c>
      <c r="V642" s="61" t="s">
        <v>6915</v>
      </c>
      <c r="W642" s="61" t="s">
        <v>1938</v>
      </c>
      <c r="X642" s="61" t="s">
        <v>1447</v>
      </c>
      <c r="Y642" s="61" t="s">
        <v>6916</v>
      </c>
      <c r="Z642" s="62">
        <v>2</v>
      </c>
      <c r="AA642" s="61">
        <v>0.6</v>
      </c>
      <c r="AB642" s="62">
        <v>2</v>
      </c>
      <c r="AC642" s="61">
        <v>0.6</v>
      </c>
      <c r="AD642" s="62">
        <v>2</v>
      </c>
      <c r="AE642" s="61">
        <v>0.6</v>
      </c>
      <c r="AF642" s="61" t="s">
        <v>2062</v>
      </c>
      <c r="AG642" s="61" t="s">
        <v>1959</v>
      </c>
      <c r="AH642" s="61" t="s">
        <v>1702</v>
      </c>
      <c r="AI642" s="61">
        <v>0</v>
      </c>
      <c r="AJ642" s="61" t="s">
        <v>6751</v>
      </c>
      <c r="AK642" s="62">
        <v>2026</v>
      </c>
      <c r="AL642" s="62">
        <v>5</v>
      </c>
      <c r="AM642" s="62">
        <v>0</v>
      </c>
      <c r="AN642" s="62">
        <v>0</v>
      </c>
      <c r="AO642" s="62">
        <v>2</v>
      </c>
      <c r="AP642" s="61" t="s">
        <v>487</v>
      </c>
      <c r="AQ642" s="61" t="s">
        <v>1221</v>
      </c>
      <c r="AR642" s="61" t="s">
        <v>3420</v>
      </c>
      <c r="AS642" s="61" t="s">
        <v>6917</v>
      </c>
      <c r="AT642" s="61" t="s">
        <v>1702</v>
      </c>
      <c r="AU642" s="61" t="b">
        <v>0</v>
      </c>
      <c r="AV642" s="61" t="b">
        <v>0</v>
      </c>
      <c r="AW642" s="61" t="s">
        <v>1702</v>
      </c>
      <c r="AX642" s="61" t="s">
        <v>1702</v>
      </c>
      <c r="AY642" s="61">
        <v>0</v>
      </c>
      <c r="AZ642" s="61">
        <v>0</v>
      </c>
      <c r="BA642" s="61">
        <v>0</v>
      </c>
      <c r="BB642" s="61" t="s">
        <v>5730</v>
      </c>
      <c r="BC642" s="61">
        <v>6</v>
      </c>
      <c r="BD642" s="61" t="b">
        <v>0</v>
      </c>
      <c r="BH642" s="47" t="s">
        <v>1197</v>
      </c>
      <c r="BI642" s="47" t="str">
        <f t="shared" si="19"/>
        <v>Z22</v>
      </c>
      <c r="BJ642" s="47">
        <v>1219</v>
      </c>
    </row>
    <row r="643" spans="1:62" hidden="1">
      <c r="A643" s="61" t="b">
        <v>0</v>
      </c>
      <c r="B643" s="62">
        <v>12772</v>
      </c>
      <c r="C643" s="61" t="s">
        <v>6920</v>
      </c>
      <c r="D643" s="61" t="s">
        <v>4440</v>
      </c>
      <c r="E643" s="61" t="s">
        <v>6921</v>
      </c>
      <c r="F643" s="61" t="s">
        <v>6243</v>
      </c>
      <c r="G643" s="62" t="s">
        <v>1702</v>
      </c>
      <c r="H643" s="61" t="s">
        <v>391</v>
      </c>
      <c r="I643" s="61" t="s">
        <v>1675</v>
      </c>
      <c r="J643" s="61" t="s">
        <v>4441</v>
      </c>
      <c r="K643" s="61" t="s">
        <v>6921</v>
      </c>
      <c r="L643" s="61" t="s">
        <v>2032</v>
      </c>
      <c r="M643" s="61" t="s">
        <v>1894</v>
      </c>
      <c r="N643" s="61" t="s">
        <v>1702</v>
      </c>
      <c r="O643" s="61" t="s">
        <v>1954</v>
      </c>
      <c r="P643" s="61">
        <v>0.6</v>
      </c>
      <c r="Q643" s="61">
        <v>250.5</v>
      </c>
      <c r="R643" s="61">
        <v>0</v>
      </c>
      <c r="S643" s="61" t="s">
        <v>5771</v>
      </c>
      <c r="T643" s="61" t="s">
        <v>5771</v>
      </c>
      <c r="U643" s="61" t="s">
        <v>2041</v>
      </c>
      <c r="V643" s="61" t="s">
        <v>6922</v>
      </c>
      <c r="W643" s="61" t="s">
        <v>1967</v>
      </c>
      <c r="X643" s="61" t="s">
        <v>1447</v>
      </c>
      <c r="Y643" s="61" t="s">
        <v>4443</v>
      </c>
      <c r="Z643" s="62">
        <v>1</v>
      </c>
      <c r="AA643" s="61">
        <v>671</v>
      </c>
      <c r="AB643" s="62">
        <v>1</v>
      </c>
      <c r="AC643" s="61">
        <v>0</v>
      </c>
      <c r="AD643" s="62">
        <v>1</v>
      </c>
      <c r="AE643" s="61">
        <v>671</v>
      </c>
      <c r="AF643" s="61" t="s">
        <v>3225</v>
      </c>
      <c r="AG643" s="61" t="s">
        <v>1958</v>
      </c>
      <c r="AH643" s="61" t="s">
        <v>1702</v>
      </c>
      <c r="AI643" s="61">
        <v>0</v>
      </c>
      <c r="AJ643" s="61" t="s">
        <v>6274</v>
      </c>
      <c r="AK643" s="62">
        <v>2026</v>
      </c>
      <c r="AL643" s="62">
        <v>4</v>
      </c>
      <c r="AM643" s="62">
        <v>0</v>
      </c>
      <c r="AN643" s="62">
        <v>0</v>
      </c>
      <c r="AO643" s="62">
        <v>20</v>
      </c>
      <c r="AP643" s="61" t="s">
        <v>391</v>
      </c>
      <c r="AQ643" s="61" t="s">
        <v>1221</v>
      </c>
      <c r="AR643" s="61" t="s">
        <v>5770</v>
      </c>
      <c r="AS643" s="61" t="s">
        <v>4442</v>
      </c>
      <c r="AT643" s="61" t="s">
        <v>1702</v>
      </c>
      <c r="AU643" s="61" t="b">
        <v>1</v>
      </c>
      <c r="AV643" s="61" t="b">
        <v>0</v>
      </c>
      <c r="AW643" s="61" t="s">
        <v>1702</v>
      </c>
      <c r="AX643" s="61" t="s">
        <v>1702</v>
      </c>
      <c r="AY643" s="61">
        <v>0</v>
      </c>
      <c r="AZ643" s="61">
        <v>0</v>
      </c>
      <c r="BA643" s="61">
        <v>0</v>
      </c>
      <c r="BB643" s="61" t="s">
        <v>3636</v>
      </c>
      <c r="BC643" s="61">
        <v>1</v>
      </c>
      <c r="BD643" s="61" t="b">
        <v>0</v>
      </c>
      <c r="BH643" s="47" t="str">
        <f t="shared" si="18"/>
        <v>SGCD</v>
      </c>
      <c r="BI643" s="47" t="str">
        <f t="shared" si="19"/>
        <v>Z08</v>
      </c>
      <c r="BJ643" s="47">
        <v>1219</v>
      </c>
    </row>
    <row r="644" spans="1:62" hidden="1">
      <c r="A644" s="61" t="b">
        <v>0</v>
      </c>
      <c r="B644" s="62">
        <v>12773</v>
      </c>
      <c r="C644" s="61" t="s">
        <v>1702</v>
      </c>
      <c r="D644" s="61" t="s">
        <v>4446</v>
      </c>
      <c r="E644" s="61" t="s">
        <v>6923</v>
      </c>
      <c r="F644" s="61" t="s">
        <v>5487</v>
      </c>
      <c r="G644" s="62" t="s">
        <v>1702</v>
      </c>
      <c r="H644" s="61" t="s">
        <v>384</v>
      </c>
      <c r="I644" s="61" t="s">
        <v>1675</v>
      </c>
      <c r="J644" s="61" t="s">
        <v>4447</v>
      </c>
      <c r="K644" s="61" t="s">
        <v>6923</v>
      </c>
      <c r="L644" s="61" t="s">
        <v>2032</v>
      </c>
      <c r="M644" s="61" t="s">
        <v>1894</v>
      </c>
      <c r="N644" s="61" t="s">
        <v>1702</v>
      </c>
      <c r="O644" s="61" t="s">
        <v>1954</v>
      </c>
      <c r="P644" s="61">
        <v>0.6</v>
      </c>
      <c r="Q644" s="61">
        <v>172</v>
      </c>
      <c r="R644" s="61">
        <v>470</v>
      </c>
      <c r="S644" s="61" t="s">
        <v>2737</v>
      </c>
      <c r="T644" s="61" t="s">
        <v>2737</v>
      </c>
      <c r="U644" s="61" t="s">
        <v>2041</v>
      </c>
      <c r="V644" s="61" t="s">
        <v>6924</v>
      </c>
      <c r="W644" s="61" t="s">
        <v>1967</v>
      </c>
      <c r="X644" s="61" t="s">
        <v>1447</v>
      </c>
      <c r="Y644" s="61" t="s">
        <v>4443</v>
      </c>
      <c r="Z644" s="62">
        <v>29</v>
      </c>
      <c r="AA644" s="61">
        <v>11</v>
      </c>
      <c r="AB644" s="62">
        <v>29</v>
      </c>
      <c r="AC644" s="61">
        <v>11</v>
      </c>
      <c r="AD644" s="62">
        <v>29</v>
      </c>
      <c r="AE644" s="61">
        <v>11</v>
      </c>
      <c r="AF644" s="61" t="s">
        <v>2194</v>
      </c>
      <c r="AG644" s="61" t="s">
        <v>1959</v>
      </c>
      <c r="AH644" s="61" t="s">
        <v>1702</v>
      </c>
      <c r="AI644" s="61">
        <v>0</v>
      </c>
      <c r="AJ644" s="61" t="s">
        <v>6792</v>
      </c>
      <c r="AK644" s="62">
        <v>2026</v>
      </c>
      <c r="AL644" s="62">
        <v>4</v>
      </c>
      <c r="AM644" s="62">
        <v>0</v>
      </c>
      <c r="AN644" s="62">
        <v>0</v>
      </c>
      <c r="AO644" s="62">
        <v>27</v>
      </c>
      <c r="AP644" s="61" t="s">
        <v>384</v>
      </c>
      <c r="AQ644" s="61" t="s">
        <v>1221</v>
      </c>
      <c r="AR644" s="61" t="s">
        <v>2738</v>
      </c>
      <c r="AS644" s="61" t="s">
        <v>4448</v>
      </c>
      <c r="AT644" s="61" t="s">
        <v>1702</v>
      </c>
      <c r="AU644" s="61" t="b">
        <v>1</v>
      </c>
      <c r="AV644" s="61" t="b">
        <v>0</v>
      </c>
      <c r="AW644" s="61" t="s">
        <v>1702</v>
      </c>
      <c r="AX644" s="61" t="s">
        <v>1702</v>
      </c>
      <c r="AY644" s="61">
        <v>0</v>
      </c>
      <c r="AZ644" s="61">
        <v>0</v>
      </c>
      <c r="BA644" s="61">
        <v>0</v>
      </c>
      <c r="BB644" s="61" t="s">
        <v>3636</v>
      </c>
      <c r="BC644" s="61">
        <v>1</v>
      </c>
      <c r="BD644" s="61" t="b">
        <v>0</v>
      </c>
      <c r="BH644" s="47" t="str">
        <f t="shared" si="18"/>
        <v>SGCD</v>
      </c>
      <c r="BI644" s="47" t="str">
        <f t="shared" si="19"/>
        <v>Z08</v>
      </c>
      <c r="BJ644" s="47">
        <v>1219</v>
      </c>
    </row>
    <row r="645" spans="1:62" hidden="1">
      <c r="A645" s="61" t="b">
        <v>0</v>
      </c>
      <c r="B645" s="62">
        <v>12774</v>
      </c>
      <c r="C645" s="61" t="s">
        <v>1702</v>
      </c>
      <c r="D645" s="61" t="s">
        <v>4449</v>
      </c>
      <c r="E645" s="61" t="s">
        <v>6925</v>
      </c>
      <c r="F645" s="61" t="s">
        <v>6264</v>
      </c>
      <c r="G645" s="62" t="s">
        <v>1702</v>
      </c>
      <c r="H645" s="61" t="s">
        <v>672</v>
      </c>
      <c r="I645" s="61" t="s">
        <v>1675</v>
      </c>
      <c r="J645" s="61" t="s">
        <v>4450</v>
      </c>
      <c r="K645" s="61" t="s">
        <v>6925</v>
      </c>
      <c r="L645" s="61" t="s">
        <v>2032</v>
      </c>
      <c r="M645" s="61" t="s">
        <v>1894</v>
      </c>
      <c r="N645" s="61" t="s">
        <v>1702</v>
      </c>
      <c r="O645" s="61" t="s">
        <v>1954</v>
      </c>
      <c r="P645" s="61">
        <v>0.6</v>
      </c>
      <c r="Q645" s="61">
        <v>900</v>
      </c>
      <c r="R645" s="61">
        <v>900</v>
      </c>
      <c r="S645" s="61" t="s">
        <v>2347</v>
      </c>
      <c r="T645" s="61" t="s">
        <v>2347</v>
      </c>
      <c r="U645" s="61" t="s">
        <v>2041</v>
      </c>
      <c r="V645" s="61" t="s">
        <v>6926</v>
      </c>
      <c r="W645" s="61" t="s">
        <v>1967</v>
      </c>
      <c r="X645" s="61" t="s">
        <v>1447</v>
      </c>
      <c r="Y645" s="61" t="s">
        <v>4443</v>
      </c>
      <c r="Z645" s="62">
        <v>200</v>
      </c>
      <c r="AA645" s="61">
        <v>765</v>
      </c>
      <c r="AB645" s="62">
        <v>200</v>
      </c>
      <c r="AC645" s="61">
        <v>765</v>
      </c>
      <c r="AD645" s="62">
        <v>200</v>
      </c>
      <c r="AE645" s="61">
        <v>765</v>
      </c>
      <c r="AF645" s="61" t="s">
        <v>4306</v>
      </c>
      <c r="AG645" s="61" t="s">
        <v>1959</v>
      </c>
      <c r="AH645" s="61" t="s">
        <v>1702</v>
      </c>
      <c r="AI645" s="61">
        <v>0</v>
      </c>
      <c r="AJ645" s="61" t="s">
        <v>6228</v>
      </c>
      <c r="AK645" s="62">
        <v>2026</v>
      </c>
      <c r="AL645" s="62">
        <v>5</v>
      </c>
      <c r="AM645" s="62">
        <v>0</v>
      </c>
      <c r="AN645" s="62">
        <v>0</v>
      </c>
      <c r="AO645" s="62">
        <v>3</v>
      </c>
      <c r="AP645" s="61" t="s">
        <v>672</v>
      </c>
      <c r="AQ645" s="61" t="s">
        <v>1547</v>
      </c>
      <c r="AR645" s="61" t="s">
        <v>2349</v>
      </c>
      <c r="AS645" s="61" t="s">
        <v>4451</v>
      </c>
      <c r="AT645" s="61" t="s">
        <v>1702</v>
      </c>
      <c r="AU645" s="61" t="b">
        <v>0</v>
      </c>
      <c r="AV645" s="61" t="b">
        <v>0</v>
      </c>
      <c r="AW645" s="61" t="s">
        <v>1702</v>
      </c>
      <c r="AX645" s="61" t="s">
        <v>1702</v>
      </c>
      <c r="AY645" s="61">
        <v>0</v>
      </c>
      <c r="AZ645" s="61">
        <v>0</v>
      </c>
      <c r="BA645" s="61">
        <v>0</v>
      </c>
      <c r="BB645" s="61" t="s">
        <v>3636</v>
      </c>
      <c r="BC645" s="61">
        <v>1</v>
      </c>
      <c r="BD645" s="61" t="b">
        <v>0</v>
      </c>
      <c r="BH645" s="47" t="str">
        <f t="shared" si="18"/>
        <v>SGCD</v>
      </c>
      <c r="BI645" s="47" t="str">
        <f t="shared" si="19"/>
        <v>Z08</v>
      </c>
      <c r="BJ645" s="47">
        <v>915</v>
      </c>
    </row>
    <row r="646" spans="1:62" hidden="1">
      <c r="A646" s="61" t="b">
        <v>0</v>
      </c>
      <c r="B646" s="62">
        <v>12775</v>
      </c>
      <c r="C646" s="61" t="s">
        <v>1702</v>
      </c>
      <c r="D646" s="61" t="s">
        <v>4449</v>
      </c>
      <c r="E646" s="61" t="s">
        <v>6927</v>
      </c>
      <c r="F646" s="61" t="s">
        <v>6264</v>
      </c>
      <c r="G646" s="62" t="s">
        <v>1702</v>
      </c>
      <c r="H646" s="61" t="s">
        <v>672</v>
      </c>
      <c r="I646" s="61" t="s">
        <v>1675</v>
      </c>
      <c r="J646" s="61" t="s">
        <v>4450</v>
      </c>
      <c r="K646" s="61" t="s">
        <v>6927</v>
      </c>
      <c r="L646" s="61" t="s">
        <v>2032</v>
      </c>
      <c r="M646" s="61" t="s">
        <v>1894</v>
      </c>
      <c r="N646" s="61" t="s">
        <v>1702</v>
      </c>
      <c r="O646" s="61" t="s">
        <v>1954</v>
      </c>
      <c r="P646" s="61">
        <v>0.6</v>
      </c>
      <c r="Q646" s="61">
        <v>900</v>
      </c>
      <c r="R646" s="61">
        <v>900</v>
      </c>
      <c r="S646" s="61" t="s">
        <v>2347</v>
      </c>
      <c r="T646" s="61" t="s">
        <v>2347</v>
      </c>
      <c r="U646" s="61" t="s">
        <v>2041</v>
      </c>
      <c r="V646" s="61" t="s">
        <v>6926</v>
      </c>
      <c r="W646" s="61" t="s">
        <v>1967</v>
      </c>
      <c r="X646" s="61" t="s">
        <v>1447</v>
      </c>
      <c r="Y646" s="61" t="s">
        <v>4443</v>
      </c>
      <c r="Z646" s="62">
        <v>200</v>
      </c>
      <c r="AA646" s="61">
        <v>765</v>
      </c>
      <c r="AB646" s="62">
        <v>200</v>
      </c>
      <c r="AC646" s="61">
        <v>765</v>
      </c>
      <c r="AD646" s="62">
        <v>200</v>
      </c>
      <c r="AE646" s="61">
        <v>765</v>
      </c>
      <c r="AF646" s="61" t="s">
        <v>4306</v>
      </c>
      <c r="AG646" s="61" t="s">
        <v>1959</v>
      </c>
      <c r="AH646" s="61" t="s">
        <v>1702</v>
      </c>
      <c r="AI646" s="61">
        <v>0</v>
      </c>
      <c r="AJ646" s="61" t="s">
        <v>6228</v>
      </c>
      <c r="AK646" s="62">
        <v>2026</v>
      </c>
      <c r="AL646" s="62">
        <v>5</v>
      </c>
      <c r="AM646" s="62">
        <v>0</v>
      </c>
      <c r="AN646" s="62">
        <v>0</v>
      </c>
      <c r="AO646" s="62">
        <v>3</v>
      </c>
      <c r="AP646" s="61" t="s">
        <v>672</v>
      </c>
      <c r="AQ646" s="61" t="s">
        <v>1547</v>
      </c>
      <c r="AR646" s="61" t="s">
        <v>2349</v>
      </c>
      <c r="AS646" s="61" t="s">
        <v>4451</v>
      </c>
      <c r="AT646" s="61" t="s">
        <v>1702</v>
      </c>
      <c r="AU646" s="61" t="b">
        <v>0</v>
      </c>
      <c r="AV646" s="61" t="b">
        <v>0</v>
      </c>
      <c r="AW646" s="61" t="s">
        <v>1702</v>
      </c>
      <c r="AX646" s="61" t="s">
        <v>1702</v>
      </c>
      <c r="AY646" s="61">
        <v>0</v>
      </c>
      <c r="AZ646" s="61">
        <v>0</v>
      </c>
      <c r="BA646" s="61">
        <v>0</v>
      </c>
      <c r="BB646" s="61" t="s">
        <v>3636</v>
      </c>
      <c r="BC646" s="61">
        <v>1</v>
      </c>
      <c r="BD646" s="61" t="b">
        <v>0</v>
      </c>
      <c r="BH646" s="47" t="str">
        <f t="shared" ref="BH646:BH703" si="20">LEFT(O646,4)</f>
        <v>SGCD</v>
      </c>
      <c r="BI646" s="47" t="str">
        <f t="shared" ref="BI646:BI709" si="21">RIGHT(O646,3)</f>
        <v>Z08</v>
      </c>
      <c r="BJ646" s="47">
        <v>915</v>
      </c>
    </row>
    <row r="647" spans="1:62" hidden="1">
      <c r="A647" s="61" t="b">
        <v>0</v>
      </c>
      <c r="B647" s="62">
        <v>12776</v>
      </c>
      <c r="C647" s="61" t="s">
        <v>1702</v>
      </c>
      <c r="D647" s="61" t="s">
        <v>4449</v>
      </c>
      <c r="E647" s="61" t="s">
        <v>6928</v>
      </c>
      <c r="F647" s="61" t="s">
        <v>6264</v>
      </c>
      <c r="G647" s="62" t="s">
        <v>1702</v>
      </c>
      <c r="H647" s="61" t="s">
        <v>672</v>
      </c>
      <c r="I647" s="61" t="s">
        <v>1675</v>
      </c>
      <c r="J647" s="61" t="s">
        <v>4450</v>
      </c>
      <c r="K647" s="61" t="s">
        <v>6928</v>
      </c>
      <c r="L647" s="61" t="s">
        <v>2032</v>
      </c>
      <c r="M647" s="61" t="s">
        <v>1894</v>
      </c>
      <c r="N647" s="61" t="s">
        <v>1702</v>
      </c>
      <c r="O647" s="61" t="s">
        <v>1954</v>
      </c>
      <c r="P647" s="61">
        <v>0.6</v>
      </c>
      <c r="Q647" s="61">
        <v>900</v>
      </c>
      <c r="R647" s="61">
        <v>900</v>
      </c>
      <c r="S647" s="61" t="s">
        <v>2347</v>
      </c>
      <c r="T647" s="61" t="s">
        <v>2347</v>
      </c>
      <c r="U647" s="61" t="s">
        <v>2041</v>
      </c>
      <c r="V647" s="61" t="s">
        <v>6926</v>
      </c>
      <c r="W647" s="61" t="s">
        <v>1967</v>
      </c>
      <c r="X647" s="61" t="s">
        <v>1447</v>
      </c>
      <c r="Y647" s="61" t="s">
        <v>4443</v>
      </c>
      <c r="Z647" s="62">
        <v>200</v>
      </c>
      <c r="AA647" s="61">
        <v>765</v>
      </c>
      <c r="AB647" s="62">
        <v>200</v>
      </c>
      <c r="AC647" s="61">
        <v>765</v>
      </c>
      <c r="AD647" s="62">
        <v>200</v>
      </c>
      <c r="AE647" s="61">
        <v>765</v>
      </c>
      <c r="AF647" s="61" t="s">
        <v>4306</v>
      </c>
      <c r="AG647" s="61" t="s">
        <v>1959</v>
      </c>
      <c r="AH647" s="61" t="s">
        <v>1702</v>
      </c>
      <c r="AI647" s="61">
        <v>0</v>
      </c>
      <c r="AJ647" s="61" t="s">
        <v>6228</v>
      </c>
      <c r="AK647" s="62">
        <v>2026</v>
      </c>
      <c r="AL647" s="62">
        <v>5</v>
      </c>
      <c r="AM647" s="62">
        <v>0</v>
      </c>
      <c r="AN647" s="62">
        <v>0</v>
      </c>
      <c r="AO647" s="62">
        <v>3</v>
      </c>
      <c r="AP647" s="61" t="s">
        <v>672</v>
      </c>
      <c r="AQ647" s="61" t="s">
        <v>1547</v>
      </c>
      <c r="AR647" s="61" t="s">
        <v>2349</v>
      </c>
      <c r="AS647" s="61" t="s">
        <v>4451</v>
      </c>
      <c r="AT647" s="61" t="s">
        <v>1702</v>
      </c>
      <c r="AU647" s="61" t="b">
        <v>0</v>
      </c>
      <c r="AV647" s="61" t="b">
        <v>0</v>
      </c>
      <c r="AW647" s="61" t="s">
        <v>1702</v>
      </c>
      <c r="AX647" s="61" t="s">
        <v>1702</v>
      </c>
      <c r="AY647" s="61">
        <v>0</v>
      </c>
      <c r="AZ647" s="61">
        <v>0</v>
      </c>
      <c r="BA647" s="61">
        <v>0</v>
      </c>
      <c r="BB647" s="61" t="s">
        <v>3636</v>
      </c>
      <c r="BC647" s="61">
        <v>1</v>
      </c>
      <c r="BD647" s="61" t="b">
        <v>0</v>
      </c>
      <c r="BH647" s="47" t="str">
        <f t="shared" si="20"/>
        <v>SGCD</v>
      </c>
      <c r="BI647" s="47" t="str">
        <f t="shared" si="21"/>
        <v>Z08</v>
      </c>
      <c r="BJ647" s="47">
        <v>915</v>
      </c>
    </row>
    <row r="648" spans="1:62" hidden="1">
      <c r="A648" s="61" t="b">
        <v>0</v>
      </c>
      <c r="B648" s="62">
        <v>12777</v>
      </c>
      <c r="C648" s="61" t="s">
        <v>1702</v>
      </c>
      <c r="D648" s="61" t="s">
        <v>4449</v>
      </c>
      <c r="E648" s="61" t="s">
        <v>6929</v>
      </c>
      <c r="F648" s="61" t="s">
        <v>6264</v>
      </c>
      <c r="G648" s="62" t="s">
        <v>1702</v>
      </c>
      <c r="H648" s="61" t="s">
        <v>672</v>
      </c>
      <c r="I648" s="61" t="s">
        <v>1675</v>
      </c>
      <c r="J648" s="61" t="s">
        <v>4450</v>
      </c>
      <c r="K648" s="61" t="s">
        <v>6929</v>
      </c>
      <c r="L648" s="61" t="s">
        <v>2032</v>
      </c>
      <c r="M648" s="61" t="s">
        <v>1894</v>
      </c>
      <c r="N648" s="61" t="s">
        <v>1702</v>
      </c>
      <c r="O648" s="61" t="s">
        <v>1954</v>
      </c>
      <c r="P648" s="61">
        <v>0.6</v>
      </c>
      <c r="Q648" s="61">
        <v>900</v>
      </c>
      <c r="R648" s="61">
        <v>900</v>
      </c>
      <c r="S648" s="61" t="s">
        <v>2347</v>
      </c>
      <c r="T648" s="61" t="s">
        <v>2347</v>
      </c>
      <c r="U648" s="61" t="s">
        <v>2041</v>
      </c>
      <c r="V648" s="61" t="s">
        <v>6926</v>
      </c>
      <c r="W648" s="61" t="s">
        <v>1967</v>
      </c>
      <c r="X648" s="61" t="s">
        <v>1447</v>
      </c>
      <c r="Y648" s="61" t="s">
        <v>4443</v>
      </c>
      <c r="Z648" s="62">
        <v>200</v>
      </c>
      <c r="AA648" s="61">
        <v>765</v>
      </c>
      <c r="AB648" s="62">
        <v>200</v>
      </c>
      <c r="AC648" s="61">
        <v>765</v>
      </c>
      <c r="AD648" s="62">
        <v>200</v>
      </c>
      <c r="AE648" s="61">
        <v>765</v>
      </c>
      <c r="AF648" s="61" t="s">
        <v>4306</v>
      </c>
      <c r="AG648" s="61" t="s">
        <v>1959</v>
      </c>
      <c r="AH648" s="61" t="s">
        <v>1702</v>
      </c>
      <c r="AI648" s="61">
        <v>0</v>
      </c>
      <c r="AJ648" s="61" t="s">
        <v>6228</v>
      </c>
      <c r="AK648" s="62">
        <v>2026</v>
      </c>
      <c r="AL648" s="62">
        <v>5</v>
      </c>
      <c r="AM648" s="62">
        <v>0</v>
      </c>
      <c r="AN648" s="62">
        <v>0</v>
      </c>
      <c r="AO648" s="62">
        <v>3</v>
      </c>
      <c r="AP648" s="61" t="s">
        <v>672</v>
      </c>
      <c r="AQ648" s="61" t="s">
        <v>1547</v>
      </c>
      <c r="AR648" s="61" t="s">
        <v>2349</v>
      </c>
      <c r="AS648" s="61" t="s">
        <v>4451</v>
      </c>
      <c r="AT648" s="61" t="s">
        <v>1702</v>
      </c>
      <c r="AU648" s="61" t="b">
        <v>0</v>
      </c>
      <c r="AV648" s="61" t="b">
        <v>0</v>
      </c>
      <c r="AW648" s="61" t="s">
        <v>1702</v>
      </c>
      <c r="AX648" s="61" t="s">
        <v>1702</v>
      </c>
      <c r="AY648" s="61">
        <v>0</v>
      </c>
      <c r="AZ648" s="61">
        <v>0</v>
      </c>
      <c r="BA648" s="61">
        <v>0</v>
      </c>
      <c r="BB648" s="61" t="s">
        <v>3636</v>
      </c>
      <c r="BC648" s="61">
        <v>1</v>
      </c>
      <c r="BD648" s="61" t="b">
        <v>0</v>
      </c>
      <c r="BH648" s="47" t="str">
        <f t="shared" si="20"/>
        <v>SGCD</v>
      </c>
      <c r="BI648" s="47" t="str">
        <f t="shared" si="21"/>
        <v>Z08</v>
      </c>
      <c r="BJ648" s="47">
        <v>915</v>
      </c>
    </row>
    <row r="649" spans="1:62" hidden="1">
      <c r="A649" s="61" t="b">
        <v>0</v>
      </c>
      <c r="B649" s="62">
        <v>12778</v>
      </c>
      <c r="C649" s="61" t="s">
        <v>1702</v>
      </c>
      <c r="D649" s="61" t="s">
        <v>4449</v>
      </c>
      <c r="E649" s="61" t="s">
        <v>6930</v>
      </c>
      <c r="F649" s="61" t="s">
        <v>6264</v>
      </c>
      <c r="G649" s="62" t="s">
        <v>1702</v>
      </c>
      <c r="H649" s="61" t="s">
        <v>672</v>
      </c>
      <c r="I649" s="61" t="s">
        <v>1675</v>
      </c>
      <c r="J649" s="61" t="s">
        <v>4450</v>
      </c>
      <c r="K649" s="61" t="s">
        <v>6930</v>
      </c>
      <c r="L649" s="61" t="s">
        <v>2032</v>
      </c>
      <c r="M649" s="61" t="s">
        <v>1894</v>
      </c>
      <c r="N649" s="61" t="s">
        <v>1702</v>
      </c>
      <c r="O649" s="61" t="s">
        <v>1954</v>
      </c>
      <c r="P649" s="61">
        <v>0.6</v>
      </c>
      <c r="Q649" s="61">
        <v>900</v>
      </c>
      <c r="R649" s="61">
        <v>900</v>
      </c>
      <c r="S649" s="61" t="s">
        <v>2347</v>
      </c>
      <c r="T649" s="61" t="s">
        <v>2347</v>
      </c>
      <c r="U649" s="61" t="s">
        <v>2041</v>
      </c>
      <c r="V649" s="61" t="s">
        <v>6926</v>
      </c>
      <c r="W649" s="61" t="s">
        <v>1967</v>
      </c>
      <c r="X649" s="61" t="s">
        <v>1447</v>
      </c>
      <c r="Y649" s="61" t="s">
        <v>4443</v>
      </c>
      <c r="Z649" s="62">
        <v>200</v>
      </c>
      <c r="AA649" s="61">
        <v>765</v>
      </c>
      <c r="AB649" s="62">
        <v>200</v>
      </c>
      <c r="AC649" s="61">
        <v>765</v>
      </c>
      <c r="AD649" s="62">
        <v>200</v>
      </c>
      <c r="AE649" s="61">
        <v>765</v>
      </c>
      <c r="AF649" s="61" t="s">
        <v>4306</v>
      </c>
      <c r="AG649" s="61" t="s">
        <v>1959</v>
      </c>
      <c r="AH649" s="61" t="s">
        <v>1702</v>
      </c>
      <c r="AI649" s="61">
        <v>0</v>
      </c>
      <c r="AJ649" s="61" t="s">
        <v>6228</v>
      </c>
      <c r="AK649" s="62">
        <v>2026</v>
      </c>
      <c r="AL649" s="62">
        <v>5</v>
      </c>
      <c r="AM649" s="62">
        <v>0</v>
      </c>
      <c r="AN649" s="62">
        <v>0</v>
      </c>
      <c r="AO649" s="62">
        <v>3</v>
      </c>
      <c r="AP649" s="61" t="s">
        <v>672</v>
      </c>
      <c r="AQ649" s="61" t="s">
        <v>1547</v>
      </c>
      <c r="AR649" s="61" t="s">
        <v>2349</v>
      </c>
      <c r="AS649" s="61" t="s">
        <v>4451</v>
      </c>
      <c r="AT649" s="61" t="s">
        <v>1702</v>
      </c>
      <c r="AU649" s="61" t="b">
        <v>0</v>
      </c>
      <c r="AV649" s="61" t="b">
        <v>0</v>
      </c>
      <c r="AW649" s="61" t="s">
        <v>1702</v>
      </c>
      <c r="AX649" s="61" t="s">
        <v>1702</v>
      </c>
      <c r="AY649" s="61">
        <v>0</v>
      </c>
      <c r="AZ649" s="61">
        <v>0</v>
      </c>
      <c r="BA649" s="61">
        <v>0</v>
      </c>
      <c r="BB649" s="61" t="s">
        <v>3636</v>
      </c>
      <c r="BC649" s="61">
        <v>1</v>
      </c>
      <c r="BD649" s="61" t="b">
        <v>0</v>
      </c>
      <c r="BH649" s="47" t="str">
        <f t="shared" si="20"/>
        <v>SGCD</v>
      </c>
      <c r="BI649" s="47" t="str">
        <f t="shared" si="21"/>
        <v>Z08</v>
      </c>
      <c r="BJ649" s="47">
        <v>915</v>
      </c>
    </row>
    <row r="650" spans="1:62" hidden="1">
      <c r="A650" s="61" t="b">
        <v>0</v>
      </c>
      <c r="B650" s="62">
        <v>12779</v>
      </c>
      <c r="C650" s="61" t="s">
        <v>1702</v>
      </c>
      <c r="D650" s="61" t="s">
        <v>4449</v>
      </c>
      <c r="E650" s="61" t="s">
        <v>6931</v>
      </c>
      <c r="F650" s="61" t="s">
        <v>6264</v>
      </c>
      <c r="G650" s="62" t="s">
        <v>1702</v>
      </c>
      <c r="H650" s="61" t="s">
        <v>672</v>
      </c>
      <c r="I650" s="61" t="s">
        <v>1675</v>
      </c>
      <c r="J650" s="61" t="s">
        <v>4450</v>
      </c>
      <c r="K650" s="61" t="s">
        <v>6931</v>
      </c>
      <c r="L650" s="61" t="s">
        <v>2032</v>
      </c>
      <c r="M650" s="61" t="s">
        <v>1894</v>
      </c>
      <c r="N650" s="61" t="s">
        <v>1702</v>
      </c>
      <c r="O650" s="61" t="s">
        <v>1954</v>
      </c>
      <c r="P650" s="61">
        <v>0.6</v>
      </c>
      <c r="Q650" s="61">
        <v>900</v>
      </c>
      <c r="R650" s="61">
        <v>900</v>
      </c>
      <c r="S650" s="61" t="s">
        <v>2347</v>
      </c>
      <c r="T650" s="61" t="s">
        <v>2347</v>
      </c>
      <c r="U650" s="61" t="s">
        <v>2041</v>
      </c>
      <c r="V650" s="61" t="s">
        <v>6926</v>
      </c>
      <c r="W650" s="61" t="s">
        <v>1967</v>
      </c>
      <c r="X650" s="61" t="s">
        <v>1447</v>
      </c>
      <c r="Y650" s="61" t="s">
        <v>4443</v>
      </c>
      <c r="Z650" s="62">
        <v>200</v>
      </c>
      <c r="AA650" s="61">
        <v>765</v>
      </c>
      <c r="AB650" s="62">
        <v>200</v>
      </c>
      <c r="AC650" s="61">
        <v>765</v>
      </c>
      <c r="AD650" s="62">
        <v>200</v>
      </c>
      <c r="AE650" s="61">
        <v>765</v>
      </c>
      <c r="AF650" s="61" t="s">
        <v>4306</v>
      </c>
      <c r="AG650" s="61" t="s">
        <v>1959</v>
      </c>
      <c r="AH650" s="61" t="s">
        <v>1702</v>
      </c>
      <c r="AI650" s="61">
        <v>0</v>
      </c>
      <c r="AJ650" s="61" t="s">
        <v>6228</v>
      </c>
      <c r="AK650" s="62">
        <v>2026</v>
      </c>
      <c r="AL650" s="62">
        <v>5</v>
      </c>
      <c r="AM650" s="62">
        <v>0</v>
      </c>
      <c r="AN650" s="62">
        <v>0</v>
      </c>
      <c r="AO650" s="62">
        <v>3</v>
      </c>
      <c r="AP650" s="61" t="s">
        <v>672</v>
      </c>
      <c r="AQ650" s="61" t="s">
        <v>1547</v>
      </c>
      <c r="AR650" s="61" t="s">
        <v>2349</v>
      </c>
      <c r="AS650" s="61" t="s">
        <v>4451</v>
      </c>
      <c r="AT650" s="61" t="s">
        <v>1702</v>
      </c>
      <c r="AU650" s="61" t="b">
        <v>0</v>
      </c>
      <c r="AV650" s="61" t="b">
        <v>0</v>
      </c>
      <c r="AW650" s="61" t="s">
        <v>1702</v>
      </c>
      <c r="AX650" s="61" t="s">
        <v>1702</v>
      </c>
      <c r="AY650" s="61">
        <v>0</v>
      </c>
      <c r="AZ650" s="61">
        <v>0</v>
      </c>
      <c r="BA650" s="61">
        <v>0</v>
      </c>
      <c r="BB650" s="61" t="s">
        <v>3636</v>
      </c>
      <c r="BC650" s="61">
        <v>1</v>
      </c>
      <c r="BD650" s="61" t="b">
        <v>0</v>
      </c>
      <c r="BH650" s="47" t="str">
        <f t="shared" si="20"/>
        <v>SGCD</v>
      </c>
      <c r="BI650" s="47" t="str">
        <f t="shared" si="21"/>
        <v>Z08</v>
      </c>
      <c r="BJ650" s="47">
        <v>915</v>
      </c>
    </row>
    <row r="651" spans="1:62" hidden="1">
      <c r="A651" s="61" t="b">
        <v>0</v>
      </c>
      <c r="B651" s="62">
        <v>12780</v>
      </c>
      <c r="C651" s="61" t="s">
        <v>1702</v>
      </c>
      <c r="D651" s="61" t="s">
        <v>4449</v>
      </c>
      <c r="E651" s="61" t="s">
        <v>6932</v>
      </c>
      <c r="F651" s="61" t="s">
        <v>6264</v>
      </c>
      <c r="G651" s="62" t="s">
        <v>1702</v>
      </c>
      <c r="H651" s="61" t="s">
        <v>672</v>
      </c>
      <c r="I651" s="61" t="s">
        <v>1675</v>
      </c>
      <c r="J651" s="61" t="s">
        <v>4450</v>
      </c>
      <c r="K651" s="61" t="s">
        <v>6932</v>
      </c>
      <c r="L651" s="61" t="s">
        <v>2032</v>
      </c>
      <c r="M651" s="61" t="s">
        <v>1894</v>
      </c>
      <c r="N651" s="61" t="s">
        <v>1702</v>
      </c>
      <c r="O651" s="61" t="s">
        <v>1954</v>
      </c>
      <c r="P651" s="61">
        <v>0.6</v>
      </c>
      <c r="Q651" s="61">
        <v>900</v>
      </c>
      <c r="R651" s="61">
        <v>900</v>
      </c>
      <c r="S651" s="61" t="s">
        <v>2347</v>
      </c>
      <c r="T651" s="61" t="s">
        <v>2347</v>
      </c>
      <c r="U651" s="61" t="s">
        <v>2041</v>
      </c>
      <c r="V651" s="61" t="s">
        <v>6926</v>
      </c>
      <c r="W651" s="61" t="s">
        <v>1967</v>
      </c>
      <c r="X651" s="61" t="s">
        <v>1447</v>
      </c>
      <c r="Y651" s="61" t="s">
        <v>4443</v>
      </c>
      <c r="Z651" s="62">
        <v>35</v>
      </c>
      <c r="AA651" s="61">
        <v>135</v>
      </c>
      <c r="AB651" s="62">
        <v>35</v>
      </c>
      <c r="AC651" s="61">
        <v>135</v>
      </c>
      <c r="AD651" s="62">
        <v>35</v>
      </c>
      <c r="AE651" s="61">
        <v>135</v>
      </c>
      <c r="AF651" s="61" t="s">
        <v>4306</v>
      </c>
      <c r="AG651" s="61" t="s">
        <v>1959</v>
      </c>
      <c r="AH651" s="61" t="s">
        <v>1702</v>
      </c>
      <c r="AI651" s="61">
        <v>0</v>
      </c>
      <c r="AJ651" s="61" t="s">
        <v>6228</v>
      </c>
      <c r="AK651" s="62">
        <v>2026</v>
      </c>
      <c r="AL651" s="62">
        <v>5</v>
      </c>
      <c r="AM651" s="62">
        <v>0</v>
      </c>
      <c r="AN651" s="62">
        <v>0</v>
      </c>
      <c r="AO651" s="62">
        <v>3</v>
      </c>
      <c r="AP651" s="61" t="s">
        <v>672</v>
      </c>
      <c r="AQ651" s="61" t="s">
        <v>1547</v>
      </c>
      <c r="AR651" s="61" t="s">
        <v>2349</v>
      </c>
      <c r="AS651" s="61" t="s">
        <v>4451</v>
      </c>
      <c r="AT651" s="61" t="s">
        <v>1702</v>
      </c>
      <c r="AU651" s="61" t="b">
        <v>0</v>
      </c>
      <c r="AV651" s="61" t="b">
        <v>0</v>
      </c>
      <c r="AW651" s="61" t="s">
        <v>1702</v>
      </c>
      <c r="AX651" s="61" t="s">
        <v>1702</v>
      </c>
      <c r="AY651" s="61">
        <v>0</v>
      </c>
      <c r="AZ651" s="61">
        <v>0</v>
      </c>
      <c r="BA651" s="61">
        <v>0</v>
      </c>
      <c r="BB651" s="61" t="s">
        <v>3636</v>
      </c>
      <c r="BC651" s="61">
        <v>1</v>
      </c>
      <c r="BD651" s="61" t="b">
        <v>0</v>
      </c>
      <c r="BH651" s="47" t="str">
        <f t="shared" si="20"/>
        <v>SGCD</v>
      </c>
      <c r="BI651" s="47" t="str">
        <f t="shared" si="21"/>
        <v>Z08</v>
      </c>
      <c r="BJ651" s="47">
        <v>915</v>
      </c>
    </row>
    <row r="652" spans="1:62" hidden="1">
      <c r="A652" s="61" t="b">
        <v>0</v>
      </c>
      <c r="B652" s="62">
        <v>12781</v>
      </c>
      <c r="C652" s="61" t="s">
        <v>1702</v>
      </c>
      <c r="D652" s="61" t="s">
        <v>4449</v>
      </c>
      <c r="E652" s="61" t="s">
        <v>6933</v>
      </c>
      <c r="F652" s="61" t="s">
        <v>5817</v>
      </c>
      <c r="G652" s="62" t="s">
        <v>1702</v>
      </c>
      <c r="H652" s="61" t="s">
        <v>39</v>
      </c>
      <c r="I652" s="61" t="s">
        <v>1675</v>
      </c>
      <c r="J652" s="61" t="s">
        <v>4450</v>
      </c>
      <c r="K652" s="61" t="s">
        <v>6933</v>
      </c>
      <c r="L652" s="61" t="s">
        <v>2032</v>
      </c>
      <c r="M652" s="61" t="s">
        <v>1894</v>
      </c>
      <c r="N652" s="61" t="s">
        <v>1702</v>
      </c>
      <c r="O652" s="61" t="s">
        <v>1954</v>
      </c>
      <c r="P652" s="61">
        <v>0.6</v>
      </c>
      <c r="Q652" s="61">
        <v>290</v>
      </c>
      <c r="R652" s="61">
        <v>340</v>
      </c>
      <c r="S652" s="61" t="s">
        <v>5229</v>
      </c>
      <c r="T652" s="61" t="s">
        <v>6934</v>
      </c>
      <c r="U652" s="61" t="s">
        <v>2041</v>
      </c>
      <c r="V652" s="61" t="s">
        <v>6935</v>
      </c>
      <c r="W652" s="61" t="s">
        <v>1967</v>
      </c>
      <c r="X652" s="61" t="s">
        <v>1447</v>
      </c>
      <c r="Y652" s="61" t="s">
        <v>4443</v>
      </c>
      <c r="Z652" s="62">
        <v>20</v>
      </c>
      <c r="AA652" s="61">
        <v>10</v>
      </c>
      <c r="AB652" s="62">
        <v>20</v>
      </c>
      <c r="AC652" s="61">
        <v>10</v>
      </c>
      <c r="AD652" s="62">
        <v>20</v>
      </c>
      <c r="AE652" s="61">
        <v>10</v>
      </c>
      <c r="AF652" s="61" t="s">
        <v>2682</v>
      </c>
      <c r="AG652" s="61" t="s">
        <v>1959</v>
      </c>
      <c r="AH652" s="61" t="s">
        <v>1702</v>
      </c>
      <c r="AI652" s="61">
        <v>0</v>
      </c>
      <c r="AJ652" s="61" t="s">
        <v>6751</v>
      </c>
      <c r="AK652" s="62">
        <v>2026</v>
      </c>
      <c r="AL652" s="62">
        <v>5</v>
      </c>
      <c r="AM652" s="62">
        <v>0</v>
      </c>
      <c r="AN652" s="62">
        <v>0</v>
      </c>
      <c r="AO652" s="62">
        <v>2</v>
      </c>
      <c r="AP652" s="61" t="s">
        <v>39</v>
      </c>
      <c r="AQ652" s="61" t="s">
        <v>1221</v>
      </c>
      <c r="AR652" s="61" t="s">
        <v>5230</v>
      </c>
      <c r="AS652" s="61" t="s">
        <v>4451</v>
      </c>
      <c r="AT652" s="61" t="s">
        <v>1702</v>
      </c>
      <c r="AU652" s="61" t="b">
        <v>0</v>
      </c>
      <c r="AV652" s="61" t="b">
        <v>0</v>
      </c>
      <c r="AW652" s="61" t="s">
        <v>1702</v>
      </c>
      <c r="AX652" s="61" t="s">
        <v>1702</v>
      </c>
      <c r="AY652" s="61">
        <v>0</v>
      </c>
      <c r="AZ652" s="61">
        <v>0</v>
      </c>
      <c r="BA652" s="61">
        <v>0</v>
      </c>
      <c r="BB652" s="61" t="s">
        <v>3636</v>
      </c>
      <c r="BC652" s="61">
        <v>1</v>
      </c>
      <c r="BD652" s="61" t="b">
        <v>0</v>
      </c>
      <c r="BH652" s="47" t="str">
        <f t="shared" si="20"/>
        <v>SGCD</v>
      </c>
      <c r="BI652" s="47" t="str">
        <f t="shared" si="21"/>
        <v>Z08</v>
      </c>
      <c r="BJ652" s="47">
        <v>1219</v>
      </c>
    </row>
    <row r="653" spans="1:62" hidden="1">
      <c r="A653" s="61" t="b">
        <v>0</v>
      </c>
      <c r="B653" s="62">
        <v>12782</v>
      </c>
      <c r="C653" s="61" t="s">
        <v>1702</v>
      </c>
      <c r="D653" s="61" t="s">
        <v>4449</v>
      </c>
      <c r="E653" s="61" t="s">
        <v>6936</v>
      </c>
      <c r="F653" s="61" t="s">
        <v>5817</v>
      </c>
      <c r="G653" s="62" t="s">
        <v>1702</v>
      </c>
      <c r="H653" s="61" t="s">
        <v>39</v>
      </c>
      <c r="I653" s="61" t="s">
        <v>1675</v>
      </c>
      <c r="J653" s="61" t="s">
        <v>4450</v>
      </c>
      <c r="K653" s="61" t="s">
        <v>6936</v>
      </c>
      <c r="L653" s="61" t="s">
        <v>2032</v>
      </c>
      <c r="M653" s="61" t="s">
        <v>1894</v>
      </c>
      <c r="N653" s="61" t="s">
        <v>1702</v>
      </c>
      <c r="O653" s="61" t="s">
        <v>1954</v>
      </c>
      <c r="P653" s="61">
        <v>0.6</v>
      </c>
      <c r="Q653" s="61">
        <v>290</v>
      </c>
      <c r="R653" s="61">
        <v>340</v>
      </c>
      <c r="S653" s="61" t="s">
        <v>5229</v>
      </c>
      <c r="T653" s="61" t="s">
        <v>6934</v>
      </c>
      <c r="U653" s="61" t="s">
        <v>2041</v>
      </c>
      <c r="V653" s="61" t="s">
        <v>6935</v>
      </c>
      <c r="W653" s="61" t="s">
        <v>1967</v>
      </c>
      <c r="X653" s="61" t="s">
        <v>1447</v>
      </c>
      <c r="Y653" s="61" t="s">
        <v>4443</v>
      </c>
      <c r="Z653" s="62">
        <v>1</v>
      </c>
      <c r="AA653" s="61">
        <v>1</v>
      </c>
      <c r="AB653" s="62">
        <v>1</v>
      </c>
      <c r="AC653" s="61">
        <v>1</v>
      </c>
      <c r="AD653" s="62">
        <v>1</v>
      </c>
      <c r="AE653" s="61">
        <v>1</v>
      </c>
      <c r="AF653" s="61" t="s">
        <v>2682</v>
      </c>
      <c r="AG653" s="61" t="s">
        <v>1959</v>
      </c>
      <c r="AH653" s="61" t="s">
        <v>1702</v>
      </c>
      <c r="AI653" s="61">
        <v>0</v>
      </c>
      <c r="AJ653" s="61" t="s">
        <v>6751</v>
      </c>
      <c r="AK653" s="62">
        <v>2026</v>
      </c>
      <c r="AL653" s="62">
        <v>5</v>
      </c>
      <c r="AM653" s="62">
        <v>0</v>
      </c>
      <c r="AN653" s="62">
        <v>0</v>
      </c>
      <c r="AO653" s="62">
        <v>2</v>
      </c>
      <c r="AP653" s="61" t="s">
        <v>39</v>
      </c>
      <c r="AQ653" s="61" t="s">
        <v>1221</v>
      </c>
      <c r="AR653" s="61" t="s">
        <v>5230</v>
      </c>
      <c r="AS653" s="61" t="s">
        <v>4451</v>
      </c>
      <c r="AT653" s="61" t="s">
        <v>1702</v>
      </c>
      <c r="AU653" s="61" t="b">
        <v>0</v>
      </c>
      <c r="AV653" s="61" t="b">
        <v>0</v>
      </c>
      <c r="AW653" s="61" t="s">
        <v>1702</v>
      </c>
      <c r="AX653" s="61" t="s">
        <v>1702</v>
      </c>
      <c r="AY653" s="61">
        <v>0</v>
      </c>
      <c r="AZ653" s="61">
        <v>0</v>
      </c>
      <c r="BA653" s="61">
        <v>0</v>
      </c>
      <c r="BB653" s="61" t="s">
        <v>3636</v>
      </c>
      <c r="BC653" s="61">
        <v>1</v>
      </c>
      <c r="BD653" s="61" t="b">
        <v>0</v>
      </c>
      <c r="BH653" s="47" t="str">
        <f t="shared" si="20"/>
        <v>SGCD</v>
      </c>
      <c r="BI653" s="47" t="str">
        <f t="shared" si="21"/>
        <v>Z08</v>
      </c>
      <c r="BJ653" s="47">
        <v>1219</v>
      </c>
    </row>
    <row r="654" spans="1:62" hidden="1">
      <c r="A654" s="61" t="b">
        <v>0</v>
      </c>
      <c r="B654" s="62">
        <v>12783</v>
      </c>
      <c r="C654" s="61" t="s">
        <v>1702</v>
      </c>
      <c r="D654" s="61" t="s">
        <v>4449</v>
      </c>
      <c r="E654" s="61" t="s">
        <v>6937</v>
      </c>
      <c r="F654" s="61" t="s">
        <v>1702</v>
      </c>
      <c r="G654" s="62" t="s">
        <v>1702</v>
      </c>
      <c r="H654" s="61" t="s">
        <v>1702</v>
      </c>
      <c r="I654" s="61" t="s">
        <v>1675</v>
      </c>
      <c r="J654" s="61" t="s">
        <v>4450</v>
      </c>
      <c r="K654" s="61" t="s">
        <v>6937</v>
      </c>
      <c r="L654" s="61" t="s">
        <v>2032</v>
      </c>
      <c r="M654" s="61" t="s">
        <v>1894</v>
      </c>
      <c r="N654" s="61" t="s">
        <v>1702</v>
      </c>
      <c r="O654" s="61" t="s">
        <v>1954</v>
      </c>
      <c r="P654" s="61">
        <v>0.6</v>
      </c>
      <c r="Q654" s="61">
        <v>19</v>
      </c>
      <c r="R654" s="61">
        <v>0</v>
      </c>
      <c r="S654" s="61" t="s">
        <v>4722</v>
      </c>
      <c r="T654" s="61" t="s">
        <v>4722</v>
      </c>
      <c r="U654" s="61" t="s">
        <v>2041</v>
      </c>
      <c r="V654" s="61" t="s">
        <v>6938</v>
      </c>
      <c r="W654" s="61" t="s">
        <v>1967</v>
      </c>
      <c r="X654" s="61" t="s">
        <v>1447</v>
      </c>
      <c r="Y654" s="61" t="s">
        <v>4443</v>
      </c>
      <c r="Z654" s="62">
        <v>1</v>
      </c>
      <c r="AA654" s="61">
        <v>103</v>
      </c>
      <c r="AB654" s="62">
        <v>1</v>
      </c>
      <c r="AC654" s="61">
        <v>103</v>
      </c>
      <c r="AD654" s="62">
        <v>1</v>
      </c>
      <c r="AE654" s="61">
        <v>103</v>
      </c>
      <c r="AF654" s="61" t="s">
        <v>2560</v>
      </c>
      <c r="AG654" s="61" t="s">
        <v>4581</v>
      </c>
      <c r="AH654" s="61" t="s">
        <v>1702</v>
      </c>
      <c r="AI654" s="61">
        <v>0</v>
      </c>
      <c r="AJ654" s="61" t="s">
        <v>6228</v>
      </c>
      <c r="AK654" s="62">
        <v>2026</v>
      </c>
      <c r="AL654" s="62">
        <v>5</v>
      </c>
      <c r="AM654" s="62">
        <v>0</v>
      </c>
      <c r="AN654" s="62">
        <v>0</v>
      </c>
      <c r="AO654" s="62">
        <v>3</v>
      </c>
      <c r="AP654" s="61" t="s">
        <v>1702</v>
      </c>
      <c r="AQ654" s="61" t="s">
        <v>1702</v>
      </c>
      <c r="AR654" s="61" t="s">
        <v>1702</v>
      </c>
      <c r="AS654" s="61" t="s">
        <v>4451</v>
      </c>
      <c r="AT654" s="61" t="s">
        <v>1702</v>
      </c>
      <c r="AU654" s="61" t="b">
        <v>0</v>
      </c>
      <c r="AV654" s="61" t="b">
        <v>0</v>
      </c>
      <c r="AW654" s="61" t="s">
        <v>1702</v>
      </c>
      <c r="AX654" s="61" t="s">
        <v>1702</v>
      </c>
      <c r="AY654" s="61">
        <v>0</v>
      </c>
      <c r="AZ654" s="61">
        <v>0</v>
      </c>
      <c r="BA654" s="61">
        <v>0</v>
      </c>
      <c r="BB654" s="61" t="s">
        <v>3636</v>
      </c>
      <c r="BC654" s="61">
        <v>1</v>
      </c>
      <c r="BD654" s="61" t="b">
        <v>0</v>
      </c>
      <c r="BH654" s="47" t="str">
        <f t="shared" si="20"/>
        <v>SGCD</v>
      </c>
      <c r="BI654" s="47" t="str">
        <f t="shared" si="21"/>
        <v>Z08</v>
      </c>
      <c r="BJ654" s="47">
        <v>1219</v>
      </c>
    </row>
    <row r="655" spans="1:62" hidden="1">
      <c r="A655" s="61" t="b">
        <v>0</v>
      </c>
      <c r="B655" s="62">
        <v>12784</v>
      </c>
      <c r="C655" s="61" t="s">
        <v>1702</v>
      </c>
      <c r="D655" s="61" t="s">
        <v>4449</v>
      </c>
      <c r="E655" s="61" t="s">
        <v>6939</v>
      </c>
      <c r="F655" s="61" t="s">
        <v>5817</v>
      </c>
      <c r="G655" s="62" t="s">
        <v>1702</v>
      </c>
      <c r="H655" s="61" t="s">
        <v>39</v>
      </c>
      <c r="I655" s="61" t="s">
        <v>1675</v>
      </c>
      <c r="J655" s="61" t="s">
        <v>4450</v>
      </c>
      <c r="K655" s="61" t="s">
        <v>6940</v>
      </c>
      <c r="L655" s="61" t="s">
        <v>2032</v>
      </c>
      <c r="M655" s="61" t="s">
        <v>1894</v>
      </c>
      <c r="N655" s="61" t="s">
        <v>1702</v>
      </c>
      <c r="O655" s="61" t="s">
        <v>1954</v>
      </c>
      <c r="P655" s="61">
        <v>0.6</v>
      </c>
      <c r="Q655" s="61">
        <v>290</v>
      </c>
      <c r="R655" s="61">
        <v>340</v>
      </c>
      <c r="S655" s="61" t="s">
        <v>5229</v>
      </c>
      <c r="T655" s="61" t="s">
        <v>1702</v>
      </c>
      <c r="U655" s="61" t="s">
        <v>2041</v>
      </c>
      <c r="V655" s="61" t="s">
        <v>6935</v>
      </c>
      <c r="W655" s="61" t="s">
        <v>1967</v>
      </c>
      <c r="X655" s="61" t="s">
        <v>1447</v>
      </c>
      <c r="Y655" s="61" t="s">
        <v>4443</v>
      </c>
      <c r="Z655" s="62">
        <v>32</v>
      </c>
      <c r="AA655" s="61">
        <v>15</v>
      </c>
      <c r="AB655" s="62">
        <v>32</v>
      </c>
      <c r="AC655" s="61">
        <v>15</v>
      </c>
      <c r="AD655" s="62">
        <v>32</v>
      </c>
      <c r="AE655" s="61">
        <v>15</v>
      </c>
      <c r="AF655" s="61" t="s">
        <v>2682</v>
      </c>
      <c r="AG655" s="61" t="s">
        <v>3734</v>
      </c>
      <c r="AH655" s="61" t="s">
        <v>6941</v>
      </c>
      <c r="AI655" s="61">
        <v>0</v>
      </c>
      <c r="AJ655" s="61" t="s">
        <v>6751</v>
      </c>
      <c r="AK655" s="62">
        <v>2026</v>
      </c>
      <c r="AL655" s="62">
        <v>5</v>
      </c>
      <c r="AM655" s="62">
        <v>0</v>
      </c>
      <c r="AN655" s="62">
        <v>0</v>
      </c>
      <c r="AO655" s="62">
        <v>2</v>
      </c>
      <c r="AP655" s="61" t="s">
        <v>39</v>
      </c>
      <c r="AQ655" s="61" t="s">
        <v>1221</v>
      </c>
      <c r="AR655" s="61" t="s">
        <v>5230</v>
      </c>
      <c r="AS655" s="61" t="s">
        <v>4451</v>
      </c>
      <c r="AT655" s="61" t="s">
        <v>1702</v>
      </c>
      <c r="AU655" s="61" t="b">
        <v>0</v>
      </c>
      <c r="AV655" s="61" t="b">
        <v>0</v>
      </c>
      <c r="AW655" s="61" t="s">
        <v>1702</v>
      </c>
      <c r="AX655" s="61" t="s">
        <v>1702</v>
      </c>
      <c r="AY655" s="61">
        <v>0</v>
      </c>
      <c r="AZ655" s="61">
        <v>0</v>
      </c>
      <c r="BA655" s="61">
        <v>0</v>
      </c>
      <c r="BB655" s="61" t="s">
        <v>3636</v>
      </c>
      <c r="BC655" s="61">
        <v>1</v>
      </c>
      <c r="BD655" s="61" t="b">
        <v>0</v>
      </c>
      <c r="BH655" s="47" t="str">
        <f t="shared" si="20"/>
        <v>SGCD</v>
      </c>
      <c r="BI655" s="47" t="str">
        <f t="shared" si="21"/>
        <v>Z08</v>
      </c>
      <c r="BJ655" s="47">
        <v>1219</v>
      </c>
    </row>
    <row r="656" spans="1:62" hidden="1">
      <c r="A656" s="61" t="b">
        <v>0</v>
      </c>
      <c r="B656" s="62">
        <v>12785</v>
      </c>
      <c r="C656" s="61" t="s">
        <v>1702</v>
      </c>
      <c r="D656" s="61" t="s">
        <v>4449</v>
      </c>
      <c r="E656" s="61" t="s">
        <v>6942</v>
      </c>
      <c r="F656" s="61" t="s">
        <v>5817</v>
      </c>
      <c r="G656" s="62" t="s">
        <v>1702</v>
      </c>
      <c r="H656" s="61" t="s">
        <v>39</v>
      </c>
      <c r="I656" s="61" t="s">
        <v>1675</v>
      </c>
      <c r="J656" s="61" t="s">
        <v>4450</v>
      </c>
      <c r="K656" s="61" t="s">
        <v>6943</v>
      </c>
      <c r="L656" s="61" t="s">
        <v>2032</v>
      </c>
      <c r="M656" s="61" t="s">
        <v>1894</v>
      </c>
      <c r="N656" s="61" t="s">
        <v>1702</v>
      </c>
      <c r="O656" s="61" t="s">
        <v>1954</v>
      </c>
      <c r="P656" s="61">
        <v>0.6</v>
      </c>
      <c r="Q656" s="61">
        <v>290</v>
      </c>
      <c r="R656" s="61">
        <v>0</v>
      </c>
      <c r="S656" s="61" t="s">
        <v>6944</v>
      </c>
      <c r="T656" s="61" t="s">
        <v>6944</v>
      </c>
      <c r="U656" s="61" t="s">
        <v>2041</v>
      </c>
      <c r="V656" s="61" t="s">
        <v>6935</v>
      </c>
      <c r="W656" s="61" t="s">
        <v>1967</v>
      </c>
      <c r="X656" s="61" t="s">
        <v>1447</v>
      </c>
      <c r="Y656" s="61" t="s">
        <v>4443</v>
      </c>
      <c r="Z656" s="62">
        <v>1</v>
      </c>
      <c r="AA656" s="61">
        <v>1532</v>
      </c>
      <c r="AB656" s="62">
        <v>1</v>
      </c>
      <c r="AC656" s="61">
        <v>1532</v>
      </c>
      <c r="AD656" s="62">
        <v>1</v>
      </c>
      <c r="AE656" s="61">
        <v>1532</v>
      </c>
      <c r="AF656" s="61" t="s">
        <v>2996</v>
      </c>
      <c r="AG656" s="61" t="s">
        <v>3734</v>
      </c>
      <c r="AH656" s="61" t="s">
        <v>5849</v>
      </c>
      <c r="AI656" s="61">
        <v>0</v>
      </c>
      <c r="AJ656" s="61" t="s">
        <v>6751</v>
      </c>
      <c r="AK656" s="62">
        <v>2026</v>
      </c>
      <c r="AL656" s="62">
        <v>5</v>
      </c>
      <c r="AM656" s="62">
        <v>0</v>
      </c>
      <c r="AN656" s="62">
        <v>0</v>
      </c>
      <c r="AO656" s="62">
        <v>2</v>
      </c>
      <c r="AP656" s="61" t="s">
        <v>39</v>
      </c>
      <c r="AQ656" s="61" t="s">
        <v>1221</v>
      </c>
      <c r="AR656" s="61" t="s">
        <v>5230</v>
      </c>
      <c r="AS656" s="61" t="s">
        <v>4451</v>
      </c>
      <c r="AT656" s="61" t="s">
        <v>1702</v>
      </c>
      <c r="AU656" s="61" t="b">
        <v>0</v>
      </c>
      <c r="AV656" s="61" t="b">
        <v>0</v>
      </c>
      <c r="AW656" s="61" t="s">
        <v>1702</v>
      </c>
      <c r="AX656" s="61" t="s">
        <v>1702</v>
      </c>
      <c r="AY656" s="61">
        <v>0</v>
      </c>
      <c r="AZ656" s="61">
        <v>0</v>
      </c>
      <c r="BA656" s="61">
        <v>0</v>
      </c>
      <c r="BB656" s="61" t="s">
        <v>3636</v>
      </c>
      <c r="BC656" s="61">
        <v>1</v>
      </c>
      <c r="BD656" s="61" t="b">
        <v>0</v>
      </c>
      <c r="BH656" s="47" t="str">
        <f t="shared" si="20"/>
        <v>SGCD</v>
      </c>
      <c r="BI656" s="47" t="str">
        <f t="shared" si="21"/>
        <v>Z08</v>
      </c>
      <c r="BJ656" s="47">
        <v>1219</v>
      </c>
    </row>
    <row r="657" spans="1:62" hidden="1">
      <c r="A657" s="61" t="b">
        <v>0</v>
      </c>
      <c r="B657" s="62">
        <v>12786</v>
      </c>
      <c r="C657" s="61" t="s">
        <v>1702</v>
      </c>
      <c r="D657" s="61" t="s">
        <v>4453</v>
      </c>
      <c r="E657" s="61" t="s">
        <v>5232</v>
      </c>
      <c r="F657" s="61" t="s">
        <v>2168</v>
      </c>
      <c r="G657" s="62" t="s">
        <v>1702</v>
      </c>
      <c r="H657" s="61" t="s">
        <v>1004</v>
      </c>
      <c r="I657" s="61" t="s">
        <v>1675</v>
      </c>
      <c r="J657" s="61" t="s">
        <v>4454</v>
      </c>
      <c r="K657" s="61" t="s">
        <v>5233</v>
      </c>
      <c r="L657" s="61" t="s">
        <v>2032</v>
      </c>
      <c r="M657" s="61" t="s">
        <v>1894</v>
      </c>
      <c r="N657" s="61" t="s">
        <v>1702</v>
      </c>
      <c r="O657" s="61" t="s">
        <v>1954</v>
      </c>
      <c r="P657" s="61">
        <v>0.6</v>
      </c>
      <c r="Q657" s="61">
        <v>400</v>
      </c>
      <c r="R657" s="61">
        <v>580</v>
      </c>
      <c r="S657" s="61" t="s">
        <v>2723</v>
      </c>
      <c r="T657" s="61" t="s">
        <v>2723</v>
      </c>
      <c r="U657" s="61" t="s">
        <v>2041</v>
      </c>
      <c r="V657" s="61" t="s">
        <v>5234</v>
      </c>
      <c r="W657" s="61" t="s">
        <v>1967</v>
      </c>
      <c r="X657" s="61" t="s">
        <v>1447</v>
      </c>
      <c r="Y657" s="61" t="s">
        <v>4443</v>
      </c>
      <c r="Z657" s="62">
        <v>89</v>
      </c>
      <c r="AA657" s="61">
        <v>98</v>
      </c>
      <c r="AB657" s="62">
        <v>89</v>
      </c>
      <c r="AC657" s="61">
        <v>98</v>
      </c>
      <c r="AD657" s="62">
        <v>89</v>
      </c>
      <c r="AE657" s="61">
        <v>98</v>
      </c>
      <c r="AF657" s="61" t="s">
        <v>2209</v>
      </c>
      <c r="AG657" s="61" t="s">
        <v>3734</v>
      </c>
      <c r="AH657" s="61" t="s">
        <v>5235</v>
      </c>
      <c r="AI657" s="61">
        <v>0</v>
      </c>
      <c r="AJ657" s="61" t="s">
        <v>4969</v>
      </c>
      <c r="AK657" s="62">
        <v>2026</v>
      </c>
      <c r="AL657" s="62">
        <v>2</v>
      </c>
      <c r="AM657" s="62">
        <v>0</v>
      </c>
      <c r="AN657" s="62">
        <v>2</v>
      </c>
      <c r="AO657" s="62">
        <v>24</v>
      </c>
      <c r="AP657" s="61" t="s">
        <v>1004</v>
      </c>
      <c r="AQ657" s="61" t="s">
        <v>1221</v>
      </c>
      <c r="AR657" s="61" t="s">
        <v>2725</v>
      </c>
      <c r="AS657" s="61" t="s">
        <v>4455</v>
      </c>
      <c r="AT657" s="61" t="s">
        <v>1702</v>
      </c>
      <c r="AU657" s="61" t="b">
        <v>1</v>
      </c>
      <c r="AV657" s="61" t="b">
        <v>0</v>
      </c>
      <c r="AW657" s="61" t="s">
        <v>1702</v>
      </c>
      <c r="AX657" s="61" t="s">
        <v>1702</v>
      </c>
      <c r="AY657" s="61">
        <v>0</v>
      </c>
      <c r="AZ657" s="61">
        <v>0</v>
      </c>
      <c r="BA657" s="61">
        <v>0</v>
      </c>
      <c r="BB657" s="61" t="s">
        <v>3636</v>
      </c>
      <c r="BC657" s="61">
        <v>1</v>
      </c>
      <c r="BD657" s="61" t="b">
        <v>0</v>
      </c>
      <c r="BH657" s="47" t="str">
        <f t="shared" si="20"/>
        <v>SGCD</v>
      </c>
      <c r="BI657" s="47" t="str">
        <f t="shared" si="21"/>
        <v>Z08</v>
      </c>
      <c r="BJ657" s="47">
        <v>1219</v>
      </c>
    </row>
    <row r="658" spans="1:62" hidden="1">
      <c r="A658" s="61" t="b">
        <v>0</v>
      </c>
      <c r="B658" s="62">
        <v>12787</v>
      </c>
      <c r="C658" s="61" t="s">
        <v>1702</v>
      </c>
      <c r="D658" s="61" t="s">
        <v>4453</v>
      </c>
      <c r="E658" s="61" t="s">
        <v>5772</v>
      </c>
      <c r="F658" s="61" t="s">
        <v>4847</v>
      </c>
      <c r="G658" s="62">
        <v>59</v>
      </c>
      <c r="H658" s="61" t="s">
        <v>1136</v>
      </c>
      <c r="I658" s="61" t="s">
        <v>1675</v>
      </c>
      <c r="J658" s="61" t="s">
        <v>4454</v>
      </c>
      <c r="K658" s="61" t="s">
        <v>5773</v>
      </c>
      <c r="L658" s="61" t="s">
        <v>2032</v>
      </c>
      <c r="M658" s="61" t="s">
        <v>1894</v>
      </c>
      <c r="N658" s="61" t="s">
        <v>1702</v>
      </c>
      <c r="O658" s="61" t="s">
        <v>1954</v>
      </c>
      <c r="P658" s="61">
        <v>0.6</v>
      </c>
      <c r="Q658" s="61">
        <v>138</v>
      </c>
      <c r="R658" s="61">
        <v>1220</v>
      </c>
      <c r="S658" s="61" t="s">
        <v>2608</v>
      </c>
      <c r="T658" s="61" t="s">
        <v>2608</v>
      </c>
      <c r="U658" s="61" t="s">
        <v>2041</v>
      </c>
      <c r="V658" s="61" t="s">
        <v>5774</v>
      </c>
      <c r="W658" s="61" t="s">
        <v>1967</v>
      </c>
      <c r="X658" s="61" t="s">
        <v>1447</v>
      </c>
      <c r="Y658" s="61" t="s">
        <v>4443</v>
      </c>
      <c r="Z658" s="62">
        <v>292</v>
      </c>
      <c r="AA658" s="61">
        <v>234</v>
      </c>
      <c r="AB658" s="62">
        <v>292</v>
      </c>
      <c r="AC658" s="61">
        <v>234</v>
      </c>
      <c r="AD658" s="62">
        <v>292</v>
      </c>
      <c r="AE658" s="61">
        <v>234</v>
      </c>
      <c r="AF658" s="61" t="s">
        <v>5775</v>
      </c>
      <c r="AG658" s="61" t="s">
        <v>3734</v>
      </c>
      <c r="AH658" s="61" t="s">
        <v>5776</v>
      </c>
      <c r="AI658" s="61">
        <v>0</v>
      </c>
      <c r="AJ658" s="61" t="s">
        <v>4409</v>
      </c>
      <c r="AK658" s="62">
        <v>2026</v>
      </c>
      <c r="AL658" s="62">
        <v>3</v>
      </c>
      <c r="AM658" s="62">
        <v>0</v>
      </c>
      <c r="AN658" s="62">
        <v>2</v>
      </c>
      <c r="AO658" s="62">
        <v>16</v>
      </c>
      <c r="AP658" s="61" t="s">
        <v>1136</v>
      </c>
      <c r="AQ658" s="61" t="s">
        <v>1221</v>
      </c>
      <c r="AR658" s="61" t="s">
        <v>2609</v>
      </c>
      <c r="AS658" s="61" t="s">
        <v>4455</v>
      </c>
      <c r="AT658" s="61" t="s">
        <v>1702</v>
      </c>
      <c r="AU658" s="61" t="b">
        <v>1</v>
      </c>
      <c r="AV658" s="61" t="b">
        <v>0</v>
      </c>
      <c r="AW658" s="61" t="s">
        <v>1702</v>
      </c>
      <c r="AX658" s="61" t="s">
        <v>1702</v>
      </c>
      <c r="AY658" s="61">
        <v>0</v>
      </c>
      <c r="AZ658" s="61">
        <v>0</v>
      </c>
      <c r="BA658" s="61">
        <v>0</v>
      </c>
      <c r="BB658" s="61" t="s">
        <v>3636</v>
      </c>
      <c r="BC658" s="61">
        <v>1</v>
      </c>
      <c r="BD658" s="61" t="b">
        <v>0</v>
      </c>
      <c r="BH658" s="47" t="str">
        <f t="shared" si="20"/>
        <v>SGCD</v>
      </c>
      <c r="BI658" s="47" t="str">
        <f t="shared" si="21"/>
        <v>Z08</v>
      </c>
      <c r="BJ658" s="47">
        <v>1219</v>
      </c>
    </row>
    <row r="659" spans="1:62" hidden="1">
      <c r="A659" s="61" t="b">
        <v>0</v>
      </c>
      <c r="B659" s="62">
        <v>12788</v>
      </c>
      <c r="C659" s="61" t="s">
        <v>1702</v>
      </c>
      <c r="D659" s="61" t="s">
        <v>4453</v>
      </c>
      <c r="E659" s="61" t="s">
        <v>5777</v>
      </c>
      <c r="F659" s="61" t="s">
        <v>4866</v>
      </c>
      <c r="G659" s="62" t="s">
        <v>1702</v>
      </c>
      <c r="H659" s="61" t="s">
        <v>879</v>
      </c>
      <c r="I659" s="61" t="s">
        <v>1675</v>
      </c>
      <c r="J659" s="61" t="s">
        <v>4454</v>
      </c>
      <c r="K659" s="61" t="s">
        <v>5777</v>
      </c>
      <c r="L659" s="61" t="s">
        <v>2032</v>
      </c>
      <c r="M659" s="61" t="s">
        <v>1894</v>
      </c>
      <c r="N659" s="61" t="s">
        <v>1702</v>
      </c>
      <c r="O659" s="61" t="s">
        <v>1954</v>
      </c>
      <c r="P659" s="61">
        <v>0.6</v>
      </c>
      <c r="Q659" s="61">
        <v>130</v>
      </c>
      <c r="R659" s="61">
        <v>167</v>
      </c>
      <c r="S659" s="61" t="s">
        <v>5686</v>
      </c>
      <c r="T659" s="61" t="s">
        <v>5686</v>
      </c>
      <c r="U659" s="61" t="s">
        <v>2041</v>
      </c>
      <c r="V659" s="61" t="s">
        <v>5778</v>
      </c>
      <c r="W659" s="61" t="s">
        <v>1967</v>
      </c>
      <c r="X659" s="61" t="s">
        <v>1447</v>
      </c>
      <c r="Y659" s="61" t="s">
        <v>4443</v>
      </c>
      <c r="Z659" s="62">
        <v>250</v>
      </c>
      <c r="AA659" s="61">
        <v>25</v>
      </c>
      <c r="AB659" s="62">
        <v>250</v>
      </c>
      <c r="AC659" s="61">
        <v>25</v>
      </c>
      <c r="AD659" s="62">
        <v>250</v>
      </c>
      <c r="AE659" s="61">
        <v>25</v>
      </c>
      <c r="AF659" s="61" t="s">
        <v>2062</v>
      </c>
      <c r="AG659" s="61" t="s">
        <v>1959</v>
      </c>
      <c r="AH659" s="61" t="s">
        <v>1702</v>
      </c>
      <c r="AI659" s="61">
        <v>0</v>
      </c>
      <c r="AJ659" s="61" t="s">
        <v>5392</v>
      </c>
      <c r="AK659" s="62">
        <v>2026</v>
      </c>
      <c r="AL659" s="62">
        <v>3</v>
      </c>
      <c r="AM659" s="62">
        <v>0</v>
      </c>
      <c r="AN659" s="62">
        <v>1</v>
      </c>
      <c r="AO659" s="62">
        <v>29</v>
      </c>
      <c r="AP659" s="61" t="s">
        <v>879</v>
      </c>
      <c r="AQ659" s="61" t="s">
        <v>1221</v>
      </c>
      <c r="AR659" s="61" t="s">
        <v>5688</v>
      </c>
      <c r="AS659" s="61" t="s">
        <v>4455</v>
      </c>
      <c r="AT659" s="61" t="s">
        <v>1702</v>
      </c>
      <c r="AU659" s="61" t="b">
        <v>1</v>
      </c>
      <c r="AV659" s="61" t="b">
        <v>0</v>
      </c>
      <c r="AW659" s="61" t="s">
        <v>1702</v>
      </c>
      <c r="AX659" s="61" t="s">
        <v>1702</v>
      </c>
      <c r="AY659" s="61">
        <v>0</v>
      </c>
      <c r="AZ659" s="61">
        <v>0</v>
      </c>
      <c r="BA659" s="61">
        <v>0</v>
      </c>
      <c r="BB659" s="61" t="s">
        <v>3636</v>
      </c>
      <c r="BC659" s="61">
        <v>1</v>
      </c>
      <c r="BD659" s="61" t="b">
        <v>0</v>
      </c>
      <c r="BH659" s="47" t="str">
        <f t="shared" si="20"/>
        <v>SGCD</v>
      </c>
      <c r="BI659" s="47" t="str">
        <f t="shared" si="21"/>
        <v>Z08</v>
      </c>
      <c r="BJ659" s="47">
        <v>1219</v>
      </c>
    </row>
    <row r="660" spans="1:62" hidden="1">
      <c r="A660" s="61" t="b">
        <v>0</v>
      </c>
      <c r="B660" s="62">
        <v>12789</v>
      </c>
      <c r="C660" s="61" t="s">
        <v>1702</v>
      </c>
      <c r="D660" s="61" t="s">
        <v>4453</v>
      </c>
      <c r="E660" s="61" t="s">
        <v>5780</v>
      </c>
      <c r="F660" s="61" t="s">
        <v>4866</v>
      </c>
      <c r="G660" s="62" t="s">
        <v>1702</v>
      </c>
      <c r="H660" s="61" t="s">
        <v>879</v>
      </c>
      <c r="I660" s="61" t="s">
        <v>1675</v>
      </c>
      <c r="J660" s="61" t="s">
        <v>4454</v>
      </c>
      <c r="K660" s="61" t="s">
        <v>5780</v>
      </c>
      <c r="L660" s="61" t="s">
        <v>2032</v>
      </c>
      <c r="M660" s="61" t="s">
        <v>1894</v>
      </c>
      <c r="N660" s="61" t="s">
        <v>1702</v>
      </c>
      <c r="O660" s="61" t="s">
        <v>1954</v>
      </c>
      <c r="P660" s="61">
        <v>0.6</v>
      </c>
      <c r="Q660" s="61">
        <v>130</v>
      </c>
      <c r="R660" s="61">
        <v>167</v>
      </c>
      <c r="S660" s="61" t="s">
        <v>5686</v>
      </c>
      <c r="T660" s="61" t="s">
        <v>5686</v>
      </c>
      <c r="U660" s="61" t="s">
        <v>2041</v>
      </c>
      <c r="V660" s="61" t="s">
        <v>5779</v>
      </c>
      <c r="W660" s="61" t="s">
        <v>1967</v>
      </c>
      <c r="X660" s="61" t="s">
        <v>1447</v>
      </c>
      <c r="Y660" s="61" t="s">
        <v>4443</v>
      </c>
      <c r="Z660" s="62">
        <v>309</v>
      </c>
      <c r="AA660" s="61">
        <v>32</v>
      </c>
      <c r="AB660" s="62">
        <v>309</v>
      </c>
      <c r="AC660" s="61">
        <v>32</v>
      </c>
      <c r="AD660" s="62">
        <v>309</v>
      </c>
      <c r="AE660" s="61">
        <v>32</v>
      </c>
      <c r="AF660" s="61" t="s">
        <v>2062</v>
      </c>
      <c r="AG660" s="61" t="s">
        <v>1959</v>
      </c>
      <c r="AH660" s="61" t="s">
        <v>1702</v>
      </c>
      <c r="AI660" s="61">
        <v>0</v>
      </c>
      <c r="AJ660" s="61" t="s">
        <v>5392</v>
      </c>
      <c r="AK660" s="62">
        <v>2026</v>
      </c>
      <c r="AL660" s="62">
        <v>3</v>
      </c>
      <c r="AM660" s="62">
        <v>0</v>
      </c>
      <c r="AN660" s="62">
        <v>1</v>
      </c>
      <c r="AO660" s="62">
        <v>29</v>
      </c>
      <c r="AP660" s="61" t="s">
        <v>879</v>
      </c>
      <c r="AQ660" s="61" t="s">
        <v>1221</v>
      </c>
      <c r="AR660" s="61" t="s">
        <v>5688</v>
      </c>
      <c r="AS660" s="61" t="s">
        <v>4455</v>
      </c>
      <c r="AT660" s="61" t="s">
        <v>1702</v>
      </c>
      <c r="AU660" s="61" t="b">
        <v>1</v>
      </c>
      <c r="AV660" s="61" t="b">
        <v>0</v>
      </c>
      <c r="AW660" s="61" t="s">
        <v>1702</v>
      </c>
      <c r="AX660" s="61" t="s">
        <v>1702</v>
      </c>
      <c r="AY660" s="61">
        <v>0</v>
      </c>
      <c r="AZ660" s="61">
        <v>0</v>
      </c>
      <c r="BA660" s="61">
        <v>0</v>
      </c>
      <c r="BB660" s="61" t="s">
        <v>3636</v>
      </c>
      <c r="BC660" s="61">
        <v>1</v>
      </c>
      <c r="BD660" s="61" t="b">
        <v>0</v>
      </c>
      <c r="BH660" s="47" t="str">
        <f t="shared" si="20"/>
        <v>SGCD</v>
      </c>
      <c r="BI660" s="47" t="str">
        <f t="shared" si="21"/>
        <v>Z08</v>
      </c>
      <c r="BJ660" s="47">
        <v>1219</v>
      </c>
    </row>
    <row r="661" spans="1:62" hidden="1">
      <c r="A661" s="61" t="b">
        <v>0</v>
      </c>
      <c r="B661" s="62">
        <v>12790</v>
      </c>
      <c r="C661" s="61" t="s">
        <v>1702</v>
      </c>
      <c r="D661" s="61" t="s">
        <v>4453</v>
      </c>
      <c r="E661" s="61" t="s">
        <v>5781</v>
      </c>
      <c r="F661" s="61" t="s">
        <v>5587</v>
      </c>
      <c r="G661" s="62" t="s">
        <v>1702</v>
      </c>
      <c r="H661" s="61" t="s">
        <v>1094</v>
      </c>
      <c r="I661" s="61" t="s">
        <v>1675</v>
      </c>
      <c r="J661" s="61" t="s">
        <v>4454</v>
      </c>
      <c r="K661" s="61" t="s">
        <v>5781</v>
      </c>
      <c r="L661" s="61" t="s">
        <v>2032</v>
      </c>
      <c r="M661" s="61" t="s">
        <v>1894</v>
      </c>
      <c r="N661" s="61" t="s">
        <v>1702</v>
      </c>
      <c r="O661" s="61" t="s">
        <v>1954</v>
      </c>
      <c r="P661" s="61">
        <v>0.6</v>
      </c>
      <c r="Q661" s="61">
        <v>82</v>
      </c>
      <c r="R661" s="61">
        <v>203</v>
      </c>
      <c r="S661" s="61" t="s">
        <v>2729</v>
      </c>
      <c r="T661" s="61" t="s">
        <v>2729</v>
      </c>
      <c r="U661" s="61" t="s">
        <v>2041</v>
      </c>
      <c r="V661" s="61" t="s">
        <v>5782</v>
      </c>
      <c r="W661" s="61" t="s">
        <v>1967</v>
      </c>
      <c r="X661" s="61" t="s">
        <v>1447</v>
      </c>
      <c r="Y661" s="61" t="s">
        <v>4443</v>
      </c>
      <c r="Z661" s="62">
        <v>8</v>
      </c>
      <c r="AA661" s="61">
        <v>1</v>
      </c>
      <c r="AB661" s="62">
        <v>8</v>
      </c>
      <c r="AC661" s="61">
        <v>1</v>
      </c>
      <c r="AD661" s="62">
        <v>8</v>
      </c>
      <c r="AE661" s="61">
        <v>1</v>
      </c>
      <c r="AF661" s="61" t="s">
        <v>2083</v>
      </c>
      <c r="AG661" s="61" t="s">
        <v>1959</v>
      </c>
      <c r="AH661" s="61" t="s">
        <v>1702</v>
      </c>
      <c r="AI661" s="61">
        <v>0</v>
      </c>
      <c r="AJ661" s="61" t="s">
        <v>5477</v>
      </c>
      <c r="AK661" s="62">
        <v>2026</v>
      </c>
      <c r="AL661" s="62">
        <v>4</v>
      </c>
      <c r="AM661" s="62">
        <v>0</v>
      </c>
      <c r="AN661" s="62">
        <v>1</v>
      </c>
      <c r="AO661" s="62">
        <v>9</v>
      </c>
      <c r="AP661" s="61" t="s">
        <v>1094</v>
      </c>
      <c r="AQ661" s="61" t="s">
        <v>1221</v>
      </c>
      <c r="AR661" s="61" t="s">
        <v>2730</v>
      </c>
      <c r="AS661" s="61" t="s">
        <v>4455</v>
      </c>
      <c r="AT661" s="61" t="s">
        <v>1702</v>
      </c>
      <c r="AU661" s="61" t="b">
        <v>1</v>
      </c>
      <c r="AV661" s="61" t="b">
        <v>0</v>
      </c>
      <c r="AW661" s="61" t="s">
        <v>1702</v>
      </c>
      <c r="AX661" s="61" t="s">
        <v>1702</v>
      </c>
      <c r="AY661" s="61">
        <v>0</v>
      </c>
      <c r="AZ661" s="61">
        <v>0</v>
      </c>
      <c r="BA661" s="61">
        <v>0</v>
      </c>
      <c r="BB661" s="61" t="s">
        <v>3636</v>
      </c>
      <c r="BC661" s="61">
        <v>1</v>
      </c>
      <c r="BD661" s="61" t="b">
        <v>0</v>
      </c>
      <c r="BH661" s="47" t="str">
        <f t="shared" si="20"/>
        <v>SGCD</v>
      </c>
      <c r="BI661" s="47" t="str">
        <f t="shared" si="21"/>
        <v>Z08</v>
      </c>
      <c r="BJ661" s="47">
        <v>1219</v>
      </c>
    </row>
    <row r="662" spans="1:62" hidden="1">
      <c r="A662" s="61" t="b">
        <v>0</v>
      </c>
      <c r="B662" s="62">
        <v>12791</v>
      </c>
      <c r="C662" s="61" t="s">
        <v>1702</v>
      </c>
      <c r="D662" s="61" t="s">
        <v>4453</v>
      </c>
      <c r="E662" s="61" t="s">
        <v>6945</v>
      </c>
      <c r="F662" s="61" t="s">
        <v>1702</v>
      </c>
      <c r="G662" s="62" t="s">
        <v>1702</v>
      </c>
      <c r="H662" s="61" t="s">
        <v>1702</v>
      </c>
      <c r="I662" s="61" t="s">
        <v>1675</v>
      </c>
      <c r="J662" s="61" t="s">
        <v>4454</v>
      </c>
      <c r="K662" s="61" t="s">
        <v>6945</v>
      </c>
      <c r="L662" s="61" t="s">
        <v>2032</v>
      </c>
      <c r="M662" s="61" t="s">
        <v>1894</v>
      </c>
      <c r="N662" s="61" t="s">
        <v>1702</v>
      </c>
      <c r="O662" s="61" t="s">
        <v>1954</v>
      </c>
      <c r="P662" s="61">
        <v>0.6</v>
      </c>
      <c r="Q662" s="61">
        <v>82</v>
      </c>
      <c r="R662" s="61">
        <v>0</v>
      </c>
      <c r="S662" s="61" t="s">
        <v>5784</v>
      </c>
      <c r="T662" s="61" t="s">
        <v>5784</v>
      </c>
      <c r="U662" s="61" t="s">
        <v>2041</v>
      </c>
      <c r="V662" s="61" t="s">
        <v>6946</v>
      </c>
      <c r="W662" s="61" t="s">
        <v>1967</v>
      </c>
      <c r="X662" s="61" t="s">
        <v>1447</v>
      </c>
      <c r="Y662" s="61" t="s">
        <v>4443</v>
      </c>
      <c r="Z662" s="62">
        <v>1</v>
      </c>
      <c r="AA662" s="61">
        <v>193</v>
      </c>
      <c r="AB662" s="62">
        <v>1</v>
      </c>
      <c r="AC662" s="61">
        <v>193</v>
      </c>
      <c r="AD662" s="62">
        <v>1</v>
      </c>
      <c r="AE662" s="61">
        <v>193</v>
      </c>
      <c r="AF662" s="61" t="s">
        <v>2649</v>
      </c>
      <c r="AG662" s="61" t="s">
        <v>1958</v>
      </c>
      <c r="AH662" s="61" t="s">
        <v>1702</v>
      </c>
      <c r="AI662" s="61">
        <v>0</v>
      </c>
      <c r="AJ662" s="61" t="s">
        <v>6892</v>
      </c>
      <c r="AK662" s="62">
        <v>2026</v>
      </c>
      <c r="AL662" s="62">
        <v>4</v>
      </c>
      <c r="AM662" s="62">
        <v>0</v>
      </c>
      <c r="AN662" s="62">
        <v>1</v>
      </c>
      <c r="AO662" s="62">
        <v>1</v>
      </c>
      <c r="AP662" s="61" t="s">
        <v>1702</v>
      </c>
      <c r="AQ662" s="61" t="s">
        <v>1702</v>
      </c>
      <c r="AR662" s="61" t="s">
        <v>1702</v>
      </c>
      <c r="AS662" s="61" t="s">
        <v>4455</v>
      </c>
      <c r="AT662" s="61" t="s">
        <v>1702</v>
      </c>
      <c r="AU662" s="61" t="b">
        <v>1</v>
      </c>
      <c r="AV662" s="61" t="b">
        <v>0</v>
      </c>
      <c r="AW662" s="61" t="s">
        <v>1702</v>
      </c>
      <c r="AX662" s="61" t="s">
        <v>1702</v>
      </c>
      <c r="AY662" s="61">
        <v>0</v>
      </c>
      <c r="AZ662" s="61">
        <v>0</v>
      </c>
      <c r="BA662" s="61">
        <v>0</v>
      </c>
      <c r="BB662" s="61" t="s">
        <v>3636</v>
      </c>
      <c r="BC662" s="61">
        <v>1</v>
      </c>
      <c r="BD662" s="61" t="b">
        <v>0</v>
      </c>
      <c r="BH662" s="47" t="str">
        <f t="shared" si="20"/>
        <v>SGCD</v>
      </c>
      <c r="BI662" s="47" t="str">
        <f t="shared" si="21"/>
        <v>Z08</v>
      </c>
      <c r="BJ662" s="47">
        <v>1219</v>
      </c>
    </row>
    <row r="663" spans="1:62" hidden="1">
      <c r="A663" s="61" t="b">
        <v>0</v>
      </c>
      <c r="B663" s="62">
        <v>12792</v>
      </c>
      <c r="C663" s="61" t="s">
        <v>1702</v>
      </c>
      <c r="D663" s="61" t="s">
        <v>4453</v>
      </c>
      <c r="E663" s="61" t="s">
        <v>5783</v>
      </c>
      <c r="F663" s="61" t="s">
        <v>5587</v>
      </c>
      <c r="G663" s="62" t="s">
        <v>1702</v>
      </c>
      <c r="H663" s="61" t="s">
        <v>1094</v>
      </c>
      <c r="I663" s="61" t="s">
        <v>1675</v>
      </c>
      <c r="J663" s="61" t="s">
        <v>4454</v>
      </c>
      <c r="K663" s="61" t="s">
        <v>5783</v>
      </c>
      <c r="L663" s="61" t="s">
        <v>2032</v>
      </c>
      <c r="M663" s="61" t="s">
        <v>1894</v>
      </c>
      <c r="N663" s="61" t="s">
        <v>1702</v>
      </c>
      <c r="O663" s="61" t="s">
        <v>1954</v>
      </c>
      <c r="P663" s="61">
        <v>0.6</v>
      </c>
      <c r="Q663" s="61">
        <v>82</v>
      </c>
      <c r="R663" s="61">
        <v>0</v>
      </c>
      <c r="S663" s="61" t="s">
        <v>5784</v>
      </c>
      <c r="T663" s="61" t="s">
        <v>5784</v>
      </c>
      <c r="U663" s="61" t="s">
        <v>2041</v>
      </c>
      <c r="V663" s="61" t="s">
        <v>5782</v>
      </c>
      <c r="W663" s="61" t="s">
        <v>1967</v>
      </c>
      <c r="X663" s="61" t="s">
        <v>1447</v>
      </c>
      <c r="Y663" s="61" t="s">
        <v>4443</v>
      </c>
      <c r="Z663" s="62">
        <v>1</v>
      </c>
      <c r="AA663" s="61">
        <v>110</v>
      </c>
      <c r="AB663" s="62">
        <v>1</v>
      </c>
      <c r="AC663" s="61">
        <v>110</v>
      </c>
      <c r="AD663" s="62">
        <v>1</v>
      </c>
      <c r="AE663" s="61">
        <v>110</v>
      </c>
      <c r="AF663" s="61" t="s">
        <v>2537</v>
      </c>
      <c r="AG663" s="61" t="s">
        <v>1958</v>
      </c>
      <c r="AH663" s="61" t="s">
        <v>1702</v>
      </c>
      <c r="AI663" s="61">
        <v>0</v>
      </c>
      <c r="AJ663" s="61" t="s">
        <v>5477</v>
      </c>
      <c r="AK663" s="62">
        <v>2026</v>
      </c>
      <c r="AL663" s="62">
        <v>4</v>
      </c>
      <c r="AM663" s="62">
        <v>0</v>
      </c>
      <c r="AN663" s="62">
        <v>1</v>
      </c>
      <c r="AO663" s="62">
        <v>9</v>
      </c>
      <c r="AP663" s="61" t="s">
        <v>1094</v>
      </c>
      <c r="AQ663" s="61" t="s">
        <v>1221</v>
      </c>
      <c r="AR663" s="61" t="s">
        <v>2730</v>
      </c>
      <c r="AS663" s="61" t="s">
        <v>4455</v>
      </c>
      <c r="AT663" s="61" t="s">
        <v>1702</v>
      </c>
      <c r="AU663" s="61" t="b">
        <v>1</v>
      </c>
      <c r="AV663" s="61" t="b">
        <v>0</v>
      </c>
      <c r="AW663" s="61" t="s">
        <v>1702</v>
      </c>
      <c r="AX663" s="61" t="s">
        <v>1702</v>
      </c>
      <c r="AY663" s="61">
        <v>0</v>
      </c>
      <c r="AZ663" s="61">
        <v>0</v>
      </c>
      <c r="BA663" s="61">
        <v>0</v>
      </c>
      <c r="BB663" s="61" t="s">
        <v>3636</v>
      </c>
      <c r="BC663" s="61">
        <v>1</v>
      </c>
      <c r="BD663" s="61" t="b">
        <v>0</v>
      </c>
      <c r="BH663" s="47" t="str">
        <f t="shared" si="20"/>
        <v>SGCD</v>
      </c>
      <c r="BI663" s="47" t="str">
        <f t="shared" si="21"/>
        <v>Z08</v>
      </c>
      <c r="BJ663" s="47">
        <v>1219</v>
      </c>
    </row>
    <row r="664" spans="1:62" hidden="1">
      <c r="A664" s="61" t="b">
        <v>0</v>
      </c>
      <c r="B664" s="62">
        <v>12793</v>
      </c>
      <c r="C664" s="61" t="s">
        <v>1702</v>
      </c>
      <c r="D664" s="61" t="s">
        <v>4453</v>
      </c>
      <c r="E664" s="61" t="s">
        <v>6947</v>
      </c>
      <c r="F664" s="61" t="s">
        <v>5489</v>
      </c>
      <c r="G664" s="62" t="s">
        <v>1702</v>
      </c>
      <c r="H664" s="61" t="s">
        <v>881</v>
      </c>
      <c r="I664" s="61" t="s">
        <v>1675</v>
      </c>
      <c r="J664" s="61" t="s">
        <v>4454</v>
      </c>
      <c r="K664" s="61" t="s">
        <v>6947</v>
      </c>
      <c r="L664" s="61" t="s">
        <v>2032</v>
      </c>
      <c r="M664" s="61" t="s">
        <v>1894</v>
      </c>
      <c r="N664" s="61" t="s">
        <v>1702</v>
      </c>
      <c r="O664" s="61" t="s">
        <v>1954</v>
      </c>
      <c r="P664" s="61">
        <v>0.6</v>
      </c>
      <c r="Q664" s="61">
        <v>130</v>
      </c>
      <c r="R664" s="61">
        <v>167</v>
      </c>
      <c r="S664" s="61" t="s">
        <v>5686</v>
      </c>
      <c r="T664" s="61" t="s">
        <v>5686</v>
      </c>
      <c r="U664" s="61" t="s">
        <v>2041</v>
      </c>
      <c r="V664" s="61" t="s">
        <v>6948</v>
      </c>
      <c r="W664" s="61" t="s">
        <v>1967</v>
      </c>
      <c r="X664" s="61" t="s">
        <v>1447</v>
      </c>
      <c r="Y664" s="61" t="s">
        <v>4443</v>
      </c>
      <c r="Z664" s="62">
        <v>149</v>
      </c>
      <c r="AA664" s="61">
        <v>15</v>
      </c>
      <c r="AB664" s="62">
        <v>149</v>
      </c>
      <c r="AC664" s="61">
        <v>15</v>
      </c>
      <c r="AD664" s="62">
        <v>149</v>
      </c>
      <c r="AE664" s="61">
        <v>15</v>
      </c>
      <c r="AF664" s="61" t="s">
        <v>2410</v>
      </c>
      <c r="AG664" s="61" t="s">
        <v>1959</v>
      </c>
      <c r="AH664" s="61" t="s">
        <v>1702</v>
      </c>
      <c r="AI664" s="61">
        <v>0</v>
      </c>
      <c r="AJ664" s="61" t="s">
        <v>6656</v>
      </c>
      <c r="AK664" s="62">
        <v>2026</v>
      </c>
      <c r="AL664" s="62">
        <v>4</v>
      </c>
      <c r="AM664" s="62">
        <v>0</v>
      </c>
      <c r="AN664" s="62">
        <v>0</v>
      </c>
      <c r="AO664" s="62">
        <v>25</v>
      </c>
      <c r="AP664" s="61" t="s">
        <v>881</v>
      </c>
      <c r="AQ664" s="61" t="s">
        <v>1221</v>
      </c>
      <c r="AR664" s="61" t="s">
        <v>6368</v>
      </c>
      <c r="AS664" s="61" t="s">
        <v>4455</v>
      </c>
      <c r="AT664" s="61" t="s">
        <v>1702</v>
      </c>
      <c r="AU664" s="61" t="b">
        <v>1</v>
      </c>
      <c r="AV664" s="61" t="b">
        <v>0</v>
      </c>
      <c r="AW664" s="61" t="s">
        <v>1702</v>
      </c>
      <c r="AX664" s="61" t="s">
        <v>1702</v>
      </c>
      <c r="AY664" s="61">
        <v>0</v>
      </c>
      <c r="AZ664" s="61">
        <v>0</v>
      </c>
      <c r="BA664" s="61">
        <v>0</v>
      </c>
      <c r="BB664" s="61" t="s">
        <v>3636</v>
      </c>
      <c r="BC664" s="61">
        <v>1</v>
      </c>
      <c r="BD664" s="61" t="b">
        <v>0</v>
      </c>
      <c r="BH664" s="47" t="str">
        <f t="shared" si="20"/>
        <v>SGCD</v>
      </c>
      <c r="BI664" s="47" t="str">
        <f t="shared" si="21"/>
        <v>Z08</v>
      </c>
      <c r="BJ664" s="47">
        <v>1219</v>
      </c>
    </row>
    <row r="665" spans="1:62" hidden="1">
      <c r="A665" s="61" t="b">
        <v>0</v>
      </c>
      <c r="B665" s="62">
        <v>12794</v>
      </c>
      <c r="C665" s="61" t="s">
        <v>1702</v>
      </c>
      <c r="D665" s="61" t="s">
        <v>4458</v>
      </c>
      <c r="E665" s="61" t="s">
        <v>5785</v>
      </c>
      <c r="F665" s="61" t="s">
        <v>4871</v>
      </c>
      <c r="G665" s="62" t="s">
        <v>1702</v>
      </c>
      <c r="H665" s="61" t="s">
        <v>1123</v>
      </c>
      <c r="I665" s="61" t="s">
        <v>1675</v>
      </c>
      <c r="J665" s="61" t="s">
        <v>4459</v>
      </c>
      <c r="K665" s="61" t="s">
        <v>5786</v>
      </c>
      <c r="L665" s="61" t="s">
        <v>2032</v>
      </c>
      <c r="M665" s="61" t="s">
        <v>1894</v>
      </c>
      <c r="N665" s="61" t="s">
        <v>1702</v>
      </c>
      <c r="O665" s="61" t="s">
        <v>1954</v>
      </c>
      <c r="P665" s="61">
        <v>0.6</v>
      </c>
      <c r="Q665" s="61">
        <v>665</v>
      </c>
      <c r="R665" s="61">
        <v>665</v>
      </c>
      <c r="S665" s="61" t="s">
        <v>5651</v>
      </c>
      <c r="T665" s="61" t="s">
        <v>5651</v>
      </c>
      <c r="U665" s="61" t="s">
        <v>2041</v>
      </c>
      <c r="V665" s="61" t="s">
        <v>5787</v>
      </c>
      <c r="W665" s="61" t="s">
        <v>1967</v>
      </c>
      <c r="X665" s="61" t="s">
        <v>1447</v>
      </c>
      <c r="Y665" s="61" t="s">
        <v>4443</v>
      </c>
      <c r="Z665" s="62">
        <v>21</v>
      </c>
      <c r="AA665" s="61">
        <v>45</v>
      </c>
      <c r="AB665" s="62">
        <v>21</v>
      </c>
      <c r="AC665" s="61">
        <v>45</v>
      </c>
      <c r="AD665" s="62">
        <v>21</v>
      </c>
      <c r="AE665" s="61">
        <v>45</v>
      </c>
      <c r="AF665" s="61" t="s">
        <v>5675</v>
      </c>
      <c r="AG665" s="61" t="s">
        <v>3734</v>
      </c>
      <c r="AH665" s="61" t="s">
        <v>5788</v>
      </c>
      <c r="AI665" s="61">
        <v>0</v>
      </c>
      <c r="AJ665" s="61" t="s">
        <v>5648</v>
      </c>
      <c r="AK665" s="62">
        <v>2026</v>
      </c>
      <c r="AL665" s="62">
        <v>3</v>
      </c>
      <c r="AM665" s="62">
        <v>0</v>
      </c>
      <c r="AN665" s="62">
        <v>2</v>
      </c>
      <c r="AO665" s="62">
        <v>1</v>
      </c>
      <c r="AP665" s="61" t="s">
        <v>1123</v>
      </c>
      <c r="AQ665" s="61" t="s">
        <v>1547</v>
      </c>
      <c r="AR665" s="61" t="s">
        <v>2683</v>
      </c>
      <c r="AS665" s="61" t="s">
        <v>4460</v>
      </c>
      <c r="AT665" s="61" t="s">
        <v>1702</v>
      </c>
      <c r="AU665" s="61" t="b">
        <v>1</v>
      </c>
      <c r="AV665" s="61" t="b">
        <v>0</v>
      </c>
      <c r="AW665" s="61" t="s">
        <v>1702</v>
      </c>
      <c r="AX665" s="61" t="s">
        <v>1702</v>
      </c>
      <c r="AY665" s="61">
        <v>0</v>
      </c>
      <c r="AZ665" s="61">
        <v>0</v>
      </c>
      <c r="BA665" s="61">
        <v>0</v>
      </c>
      <c r="BB665" s="61" t="s">
        <v>3636</v>
      </c>
      <c r="BC665" s="61">
        <v>1</v>
      </c>
      <c r="BD665" s="61" t="b">
        <v>0</v>
      </c>
      <c r="BH665" s="47" t="str">
        <f t="shared" si="20"/>
        <v>SGCD</v>
      </c>
      <c r="BI665" s="47" t="str">
        <f t="shared" si="21"/>
        <v>Z08</v>
      </c>
      <c r="BJ665" s="47">
        <v>1340</v>
      </c>
    </row>
    <row r="666" spans="1:62" hidden="1">
      <c r="A666" s="61" t="b">
        <v>0</v>
      </c>
      <c r="B666" s="62">
        <v>12795</v>
      </c>
      <c r="C666" s="61" t="s">
        <v>1702</v>
      </c>
      <c r="D666" s="61" t="s">
        <v>4458</v>
      </c>
      <c r="E666" s="61" t="s">
        <v>5789</v>
      </c>
      <c r="F666" s="61" t="s">
        <v>4871</v>
      </c>
      <c r="G666" s="62" t="s">
        <v>1702</v>
      </c>
      <c r="H666" s="61" t="s">
        <v>1123</v>
      </c>
      <c r="I666" s="61" t="s">
        <v>1675</v>
      </c>
      <c r="J666" s="61" t="s">
        <v>4459</v>
      </c>
      <c r="K666" s="61" t="s">
        <v>5790</v>
      </c>
      <c r="L666" s="61" t="s">
        <v>2032</v>
      </c>
      <c r="M666" s="61" t="s">
        <v>1894</v>
      </c>
      <c r="N666" s="61" t="s">
        <v>1702</v>
      </c>
      <c r="O666" s="61" t="s">
        <v>1954</v>
      </c>
      <c r="P666" s="61">
        <v>0.6</v>
      </c>
      <c r="Q666" s="61">
        <v>665</v>
      </c>
      <c r="R666" s="61">
        <v>665</v>
      </c>
      <c r="S666" s="61" t="s">
        <v>5651</v>
      </c>
      <c r="T666" s="61" t="s">
        <v>5651</v>
      </c>
      <c r="U666" s="61" t="s">
        <v>2041</v>
      </c>
      <c r="V666" s="61" t="s">
        <v>5787</v>
      </c>
      <c r="W666" s="61" t="s">
        <v>1967</v>
      </c>
      <c r="X666" s="61" t="s">
        <v>1447</v>
      </c>
      <c r="Y666" s="61" t="s">
        <v>4443</v>
      </c>
      <c r="Z666" s="62">
        <v>45</v>
      </c>
      <c r="AA666" s="61">
        <v>96</v>
      </c>
      <c r="AB666" s="62">
        <v>45</v>
      </c>
      <c r="AC666" s="61">
        <v>96</v>
      </c>
      <c r="AD666" s="62">
        <v>45</v>
      </c>
      <c r="AE666" s="61">
        <v>96</v>
      </c>
      <c r="AF666" s="61" t="s">
        <v>5675</v>
      </c>
      <c r="AG666" s="61" t="s">
        <v>3737</v>
      </c>
      <c r="AH666" s="61" t="s">
        <v>5791</v>
      </c>
      <c r="AI666" s="61">
        <v>0</v>
      </c>
      <c r="AJ666" s="61" t="s">
        <v>5648</v>
      </c>
      <c r="AK666" s="62">
        <v>2026</v>
      </c>
      <c r="AL666" s="62">
        <v>3</v>
      </c>
      <c r="AM666" s="62">
        <v>0</v>
      </c>
      <c r="AN666" s="62">
        <v>2</v>
      </c>
      <c r="AO666" s="62">
        <v>1</v>
      </c>
      <c r="AP666" s="61" t="s">
        <v>1123</v>
      </c>
      <c r="AQ666" s="61" t="s">
        <v>1547</v>
      </c>
      <c r="AR666" s="61" t="s">
        <v>2683</v>
      </c>
      <c r="AS666" s="61" t="s">
        <v>4460</v>
      </c>
      <c r="AT666" s="61" t="s">
        <v>1702</v>
      </c>
      <c r="AU666" s="61" t="b">
        <v>1</v>
      </c>
      <c r="AV666" s="61" t="b">
        <v>0</v>
      </c>
      <c r="AW666" s="61" t="s">
        <v>1702</v>
      </c>
      <c r="AX666" s="61" t="s">
        <v>1702</v>
      </c>
      <c r="AY666" s="61">
        <v>0</v>
      </c>
      <c r="AZ666" s="61">
        <v>0</v>
      </c>
      <c r="BA666" s="61">
        <v>0</v>
      </c>
      <c r="BB666" s="61" t="s">
        <v>3636</v>
      </c>
      <c r="BC666" s="61">
        <v>1</v>
      </c>
      <c r="BD666" s="61" t="b">
        <v>0</v>
      </c>
      <c r="BH666" s="47" t="str">
        <f t="shared" si="20"/>
        <v>SGCD</v>
      </c>
      <c r="BI666" s="47" t="str">
        <f t="shared" si="21"/>
        <v>Z08</v>
      </c>
      <c r="BJ666" s="47">
        <v>1340</v>
      </c>
    </row>
    <row r="667" spans="1:62" hidden="1">
      <c r="A667" s="61" t="b">
        <v>0</v>
      </c>
      <c r="B667" s="62">
        <v>12796</v>
      </c>
      <c r="C667" s="61" t="s">
        <v>1702</v>
      </c>
      <c r="D667" s="61" t="s">
        <v>4458</v>
      </c>
      <c r="E667" s="61" t="s">
        <v>5792</v>
      </c>
      <c r="F667" s="61" t="s">
        <v>1702</v>
      </c>
      <c r="G667" s="62" t="s">
        <v>1702</v>
      </c>
      <c r="H667" s="61" t="s">
        <v>1702</v>
      </c>
      <c r="I667" s="61" t="s">
        <v>1675</v>
      </c>
      <c r="J667" s="61" t="s">
        <v>4459</v>
      </c>
      <c r="K667" s="61" t="s">
        <v>5792</v>
      </c>
      <c r="L667" s="61" t="s">
        <v>2032</v>
      </c>
      <c r="M667" s="61" t="s">
        <v>1894</v>
      </c>
      <c r="N667" s="61" t="s">
        <v>1702</v>
      </c>
      <c r="O667" s="61" t="s">
        <v>1954</v>
      </c>
      <c r="P667" s="61">
        <v>0.6</v>
      </c>
      <c r="Q667" s="61">
        <v>104</v>
      </c>
      <c r="R667" s="61">
        <v>0</v>
      </c>
      <c r="S667" s="61" t="s">
        <v>5793</v>
      </c>
      <c r="T667" s="61" t="s">
        <v>5793</v>
      </c>
      <c r="U667" s="61" t="s">
        <v>2041</v>
      </c>
      <c r="V667" s="61" t="s">
        <v>5794</v>
      </c>
      <c r="W667" s="61" t="s">
        <v>1967</v>
      </c>
      <c r="X667" s="61" t="s">
        <v>1447</v>
      </c>
      <c r="Y667" s="61" t="s">
        <v>4443</v>
      </c>
      <c r="Z667" s="62">
        <v>1</v>
      </c>
      <c r="AA667" s="61">
        <v>455</v>
      </c>
      <c r="AB667" s="62">
        <v>1</v>
      </c>
      <c r="AC667" s="61">
        <v>455</v>
      </c>
      <c r="AD667" s="62">
        <v>1</v>
      </c>
      <c r="AE667" s="61">
        <v>455</v>
      </c>
      <c r="AF667" s="61" t="s">
        <v>2066</v>
      </c>
      <c r="AG667" s="61" t="s">
        <v>1959</v>
      </c>
      <c r="AH667" s="61" t="s">
        <v>1702</v>
      </c>
      <c r="AI667" s="61">
        <v>0</v>
      </c>
      <c r="AJ667" s="61" t="s">
        <v>5503</v>
      </c>
      <c r="AK667" s="62">
        <v>2026</v>
      </c>
      <c r="AL667" s="62">
        <v>3</v>
      </c>
      <c r="AM667" s="62">
        <v>0</v>
      </c>
      <c r="AN667" s="62">
        <v>1</v>
      </c>
      <c r="AO667" s="62">
        <v>25</v>
      </c>
      <c r="AP667" s="61" t="s">
        <v>1702</v>
      </c>
      <c r="AQ667" s="61" t="s">
        <v>1702</v>
      </c>
      <c r="AR667" s="61" t="s">
        <v>1702</v>
      </c>
      <c r="AS667" s="61" t="s">
        <v>4460</v>
      </c>
      <c r="AT667" s="61" t="s">
        <v>1702</v>
      </c>
      <c r="AU667" s="61" t="b">
        <v>1</v>
      </c>
      <c r="AV667" s="61" t="b">
        <v>0</v>
      </c>
      <c r="AW667" s="61" t="s">
        <v>1702</v>
      </c>
      <c r="AX667" s="61" t="s">
        <v>1702</v>
      </c>
      <c r="AY667" s="61">
        <v>0</v>
      </c>
      <c r="AZ667" s="61">
        <v>0</v>
      </c>
      <c r="BA667" s="61">
        <v>0</v>
      </c>
      <c r="BB667" s="61" t="s">
        <v>3636</v>
      </c>
      <c r="BC667" s="61">
        <v>1</v>
      </c>
      <c r="BD667" s="61" t="b">
        <v>0</v>
      </c>
      <c r="BH667" s="47" t="str">
        <f t="shared" si="20"/>
        <v>SGCD</v>
      </c>
      <c r="BI667" s="47" t="str">
        <f t="shared" si="21"/>
        <v>Z08</v>
      </c>
      <c r="BJ667" s="47">
        <v>1219</v>
      </c>
    </row>
    <row r="668" spans="1:62" hidden="1">
      <c r="A668" s="61" t="b">
        <v>0</v>
      </c>
      <c r="B668" s="62">
        <v>12797</v>
      </c>
      <c r="C668" s="61" t="s">
        <v>1702</v>
      </c>
      <c r="D668" s="61" t="s">
        <v>4458</v>
      </c>
      <c r="E668" s="61" t="s">
        <v>5797</v>
      </c>
      <c r="F668" s="61" t="s">
        <v>5795</v>
      </c>
      <c r="G668" s="62" t="s">
        <v>1702</v>
      </c>
      <c r="H668" s="61" t="s">
        <v>460</v>
      </c>
      <c r="I668" s="61" t="s">
        <v>1675</v>
      </c>
      <c r="J668" s="61" t="s">
        <v>4459</v>
      </c>
      <c r="K668" s="61" t="s">
        <v>5797</v>
      </c>
      <c r="L668" s="61" t="s">
        <v>2032</v>
      </c>
      <c r="M668" s="61" t="s">
        <v>1894</v>
      </c>
      <c r="N668" s="61" t="s">
        <v>1702</v>
      </c>
      <c r="O668" s="61" t="s">
        <v>1954</v>
      </c>
      <c r="P668" s="61">
        <v>0.6</v>
      </c>
      <c r="Q668" s="61">
        <v>160</v>
      </c>
      <c r="R668" s="61">
        <v>235</v>
      </c>
      <c r="S668" s="61" t="s">
        <v>4010</v>
      </c>
      <c r="T668" s="61" t="s">
        <v>4010</v>
      </c>
      <c r="U668" s="61" t="s">
        <v>2041</v>
      </c>
      <c r="V668" s="61" t="s">
        <v>5796</v>
      </c>
      <c r="W668" s="61" t="s">
        <v>1967</v>
      </c>
      <c r="X668" s="61" t="s">
        <v>1447</v>
      </c>
      <c r="Y668" s="61" t="s">
        <v>4443</v>
      </c>
      <c r="Z668" s="62">
        <v>12</v>
      </c>
      <c r="AA668" s="61">
        <v>3</v>
      </c>
      <c r="AB668" s="62">
        <v>12</v>
      </c>
      <c r="AC668" s="61">
        <v>3</v>
      </c>
      <c r="AD668" s="62">
        <v>12</v>
      </c>
      <c r="AE668" s="61">
        <v>3</v>
      </c>
      <c r="AF668" s="61" t="s">
        <v>2194</v>
      </c>
      <c r="AG668" s="61" t="s">
        <v>1959</v>
      </c>
      <c r="AH668" s="61" t="s">
        <v>1702</v>
      </c>
      <c r="AI668" s="61">
        <v>0</v>
      </c>
      <c r="AJ668" s="61" t="s">
        <v>5493</v>
      </c>
      <c r="AK668" s="62">
        <v>2026</v>
      </c>
      <c r="AL668" s="62">
        <v>4</v>
      </c>
      <c r="AM668" s="62">
        <v>0</v>
      </c>
      <c r="AN668" s="62">
        <v>1</v>
      </c>
      <c r="AO668" s="62">
        <v>8</v>
      </c>
      <c r="AP668" s="61" t="s">
        <v>460</v>
      </c>
      <c r="AQ668" s="61" t="s">
        <v>1221</v>
      </c>
      <c r="AR668" s="61" t="s">
        <v>4011</v>
      </c>
      <c r="AS668" s="61" t="s">
        <v>4460</v>
      </c>
      <c r="AT668" s="61" t="s">
        <v>1702</v>
      </c>
      <c r="AU668" s="61" t="b">
        <v>1</v>
      </c>
      <c r="AV668" s="61" t="b">
        <v>0</v>
      </c>
      <c r="AW668" s="61" t="s">
        <v>1702</v>
      </c>
      <c r="AX668" s="61" t="s">
        <v>1702</v>
      </c>
      <c r="AY668" s="61">
        <v>0</v>
      </c>
      <c r="AZ668" s="61">
        <v>0</v>
      </c>
      <c r="BA668" s="61">
        <v>0</v>
      </c>
      <c r="BB668" s="61" t="s">
        <v>3636</v>
      </c>
      <c r="BC668" s="61">
        <v>1</v>
      </c>
      <c r="BD668" s="61" t="b">
        <v>0</v>
      </c>
      <c r="BH668" s="47" t="str">
        <f t="shared" si="20"/>
        <v>SGCD</v>
      </c>
      <c r="BI668" s="47" t="str">
        <f t="shared" si="21"/>
        <v>Z08</v>
      </c>
      <c r="BJ668" s="47">
        <v>1219</v>
      </c>
    </row>
    <row r="669" spans="1:62" hidden="1">
      <c r="A669" s="61" t="b">
        <v>0</v>
      </c>
      <c r="B669" s="62">
        <v>12798</v>
      </c>
      <c r="C669" s="61" t="s">
        <v>1702</v>
      </c>
      <c r="D669" s="61" t="s">
        <v>4754</v>
      </c>
      <c r="E669" s="61" t="s">
        <v>6949</v>
      </c>
      <c r="F669" s="61" t="s">
        <v>6264</v>
      </c>
      <c r="G669" s="62" t="s">
        <v>1702</v>
      </c>
      <c r="H669" s="61" t="s">
        <v>672</v>
      </c>
      <c r="I669" s="61" t="s">
        <v>1675</v>
      </c>
      <c r="J669" s="61" t="s">
        <v>4755</v>
      </c>
      <c r="K669" s="61" t="s">
        <v>6949</v>
      </c>
      <c r="L669" s="61" t="s">
        <v>2032</v>
      </c>
      <c r="M669" s="61" t="s">
        <v>1894</v>
      </c>
      <c r="N669" s="61" t="s">
        <v>1702</v>
      </c>
      <c r="O669" s="61" t="s">
        <v>1954</v>
      </c>
      <c r="P669" s="61">
        <v>0.6</v>
      </c>
      <c r="Q669" s="61">
        <v>900</v>
      </c>
      <c r="R669" s="61">
        <v>900</v>
      </c>
      <c r="S669" s="61" t="s">
        <v>2347</v>
      </c>
      <c r="T669" s="61" t="s">
        <v>2347</v>
      </c>
      <c r="U669" s="61" t="s">
        <v>2041</v>
      </c>
      <c r="V669" s="61" t="s">
        <v>6950</v>
      </c>
      <c r="W669" s="61" t="s">
        <v>1967</v>
      </c>
      <c r="X669" s="61" t="s">
        <v>1447</v>
      </c>
      <c r="Y669" s="61" t="s">
        <v>4443</v>
      </c>
      <c r="Z669" s="62">
        <v>200</v>
      </c>
      <c r="AA669" s="61">
        <v>765</v>
      </c>
      <c r="AB669" s="62">
        <v>200</v>
      </c>
      <c r="AC669" s="61">
        <v>765</v>
      </c>
      <c r="AD669" s="62">
        <v>200</v>
      </c>
      <c r="AE669" s="61">
        <v>765</v>
      </c>
      <c r="AF669" s="61" t="s">
        <v>4306</v>
      </c>
      <c r="AG669" s="61" t="s">
        <v>1959</v>
      </c>
      <c r="AH669" s="61" t="s">
        <v>1702</v>
      </c>
      <c r="AI669" s="61">
        <v>0</v>
      </c>
      <c r="AJ669" s="61" t="s">
        <v>6228</v>
      </c>
      <c r="AK669" s="62">
        <v>2026</v>
      </c>
      <c r="AL669" s="62">
        <v>5</v>
      </c>
      <c r="AM669" s="62">
        <v>0</v>
      </c>
      <c r="AN669" s="62">
        <v>0</v>
      </c>
      <c r="AO669" s="62">
        <v>3</v>
      </c>
      <c r="AP669" s="61" t="s">
        <v>672</v>
      </c>
      <c r="AQ669" s="61" t="s">
        <v>1547</v>
      </c>
      <c r="AR669" s="61" t="s">
        <v>2349</v>
      </c>
      <c r="AS669" s="61" t="s">
        <v>4463</v>
      </c>
      <c r="AT669" s="61" t="s">
        <v>1702</v>
      </c>
      <c r="AU669" s="61" t="b">
        <v>0</v>
      </c>
      <c r="AV669" s="61" t="b">
        <v>0</v>
      </c>
      <c r="AW669" s="61" t="s">
        <v>1702</v>
      </c>
      <c r="AX669" s="61" t="s">
        <v>1702</v>
      </c>
      <c r="AY669" s="61">
        <v>0</v>
      </c>
      <c r="AZ669" s="61">
        <v>0</v>
      </c>
      <c r="BA669" s="61">
        <v>0</v>
      </c>
      <c r="BB669" s="61" t="s">
        <v>3636</v>
      </c>
      <c r="BC669" s="61">
        <v>1</v>
      </c>
      <c r="BD669" s="61" t="b">
        <v>0</v>
      </c>
      <c r="BH669" s="47" t="str">
        <f t="shared" si="20"/>
        <v>SGCD</v>
      </c>
      <c r="BI669" s="47" t="str">
        <f t="shared" si="21"/>
        <v>Z08</v>
      </c>
      <c r="BJ669" s="47">
        <v>915</v>
      </c>
    </row>
    <row r="670" spans="1:62" hidden="1">
      <c r="A670" s="61" t="b">
        <v>0</v>
      </c>
      <c r="B670" s="62">
        <v>12799</v>
      </c>
      <c r="C670" s="61" t="s">
        <v>1702</v>
      </c>
      <c r="D670" s="61" t="s">
        <v>4754</v>
      </c>
      <c r="E670" s="61" t="s">
        <v>6951</v>
      </c>
      <c r="F670" s="61" t="s">
        <v>6264</v>
      </c>
      <c r="G670" s="62" t="s">
        <v>1702</v>
      </c>
      <c r="H670" s="61" t="s">
        <v>672</v>
      </c>
      <c r="I670" s="61" t="s">
        <v>1675</v>
      </c>
      <c r="J670" s="61" t="s">
        <v>4755</v>
      </c>
      <c r="K670" s="61" t="s">
        <v>6951</v>
      </c>
      <c r="L670" s="61" t="s">
        <v>2032</v>
      </c>
      <c r="M670" s="61" t="s">
        <v>1894</v>
      </c>
      <c r="N670" s="61" t="s">
        <v>1702</v>
      </c>
      <c r="O670" s="61" t="s">
        <v>1954</v>
      </c>
      <c r="P670" s="61">
        <v>0.6</v>
      </c>
      <c r="Q670" s="61">
        <v>900</v>
      </c>
      <c r="R670" s="61">
        <v>900</v>
      </c>
      <c r="S670" s="61" t="s">
        <v>2347</v>
      </c>
      <c r="T670" s="61" t="s">
        <v>2347</v>
      </c>
      <c r="U670" s="61" t="s">
        <v>2041</v>
      </c>
      <c r="V670" s="61" t="s">
        <v>6950</v>
      </c>
      <c r="W670" s="61" t="s">
        <v>1967</v>
      </c>
      <c r="X670" s="61" t="s">
        <v>1447</v>
      </c>
      <c r="Y670" s="61" t="s">
        <v>4443</v>
      </c>
      <c r="Z670" s="62">
        <v>200</v>
      </c>
      <c r="AA670" s="61">
        <v>765</v>
      </c>
      <c r="AB670" s="62">
        <v>200</v>
      </c>
      <c r="AC670" s="61">
        <v>765</v>
      </c>
      <c r="AD670" s="62">
        <v>200</v>
      </c>
      <c r="AE670" s="61">
        <v>765</v>
      </c>
      <c r="AF670" s="61" t="s">
        <v>4306</v>
      </c>
      <c r="AG670" s="61" t="s">
        <v>1959</v>
      </c>
      <c r="AH670" s="61" t="s">
        <v>1702</v>
      </c>
      <c r="AI670" s="61">
        <v>0</v>
      </c>
      <c r="AJ670" s="61" t="s">
        <v>6228</v>
      </c>
      <c r="AK670" s="62">
        <v>2026</v>
      </c>
      <c r="AL670" s="62">
        <v>5</v>
      </c>
      <c r="AM670" s="62">
        <v>0</v>
      </c>
      <c r="AN670" s="62">
        <v>0</v>
      </c>
      <c r="AO670" s="62">
        <v>3</v>
      </c>
      <c r="AP670" s="61" t="s">
        <v>672</v>
      </c>
      <c r="AQ670" s="61" t="s">
        <v>1547</v>
      </c>
      <c r="AR670" s="61" t="s">
        <v>2349</v>
      </c>
      <c r="AS670" s="61" t="s">
        <v>4463</v>
      </c>
      <c r="AT670" s="61" t="s">
        <v>1702</v>
      </c>
      <c r="AU670" s="61" t="b">
        <v>0</v>
      </c>
      <c r="AV670" s="61" t="b">
        <v>0</v>
      </c>
      <c r="AW670" s="61" t="s">
        <v>1702</v>
      </c>
      <c r="AX670" s="61" t="s">
        <v>1702</v>
      </c>
      <c r="AY670" s="61">
        <v>0</v>
      </c>
      <c r="AZ670" s="61">
        <v>0</v>
      </c>
      <c r="BA670" s="61">
        <v>0</v>
      </c>
      <c r="BB670" s="61" t="s">
        <v>3636</v>
      </c>
      <c r="BC670" s="61">
        <v>1</v>
      </c>
      <c r="BD670" s="61" t="b">
        <v>0</v>
      </c>
      <c r="BH670" s="47" t="str">
        <f t="shared" si="20"/>
        <v>SGCD</v>
      </c>
      <c r="BI670" s="47" t="str">
        <f t="shared" si="21"/>
        <v>Z08</v>
      </c>
      <c r="BJ670" s="47">
        <v>915</v>
      </c>
    </row>
    <row r="671" spans="1:62" hidden="1">
      <c r="A671" s="61" t="b">
        <v>0</v>
      </c>
      <c r="B671" s="62">
        <v>12800</v>
      </c>
      <c r="C671" s="61" t="s">
        <v>1702</v>
      </c>
      <c r="D671" s="61" t="s">
        <v>4754</v>
      </c>
      <c r="E671" s="61" t="s">
        <v>6952</v>
      </c>
      <c r="F671" s="61" t="s">
        <v>6264</v>
      </c>
      <c r="G671" s="62" t="s">
        <v>1702</v>
      </c>
      <c r="H671" s="61" t="s">
        <v>672</v>
      </c>
      <c r="I671" s="61" t="s">
        <v>1675</v>
      </c>
      <c r="J671" s="61" t="s">
        <v>4755</v>
      </c>
      <c r="K671" s="61" t="s">
        <v>6952</v>
      </c>
      <c r="L671" s="61" t="s">
        <v>2032</v>
      </c>
      <c r="M671" s="61" t="s">
        <v>1894</v>
      </c>
      <c r="N671" s="61" t="s">
        <v>1702</v>
      </c>
      <c r="O671" s="61" t="s">
        <v>1954</v>
      </c>
      <c r="P671" s="61">
        <v>0.6</v>
      </c>
      <c r="Q671" s="61">
        <v>900</v>
      </c>
      <c r="R671" s="61">
        <v>900</v>
      </c>
      <c r="S671" s="61" t="s">
        <v>2347</v>
      </c>
      <c r="T671" s="61" t="s">
        <v>2347</v>
      </c>
      <c r="U671" s="61" t="s">
        <v>2041</v>
      </c>
      <c r="V671" s="61" t="s">
        <v>6950</v>
      </c>
      <c r="W671" s="61" t="s">
        <v>1967</v>
      </c>
      <c r="X671" s="61" t="s">
        <v>1447</v>
      </c>
      <c r="Y671" s="61" t="s">
        <v>4443</v>
      </c>
      <c r="Z671" s="62">
        <v>200</v>
      </c>
      <c r="AA671" s="61">
        <v>765</v>
      </c>
      <c r="AB671" s="62">
        <v>200</v>
      </c>
      <c r="AC671" s="61">
        <v>765</v>
      </c>
      <c r="AD671" s="62">
        <v>200</v>
      </c>
      <c r="AE671" s="61">
        <v>765</v>
      </c>
      <c r="AF671" s="61" t="s">
        <v>4306</v>
      </c>
      <c r="AG671" s="61" t="s">
        <v>1959</v>
      </c>
      <c r="AH671" s="61" t="s">
        <v>1702</v>
      </c>
      <c r="AI671" s="61">
        <v>0</v>
      </c>
      <c r="AJ671" s="61" t="s">
        <v>6228</v>
      </c>
      <c r="AK671" s="62">
        <v>2026</v>
      </c>
      <c r="AL671" s="62">
        <v>5</v>
      </c>
      <c r="AM671" s="62">
        <v>0</v>
      </c>
      <c r="AN671" s="62">
        <v>0</v>
      </c>
      <c r="AO671" s="62">
        <v>3</v>
      </c>
      <c r="AP671" s="61" t="s">
        <v>672</v>
      </c>
      <c r="AQ671" s="61" t="s">
        <v>1547</v>
      </c>
      <c r="AR671" s="61" t="s">
        <v>2349</v>
      </c>
      <c r="AS671" s="61" t="s">
        <v>4463</v>
      </c>
      <c r="AT671" s="61" t="s">
        <v>1702</v>
      </c>
      <c r="AU671" s="61" t="b">
        <v>0</v>
      </c>
      <c r="AV671" s="61" t="b">
        <v>0</v>
      </c>
      <c r="AW671" s="61" t="s">
        <v>1702</v>
      </c>
      <c r="AX671" s="61" t="s">
        <v>1702</v>
      </c>
      <c r="AY671" s="61">
        <v>0</v>
      </c>
      <c r="AZ671" s="61">
        <v>0</v>
      </c>
      <c r="BA671" s="61">
        <v>0</v>
      </c>
      <c r="BB671" s="61" t="s">
        <v>3636</v>
      </c>
      <c r="BC671" s="61">
        <v>1</v>
      </c>
      <c r="BD671" s="61" t="b">
        <v>0</v>
      </c>
      <c r="BH671" s="47" t="str">
        <f t="shared" si="20"/>
        <v>SGCD</v>
      </c>
      <c r="BI671" s="47" t="str">
        <f t="shared" si="21"/>
        <v>Z08</v>
      </c>
      <c r="BJ671" s="47">
        <v>915</v>
      </c>
    </row>
    <row r="672" spans="1:62" hidden="1">
      <c r="A672" s="61" t="b">
        <v>0</v>
      </c>
      <c r="B672" s="62">
        <v>12801</v>
      </c>
      <c r="C672" s="61" t="s">
        <v>1702</v>
      </c>
      <c r="D672" s="61" t="s">
        <v>4754</v>
      </c>
      <c r="E672" s="61" t="s">
        <v>6953</v>
      </c>
      <c r="F672" s="61" t="s">
        <v>6264</v>
      </c>
      <c r="G672" s="62" t="s">
        <v>1702</v>
      </c>
      <c r="H672" s="61" t="s">
        <v>672</v>
      </c>
      <c r="I672" s="61" t="s">
        <v>1675</v>
      </c>
      <c r="J672" s="61" t="s">
        <v>4755</v>
      </c>
      <c r="K672" s="61" t="s">
        <v>6953</v>
      </c>
      <c r="L672" s="61" t="s">
        <v>2032</v>
      </c>
      <c r="M672" s="61" t="s">
        <v>1894</v>
      </c>
      <c r="N672" s="61" t="s">
        <v>1702</v>
      </c>
      <c r="O672" s="61" t="s">
        <v>1954</v>
      </c>
      <c r="P672" s="61">
        <v>0.6</v>
      </c>
      <c r="Q672" s="61">
        <v>900</v>
      </c>
      <c r="R672" s="61">
        <v>900</v>
      </c>
      <c r="S672" s="61" t="s">
        <v>2347</v>
      </c>
      <c r="T672" s="61" t="s">
        <v>2347</v>
      </c>
      <c r="U672" s="61" t="s">
        <v>2041</v>
      </c>
      <c r="V672" s="61" t="s">
        <v>6950</v>
      </c>
      <c r="W672" s="61" t="s">
        <v>1967</v>
      </c>
      <c r="X672" s="61" t="s">
        <v>1447</v>
      </c>
      <c r="Y672" s="61" t="s">
        <v>4443</v>
      </c>
      <c r="Z672" s="62">
        <v>112</v>
      </c>
      <c r="AA672" s="61">
        <v>430</v>
      </c>
      <c r="AB672" s="62">
        <v>112</v>
      </c>
      <c r="AC672" s="61">
        <v>430</v>
      </c>
      <c r="AD672" s="62">
        <v>112</v>
      </c>
      <c r="AE672" s="61">
        <v>430</v>
      </c>
      <c r="AF672" s="61" t="s">
        <v>4306</v>
      </c>
      <c r="AG672" s="61" t="s">
        <v>1959</v>
      </c>
      <c r="AH672" s="61" t="s">
        <v>1702</v>
      </c>
      <c r="AI672" s="61">
        <v>0</v>
      </c>
      <c r="AJ672" s="61" t="s">
        <v>6228</v>
      </c>
      <c r="AK672" s="62">
        <v>2026</v>
      </c>
      <c r="AL672" s="62">
        <v>5</v>
      </c>
      <c r="AM672" s="62">
        <v>0</v>
      </c>
      <c r="AN672" s="62">
        <v>0</v>
      </c>
      <c r="AO672" s="62">
        <v>3</v>
      </c>
      <c r="AP672" s="61" t="s">
        <v>672</v>
      </c>
      <c r="AQ672" s="61" t="s">
        <v>1547</v>
      </c>
      <c r="AR672" s="61" t="s">
        <v>2349</v>
      </c>
      <c r="AS672" s="61" t="s">
        <v>4463</v>
      </c>
      <c r="AT672" s="61" t="s">
        <v>1702</v>
      </c>
      <c r="AU672" s="61" t="b">
        <v>0</v>
      </c>
      <c r="AV672" s="61" t="b">
        <v>0</v>
      </c>
      <c r="AW672" s="61" t="s">
        <v>1702</v>
      </c>
      <c r="AX672" s="61" t="s">
        <v>1702</v>
      </c>
      <c r="AY672" s="61">
        <v>0</v>
      </c>
      <c r="AZ672" s="61">
        <v>0</v>
      </c>
      <c r="BA672" s="61">
        <v>0</v>
      </c>
      <c r="BB672" s="61" t="s">
        <v>3636</v>
      </c>
      <c r="BC672" s="61">
        <v>1</v>
      </c>
      <c r="BD672" s="61" t="b">
        <v>0</v>
      </c>
      <c r="BH672" s="47" t="str">
        <f t="shared" si="20"/>
        <v>SGCD</v>
      </c>
      <c r="BI672" s="47" t="str">
        <f t="shared" si="21"/>
        <v>Z08</v>
      </c>
      <c r="BJ672" s="47">
        <v>915</v>
      </c>
    </row>
    <row r="673" spans="1:62" hidden="1">
      <c r="A673" s="61" t="b">
        <v>0</v>
      </c>
      <c r="B673" s="62">
        <v>12802</v>
      </c>
      <c r="C673" s="61" t="s">
        <v>1702</v>
      </c>
      <c r="D673" s="61" t="s">
        <v>4754</v>
      </c>
      <c r="E673" s="61" t="s">
        <v>6954</v>
      </c>
      <c r="F673" s="61" t="s">
        <v>5494</v>
      </c>
      <c r="G673" s="62" t="s">
        <v>1702</v>
      </c>
      <c r="H673" s="61" t="s">
        <v>430</v>
      </c>
      <c r="I673" s="61" t="s">
        <v>1675</v>
      </c>
      <c r="J673" s="61" t="s">
        <v>4755</v>
      </c>
      <c r="K673" s="61" t="s">
        <v>6954</v>
      </c>
      <c r="L673" s="61" t="s">
        <v>2032</v>
      </c>
      <c r="M673" s="61" t="s">
        <v>1894</v>
      </c>
      <c r="N673" s="61" t="s">
        <v>1702</v>
      </c>
      <c r="O673" s="61" t="s">
        <v>1954</v>
      </c>
      <c r="P673" s="61">
        <v>0.6</v>
      </c>
      <c r="Q673" s="61">
        <v>392</v>
      </c>
      <c r="R673" s="61">
        <v>303</v>
      </c>
      <c r="S673" s="61" t="s">
        <v>5821</v>
      </c>
      <c r="T673" s="61" t="s">
        <v>5822</v>
      </c>
      <c r="U673" s="61" t="s">
        <v>2041</v>
      </c>
      <c r="V673" s="61" t="s">
        <v>6955</v>
      </c>
      <c r="W673" s="61" t="s">
        <v>1967</v>
      </c>
      <c r="X673" s="61" t="s">
        <v>1447</v>
      </c>
      <c r="Y673" s="61" t="s">
        <v>4443</v>
      </c>
      <c r="Z673" s="62">
        <v>18</v>
      </c>
      <c r="AA673" s="61">
        <v>10</v>
      </c>
      <c r="AB673" s="62">
        <v>18</v>
      </c>
      <c r="AC673" s="61">
        <v>10</v>
      </c>
      <c r="AD673" s="62">
        <v>18</v>
      </c>
      <c r="AE673" s="61">
        <v>10</v>
      </c>
      <c r="AF673" s="61" t="s">
        <v>2682</v>
      </c>
      <c r="AG673" s="61" t="s">
        <v>1959</v>
      </c>
      <c r="AH673" s="61" t="s">
        <v>1702</v>
      </c>
      <c r="AI673" s="61">
        <v>0</v>
      </c>
      <c r="AJ673" s="61" t="s">
        <v>6751</v>
      </c>
      <c r="AK673" s="62">
        <v>2026</v>
      </c>
      <c r="AL673" s="62">
        <v>5</v>
      </c>
      <c r="AM673" s="62">
        <v>0</v>
      </c>
      <c r="AN673" s="62">
        <v>0</v>
      </c>
      <c r="AO673" s="62">
        <v>2</v>
      </c>
      <c r="AP673" s="61" t="s">
        <v>430</v>
      </c>
      <c r="AQ673" s="61" t="s">
        <v>1221</v>
      </c>
      <c r="AR673" s="61" t="s">
        <v>5824</v>
      </c>
      <c r="AS673" s="61" t="s">
        <v>4463</v>
      </c>
      <c r="AT673" s="61" t="s">
        <v>1702</v>
      </c>
      <c r="AU673" s="61" t="b">
        <v>0</v>
      </c>
      <c r="AV673" s="61" t="b">
        <v>0</v>
      </c>
      <c r="AW673" s="61" t="s">
        <v>1702</v>
      </c>
      <c r="AX673" s="61" t="s">
        <v>1702</v>
      </c>
      <c r="AY673" s="61">
        <v>0</v>
      </c>
      <c r="AZ673" s="61">
        <v>0</v>
      </c>
      <c r="BA673" s="61">
        <v>0</v>
      </c>
      <c r="BB673" s="61" t="s">
        <v>3636</v>
      </c>
      <c r="BC673" s="61">
        <v>1</v>
      </c>
      <c r="BD673" s="61" t="b">
        <v>0</v>
      </c>
      <c r="BH673" s="47" t="str">
        <f t="shared" si="20"/>
        <v>SGCD</v>
      </c>
      <c r="BI673" s="47" t="str">
        <f t="shared" si="21"/>
        <v>Z08</v>
      </c>
      <c r="BJ673" s="47">
        <v>1219</v>
      </c>
    </row>
    <row r="674" spans="1:62" hidden="1">
      <c r="A674" s="61" t="b">
        <v>0</v>
      </c>
      <c r="B674" s="62">
        <v>12803</v>
      </c>
      <c r="C674" s="61" t="s">
        <v>1702</v>
      </c>
      <c r="D674" s="61" t="s">
        <v>4754</v>
      </c>
      <c r="E674" s="61" t="s">
        <v>6956</v>
      </c>
      <c r="F674" s="61" t="s">
        <v>5494</v>
      </c>
      <c r="G674" s="62" t="s">
        <v>1702</v>
      </c>
      <c r="H674" s="61" t="s">
        <v>430</v>
      </c>
      <c r="I674" s="61" t="s">
        <v>1675</v>
      </c>
      <c r="J674" s="61" t="s">
        <v>4755</v>
      </c>
      <c r="K674" s="61" t="s">
        <v>6956</v>
      </c>
      <c r="L674" s="61" t="s">
        <v>2032</v>
      </c>
      <c r="M674" s="61" t="s">
        <v>1894</v>
      </c>
      <c r="N674" s="61" t="s">
        <v>1702</v>
      </c>
      <c r="O674" s="61" t="s">
        <v>1954</v>
      </c>
      <c r="P674" s="61">
        <v>0.6</v>
      </c>
      <c r="Q674" s="61">
        <v>303</v>
      </c>
      <c r="R674" s="61">
        <v>0</v>
      </c>
      <c r="S674" s="61" t="s">
        <v>6957</v>
      </c>
      <c r="T674" s="61" t="s">
        <v>6957</v>
      </c>
      <c r="U674" s="61" t="s">
        <v>2041</v>
      </c>
      <c r="V674" s="61" t="s">
        <v>6955</v>
      </c>
      <c r="W674" s="61" t="s">
        <v>1967</v>
      </c>
      <c r="X674" s="61" t="s">
        <v>1447</v>
      </c>
      <c r="Y674" s="61" t="s">
        <v>4443</v>
      </c>
      <c r="Z674" s="62">
        <v>1</v>
      </c>
      <c r="AA674" s="61">
        <v>924</v>
      </c>
      <c r="AB674" s="62">
        <v>1</v>
      </c>
      <c r="AC674" s="61">
        <v>924</v>
      </c>
      <c r="AD674" s="62">
        <v>1</v>
      </c>
      <c r="AE674" s="61">
        <v>924</v>
      </c>
      <c r="AF674" s="61" t="s">
        <v>2996</v>
      </c>
      <c r="AG674" s="61" t="s">
        <v>1958</v>
      </c>
      <c r="AH674" s="61" t="s">
        <v>1702</v>
      </c>
      <c r="AI674" s="61">
        <v>0</v>
      </c>
      <c r="AJ674" s="61" t="s">
        <v>6751</v>
      </c>
      <c r="AK674" s="62">
        <v>2026</v>
      </c>
      <c r="AL674" s="62">
        <v>5</v>
      </c>
      <c r="AM674" s="62">
        <v>0</v>
      </c>
      <c r="AN674" s="62">
        <v>0</v>
      </c>
      <c r="AO674" s="62">
        <v>2</v>
      </c>
      <c r="AP674" s="61" t="s">
        <v>430</v>
      </c>
      <c r="AQ674" s="61" t="s">
        <v>1221</v>
      </c>
      <c r="AR674" s="61" t="s">
        <v>5824</v>
      </c>
      <c r="AS674" s="61" t="s">
        <v>4463</v>
      </c>
      <c r="AT674" s="61" t="s">
        <v>1702</v>
      </c>
      <c r="AU674" s="61" t="b">
        <v>0</v>
      </c>
      <c r="AV674" s="61" t="b">
        <v>0</v>
      </c>
      <c r="AW674" s="61" t="s">
        <v>1702</v>
      </c>
      <c r="AX674" s="61" t="s">
        <v>1702</v>
      </c>
      <c r="AY674" s="61">
        <v>0</v>
      </c>
      <c r="AZ674" s="61">
        <v>0</v>
      </c>
      <c r="BA674" s="61">
        <v>0</v>
      </c>
      <c r="BB674" s="61" t="s">
        <v>3636</v>
      </c>
      <c r="BC674" s="61">
        <v>1</v>
      </c>
      <c r="BD674" s="61" t="b">
        <v>0</v>
      </c>
      <c r="BH674" s="47" t="str">
        <f t="shared" si="20"/>
        <v>SGCD</v>
      </c>
      <c r="BI674" s="47" t="str">
        <f t="shared" si="21"/>
        <v>Z08</v>
      </c>
      <c r="BJ674" s="47">
        <v>1219</v>
      </c>
    </row>
    <row r="675" spans="1:62" hidden="1">
      <c r="A675" s="61" t="b">
        <v>0</v>
      </c>
      <c r="B675" s="62">
        <v>12804</v>
      </c>
      <c r="C675" s="61" t="s">
        <v>1702</v>
      </c>
      <c r="D675" s="61" t="s">
        <v>4461</v>
      </c>
      <c r="E675" s="61" t="s">
        <v>5801</v>
      </c>
      <c r="F675" s="61" t="s">
        <v>5487</v>
      </c>
      <c r="G675" s="62" t="s">
        <v>1702</v>
      </c>
      <c r="H675" s="61" t="s">
        <v>706</v>
      </c>
      <c r="I675" s="61" t="s">
        <v>1675</v>
      </c>
      <c r="J675" s="61" t="s">
        <v>4462</v>
      </c>
      <c r="K675" s="61" t="s">
        <v>5801</v>
      </c>
      <c r="L675" s="61" t="s">
        <v>2032</v>
      </c>
      <c r="M675" s="61" t="s">
        <v>1894</v>
      </c>
      <c r="N675" s="61" t="s">
        <v>1702</v>
      </c>
      <c r="O675" s="61" t="s">
        <v>1954</v>
      </c>
      <c r="P675" s="61">
        <v>0.6</v>
      </c>
      <c r="Q675" s="61">
        <v>210</v>
      </c>
      <c r="R675" s="61">
        <v>640</v>
      </c>
      <c r="S675" s="61" t="s">
        <v>5799</v>
      </c>
      <c r="T675" s="61" t="s">
        <v>5799</v>
      </c>
      <c r="U675" s="61" t="s">
        <v>2041</v>
      </c>
      <c r="V675" s="61" t="s">
        <v>5798</v>
      </c>
      <c r="W675" s="61" t="s">
        <v>1967</v>
      </c>
      <c r="X675" s="61" t="s">
        <v>1447</v>
      </c>
      <c r="Y675" s="61" t="s">
        <v>4443</v>
      </c>
      <c r="Z675" s="62">
        <v>23</v>
      </c>
      <c r="AA675" s="61">
        <v>17</v>
      </c>
      <c r="AB675" s="62">
        <v>23</v>
      </c>
      <c r="AC675" s="61">
        <v>17</v>
      </c>
      <c r="AD675" s="62">
        <v>23</v>
      </c>
      <c r="AE675" s="61">
        <v>17</v>
      </c>
      <c r="AF675" s="61" t="s">
        <v>2077</v>
      </c>
      <c r="AG675" s="61" t="s">
        <v>1959</v>
      </c>
      <c r="AH675" s="61" t="s">
        <v>1702</v>
      </c>
      <c r="AI675" s="61">
        <v>0</v>
      </c>
      <c r="AJ675" s="61" t="s">
        <v>5632</v>
      </c>
      <c r="AK675" s="62">
        <v>2026</v>
      </c>
      <c r="AL675" s="62">
        <v>4</v>
      </c>
      <c r="AM675" s="62">
        <v>0</v>
      </c>
      <c r="AN675" s="62">
        <v>1</v>
      </c>
      <c r="AO675" s="62">
        <v>12</v>
      </c>
      <c r="AP675" s="61" t="s">
        <v>706</v>
      </c>
      <c r="AQ675" s="61" t="s">
        <v>1221</v>
      </c>
      <c r="AR675" s="61" t="s">
        <v>5800</v>
      </c>
      <c r="AS675" s="61" t="s">
        <v>4463</v>
      </c>
      <c r="AT675" s="61" t="s">
        <v>1702</v>
      </c>
      <c r="AU675" s="61" t="b">
        <v>1</v>
      </c>
      <c r="AV675" s="61" t="b">
        <v>0</v>
      </c>
      <c r="AW675" s="61" t="s">
        <v>1702</v>
      </c>
      <c r="AX675" s="61" t="s">
        <v>1702</v>
      </c>
      <c r="AY675" s="61">
        <v>0</v>
      </c>
      <c r="AZ675" s="61">
        <v>0</v>
      </c>
      <c r="BA675" s="61">
        <v>0</v>
      </c>
      <c r="BB675" s="61" t="s">
        <v>3636</v>
      </c>
      <c r="BC675" s="61">
        <v>1</v>
      </c>
      <c r="BD675" s="61" t="b">
        <v>0</v>
      </c>
      <c r="BH675" s="47" t="str">
        <f t="shared" si="20"/>
        <v>SGCD</v>
      </c>
      <c r="BI675" s="47" t="str">
        <f t="shared" si="21"/>
        <v>Z08</v>
      </c>
      <c r="BJ675" s="47">
        <v>1219</v>
      </c>
    </row>
    <row r="676" spans="1:62" hidden="1">
      <c r="A676" s="61" t="b">
        <v>0</v>
      </c>
      <c r="B676" s="62">
        <v>12805</v>
      </c>
      <c r="C676" s="61" t="s">
        <v>1702</v>
      </c>
      <c r="D676" s="61" t="s">
        <v>4461</v>
      </c>
      <c r="E676" s="61" t="s">
        <v>6958</v>
      </c>
      <c r="F676" s="61" t="s">
        <v>1702</v>
      </c>
      <c r="G676" s="62" t="s">
        <v>1702</v>
      </c>
      <c r="H676" s="61" t="s">
        <v>1702</v>
      </c>
      <c r="I676" s="61" t="s">
        <v>1675</v>
      </c>
      <c r="J676" s="61" t="s">
        <v>4462</v>
      </c>
      <c r="K676" s="61" t="s">
        <v>6958</v>
      </c>
      <c r="L676" s="61" t="s">
        <v>2032</v>
      </c>
      <c r="M676" s="61" t="s">
        <v>1894</v>
      </c>
      <c r="N676" s="61" t="s">
        <v>1702</v>
      </c>
      <c r="O676" s="61" t="s">
        <v>1954</v>
      </c>
      <c r="P676" s="61">
        <v>0.6</v>
      </c>
      <c r="Q676" s="61">
        <v>25</v>
      </c>
      <c r="R676" s="61">
        <v>0</v>
      </c>
      <c r="S676" s="61" t="s">
        <v>4584</v>
      </c>
      <c r="T676" s="61" t="s">
        <v>4584</v>
      </c>
      <c r="U676" s="61" t="s">
        <v>2041</v>
      </c>
      <c r="V676" s="61" t="s">
        <v>6959</v>
      </c>
      <c r="W676" s="61" t="s">
        <v>1967</v>
      </c>
      <c r="X676" s="61" t="s">
        <v>1447</v>
      </c>
      <c r="Y676" s="61" t="s">
        <v>4443</v>
      </c>
      <c r="Z676" s="62">
        <v>1</v>
      </c>
      <c r="AA676" s="61">
        <v>101</v>
      </c>
      <c r="AB676" s="62">
        <v>1</v>
      </c>
      <c r="AC676" s="61">
        <v>101</v>
      </c>
      <c r="AD676" s="62">
        <v>1</v>
      </c>
      <c r="AE676" s="61">
        <v>101</v>
      </c>
      <c r="AF676" s="61" t="s">
        <v>2338</v>
      </c>
      <c r="AG676" s="61" t="s">
        <v>4581</v>
      </c>
      <c r="AH676" s="61" t="s">
        <v>1702</v>
      </c>
      <c r="AI676" s="61">
        <v>0</v>
      </c>
      <c r="AJ676" s="61" t="s">
        <v>6849</v>
      </c>
      <c r="AK676" s="62">
        <v>2026</v>
      </c>
      <c r="AL676" s="62">
        <v>5</v>
      </c>
      <c r="AM676" s="62">
        <v>0</v>
      </c>
      <c r="AN676" s="62">
        <v>0</v>
      </c>
      <c r="AO676" s="62">
        <v>14</v>
      </c>
      <c r="AP676" s="61" t="s">
        <v>1702</v>
      </c>
      <c r="AQ676" s="61" t="s">
        <v>1702</v>
      </c>
      <c r="AR676" s="61" t="s">
        <v>1702</v>
      </c>
      <c r="AS676" s="61" t="s">
        <v>4463</v>
      </c>
      <c r="AT676" s="61" t="s">
        <v>1702</v>
      </c>
      <c r="AU676" s="61" t="b">
        <v>0</v>
      </c>
      <c r="AV676" s="61" t="b">
        <v>0</v>
      </c>
      <c r="AW676" s="61" t="s">
        <v>1702</v>
      </c>
      <c r="AX676" s="61" t="s">
        <v>1702</v>
      </c>
      <c r="AY676" s="61">
        <v>0</v>
      </c>
      <c r="AZ676" s="61">
        <v>0</v>
      </c>
      <c r="BA676" s="61">
        <v>0</v>
      </c>
      <c r="BB676" s="61" t="s">
        <v>3636</v>
      </c>
      <c r="BC676" s="61">
        <v>1</v>
      </c>
      <c r="BD676" s="61" t="b">
        <v>0</v>
      </c>
      <c r="BH676" s="47" t="str">
        <f t="shared" si="20"/>
        <v>SGCD</v>
      </c>
      <c r="BI676" s="47" t="str">
        <f t="shared" si="21"/>
        <v>Z08</v>
      </c>
      <c r="BJ676" s="47">
        <v>1219</v>
      </c>
    </row>
    <row r="677" spans="1:62" hidden="1">
      <c r="A677" s="61" t="b">
        <v>0</v>
      </c>
      <c r="B677" s="62">
        <v>12806</v>
      </c>
      <c r="C677" s="61" t="s">
        <v>6960</v>
      </c>
      <c r="D677" s="61" t="s">
        <v>4461</v>
      </c>
      <c r="E677" s="61" t="s">
        <v>6961</v>
      </c>
      <c r="F677" s="61" t="s">
        <v>6256</v>
      </c>
      <c r="G677" s="62" t="s">
        <v>1702</v>
      </c>
      <c r="H677" s="61" t="s">
        <v>1004</v>
      </c>
      <c r="I677" s="61" t="s">
        <v>1675</v>
      </c>
      <c r="J677" s="61" t="s">
        <v>4462</v>
      </c>
      <c r="K677" s="61" t="s">
        <v>6961</v>
      </c>
      <c r="L677" s="61" t="s">
        <v>2032</v>
      </c>
      <c r="M677" s="61" t="s">
        <v>1894</v>
      </c>
      <c r="N677" s="61" t="s">
        <v>1702</v>
      </c>
      <c r="O677" s="61" t="s">
        <v>1954</v>
      </c>
      <c r="P677" s="61">
        <v>0.6</v>
      </c>
      <c r="Q677" s="61">
        <v>400</v>
      </c>
      <c r="R677" s="61">
        <v>0</v>
      </c>
      <c r="S677" s="61" t="s">
        <v>6962</v>
      </c>
      <c r="T677" s="61" t="s">
        <v>6962</v>
      </c>
      <c r="U677" s="61" t="s">
        <v>2041</v>
      </c>
      <c r="V677" s="61" t="s">
        <v>6963</v>
      </c>
      <c r="W677" s="61" t="s">
        <v>1967</v>
      </c>
      <c r="X677" s="61" t="s">
        <v>1447</v>
      </c>
      <c r="Y677" s="61" t="s">
        <v>4443</v>
      </c>
      <c r="Z677" s="62">
        <v>1</v>
      </c>
      <c r="AA677" s="61">
        <v>1405</v>
      </c>
      <c r="AB677" s="62">
        <v>1</v>
      </c>
      <c r="AC677" s="61">
        <v>0</v>
      </c>
      <c r="AD677" s="62">
        <v>1</v>
      </c>
      <c r="AE677" s="61">
        <v>1405</v>
      </c>
      <c r="AF677" s="61" t="s">
        <v>6964</v>
      </c>
      <c r="AG677" s="61" t="s">
        <v>1958</v>
      </c>
      <c r="AH677" s="61" t="s">
        <v>1702</v>
      </c>
      <c r="AI677" s="61">
        <v>0</v>
      </c>
      <c r="AJ677" s="61" t="s">
        <v>6222</v>
      </c>
      <c r="AK677" s="62">
        <v>2026</v>
      </c>
      <c r="AL677" s="62">
        <v>5</v>
      </c>
      <c r="AM677" s="62">
        <v>0</v>
      </c>
      <c r="AN677" s="62">
        <v>0</v>
      </c>
      <c r="AO677" s="62">
        <v>13</v>
      </c>
      <c r="AP677" s="61" t="s">
        <v>1004</v>
      </c>
      <c r="AQ677" s="61" t="s">
        <v>1221</v>
      </c>
      <c r="AR677" s="61" t="s">
        <v>2725</v>
      </c>
      <c r="AS677" s="61" t="s">
        <v>4463</v>
      </c>
      <c r="AT677" s="61" t="s">
        <v>1702</v>
      </c>
      <c r="AU677" s="61" t="b">
        <v>0</v>
      </c>
      <c r="AV677" s="61" t="b">
        <v>0</v>
      </c>
      <c r="AW677" s="61" t="s">
        <v>1702</v>
      </c>
      <c r="AX677" s="61" t="s">
        <v>1702</v>
      </c>
      <c r="AY677" s="61">
        <v>0</v>
      </c>
      <c r="AZ677" s="61">
        <v>0</v>
      </c>
      <c r="BA677" s="61">
        <v>0</v>
      </c>
      <c r="BB677" s="61" t="s">
        <v>3636</v>
      </c>
      <c r="BC677" s="61">
        <v>1</v>
      </c>
      <c r="BD677" s="61" t="b">
        <v>0</v>
      </c>
      <c r="BH677" s="47" t="str">
        <f t="shared" si="20"/>
        <v>SGCD</v>
      </c>
      <c r="BI677" s="47" t="str">
        <f t="shared" si="21"/>
        <v>Z08</v>
      </c>
      <c r="BJ677" s="47">
        <v>1219</v>
      </c>
    </row>
    <row r="678" spans="1:62" hidden="1">
      <c r="A678" s="61" t="b">
        <v>0</v>
      </c>
      <c r="B678" s="62">
        <v>12807</v>
      </c>
      <c r="C678" s="61" t="s">
        <v>1702</v>
      </c>
      <c r="D678" s="61" t="s">
        <v>4461</v>
      </c>
      <c r="E678" s="61" t="s">
        <v>6965</v>
      </c>
      <c r="F678" s="61" t="s">
        <v>6224</v>
      </c>
      <c r="G678" s="62" t="s">
        <v>1702</v>
      </c>
      <c r="H678" s="61" t="s">
        <v>1054</v>
      </c>
      <c r="I678" s="61" t="s">
        <v>1675</v>
      </c>
      <c r="J678" s="61" t="s">
        <v>4462</v>
      </c>
      <c r="K678" s="61" t="s">
        <v>6965</v>
      </c>
      <c r="L678" s="61" t="s">
        <v>2032</v>
      </c>
      <c r="M678" s="61" t="s">
        <v>1894</v>
      </c>
      <c r="N678" s="61" t="s">
        <v>1702</v>
      </c>
      <c r="O678" s="61" t="s">
        <v>1954</v>
      </c>
      <c r="P678" s="61">
        <v>0.6</v>
      </c>
      <c r="Q678" s="61">
        <v>386</v>
      </c>
      <c r="R678" s="61">
        <v>0</v>
      </c>
      <c r="S678" s="61" t="s">
        <v>6966</v>
      </c>
      <c r="T678" s="61" t="s">
        <v>6966</v>
      </c>
      <c r="U678" s="61" t="s">
        <v>2041</v>
      </c>
      <c r="V678" s="61" t="s">
        <v>6967</v>
      </c>
      <c r="W678" s="61" t="s">
        <v>1967</v>
      </c>
      <c r="X678" s="61" t="s">
        <v>1447</v>
      </c>
      <c r="Y678" s="61" t="s">
        <v>4443</v>
      </c>
      <c r="Z678" s="62">
        <v>1</v>
      </c>
      <c r="AA678" s="61">
        <v>498</v>
      </c>
      <c r="AB678" s="62">
        <v>1</v>
      </c>
      <c r="AC678" s="61">
        <v>498</v>
      </c>
      <c r="AD678" s="62">
        <v>1</v>
      </c>
      <c r="AE678" s="61">
        <v>498</v>
      </c>
      <c r="AF678" s="61" t="s">
        <v>2996</v>
      </c>
      <c r="AG678" s="61" t="s">
        <v>1958</v>
      </c>
      <c r="AH678" s="61" t="s">
        <v>1702</v>
      </c>
      <c r="AI678" s="61">
        <v>0</v>
      </c>
      <c r="AJ678" s="61" t="s">
        <v>6222</v>
      </c>
      <c r="AK678" s="62">
        <v>2026</v>
      </c>
      <c r="AL678" s="62">
        <v>5</v>
      </c>
      <c r="AM678" s="62">
        <v>0</v>
      </c>
      <c r="AN678" s="62">
        <v>0</v>
      </c>
      <c r="AO678" s="62">
        <v>13</v>
      </c>
      <c r="AP678" s="61" t="s">
        <v>1054</v>
      </c>
      <c r="AQ678" s="61" t="s">
        <v>1547</v>
      </c>
      <c r="AR678" s="61" t="s">
        <v>6410</v>
      </c>
      <c r="AS678" s="61" t="s">
        <v>4463</v>
      </c>
      <c r="AT678" s="61" t="s">
        <v>1702</v>
      </c>
      <c r="AU678" s="61" t="b">
        <v>0</v>
      </c>
      <c r="AV678" s="61" t="b">
        <v>0</v>
      </c>
      <c r="AW678" s="61" t="s">
        <v>1702</v>
      </c>
      <c r="AX678" s="61" t="s">
        <v>1702</v>
      </c>
      <c r="AY678" s="61">
        <v>0</v>
      </c>
      <c r="AZ678" s="61">
        <v>0</v>
      </c>
      <c r="BA678" s="61">
        <v>0</v>
      </c>
      <c r="BB678" s="61" t="s">
        <v>3636</v>
      </c>
      <c r="BC678" s="61">
        <v>1</v>
      </c>
      <c r="BD678" s="61" t="b">
        <v>0</v>
      </c>
      <c r="BH678" s="47" t="str">
        <f t="shared" si="20"/>
        <v>SGCD</v>
      </c>
      <c r="BI678" s="47" t="str">
        <f t="shared" si="21"/>
        <v>Z08</v>
      </c>
      <c r="BJ678" s="47">
        <v>1219</v>
      </c>
    </row>
    <row r="679" spans="1:62" hidden="1">
      <c r="A679" s="61" t="b">
        <v>0</v>
      </c>
      <c r="B679" s="62">
        <v>12808</v>
      </c>
      <c r="C679" s="61" t="s">
        <v>1702</v>
      </c>
      <c r="D679" s="61" t="s">
        <v>4464</v>
      </c>
      <c r="E679" s="61" t="s">
        <v>5804</v>
      </c>
      <c r="F679" s="61" t="s">
        <v>1702</v>
      </c>
      <c r="G679" s="62" t="s">
        <v>1702</v>
      </c>
      <c r="H679" s="61" t="s">
        <v>1702</v>
      </c>
      <c r="I679" s="61" t="s">
        <v>1675</v>
      </c>
      <c r="J679" s="61" t="s">
        <v>4465</v>
      </c>
      <c r="K679" s="61" t="s">
        <v>5804</v>
      </c>
      <c r="L679" s="61" t="s">
        <v>2032</v>
      </c>
      <c r="M679" s="61" t="s">
        <v>1894</v>
      </c>
      <c r="N679" s="61" t="s">
        <v>1702</v>
      </c>
      <c r="O679" s="61" t="s">
        <v>1954</v>
      </c>
      <c r="P679" s="61">
        <v>0.6</v>
      </c>
      <c r="Q679" s="61">
        <v>19</v>
      </c>
      <c r="R679" s="61">
        <v>0</v>
      </c>
      <c r="S679" s="61" t="s">
        <v>4722</v>
      </c>
      <c r="T679" s="61" t="s">
        <v>4722</v>
      </c>
      <c r="U679" s="61" t="s">
        <v>2041</v>
      </c>
      <c r="V679" s="61" t="s">
        <v>5805</v>
      </c>
      <c r="W679" s="61" t="s">
        <v>1967</v>
      </c>
      <c r="X679" s="61" t="s">
        <v>1447</v>
      </c>
      <c r="Y679" s="61" t="s">
        <v>4443</v>
      </c>
      <c r="Z679" s="62">
        <v>1</v>
      </c>
      <c r="AA679" s="61">
        <v>60</v>
      </c>
      <c r="AB679" s="62">
        <v>1</v>
      </c>
      <c r="AC679" s="61">
        <v>60</v>
      </c>
      <c r="AD679" s="62">
        <v>1</v>
      </c>
      <c r="AE679" s="61">
        <v>60</v>
      </c>
      <c r="AF679" s="61" t="s">
        <v>3418</v>
      </c>
      <c r="AG679" s="61" t="s">
        <v>1958</v>
      </c>
      <c r="AH679" s="61" t="s">
        <v>1702</v>
      </c>
      <c r="AI679" s="61">
        <v>0</v>
      </c>
      <c r="AJ679" s="61" t="s">
        <v>4849</v>
      </c>
      <c r="AK679" s="62">
        <v>2026</v>
      </c>
      <c r="AL679" s="62">
        <v>4</v>
      </c>
      <c r="AM679" s="62">
        <v>0</v>
      </c>
      <c r="AN679" s="62">
        <v>1</v>
      </c>
      <c r="AO679" s="62">
        <v>15</v>
      </c>
      <c r="AP679" s="61" t="s">
        <v>1702</v>
      </c>
      <c r="AQ679" s="61" t="s">
        <v>1702</v>
      </c>
      <c r="AR679" s="61" t="s">
        <v>1702</v>
      </c>
      <c r="AS679" s="61" t="s">
        <v>4448</v>
      </c>
      <c r="AT679" s="61" t="s">
        <v>1702</v>
      </c>
      <c r="AU679" s="61" t="b">
        <v>1</v>
      </c>
      <c r="AV679" s="61" t="b">
        <v>0</v>
      </c>
      <c r="AW679" s="61" t="s">
        <v>1702</v>
      </c>
      <c r="AX679" s="61" t="s">
        <v>1702</v>
      </c>
      <c r="AY679" s="61">
        <v>0</v>
      </c>
      <c r="AZ679" s="61">
        <v>0</v>
      </c>
      <c r="BA679" s="61">
        <v>0</v>
      </c>
      <c r="BB679" s="61" t="s">
        <v>3636</v>
      </c>
      <c r="BC679" s="61">
        <v>1</v>
      </c>
      <c r="BD679" s="61" t="b">
        <v>0</v>
      </c>
      <c r="BH679" s="47" t="str">
        <f t="shared" si="20"/>
        <v>SGCD</v>
      </c>
      <c r="BI679" s="47" t="str">
        <f t="shared" si="21"/>
        <v>Z08</v>
      </c>
      <c r="BJ679" s="47">
        <v>1219</v>
      </c>
    </row>
    <row r="680" spans="1:62" hidden="1">
      <c r="A680" s="61" t="b">
        <v>0</v>
      </c>
      <c r="B680" s="62">
        <v>12809</v>
      </c>
      <c r="C680" s="61" t="s">
        <v>1702</v>
      </c>
      <c r="D680" s="61" t="s">
        <v>4466</v>
      </c>
      <c r="E680" s="61" t="s">
        <v>5809</v>
      </c>
      <c r="F680" s="61" t="s">
        <v>5489</v>
      </c>
      <c r="G680" s="62" t="s">
        <v>1702</v>
      </c>
      <c r="H680" s="61" t="s">
        <v>409</v>
      </c>
      <c r="I680" s="61" t="s">
        <v>1675</v>
      </c>
      <c r="J680" s="61" t="s">
        <v>4467</v>
      </c>
      <c r="K680" s="61" t="s">
        <v>5809</v>
      </c>
      <c r="L680" s="61" t="s">
        <v>2032</v>
      </c>
      <c r="M680" s="61" t="s">
        <v>1894</v>
      </c>
      <c r="N680" s="61" t="s">
        <v>1702</v>
      </c>
      <c r="O680" s="61" t="s">
        <v>1954</v>
      </c>
      <c r="P680" s="61">
        <v>0.6</v>
      </c>
      <c r="Q680" s="61">
        <v>68</v>
      </c>
      <c r="R680" s="61">
        <v>683.5</v>
      </c>
      <c r="S680" s="61" t="s">
        <v>3598</v>
      </c>
      <c r="T680" s="61" t="s">
        <v>3598</v>
      </c>
      <c r="U680" s="61" t="s">
        <v>2041</v>
      </c>
      <c r="V680" s="61" t="s">
        <v>5808</v>
      </c>
      <c r="W680" s="61" t="s">
        <v>1967</v>
      </c>
      <c r="X680" s="61" t="s">
        <v>1447</v>
      </c>
      <c r="Y680" s="61" t="s">
        <v>4443</v>
      </c>
      <c r="Z680" s="62">
        <v>54</v>
      </c>
      <c r="AA680" s="61">
        <v>12</v>
      </c>
      <c r="AB680" s="62">
        <v>54</v>
      </c>
      <c r="AC680" s="61">
        <v>12</v>
      </c>
      <c r="AD680" s="62">
        <v>54</v>
      </c>
      <c r="AE680" s="61">
        <v>12</v>
      </c>
      <c r="AF680" s="61" t="s">
        <v>2062</v>
      </c>
      <c r="AG680" s="61" t="s">
        <v>1959</v>
      </c>
      <c r="AH680" s="61" t="s">
        <v>1702</v>
      </c>
      <c r="AI680" s="61">
        <v>0</v>
      </c>
      <c r="AJ680" s="61" t="s">
        <v>5493</v>
      </c>
      <c r="AK680" s="62">
        <v>2026</v>
      </c>
      <c r="AL680" s="62">
        <v>4</v>
      </c>
      <c r="AM680" s="62">
        <v>0</v>
      </c>
      <c r="AN680" s="62">
        <v>1</v>
      </c>
      <c r="AO680" s="62">
        <v>8</v>
      </c>
      <c r="AP680" s="61" t="s">
        <v>409</v>
      </c>
      <c r="AQ680" s="61" t="s">
        <v>1221</v>
      </c>
      <c r="AR680" s="61" t="s">
        <v>3599</v>
      </c>
      <c r="AS680" s="61" t="s">
        <v>4442</v>
      </c>
      <c r="AT680" s="61" t="s">
        <v>1702</v>
      </c>
      <c r="AU680" s="61" t="b">
        <v>1</v>
      </c>
      <c r="AV680" s="61" t="b">
        <v>0</v>
      </c>
      <c r="AW680" s="61" t="s">
        <v>1702</v>
      </c>
      <c r="AX680" s="61" t="s">
        <v>1702</v>
      </c>
      <c r="AY680" s="61">
        <v>0</v>
      </c>
      <c r="AZ680" s="61">
        <v>0</v>
      </c>
      <c r="BA680" s="61">
        <v>0</v>
      </c>
      <c r="BB680" s="61" t="s">
        <v>3636</v>
      </c>
      <c r="BC680" s="61">
        <v>1</v>
      </c>
      <c r="BD680" s="61" t="b">
        <v>0</v>
      </c>
      <c r="BH680" s="47" t="str">
        <f t="shared" si="20"/>
        <v>SGCD</v>
      </c>
      <c r="BI680" s="47" t="str">
        <f t="shared" si="21"/>
        <v>Z08</v>
      </c>
      <c r="BJ680" s="47">
        <v>1219</v>
      </c>
    </row>
    <row r="681" spans="1:62" hidden="1">
      <c r="A681" s="61" t="b">
        <v>0</v>
      </c>
      <c r="B681" s="62">
        <v>12810</v>
      </c>
      <c r="C681" s="61" t="s">
        <v>1702</v>
      </c>
      <c r="D681" s="61" t="s">
        <v>4468</v>
      </c>
      <c r="E681" s="61" t="s">
        <v>5810</v>
      </c>
      <c r="F681" s="61" t="s">
        <v>1702</v>
      </c>
      <c r="G681" s="62" t="s">
        <v>1702</v>
      </c>
      <c r="H681" s="61" t="s">
        <v>1702</v>
      </c>
      <c r="I681" s="61" t="s">
        <v>1675</v>
      </c>
      <c r="J681" s="61" t="s">
        <v>4469</v>
      </c>
      <c r="K681" s="61" t="s">
        <v>5811</v>
      </c>
      <c r="L681" s="61" t="s">
        <v>2032</v>
      </c>
      <c r="M681" s="61" t="s">
        <v>1894</v>
      </c>
      <c r="N681" s="61" t="s">
        <v>1702</v>
      </c>
      <c r="O681" s="61" t="s">
        <v>1954</v>
      </c>
      <c r="P681" s="61">
        <v>0.6</v>
      </c>
      <c r="Q681" s="61">
        <v>310.89999999999998</v>
      </c>
      <c r="R681" s="61">
        <v>784.2</v>
      </c>
      <c r="S681" s="61" t="s">
        <v>4051</v>
      </c>
      <c r="T681" s="61" t="s">
        <v>1702</v>
      </c>
      <c r="U681" s="61" t="s">
        <v>2041</v>
      </c>
      <c r="V681" s="61" t="s">
        <v>5812</v>
      </c>
      <c r="W681" s="61" t="s">
        <v>1967</v>
      </c>
      <c r="X681" s="61" t="s">
        <v>1447</v>
      </c>
      <c r="Y681" s="61" t="s">
        <v>4443</v>
      </c>
      <c r="Z681" s="62">
        <v>70</v>
      </c>
      <c r="AA681" s="61">
        <v>90</v>
      </c>
      <c r="AB681" s="62">
        <v>70</v>
      </c>
      <c r="AC681" s="61">
        <v>90</v>
      </c>
      <c r="AD681" s="62">
        <v>70</v>
      </c>
      <c r="AE681" s="61">
        <v>90</v>
      </c>
      <c r="AF681" s="61" t="s">
        <v>2676</v>
      </c>
      <c r="AG681" s="61" t="s">
        <v>3737</v>
      </c>
      <c r="AH681" s="61" t="s">
        <v>5813</v>
      </c>
      <c r="AI681" s="61">
        <v>0</v>
      </c>
      <c r="AJ681" s="61" t="s">
        <v>5635</v>
      </c>
      <c r="AK681" s="62">
        <v>2026</v>
      </c>
      <c r="AL681" s="62">
        <v>4</v>
      </c>
      <c r="AM681" s="62">
        <v>0</v>
      </c>
      <c r="AN681" s="62">
        <v>1</v>
      </c>
      <c r="AO681" s="62">
        <v>11</v>
      </c>
      <c r="AP681" s="61" t="s">
        <v>1702</v>
      </c>
      <c r="AQ681" s="61" t="s">
        <v>1702</v>
      </c>
      <c r="AR681" s="61" t="s">
        <v>1702</v>
      </c>
      <c r="AS681" s="61" t="s">
        <v>4470</v>
      </c>
      <c r="AT681" s="61" t="s">
        <v>1702</v>
      </c>
      <c r="AU681" s="61" t="b">
        <v>1</v>
      </c>
      <c r="AV681" s="61" t="b">
        <v>0</v>
      </c>
      <c r="AW681" s="61" t="s">
        <v>1702</v>
      </c>
      <c r="AX681" s="61" t="s">
        <v>1702</v>
      </c>
      <c r="AY681" s="61">
        <v>0</v>
      </c>
      <c r="AZ681" s="61">
        <v>0</v>
      </c>
      <c r="BA681" s="61">
        <v>0</v>
      </c>
      <c r="BB681" s="61" t="s">
        <v>3636</v>
      </c>
      <c r="BC681" s="61">
        <v>1</v>
      </c>
      <c r="BD681" s="61" t="b">
        <v>0</v>
      </c>
      <c r="BH681" s="47" t="str">
        <f t="shared" si="20"/>
        <v>SGCD</v>
      </c>
      <c r="BI681" s="47" t="str">
        <f t="shared" si="21"/>
        <v>Z08</v>
      </c>
      <c r="BJ681" s="47">
        <v>1219</v>
      </c>
    </row>
    <row r="682" spans="1:62" hidden="1">
      <c r="A682" s="61" t="b">
        <v>0</v>
      </c>
      <c r="B682" s="62">
        <v>12811</v>
      </c>
      <c r="C682" s="61" t="s">
        <v>1702</v>
      </c>
      <c r="D682" s="61" t="s">
        <v>4468</v>
      </c>
      <c r="E682" s="61" t="s">
        <v>5814</v>
      </c>
      <c r="F682" s="61" t="s">
        <v>5487</v>
      </c>
      <c r="G682" s="62" t="s">
        <v>1702</v>
      </c>
      <c r="H682" s="61" t="s">
        <v>33</v>
      </c>
      <c r="I682" s="61" t="s">
        <v>1675</v>
      </c>
      <c r="J682" s="61" t="s">
        <v>4469</v>
      </c>
      <c r="K682" s="61" t="s">
        <v>5814</v>
      </c>
      <c r="L682" s="61" t="s">
        <v>2032</v>
      </c>
      <c r="M682" s="61" t="s">
        <v>1894</v>
      </c>
      <c r="N682" s="61" t="s">
        <v>1702</v>
      </c>
      <c r="O682" s="61" t="s">
        <v>1954</v>
      </c>
      <c r="P682" s="61">
        <v>0.6</v>
      </c>
      <c r="Q682" s="61">
        <v>55</v>
      </c>
      <c r="R682" s="61">
        <v>0</v>
      </c>
      <c r="S682" s="61" t="s">
        <v>3612</v>
      </c>
      <c r="T682" s="61" t="s">
        <v>3612</v>
      </c>
      <c r="U682" s="61" t="s">
        <v>2041</v>
      </c>
      <c r="V682" s="61" t="s">
        <v>5815</v>
      </c>
      <c r="W682" s="61" t="s">
        <v>1967</v>
      </c>
      <c r="X682" s="61" t="s">
        <v>1447</v>
      </c>
      <c r="Y682" s="61" t="s">
        <v>4443</v>
      </c>
      <c r="Z682" s="62">
        <v>1</v>
      </c>
      <c r="AA682" s="61">
        <v>315</v>
      </c>
      <c r="AB682" s="62">
        <v>1</v>
      </c>
      <c r="AC682" s="61">
        <v>315</v>
      </c>
      <c r="AD682" s="62">
        <v>1</v>
      </c>
      <c r="AE682" s="61">
        <v>315</v>
      </c>
      <c r="AF682" s="61" t="s">
        <v>2066</v>
      </c>
      <c r="AG682" s="61" t="s">
        <v>1958</v>
      </c>
      <c r="AH682" s="61" t="s">
        <v>1702</v>
      </c>
      <c r="AI682" s="61">
        <v>0</v>
      </c>
      <c r="AJ682" s="61" t="s">
        <v>5605</v>
      </c>
      <c r="AK682" s="62">
        <v>2026</v>
      </c>
      <c r="AL682" s="62">
        <v>4</v>
      </c>
      <c r="AM682" s="62">
        <v>0</v>
      </c>
      <c r="AN682" s="62">
        <v>1</v>
      </c>
      <c r="AO682" s="62">
        <v>10</v>
      </c>
      <c r="AP682" s="61" t="s">
        <v>33</v>
      </c>
      <c r="AQ682" s="61" t="s">
        <v>1221</v>
      </c>
      <c r="AR682" s="61" t="s">
        <v>3961</v>
      </c>
      <c r="AS682" s="61" t="s">
        <v>4470</v>
      </c>
      <c r="AT682" s="61" t="s">
        <v>1702</v>
      </c>
      <c r="AU682" s="61" t="b">
        <v>1</v>
      </c>
      <c r="AV682" s="61" t="b">
        <v>0</v>
      </c>
      <c r="AW682" s="61" t="s">
        <v>1702</v>
      </c>
      <c r="AX682" s="61" t="s">
        <v>1702</v>
      </c>
      <c r="AY682" s="61">
        <v>0</v>
      </c>
      <c r="AZ682" s="61">
        <v>0</v>
      </c>
      <c r="BA682" s="61">
        <v>0</v>
      </c>
      <c r="BB682" s="61" t="s">
        <v>3636</v>
      </c>
      <c r="BC682" s="61">
        <v>1</v>
      </c>
      <c r="BD682" s="61" t="b">
        <v>0</v>
      </c>
      <c r="BH682" s="47" t="str">
        <f t="shared" si="20"/>
        <v>SGCD</v>
      </c>
      <c r="BI682" s="47" t="str">
        <f t="shared" si="21"/>
        <v>Z08</v>
      </c>
      <c r="BJ682" s="47">
        <v>1219</v>
      </c>
    </row>
    <row r="683" spans="1:62" hidden="1">
      <c r="A683" s="61" t="b">
        <v>0</v>
      </c>
      <c r="B683" s="62">
        <v>12812</v>
      </c>
      <c r="C683" s="61" t="s">
        <v>1702</v>
      </c>
      <c r="D683" s="61" t="s">
        <v>4471</v>
      </c>
      <c r="E683" s="61" t="s">
        <v>6968</v>
      </c>
      <c r="F683" s="61" t="s">
        <v>5494</v>
      </c>
      <c r="G683" s="62" t="s">
        <v>1702</v>
      </c>
      <c r="H683" s="61" t="s">
        <v>409</v>
      </c>
      <c r="I683" s="61" t="s">
        <v>1675</v>
      </c>
      <c r="J683" s="61" t="s">
        <v>4472</v>
      </c>
      <c r="K683" s="61" t="s">
        <v>6968</v>
      </c>
      <c r="L683" s="61" t="s">
        <v>2032</v>
      </c>
      <c r="M683" s="61" t="s">
        <v>1894</v>
      </c>
      <c r="N683" s="61" t="s">
        <v>1702</v>
      </c>
      <c r="O683" s="61" t="s">
        <v>1954</v>
      </c>
      <c r="P683" s="61">
        <v>0.6</v>
      </c>
      <c r="Q683" s="61">
        <v>68</v>
      </c>
      <c r="R683" s="61">
        <v>683.5</v>
      </c>
      <c r="S683" s="61" t="s">
        <v>3598</v>
      </c>
      <c r="T683" s="61" t="s">
        <v>3598</v>
      </c>
      <c r="U683" s="61" t="s">
        <v>2041</v>
      </c>
      <c r="V683" s="61" t="s">
        <v>6969</v>
      </c>
      <c r="W683" s="61" t="s">
        <v>1967</v>
      </c>
      <c r="X683" s="61" t="s">
        <v>1447</v>
      </c>
      <c r="Y683" s="61" t="s">
        <v>4443</v>
      </c>
      <c r="Z683" s="62">
        <v>43</v>
      </c>
      <c r="AA683" s="61">
        <v>10</v>
      </c>
      <c r="AB683" s="62">
        <v>43</v>
      </c>
      <c r="AC683" s="61">
        <v>10</v>
      </c>
      <c r="AD683" s="62">
        <v>43</v>
      </c>
      <c r="AE683" s="61">
        <v>10</v>
      </c>
      <c r="AF683" s="61" t="s">
        <v>2083</v>
      </c>
      <c r="AG683" s="61" t="s">
        <v>1959</v>
      </c>
      <c r="AH683" s="61" t="s">
        <v>1702</v>
      </c>
      <c r="AI683" s="61">
        <v>0</v>
      </c>
      <c r="AJ683" s="61" t="s">
        <v>6892</v>
      </c>
      <c r="AK683" s="62">
        <v>2026</v>
      </c>
      <c r="AL683" s="62">
        <v>4</v>
      </c>
      <c r="AM683" s="62">
        <v>0</v>
      </c>
      <c r="AN683" s="62">
        <v>1</v>
      </c>
      <c r="AO683" s="62">
        <v>1</v>
      </c>
      <c r="AP683" s="61" t="s">
        <v>409</v>
      </c>
      <c r="AQ683" s="61" t="s">
        <v>1221</v>
      </c>
      <c r="AR683" s="61" t="s">
        <v>3599</v>
      </c>
      <c r="AS683" s="61" t="s">
        <v>4470</v>
      </c>
      <c r="AT683" s="61" t="s">
        <v>1702</v>
      </c>
      <c r="AU683" s="61" t="b">
        <v>1</v>
      </c>
      <c r="AV683" s="61" t="b">
        <v>0</v>
      </c>
      <c r="AW683" s="61" t="s">
        <v>1702</v>
      </c>
      <c r="AX683" s="61" t="s">
        <v>1702</v>
      </c>
      <c r="AY683" s="61">
        <v>0</v>
      </c>
      <c r="AZ683" s="61">
        <v>0</v>
      </c>
      <c r="BA683" s="61">
        <v>0</v>
      </c>
      <c r="BB683" s="61" t="s">
        <v>3636</v>
      </c>
      <c r="BC683" s="61">
        <v>1</v>
      </c>
      <c r="BD683" s="61" t="b">
        <v>0</v>
      </c>
      <c r="BH683" s="47" t="str">
        <f t="shared" si="20"/>
        <v>SGCD</v>
      </c>
      <c r="BI683" s="47" t="str">
        <f t="shared" si="21"/>
        <v>Z08</v>
      </c>
      <c r="BJ683" s="47">
        <v>1219</v>
      </c>
    </row>
    <row r="684" spans="1:62" hidden="1">
      <c r="A684" s="61" t="b">
        <v>0</v>
      </c>
      <c r="B684" s="62">
        <v>12813</v>
      </c>
      <c r="C684" s="61" t="s">
        <v>1702</v>
      </c>
      <c r="D684" s="61" t="s">
        <v>4471</v>
      </c>
      <c r="E684" s="61" t="s">
        <v>5818</v>
      </c>
      <c r="F684" s="61" t="s">
        <v>5587</v>
      </c>
      <c r="G684" s="62" t="s">
        <v>1702</v>
      </c>
      <c r="H684" s="61" t="s">
        <v>143</v>
      </c>
      <c r="I684" s="61" t="s">
        <v>1675</v>
      </c>
      <c r="J684" s="61" t="s">
        <v>4472</v>
      </c>
      <c r="K684" s="61" t="s">
        <v>5818</v>
      </c>
      <c r="L684" s="61" t="s">
        <v>2032</v>
      </c>
      <c r="M684" s="61" t="s">
        <v>1894</v>
      </c>
      <c r="N684" s="61" t="s">
        <v>1702</v>
      </c>
      <c r="O684" s="61" t="s">
        <v>1954</v>
      </c>
      <c r="P684" s="61">
        <v>0.6</v>
      </c>
      <c r="Q684" s="61">
        <v>415</v>
      </c>
      <c r="R684" s="61">
        <v>984</v>
      </c>
      <c r="S684" s="61" t="s">
        <v>2732</v>
      </c>
      <c r="T684" s="61" t="s">
        <v>1702</v>
      </c>
      <c r="U684" s="61" t="s">
        <v>2041</v>
      </c>
      <c r="V684" s="61" t="s">
        <v>5816</v>
      </c>
      <c r="W684" s="61" t="s">
        <v>1967</v>
      </c>
      <c r="X684" s="61" t="s">
        <v>1447</v>
      </c>
      <c r="Y684" s="61" t="s">
        <v>4443</v>
      </c>
      <c r="Z684" s="62">
        <v>5</v>
      </c>
      <c r="AA684" s="61">
        <v>9</v>
      </c>
      <c r="AB684" s="62">
        <v>5</v>
      </c>
      <c r="AC684" s="61">
        <v>9</v>
      </c>
      <c r="AD684" s="62">
        <v>5</v>
      </c>
      <c r="AE684" s="61">
        <v>9</v>
      </c>
      <c r="AF684" s="61" t="s">
        <v>2083</v>
      </c>
      <c r="AG684" s="61" t="s">
        <v>1959</v>
      </c>
      <c r="AH684" s="61" t="s">
        <v>1702</v>
      </c>
      <c r="AI684" s="61">
        <v>0</v>
      </c>
      <c r="AJ684" s="61" t="s">
        <v>5493</v>
      </c>
      <c r="AK684" s="62">
        <v>2026</v>
      </c>
      <c r="AL684" s="62">
        <v>4</v>
      </c>
      <c r="AM684" s="62">
        <v>0</v>
      </c>
      <c r="AN684" s="62">
        <v>1</v>
      </c>
      <c r="AO684" s="62">
        <v>8</v>
      </c>
      <c r="AP684" s="61" t="s">
        <v>143</v>
      </c>
      <c r="AQ684" s="61" t="s">
        <v>1221</v>
      </c>
      <c r="AR684" s="61" t="s">
        <v>2733</v>
      </c>
      <c r="AS684" s="61" t="s">
        <v>4470</v>
      </c>
      <c r="AT684" s="61" t="s">
        <v>1702</v>
      </c>
      <c r="AU684" s="61" t="b">
        <v>1</v>
      </c>
      <c r="AV684" s="61" t="b">
        <v>0</v>
      </c>
      <c r="AW684" s="61" t="s">
        <v>1702</v>
      </c>
      <c r="AX684" s="61" t="s">
        <v>1702</v>
      </c>
      <c r="AY684" s="61">
        <v>0</v>
      </c>
      <c r="AZ684" s="61">
        <v>0</v>
      </c>
      <c r="BA684" s="61">
        <v>0</v>
      </c>
      <c r="BB684" s="61" t="s">
        <v>3636</v>
      </c>
      <c r="BC684" s="61">
        <v>1</v>
      </c>
      <c r="BD684" s="61" t="b">
        <v>0</v>
      </c>
      <c r="BH684" s="47" t="str">
        <f t="shared" si="20"/>
        <v>SGCD</v>
      </c>
      <c r="BI684" s="47" t="str">
        <f t="shared" si="21"/>
        <v>Z08</v>
      </c>
      <c r="BJ684" s="47">
        <v>1219</v>
      </c>
    </row>
    <row r="685" spans="1:62" hidden="1">
      <c r="A685" s="61" t="b">
        <v>0</v>
      </c>
      <c r="B685" s="62">
        <v>12814</v>
      </c>
      <c r="C685" s="61" t="s">
        <v>1702</v>
      </c>
      <c r="D685" s="61" t="s">
        <v>4471</v>
      </c>
      <c r="E685" s="61" t="s">
        <v>6970</v>
      </c>
      <c r="F685" s="61" t="s">
        <v>5494</v>
      </c>
      <c r="G685" s="62" t="s">
        <v>1702</v>
      </c>
      <c r="H685" s="61" t="s">
        <v>409</v>
      </c>
      <c r="I685" s="61" t="s">
        <v>1675</v>
      </c>
      <c r="J685" s="61" t="s">
        <v>4472</v>
      </c>
      <c r="K685" s="61" t="s">
        <v>6970</v>
      </c>
      <c r="L685" s="61" t="s">
        <v>2032</v>
      </c>
      <c r="M685" s="61" t="s">
        <v>1894</v>
      </c>
      <c r="N685" s="61" t="s">
        <v>1702</v>
      </c>
      <c r="O685" s="61" t="s">
        <v>1954</v>
      </c>
      <c r="P685" s="61">
        <v>0.6</v>
      </c>
      <c r="Q685" s="61">
        <v>68</v>
      </c>
      <c r="R685" s="61">
        <v>683.5</v>
      </c>
      <c r="S685" s="61" t="s">
        <v>3598</v>
      </c>
      <c r="T685" s="61" t="s">
        <v>1702</v>
      </c>
      <c r="U685" s="61" t="s">
        <v>2041</v>
      </c>
      <c r="V685" s="61" t="s">
        <v>6969</v>
      </c>
      <c r="W685" s="61" t="s">
        <v>1967</v>
      </c>
      <c r="X685" s="61" t="s">
        <v>1447</v>
      </c>
      <c r="Y685" s="61" t="s">
        <v>4443</v>
      </c>
      <c r="Z685" s="62">
        <v>5</v>
      </c>
      <c r="AA685" s="61">
        <v>1</v>
      </c>
      <c r="AB685" s="62">
        <v>5</v>
      </c>
      <c r="AC685" s="61">
        <v>1</v>
      </c>
      <c r="AD685" s="62">
        <v>5</v>
      </c>
      <c r="AE685" s="61">
        <v>1</v>
      </c>
      <c r="AF685" s="61" t="s">
        <v>2062</v>
      </c>
      <c r="AG685" s="61" t="s">
        <v>1959</v>
      </c>
      <c r="AH685" s="61" t="s">
        <v>1702</v>
      </c>
      <c r="AI685" s="61">
        <v>0</v>
      </c>
      <c r="AJ685" s="61" t="s">
        <v>6892</v>
      </c>
      <c r="AK685" s="62">
        <v>2026</v>
      </c>
      <c r="AL685" s="62">
        <v>4</v>
      </c>
      <c r="AM685" s="62">
        <v>0</v>
      </c>
      <c r="AN685" s="62">
        <v>1</v>
      </c>
      <c r="AO685" s="62">
        <v>1</v>
      </c>
      <c r="AP685" s="61" t="s">
        <v>409</v>
      </c>
      <c r="AQ685" s="61" t="s">
        <v>1221</v>
      </c>
      <c r="AR685" s="61" t="s">
        <v>3599</v>
      </c>
      <c r="AS685" s="61" t="s">
        <v>4470</v>
      </c>
      <c r="AT685" s="61" t="s">
        <v>1702</v>
      </c>
      <c r="AU685" s="61" t="b">
        <v>1</v>
      </c>
      <c r="AV685" s="61" t="b">
        <v>0</v>
      </c>
      <c r="AW685" s="61" t="s">
        <v>1702</v>
      </c>
      <c r="AX685" s="61" t="s">
        <v>1702</v>
      </c>
      <c r="AY685" s="61">
        <v>0</v>
      </c>
      <c r="AZ685" s="61">
        <v>0</v>
      </c>
      <c r="BA685" s="61">
        <v>0</v>
      </c>
      <c r="BB685" s="61" t="s">
        <v>3636</v>
      </c>
      <c r="BC685" s="61">
        <v>1</v>
      </c>
      <c r="BD685" s="61" t="b">
        <v>0</v>
      </c>
      <c r="BH685" s="47" t="str">
        <f t="shared" si="20"/>
        <v>SGCD</v>
      </c>
      <c r="BI685" s="47" t="str">
        <f t="shared" si="21"/>
        <v>Z08</v>
      </c>
      <c r="BJ685" s="47">
        <v>1219</v>
      </c>
    </row>
    <row r="686" spans="1:62" hidden="1">
      <c r="A686" s="61" t="b">
        <v>0</v>
      </c>
      <c r="B686" s="62">
        <v>12815</v>
      </c>
      <c r="C686" s="61" t="s">
        <v>1702</v>
      </c>
      <c r="D686" s="61" t="s">
        <v>4471</v>
      </c>
      <c r="E686" s="61" t="s">
        <v>6971</v>
      </c>
      <c r="F686" s="61" t="s">
        <v>6281</v>
      </c>
      <c r="G686" s="62" t="s">
        <v>1702</v>
      </c>
      <c r="H686" s="61" t="s">
        <v>409</v>
      </c>
      <c r="I686" s="61" t="s">
        <v>1675</v>
      </c>
      <c r="J686" s="61" t="s">
        <v>4472</v>
      </c>
      <c r="K686" s="61" t="s">
        <v>6971</v>
      </c>
      <c r="L686" s="61" t="s">
        <v>2032</v>
      </c>
      <c r="M686" s="61" t="s">
        <v>1894</v>
      </c>
      <c r="N686" s="61" t="s">
        <v>1702</v>
      </c>
      <c r="O686" s="61" t="s">
        <v>1954</v>
      </c>
      <c r="P686" s="61">
        <v>0.6</v>
      </c>
      <c r="Q686" s="61">
        <v>68</v>
      </c>
      <c r="R686" s="61">
        <v>683.5</v>
      </c>
      <c r="S686" s="61" t="s">
        <v>3598</v>
      </c>
      <c r="T686" s="61" t="s">
        <v>3598</v>
      </c>
      <c r="U686" s="61" t="s">
        <v>2041</v>
      </c>
      <c r="V686" s="61" t="s">
        <v>6972</v>
      </c>
      <c r="W686" s="61" t="s">
        <v>1967</v>
      </c>
      <c r="X686" s="61" t="s">
        <v>1447</v>
      </c>
      <c r="Y686" s="61" t="s">
        <v>4443</v>
      </c>
      <c r="Z686" s="62">
        <v>400</v>
      </c>
      <c r="AA686" s="61">
        <v>90</v>
      </c>
      <c r="AB686" s="62">
        <v>400</v>
      </c>
      <c r="AC686" s="61">
        <v>90</v>
      </c>
      <c r="AD686" s="62">
        <v>400</v>
      </c>
      <c r="AE686" s="61">
        <v>90</v>
      </c>
      <c r="AF686" s="61" t="s">
        <v>2037</v>
      </c>
      <c r="AG686" s="61" t="s">
        <v>1959</v>
      </c>
      <c r="AH686" s="61" t="s">
        <v>1702</v>
      </c>
      <c r="AI686" s="61">
        <v>0</v>
      </c>
      <c r="AJ686" s="61" t="s">
        <v>6730</v>
      </c>
      <c r="AK686" s="62">
        <v>2026</v>
      </c>
      <c r="AL686" s="62">
        <v>5</v>
      </c>
      <c r="AM686" s="62">
        <v>0</v>
      </c>
      <c r="AN686" s="62">
        <v>0</v>
      </c>
      <c r="AO686" s="62">
        <v>5</v>
      </c>
      <c r="AP686" s="61" t="s">
        <v>409</v>
      </c>
      <c r="AQ686" s="61" t="s">
        <v>1221</v>
      </c>
      <c r="AR686" s="61" t="s">
        <v>3599</v>
      </c>
      <c r="AS686" s="61" t="s">
        <v>4470</v>
      </c>
      <c r="AT686" s="61" t="s">
        <v>1702</v>
      </c>
      <c r="AU686" s="61" t="b">
        <v>0</v>
      </c>
      <c r="AV686" s="61" t="b">
        <v>0</v>
      </c>
      <c r="AW686" s="61" t="s">
        <v>1702</v>
      </c>
      <c r="AX686" s="61" t="s">
        <v>1702</v>
      </c>
      <c r="AY686" s="61">
        <v>0</v>
      </c>
      <c r="AZ686" s="61">
        <v>0</v>
      </c>
      <c r="BA686" s="61">
        <v>0</v>
      </c>
      <c r="BB686" s="61" t="s">
        <v>3636</v>
      </c>
      <c r="BC686" s="61">
        <v>1</v>
      </c>
      <c r="BD686" s="61" t="b">
        <v>0</v>
      </c>
      <c r="BH686" s="47" t="str">
        <f t="shared" si="20"/>
        <v>SGCD</v>
      </c>
      <c r="BI686" s="47" t="str">
        <f t="shared" si="21"/>
        <v>Z08</v>
      </c>
      <c r="BJ686" s="47">
        <v>1219</v>
      </c>
    </row>
    <row r="687" spans="1:62" hidden="1">
      <c r="A687" s="61" t="b">
        <v>0</v>
      </c>
      <c r="B687" s="62">
        <v>12816</v>
      </c>
      <c r="C687" s="61" t="s">
        <v>1702</v>
      </c>
      <c r="D687" s="61" t="s">
        <v>4471</v>
      </c>
      <c r="E687" s="61" t="s">
        <v>6520</v>
      </c>
      <c r="F687" s="61" t="s">
        <v>6281</v>
      </c>
      <c r="G687" s="62">
        <v>15</v>
      </c>
      <c r="H687" s="61" t="s">
        <v>409</v>
      </c>
      <c r="I687" s="61" t="s">
        <v>1675</v>
      </c>
      <c r="J687" s="61" t="s">
        <v>4472</v>
      </c>
      <c r="K687" s="61" t="s">
        <v>6520</v>
      </c>
      <c r="L687" s="61" t="s">
        <v>2032</v>
      </c>
      <c r="M687" s="61" t="s">
        <v>1894</v>
      </c>
      <c r="N687" s="61" t="s">
        <v>1702</v>
      </c>
      <c r="O687" s="61" t="s">
        <v>1954</v>
      </c>
      <c r="P687" s="61">
        <v>0.6</v>
      </c>
      <c r="Q687" s="61">
        <v>68</v>
      </c>
      <c r="R687" s="61">
        <v>683.5</v>
      </c>
      <c r="S687" s="61" t="s">
        <v>3598</v>
      </c>
      <c r="T687" s="61" t="s">
        <v>3598</v>
      </c>
      <c r="U687" s="61" t="s">
        <v>2041</v>
      </c>
      <c r="V687" s="61" t="s">
        <v>6972</v>
      </c>
      <c r="W687" s="61" t="s">
        <v>1967</v>
      </c>
      <c r="X687" s="61" t="s">
        <v>1447</v>
      </c>
      <c r="Y687" s="61" t="s">
        <v>4443</v>
      </c>
      <c r="Z687" s="62">
        <v>100</v>
      </c>
      <c r="AA687" s="61">
        <v>21</v>
      </c>
      <c r="AB687" s="62">
        <v>100</v>
      </c>
      <c r="AC687" s="61">
        <v>21</v>
      </c>
      <c r="AD687" s="62">
        <v>100</v>
      </c>
      <c r="AE687" s="61">
        <v>21</v>
      </c>
      <c r="AF687" s="61" t="s">
        <v>2037</v>
      </c>
      <c r="AG687" s="61" t="s">
        <v>1959</v>
      </c>
      <c r="AH687" s="61" t="s">
        <v>1702</v>
      </c>
      <c r="AI687" s="61">
        <v>0</v>
      </c>
      <c r="AJ687" s="61" t="s">
        <v>6730</v>
      </c>
      <c r="AK687" s="62">
        <v>2026</v>
      </c>
      <c r="AL687" s="62">
        <v>5</v>
      </c>
      <c r="AM687" s="62">
        <v>0</v>
      </c>
      <c r="AN687" s="62">
        <v>0</v>
      </c>
      <c r="AO687" s="62">
        <v>5</v>
      </c>
      <c r="AP687" s="61" t="s">
        <v>409</v>
      </c>
      <c r="AQ687" s="61" t="s">
        <v>1221</v>
      </c>
      <c r="AR687" s="61" t="s">
        <v>3599</v>
      </c>
      <c r="AS687" s="61" t="s">
        <v>4470</v>
      </c>
      <c r="AT687" s="61" t="s">
        <v>6519</v>
      </c>
      <c r="AU687" s="61" t="b">
        <v>0</v>
      </c>
      <c r="AV687" s="61" t="b">
        <v>0</v>
      </c>
      <c r="AW687" s="61" t="s">
        <v>1702</v>
      </c>
      <c r="AX687" s="61" t="s">
        <v>1702</v>
      </c>
      <c r="AY687" s="61">
        <v>0</v>
      </c>
      <c r="AZ687" s="61">
        <v>0</v>
      </c>
      <c r="BA687" s="61">
        <v>0</v>
      </c>
      <c r="BB687" s="61" t="s">
        <v>3636</v>
      </c>
      <c r="BC687" s="61">
        <v>1</v>
      </c>
      <c r="BD687" s="61" t="b">
        <v>0</v>
      </c>
      <c r="BH687" s="47" t="str">
        <f t="shared" si="20"/>
        <v>SGCD</v>
      </c>
      <c r="BI687" s="47" t="str">
        <f t="shared" si="21"/>
        <v>Z08</v>
      </c>
      <c r="BJ687" s="47">
        <v>1219</v>
      </c>
    </row>
    <row r="688" spans="1:62" hidden="1">
      <c r="A688" s="61" t="b">
        <v>0</v>
      </c>
      <c r="B688" s="62">
        <v>12817</v>
      </c>
      <c r="C688" s="61" t="s">
        <v>1702</v>
      </c>
      <c r="D688" s="61" t="s">
        <v>4473</v>
      </c>
      <c r="E688" s="61" t="s">
        <v>5820</v>
      </c>
      <c r="F688" s="61" t="s">
        <v>5487</v>
      </c>
      <c r="G688" s="62" t="s">
        <v>1702</v>
      </c>
      <c r="H688" s="61" t="s">
        <v>867</v>
      </c>
      <c r="I688" s="61" t="s">
        <v>1675</v>
      </c>
      <c r="J688" s="61" t="s">
        <v>4474</v>
      </c>
      <c r="K688" s="61" t="s">
        <v>5820</v>
      </c>
      <c r="L688" s="61" t="s">
        <v>2032</v>
      </c>
      <c r="M688" s="61" t="s">
        <v>1894</v>
      </c>
      <c r="N688" s="61" t="s">
        <v>1702</v>
      </c>
      <c r="O688" s="61" t="s">
        <v>1954</v>
      </c>
      <c r="P688" s="61">
        <v>0.6</v>
      </c>
      <c r="Q688" s="61">
        <v>510</v>
      </c>
      <c r="R688" s="61">
        <v>1040</v>
      </c>
      <c r="S688" s="61" t="s">
        <v>3934</v>
      </c>
      <c r="T688" s="61" t="s">
        <v>3934</v>
      </c>
      <c r="U688" s="61" t="s">
        <v>2041</v>
      </c>
      <c r="V688" s="61" t="s">
        <v>5819</v>
      </c>
      <c r="W688" s="61" t="s">
        <v>1967</v>
      </c>
      <c r="X688" s="61" t="s">
        <v>1447</v>
      </c>
      <c r="Y688" s="61" t="s">
        <v>4443</v>
      </c>
      <c r="Z688" s="62">
        <v>13</v>
      </c>
      <c r="AA688" s="61">
        <v>35</v>
      </c>
      <c r="AB688" s="62">
        <v>13</v>
      </c>
      <c r="AC688" s="61">
        <v>35</v>
      </c>
      <c r="AD688" s="62">
        <v>13</v>
      </c>
      <c r="AE688" s="61">
        <v>35</v>
      </c>
      <c r="AF688" s="61" t="s">
        <v>2367</v>
      </c>
      <c r="AG688" s="61" t="s">
        <v>1959</v>
      </c>
      <c r="AH688" s="61" t="s">
        <v>1702</v>
      </c>
      <c r="AI688" s="61">
        <v>0</v>
      </c>
      <c r="AJ688" s="61" t="s">
        <v>5477</v>
      </c>
      <c r="AK688" s="62">
        <v>2026</v>
      </c>
      <c r="AL688" s="62">
        <v>4</v>
      </c>
      <c r="AM688" s="62">
        <v>0</v>
      </c>
      <c r="AN688" s="62">
        <v>1</v>
      </c>
      <c r="AO688" s="62">
        <v>9</v>
      </c>
      <c r="AP688" s="61" t="s">
        <v>867</v>
      </c>
      <c r="AQ688" s="61" t="s">
        <v>1547</v>
      </c>
      <c r="AR688" s="61" t="s">
        <v>3521</v>
      </c>
      <c r="AS688" s="61" t="s">
        <v>4460</v>
      </c>
      <c r="AT688" s="61" t="s">
        <v>1702</v>
      </c>
      <c r="AU688" s="61" t="b">
        <v>1</v>
      </c>
      <c r="AV688" s="61" t="b">
        <v>0</v>
      </c>
      <c r="AW688" s="61" t="s">
        <v>1702</v>
      </c>
      <c r="AX688" s="61" t="s">
        <v>1702</v>
      </c>
      <c r="AY688" s="61">
        <v>0</v>
      </c>
      <c r="AZ688" s="61">
        <v>0</v>
      </c>
      <c r="BA688" s="61">
        <v>0</v>
      </c>
      <c r="BB688" s="61" t="s">
        <v>3636</v>
      </c>
      <c r="BC688" s="61">
        <v>1</v>
      </c>
      <c r="BD688" s="61" t="b">
        <v>0</v>
      </c>
      <c r="BH688" s="47" t="str">
        <f t="shared" si="20"/>
        <v>SGCD</v>
      </c>
      <c r="BI688" s="47" t="str">
        <f t="shared" si="21"/>
        <v>Z08</v>
      </c>
      <c r="BJ688" s="47">
        <v>1219</v>
      </c>
    </row>
    <row r="689" spans="1:62" hidden="1">
      <c r="A689" s="61" t="b">
        <v>0</v>
      </c>
      <c r="B689" s="62">
        <v>12818</v>
      </c>
      <c r="C689" s="61" t="s">
        <v>1702</v>
      </c>
      <c r="D689" s="61" t="s">
        <v>4473</v>
      </c>
      <c r="E689" s="61" t="s">
        <v>6973</v>
      </c>
      <c r="F689" s="61" t="s">
        <v>5561</v>
      </c>
      <c r="G689" s="62" t="s">
        <v>1702</v>
      </c>
      <c r="H689" s="61" t="s">
        <v>675</v>
      </c>
      <c r="I689" s="61" t="s">
        <v>1675</v>
      </c>
      <c r="J689" s="61" t="s">
        <v>4474</v>
      </c>
      <c r="K689" s="61" t="s">
        <v>6973</v>
      </c>
      <c r="L689" s="61" t="s">
        <v>2032</v>
      </c>
      <c r="M689" s="61" t="s">
        <v>1894</v>
      </c>
      <c r="N689" s="61" t="s">
        <v>1702</v>
      </c>
      <c r="O689" s="61" t="s">
        <v>1954</v>
      </c>
      <c r="P689" s="61">
        <v>0.6</v>
      </c>
      <c r="Q689" s="61">
        <v>92</v>
      </c>
      <c r="R689" s="61">
        <v>250</v>
      </c>
      <c r="S689" s="61" t="s">
        <v>6974</v>
      </c>
      <c r="T689" s="61" t="s">
        <v>6975</v>
      </c>
      <c r="U689" s="61" t="s">
        <v>2041</v>
      </c>
      <c r="V689" s="61" t="s">
        <v>6976</v>
      </c>
      <c r="W689" s="61" t="s">
        <v>1967</v>
      </c>
      <c r="X689" s="61" t="s">
        <v>1447</v>
      </c>
      <c r="Y689" s="61" t="s">
        <v>4443</v>
      </c>
      <c r="Z689" s="62">
        <v>375</v>
      </c>
      <c r="AA689" s="61">
        <v>41</v>
      </c>
      <c r="AB689" s="62">
        <v>375</v>
      </c>
      <c r="AC689" s="61">
        <v>41</v>
      </c>
      <c r="AD689" s="62">
        <v>375</v>
      </c>
      <c r="AE689" s="61">
        <v>41</v>
      </c>
      <c r="AF689" s="61" t="s">
        <v>2083</v>
      </c>
      <c r="AG689" s="61" t="s">
        <v>1959</v>
      </c>
      <c r="AH689" s="61" t="s">
        <v>1702</v>
      </c>
      <c r="AI689" s="61">
        <v>0</v>
      </c>
      <c r="AJ689" s="61" t="s">
        <v>6656</v>
      </c>
      <c r="AK689" s="62">
        <v>2026</v>
      </c>
      <c r="AL689" s="62">
        <v>4</v>
      </c>
      <c r="AM689" s="62">
        <v>0</v>
      </c>
      <c r="AN689" s="62">
        <v>0</v>
      </c>
      <c r="AO689" s="62">
        <v>25</v>
      </c>
      <c r="AP689" s="61" t="s">
        <v>675</v>
      </c>
      <c r="AQ689" s="61" t="s">
        <v>1270</v>
      </c>
      <c r="AR689" s="61" t="s">
        <v>6977</v>
      </c>
      <c r="AS689" s="61" t="s">
        <v>4460</v>
      </c>
      <c r="AT689" s="61" t="s">
        <v>1702</v>
      </c>
      <c r="AU689" s="61" t="b">
        <v>1</v>
      </c>
      <c r="AV689" s="61" t="b">
        <v>0</v>
      </c>
      <c r="AW689" s="61" t="s">
        <v>1702</v>
      </c>
      <c r="AX689" s="61" t="s">
        <v>1702</v>
      </c>
      <c r="AY689" s="61">
        <v>0</v>
      </c>
      <c r="AZ689" s="61">
        <v>0</v>
      </c>
      <c r="BA689" s="61">
        <v>0</v>
      </c>
      <c r="BB689" s="61" t="s">
        <v>3636</v>
      </c>
      <c r="BC689" s="61">
        <v>1</v>
      </c>
      <c r="BD689" s="61" t="b">
        <v>0</v>
      </c>
      <c r="BH689" s="47" t="str">
        <f t="shared" si="20"/>
        <v>SGCD</v>
      </c>
      <c r="BI689" s="47" t="str">
        <f t="shared" si="21"/>
        <v>Z08</v>
      </c>
      <c r="BJ689" s="47">
        <v>1219</v>
      </c>
    </row>
    <row r="690" spans="1:62" hidden="1">
      <c r="A690" s="61" t="b">
        <v>0</v>
      </c>
      <c r="B690" s="62">
        <v>12819</v>
      </c>
      <c r="C690" s="61" t="s">
        <v>1702</v>
      </c>
      <c r="D690" s="61" t="s">
        <v>4473</v>
      </c>
      <c r="E690" s="61" t="s">
        <v>6978</v>
      </c>
      <c r="F690" s="61" t="s">
        <v>5561</v>
      </c>
      <c r="G690" s="62" t="s">
        <v>1702</v>
      </c>
      <c r="H690" s="61" t="s">
        <v>675</v>
      </c>
      <c r="I690" s="61" t="s">
        <v>1675</v>
      </c>
      <c r="J690" s="61" t="s">
        <v>4474</v>
      </c>
      <c r="K690" s="61" t="s">
        <v>6978</v>
      </c>
      <c r="L690" s="61" t="s">
        <v>2032</v>
      </c>
      <c r="M690" s="61" t="s">
        <v>1894</v>
      </c>
      <c r="N690" s="61" t="s">
        <v>1702</v>
      </c>
      <c r="O690" s="61" t="s">
        <v>1954</v>
      </c>
      <c r="P690" s="61">
        <v>0.6</v>
      </c>
      <c r="Q690" s="61">
        <v>92</v>
      </c>
      <c r="R690" s="61">
        <v>250</v>
      </c>
      <c r="S690" s="61" t="s">
        <v>6974</v>
      </c>
      <c r="T690" s="61" t="s">
        <v>6975</v>
      </c>
      <c r="U690" s="61" t="s">
        <v>2041</v>
      </c>
      <c r="V690" s="61" t="s">
        <v>6976</v>
      </c>
      <c r="W690" s="61" t="s">
        <v>1967</v>
      </c>
      <c r="X690" s="61" t="s">
        <v>1447</v>
      </c>
      <c r="Y690" s="61" t="s">
        <v>4443</v>
      </c>
      <c r="Z690" s="62">
        <v>5</v>
      </c>
      <c r="AA690" s="61">
        <v>0.5</v>
      </c>
      <c r="AB690" s="62">
        <v>5</v>
      </c>
      <c r="AC690" s="61">
        <v>0.5</v>
      </c>
      <c r="AD690" s="62">
        <v>5</v>
      </c>
      <c r="AE690" s="61">
        <v>0.5</v>
      </c>
      <c r="AF690" s="61" t="s">
        <v>2083</v>
      </c>
      <c r="AG690" s="61" t="s">
        <v>1959</v>
      </c>
      <c r="AH690" s="61" t="s">
        <v>1702</v>
      </c>
      <c r="AI690" s="61">
        <v>0</v>
      </c>
      <c r="AJ690" s="61" t="s">
        <v>6656</v>
      </c>
      <c r="AK690" s="62">
        <v>2026</v>
      </c>
      <c r="AL690" s="62">
        <v>4</v>
      </c>
      <c r="AM690" s="62">
        <v>0</v>
      </c>
      <c r="AN690" s="62">
        <v>0</v>
      </c>
      <c r="AO690" s="62">
        <v>25</v>
      </c>
      <c r="AP690" s="61" t="s">
        <v>675</v>
      </c>
      <c r="AQ690" s="61" t="s">
        <v>1270</v>
      </c>
      <c r="AR690" s="61" t="s">
        <v>6977</v>
      </c>
      <c r="AS690" s="61" t="s">
        <v>4460</v>
      </c>
      <c r="AT690" s="61" t="s">
        <v>1702</v>
      </c>
      <c r="AU690" s="61" t="b">
        <v>1</v>
      </c>
      <c r="AV690" s="61" t="b">
        <v>0</v>
      </c>
      <c r="AW690" s="61" t="s">
        <v>1702</v>
      </c>
      <c r="AX690" s="61" t="s">
        <v>1702</v>
      </c>
      <c r="AY690" s="61">
        <v>0</v>
      </c>
      <c r="AZ690" s="61">
        <v>0</v>
      </c>
      <c r="BA690" s="61">
        <v>0</v>
      </c>
      <c r="BB690" s="61" t="s">
        <v>3636</v>
      </c>
      <c r="BC690" s="61">
        <v>1</v>
      </c>
      <c r="BD690" s="61" t="b">
        <v>0</v>
      </c>
      <c r="BH690" s="47" t="str">
        <f t="shared" si="20"/>
        <v>SGCD</v>
      </c>
      <c r="BI690" s="47" t="str">
        <f t="shared" si="21"/>
        <v>Z08</v>
      </c>
      <c r="BJ690" s="47">
        <v>1219</v>
      </c>
    </row>
    <row r="691" spans="1:62" hidden="1">
      <c r="A691" s="61" t="b">
        <v>0</v>
      </c>
      <c r="B691" s="62">
        <v>12820</v>
      </c>
      <c r="C691" s="61" t="s">
        <v>1702</v>
      </c>
      <c r="D691" s="61" t="s">
        <v>4473</v>
      </c>
      <c r="E691" s="61" t="s">
        <v>5826</v>
      </c>
      <c r="F691" s="61" t="s">
        <v>5487</v>
      </c>
      <c r="G691" s="62" t="s">
        <v>1702</v>
      </c>
      <c r="H691" s="61" t="s">
        <v>1050</v>
      </c>
      <c r="I691" s="61" t="s">
        <v>1675</v>
      </c>
      <c r="J691" s="61" t="s">
        <v>4474</v>
      </c>
      <c r="K691" s="61" t="s">
        <v>5826</v>
      </c>
      <c r="L691" s="61" t="s">
        <v>2032</v>
      </c>
      <c r="M691" s="61" t="s">
        <v>1894</v>
      </c>
      <c r="N691" s="61" t="s">
        <v>1702</v>
      </c>
      <c r="O691" s="61" t="s">
        <v>1954</v>
      </c>
      <c r="P691" s="61">
        <v>0.6</v>
      </c>
      <c r="Q691" s="61">
        <v>174</v>
      </c>
      <c r="R691" s="61">
        <v>320</v>
      </c>
      <c r="S691" s="61" t="s">
        <v>5827</v>
      </c>
      <c r="T691" s="61" t="s">
        <v>5827</v>
      </c>
      <c r="U691" s="61" t="s">
        <v>2041</v>
      </c>
      <c r="V691" s="61" t="s">
        <v>5828</v>
      </c>
      <c r="W691" s="61" t="s">
        <v>1967</v>
      </c>
      <c r="X691" s="61" t="s">
        <v>1447</v>
      </c>
      <c r="Y691" s="61" t="s">
        <v>4443</v>
      </c>
      <c r="Z691" s="62">
        <v>45</v>
      </c>
      <c r="AA691" s="61">
        <v>13</v>
      </c>
      <c r="AB691" s="62">
        <v>45</v>
      </c>
      <c r="AC691" s="61">
        <v>13</v>
      </c>
      <c r="AD691" s="62">
        <v>45</v>
      </c>
      <c r="AE691" s="61">
        <v>13</v>
      </c>
      <c r="AF691" s="61" t="s">
        <v>2071</v>
      </c>
      <c r="AG691" s="61" t="s">
        <v>1959</v>
      </c>
      <c r="AH691" s="61" t="s">
        <v>1702</v>
      </c>
      <c r="AI691" s="61">
        <v>0</v>
      </c>
      <c r="AJ691" s="61" t="s">
        <v>5493</v>
      </c>
      <c r="AK691" s="62">
        <v>2026</v>
      </c>
      <c r="AL691" s="62">
        <v>4</v>
      </c>
      <c r="AM691" s="62">
        <v>0</v>
      </c>
      <c r="AN691" s="62">
        <v>1</v>
      </c>
      <c r="AO691" s="62">
        <v>8</v>
      </c>
      <c r="AP691" s="61" t="s">
        <v>1050</v>
      </c>
      <c r="AQ691" s="61" t="s">
        <v>1221</v>
      </c>
      <c r="AR691" s="61" t="s">
        <v>5829</v>
      </c>
      <c r="AS691" s="61" t="s">
        <v>4460</v>
      </c>
      <c r="AT691" s="61" t="s">
        <v>1702</v>
      </c>
      <c r="AU691" s="61" t="b">
        <v>1</v>
      </c>
      <c r="AV691" s="61" t="b">
        <v>0</v>
      </c>
      <c r="AW691" s="61" t="s">
        <v>1702</v>
      </c>
      <c r="AX691" s="61" t="s">
        <v>1702</v>
      </c>
      <c r="AY691" s="61">
        <v>0</v>
      </c>
      <c r="AZ691" s="61">
        <v>0</v>
      </c>
      <c r="BA691" s="61">
        <v>0</v>
      </c>
      <c r="BB691" s="61" t="s">
        <v>3636</v>
      </c>
      <c r="BC691" s="61">
        <v>1</v>
      </c>
      <c r="BD691" s="61" t="b">
        <v>0</v>
      </c>
      <c r="BH691" s="47" t="str">
        <f t="shared" si="20"/>
        <v>SGCD</v>
      </c>
      <c r="BI691" s="47" t="str">
        <f t="shared" si="21"/>
        <v>Z08</v>
      </c>
      <c r="BJ691" s="47">
        <v>1219</v>
      </c>
    </row>
    <row r="692" spans="1:62" hidden="1">
      <c r="A692" s="61" t="b">
        <v>0</v>
      </c>
      <c r="B692" s="62">
        <v>12821</v>
      </c>
      <c r="C692" s="61" t="s">
        <v>1702</v>
      </c>
      <c r="D692" s="61" t="s">
        <v>4473</v>
      </c>
      <c r="E692" s="61" t="s">
        <v>5830</v>
      </c>
      <c r="F692" s="61" t="s">
        <v>5487</v>
      </c>
      <c r="G692" s="62" t="s">
        <v>1702</v>
      </c>
      <c r="H692" s="61" t="s">
        <v>867</v>
      </c>
      <c r="I692" s="61" t="s">
        <v>1675</v>
      </c>
      <c r="J692" s="61" t="s">
        <v>4474</v>
      </c>
      <c r="K692" s="61" t="s">
        <v>5830</v>
      </c>
      <c r="L692" s="61" t="s">
        <v>2032</v>
      </c>
      <c r="M692" s="61" t="s">
        <v>1894</v>
      </c>
      <c r="N692" s="61" t="s">
        <v>1702</v>
      </c>
      <c r="O692" s="61" t="s">
        <v>1954</v>
      </c>
      <c r="P692" s="61">
        <v>0.6</v>
      </c>
      <c r="Q692" s="61">
        <v>510</v>
      </c>
      <c r="R692" s="61">
        <v>1040</v>
      </c>
      <c r="S692" s="61" t="s">
        <v>3934</v>
      </c>
      <c r="T692" s="61" t="s">
        <v>1702</v>
      </c>
      <c r="U692" s="61" t="s">
        <v>2041</v>
      </c>
      <c r="V692" s="61" t="s">
        <v>5819</v>
      </c>
      <c r="W692" s="61" t="s">
        <v>1967</v>
      </c>
      <c r="X692" s="61" t="s">
        <v>1447</v>
      </c>
      <c r="Y692" s="61" t="s">
        <v>4443</v>
      </c>
      <c r="Z692" s="62">
        <v>5</v>
      </c>
      <c r="AA692" s="61">
        <v>12</v>
      </c>
      <c r="AB692" s="62">
        <v>5</v>
      </c>
      <c r="AC692" s="61">
        <v>12</v>
      </c>
      <c r="AD692" s="62">
        <v>5</v>
      </c>
      <c r="AE692" s="61">
        <v>12</v>
      </c>
      <c r="AF692" s="61" t="s">
        <v>2367</v>
      </c>
      <c r="AG692" s="61" t="s">
        <v>1959</v>
      </c>
      <c r="AH692" s="61" t="s">
        <v>1702</v>
      </c>
      <c r="AI692" s="61">
        <v>0</v>
      </c>
      <c r="AJ692" s="61" t="s">
        <v>5477</v>
      </c>
      <c r="AK692" s="62">
        <v>2026</v>
      </c>
      <c r="AL692" s="62">
        <v>4</v>
      </c>
      <c r="AM692" s="62">
        <v>0</v>
      </c>
      <c r="AN692" s="62">
        <v>1</v>
      </c>
      <c r="AO692" s="62">
        <v>9</v>
      </c>
      <c r="AP692" s="61" t="s">
        <v>867</v>
      </c>
      <c r="AQ692" s="61" t="s">
        <v>1547</v>
      </c>
      <c r="AR692" s="61" t="s">
        <v>3521</v>
      </c>
      <c r="AS692" s="61" t="s">
        <v>4460</v>
      </c>
      <c r="AT692" s="61" t="s">
        <v>1702</v>
      </c>
      <c r="AU692" s="61" t="b">
        <v>1</v>
      </c>
      <c r="AV692" s="61" t="b">
        <v>0</v>
      </c>
      <c r="AW692" s="61" t="s">
        <v>1702</v>
      </c>
      <c r="AX692" s="61" t="s">
        <v>1702</v>
      </c>
      <c r="AY692" s="61">
        <v>0</v>
      </c>
      <c r="AZ692" s="61">
        <v>0</v>
      </c>
      <c r="BA692" s="61">
        <v>0</v>
      </c>
      <c r="BB692" s="61" t="s">
        <v>3636</v>
      </c>
      <c r="BC692" s="61">
        <v>1</v>
      </c>
      <c r="BD692" s="61" t="b">
        <v>0</v>
      </c>
      <c r="BH692" s="47" t="str">
        <f t="shared" si="20"/>
        <v>SGCD</v>
      </c>
      <c r="BI692" s="47" t="str">
        <f t="shared" si="21"/>
        <v>Z08</v>
      </c>
      <c r="BJ692" s="47">
        <v>1219</v>
      </c>
    </row>
    <row r="693" spans="1:62" hidden="1">
      <c r="A693" s="61" t="b">
        <v>0</v>
      </c>
      <c r="B693" s="62">
        <v>12822</v>
      </c>
      <c r="C693" s="61" t="s">
        <v>1702</v>
      </c>
      <c r="D693" s="61" t="s">
        <v>4473</v>
      </c>
      <c r="E693" s="61" t="s">
        <v>5831</v>
      </c>
      <c r="F693" s="61" t="s">
        <v>5561</v>
      </c>
      <c r="G693" s="62" t="s">
        <v>1702</v>
      </c>
      <c r="H693" s="61" t="s">
        <v>311</v>
      </c>
      <c r="I693" s="61" t="s">
        <v>1675</v>
      </c>
      <c r="J693" s="61" t="s">
        <v>4474</v>
      </c>
      <c r="K693" s="61" t="s">
        <v>5831</v>
      </c>
      <c r="L693" s="61" t="s">
        <v>2032</v>
      </c>
      <c r="M693" s="61" t="s">
        <v>1894</v>
      </c>
      <c r="N693" s="61" t="s">
        <v>1702</v>
      </c>
      <c r="O693" s="61" t="s">
        <v>1954</v>
      </c>
      <c r="P693" s="61">
        <v>0.6</v>
      </c>
      <c r="Q693" s="61">
        <v>400</v>
      </c>
      <c r="R693" s="61">
        <v>618</v>
      </c>
      <c r="S693" s="61" t="s">
        <v>3183</v>
      </c>
      <c r="T693" s="61" t="s">
        <v>1702</v>
      </c>
      <c r="U693" s="61" t="s">
        <v>2041</v>
      </c>
      <c r="V693" s="61" t="s">
        <v>5825</v>
      </c>
      <c r="W693" s="61" t="s">
        <v>1967</v>
      </c>
      <c r="X693" s="61" t="s">
        <v>1447</v>
      </c>
      <c r="Y693" s="61" t="s">
        <v>4443</v>
      </c>
      <c r="Z693" s="62">
        <v>5</v>
      </c>
      <c r="AA693" s="61">
        <v>6</v>
      </c>
      <c r="AB693" s="62">
        <v>5</v>
      </c>
      <c r="AC693" s="61">
        <v>6</v>
      </c>
      <c r="AD693" s="62">
        <v>5</v>
      </c>
      <c r="AE693" s="61">
        <v>6</v>
      </c>
      <c r="AF693" s="61" t="s">
        <v>2083</v>
      </c>
      <c r="AG693" s="61" t="s">
        <v>1959</v>
      </c>
      <c r="AH693" s="61" t="s">
        <v>1702</v>
      </c>
      <c r="AI693" s="61">
        <v>0</v>
      </c>
      <c r="AJ693" s="61" t="s">
        <v>5477</v>
      </c>
      <c r="AK693" s="62">
        <v>2026</v>
      </c>
      <c r="AL693" s="62">
        <v>4</v>
      </c>
      <c r="AM693" s="62">
        <v>0</v>
      </c>
      <c r="AN693" s="62">
        <v>1</v>
      </c>
      <c r="AO693" s="62">
        <v>9</v>
      </c>
      <c r="AP693" s="61" t="s">
        <v>311</v>
      </c>
      <c r="AQ693" s="61" t="s">
        <v>1227</v>
      </c>
      <c r="AR693" s="61" t="s">
        <v>3185</v>
      </c>
      <c r="AS693" s="61" t="s">
        <v>4460</v>
      </c>
      <c r="AT693" s="61" t="s">
        <v>1702</v>
      </c>
      <c r="AU693" s="61" t="b">
        <v>1</v>
      </c>
      <c r="AV693" s="61" t="b">
        <v>0</v>
      </c>
      <c r="AW693" s="61" t="s">
        <v>1702</v>
      </c>
      <c r="AX693" s="61" t="s">
        <v>1702</v>
      </c>
      <c r="AY693" s="61">
        <v>0</v>
      </c>
      <c r="AZ693" s="61">
        <v>0</v>
      </c>
      <c r="BA693" s="61">
        <v>0</v>
      </c>
      <c r="BB693" s="61" t="s">
        <v>3636</v>
      </c>
      <c r="BC693" s="61">
        <v>1</v>
      </c>
      <c r="BD693" s="61" t="b">
        <v>0</v>
      </c>
      <c r="BH693" s="47" t="str">
        <f t="shared" si="20"/>
        <v>SGCD</v>
      </c>
      <c r="BI693" s="47" t="str">
        <f t="shared" si="21"/>
        <v>Z08</v>
      </c>
      <c r="BJ693" s="47">
        <v>1219</v>
      </c>
    </row>
    <row r="694" spans="1:62" hidden="1">
      <c r="A694" s="61" t="b">
        <v>0</v>
      </c>
      <c r="B694" s="62">
        <v>12823</v>
      </c>
      <c r="C694" s="61" t="s">
        <v>1702</v>
      </c>
      <c r="D694" s="61" t="s">
        <v>4473</v>
      </c>
      <c r="E694" s="61" t="s">
        <v>5832</v>
      </c>
      <c r="F694" s="61" t="s">
        <v>5494</v>
      </c>
      <c r="G694" s="62" t="s">
        <v>1702</v>
      </c>
      <c r="H694" s="61" t="s">
        <v>430</v>
      </c>
      <c r="I694" s="61" t="s">
        <v>1675</v>
      </c>
      <c r="J694" s="61" t="s">
        <v>4474</v>
      </c>
      <c r="K694" s="61" t="s">
        <v>5832</v>
      </c>
      <c r="L694" s="61" t="s">
        <v>2032</v>
      </c>
      <c r="M694" s="61" t="s">
        <v>1894</v>
      </c>
      <c r="N694" s="61" t="s">
        <v>1702</v>
      </c>
      <c r="O694" s="61" t="s">
        <v>1954</v>
      </c>
      <c r="P694" s="61">
        <v>0.6</v>
      </c>
      <c r="Q694" s="61">
        <v>392</v>
      </c>
      <c r="R694" s="61">
        <v>303</v>
      </c>
      <c r="S694" s="61" t="s">
        <v>5821</v>
      </c>
      <c r="T694" s="61" t="s">
        <v>1702</v>
      </c>
      <c r="U694" s="61" t="s">
        <v>2041</v>
      </c>
      <c r="V694" s="61" t="s">
        <v>5823</v>
      </c>
      <c r="W694" s="61" t="s">
        <v>1967</v>
      </c>
      <c r="X694" s="61" t="s">
        <v>1447</v>
      </c>
      <c r="Y694" s="61" t="s">
        <v>4443</v>
      </c>
      <c r="Z694" s="62">
        <v>5</v>
      </c>
      <c r="AA694" s="61">
        <v>1</v>
      </c>
      <c r="AB694" s="62">
        <v>5</v>
      </c>
      <c r="AC694" s="61">
        <v>1</v>
      </c>
      <c r="AD694" s="62">
        <v>5</v>
      </c>
      <c r="AE694" s="61">
        <v>1</v>
      </c>
      <c r="AF694" s="61" t="s">
        <v>3944</v>
      </c>
      <c r="AG694" s="61" t="s">
        <v>1959</v>
      </c>
      <c r="AH694" s="61" t="s">
        <v>1702</v>
      </c>
      <c r="AI694" s="61">
        <v>0</v>
      </c>
      <c r="AJ694" s="61" t="s">
        <v>5493</v>
      </c>
      <c r="AK694" s="62">
        <v>2026</v>
      </c>
      <c r="AL694" s="62">
        <v>4</v>
      </c>
      <c r="AM694" s="62">
        <v>0</v>
      </c>
      <c r="AN694" s="62">
        <v>1</v>
      </c>
      <c r="AO694" s="62">
        <v>8</v>
      </c>
      <c r="AP694" s="61" t="s">
        <v>430</v>
      </c>
      <c r="AQ694" s="61" t="s">
        <v>1221</v>
      </c>
      <c r="AR694" s="61" t="s">
        <v>5824</v>
      </c>
      <c r="AS694" s="61" t="s">
        <v>4460</v>
      </c>
      <c r="AT694" s="61" t="s">
        <v>1702</v>
      </c>
      <c r="AU694" s="61" t="b">
        <v>1</v>
      </c>
      <c r="AV694" s="61" t="b">
        <v>0</v>
      </c>
      <c r="AW694" s="61" t="s">
        <v>1702</v>
      </c>
      <c r="AX694" s="61" t="s">
        <v>1702</v>
      </c>
      <c r="AY694" s="61">
        <v>0</v>
      </c>
      <c r="AZ694" s="61">
        <v>0</v>
      </c>
      <c r="BA694" s="61">
        <v>0</v>
      </c>
      <c r="BB694" s="61" t="s">
        <v>3636</v>
      </c>
      <c r="BC694" s="61">
        <v>1</v>
      </c>
      <c r="BD694" s="61" t="b">
        <v>0</v>
      </c>
      <c r="BH694" s="47" t="str">
        <f t="shared" si="20"/>
        <v>SGCD</v>
      </c>
      <c r="BI694" s="47" t="str">
        <f t="shared" si="21"/>
        <v>Z08</v>
      </c>
      <c r="BJ694" s="47">
        <v>1219</v>
      </c>
    </row>
    <row r="695" spans="1:62" hidden="1">
      <c r="A695" s="61" t="b">
        <v>0</v>
      </c>
      <c r="B695" s="62">
        <v>12824</v>
      </c>
      <c r="C695" s="61" t="s">
        <v>1702</v>
      </c>
      <c r="D695" s="61" t="s">
        <v>4473</v>
      </c>
      <c r="E695" s="61" t="s">
        <v>5833</v>
      </c>
      <c r="F695" s="61" t="s">
        <v>5487</v>
      </c>
      <c r="G695" s="62" t="s">
        <v>1702</v>
      </c>
      <c r="H695" s="61" t="s">
        <v>1050</v>
      </c>
      <c r="I695" s="61" t="s">
        <v>1675</v>
      </c>
      <c r="J695" s="61" t="s">
        <v>4474</v>
      </c>
      <c r="K695" s="61" t="s">
        <v>5833</v>
      </c>
      <c r="L695" s="61" t="s">
        <v>2032</v>
      </c>
      <c r="M695" s="61" t="s">
        <v>1894</v>
      </c>
      <c r="N695" s="61" t="s">
        <v>1702</v>
      </c>
      <c r="O695" s="61" t="s">
        <v>1954</v>
      </c>
      <c r="P695" s="61">
        <v>0.6</v>
      </c>
      <c r="Q695" s="61">
        <v>174</v>
      </c>
      <c r="R695" s="61">
        <v>320</v>
      </c>
      <c r="S695" s="61" t="s">
        <v>5827</v>
      </c>
      <c r="T695" s="61" t="s">
        <v>1702</v>
      </c>
      <c r="U695" s="61" t="s">
        <v>2041</v>
      </c>
      <c r="V695" s="61" t="s">
        <v>5828</v>
      </c>
      <c r="W695" s="61" t="s">
        <v>1967</v>
      </c>
      <c r="X695" s="61" t="s">
        <v>1447</v>
      </c>
      <c r="Y695" s="61" t="s">
        <v>4443</v>
      </c>
      <c r="Z695" s="62">
        <v>5</v>
      </c>
      <c r="AA695" s="61">
        <v>1</v>
      </c>
      <c r="AB695" s="62">
        <v>5</v>
      </c>
      <c r="AC695" s="61">
        <v>1</v>
      </c>
      <c r="AD695" s="62">
        <v>5</v>
      </c>
      <c r="AE695" s="61">
        <v>1</v>
      </c>
      <c r="AF695" s="61" t="s">
        <v>3944</v>
      </c>
      <c r="AG695" s="61" t="s">
        <v>1959</v>
      </c>
      <c r="AH695" s="61" t="s">
        <v>1702</v>
      </c>
      <c r="AI695" s="61">
        <v>0</v>
      </c>
      <c r="AJ695" s="61" t="s">
        <v>5493</v>
      </c>
      <c r="AK695" s="62">
        <v>2026</v>
      </c>
      <c r="AL695" s="62">
        <v>4</v>
      </c>
      <c r="AM695" s="62">
        <v>0</v>
      </c>
      <c r="AN695" s="62">
        <v>1</v>
      </c>
      <c r="AO695" s="62">
        <v>8</v>
      </c>
      <c r="AP695" s="61" t="s">
        <v>1050</v>
      </c>
      <c r="AQ695" s="61" t="s">
        <v>1221</v>
      </c>
      <c r="AR695" s="61" t="s">
        <v>5829</v>
      </c>
      <c r="AS695" s="61" t="s">
        <v>4460</v>
      </c>
      <c r="AT695" s="61" t="s">
        <v>1702</v>
      </c>
      <c r="AU695" s="61" t="b">
        <v>1</v>
      </c>
      <c r="AV695" s="61" t="b">
        <v>0</v>
      </c>
      <c r="AW695" s="61" t="s">
        <v>1702</v>
      </c>
      <c r="AX695" s="61" t="s">
        <v>1702</v>
      </c>
      <c r="AY695" s="61">
        <v>0</v>
      </c>
      <c r="AZ695" s="61">
        <v>0</v>
      </c>
      <c r="BA695" s="61">
        <v>0</v>
      </c>
      <c r="BB695" s="61" t="s">
        <v>3636</v>
      </c>
      <c r="BC695" s="61">
        <v>1</v>
      </c>
      <c r="BD695" s="61" t="b">
        <v>0</v>
      </c>
      <c r="BH695" s="47" t="str">
        <f t="shared" si="20"/>
        <v>SGCD</v>
      </c>
      <c r="BI695" s="47" t="str">
        <f t="shared" si="21"/>
        <v>Z08</v>
      </c>
      <c r="BJ695" s="47">
        <v>1219</v>
      </c>
    </row>
    <row r="696" spans="1:62" hidden="1">
      <c r="A696" s="61" t="b">
        <v>0</v>
      </c>
      <c r="B696" s="62">
        <v>12825</v>
      </c>
      <c r="C696" s="61" t="s">
        <v>1702</v>
      </c>
      <c r="D696" s="61" t="s">
        <v>4473</v>
      </c>
      <c r="E696" s="61" t="s">
        <v>5834</v>
      </c>
      <c r="F696" s="61" t="s">
        <v>5817</v>
      </c>
      <c r="G696" s="62" t="s">
        <v>1702</v>
      </c>
      <c r="H696" s="61" t="s">
        <v>39</v>
      </c>
      <c r="I696" s="61" t="s">
        <v>1675</v>
      </c>
      <c r="J696" s="61" t="s">
        <v>4474</v>
      </c>
      <c r="K696" s="61" t="s">
        <v>5834</v>
      </c>
      <c r="L696" s="61" t="s">
        <v>2032</v>
      </c>
      <c r="M696" s="61" t="s">
        <v>1894</v>
      </c>
      <c r="N696" s="61" t="s">
        <v>1702</v>
      </c>
      <c r="O696" s="61" t="s">
        <v>1954</v>
      </c>
      <c r="P696" s="61">
        <v>0.6</v>
      </c>
      <c r="Q696" s="61">
        <v>290</v>
      </c>
      <c r="R696" s="61">
        <v>340</v>
      </c>
      <c r="S696" s="61" t="s">
        <v>5229</v>
      </c>
      <c r="T696" s="61" t="s">
        <v>1702</v>
      </c>
      <c r="U696" s="61" t="s">
        <v>2041</v>
      </c>
      <c r="V696" s="61" t="s">
        <v>5835</v>
      </c>
      <c r="W696" s="61" t="s">
        <v>1967</v>
      </c>
      <c r="X696" s="61" t="s">
        <v>1447</v>
      </c>
      <c r="Y696" s="61" t="s">
        <v>4443</v>
      </c>
      <c r="Z696" s="62">
        <v>5</v>
      </c>
      <c r="AA696" s="61">
        <v>11</v>
      </c>
      <c r="AB696" s="62">
        <v>5</v>
      </c>
      <c r="AC696" s="61">
        <v>11</v>
      </c>
      <c r="AD696" s="62">
        <v>5</v>
      </c>
      <c r="AE696" s="61">
        <v>11</v>
      </c>
      <c r="AF696" s="61" t="s">
        <v>2367</v>
      </c>
      <c r="AG696" s="61" t="s">
        <v>1959</v>
      </c>
      <c r="AH696" s="61" t="s">
        <v>1702</v>
      </c>
      <c r="AI696" s="61">
        <v>0</v>
      </c>
      <c r="AJ696" s="61" t="s">
        <v>5493</v>
      </c>
      <c r="AK696" s="62">
        <v>2026</v>
      </c>
      <c r="AL696" s="62">
        <v>4</v>
      </c>
      <c r="AM696" s="62">
        <v>0</v>
      </c>
      <c r="AN696" s="62">
        <v>1</v>
      </c>
      <c r="AO696" s="62">
        <v>8</v>
      </c>
      <c r="AP696" s="61" t="s">
        <v>39</v>
      </c>
      <c r="AQ696" s="61" t="s">
        <v>1221</v>
      </c>
      <c r="AR696" s="61" t="s">
        <v>5230</v>
      </c>
      <c r="AS696" s="61" t="s">
        <v>4460</v>
      </c>
      <c r="AT696" s="61" t="s">
        <v>1702</v>
      </c>
      <c r="AU696" s="61" t="b">
        <v>1</v>
      </c>
      <c r="AV696" s="61" t="b">
        <v>0</v>
      </c>
      <c r="AW696" s="61" t="s">
        <v>1702</v>
      </c>
      <c r="AX696" s="61" t="s">
        <v>1702</v>
      </c>
      <c r="AY696" s="61">
        <v>0</v>
      </c>
      <c r="AZ696" s="61">
        <v>0</v>
      </c>
      <c r="BA696" s="61">
        <v>0</v>
      </c>
      <c r="BB696" s="61" t="s">
        <v>3636</v>
      </c>
      <c r="BC696" s="61">
        <v>1</v>
      </c>
      <c r="BD696" s="61" t="b">
        <v>0</v>
      </c>
      <c r="BH696" s="47" t="str">
        <f t="shared" si="20"/>
        <v>SGCD</v>
      </c>
      <c r="BI696" s="47" t="str">
        <f t="shared" si="21"/>
        <v>Z08</v>
      </c>
      <c r="BJ696" s="47">
        <v>1219</v>
      </c>
    </row>
    <row r="697" spans="1:62" hidden="1">
      <c r="A697" s="61" t="b">
        <v>0</v>
      </c>
      <c r="B697" s="62">
        <v>12826</v>
      </c>
      <c r="C697" s="61" t="s">
        <v>1702</v>
      </c>
      <c r="D697" s="61" t="s">
        <v>4473</v>
      </c>
      <c r="E697" s="61" t="s">
        <v>6979</v>
      </c>
      <c r="F697" s="61" t="s">
        <v>5561</v>
      </c>
      <c r="G697" s="62" t="s">
        <v>1702</v>
      </c>
      <c r="H697" s="61" t="s">
        <v>149</v>
      </c>
      <c r="I697" s="61" t="s">
        <v>1675</v>
      </c>
      <c r="J697" s="61" t="s">
        <v>4474</v>
      </c>
      <c r="K697" s="61" t="s">
        <v>6979</v>
      </c>
      <c r="L697" s="61" t="s">
        <v>2032</v>
      </c>
      <c r="M697" s="61" t="s">
        <v>1894</v>
      </c>
      <c r="N697" s="61" t="s">
        <v>1702</v>
      </c>
      <c r="O697" s="61" t="s">
        <v>1954</v>
      </c>
      <c r="P697" s="61">
        <v>0.6</v>
      </c>
      <c r="Q697" s="61">
        <v>140</v>
      </c>
      <c r="R697" s="61">
        <v>170</v>
      </c>
      <c r="S697" s="61" t="s">
        <v>6370</v>
      </c>
      <c r="T697" s="61" t="s">
        <v>1702</v>
      </c>
      <c r="U697" s="61" t="s">
        <v>2041</v>
      </c>
      <c r="V697" s="61" t="s">
        <v>6980</v>
      </c>
      <c r="W697" s="61" t="s">
        <v>1967</v>
      </c>
      <c r="X697" s="61" t="s">
        <v>1447</v>
      </c>
      <c r="Y697" s="61" t="s">
        <v>4443</v>
      </c>
      <c r="Z697" s="62">
        <v>5</v>
      </c>
      <c r="AA697" s="61">
        <v>1</v>
      </c>
      <c r="AB697" s="62">
        <v>5</v>
      </c>
      <c r="AC697" s="61">
        <v>1</v>
      </c>
      <c r="AD697" s="62">
        <v>5</v>
      </c>
      <c r="AE697" s="61">
        <v>1</v>
      </c>
      <c r="AF697" s="61" t="s">
        <v>2083</v>
      </c>
      <c r="AG697" s="61" t="s">
        <v>1959</v>
      </c>
      <c r="AH697" s="61" t="s">
        <v>1702</v>
      </c>
      <c r="AI697" s="61">
        <v>0</v>
      </c>
      <c r="AJ697" s="61" t="s">
        <v>6683</v>
      </c>
      <c r="AK697" s="62">
        <v>2026</v>
      </c>
      <c r="AL697" s="62">
        <v>4</v>
      </c>
      <c r="AM697" s="62">
        <v>0</v>
      </c>
      <c r="AN697" s="62">
        <v>0</v>
      </c>
      <c r="AO697" s="62">
        <v>21</v>
      </c>
      <c r="AP697" s="61" t="s">
        <v>149</v>
      </c>
      <c r="AQ697" s="61" t="s">
        <v>1221</v>
      </c>
      <c r="AR697" s="61" t="s">
        <v>6371</v>
      </c>
      <c r="AS697" s="61" t="s">
        <v>4460</v>
      </c>
      <c r="AT697" s="61" t="s">
        <v>1702</v>
      </c>
      <c r="AU697" s="61" t="b">
        <v>1</v>
      </c>
      <c r="AV697" s="61" t="b">
        <v>0</v>
      </c>
      <c r="AW697" s="61" t="s">
        <v>1702</v>
      </c>
      <c r="AX697" s="61" t="s">
        <v>1702</v>
      </c>
      <c r="AY697" s="61">
        <v>0</v>
      </c>
      <c r="AZ697" s="61">
        <v>0</v>
      </c>
      <c r="BA697" s="61">
        <v>0</v>
      </c>
      <c r="BB697" s="61" t="s">
        <v>3636</v>
      </c>
      <c r="BC697" s="61">
        <v>1</v>
      </c>
      <c r="BD697" s="61" t="b">
        <v>0</v>
      </c>
      <c r="BH697" s="47" t="str">
        <f t="shared" si="20"/>
        <v>SGCD</v>
      </c>
      <c r="BI697" s="47" t="str">
        <f t="shared" si="21"/>
        <v>Z08</v>
      </c>
      <c r="BJ697" s="47">
        <v>1219</v>
      </c>
    </row>
    <row r="698" spans="1:62" hidden="1">
      <c r="A698" s="61" t="b">
        <v>0</v>
      </c>
      <c r="B698" s="62">
        <v>12827</v>
      </c>
      <c r="C698" s="61" t="s">
        <v>1702</v>
      </c>
      <c r="D698" s="61" t="s">
        <v>4473</v>
      </c>
      <c r="E698" s="61" t="s">
        <v>6981</v>
      </c>
      <c r="F698" s="61" t="s">
        <v>6253</v>
      </c>
      <c r="G698" s="62" t="s">
        <v>1702</v>
      </c>
      <c r="H698" s="61" t="s">
        <v>509</v>
      </c>
      <c r="I698" s="61" t="s">
        <v>1675</v>
      </c>
      <c r="J698" s="61" t="s">
        <v>4474</v>
      </c>
      <c r="K698" s="61" t="s">
        <v>6981</v>
      </c>
      <c r="L698" s="61" t="s">
        <v>2032</v>
      </c>
      <c r="M698" s="61" t="s">
        <v>1894</v>
      </c>
      <c r="N698" s="61" t="s">
        <v>1702</v>
      </c>
      <c r="O698" s="61" t="s">
        <v>1954</v>
      </c>
      <c r="P698" s="61">
        <v>0.6</v>
      </c>
      <c r="Q698" s="61">
        <v>113</v>
      </c>
      <c r="R698" s="61">
        <v>174</v>
      </c>
      <c r="S698" s="61" t="s">
        <v>6395</v>
      </c>
      <c r="T698" s="61" t="s">
        <v>5959</v>
      </c>
      <c r="U698" s="61" t="s">
        <v>2041</v>
      </c>
      <c r="V698" s="61" t="s">
        <v>6982</v>
      </c>
      <c r="W698" s="61" t="s">
        <v>1967</v>
      </c>
      <c r="X698" s="61" t="s">
        <v>1447</v>
      </c>
      <c r="Y698" s="61" t="s">
        <v>4443</v>
      </c>
      <c r="Z698" s="62">
        <v>495</v>
      </c>
      <c r="AA698" s="61">
        <v>47</v>
      </c>
      <c r="AB698" s="62">
        <v>495</v>
      </c>
      <c r="AC698" s="61">
        <v>47</v>
      </c>
      <c r="AD698" s="62">
        <v>495</v>
      </c>
      <c r="AE698" s="61">
        <v>47</v>
      </c>
      <c r="AF698" s="61" t="s">
        <v>2083</v>
      </c>
      <c r="AG698" s="61" t="s">
        <v>1959</v>
      </c>
      <c r="AH698" s="61" t="s">
        <v>1702</v>
      </c>
      <c r="AI698" s="61">
        <v>0</v>
      </c>
      <c r="AJ698" s="61" t="s">
        <v>6849</v>
      </c>
      <c r="AK698" s="62">
        <v>2026</v>
      </c>
      <c r="AL698" s="62">
        <v>5</v>
      </c>
      <c r="AM698" s="62">
        <v>0</v>
      </c>
      <c r="AN698" s="62">
        <v>0</v>
      </c>
      <c r="AO698" s="62">
        <v>14</v>
      </c>
      <c r="AP698" s="61" t="s">
        <v>509</v>
      </c>
      <c r="AQ698" s="61" t="s">
        <v>1221</v>
      </c>
      <c r="AR698" s="61" t="s">
        <v>5961</v>
      </c>
      <c r="AS698" s="61" t="s">
        <v>4460</v>
      </c>
      <c r="AT698" s="61" t="s">
        <v>1702</v>
      </c>
      <c r="AU698" s="61" t="b">
        <v>0</v>
      </c>
      <c r="AV698" s="61" t="b">
        <v>0</v>
      </c>
      <c r="AW698" s="61" t="s">
        <v>1702</v>
      </c>
      <c r="AX698" s="61" t="s">
        <v>1702</v>
      </c>
      <c r="AY698" s="61">
        <v>0</v>
      </c>
      <c r="AZ698" s="61">
        <v>0</v>
      </c>
      <c r="BA698" s="61">
        <v>0</v>
      </c>
      <c r="BB698" s="61" t="s">
        <v>3636</v>
      </c>
      <c r="BC698" s="61">
        <v>1</v>
      </c>
      <c r="BD698" s="61" t="b">
        <v>0</v>
      </c>
      <c r="BH698" s="47" t="str">
        <f t="shared" si="20"/>
        <v>SGCD</v>
      </c>
      <c r="BI698" s="47" t="str">
        <f t="shared" si="21"/>
        <v>Z08</v>
      </c>
      <c r="BJ698" s="47">
        <v>1219</v>
      </c>
    </row>
    <row r="699" spans="1:62" hidden="1">
      <c r="A699" s="61" t="b">
        <v>0</v>
      </c>
      <c r="B699" s="62">
        <v>12828</v>
      </c>
      <c r="C699" s="61" t="s">
        <v>1702</v>
      </c>
      <c r="D699" s="61" t="s">
        <v>4473</v>
      </c>
      <c r="E699" s="61" t="s">
        <v>6983</v>
      </c>
      <c r="F699" s="61" t="s">
        <v>6256</v>
      </c>
      <c r="G699" s="62" t="s">
        <v>1702</v>
      </c>
      <c r="H699" s="61" t="s">
        <v>1630</v>
      </c>
      <c r="I699" s="61" t="s">
        <v>1675</v>
      </c>
      <c r="J699" s="61" t="s">
        <v>4474</v>
      </c>
      <c r="K699" s="61" t="s">
        <v>6983</v>
      </c>
      <c r="L699" s="61" t="s">
        <v>2032</v>
      </c>
      <c r="M699" s="61" t="s">
        <v>1894</v>
      </c>
      <c r="N699" s="61" t="s">
        <v>1702</v>
      </c>
      <c r="O699" s="61" t="s">
        <v>1954</v>
      </c>
      <c r="P699" s="61">
        <v>0.6</v>
      </c>
      <c r="Q699" s="61">
        <v>350</v>
      </c>
      <c r="R699" s="61">
        <v>730</v>
      </c>
      <c r="S699" s="61" t="s">
        <v>2365</v>
      </c>
      <c r="T699" s="61" t="s">
        <v>1702</v>
      </c>
      <c r="U699" s="61" t="s">
        <v>2041</v>
      </c>
      <c r="V699" s="61" t="s">
        <v>6984</v>
      </c>
      <c r="W699" s="61" t="s">
        <v>1967</v>
      </c>
      <c r="X699" s="61" t="s">
        <v>1447</v>
      </c>
      <c r="Y699" s="61" t="s">
        <v>4443</v>
      </c>
      <c r="Z699" s="62">
        <v>62</v>
      </c>
      <c r="AA699" s="61">
        <v>80</v>
      </c>
      <c r="AB699" s="62">
        <v>62</v>
      </c>
      <c r="AC699" s="61">
        <v>80</v>
      </c>
      <c r="AD699" s="62">
        <v>62</v>
      </c>
      <c r="AE699" s="61">
        <v>80</v>
      </c>
      <c r="AF699" s="61" t="s">
        <v>2892</v>
      </c>
      <c r="AG699" s="61" t="s">
        <v>1959</v>
      </c>
      <c r="AH699" s="61" t="s">
        <v>1702</v>
      </c>
      <c r="AI699" s="61">
        <v>0</v>
      </c>
      <c r="AJ699" s="61" t="s">
        <v>6222</v>
      </c>
      <c r="AK699" s="62">
        <v>2026</v>
      </c>
      <c r="AL699" s="62">
        <v>5</v>
      </c>
      <c r="AM699" s="62">
        <v>0</v>
      </c>
      <c r="AN699" s="62">
        <v>0</v>
      </c>
      <c r="AO699" s="62">
        <v>13</v>
      </c>
      <c r="AP699" s="61" t="s">
        <v>1630</v>
      </c>
      <c r="AQ699" s="61" t="s">
        <v>1547</v>
      </c>
      <c r="AR699" s="61" t="s">
        <v>2366</v>
      </c>
      <c r="AS699" s="61" t="s">
        <v>4460</v>
      </c>
      <c r="AT699" s="61" t="s">
        <v>1702</v>
      </c>
      <c r="AU699" s="61" t="b">
        <v>0</v>
      </c>
      <c r="AV699" s="61" t="b">
        <v>0</v>
      </c>
      <c r="AW699" s="61" t="s">
        <v>1702</v>
      </c>
      <c r="AX699" s="61" t="s">
        <v>1702</v>
      </c>
      <c r="AY699" s="61">
        <v>0</v>
      </c>
      <c r="AZ699" s="61">
        <v>0</v>
      </c>
      <c r="BA699" s="61">
        <v>0</v>
      </c>
      <c r="BB699" s="61" t="s">
        <v>3636</v>
      </c>
      <c r="BC699" s="61">
        <v>1</v>
      </c>
      <c r="BD699" s="61" t="b">
        <v>0</v>
      </c>
      <c r="BH699" s="47" t="str">
        <f t="shared" si="20"/>
        <v>SGCD</v>
      </c>
      <c r="BI699" s="47" t="str">
        <f t="shared" si="21"/>
        <v>Z08</v>
      </c>
      <c r="BJ699" s="47">
        <v>1219</v>
      </c>
    </row>
    <row r="700" spans="1:62" hidden="1">
      <c r="A700" s="61" t="b">
        <v>0</v>
      </c>
      <c r="B700" s="62">
        <v>12829</v>
      </c>
      <c r="C700" s="61" t="s">
        <v>1702</v>
      </c>
      <c r="D700" s="61" t="s">
        <v>4473</v>
      </c>
      <c r="E700" s="61" t="s">
        <v>6985</v>
      </c>
      <c r="F700" s="61" t="s">
        <v>6256</v>
      </c>
      <c r="G700" s="62" t="s">
        <v>1702</v>
      </c>
      <c r="H700" s="61" t="s">
        <v>1010</v>
      </c>
      <c r="I700" s="61" t="s">
        <v>1675</v>
      </c>
      <c r="J700" s="61" t="s">
        <v>4474</v>
      </c>
      <c r="K700" s="61" t="s">
        <v>6985</v>
      </c>
      <c r="L700" s="61" t="s">
        <v>2032</v>
      </c>
      <c r="M700" s="61" t="s">
        <v>1894</v>
      </c>
      <c r="N700" s="61" t="s">
        <v>1702</v>
      </c>
      <c r="O700" s="61" t="s">
        <v>1954</v>
      </c>
      <c r="P700" s="61">
        <v>0.6</v>
      </c>
      <c r="Q700" s="61">
        <v>200</v>
      </c>
      <c r="R700" s="61">
        <v>350</v>
      </c>
      <c r="S700" s="61" t="s">
        <v>6432</v>
      </c>
      <c r="T700" s="61" t="s">
        <v>1702</v>
      </c>
      <c r="U700" s="61" t="s">
        <v>2041</v>
      </c>
      <c r="V700" s="61" t="s">
        <v>6984</v>
      </c>
      <c r="W700" s="61" t="s">
        <v>1967</v>
      </c>
      <c r="X700" s="61" t="s">
        <v>1447</v>
      </c>
      <c r="Y700" s="61" t="s">
        <v>4443</v>
      </c>
      <c r="Z700" s="62">
        <v>308</v>
      </c>
      <c r="AA700" s="61">
        <v>106</v>
      </c>
      <c r="AB700" s="62">
        <v>308</v>
      </c>
      <c r="AC700" s="61">
        <v>106</v>
      </c>
      <c r="AD700" s="62">
        <v>308</v>
      </c>
      <c r="AE700" s="61">
        <v>106</v>
      </c>
      <c r="AF700" s="61" t="s">
        <v>2237</v>
      </c>
      <c r="AG700" s="61" t="s">
        <v>1959</v>
      </c>
      <c r="AH700" s="61" t="s">
        <v>1702</v>
      </c>
      <c r="AI700" s="61">
        <v>0</v>
      </c>
      <c r="AJ700" s="61" t="s">
        <v>6222</v>
      </c>
      <c r="AK700" s="62">
        <v>2026</v>
      </c>
      <c r="AL700" s="62">
        <v>5</v>
      </c>
      <c r="AM700" s="62">
        <v>0</v>
      </c>
      <c r="AN700" s="62">
        <v>0</v>
      </c>
      <c r="AO700" s="62">
        <v>13</v>
      </c>
      <c r="AP700" s="61" t="s">
        <v>1010</v>
      </c>
      <c r="AQ700" s="61" t="s">
        <v>1221</v>
      </c>
      <c r="AR700" s="61" t="s">
        <v>5187</v>
      </c>
      <c r="AS700" s="61" t="s">
        <v>4460</v>
      </c>
      <c r="AT700" s="61" t="s">
        <v>1702</v>
      </c>
      <c r="AU700" s="61" t="b">
        <v>0</v>
      </c>
      <c r="AV700" s="61" t="b">
        <v>0</v>
      </c>
      <c r="AW700" s="61" t="s">
        <v>1702</v>
      </c>
      <c r="AX700" s="61" t="s">
        <v>1702</v>
      </c>
      <c r="AY700" s="61">
        <v>0</v>
      </c>
      <c r="AZ700" s="61">
        <v>0</v>
      </c>
      <c r="BA700" s="61">
        <v>0</v>
      </c>
      <c r="BB700" s="61" t="s">
        <v>3636</v>
      </c>
      <c r="BC700" s="61">
        <v>1</v>
      </c>
      <c r="BD700" s="61" t="b">
        <v>0</v>
      </c>
      <c r="BH700" s="47" t="str">
        <f t="shared" si="20"/>
        <v>SGCD</v>
      </c>
      <c r="BI700" s="47" t="str">
        <f t="shared" si="21"/>
        <v>Z08</v>
      </c>
      <c r="BJ700" s="47">
        <v>1219</v>
      </c>
    </row>
    <row r="701" spans="1:62" hidden="1">
      <c r="A701" s="61" t="b">
        <v>0</v>
      </c>
      <c r="B701" s="62">
        <v>12830</v>
      </c>
      <c r="C701" s="61" t="s">
        <v>1702</v>
      </c>
      <c r="D701" s="61" t="s">
        <v>4473</v>
      </c>
      <c r="E701" s="61" t="s">
        <v>6986</v>
      </c>
      <c r="F701" s="61" t="s">
        <v>5817</v>
      </c>
      <c r="G701" s="62" t="s">
        <v>1702</v>
      </c>
      <c r="H701" s="61" t="s">
        <v>870</v>
      </c>
      <c r="I701" s="61" t="s">
        <v>1675</v>
      </c>
      <c r="J701" s="61" t="s">
        <v>4474</v>
      </c>
      <c r="K701" s="61" t="s">
        <v>6986</v>
      </c>
      <c r="L701" s="61" t="s">
        <v>2032</v>
      </c>
      <c r="M701" s="61" t="s">
        <v>1894</v>
      </c>
      <c r="N701" s="61" t="s">
        <v>1702</v>
      </c>
      <c r="O701" s="61" t="s">
        <v>1954</v>
      </c>
      <c r="P701" s="61">
        <v>0.6</v>
      </c>
      <c r="Q701" s="61">
        <v>162</v>
      </c>
      <c r="R701" s="61">
        <v>494</v>
      </c>
      <c r="S701" s="61" t="s">
        <v>5717</v>
      </c>
      <c r="T701" s="61" t="s">
        <v>1702</v>
      </c>
      <c r="U701" s="61" t="s">
        <v>2041</v>
      </c>
      <c r="V701" s="61" t="s">
        <v>6987</v>
      </c>
      <c r="W701" s="61" t="s">
        <v>1967</v>
      </c>
      <c r="X701" s="61" t="s">
        <v>1447</v>
      </c>
      <c r="Y701" s="61" t="s">
        <v>4443</v>
      </c>
      <c r="Z701" s="62">
        <v>5</v>
      </c>
      <c r="AA701" s="61">
        <v>2</v>
      </c>
      <c r="AB701" s="62">
        <v>5</v>
      </c>
      <c r="AC701" s="61">
        <v>2</v>
      </c>
      <c r="AD701" s="62">
        <v>5</v>
      </c>
      <c r="AE701" s="61">
        <v>2</v>
      </c>
      <c r="AF701" s="61" t="s">
        <v>3803</v>
      </c>
      <c r="AG701" s="61" t="s">
        <v>5944</v>
      </c>
      <c r="AH701" s="61" t="s">
        <v>1702</v>
      </c>
      <c r="AI701" s="61">
        <v>0</v>
      </c>
      <c r="AJ701" s="61" t="s">
        <v>6724</v>
      </c>
      <c r="AK701" s="62">
        <v>2026</v>
      </c>
      <c r="AL701" s="62">
        <v>5</v>
      </c>
      <c r="AM701" s="62">
        <v>0</v>
      </c>
      <c r="AN701" s="62">
        <v>0</v>
      </c>
      <c r="AO701" s="62">
        <v>11</v>
      </c>
      <c r="AP701" s="61" t="s">
        <v>870</v>
      </c>
      <c r="AQ701" s="61" t="s">
        <v>1221</v>
      </c>
      <c r="AR701" s="61" t="s">
        <v>5718</v>
      </c>
      <c r="AS701" s="61" t="s">
        <v>4460</v>
      </c>
      <c r="AT701" s="61" t="s">
        <v>1702</v>
      </c>
      <c r="AU701" s="61" t="b">
        <v>0</v>
      </c>
      <c r="AV701" s="61" t="b">
        <v>0</v>
      </c>
      <c r="AW701" s="61" t="s">
        <v>1702</v>
      </c>
      <c r="AX701" s="61" t="s">
        <v>1702</v>
      </c>
      <c r="AY701" s="61">
        <v>0</v>
      </c>
      <c r="AZ701" s="61">
        <v>0</v>
      </c>
      <c r="BA701" s="61">
        <v>0</v>
      </c>
      <c r="BB701" s="61" t="s">
        <v>3636</v>
      </c>
      <c r="BC701" s="61">
        <v>1</v>
      </c>
      <c r="BD701" s="61" t="b">
        <v>0</v>
      </c>
      <c r="BH701" s="47" t="str">
        <f t="shared" si="20"/>
        <v>SGCD</v>
      </c>
      <c r="BI701" s="47" t="str">
        <f t="shared" si="21"/>
        <v>Z08</v>
      </c>
      <c r="BJ701" s="47">
        <v>1219</v>
      </c>
    </row>
    <row r="702" spans="1:62" hidden="1">
      <c r="A702" s="61" t="b">
        <v>0</v>
      </c>
      <c r="B702" s="62">
        <v>12831</v>
      </c>
      <c r="C702" s="61" t="s">
        <v>1702</v>
      </c>
      <c r="D702" s="61" t="s">
        <v>4473</v>
      </c>
      <c r="E702" s="61" t="s">
        <v>6988</v>
      </c>
      <c r="F702" s="61" t="s">
        <v>6244</v>
      </c>
      <c r="G702" s="62" t="s">
        <v>1702</v>
      </c>
      <c r="H702" s="61" t="s">
        <v>870</v>
      </c>
      <c r="I702" s="61" t="s">
        <v>1675</v>
      </c>
      <c r="J702" s="61" t="s">
        <v>4474</v>
      </c>
      <c r="K702" s="61" t="s">
        <v>6988</v>
      </c>
      <c r="L702" s="61" t="s">
        <v>2032</v>
      </c>
      <c r="M702" s="61" t="s">
        <v>1894</v>
      </c>
      <c r="N702" s="61" t="s">
        <v>1702</v>
      </c>
      <c r="O702" s="61" t="s">
        <v>1954</v>
      </c>
      <c r="P702" s="61">
        <v>0.6</v>
      </c>
      <c r="Q702" s="61">
        <v>162</v>
      </c>
      <c r="R702" s="61">
        <v>494</v>
      </c>
      <c r="S702" s="61" t="s">
        <v>5717</v>
      </c>
      <c r="T702" s="61" t="s">
        <v>5717</v>
      </c>
      <c r="U702" s="61" t="s">
        <v>2041</v>
      </c>
      <c r="V702" s="61" t="s">
        <v>6989</v>
      </c>
      <c r="W702" s="61" t="s">
        <v>1967</v>
      </c>
      <c r="X702" s="61" t="s">
        <v>1447</v>
      </c>
      <c r="Y702" s="61" t="s">
        <v>4443</v>
      </c>
      <c r="Z702" s="62">
        <v>197</v>
      </c>
      <c r="AA702" s="61">
        <v>77</v>
      </c>
      <c r="AB702" s="62">
        <v>197</v>
      </c>
      <c r="AC702" s="61">
        <v>77</v>
      </c>
      <c r="AD702" s="62">
        <v>197</v>
      </c>
      <c r="AE702" s="61">
        <v>77</v>
      </c>
      <c r="AF702" s="61" t="s">
        <v>2037</v>
      </c>
      <c r="AG702" s="61" t="s">
        <v>1959</v>
      </c>
      <c r="AH702" s="61" t="s">
        <v>1702</v>
      </c>
      <c r="AI702" s="61">
        <v>0</v>
      </c>
      <c r="AJ702" s="61" t="s">
        <v>6730</v>
      </c>
      <c r="AK702" s="62">
        <v>2026</v>
      </c>
      <c r="AL702" s="62">
        <v>5</v>
      </c>
      <c r="AM702" s="62">
        <v>0</v>
      </c>
      <c r="AN702" s="62">
        <v>0</v>
      </c>
      <c r="AO702" s="62">
        <v>5</v>
      </c>
      <c r="AP702" s="61" t="s">
        <v>870</v>
      </c>
      <c r="AQ702" s="61" t="s">
        <v>1221</v>
      </c>
      <c r="AR702" s="61" t="s">
        <v>5718</v>
      </c>
      <c r="AS702" s="61" t="s">
        <v>4460</v>
      </c>
      <c r="AT702" s="61" t="s">
        <v>1702</v>
      </c>
      <c r="AU702" s="61" t="b">
        <v>0</v>
      </c>
      <c r="AV702" s="61" t="b">
        <v>0</v>
      </c>
      <c r="AW702" s="61" t="s">
        <v>1702</v>
      </c>
      <c r="AX702" s="61" t="s">
        <v>1702</v>
      </c>
      <c r="AY702" s="61">
        <v>0</v>
      </c>
      <c r="AZ702" s="61">
        <v>0</v>
      </c>
      <c r="BA702" s="61">
        <v>0</v>
      </c>
      <c r="BB702" s="61" t="s">
        <v>3636</v>
      </c>
      <c r="BC702" s="61">
        <v>1</v>
      </c>
      <c r="BD702" s="61" t="b">
        <v>0</v>
      </c>
      <c r="BH702" s="47" t="str">
        <f t="shared" si="20"/>
        <v>SGCD</v>
      </c>
      <c r="BI702" s="47" t="str">
        <f t="shared" si="21"/>
        <v>Z08</v>
      </c>
      <c r="BJ702" s="47">
        <v>1219</v>
      </c>
    </row>
    <row r="703" spans="1:62" hidden="1">
      <c r="A703" s="61" t="b">
        <v>0</v>
      </c>
      <c r="B703" s="62">
        <v>12832</v>
      </c>
      <c r="C703" s="61" t="s">
        <v>1702</v>
      </c>
      <c r="D703" s="61" t="s">
        <v>4473</v>
      </c>
      <c r="E703" s="61" t="s">
        <v>6990</v>
      </c>
      <c r="F703" s="61" t="s">
        <v>6244</v>
      </c>
      <c r="G703" s="62" t="s">
        <v>1702</v>
      </c>
      <c r="H703" s="61" t="s">
        <v>870</v>
      </c>
      <c r="I703" s="61" t="s">
        <v>1675</v>
      </c>
      <c r="J703" s="61" t="s">
        <v>4474</v>
      </c>
      <c r="K703" s="61" t="s">
        <v>6990</v>
      </c>
      <c r="L703" s="61" t="s">
        <v>2032</v>
      </c>
      <c r="M703" s="61" t="s">
        <v>1894</v>
      </c>
      <c r="N703" s="61" t="s">
        <v>1702</v>
      </c>
      <c r="O703" s="61" t="s">
        <v>1954</v>
      </c>
      <c r="P703" s="61">
        <v>0.6</v>
      </c>
      <c r="Q703" s="61">
        <v>162</v>
      </c>
      <c r="R703" s="61">
        <v>494</v>
      </c>
      <c r="S703" s="61" t="s">
        <v>5717</v>
      </c>
      <c r="T703" s="61" t="s">
        <v>5717</v>
      </c>
      <c r="U703" s="61" t="s">
        <v>2041</v>
      </c>
      <c r="V703" s="61" t="s">
        <v>6989</v>
      </c>
      <c r="W703" s="61" t="s">
        <v>1967</v>
      </c>
      <c r="X703" s="61" t="s">
        <v>1447</v>
      </c>
      <c r="Y703" s="61" t="s">
        <v>4443</v>
      </c>
      <c r="Z703" s="62">
        <v>47</v>
      </c>
      <c r="AA703" s="61">
        <v>16</v>
      </c>
      <c r="AB703" s="62">
        <v>47</v>
      </c>
      <c r="AC703" s="61">
        <v>16</v>
      </c>
      <c r="AD703" s="62">
        <v>47</v>
      </c>
      <c r="AE703" s="61">
        <v>16</v>
      </c>
      <c r="AF703" s="61" t="s">
        <v>2209</v>
      </c>
      <c r="AG703" s="61" t="s">
        <v>1959</v>
      </c>
      <c r="AH703" s="61" t="s">
        <v>1702</v>
      </c>
      <c r="AI703" s="61">
        <v>0</v>
      </c>
      <c r="AJ703" s="61" t="s">
        <v>6730</v>
      </c>
      <c r="AK703" s="62">
        <v>2026</v>
      </c>
      <c r="AL703" s="62">
        <v>5</v>
      </c>
      <c r="AM703" s="62">
        <v>0</v>
      </c>
      <c r="AN703" s="62">
        <v>0</v>
      </c>
      <c r="AO703" s="62">
        <v>5</v>
      </c>
      <c r="AP703" s="61" t="s">
        <v>870</v>
      </c>
      <c r="AQ703" s="61" t="s">
        <v>1221</v>
      </c>
      <c r="AR703" s="61" t="s">
        <v>5718</v>
      </c>
      <c r="AS703" s="61" t="s">
        <v>4460</v>
      </c>
      <c r="AT703" s="61" t="s">
        <v>1702</v>
      </c>
      <c r="AU703" s="61" t="b">
        <v>0</v>
      </c>
      <c r="AV703" s="61" t="b">
        <v>0</v>
      </c>
      <c r="AW703" s="61" t="s">
        <v>1702</v>
      </c>
      <c r="AX703" s="61" t="s">
        <v>1702</v>
      </c>
      <c r="AY703" s="61">
        <v>0</v>
      </c>
      <c r="AZ703" s="61">
        <v>0</v>
      </c>
      <c r="BA703" s="61">
        <v>0</v>
      </c>
      <c r="BB703" s="61" t="s">
        <v>3636</v>
      </c>
      <c r="BC703" s="61">
        <v>1</v>
      </c>
      <c r="BD703" s="61" t="b">
        <v>0</v>
      </c>
      <c r="BH703" s="47" t="str">
        <f t="shared" si="20"/>
        <v>SGCD</v>
      </c>
      <c r="BI703" s="47" t="str">
        <f t="shared" si="21"/>
        <v>Z08</v>
      </c>
      <c r="BJ703" s="47">
        <v>1219</v>
      </c>
    </row>
    <row r="704" spans="1:62" hidden="1">
      <c r="A704" s="61" t="b">
        <v>0</v>
      </c>
      <c r="B704" s="62">
        <v>12833</v>
      </c>
      <c r="C704" s="61" t="s">
        <v>1702</v>
      </c>
      <c r="D704" s="61" t="s">
        <v>4475</v>
      </c>
      <c r="E704" s="61" t="s">
        <v>4757</v>
      </c>
      <c r="F704" s="61" t="s">
        <v>1702</v>
      </c>
      <c r="G704" s="62" t="s">
        <v>1702</v>
      </c>
      <c r="H704" s="61" t="s">
        <v>1702</v>
      </c>
      <c r="I704" s="61" t="s">
        <v>1675</v>
      </c>
      <c r="J704" s="61" t="s">
        <v>4476</v>
      </c>
      <c r="K704" s="61" t="s">
        <v>4757</v>
      </c>
      <c r="L704" s="61" t="s">
        <v>2032</v>
      </c>
      <c r="M704" s="61" t="s">
        <v>1894</v>
      </c>
      <c r="N704" s="61" t="s">
        <v>1702</v>
      </c>
      <c r="O704" s="61" t="s">
        <v>1954</v>
      </c>
      <c r="P704" s="61">
        <v>0.7</v>
      </c>
      <c r="Q704" s="61">
        <v>80</v>
      </c>
      <c r="R704" s="61">
        <v>0</v>
      </c>
      <c r="S704" s="61" t="s">
        <v>4758</v>
      </c>
      <c r="T704" s="61" t="s">
        <v>4758</v>
      </c>
      <c r="U704" s="61" t="s">
        <v>2041</v>
      </c>
      <c r="V704" s="61" t="s">
        <v>4759</v>
      </c>
      <c r="W704" s="61" t="s">
        <v>1967</v>
      </c>
      <c r="X704" s="61" t="s">
        <v>1447</v>
      </c>
      <c r="Y704" s="61" t="s">
        <v>4443</v>
      </c>
      <c r="Z704" s="62">
        <v>1</v>
      </c>
      <c r="AA704" s="61">
        <v>406</v>
      </c>
      <c r="AB704" s="62">
        <v>1</v>
      </c>
      <c r="AC704" s="61">
        <v>406</v>
      </c>
      <c r="AD704" s="62">
        <v>1</v>
      </c>
      <c r="AE704" s="61">
        <v>406</v>
      </c>
      <c r="AF704" s="61" t="s">
        <v>2649</v>
      </c>
      <c r="AG704" s="61" t="s">
        <v>1958</v>
      </c>
      <c r="AH704" s="61" t="s">
        <v>1702</v>
      </c>
      <c r="AI704" s="61">
        <v>0</v>
      </c>
      <c r="AJ704" s="61" t="s">
        <v>4575</v>
      </c>
      <c r="AK704" s="62">
        <v>2026</v>
      </c>
      <c r="AL704" s="62">
        <v>2</v>
      </c>
      <c r="AM704" s="62">
        <v>0</v>
      </c>
      <c r="AN704" s="62">
        <v>3</v>
      </c>
      <c r="AO704" s="62">
        <v>9</v>
      </c>
      <c r="AP704" s="61" t="s">
        <v>1702</v>
      </c>
      <c r="AQ704" s="61" t="s">
        <v>1702</v>
      </c>
      <c r="AR704" s="61" t="s">
        <v>1702</v>
      </c>
      <c r="AS704" s="61" t="s">
        <v>4477</v>
      </c>
      <c r="AT704" s="61" t="s">
        <v>1702</v>
      </c>
      <c r="AU704" s="61" t="b">
        <v>1</v>
      </c>
      <c r="AV704" s="61" t="b">
        <v>0</v>
      </c>
      <c r="AW704" s="61" t="s">
        <v>1702</v>
      </c>
      <c r="AX704" s="61" t="s">
        <v>1702</v>
      </c>
      <c r="AY704" s="61">
        <v>0</v>
      </c>
      <c r="AZ704" s="61">
        <v>0</v>
      </c>
      <c r="BA704" s="61">
        <v>0</v>
      </c>
      <c r="BB704" s="61" t="s">
        <v>3636</v>
      </c>
      <c r="BC704" s="61">
        <v>2</v>
      </c>
      <c r="BD704" s="61" t="b">
        <v>0</v>
      </c>
      <c r="BH704" s="47" t="s">
        <v>1197</v>
      </c>
      <c r="BI704" s="47" t="str">
        <f t="shared" si="21"/>
        <v>Z08</v>
      </c>
      <c r="BJ704" s="47">
        <v>1219</v>
      </c>
    </row>
    <row r="705" spans="1:62" hidden="1">
      <c r="A705" s="61" t="b">
        <v>0</v>
      </c>
      <c r="B705" s="62">
        <v>12834</v>
      </c>
      <c r="C705" s="61" t="s">
        <v>1702</v>
      </c>
      <c r="D705" s="61" t="s">
        <v>4475</v>
      </c>
      <c r="E705" s="61" t="s">
        <v>5237</v>
      </c>
      <c r="F705" s="61" t="s">
        <v>2480</v>
      </c>
      <c r="G705" s="62" t="s">
        <v>1702</v>
      </c>
      <c r="H705" s="61" t="s">
        <v>908</v>
      </c>
      <c r="I705" s="61" t="s">
        <v>1675</v>
      </c>
      <c r="J705" s="61" t="s">
        <v>4476</v>
      </c>
      <c r="K705" s="61" t="s">
        <v>5237</v>
      </c>
      <c r="L705" s="61" t="s">
        <v>2032</v>
      </c>
      <c r="M705" s="61" t="s">
        <v>1894</v>
      </c>
      <c r="N705" s="61" t="s">
        <v>1702</v>
      </c>
      <c r="O705" s="61" t="s">
        <v>1954</v>
      </c>
      <c r="P705" s="61">
        <v>0.7</v>
      </c>
      <c r="Q705" s="61">
        <v>197</v>
      </c>
      <c r="R705" s="61">
        <v>311</v>
      </c>
      <c r="S705" s="61" t="s">
        <v>5079</v>
      </c>
      <c r="T705" s="61" t="s">
        <v>5079</v>
      </c>
      <c r="U705" s="61" t="s">
        <v>2041</v>
      </c>
      <c r="V705" s="61" t="s">
        <v>5236</v>
      </c>
      <c r="W705" s="61" t="s">
        <v>1967</v>
      </c>
      <c r="X705" s="61" t="s">
        <v>1447</v>
      </c>
      <c r="Y705" s="61" t="s">
        <v>4443</v>
      </c>
      <c r="Z705" s="62">
        <v>134</v>
      </c>
      <c r="AA705" s="61">
        <v>46</v>
      </c>
      <c r="AB705" s="62">
        <v>134</v>
      </c>
      <c r="AC705" s="61">
        <v>46</v>
      </c>
      <c r="AD705" s="62">
        <v>134</v>
      </c>
      <c r="AE705" s="61">
        <v>46</v>
      </c>
      <c r="AF705" s="61" t="s">
        <v>2070</v>
      </c>
      <c r="AG705" s="61" t="s">
        <v>1959</v>
      </c>
      <c r="AH705" s="61" t="s">
        <v>1702</v>
      </c>
      <c r="AI705" s="61">
        <v>0</v>
      </c>
      <c r="AJ705" s="61" t="s">
        <v>4911</v>
      </c>
      <c r="AK705" s="62">
        <v>2026</v>
      </c>
      <c r="AL705" s="62">
        <v>2</v>
      </c>
      <c r="AM705" s="62">
        <v>0</v>
      </c>
      <c r="AN705" s="62">
        <v>2</v>
      </c>
      <c r="AO705" s="62">
        <v>22</v>
      </c>
      <c r="AP705" s="61" t="s">
        <v>908</v>
      </c>
      <c r="AQ705" s="61" t="s">
        <v>1221</v>
      </c>
      <c r="AR705" s="61" t="s">
        <v>5081</v>
      </c>
      <c r="AS705" s="61" t="s">
        <v>4477</v>
      </c>
      <c r="AT705" s="61" t="s">
        <v>1702</v>
      </c>
      <c r="AU705" s="61" t="b">
        <v>1</v>
      </c>
      <c r="AV705" s="61" t="b">
        <v>0</v>
      </c>
      <c r="AW705" s="61" t="s">
        <v>1702</v>
      </c>
      <c r="AX705" s="61" t="s">
        <v>1702</v>
      </c>
      <c r="AY705" s="61">
        <v>0</v>
      </c>
      <c r="AZ705" s="61">
        <v>0</v>
      </c>
      <c r="BA705" s="61">
        <v>0</v>
      </c>
      <c r="BB705" s="61" t="s">
        <v>3636</v>
      </c>
      <c r="BC705" s="61">
        <v>2</v>
      </c>
      <c r="BD705" s="61" t="b">
        <v>0</v>
      </c>
      <c r="BH705" s="47" t="s">
        <v>1197</v>
      </c>
      <c r="BI705" s="47" t="str">
        <f t="shared" si="21"/>
        <v>Z08</v>
      </c>
      <c r="BJ705" s="47">
        <v>1219</v>
      </c>
    </row>
    <row r="706" spans="1:62" hidden="1">
      <c r="A706" s="61" t="b">
        <v>0</v>
      </c>
      <c r="B706" s="62">
        <v>12835</v>
      </c>
      <c r="C706" s="61" t="s">
        <v>1702</v>
      </c>
      <c r="D706" s="61" t="s">
        <v>4475</v>
      </c>
      <c r="E706" s="61" t="s">
        <v>5238</v>
      </c>
      <c r="F706" s="61" t="s">
        <v>2480</v>
      </c>
      <c r="G706" s="62" t="s">
        <v>1702</v>
      </c>
      <c r="H706" s="61" t="s">
        <v>908</v>
      </c>
      <c r="I706" s="61" t="s">
        <v>1675</v>
      </c>
      <c r="J706" s="61" t="s">
        <v>4476</v>
      </c>
      <c r="K706" s="61" t="s">
        <v>5238</v>
      </c>
      <c r="L706" s="61" t="s">
        <v>2032</v>
      </c>
      <c r="M706" s="61" t="s">
        <v>1894</v>
      </c>
      <c r="N706" s="61" t="s">
        <v>1702</v>
      </c>
      <c r="O706" s="61" t="s">
        <v>1954</v>
      </c>
      <c r="P706" s="61">
        <v>0.7</v>
      </c>
      <c r="Q706" s="61">
        <v>197</v>
      </c>
      <c r="R706" s="61">
        <v>311</v>
      </c>
      <c r="S706" s="61" t="s">
        <v>5079</v>
      </c>
      <c r="T706" s="61" t="s">
        <v>1702</v>
      </c>
      <c r="U706" s="61" t="s">
        <v>2041</v>
      </c>
      <c r="V706" s="61" t="s">
        <v>5236</v>
      </c>
      <c r="W706" s="61" t="s">
        <v>1967</v>
      </c>
      <c r="X706" s="61" t="s">
        <v>1447</v>
      </c>
      <c r="Y706" s="61" t="s">
        <v>4443</v>
      </c>
      <c r="Z706" s="62">
        <v>162</v>
      </c>
      <c r="AA706" s="61">
        <v>53</v>
      </c>
      <c r="AB706" s="62">
        <v>162</v>
      </c>
      <c r="AC706" s="61">
        <v>53</v>
      </c>
      <c r="AD706" s="62">
        <v>162</v>
      </c>
      <c r="AE706" s="61">
        <v>53</v>
      </c>
      <c r="AF706" s="61" t="s">
        <v>2070</v>
      </c>
      <c r="AG706" s="61" t="s">
        <v>1959</v>
      </c>
      <c r="AH706" s="61" t="s">
        <v>1702</v>
      </c>
      <c r="AI706" s="61">
        <v>0</v>
      </c>
      <c r="AJ706" s="61" t="s">
        <v>4911</v>
      </c>
      <c r="AK706" s="62">
        <v>2026</v>
      </c>
      <c r="AL706" s="62">
        <v>2</v>
      </c>
      <c r="AM706" s="62">
        <v>0</v>
      </c>
      <c r="AN706" s="62">
        <v>2</v>
      </c>
      <c r="AO706" s="62">
        <v>22</v>
      </c>
      <c r="AP706" s="61" t="s">
        <v>908</v>
      </c>
      <c r="AQ706" s="61" t="s">
        <v>1221</v>
      </c>
      <c r="AR706" s="61" t="s">
        <v>5081</v>
      </c>
      <c r="AS706" s="61" t="s">
        <v>4477</v>
      </c>
      <c r="AT706" s="61" t="s">
        <v>1702</v>
      </c>
      <c r="AU706" s="61" t="b">
        <v>1</v>
      </c>
      <c r="AV706" s="61" t="b">
        <v>0</v>
      </c>
      <c r="AW706" s="61" t="s">
        <v>1702</v>
      </c>
      <c r="AX706" s="61" t="s">
        <v>1702</v>
      </c>
      <c r="AY706" s="61">
        <v>0</v>
      </c>
      <c r="AZ706" s="61">
        <v>0</v>
      </c>
      <c r="BA706" s="61">
        <v>0</v>
      </c>
      <c r="BB706" s="61" t="s">
        <v>3636</v>
      </c>
      <c r="BC706" s="61">
        <v>2</v>
      </c>
      <c r="BD706" s="61" t="b">
        <v>0</v>
      </c>
      <c r="BH706" s="47" t="s">
        <v>1197</v>
      </c>
      <c r="BI706" s="47" t="str">
        <f t="shared" si="21"/>
        <v>Z08</v>
      </c>
      <c r="BJ706" s="47">
        <v>1219</v>
      </c>
    </row>
    <row r="707" spans="1:62" hidden="1">
      <c r="A707" s="61" t="b">
        <v>0</v>
      </c>
      <c r="B707" s="62">
        <v>12836</v>
      </c>
      <c r="C707" s="61" t="s">
        <v>1702</v>
      </c>
      <c r="D707" s="61" t="s">
        <v>4475</v>
      </c>
      <c r="E707" s="61" t="s">
        <v>5836</v>
      </c>
      <c r="F707" s="61" t="s">
        <v>2030</v>
      </c>
      <c r="G707" s="62" t="s">
        <v>1702</v>
      </c>
      <c r="H707" s="61" t="s">
        <v>1702</v>
      </c>
      <c r="I707" s="61" t="s">
        <v>1675</v>
      </c>
      <c r="J707" s="61" t="s">
        <v>4476</v>
      </c>
      <c r="K707" s="61" t="s">
        <v>5837</v>
      </c>
      <c r="L707" s="61" t="s">
        <v>2032</v>
      </c>
      <c r="M707" s="61" t="s">
        <v>1894</v>
      </c>
      <c r="N707" s="61" t="s">
        <v>1702</v>
      </c>
      <c r="O707" s="61" t="s">
        <v>1954</v>
      </c>
      <c r="P707" s="61">
        <v>0.7</v>
      </c>
      <c r="Q707" s="61">
        <v>532</v>
      </c>
      <c r="R707" s="61">
        <v>267</v>
      </c>
      <c r="S707" s="61" t="s">
        <v>5838</v>
      </c>
      <c r="T707" s="61" t="s">
        <v>1702</v>
      </c>
      <c r="U707" s="61" t="s">
        <v>2041</v>
      </c>
      <c r="V707" s="61" t="s">
        <v>5839</v>
      </c>
      <c r="W707" s="61" t="s">
        <v>1967</v>
      </c>
      <c r="X707" s="61" t="s">
        <v>1447</v>
      </c>
      <c r="Y707" s="61" t="s">
        <v>4443</v>
      </c>
      <c r="Z707" s="62">
        <v>33</v>
      </c>
      <c r="AA707" s="61">
        <v>25</v>
      </c>
      <c r="AB707" s="62">
        <v>33</v>
      </c>
      <c r="AC707" s="61">
        <v>25</v>
      </c>
      <c r="AD707" s="62">
        <v>33</v>
      </c>
      <c r="AE707" s="61">
        <v>25</v>
      </c>
      <c r="AF707" s="61" t="s">
        <v>2077</v>
      </c>
      <c r="AG707" s="61" t="s">
        <v>3737</v>
      </c>
      <c r="AH707" s="61" t="s">
        <v>5840</v>
      </c>
      <c r="AI707" s="61">
        <v>0</v>
      </c>
      <c r="AJ707" s="61" t="s">
        <v>5485</v>
      </c>
      <c r="AK707" s="62">
        <v>2026</v>
      </c>
      <c r="AL707" s="62">
        <v>3</v>
      </c>
      <c r="AM707" s="62">
        <v>0</v>
      </c>
      <c r="AN707" s="62">
        <v>1</v>
      </c>
      <c r="AO707" s="62">
        <v>23</v>
      </c>
      <c r="AP707" s="61" t="s">
        <v>1702</v>
      </c>
      <c r="AQ707" s="61" t="s">
        <v>1702</v>
      </c>
      <c r="AR707" s="61" t="s">
        <v>1702</v>
      </c>
      <c r="AS707" s="61" t="s">
        <v>4477</v>
      </c>
      <c r="AT707" s="61" t="s">
        <v>1702</v>
      </c>
      <c r="AU707" s="61" t="b">
        <v>1</v>
      </c>
      <c r="AV707" s="61" t="b">
        <v>0</v>
      </c>
      <c r="AW707" s="61" t="s">
        <v>1702</v>
      </c>
      <c r="AX707" s="61" t="s">
        <v>1702</v>
      </c>
      <c r="AY707" s="61">
        <v>0</v>
      </c>
      <c r="AZ707" s="61">
        <v>0</v>
      </c>
      <c r="BA707" s="61">
        <v>0</v>
      </c>
      <c r="BB707" s="61" t="s">
        <v>3636</v>
      </c>
      <c r="BC707" s="61">
        <v>2</v>
      </c>
      <c r="BD707" s="61" t="b">
        <v>0</v>
      </c>
      <c r="BH707" s="47" t="s">
        <v>1197</v>
      </c>
      <c r="BI707" s="47" t="str">
        <f t="shared" si="21"/>
        <v>Z08</v>
      </c>
      <c r="BJ707" s="47">
        <v>1219</v>
      </c>
    </row>
    <row r="708" spans="1:62" hidden="1">
      <c r="A708" s="61" t="b">
        <v>0</v>
      </c>
      <c r="B708" s="62">
        <v>12837</v>
      </c>
      <c r="C708" s="61" t="s">
        <v>1702</v>
      </c>
      <c r="D708" s="61" t="s">
        <v>4475</v>
      </c>
      <c r="E708" s="61" t="s">
        <v>6991</v>
      </c>
      <c r="F708" s="61" t="s">
        <v>6281</v>
      </c>
      <c r="G708" s="62" t="s">
        <v>1702</v>
      </c>
      <c r="H708" s="61" t="s">
        <v>623</v>
      </c>
      <c r="I708" s="61" t="s">
        <v>1675</v>
      </c>
      <c r="J708" s="61" t="s">
        <v>4476</v>
      </c>
      <c r="K708" s="61" t="s">
        <v>6991</v>
      </c>
      <c r="L708" s="61" t="s">
        <v>2032</v>
      </c>
      <c r="M708" s="61" t="s">
        <v>1894</v>
      </c>
      <c r="N708" s="61" t="s">
        <v>1702</v>
      </c>
      <c r="O708" s="61" t="s">
        <v>1954</v>
      </c>
      <c r="P708" s="61">
        <v>0.7</v>
      </c>
      <c r="Q708" s="61">
        <v>114</v>
      </c>
      <c r="R708" s="61">
        <v>278</v>
      </c>
      <c r="S708" s="61" t="s">
        <v>5859</v>
      </c>
      <c r="T708" s="61" t="s">
        <v>5859</v>
      </c>
      <c r="U708" s="61" t="s">
        <v>2041</v>
      </c>
      <c r="V708" s="61" t="s">
        <v>6992</v>
      </c>
      <c r="W708" s="61" t="s">
        <v>1967</v>
      </c>
      <c r="X708" s="61" t="s">
        <v>1447</v>
      </c>
      <c r="Y708" s="61" t="s">
        <v>4443</v>
      </c>
      <c r="Z708" s="62">
        <v>238</v>
      </c>
      <c r="AA708" s="61">
        <v>40</v>
      </c>
      <c r="AB708" s="62">
        <v>238</v>
      </c>
      <c r="AC708" s="61">
        <v>40</v>
      </c>
      <c r="AD708" s="62">
        <v>238</v>
      </c>
      <c r="AE708" s="61">
        <v>40</v>
      </c>
      <c r="AF708" s="61" t="s">
        <v>2194</v>
      </c>
      <c r="AG708" s="61" t="s">
        <v>1959</v>
      </c>
      <c r="AH708" s="61" t="s">
        <v>1702</v>
      </c>
      <c r="AI708" s="61">
        <v>0</v>
      </c>
      <c r="AJ708" s="61" t="s">
        <v>6228</v>
      </c>
      <c r="AK708" s="62">
        <v>2026</v>
      </c>
      <c r="AL708" s="62">
        <v>5</v>
      </c>
      <c r="AM708" s="62">
        <v>0</v>
      </c>
      <c r="AN708" s="62">
        <v>0</v>
      </c>
      <c r="AO708" s="62">
        <v>3</v>
      </c>
      <c r="AP708" s="61" t="s">
        <v>623</v>
      </c>
      <c r="AQ708" s="61" t="s">
        <v>1221</v>
      </c>
      <c r="AR708" s="61" t="s">
        <v>5860</v>
      </c>
      <c r="AS708" s="61" t="s">
        <v>4477</v>
      </c>
      <c r="AT708" s="61" t="s">
        <v>1702</v>
      </c>
      <c r="AU708" s="61" t="b">
        <v>0</v>
      </c>
      <c r="AV708" s="61" t="b">
        <v>0</v>
      </c>
      <c r="AW708" s="61" t="s">
        <v>1702</v>
      </c>
      <c r="AX708" s="61" t="s">
        <v>1702</v>
      </c>
      <c r="AY708" s="61">
        <v>0</v>
      </c>
      <c r="AZ708" s="61">
        <v>0</v>
      </c>
      <c r="BA708" s="61">
        <v>0</v>
      </c>
      <c r="BB708" s="61" t="s">
        <v>3636</v>
      </c>
      <c r="BC708" s="61">
        <v>2</v>
      </c>
      <c r="BD708" s="61" t="b">
        <v>0</v>
      </c>
      <c r="BH708" s="47" t="s">
        <v>1197</v>
      </c>
      <c r="BI708" s="47" t="str">
        <f t="shared" si="21"/>
        <v>Z08</v>
      </c>
      <c r="BJ708" s="47">
        <v>1219</v>
      </c>
    </row>
    <row r="709" spans="1:62" hidden="1">
      <c r="A709" s="61" t="b">
        <v>0</v>
      </c>
      <c r="B709" s="62">
        <v>12838</v>
      </c>
      <c r="C709" s="61" t="s">
        <v>1702</v>
      </c>
      <c r="D709" s="61" t="s">
        <v>4478</v>
      </c>
      <c r="E709" s="61" t="s">
        <v>4761</v>
      </c>
      <c r="F709" s="61" t="s">
        <v>1702</v>
      </c>
      <c r="G709" s="62" t="s">
        <v>1702</v>
      </c>
      <c r="H709" s="61" t="s">
        <v>1702</v>
      </c>
      <c r="I709" s="61" t="s">
        <v>1675</v>
      </c>
      <c r="J709" s="61" t="s">
        <v>4479</v>
      </c>
      <c r="K709" s="61" t="s">
        <v>4761</v>
      </c>
      <c r="L709" s="61" t="s">
        <v>2032</v>
      </c>
      <c r="M709" s="61" t="s">
        <v>1894</v>
      </c>
      <c r="N709" s="61" t="s">
        <v>1702</v>
      </c>
      <c r="O709" s="61" t="s">
        <v>1954</v>
      </c>
      <c r="P709" s="61">
        <v>0.7</v>
      </c>
      <c r="Q709" s="61">
        <v>50</v>
      </c>
      <c r="R709" s="61">
        <v>0</v>
      </c>
      <c r="S709" s="61" t="s">
        <v>3540</v>
      </c>
      <c r="T709" s="61" t="s">
        <v>3540</v>
      </c>
      <c r="U709" s="61" t="s">
        <v>2041</v>
      </c>
      <c r="V709" s="61" t="s">
        <v>4762</v>
      </c>
      <c r="W709" s="61" t="s">
        <v>1967</v>
      </c>
      <c r="X709" s="61" t="s">
        <v>1447</v>
      </c>
      <c r="Y709" s="61" t="s">
        <v>4443</v>
      </c>
      <c r="Z709" s="62">
        <v>1</v>
      </c>
      <c r="AA709" s="61">
        <v>119</v>
      </c>
      <c r="AB709" s="62">
        <v>1</v>
      </c>
      <c r="AC709" s="61">
        <v>119</v>
      </c>
      <c r="AD709" s="62">
        <v>1</v>
      </c>
      <c r="AE709" s="61">
        <v>119</v>
      </c>
      <c r="AF709" s="61" t="s">
        <v>2590</v>
      </c>
      <c r="AG709" s="61" t="s">
        <v>1958</v>
      </c>
      <c r="AH709" s="61" t="s">
        <v>1702</v>
      </c>
      <c r="AI709" s="61">
        <v>0</v>
      </c>
      <c r="AJ709" s="61" t="s">
        <v>4575</v>
      </c>
      <c r="AK709" s="62">
        <v>2026</v>
      </c>
      <c r="AL709" s="62">
        <v>2</v>
      </c>
      <c r="AM709" s="62">
        <v>0</v>
      </c>
      <c r="AN709" s="62">
        <v>3</v>
      </c>
      <c r="AO709" s="62">
        <v>9</v>
      </c>
      <c r="AP709" s="61" t="s">
        <v>1702</v>
      </c>
      <c r="AQ709" s="61" t="s">
        <v>1702</v>
      </c>
      <c r="AR709" s="61" t="s">
        <v>1702</v>
      </c>
      <c r="AS709" s="61" t="s">
        <v>4477</v>
      </c>
      <c r="AT709" s="61" t="s">
        <v>1702</v>
      </c>
      <c r="AU709" s="61" t="b">
        <v>1</v>
      </c>
      <c r="AV709" s="61" t="b">
        <v>0</v>
      </c>
      <c r="AW709" s="61" t="s">
        <v>1702</v>
      </c>
      <c r="AX709" s="61" t="s">
        <v>1702</v>
      </c>
      <c r="AY709" s="61">
        <v>0</v>
      </c>
      <c r="AZ709" s="61">
        <v>0</v>
      </c>
      <c r="BA709" s="61">
        <v>0</v>
      </c>
      <c r="BB709" s="61" t="s">
        <v>3636</v>
      </c>
      <c r="BC709" s="61">
        <v>2</v>
      </c>
      <c r="BD709" s="61" t="b">
        <v>0</v>
      </c>
      <c r="BH709" s="47" t="s">
        <v>1197</v>
      </c>
      <c r="BI709" s="47" t="str">
        <f t="shared" si="21"/>
        <v>Z08</v>
      </c>
      <c r="BJ709" s="47">
        <v>1219</v>
      </c>
    </row>
    <row r="710" spans="1:62" hidden="1">
      <c r="A710" s="61" t="b">
        <v>0</v>
      </c>
      <c r="B710" s="62">
        <v>12839</v>
      </c>
      <c r="C710" s="61" t="s">
        <v>1702</v>
      </c>
      <c r="D710" s="61" t="s">
        <v>4478</v>
      </c>
      <c r="E710" s="61" t="s">
        <v>5239</v>
      </c>
      <c r="F710" s="61" t="s">
        <v>4434</v>
      </c>
      <c r="G710" s="62">
        <v>29</v>
      </c>
      <c r="H710" s="61" t="s">
        <v>564</v>
      </c>
      <c r="I710" s="61" t="s">
        <v>1675</v>
      </c>
      <c r="J710" s="61" t="s">
        <v>4479</v>
      </c>
      <c r="K710" s="61" t="s">
        <v>5239</v>
      </c>
      <c r="L710" s="61" t="s">
        <v>2032</v>
      </c>
      <c r="M710" s="61" t="s">
        <v>1894</v>
      </c>
      <c r="N710" s="61" t="s">
        <v>1702</v>
      </c>
      <c r="O710" s="61" t="s">
        <v>1954</v>
      </c>
      <c r="P710" s="61">
        <v>0.7</v>
      </c>
      <c r="Q710" s="61">
        <v>200</v>
      </c>
      <c r="R710" s="61">
        <v>653</v>
      </c>
      <c r="S710" s="61" t="s">
        <v>2550</v>
      </c>
      <c r="T710" s="61" t="s">
        <v>2550</v>
      </c>
      <c r="U710" s="61" t="s">
        <v>2041</v>
      </c>
      <c r="V710" s="61" t="s">
        <v>5240</v>
      </c>
      <c r="W710" s="61" t="s">
        <v>1967</v>
      </c>
      <c r="X710" s="61" t="s">
        <v>1447</v>
      </c>
      <c r="Y710" s="61" t="s">
        <v>4443</v>
      </c>
      <c r="Z710" s="62">
        <v>41</v>
      </c>
      <c r="AA710" s="61">
        <v>30</v>
      </c>
      <c r="AB710" s="62">
        <v>41</v>
      </c>
      <c r="AC710" s="61">
        <v>30</v>
      </c>
      <c r="AD710" s="62">
        <v>41</v>
      </c>
      <c r="AE710" s="61">
        <v>30</v>
      </c>
      <c r="AF710" s="61" t="s">
        <v>2083</v>
      </c>
      <c r="AG710" s="61" t="s">
        <v>1959</v>
      </c>
      <c r="AH710" s="61" t="s">
        <v>1702</v>
      </c>
      <c r="AI710" s="61">
        <v>0</v>
      </c>
      <c r="AJ710" s="61" t="s">
        <v>4969</v>
      </c>
      <c r="AK710" s="62">
        <v>2026</v>
      </c>
      <c r="AL710" s="62">
        <v>2</v>
      </c>
      <c r="AM710" s="62">
        <v>0</v>
      </c>
      <c r="AN710" s="62">
        <v>2</v>
      </c>
      <c r="AO710" s="62">
        <v>24</v>
      </c>
      <c r="AP710" s="61" t="s">
        <v>564</v>
      </c>
      <c r="AQ710" s="61" t="s">
        <v>1221</v>
      </c>
      <c r="AR710" s="61" t="s">
        <v>2551</v>
      </c>
      <c r="AS710" s="61" t="s">
        <v>4477</v>
      </c>
      <c r="AT710" s="61" t="s">
        <v>1702</v>
      </c>
      <c r="AU710" s="61" t="b">
        <v>1</v>
      </c>
      <c r="AV710" s="61" t="b">
        <v>0</v>
      </c>
      <c r="AW710" s="61" t="s">
        <v>1702</v>
      </c>
      <c r="AX710" s="61" t="s">
        <v>1702</v>
      </c>
      <c r="AY710" s="61">
        <v>0</v>
      </c>
      <c r="AZ710" s="61">
        <v>0</v>
      </c>
      <c r="BA710" s="61">
        <v>0</v>
      </c>
      <c r="BB710" s="61" t="s">
        <v>3636</v>
      </c>
      <c r="BC710" s="61">
        <v>2</v>
      </c>
      <c r="BD710" s="61" t="b">
        <v>0</v>
      </c>
      <c r="BH710" s="47" t="s">
        <v>1197</v>
      </c>
      <c r="BI710" s="47" t="str">
        <f t="shared" ref="BI710:BI773" si="22">RIGHT(O710,3)</f>
        <v>Z08</v>
      </c>
      <c r="BJ710" s="47">
        <v>1219</v>
      </c>
    </row>
    <row r="711" spans="1:62" hidden="1">
      <c r="A711" s="61" t="b">
        <v>0</v>
      </c>
      <c r="B711" s="62">
        <v>12840</v>
      </c>
      <c r="C711" s="61" t="s">
        <v>1702</v>
      </c>
      <c r="D711" s="61" t="s">
        <v>4478</v>
      </c>
      <c r="E711" s="61" t="s">
        <v>5241</v>
      </c>
      <c r="F711" s="61" t="s">
        <v>2480</v>
      </c>
      <c r="G711" s="62" t="s">
        <v>1702</v>
      </c>
      <c r="H711" s="61" t="s">
        <v>908</v>
      </c>
      <c r="I711" s="61" t="s">
        <v>1675</v>
      </c>
      <c r="J711" s="61" t="s">
        <v>4479</v>
      </c>
      <c r="K711" s="61" t="s">
        <v>5241</v>
      </c>
      <c r="L711" s="61" t="s">
        <v>2032</v>
      </c>
      <c r="M711" s="61" t="s">
        <v>1894</v>
      </c>
      <c r="N711" s="61" t="s">
        <v>1702</v>
      </c>
      <c r="O711" s="61" t="s">
        <v>1954</v>
      </c>
      <c r="P711" s="61">
        <v>0.7</v>
      </c>
      <c r="Q711" s="61">
        <v>197</v>
      </c>
      <c r="R711" s="61">
        <v>311</v>
      </c>
      <c r="S711" s="61" t="s">
        <v>5079</v>
      </c>
      <c r="T711" s="61" t="s">
        <v>5079</v>
      </c>
      <c r="U711" s="61" t="s">
        <v>2041</v>
      </c>
      <c r="V711" s="61" t="s">
        <v>5242</v>
      </c>
      <c r="W711" s="61" t="s">
        <v>1967</v>
      </c>
      <c r="X711" s="61" t="s">
        <v>1447</v>
      </c>
      <c r="Y711" s="61" t="s">
        <v>4443</v>
      </c>
      <c r="Z711" s="62">
        <v>185</v>
      </c>
      <c r="AA711" s="61">
        <v>62</v>
      </c>
      <c r="AB711" s="62">
        <v>185</v>
      </c>
      <c r="AC711" s="61">
        <v>62</v>
      </c>
      <c r="AD711" s="62">
        <v>185</v>
      </c>
      <c r="AE711" s="61">
        <v>62</v>
      </c>
      <c r="AF711" s="61" t="s">
        <v>2070</v>
      </c>
      <c r="AG711" s="61" t="s">
        <v>1959</v>
      </c>
      <c r="AH711" s="61" t="s">
        <v>1702</v>
      </c>
      <c r="AI711" s="61">
        <v>0</v>
      </c>
      <c r="AJ711" s="61" t="s">
        <v>4969</v>
      </c>
      <c r="AK711" s="62">
        <v>2026</v>
      </c>
      <c r="AL711" s="62">
        <v>2</v>
      </c>
      <c r="AM711" s="62">
        <v>0</v>
      </c>
      <c r="AN711" s="62">
        <v>2</v>
      </c>
      <c r="AO711" s="62">
        <v>24</v>
      </c>
      <c r="AP711" s="61" t="s">
        <v>908</v>
      </c>
      <c r="AQ711" s="61" t="s">
        <v>1221</v>
      </c>
      <c r="AR711" s="61" t="s">
        <v>5081</v>
      </c>
      <c r="AS711" s="61" t="s">
        <v>4477</v>
      </c>
      <c r="AT711" s="61" t="s">
        <v>1702</v>
      </c>
      <c r="AU711" s="61" t="b">
        <v>1</v>
      </c>
      <c r="AV711" s="61" t="b">
        <v>0</v>
      </c>
      <c r="AW711" s="61" t="s">
        <v>1702</v>
      </c>
      <c r="AX711" s="61" t="s">
        <v>1702</v>
      </c>
      <c r="AY711" s="61">
        <v>0</v>
      </c>
      <c r="AZ711" s="61">
        <v>0</v>
      </c>
      <c r="BA711" s="61">
        <v>0</v>
      </c>
      <c r="BB711" s="61" t="s">
        <v>3636</v>
      </c>
      <c r="BC711" s="61">
        <v>2</v>
      </c>
      <c r="BD711" s="61" t="b">
        <v>0</v>
      </c>
      <c r="BH711" s="47" t="s">
        <v>1197</v>
      </c>
      <c r="BI711" s="47" t="str">
        <f t="shared" si="22"/>
        <v>Z08</v>
      </c>
      <c r="BJ711" s="47">
        <v>1219</v>
      </c>
    </row>
    <row r="712" spans="1:62" hidden="1">
      <c r="A712" s="61" t="b">
        <v>0</v>
      </c>
      <c r="B712" s="62">
        <v>12841</v>
      </c>
      <c r="C712" s="61" t="s">
        <v>1702</v>
      </c>
      <c r="D712" s="61" t="s">
        <v>4478</v>
      </c>
      <c r="E712" s="61" t="s">
        <v>5243</v>
      </c>
      <c r="F712" s="61" t="s">
        <v>2480</v>
      </c>
      <c r="G712" s="62" t="s">
        <v>1702</v>
      </c>
      <c r="H712" s="61" t="s">
        <v>908</v>
      </c>
      <c r="I712" s="61" t="s">
        <v>1675</v>
      </c>
      <c r="J712" s="61" t="s">
        <v>4479</v>
      </c>
      <c r="K712" s="61" t="s">
        <v>5244</v>
      </c>
      <c r="L712" s="61" t="s">
        <v>2032</v>
      </c>
      <c r="M712" s="61" t="s">
        <v>1894</v>
      </c>
      <c r="N712" s="61" t="s">
        <v>1702</v>
      </c>
      <c r="O712" s="61" t="s">
        <v>1954</v>
      </c>
      <c r="P712" s="61">
        <v>0.7</v>
      </c>
      <c r="Q712" s="61">
        <v>197</v>
      </c>
      <c r="R712" s="61">
        <v>311</v>
      </c>
      <c r="S712" s="61" t="s">
        <v>5079</v>
      </c>
      <c r="T712" s="61" t="s">
        <v>5079</v>
      </c>
      <c r="U712" s="61" t="s">
        <v>2041</v>
      </c>
      <c r="V712" s="61" t="s">
        <v>5242</v>
      </c>
      <c r="W712" s="61" t="s">
        <v>1967</v>
      </c>
      <c r="X712" s="61" t="s">
        <v>1447</v>
      </c>
      <c r="Y712" s="61" t="s">
        <v>4443</v>
      </c>
      <c r="Z712" s="62">
        <v>130</v>
      </c>
      <c r="AA712" s="61">
        <v>44</v>
      </c>
      <c r="AB712" s="62">
        <v>130</v>
      </c>
      <c r="AC712" s="61">
        <v>44</v>
      </c>
      <c r="AD712" s="62">
        <v>130</v>
      </c>
      <c r="AE712" s="61">
        <v>44</v>
      </c>
      <c r="AF712" s="61" t="s">
        <v>2070</v>
      </c>
      <c r="AG712" s="61" t="s">
        <v>3737</v>
      </c>
      <c r="AH712" s="61" t="s">
        <v>5245</v>
      </c>
      <c r="AI712" s="61">
        <v>0</v>
      </c>
      <c r="AJ712" s="61" t="s">
        <v>4969</v>
      </c>
      <c r="AK712" s="62">
        <v>2026</v>
      </c>
      <c r="AL712" s="62">
        <v>2</v>
      </c>
      <c r="AM712" s="62">
        <v>0</v>
      </c>
      <c r="AN712" s="62">
        <v>2</v>
      </c>
      <c r="AO712" s="62">
        <v>24</v>
      </c>
      <c r="AP712" s="61" t="s">
        <v>908</v>
      </c>
      <c r="AQ712" s="61" t="s">
        <v>1221</v>
      </c>
      <c r="AR712" s="61" t="s">
        <v>5081</v>
      </c>
      <c r="AS712" s="61" t="s">
        <v>4477</v>
      </c>
      <c r="AT712" s="61" t="s">
        <v>1702</v>
      </c>
      <c r="AU712" s="61" t="b">
        <v>1</v>
      </c>
      <c r="AV712" s="61" t="b">
        <v>0</v>
      </c>
      <c r="AW712" s="61" t="s">
        <v>1702</v>
      </c>
      <c r="AX712" s="61" t="s">
        <v>1702</v>
      </c>
      <c r="AY712" s="61">
        <v>0</v>
      </c>
      <c r="AZ712" s="61">
        <v>0</v>
      </c>
      <c r="BA712" s="61">
        <v>0</v>
      </c>
      <c r="BB712" s="61" t="s">
        <v>3636</v>
      </c>
      <c r="BC712" s="61">
        <v>2</v>
      </c>
      <c r="BD712" s="61" t="b">
        <v>0</v>
      </c>
      <c r="BH712" s="47" t="s">
        <v>1197</v>
      </c>
      <c r="BI712" s="47" t="str">
        <f t="shared" si="22"/>
        <v>Z08</v>
      </c>
      <c r="BJ712" s="47">
        <v>1219</v>
      </c>
    </row>
    <row r="713" spans="1:62" hidden="1">
      <c r="A713" s="61" t="b">
        <v>0</v>
      </c>
      <c r="B713" s="62">
        <v>12842</v>
      </c>
      <c r="C713" s="61" t="s">
        <v>1702</v>
      </c>
      <c r="D713" s="61" t="s">
        <v>4480</v>
      </c>
      <c r="E713" s="61" t="s">
        <v>5247</v>
      </c>
      <c r="F713" s="61" t="s">
        <v>2065</v>
      </c>
      <c r="G713" s="62" t="s">
        <v>1702</v>
      </c>
      <c r="H713" s="61" t="s">
        <v>688</v>
      </c>
      <c r="I713" s="61" t="s">
        <v>1675</v>
      </c>
      <c r="J713" s="61" t="s">
        <v>4481</v>
      </c>
      <c r="K713" s="61" t="s">
        <v>5247</v>
      </c>
      <c r="L713" s="61" t="s">
        <v>2032</v>
      </c>
      <c r="M713" s="61" t="s">
        <v>1894</v>
      </c>
      <c r="N713" s="61" t="s">
        <v>1702</v>
      </c>
      <c r="O713" s="61" t="s">
        <v>1954</v>
      </c>
      <c r="P713" s="61">
        <v>0.7</v>
      </c>
      <c r="Q713" s="61">
        <v>340</v>
      </c>
      <c r="R713" s="61">
        <v>445</v>
      </c>
      <c r="S713" s="61" t="s">
        <v>5248</v>
      </c>
      <c r="T713" s="61" t="s">
        <v>1702</v>
      </c>
      <c r="U713" s="61" t="s">
        <v>2041</v>
      </c>
      <c r="V713" s="61" t="s">
        <v>5249</v>
      </c>
      <c r="W713" s="61" t="s">
        <v>1967</v>
      </c>
      <c r="X713" s="61" t="s">
        <v>1447</v>
      </c>
      <c r="Y713" s="61" t="s">
        <v>4443</v>
      </c>
      <c r="Z713" s="62">
        <v>92</v>
      </c>
      <c r="AA713" s="61">
        <v>81</v>
      </c>
      <c r="AB713" s="62">
        <v>92</v>
      </c>
      <c r="AC713" s="61">
        <v>81</v>
      </c>
      <c r="AD713" s="62">
        <v>92</v>
      </c>
      <c r="AE713" s="61">
        <v>81</v>
      </c>
      <c r="AF713" s="61" t="s">
        <v>2676</v>
      </c>
      <c r="AG713" s="61" t="s">
        <v>1959</v>
      </c>
      <c r="AH713" s="61" t="s">
        <v>1702</v>
      </c>
      <c r="AI713" s="61">
        <v>0</v>
      </c>
      <c r="AJ713" s="61" t="s">
        <v>4557</v>
      </c>
      <c r="AK713" s="62">
        <v>2026</v>
      </c>
      <c r="AL713" s="62">
        <v>2</v>
      </c>
      <c r="AM713" s="62">
        <v>0</v>
      </c>
      <c r="AN713" s="62">
        <v>3</v>
      </c>
      <c r="AO713" s="62">
        <v>6</v>
      </c>
      <c r="AP713" s="61" t="s">
        <v>688</v>
      </c>
      <c r="AQ713" s="61" t="s">
        <v>1221</v>
      </c>
      <c r="AR713" s="61" t="s">
        <v>5250</v>
      </c>
      <c r="AS713" s="61" t="s">
        <v>4482</v>
      </c>
      <c r="AT713" s="61" t="s">
        <v>1702</v>
      </c>
      <c r="AU713" s="61" t="b">
        <v>1</v>
      </c>
      <c r="AV713" s="61" t="b">
        <v>0</v>
      </c>
      <c r="AW713" s="61" t="s">
        <v>1702</v>
      </c>
      <c r="AX713" s="61" t="s">
        <v>1702</v>
      </c>
      <c r="AY713" s="61">
        <v>0</v>
      </c>
      <c r="AZ713" s="61">
        <v>0</v>
      </c>
      <c r="BA713" s="61">
        <v>0</v>
      </c>
      <c r="BB713" s="61" t="s">
        <v>3636</v>
      </c>
      <c r="BC713" s="61">
        <v>2</v>
      </c>
      <c r="BD713" s="61" t="b">
        <v>0</v>
      </c>
      <c r="BH713" s="47" t="s">
        <v>1197</v>
      </c>
      <c r="BI713" s="47" t="str">
        <f t="shared" si="22"/>
        <v>Z08</v>
      </c>
      <c r="BJ713" s="47">
        <v>1219</v>
      </c>
    </row>
    <row r="714" spans="1:62" hidden="1">
      <c r="A714" s="61" t="b">
        <v>0</v>
      </c>
      <c r="B714" s="62">
        <v>12843</v>
      </c>
      <c r="C714" s="61" t="s">
        <v>1702</v>
      </c>
      <c r="D714" s="61" t="s">
        <v>4480</v>
      </c>
      <c r="E714" s="61" t="s">
        <v>5251</v>
      </c>
      <c r="F714" s="61" t="s">
        <v>4434</v>
      </c>
      <c r="G714" s="62">
        <v>29</v>
      </c>
      <c r="H714" s="61" t="s">
        <v>564</v>
      </c>
      <c r="I714" s="61" t="s">
        <v>1675</v>
      </c>
      <c r="J714" s="61" t="s">
        <v>4481</v>
      </c>
      <c r="K714" s="61" t="s">
        <v>5251</v>
      </c>
      <c r="L714" s="61" t="s">
        <v>2032</v>
      </c>
      <c r="M714" s="61" t="s">
        <v>1894</v>
      </c>
      <c r="N714" s="61" t="s">
        <v>1702</v>
      </c>
      <c r="O714" s="61" t="s">
        <v>1954</v>
      </c>
      <c r="P714" s="61">
        <v>0.7</v>
      </c>
      <c r="Q714" s="61">
        <v>200</v>
      </c>
      <c r="R714" s="61">
        <v>653</v>
      </c>
      <c r="S714" s="61" t="s">
        <v>2550</v>
      </c>
      <c r="T714" s="61" t="s">
        <v>2550</v>
      </c>
      <c r="U714" s="61" t="s">
        <v>2041</v>
      </c>
      <c r="V714" s="61" t="s">
        <v>5252</v>
      </c>
      <c r="W714" s="61" t="s">
        <v>1967</v>
      </c>
      <c r="X714" s="61" t="s">
        <v>1447</v>
      </c>
      <c r="Y714" s="61" t="s">
        <v>4443</v>
      </c>
      <c r="Z714" s="62">
        <v>8</v>
      </c>
      <c r="AA714" s="61">
        <v>6</v>
      </c>
      <c r="AB714" s="62">
        <v>8</v>
      </c>
      <c r="AC714" s="61">
        <v>6</v>
      </c>
      <c r="AD714" s="62">
        <v>8</v>
      </c>
      <c r="AE714" s="61">
        <v>6</v>
      </c>
      <c r="AF714" s="61" t="s">
        <v>2209</v>
      </c>
      <c r="AG714" s="61" t="s">
        <v>1959</v>
      </c>
      <c r="AH714" s="61" t="s">
        <v>1702</v>
      </c>
      <c r="AI714" s="61">
        <v>0</v>
      </c>
      <c r="AJ714" s="61" t="s">
        <v>5003</v>
      </c>
      <c r="AK714" s="62">
        <v>2026</v>
      </c>
      <c r="AL714" s="62">
        <v>2</v>
      </c>
      <c r="AM714" s="62">
        <v>0</v>
      </c>
      <c r="AN714" s="62">
        <v>2</v>
      </c>
      <c r="AO714" s="62">
        <v>25</v>
      </c>
      <c r="AP714" s="61" t="s">
        <v>564</v>
      </c>
      <c r="AQ714" s="61" t="s">
        <v>1221</v>
      </c>
      <c r="AR714" s="61" t="s">
        <v>2551</v>
      </c>
      <c r="AS714" s="61" t="s">
        <v>4482</v>
      </c>
      <c r="AT714" s="61" t="s">
        <v>1702</v>
      </c>
      <c r="AU714" s="61" t="b">
        <v>1</v>
      </c>
      <c r="AV714" s="61" t="b">
        <v>0</v>
      </c>
      <c r="AW714" s="61" t="s">
        <v>1702</v>
      </c>
      <c r="AX714" s="61" t="s">
        <v>1702</v>
      </c>
      <c r="AY714" s="61">
        <v>0</v>
      </c>
      <c r="AZ714" s="61">
        <v>0</v>
      </c>
      <c r="BA714" s="61">
        <v>0</v>
      </c>
      <c r="BB714" s="61" t="s">
        <v>3636</v>
      </c>
      <c r="BC714" s="61">
        <v>2</v>
      </c>
      <c r="BD714" s="61" t="b">
        <v>0</v>
      </c>
      <c r="BH714" s="47" t="s">
        <v>1197</v>
      </c>
      <c r="BI714" s="47" t="str">
        <f t="shared" si="22"/>
        <v>Z08</v>
      </c>
      <c r="BJ714" s="47">
        <v>1219</v>
      </c>
    </row>
    <row r="715" spans="1:62" hidden="1">
      <c r="A715" s="61" t="b">
        <v>0</v>
      </c>
      <c r="B715" s="62">
        <v>12844</v>
      </c>
      <c r="C715" s="61" t="s">
        <v>1702</v>
      </c>
      <c r="D715" s="61" t="s">
        <v>4480</v>
      </c>
      <c r="E715" s="61" t="s">
        <v>5254</v>
      </c>
      <c r="F715" s="61" t="s">
        <v>1702</v>
      </c>
      <c r="G715" s="62" t="s">
        <v>1702</v>
      </c>
      <c r="H715" s="61" t="s">
        <v>1702</v>
      </c>
      <c r="I715" s="61" t="s">
        <v>1675</v>
      </c>
      <c r="J715" s="61" t="s">
        <v>4481</v>
      </c>
      <c r="K715" s="61" t="s">
        <v>5255</v>
      </c>
      <c r="L715" s="61" t="s">
        <v>2032</v>
      </c>
      <c r="M715" s="61" t="s">
        <v>1894</v>
      </c>
      <c r="N715" s="61" t="s">
        <v>1702</v>
      </c>
      <c r="O715" s="61" t="s">
        <v>1954</v>
      </c>
      <c r="P715" s="61">
        <v>0.7</v>
      </c>
      <c r="Q715" s="61">
        <v>406</v>
      </c>
      <c r="R715" s="61">
        <v>700</v>
      </c>
      <c r="S715" s="61" t="s">
        <v>5256</v>
      </c>
      <c r="T715" s="61" t="s">
        <v>1702</v>
      </c>
      <c r="U715" s="61" t="s">
        <v>2041</v>
      </c>
      <c r="V715" s="61" t="s">
        <v>5257</v>
      </c>
      <c r="W715" s="61" t="s">
        <v>1967</v>
      </c>
      <c r="X715" s="61" t="s">
        <v>1447</v>
      </c>
      <c r="Y715" s="61" t="s">
        <v>4443</v>
      </c>
      <c r="Z715" s="62">
        <v>42</v>
      </c>
      <c r="AA715" s="61">
        <v>65</v>
      </c>
      <c r="AB715" s="62">
        <v>42</v>
      </c>
      <c r="AC715" s="61">
        <v>65</v>
      </c>
      <c r="AD715" s="62">
        <v>42</v>
      </c>
      <c r="AE715" s="61">
        <v>65</v>
      </c>
      <c r="AF715" s="61" t="s">
        <v>2095</v>
      </c>
      <c r="AG715" s="61" t="s">
        <v>3737</v>
      </c>
      <c r="AH715" s="61" t="s">
        <v>5258</v>
      </c>
      <c r="AI715" s="61">
        <v>0</v>
      </c>
      <c r="AJ715" s="61" t="s">
        <v>4848</v>
      </c>
      <c r="AK715" s="62">
        <v>2026</v>
      </c>
      <c r="AL715" s="62">
        <v>2</v>
      </c>
      <c r="AM715" s="62">
        <v>0</v>
      </c>
      <c r="AN715" s="62">
        <v>2</v>
      </c>
      <c r="AO715" s="62">
        <v>28</v>
      </c>
      <c r="AP715" s="61" t="s">
        <v>1702</v>
      </c>
      <c r="AQ715" s="61" t="s">
        <v>1702</v>
      </c>
      <c r="AR715" s="61" t="s">
        <v>1702</v>
      </c>
      <c r="AS715" s="61" t="s">
        <v>4482</v>
      </c>
      <c r="AT715" s="61" t="s">
        <v>1702</v>
      </c>
      <c r="AU715" s="61" t="b">
        <v>1</v>
      </c>
      <c r="AV715" s="61" t="b">
        <v>0</v>
      </c>
      <c r="AW715" s="61" t="s">
        <v>1702</v>
      </c>
      <c r="AX715" s="61" t="s">
        <v>1702</v>
      </c>
      <c r="AY715" s="61">
        <v>0</v>
      </c>
      <c r="AZ715" s="61">
        <v>0</v>
      </c>
      <c r="BA715" s="61">
        <v>0</v>
      </c>
      <c r="BB715" s="61" t="s">
        <v>3636</v>
      </c>
      <c r="BC715" s="61">
        <v>2</v>
      </c>
      <c r="BD715" s="61" t="b">
        <v>0</v>
      </c>
      <c r="BH715" s="47" t="s">
        <v>1197</v>
      </c>
      <c r="BI715" s="47" t="str">
        <f t="shared" si="22"/>
        <v>Z08</v>
      </c>
      <c r="BJ715" s="47">
        <v>1219</v>
      </c>
    </row>
    <row r="716" spans="1:62" hidden="1">
      <c r="A716" s="61" t="b">
        <v>0</v>
      </c>
      <c r="B716" s="62">
        <v>12845</v>
      </c>
      <c r="C716" s="61" t="s">
        <v>1702</v>
      </c>
      <c r="D716" s="61" t="s">
        <v>4480</v>
      </c>
      <c r="E716" s="61" t="s">
        <v>5261</v>
      </c>
      <c r="F716" s="61" t="s">
        <v>1702</v>
      </c>
      <c r="G716" s="62" t="s">
        <v>1702</v>
      </c>
      <c r="H716" s="61" t="s">
        <v>1702</v>
      </c>
      <c r="I716" s="61" t="s">
        <v>1675</v>
      </c>
      <c r="J716" s="61" t="s">
        <v>4481</v>
      </c>
      <c r="K716" s="61" t="s">
        <v>5261</v>
      </c>
      <c r="L716" s="61" t="s">
        <v>2032</v>
      </c>
      <c r="M716" s="61" t="s">
        <v>1894</v>
      </c>
      <c r="N716" s="61" t="s">
        <v>1702</v>
      </c>
      <c r="O716" s="61" t="s">
        <v>1954</v>
      </c>
      <c r="P716" s="61">
        <v>0.7</v>
      </c>
      <c r="Q716" s="61">
        <v>78</v>
      </c>
      <c r="R716" s="61">
        <v>0</v>
      </c>
      <c r="S716" s="61" t="s">
        <v>2335</v>
      </c>
      <c r="T716" s="61" t="s">
        <v>2335</v>
      </c>
      <c r="U716" s="61" t="s">
        <v>2041</v>
      </c>
      <c r="V716" s="61" t="s">
        <v>5262</v>
      </c>
      <c r="W716" s="61" t="s">
        <v>1967</v>
      </c>
      <c r="X716" s="61" t="s">
        <v>1447</v>
      </c>
      <c r="Y716" s="61" t="s">
        <v>4443</v>
      </c>
      <c r="Z716" s="62">
        <v>1</v>
      </c>
      <c r="AA716" s="61">
        <v>105</v>
      </c>
      <c r="AB716" s="62">
        <v>1</v>
      </c>
      <c r="AC716" s="61">
        <v>105</v>
      </c>
      <c r="AD716" s="62">
        <v>1</v>
      </c>
      <c r="AE716" s="61">
        <v>105</v>
      </c>
      <c r="AF716" s="61" t="s">
        <v>2649</v>
      </c>
      <c r="AG716" s="61" t="s">
        <v>1959</v>
      </c>
      <c r="AH716" s="61" t="s">
        <v>1702</v>
      </c>
      <c r="AI716" s="61">
        <v>0</v>
      </c>
      <c r="AJ716" s="61" t="s">
        <v>4883</v>
      </c>
      <c r="AK716" s="62">
        <v>2026</v>
      </c>
      <c r="AL716" s="62">
        <v>3</v>
      </c>
      <c r="AM716" s="62">
        <v>0</v>
      </c>
      <c r="AN716" s="62">
        <v>2</v>
      </c>
      <c r="AO716" s="62">
        <v>9</v>
      </c>
      <c r="AP716" s="61" t="s">
        <v>1702</v>
      </c>
      <c r="AQ716" s="61" t="s">
        <v>1702</v>
      </c>
      <c r="AR716" s="61" t="s">
        <v>1702</v>
      </c>
      <c r="AS716" s="61" t="s">
        <v>4482</v>
      </c>
      <c r="AT716" s="61" t="s">
        <v>1702</v>
      </c>
      <c r="AU716" s="61" t="b">
        <v>1</v>
      </c>
      <c r="AV716" s="61" t="b">
        <v>0</v>
      </c>
      <c r="AW716" s="61" t="s">
        <v>1702</v>
      </c>
      <c r="AX716" s="61" t="s">
        <v>1702</v>
      </c>
      <c r="AY716" s="61">
        <v>0</v>
      </c>
      <c r="AZ716" s="61">
        <v>0</v>
      </c>
      <c r="BA716" s="61">
        <v>0</v>
      </c>
      <c r="BB716" s="61" t="s">
        <v>3636</v>
      </c>
      <c r="BC716" s="61">
        <v>2</v>
      </c>
      <c r="BD716" s="61" t="b">
        <v>0</v>
      </c>
      <c r="BH716" s="47" t="s">
        <v>1197</v>
      </c>
      <c r="BI716" s="47" t="str">
        <f t="shared" si="22"/>
        <v>Z08</v>
      </c>
      <c r="BJ716" s="47">
        <v>1219</v>
      </c>
    </row>
    <row r="717" spans="1:62" hidden="1">
      <c r="A717" s="61" t="b">
        <v>0</v>
      </c>
      <c r="B717" s="62">
        <v>12846</v>
      </c>
      <c r="C717" s="61" t="s">
        <v>1702</v>
      </c>
      <c r="D717" s="61" t="s">
        <v>4480</v>
      </c>
      <c r="E717" s="61" t="s">
        <v>5264</v>
      </c>
      <c r="F717" s="61" t="s">
        <v>4434</v>
      </c>
      <c r="G717" s="62">
        <v>29</v>
      </c>
      <c r="H717" s="61" t="s">
        <v>564</v>
      </c>
      <c r="I717" s="61" t="s">
        <v>1675</v>
      </c>
      <c r="J717" s="61" t="s">
        <v>4481</v>
      </c>
      <c r="K717" s="61" t="s">
        <v>5264</v>
      </c>
      <c r="L717" s="61" t="s">
        <v>2032</v>
      </c>
      <c r="M717" s="61" t="s">
        <v>1894</v>
      </c>
      <c r="N717" s="61" t="s">
        <v>1702</v>
      </c>
      <c r="O717" s="61" t="s">
        <v>1954</v>
      </c>
      <c r="P717" s="61">
        <v>0.7</v>
      </c>
      <c r="Q717" s="61">
        <v>200</v>
      </c>
      <c r="R717" s="61">
        <v>653</v>
      </c>
      <c r="S717" s="61" t="s">
        <v>2550</v>
      </c>
      <c r="T717" s="61" t="s">
        <v>2550</v>
      </c>
      <c r="U717" s="61" t="s">
        <v>2041</v>
      </c>
      <c r="V717" s="61" t="s">
        <v>5263</v>
      </c>
      <c r="W717" s="61" t="s">
        <v>1967</v>
      </c>
      <c r="X717" s="61" t="s">
        <v>1447</v>
      </c>
      <c r="Y717" s="61" t="s">
        <v>4443</v>
      </c>
      <c r="Z717" s="62">
        <v>22</v>
      </c>
      <c r="AA717" s="61">
        <v>10</v>
      </c>
      <c r="AB717" s="62">
        <v>22</v>
      </c>
      <c r="AC717" s="61">
        <v>10</v>
      </c>
      <c r="AD717" s="62">
        <v>22</v>
      </c>
      <c r="AE717" s="61">
        <v>10</v>
      </c>
      <c r="AF717" s="61" t="s">
        <v>2037</v>
      </c>
      <c r="AG717" s="61" t="s">
        <v>1959</v>
      </c>
      <c r="AH717" s="61" t="s">
        <v>1702</v>
      </c>
      <c r="AI717" s="61">
        <v>0</v>
      </c>
      <c r="AJ717" s="61" t="s">
        <v>5041</v>
      </c>
      <c r="AK717" s="62">
        <v>2026</v>
      </c>
      <c r="AL717" s="62">
        <v>3</v>
      </c>
      <c r="AM717" s="62">
        <v>0</v>
      </c>
      <c r="AN717" s="62">
        <v>2</v>
      </c>
      <c r="AO717" s="62">
        <v>4</v>
      </c>
      <c r="AP717" s="61" t="s">
        <v>564</v>
      </c>
      <c r="AQ717" s="61" t="s">
        <v>1221</v>
      </c>
      <c r="AR717" s="61" t="s">
        <v>2551</v>
      </c>
      <c r="AS717" s="61" t="s">
        <v>4482</v>
      </c>
      <c r="AT717" s="61" t="s">
        <v>1702</v>
      </c>
      <c r="AU717" s="61" t="b">
        <v>1</v>
      </c>
      <c r="AV717" s="61" t="b">
        <v>0</v>
      </c>
      <c r="AW717" s="61" t="s">
        <v>1702</v>
      </c>
      <c r="AX717" s="61" t="s">
        <v>1702</v>
      </c>
      <c r="AY717" s="61">
        <v>0</v>
      </c>
      <c r="AZ717" s="61">
        <v>0</v>
      </c>
      <c r="BA717" s="61">
        <v>0</v>
      </c>
      <c r="BB717" s="61" t="s">
        <v>3636</v>
      </c>
      <c r="BC717" s="61">
        <v>2</v>
      </c>
      <c r="BD717" s="61" t="b">
        <v>0</v>
      </c>
      <c r="BH717" s="47" t="s">
        <v>1197</v>
      </c>
      <c r="BI717" s="47" t="str">
        <f t="shared" si="22"/>
        <v>Z08</v>
      </c>
      <c r="BJ717" s="47">
        <v>1219</v>
      </c>
    </row>
    <row r="718" spans="1:62" hidden="1">
      <c r="A718" s="61" t="b">
        <v>0</v>
      </c>
      <c r="B718" s="62">
        <v>12847</v>
      </c>
      <c r="C718" s="61" t="s">
        <v>1702</v>
      </c>
      <c r="D718" s="61" t="s">
        <v>4763</v>
      </c>
      <c r="E718" s="61" t="s">
        <v>5841</v>
      </c>
      <c r="F718" s="61" t="s">
        <v>2030</v>
      </c>
      <c r="G718" s="62" t="s">
        <v>1702</v>
      </c>
      <c r="H718" s="61" t="s">
        <v>1702</v>
      </c>
      <c r="I718" s="61" t="s">
        <v>1675</v>
      </c>
      <c r="J718" s="61" t="s">
        <v>4764</v>
      </c>
      <c r="K718" s="61" t="s">
        <v>5842</v>
      </c>
      <c r="L718" s="61" t="s">
        <v>2032</v>
      </c>
      <c r="M718" s="61" t="s">
        <v>1894</v>
      </c>
      <c r="N718" s="61" t="s">
        <v>1702</v>
      </c>
      <c r="O718" s="61" t="s">
        <v>1954</v>
      </c>
      <c r="P718" s="61">
        <v>0.7</v>
      </c>
      <c r="Q718" s="61">
        <v>267</v>
      </c>
      <c r="R718" s="61">
        <v>532</v>
      </c>
      <c r="S718" s="61" t="s">
        <v>5075</v>
      </c>
      <c r="T718" s="61" t="s">
        <v>1702</v>
      </c>
      <c r="U718" s="61" t="s">
        <v>2041</v>
      </c>
      <c r="V718" s="61" t="s">
        <v>5843</v>
      </c>
      <c r="W718" s="61" t="s">
        <v>1967</v>
      </c>
      <c r="X718" s="61" t="s">
        <v>1447</v>
      </c>
      <c r="Y718" s="61" t="s">
        <v>4443</v>
      </c>
      <c r="Z718" s="62">
        <v>60</v>
      </c>
      <c r="AA718" s="61">
        <v>48</v>
      </c>
      <c r="AB718" s="62">
        <v>60</v>
      </c>
      <c r="AC718" s="61">
        <v>48</v>
      </c>
      <c r="AD718" s="62">
        <v>60</v>
      </c>
      <c r="AE718" s="61">
        <v>48</v>
      </c>
      <c r="AF718" s="61" t="s">
        <v>2042</v>
      </c>
      <c r="AG718" s="61" t="s">
        <v>3737</v>
      </c>
      <c r="AH718" s="61" t="s">
        <v>5844</v>
      </c>
      <c r="AI718" s="61">
        <v>0</v>
      </c>
      <c r="AJ718" s="61" t="s">
        <v>5485</v>
      </c>
      <c r="AK718" s="62">
        <v>2026</v>
      </c>
      <c r="AL718" s="62">
        <v>3</v>
      </c>
      <c r="AM718" s="62">
        <v>0</v>
      </c>
      <c r="AN718" s="62">
        <v>1</v>
      </c>
      <c r="AO718" s="62">
        <v>23</v>
      </c>
      <c r="AP718" s="61" t="s">
        <v>1702</v>
      </c>
      <c r="AQ718" s="61" t="s">
        <v>1702</v>
      </c>
      <c r="AR718" s="61" t="s">
        <v>1702</v>
      </c>
      <c r="AS718" s="61" t="s">
        <v>4491</v>
      </c>
      <c r="AT718" s="61" t="s">
        <v>1702</v>
      </c>
      <c r="AU718" s="61" t="b">
        <v>1</v>
      </c>
      <c r="AV718" s="61" t="b">
        <v>0</v>
      </c>
      <c r="AW718" s="61" t="s">
        <v>1702</v>
      </c>
      <c r="AX718" s="61" t="s">
        <v>1702</v>
      </c>
      <c r="AY718" s="61">
        <v>0</v>
      </c>
      <c r="AZ718" s="61">
        <v>0</v>
      </c>
      <c r="BA718" s="61">
        <v>0</v>
      </c>
      <c r="BB718" s="61" t="s">
        <v>3636</v>
      </c>
      <c r="BC718" s="61">
        <v>2</v>
      </c>
      <c r="BD718" s="61" t="b">
        <v>0</v>
      </c>
      <c r="BH718" s="47" t="s">
        <v>1197</v>
      </c>
      <c r="BI718" s="47" t="str">
        <f t="shared" si="22"/>
        <v>Z08</v>
      </c>
      <c r="BJ718" s="47">
        <v>1219</v>
      </c>
    </row>
    <row r="719" spans="1:62" hidden="1">
      <c r="A719" s="61" t="b">
        <v>0</v>
      </c>
      <c r="B719" s="62">
        <v>12848</v>
      </c>
      <c r="C719" s="61" t="s">
        <v>1702</v>
      </c>
      <c r="D719" s="61" t="s">
        <v>4765</v>
      </c>
      <c r="E719" s="61" t="s">
        <v>4769</v>
      </c>
      <c r="F719" s="61" t="s">
        <v>2065</v>
      </c>
      <c r="G719" s="62" t="s">
        <v>1702</v>
      </c>
      <c r="H719" s="61" t="s">
        <v>156</v>
      </c>
      <c r="I719" s="61" t="s">
        <v>1675</v>
      </c>
      <c r="J719" s="61" t="s">
        <v>4766</v>
      </c>
      <c r="K719" s="61" t="s">
        <v>4770</v>
      </c>
      <c r="L719" s="61" t="s">
        <v>2032</v>
      </c>
      <c r="M719" s="61" t="s">
        <v>1894</v>
      </c>
      <c r="N719" s="61" t="s">
        <v>1702</v>
      </c>
      <c r="O719" s="61" t="s">
        <v>1954</v>
      </c>
      <c r="P719" s="61">
        <v>0.7</v>
      </c>
      <c r="Q719" s="61">
        <v>395</v>
      </c>
      <c r="R719" s="61">
        <v>516</v>
      </c>
      <c r="S719" s="61" t="s">
        <v>3207</v>
      </c>
      <c r="T719" s="61" t="s">
        <v>3207</v>
      </c>
      <c r="U719" s="61" t="s">
        <v>2041</v>
      </c>
      <c r="V719" s="61" t="s">
        <v>4767</v>
      </c>
      <c r="W719" s="61" t="s">
        <v>1967</v>
      </c>
      <c r="X719" s="61" t="s">
        <v>1447</v>
      </c>
      <c r="Y719" s="61" t="s">
        <v>4443</v>
      </c>
      <c r="Z719" s="62">
        <v>300</v>
      </c>
      <c r="AA719" s="61">
        <v>334</v>
      </c>
      <c r="AB719" s="62">
        <v>300</v>
      </c>
      <c r="AC719" s="61">
        <v>334</v>
      </c>
      <c r="AD719" s="62">
        <v>300</v>
      </c>
      <c r="AE719" s="61">
        <v>334</v>
      </c>
      <c r="AF719" s="61" t="s">
        <v>2682</v>
      </c>
      <c r="AG719" s="61" t="s">
        <v>3734</v>
      </c>
      <c r="AH719" s="61" t="s">
        <v>4768</v>
      </c>
      <c r="AI719" s="61">
        <v>0</v>
      </c>
      <c r="AJ719" s="61" t="s">
        <v>4561</v>
      </c>
      <c r="AK719" s="62">
        <v>2026</v>
      </c>
      <c r="AL719" s="62">
        <v>2</v>
      </c>
      <c r="AM719" s="62">
        <v>0</v>
      </c>
      <c r="AN719" s="62">
        <v>3</v>
      </c>
      <c r="AO719" s="62">
        <v>7</v>
      </c>
      <c r="AP719" s="61" t="s">
        <v>156</v>
      </c>
      <c r="AQ719" s="61" t="s">
        <v>1221</v>
      </c>
      <c r="AR719" s="61" t="s">
        <v>3208</v>
      </c>
      <c r="AS719" s="61" t="s">
        <v>4463</v>
      </c>
      <c r="AT719" s="61" t="s">
        <v>1702</v>
      </c>
      <c r="AU719" s="61" t="b">
        <v>1</v>
      </c>
      <c r="AV719" s="61" t="b">
        <v>0</v>
      </c>
      <c r="AW719" s="61" t="s">
        <v>1702</v>
      </c>
      <c r="AX719" s="61" t="s">
        <v>1702</v>
      </c>
      <c r="AY719" s="61">
        <v>0</v>
      </c>
      <c r="AZ719" s="61">
        <v>0</v>
      </c>
      <c r="BA719" s="61">
        <v>0</v>
      </c>
      <c r="BB719" s="61" t="s">
        <v>3636</v>
      </c>
      <c r="BC719" s="61">
        <v>2</v>
      </c>
      <c r="BD719" s="61" t="b">
        <v>0</v>
      </c>
      <c r="BH719" s="47" t="s">
        <v>1197</v>
      </c>
      <c r="BI719" s="47" t="str">
        <f t="shared" si="22"/>
        <v>Z08</v>
      </c>
      <c r="BJ719" s="47">
        <v>1219</v>
      </c>
    </row>
    <row r="720" spans="1:62" hidden="1">
      <c r="A720" s="61" t="b">
        <v>0</v>
      </c>
      <c r="B720" s="62">
        <v>12849</v>
      </c>
      <c r="C720" s="61" t="s">
        <v>1702</v>
      </c>
      <c r="D720" s="61" t="s">
        <v>4765</v>
      </c>
      <c r="E720" s="61" t="s">
        <v>4771</v>
      </c>
      <c r="F720" s="61" t="s">
        <v>2065</v>
      </c>
      <c r="G720" s="62" t="s">
        <v>1702</v>
      </c>
      <c r="H720" s="61" t="s">
        <v>156</v>
      </c>
      <c r="I720" s="61" t="s">
        <v>1675</v>
      </c>
      <c r="J720" s="61" t="s">
        <v>4766</v>
      </c>
      <c r="K720" s="61" t="s">
        <v>4772</v>
      </c>
      <c r="L720" s="61" t="s">
        <v>2032</v>
      </c>
      <c r="M720" s="61" t="s">
        <v>1894</v>
      </c>
      <c r="N720" s="61" t="s">
        <v>1702</v>
      </c>
      <c r="O720" s="61" t="s">
        <v>1954</v>
      </c>
      <c r="P720" s="61">
        <v>0.7</v>
      </c>
      <c r="Q720" s="61">
        <v>395</v>
      </c>
      <c r="R720" s="61">
        <v>516</v>
      </c>
      <c r="S720" s="61" t="s">
        <v>3207</v>
      </c>
      <c r="T720" s="61" t="s">
        <v>3207</v>
      </c>
      <c r="U720" s="61" t="s">
        <v>2041</v>
      </c>
      <c r="V720" s="61" t="s">
        <v>4767</v>
      </c>
      <c r="W720" s="61" t="s">
        <v>1967</v>
      </c>
      <c r="X720" s="61" t="s">
        <v>1447</v>
      </c>
      <c r="Y720" s="61" t="s">
        <v>4443</v>
      </c>
      <c r="Z720" s="62">
        <v>300</v>
      </c>
      <c r="AA720" s="61">
        <v>334</v>
      </c>
      <c r="AB720" s="62">
        <v>300</v>
      </c>
      <c r="AC720" s="61">
        <v>334</v>
      </c>
      <c r="AD720" s="62">
        <v>300</v>
      </c>
      <c r="AE720" s="61">
        <v>334</v>
      </c>
      <c r="AF720" s="61" t="s">
        <v>2682</v>
      </c>
      <c r="AG720" s="61" t="s">
        <v>3734</v>
      </c>
      <c r="AH720" s="61" t="s">
        <v>4768</v>
      </c>
      <c r="AI720" s="61">
        <v>0</v>
      </c>
      <c r="AJ720" s="61" t="s">
        <v>4561</v>
      </c>
      <c r="AK720" s="62">
        <v>2026</v>
      </c>
      <c r="AL720" s="62">
        <v>2</v>
      </c>
      <c r="AM720" s="62">
        <v>0</v>
      </c>
      <c r="AN720" s="62">
        <v>3</v>
      </c>
      <c r="AO720" s="62">
        <v>7</v>
      </c>
      <c r="AP720" s="61" t="s">
        <v>156</v>
      </c>
      <c r="AQ720" s="61" t="s">
        <v>1221</v>
      </c>
      <c r="AR720" s="61" t="s">
        <v>3208</v>
      </c>
      <c r="AS720" s="61" t="s">
        <v>4463</v>
      </c>
      <c r="AT720" s="61" t="s">
        <v>1702</v>
      </c>
      <c r="AU720" s="61" t="b">
        <v>1</v>
      </c>
      <c r="AV720" s="61" t="b">
        <v>0</v>
      </c>
      <c r="AW720" s="61" t="s">
        <v>1702</v>
      </c>
      <c r="AX720" s="61" t="s">
        <v>1702</v>
      </c>
      <c r="AY720" s="61">
        <v>0</v>
      </c>
      <c r="AZ720" s="61">
        <v>0</v>
      </c>
      <c r="BA720" s="61">
        <v>0</v>
      </c>
      <c r="BB720" s="61" t="s">
        <v>3636</v>
      </c>
      <c r="BC720" s="61">
        <v>2</v>
      </c>
      <c r="BD720" s="61" t="b">
        <v>0</v>
      </c>
      <c r="BH720" s="47" t="s">
        <v>1197</v>
      </c>
      <c r="BI720" s="47" t="str">
        <f t="shared" si="22"/>
        <v>Z08</v>
      </c>
      <c r="BJ720" s="47">
        <v>1219</v>
      </c>
    </row>
    <row r="721" spans="1:62" hidden="1">
      <c r="A721" s="61" t="b">
        <v>0</v>
      </c>
      <c r="B721" s="62">
        <v>12850</v>
      </c>
      <c r="C721" s="61" t="s">
        <v>1702</v>
      </c>
      <c r="D721" s="61" t="s">
        <v>4765</v>
      </c>
      <c r="E721" s="61" t="s">
        <v>4773</v>
      </c>
      <c r="F721" s="61" t="s">
        <v>2065</v>
      </c>
      <c r="G721" s="62" t="s">
        <v>1702</v>
      </c>
      <c r="H721" s="61" t="s">
        <v>156</v>
      </c>
      <c r="I721" s="61" t="s">
        <v>1675</v>
      </c>
      <c r="J721" s="61" t="s">
        <v>4766</v>
      </c>
      <c r="K721" s="61" t="s">
        <v>4774</v>
      </c>
      <c r="L721" s="61" t="s">
        <v>2032</v>
      </c>
      <c r="M721" s="61" t="s">
        <v>1894</v>
      </c>
      <c r="N721" s="61" t="s">
        <v>1702</v>
      </c>
      <c r="O721" s="61" t="s">
        <v>1954</v>
      </c>
      <c r="P721" s="61">
        <v>0.7</v>
      </c>
      <c r="Q721" s="61">
        <v>395</v>
      </c>
      <c r="R721" s="61">
        <v>516</v>
      </c>
      <c r="S721" s="61" t="s">
        <v>3207</v>
      </c>
      <c r="T721" s="61" t="s">
        <v>3207</v>
      </c>
      <c r="U721" s="61" t="s">
        <v>2041</v>
      </c>
      <c r="V721" s="61" t="s">
        <v>4767</v>
      </c>
      <c r="W721" s="61" t="s">
        <v>1967</v>
      </c>
      <c r="X721" s="61" t="s">
        <v>1447</v>
      </c>
      <c r="Y721" s="61" t="s">
        <v>4443</v>
      </c>
      <c r="Z721" s="62">
        <v>300</v>
      </c>
      <c r="AA721" s="61">
        <v>334</v>
      </c>
      <c r="AB721" s="62">
        <v>300</v>
      </c>
      <c r="AC721" s="61">
        <v>334</v>
      </c>
      <c r="AD721" s="62">
        <v>300</v>
      </c>
      <c r="AE721" s="61">
        <v>334</v>
      </c>
      <c r="AF721" s="61" t="s">
        <v>2682</v>
      </c>
      <c r="AG721" s="61" t="s">
        <v>3734</v>
      </c>
      <c r="AH721" s="61" t="s">
        <v>4768</v>
      </c>
      <c r="AI721" s="61">
        <v>0</v>
      </c>
      <c r="AJ721" s="61" t="s">
        <v>4561</v>
      </c>
      <c r="AK721" s="62">
        <v>2026</v>
      </c>
      <c r="AL721" s="62">
        <v>2</v>
      </c>
      <c r="AM721" s="62">
        <v>0</v>
      </c>
      <c r="AN721" s="62">
        <v>3</v>
      </c>
      <c r="AO721" s="62">
        <v>7</v>
      </c>
      <c r="AP721" s="61" t="s">
        <v>156</v>
      </c>
      <c r="AQ721" s="61" t="s">
        <v>1221</v>
      </c>
      <c r="AR721" s="61" t="s">
        <v>3208</v>
      </c>
      <c r="AS721" s="61" t="s">
        <v>4463</v>
      </c>
      <c r="AT721" s="61" t="s">
        <v>1702</v>
      </c>
      <c r="AU721" s="61" t="b">
        <v>1</v>
      </c>
      <c r="AV721" s="61" t="b">
        <v>0</v>
      </c>
      <c r="AW721" s="61" t="s">
        <v>1702</v>
      </c>
      <c r="AX721" s="61" t="s">
        <v>1702</v>
      </c>
      <c r="AY721" s="61">
        <v>0</v>
      </c>
      <c r="AZ721" s="61">
        <v>0</v>
      </c>
      <c r="BA721" s="61">
        <v>0</v>
      </c>
      <c r="BB721" s="61" t="s">
        <v>3636</v>
      </c>
      <c r="BC721" s="61">
        <v>2</v>
      </c>
      <c r="BD721" s="61" t="b">
        <v>0</v>
      </c>
      <c r="BH721" s="47" t="s">
        <v>1197</v>
      </c>
      <c r="BI721" s="47" t="str">
        <f t="shared" si="22"/>
        <v>Z08</v>
      </c>
      <c r="BJ721" s="47">
        <v>1219</v>
      </c>
    </row>
    <row r="722" spans="1:62" hidden="1">
      <c r="A722" s="61" t="b">
        <v>0</v>
      </c>
      <c r="B722" s="62">
        <v>12851</v>
      </c>
      <c r="C722" s="61" t="s">
        <v>1702</v>
      </c>
      <c r="D722" s="61" t="s">
        <v>4765</v>
      </c>
      <c r="E722" s="61" t="s">
        <v>4775</v>
      </c>
      <c r="F722" s="61" t="s">
        <v>2065</v>
      </c>
      <c r="G722" s="62" t="s">
        <v>1702</v>
      </c>
      <c r="H722" s="61" t="s">
        <v>156</v>
      </c>
      <c r="I722" s="61" t="s">
        <v>1675</v>
      </c>
      <c r="J722" s="61" t="s">
        <v>4766</v>
      </c>
      <c r="K722" s="61" t="s">
        <v>4776</v>
      </c>
      <c r="L722" s="61" t="s">
        <v>2032</v>
      </c>
      <c r="M722" s="61" t="s">
        <v>1894</v>
      </c>
      <c r="N722" s="61" t="s">
        <v>1702</v>
      </c>
      <c r="O722" s="61" t="s">
        <v>1954</v>
      </c>
      <c r="P722" s="61">
        <v>0.7</v>
      </c>
      <c r="Q722" s="61">
        <v>395</v>
      </c>
      <c r="R722" s="61">
        <v>516</v>
      </c>
      <c r="S722" s="61" t="s">
        <v>3207</v>
      </c>
      <c r="T722" s="61" t="s">
        <v>3207</v>
      </c>
      <c r="U722" s="61" t="s">
        <v>2041</v>
      </c>
      <c r="V722" s="61" t="s">
        <v>4767</v>
      </c>
      <c r="W722" s="61" t="s">
        <v>1967</v>
      </c>
      <c r="X722" s="61" t="s">
        <v>1447</v>
      </c>
      <c r="Y722" s="61" t="s">
        <v>4443</v>
      </c>
      <c r="Z722" s="62">
        <v>300</v>
      </c>
      <c r="AA722" s="61">
        <v>338</v>
      </c>
      <c r="AB722" s="62">
        <v>300</v>
      </c>
      <c r="AC722" s="61">
        <v>338</v>
      </c>
      <c r="AD722" s="62">
        <v>300</v>
      </c>
      <c r="AE722" s="61">
        <v>338</v>
      </c>
      <c r="AF722" s="61" t="s">
        <v>2682</v>
      </c>
      <c r="AG722" s="61" t="s">
        <v>3734</v>
      </c>
      <c r="AH722" s="61" t="s">
        <v>4768</v>
      </c>
      <c r="AI722" s="61">
        <v>0</v>
      </c>
      <c r="AJ722" s="61" t="s">
        <v>4561</v>
      </c>
      <c r="AK722" s="62">
        <v>2026</v>
      </c>
      <c r="AL722" s="62">
        <v>2</v>
      </c>
      <c r="AM722" s="62">
        <v>0</v>
      </c>
      <c r="AN722" s="62">
        <v>3</v>
      </c>
      <c r="AO722" s="62">
        <v>7</v>
      </c>
      <c r="AP722" s="61" t="s">
        <v>156</v>
      </c>
      <c r="AQ722" s="61" t="s">
        <v>1221</v>
      </c>
      <c r="AR722" s="61" t="s">
        <v>3208</v>
      </c>
      <c r="AS722" s="61" t="s">
        <v>4463</v>
      </c>
      <c r="AT722" s="61" t="s">
        <v>1702</v>
      </c>
      <c r="AU722" s="61" t="b">
        <v>1</v>
      </c>
      <c r="AV722" s="61" t="b">
        <v>0</v>
      </c>
      <c r="AW722" s="61" t="s">
        <v>1702</v>
      </c>
      <c r="AX722" s="61" t="s">
        <v>1702</v>
      </c>
      <c r="AY722" s="61">
        <v>0</v>
      </c>
      <c r="AZ722" s="61">
        <v>0</v>
      </c>
      <c r="BA722" s="61">
        <v>0</v>
      </c>
      <c r="BB722" s="61" t="s">
        <v>3636</v>
      </c>
      <c r="BC722" s="61">
        <v>2</v>
      </c>
      <c r="BD722" s="61" t="b">
        <v>0</v>
      </c>
      <c r="BH722" s="47" t="s">
        <v>1197</v>
      </c>
      <c r="BI722" s="47" t="str">
        <f t="shared" si="22"/>
        <v>Z08</v>
      </c>
      <c r="BJ722" s="47">
        <v>1219</v>
      </c>
    </row>
    <row r="723" spans="1:62" hidden="1">
      <c r="A723" s="61" t="b">
        <v>0</v>
      </c>
      <c r="B723" s="62">
        <v>12852</v>
      </c>
      <c r="C723" s="61" t="s">
        <v>1702</v>
      </c>
      <c r="D723" s="61" t="s">
        <v>4765</v>
      </c>
      <c r="E723" s="61" t="s">
        <v>4777</v>
      </c>
      <c r="F723" s="61" t="s">
        <v>2065</v>
      </c>
      <c r="G723" s="62" t="s">
        <v>1702</v>
      </c>
      <c r="H723" s="61" t="s">
        <v>156</v>
      </c>
      <c r="I723" s="61" t="s">
        <v>1675</v>
      </c>
      <c r="J723" s="61" t="s">
        <v>4766</v>
      </c>
      <c r="K723" s="61" t="s">
        <v>4778</v>
      </c>
      <c r="L723" s="61" t="s">
        <v>2032</v>
      </c>
      <c r="M723" s="61" t="s">
        <v>1894</v>
      </c>
      <c r="N723" s="61" t="s">
        <v>1702</v>
      </c>
      <c r="O723" s="61" t="s">
        <v>1954</v>
      </c>
      <c r="P723" s="61">
        <v>0.7</v>
      </c>
      <c r="Q723" s="61">
        <v>395</v>
      </c>
      <c r="R723" s="61">
        <v>516</v>
      </c>
      <c r="S723" s="61" t="s">
        <v>3207</v>
      </c>
      <c r="T723" s="61" t="s">
        <v>3207</v>
      </c>
      <c r="U723" s="61" t="s">
        <v>2041</v>
      </c>
      <c r="V723" s="61" t="s">
        <v>4767</v>
      </c>
      <c r="W723" s="61" t="s">
        <v>1967</v>
      </c>
      <c r="X723" s="61" t="s">
        <v>1447</v>
      </c>
      <c r="Y723" s="61" t="s">
        <v>4443</v>
      </c>
      <c r="Z723" s="62">
        <v>300</v>
      </c>
      <c r="AA723" s="61">
        <v>336</v>
      </c>
      <c r="AB723" s="62">
        <v>300</v>
      </c>
      <c r="AC723" s="61">
        <v>336</v>
      </c>
      <c r="AD723" s="62">
        <v>300</v>
      </c>
      <c r="AE723" s="61">
        <v>336</v>
      </c>
      <c r="AF723" s="61" t="s">
        <v>2682</v>
      </c>
      <c r="AG723" s="61" t="s">
        <v>3734</v>
      </c>
      <c r="AH723" s="61" t="s">
        <v>4768</v>
      </c>
      <c r="AI723" s="61">
        <v>0</v>
      </c>
      <c r="AJ723" s="61" t="s">
        <v>4561</v>
      </c>
      <c r="AK723" s="62">
        <v>2026</v>
      </c>
      <c r="AL723" s="62">
        <v>2</v>
      </c>
      <c r="AM723" s="62">
        <v>0</v>
      </c>
      <c r="AN723" s="62">
        <v>3</v>
      </c>
      <c r="AO723" s="62">
        <v>7</v>
      </c>
      <c r="AP723" s="61" t="s">
        <v>156</v>
      </c>
      <c r="AQ723" s="61" t="s">
        <v>1221</v>
      </c>
      <c r="AR723" s="61" t="s">
        <v>3208</v>
      </c>
      <c r="AS723" s="61" t="s">
        <v>4463</v>
      </c>
      <c r="AT723" s="61" t="s">
        <v>1702</v>
      </c>
      <c r="AU723" s="61" t="b">
        <v>1</v>
      </c>
      <c r="AV723" s="61" t="b">
        <v>0</v>
      </c>
      <c r="AW723" s="61" t="s">
        <v>1702</v>
      </c>
      <c r="AX723" s="61" t="s">
        <v>1702</v>
      </c>
      <c r="AY723" s="61">
        <v>0</v>
      </c>
      <c r="AZ723" s="61">
        <v>0</v>
      </c>
      <c r="BA723" s="61">
        <v>0</v>
      </c>
      <c r="BB723" s="61" t="s">
        <v>3636</v>
      </c>
      <c r="BC723" s="61">
        <v>2</v>
      </c>
      <c r="BD723" s="61" t="b">
        <v>0</v>
      </c>
      <c r="BH723" s="47" t="s">
        <v>1197</v>
      </c>
      <c r="BI723" s="47" t="str">
        <f t="shared" si="22"/>
        <v>Z08</v>
      </c>
      <c r="BJ723" s="47">
        <v>1219</v>
      </c>
    </row>
    <row r="724" spans="1:62" hidden="1">
      <c r="A724" s="61" t="b">
        <v>0</v>
      </c>
      <c r="B724" s="62">
        <v>12853</v>
      </c>
      <c r="C724" s="61" t="s">
        <v>1702</v>
      </c>
      <c r="D724" s="61" t="s">
        <v>4765</v>
      </c>
      <c r="E724" s="61" t="s">
        <v>4779</v>
      </c>
      <c r="F724" s="61" t="s">
        <v>2065</v>
      </c>
      <c r="G724" s="62" t="s">
        <v>1702</v>
      </c>
      <c r="H724" s="61" t="s">
        <v>156</v>
      </c>
      <c r="I724" s="61" t="s">
        <v>1675</v>
      </c>
      <c r="J724" s="61" t="s">
        <v>4766</v>
      </c>
      <c r="K724" s="61" t="s">
        <v>4780</v>
      </c>
      <c r="L724" s="61" t="s">
        <v>2032</v>
      </c>
      <c r="M724" s="61" t="s">
        <v>1894</v>
      </c>
      <c r="N724" s="61" t="s">
        <v>1702</v>
      </c>
      <c r="O724" s="61" t="s">
        <v>1954</v>
      </c>
      <c r="P724" s="61">
        <v>0.7</v>
      </c>
      <c r="Q724" s="61">
        <v>395</v>
      </c>
      <c r="R724" s="61">
        <v>516</v>
      </c>
      <c r="S724" s="61" t="s">
        <v>3207</v>
      </c>
      <c r="T724" s="61" t="s">
        <v>3207</v>
      </c>
      <c r="U724" s="61" t="s">
        <v>2041</v>
      </c>
      <c r="V724" s="61" t="s">
        <v>4767</v>
      </c>
      <c r="W724" s="61" t="s">
        <v>1967</v>
      </c>
      <c r="X724" s="61" t="s">
        <v>1447</v>
      </c>
      <c r="Y724" s="61" t="s">
        <v>4443</v>
      </c>
      <c r="Z724" s="62">
        <v>300</v>
      </c>
      <c r="AA724" s="61">
        <v>338</v>
      </c>
      <c r="AB724" s="62">
        <v>300</v>
      </c>
      <c r="AC724" s="61">
        <v>338</v>
      </c>
      <c r="AD724" s="62">
        <v>300</v>
      </c>
      <c r="AE724" s="61">
        <v>338</v>
      </c>
      <c r="AF724" s="61" t="s">
        <v>2682</v>
      </c>
      <c r="AG724" s="61" t="s">
        <v>3734</v>
      </c>
      <c r="AH724" s="61" t="s">
        <v>4768</v>
      </c>
      <c r="AI724" s="61">
        <v>0</v>
      </c>
      <c r="AJ724" s="61" t="s">
        <v>4561</v>
      </c>
      <c r="AK724" s="62">
        <v>2026</v>
      </c>
      <c r="AL724" s="62">
        <v>2</v>
      </c>
      <c r="AM724" s="62">
        <v>0</v>
      </c>
      <c r="AN724" s="62">
        <v>3</v>
      </c>
      <c r="AO724" s="62">
        <v>7</v>
      </c>
      <c r="AP724" s="61" t="s">
        <v>156</v>
      </c>
      <c r="AQ724" s="61" t="s">
        <v>1221</v>
      </c>
      <c r="AR724" s="61" t="s">
        <v>3208</v>
      </c>
      <c r="AS724" s="61" t="s">
        <v>4463</v>
      </c>
      <c r="AT724" s="61" t="s">
        <v>1702</v>
      </c>
      <c r="AU724" s="61" t="b">
        <v>1</v>
      </c>
      <c r="AV724" s="61" t="b">
        <v>0</v>
      </c>
      <c r="AW724" s="61" t="s">
        <v>1702</v>
      </c>
      <c r="AX724" s="61" t="s">
        <v>1702</v>
      </c>
      <c r="AY724" s="61">
        <v>0</v>
      </c>
      <c r="AZ724" s="61">
        <v>0</v>
      </c>
      <c r="BA724" s="61">
        <v>0</v>
      </c>
      <c r="BB724" s="61" t="s">
        <v>3636</v>
      </c>
      <c r="BC724" s="61">
        <v>2</v>
      </c>
      <c r="BD724" s="61" t="b">
        <v>0</v>
      </c>
      <c r="BH724" s="47" t="s">
        <v>1197</v>
      </c>
      <c r="BI724" s="47" t="str">
        <f t="shared" si="22"/>
        <v>Z08</v>
      </c>
      <c r="BJ724" s="47">
        <v>1219</v>
      </c>
    </row>
    <row r="725" spans="1:62" hidden="1">
      <c r="A725" s="61" t="b">
        <v>0</v>
      </c>
      <c r="B725" s="62">
        <v>12854</v>
      </c>
      <c r="C725" s="61" t="s">
        <v>1702</v>
      </c>
      <c r="D725" s="61" t="s">
        <v>4765</v>
      </c>
      <c r="E725" s="61" t="s">
        <v>6993</v>
      </c>
      <c r="F725" s="61" t="s">
        <v>6224</v>
      </c>
      <c r="G725" s="62" t="s">
        <v>1702</v>
      </c>
      <c r="H725" s="61" t="s">
        <v>164</v>
      </c>
      <c r="I725" s="61" t="s">
        <v>1675</v>
      </c>
      <c r="J725" s="61" t="s">
        <v>4766</v>
      </c>
      <c r="K725" s="61" t="s">
        <v>6993</v>
      </c>
      <c r="L725" s="61" t="s">
        <v>2032</v>
      </c>
      <c r="M725" s="61" t="s">
        <v>1894</v>
      </c>
      <c r="N725" s="61" t="s">
        <v>1702</v>
      </c>
      <c r="O725" s="61" t="s">
        <v>1954</v>
      </c>
      <c r="P725" s="61">
        <v>0.7</v>
      </c>
      <c r="Q725" s="61">
        <v>330</v>
      </c>
      <c r="R725" s="61">
        <v>340</v>
      </c>
      <c r="S725" s="61" t="s">
        <v>6316</v>
      </c>
      <c r="T725" s="61" t="s">
        <v>6316</v>
      </c>
      <c r="U725" s="61" t="s">
        <v>2041</v>
      </c>
      <c r="V725" s="61" t="s">
        <v>6994</v>
      </c>
      <c r="W725" s="61" t="s">
        <v>1967</v>
      </c>
      <c r="X725" s="61" t="s">
        <v>1447</v>
      </c>
      <c r="Y725" s="61" t="s">
        <v>4443</v>
      </c>
      <c r="Z725" s="62">
        <v>12</v>
      </c>
      <c r="AA725" s="61">
        <v>7</v>
      </c>
      <c r="AB725" s="62">
        <v>12</v>
      </c>
      <c r="AC725" s="61">
        <v>7</v>
      </c>
      <c r="AD725" s="62">
        <v>12</v>
      </c>
      <c r="AE725" s="61">
        <v>7</v>
      </c>
      <c r="AF725" s="61" t="s">
        <v>2194</v>
      </c>
      <c r="AG725" s="61" t="s">
        <v>1959</v>
      </c>
      <c r="AH725" s="61" t="s">
        <v>1702</v>
      </c>
      <c r="AI725" s="61">
        <v>0</v>
      </c>
      <c r="AJ725" s="61" t="s">
        <v>6751</v>
      </c>
      <c r="AK725" s="62">
        <v>2026</v>
      </c>
      <c r="AL725" s="62">
        <v>5</v>
      </c>
      <c r="AM725" s="62">
        <v>0</v>
      </c>
      <c r="AN725" s="62">
        <v>0</v>
      </c>
      <c r="AO725" s="62">
        <v>2</v>
      </c>
      <c r="AP725" s="61" t="s">
        <v>164</v>
      </c>
      <c r="AQ725" s="61" t="s">
        <v>1221</v>
      </c>
      <c r="AR725" s="61" t="s">
        <v>6317</v>
      </c>
      <c r="AS725" s="61" t="s">
        <v>4463</v>
      </c>
      <c r="AT725" s="61" t="s">
        <v>1702</v>
      </c>
      <c r="AU725" s="61" t="b">
        <v>0</v>
      </c>
      <c r="AV725" s="61" t="b">
        <v>0</v>
      </c>
      <c r="AW725" s="61" t="s">
        <v>1702</v>
      </c>
      <c r="AX725" s="61" t="s">
        <v>1702</v>
      </c>
      <c r="AY725" s="61">
        <v>0</v>
      </c>
      <c r="AZ725" s="61">
        <v>0</v>
      </c>
      <c r="BA725" s="61">
        <v>0</v>
      </c>
      <c r="BB725" s="61" t="s">
        <v>3636</v>
      </c>
      <c r="BC725" s="61">
        <v>2</v>
      </c>
      <c r="BD725" s="61" t="b">
        <v>0</v>
      </c>
      <c r="BH725" s="47" t="s">
        <v>1197</v>
      </c>
      <c r="BI725" s="47" t="str">
        <f t="shared" si="22"/>
        <v>Z08</v>
      </c>
      <c r="BJ725" s="47">
        <v>1219</v>
      </c>
    </row>
    <row r="726" spans="1:62" hidden="1">
      <c r="A726" s="61" t="b">
        <v>0</v>
      </c>
      <c r="B726" s="62">
        <v>12855</v>
      </c>
      <c r="C726" s="61" t="s">
        <v>1702</v>
      </c>
      <c r="D726" s="61" t="s">
        <v>4483</v>
      </c>
      <c r="E726" s="61" t="s">
        <v>5845</v>
      </c>
      <c r="F726" s="61" t="s">
        <v>6305</v>
      </c>
      <c r="G726" s="62">
        <v>8</v>
      </c>
      <c r="H726" s="61" t="s">
        <v>1055</v>
      </c>
      <c r="I726" s="61" t="s">
        <v>1675</v>
      </c>
      <c r="J726" s="61" t="s">
        <v>4484</v>
      </c>
      <c r="K726" s="61" t="s">
        <v>5845</v>
      </c>
      <c r="L726" s="61" t="s">
        <v>2032</v>
      </c>
      <c r="M726" s="61" t="s">
        <v>1894</v>
      </c>
      <c r="N726" s="61" t="s">
        <v>1702</v>
      </c>
      <c r="O726" s="61" t="s">
        <v>1954</v>
      </c>
      <c r="P726" s="61">
        <v>0.7</v>
      </c>
      <c r="Q726" s="61">
        <v>242.5</v>
      </c>
      <c r="R726" s="61">
        <v>612</v>
      </c>
      <c r="S726" s="61" t="s">
        <v>2779</v>
      </c>
      <c r="T726" s="61" t="s">
        <v>2779</v>
      </c>
      <c r="U726" s="61" t="s">
        <v>2041</v>
      </c>
      <c r="V726" s="61" t="s">
        <v>5846</v>
      </c>
      <c r="W726" s="61" t="s">
        <v>1967</v>
      </c>
      <c r="X726" s="61" t="s">
        <v>1447</v>
      </c>
      <c r="Y726" s="61" t="s">
        <v>4443</v>
      </c>
      <c r="Z726" s="62">
        <v>44</v>
      </c>
      <c r="AA726" s="61">
        <v>38</v>
      </c>
      <c r="AB726" s="62">
        <v>44</v>
      </c>
      <c r="AC726" s="61">
        <v>38</v>
      </c>
      <c r="AD726" s="62">
        <v>44</v>
      </c>
      <c r="AE726" s="61">
        <v>38</v>
      </c>
      <c r="AF726" s="61" t="s">
        <v>2037</v>
      </c>
      <c r="AG726" s="61" t="s">
        <v>1959</v>
      </c>
      <c r="AH726" s="61" t="s">
        <v>1702</v>
      </c>
      <c r="AI726" s="61">
        <v>0</v>
      </c>
      <c r="AJ726" s="61" t="s">
        <v>5627</v>
      </c>
      <c r="AK726" s="62">
        <v>2026</v>
      </c>
      <c r="AL726" s="62">
        <v>3</v>
      </c>
      <c r="AM726" s="62">
        <v>0</v>
      </c>
      <c r="AN726" s="62">
        <v>2</v>
      </c>
      <c r="AO726" s="62">
        <v>0</v>
      </c>
      <c r="AP726" s="61" t="s">
        <v>1055</v>
      </c>
      <c r="AQ726" s="61" t="s">
        <v>1221</v>
      </c>
      <c r="AR726" s="61" t="s">
        <v>3974</v>
      </c>
      <c r="AS726" s="61" t="s">
        <v>4460</v>
      </c>
      <c r="AT726" s="61" t="s">
        <v>6466</v>
      </c>
      <c r="AU726" s="61" t="b">
        <v>1</v>
      </c>
      <c r="AV726" s="61" t="b">
        <v>0</v>
      </c>
      <c r="AW726" s="61" t="s">
        <v>1702</v>
      </c>
      <c r="AX726" s="61" t="s">
        <v>1702</v>
      </c>
      <c r="AY726" s="61">
        <v>0</v>
      </c>
      <c r="AZ726" s="61">
        <v>0</v>
      </c>
      <c r="BA726" s="61">
        <v>0</v>
      </c>
      <c r="BB726" s="61" t="s">
        <v>3636</v>
      </c>
      <c r="BC726" s="61">
        <v>2</v>
      </c>
      <c r="BD726" s="61" t="b">
        <v>0</v>
      </c>
      <c r="BH726" s="47" t="s">
        <v>1197</v>
      </c>
      <c r="BI726" s="47" t="str">
        <f t="shared" si="22"/>
        <v>Z08</v>
      </c>
      <c r="BJ726" s="47">
        <v>1219</v>
      </c>
    </row>
    <row r="727" spans="1:62" hidden="1">
      <c r="A727" s="61" t="b">
        <v>0</v>
      </c>
      <c r="B727" s="62">
        <v>12856</v>
      </c>
      <c r="C727" s="61" t="s">
        <v>6995</v>
      </c>
      <c r="D727" s="61" t="s">
        <v>4483</v>
      </c>
      <c r="E727" s="61" t="s">
        <v>5847</v>
      </c>
      <c r="F727" s="61" t="s">
        <v>1702</v>
      </c>
      <c r="G727" s="62" t="s">
        <v>1702</v>
      </c>
      <c r="H727" s="61" t="s">
        <v>1702</v>
      </c>
      <c r="I727" s="61" t="s">
        <v>1675</v>
      </c>
      <c r="J727" s="61" t="s">
        <v>4484</v>
      </c>
      <c r="K727" s="61" t="s">
        <v>5847</v>
      </c>
      <c r="L727" s="61" t="s">
        <v>2032</v>
      </c>
      <c r="M727" s="61" t="s">
        <v>1894</v>
      </c>
      <c r="N727" s="61" t="s">
        <v>1702</v>
      </c>
      <c r="O727" s="61" t="s">
        <v>1954</v>
      </c>
      <c r="P727" s="61">
        <v>0.7</v>
      </c>
      <c r="Q727" s="61">
        <v>59</v>
      </c>
      <c r="R727" s="61">
        <v>0</v>
      </c>
      <c r="S727" s="61" t="s">
        <v>3621</v>
      </c>
      <c r="T727" s="61" t="s">
        <v>3621</v>
      </c>
      <c r="U727" s="61" t="s">
        <v>2041</v>
      </c>
      <c r="V727" s="61" t="s">
        <v>5848</v>
      </c>
      <c r="W727" s="61" t="s">
        <v>1967</v>
      </c>
      <c r="X727" s="61" t="s">
        <v>1447</v>
      </c>
      <c r="Y727" s="61" t="s">
        <v>4443</v>
      </c>
      <c r="Z727" s="62">
        <v>1</v>
      </c>
      <c r="AA727" s="61">
        <v>73</v>
      </c>
      <c r="AB727" s="62">
        <v>1</v>
      </c>
      <c r="AC727" s="61">
        <v>0</v>
      </c>
      <c r="AD727" s="62">
        <v>1</v>
      </c>
      <c r="AE727" s="61">
        <v>73</v>
      </c>
      <c r="AF727" s="61" t="s">
        <v>3418</v>
      </c>
      <c r="AG727" s="61" t="s">
        <v>1958</v>
      </c>
      <c r="AH727" s="61" t="s">
        <v>5849</v>
      </c>
      <c r="AI727" s="61">
        <v>0</v>
      </c>
      <c r="AJ727" s="61" t="s">
        <v>5648</v>
      </c>
      <c r="AK727" s="62">
        <v>2026</v>
      </c>
      <c r="AL727" s="62">
        <v>3</v>
      </c>
      <c r="AM727" s="62">
        <v>0</v>
      </c>
      <c r="AN727" s="62">
        <v>2</v>
      </c>
      <c r="AO727" s="62">
        <v>1</v>
      </c>
      <c r="AP727" s="61" t="s">
        <v>1702</v>
      </c>
      <c r="AQ727" s="61" t="s">
        <v>1702</v>
      </c>
      <c r="AR727" s="61" t="s">
        <v>1702</v>
      </c>
      <c r="AS727" s="61" t="s">
        <v>4460</v>
      </c>
      <c r="AT727" s="61" t="s">
        <v>1702</v>
      </c>
      <c r="AU727" s="61" t="b">
        <v>1</v>
      </c>
      <c r="AV727" s="61" t="b">
        <v>0</v>
      </c>
      <c r="AW727" s="61" t="s">
        <v>1702</v>
      </c>
      <c r="AX727" s="61" t="s">
        <v>1702</v>
      </c>
      <c r="AY727" s="61">
        <v>0</v>
      </c>
      <c r="AZ727" s="61">
        <v>0</v>
      </c>
      <c r="BA727" s="61">
        <v>0</v>
      </c>
      <c r="BB727" s="61" t="s">
        <v>3636</v>
      </c>
      <c r="BC727" s="61">
        <v>2</v>
      </c>
      <c r="BD727" s="61" t="b">
        <v>0</v>
      </c>
      <c r="BH727" s="47" t="s">
        <v>1197</v>
      </c>
      <c r="BI727" s="47" t="str">
        <f t="shared" si="22"/>
        <v>Z08</v>
      </c>
      <c r="BJ727" s="47">
        <v>1219</v>
      </c>
    </row>
    <row r="728" spans="1:62" hidden="1">
      <c r="A728" s="61" t="b">
        <v>0</v>
      </c>
      <c r="B728" s="62">
        <v>12857</v>
      </c>
      <c r="C728" s="61" t="s">
        <v>1702</v>
      </c>
      <c r="D728" s="61" t="s">
        <v>4483</v>
      </c>
      <c r="E728" s="61" t="s">
        <v>5851</v>
      </c>
      <c r="F728" s="61" t="s">
        <v>6289</v>
      </c>
      <c r="G728" s="62">
        <v>12</v>
      </c>
      <c r="H728" s="61" t="s">
        <v>918</v>
      </c>
      <c r="I728" s="61" t="s">
        <v>1675</v>
      </c>
      <c r="J728" s="61" t="s">
        <v>4484</v>
      </c>
      <c r="K728" s="61" t="s">
        <v>5851</v>
      </c>
      <c r="L728" s="61" t="s">
        <v>2032</v>
      </c>
      <c r="M728" s="61" t="s">
        <v>1894</v>
      </c>
      <c r="N728" s="61" t="s">
        <v>1702</v>
      </c>
      <c r="O728" s="61" t="s">
        <v>1954</v>
      </c>
      <c r="P728" s="61">
        <v>0.7</v>
      </c>
      <c r="Q728" s="61">
        <v>215</v>
      </c>
      <c r="R728" s="61">
        <v>280</v>
      </c>
      <c r="S728" s="61" t="s">
        <v>5484</v>
      </c>
      <c r="T728" s="61" t="s">
        <v>5484</v>
      </c>
      <c r="U728" s="61" t="s">
        <v>2041</v>
      </c>
      <c r="V728" s="61" t="s">
        <v>5852</v>
      </c>
      <c r="W728" s="61" t="s">
        <v>1967</v>
      </c>
      <c r="X728" s="61" t="s">
        <v>1447</v>
      </c>
      <c r="Y728" s="61" t="s">
        <v>4443</v>
      </c>
      <c r="Z728" s="62">
        <v>4</v>
      </c>
      <c r="AA728" s="61">
        <v>1</v>
      </c>
      <c r="AB728" s="62">
        <v>4</v>
      </c>
      <c r="AC728" s="61">
        <v>1</v>
      </c>
      <c r="AD728" s="62">
        <v>4</v>
      </c>
      <c r="AE728" s="61">
        <v>1</v>
      </c>
      <c r="AF728" s="61" t="s">
        <v>2042</v>
      </c>
      <c r="AG728" s="61" t="s">
        <v>1959</v>
      </c>
      <c r="AH728" s="61" t="s">
        <v>1702</v>
      </c>
      <c r="AI728" s="61">
        <v>0</v>
      </c>
      <c r="AJ728" s="61" t="s">
        <v>5485</v>
      </c>
      <c r="AK728" s="62">
        <v>2026</v>
      </c>
      <c r="AL728" s="62">
        <v>3</v>
      </c>
      <c r="AM728" s="62">
        <v>0</v>
      </c>
      <c r="AN728" s="62">
        <v>1</v>
      </c>
      <c r="AO728" s="62">
        <v>23</v>
      </c>
      <c r="AP728" s="61" t="s">
        <v>918</v>
      </c>
      <c r="AQ728" s="61" t="s">
        <v>1221</v>
      </c>
      <c r="AR728" s="61" t="s">
        <v>5486</v>
      </c>
      <c r="AS728" s="61" t="s">
        <v>4460</v>
      </c>
      <c r="AT728" s="61" t="s">
        <v>6462</v>
      </c>
      <c r="AU728" s="61" t="b">
        <v>1</v>
      </c>
      <c r="AV728" s="61" t="b">
        <v>0</v>
      </c>
      <c r="AW728" s="61" t="s">
        <v>1702</v>
      </c>
      <c r="AX728" s="61" t="s">
        <v>1702</v>
      </c>
      <c r="AY728" s="61">
        <v>0</v>
      </c>
      <c r="AZ728" s="61">
        <v>0</v>
      </c>
      <c r="BA728" s="61">
        <v>0</v>
      </c>
      <c r="BB728" s="61" t="s">
        <v>3636</v>
      </c>
      <c r="BC728" s="61">
        <v>2</v>
      </c>
      <c r="BD728" s="61" t="b">
        <v>0</v>
      </c>
      <c r="BH728" s="47" t="s">
        <v>1197</v>
      </c>
      <c r="BI728" s="47" t="str">
        <f t="shared" si="22"/>
        <v>Z08</v>
      </c>
      <c r="BJ728" s="47">
        <v>1219</v>
      </c>
    </row>
    <row r="729" spans="1:62" hidden="1">
      <c r="A729" s="61" t="b">
        <v>0</v>
      </c>
      <c r="B729" s="62">
        <v>12858</v>
      </c>
      <c r="C729" s="61" t="s">
        <v>1702</v>
      </c>
      <c r="D729" s="61" t="s">
        <v>4483</v>
      </c>
      <c r="E729" s="61" t="s">
        <v>5853</v>
      </c>
      <c r="F729" s="61" t="s">
        <v>4866</v>
      </c>
      <c r="G729" s="62" t="s">
        <v>1702</v>
      </c>
      <c r="H729" s="61" t="s">
        <v>660</v>
      </c>
      <c r="I729" s="61" t="s">
        <v>1675</v>
      </c>
      <c r="J729" s="61" t="s">
        <v>4484</v>
      </c>
      <c r="K729" s="61" t="s">
        <v>5853</v>
      </c>
      <c r="L729" s="61" t="s">
        <v>2032</v>
      </c>
      <c r="M729" s="61" t="s">
        <v>1894</v>
      </c>
      <c r="N729" s="61" t="s">
        <v>1702</v>
      </c>
      <c r="O729" s="61" t="s">
        <v>1954</v>
      </c>
      <c r="P729" s="61">
        <v>0.7</v>
      </c>
      <c r="Q729" s="61">
        <v>248</v>
      </c>
      <c r="R729" s="61">
        <v>260</v>
      </c>
      <c r="S729" s="61" t="s">
        <v>2942</v>
      </c>
      <c r="T729" s="61" t="s">
        <v>2942</v>
      </c>
      <c r="U729" s="61" t="s">
        <v>2041</v>
      </c>
      <c r="V729" s="61" t="s">
        <v>5854</v>
      </c>
      <c r="W729" s="61" t="s">
        <v>1967</v>
      </c>
      <c r="X729" s="61" t="s">
        <v>1447</v>
      </c>
      <c r="Y729" s="61" t="s">
        <v>4443</v>
      </c>
      <c r="Z729" s="62">
        <v>7</v>
      </c>
      <c r="AA729" s="61">
        <v>2</v>
      </c>
      <c r="AB729" s="62">
        <v>7</v>
      </c>
      <c r="AC729" s="61">
        <v>2</v>
      </c>
      <c r="AD729" s="62">
        <v>7</v>
      </c>
      <c r="AE729" s="61">
        <v>2</v>
      </c>
      <c r="AF729" s="61" t="s">
        <v>2042</v>
      </c>
      <c r="AG729" s="61" t="s">
        <v>1959</v>
      </c>
      <c r="AH729" s="61" t="s">
        <v>1702</v>
      </c>
      <c r="AI729" s="61">
        <v>0</v>
      </c>
      <c r="AJ729" s="61" t="s">
        <v>5656</v>
      </c>
      <c r="AK729" s="62">
        <v>2026</v>
      </c>
      <c r="AL729" s="62">
        <v>3</v>
      </c>
      <c r="AM729" s="62">
        <v>0</v>
      </c>
      <c r="AN729" s="62">
        <v>1</v>
      </c>
      <c r="AO729" s="62">
        <v>21</v>
      </c>
      <c r="AP729" s="61" t="s">
        <v>660</v>
      </c>
      <c r="AQ729" s="61" t="s">
        <v>1221</v>
      </c>
      <c r="AR729" s="61" t="s">
        <v>2943</v>
      </c>
      <c r="AS729" s="61" t="s">
        <v>4460</v>
      </c>
      <c r="AT729" s="61" t="s">
        <v>1702</v>
      </c>
      <c r="AU729" s="61" t="b">
        <v>1</v>
      </c>
      <c r="AV729" s="61" t="b">
        <v>0</v>
      </c>
      <c r="AW729" s="61" t="s">
        <v>1702</v>
      </c>
      <c r="AX729" s="61" t="s">
        <v>1702</v>
      </c>
      <c r="AY729" s="61">
        <v>0</v>
      </c>
      <c r="AZ729" s="61">
        <v>0</v>
      </c>
      <c r="BA729" s="61">
        <v>0</v>
      </c>
      <c r="BB729" s="61" t="s">
        <v>3636</v>
      </c>
      <c r="BC729" s="61">
        <v>2</v>
      </c>
      <c r="BD729" s="61" t="b">
        <v>0</v>
      </c>
      <c r="BH729" s="47" t="s">
        <v>1197</v>
      </c>
      <c r="BI729" s="47" t="str">
        <f t="shared" si="22"/>
        <v>Z08</v>
      </c>
      <c r="BJ729" s="47">
        <v>1219</v>
      </c>
    </row>
    <row r="730" spans="1:62" hidden="1">
      <c r="A730" s="61" t="b">
        <v>0</v>
      </c>
      <c r="B730" s="62">
        <v>12859</v>
      </c>
      <c r="C730" s="61" t="s">
        <v>1702</v>
      </c>
      <c r="D730" s="61" t="s">
        <v>4781</v>
      </c>
      <c r="E730" s="61" t="s">
        <v>5855</v>
      </c>
      <c r="F730" s="61" t="s">
        <v>4865</v>
      </c>
      <c r="G730" s="62" t="s">
        <v>1702</v>
      </c>
      <c r="H730" s="61" t="s">
        <v>1043</v>
      </c>
      <c r="I730" s="61" t="s">
        <v>1675</v>
      </c>
      <c r="J730" s="61" t="s">
        <v>4782</v>
      </c>
      <c r="K730" s="61" t="s">
        <v>5855</v>
      </c>
      <c r="L730" s="61" t="s">
        <v>2032</v>
      </c>
      <c r="M730" s="61" t="s">
        <v>1894</v>
      </c>
      <c r="N730" s="61" t="s">
        <v>1702</v>
      </c>
      <c r="O730" s="61" t="s">
        <v>1954</v>
      </c>
      <c r="P730" s="61">
        <v>0.7</v>
      </c>
      <c r="Q730" s="61">
        <v>390</v>
      </c>
      <c r="R730" s="61">
        <v>440</v>
      </c>
      <c r="S730" s="61" t="s">
        <v>5856</v>
      </c>
      <c r="T730" s="61" t="s">
        <v>5856</v>
      </c>
      <c r="U730" s="61" t="s">
        <v>2041</v>
      </c>
      <c r="V730" s="61" t="s">
        <v>5857</v>
      </c>
      <c r="W730" s="61" t="s">
        <v>1967</v>
      </c>
      <c r="X730" s="61" t="s">
        <v>1447</v>
      </c>
      <c r="Y730" s="61" t="s">
        <v>4443</v>
      </c>
      <c r="Z730" s="62">
        <v>15</v>
      </c>
      <c r="AA730" s="61">
        <v>14</v>
      </c>
      <c r="AB730" s="62">
        <v>15</v>
      </c>
      <c r="AC730" s="61">
        <v>14</v>
      </c>
      <c r="AD730" s="62">
        <v>15</v>
      </c>
      <c r="AE730" s="61">
        <v>14</v>
      </c>
      <c r="AF730" s="61" t="s">
        <v>2037</v>
      </c>
      <c r="AG730" s="61" t="s">
        <v>1959</v>
      </c>
      <c r="AH730" s="61" t="s">
        <v>1702</v>
      </c>
      <c r="AI730" s="61">
        <v>0</v>
      </c>
      <c r="AJ730" s="61" t="s">
        <v>5585</v>
      </c>
      <c r="AK730" s="62">
        <v>2026</v>
      </c>
      <c r="AL730" s="62">
        <v>3</v>
      </c>
      <c r="AM730" s="62">
        <v>0</v>
      </c>
      <c r="AN730" s="62">
        <v>1</v>
      </c>
      <c r="AO730" s="62">
        <v>28</v>
      </c>
      <c r="AP730" s="61" t="s">
        <v>1043</v>
      </c>
      <c r="AQ730" s="61" t="s">
        <v>1221</v>
      </c>
      <c r="AR730" s="61" t="s">
        <v>5858</v>
      </c>
      <c r="AS730" s="61" t="s">
        <v>4491</v>
      </c>
      <c r="AT730" s="61" t="s">
        <v>1702</v>
      </c>
      <c r="AU730" s="61" t="b">
        <v>1</v>
      </c>
      <c r="AV730" s="61" t="b">
        <v>0</v>
      </c>
      <c r="AW730" s="61" t="s">
        <v>1702</v>
      </c>
      <c r="AX730" s="61" t="s">
        <v>1702</v>
      </c>
      <c r="AY730" s="61">
        <v>0</v>
      </c>
      <c r="AZ730" s="61">
        <v>0</v>
      </c>
      <c r="BA730" s="61">
        <v>0</v>
      </c>
      <c r="BB730" s="61" t="s">
        <v>3636</v>
      </c>
      <c r="BC730" s="61">
        <v>2</v>
      </c>
      <c r="BD730" s="61" t="b">
        <v>0</v>
      </c>
      <c r="BH730" s="47" t="s">
        <v>1197</v>
      </c>
      <c r="BI730" s="47" t="str">
        <f t="shared" si="22"/>
        <v>Z08</v>
      </c>
      <c r="BJ730" s="47">
        <v>1219</v>
      </c>
    </row>
    <row r="731" spans="1:62" hidden="1">
      <c r="A731" s="61" t="b">
        <v>0</v>
      </c>
      <c r="B731" s="62">
        <v>12860</v>
      </c>
      <c r="C731" s="61" t="s">
        <v>1702</v>
      </c>
      <c r="D731" s="61" t="s">
        <v>4781</v>
      </c>
      <c r="E731" s="61" t="s">
        <v>5861</v>
      </c>
      <c r="F731" s="61" t="s">
        <v>1702</v>
      </c>
      <c r="G731" s="62" t="s">
        <v>1702</v>
      </c>
      <c r="H731" s="61" t="s">
        <v>1702</v>
      </c>
      <c r="I731" s="61" t="s">
        <v>1675</v>
      </c>
      <c r="J731" s="61" t="s">
        <v>4782</v>
      </c>
      <c r="K731" s="61" t="s">
        <v>5861</v>
      </c>
      <c r="L731" s="61" t="s">
        <v>2032</v>
      </c>
      <c r="M731" s="61" t="s">
        <v>1894</v>
      </c>
      <c r="N731" s="61" t="s">
        <v>1702</v>
      </c>
      <c r="O731" s="61" t="s">
        <v>1954</v>
      </c>
      <c r="P731" s="61">
        <v>0.7</v>
      </c>
      <c r="Q731" s="61">
        <v>59</v>
      </c>
      <c r="R731" s="61">
        <v>0</v>
      </c>
      <c r="S731" s="61" t="s">
        <v>3621</v>
      </c>
      <c r="T731" s="61" t="s">
        <v>3621</v>
      </c>
      <c r="U731" s="61" t="s">
        <v>2041</v>
      </c>
      <c r="V731" s="61" t="s">
        <v>5862</v>
      </c>
      <c r="W731" s="61" t="s">
        <v>1967</v>
      </c>
      <c r="X731" s="61" t="s">
        <v>1447</v>
      </c>
      <c r="Y731" s="61" t="s">
        <v>4443</v>
      </c>
      <c r="Z731" s="62">
        <v>1</v>
      </c>
      <c r="AA731" s="61">
        <v>37</v>
      </c>
      <c r="AB731" s="62">
        <v>1</v>
      </c>
      <c r="AC731" s="61">
        <v>37</v>
      </c>
      <c r="AD731" s="62">
        <v>1</v>
      </c>
      <c r="AE731" s="61">
        <v>37</v>
      </c>
      <c r="AF731" s="61" t="s">
        <v>3418</v>
      </c>
      <c r="AG731" s="61" t="s">
        <v>1958</v>
      </c>
      <c r="AH731" s="61" t="s">
        <v>1702</v>
      </c>
      <c r="AI731" s="61">
        <v>0</v>
      </c>
      <c r="AJ731" s="61" t="s">
        <v>5511</v>
      </c>
      <c r="AK731" s="62">
        <v>2026</v>
      </c>
      <c r="AL731" s="62">
        <v>3</v>
      </c>
      <c r="AM731" s="62">
        <v>0</v>
      </c>
      <c r="AN731" s="62">
        <v>2</v>
      </c>
      <c r="AO731" s="62">
        <v>2</v>
      </c>
      <c r="AP731" s="61" t="s">
        <v>1702</v>
      </c>
      <c r="AQ731" s="61" t="s">
        <v>1702</v>
      </c>
      <c r="AR731" s="61" t="s">
        <v>1702</v>
      </c>
      <c r="AS731" s="61" t="s">
        <v>4491</v>
      </c>
      <c r="AT731" s="61" t="s">
        <v>1702</v>
      </c>
      <c r="AU731" s="61" t="b">
        <v>1</v>
      </c>
      <c r="AV731" s="61" t="b">
        <v>0</v>
      </c>
      <c r="AW731" s="61" t="s">
        <v>1702</v>
      </c>
      <c r="AX731" s="61" t="s">
        <v>1702</v>
      </c>
      <c r="AY731" s="61">
        <v>0</v>
      </c>
      <c r="AZ731" s="61">
        <v>0</v>
      </c>
      <c r="BA731" s="61">
        <v>0</v>
      </c>
      <c r="BB731" s="61" t="s">
        <v>3636</v>
      </c>
      <c r="BC731" s="61">
        <v>2</v>
      </c>
      <c r="BD731" s="61" t="b">
        <v>0</v>
      </c>
      <c r="BH731" s="47" t="s">
        <v>1197</v>
      </c>
      <c r="BI731" s="47" t="str">
        <f t="shared" si="22"/>
        <v>Z08</v>
      </c>
      <c r="BJ731" s="47">
        <v>1219</v>
      </c>
    </row>
    <row r="732" spans="1:62" hidden="1">
      <c r="A732" s="61" t="b">
        <v>0</v>
      </c>
      <c r="B732" s="62">
        <v>12861</v>
      </c>
      <c r="C732" s="61" t="s">
        <v>1702</v>
      </c>
      <c r="D732" s="61" t="s">
        <v>4781</v>
      </c>
      <c r="E732" s="61" t="s">
        <v>5863</v>
      </c>
      <c r="F732" s="61" t="s">
        <v>5481</v>
      </c>
      <c r="G732" s="62" t="s">
        <v>1702</v>
      </c>
      <c r="H732" s="61" t="s">
        <v>1389</v>
      </c>
      <c r="I732" s="61" t="s">
        <v>1675</v>
      </c>
      <c r="J732" s="61" t="s">
        <v>4782</v>
      </c>
      <c r="K732" s="61" t="s">
        <v>5863</v>
      </c>
      <c r="L732" s="61" t="s">
        <v>2032</v>
      </c>
      <c r="M732" s="61" t="s">
        <v>1894</v>
      </c>
      <c r="N732" s="61" t="s">
        <v>1702</v>
      </c>
      <c r="O732" s="61" t="s">
        <v>1954</v>
      </c>
      <c r="P732" s="61">
        <v>0.7</v>
      </c>
      <c r="Q732" s="61">
        <v>183</v>
      </c>
      <c r="R732" s="61">
        <v>218</v>
      </c>
      <c r="S732" s="61" t="s">
        <v>2341</v>
      </c>
      <c r="T732" s="61" t="s">
        <v>2341</v>
      </c>
      <c r="U732" s="61" t="s">
        <v>2041</v>
      </c>
      <c r="V732" s="61" t="s">
        <v>5864</v>
      </c>
      <c r="W732" s="61" t="s">
        <v>1967</v>
      </c>
      <c r="X732" s="61" t="s">
        <v>1447</v>
      </c>
      <c r="Y732" s="61" t="s">
        <v>4443</v>
      </c>
      <c r="Z732" s="62">
        <v>7</v>
      </c>
      <c r="AA732" s="61">
        <v>1</v>
      </c>
      <c r="AB732" s="62">
        <v>7</v>
      </c>
      <c r="AC732" s="61">
        <v>1</v>
      </c>
      <c r="AD732" s="62">
        <v>7</v>
      </c>
      <c r="AE732" s="61">
        <v>1</v>
      </c>
      <c r="AF732" s="61" t="s">
        <v>2062</v>
      </c>
      <c r="AG732" s="61" t="s">
        <v>1959</v>
      </c>
      <c r="AH732" s="61" t="s">
        <v>1702</v>
      </c>
      <c r="AI732" s="61">
        <v>0</v>
      </c>
      <c r="AJ732" s="61" t="s">
        <v>5519</v>
      </c>
      <c r="AK732" s="62">
        <v>2026</v>
      </c>
      <c r="AL732" s="62">
        <v>4</v>
      </c>
      <c r="AM732" s="62">
        <v>0</v>
      </c>
      <c r="AN732" s="62">
        <v>1</v>
      </c>
      <c r="AO732" s="62">
        <v>17</v>
      </c>
      <c r="AP732" s="61" t="s">
        <v>1389</v>
      </c>
      <c r="AQ732" s="61" t="s">
        <v>1221</v>
      </c>
      <c r="AR732" s="61" t="s">
        <v>2344</v>
      </c>
      <c r="AS732" s="61" t="s">
        <v>4491</v>
      </c>
      <c r="AT732" s="61" t="s">
        <v>1702</v>
      </c>
      <c r="AU732" s="61" t="b">
        <v>1</v>
      </c>
      <c r="AV732" s="61" t="b">
        <v>0</v>
      </c>
      <c r="AW732" s="61" t="s">
        <v>1702</v>
      </c>
      <c r="AX732" s="61" t="s">
        <v>1702</v>
      </c>
      <c r="AY732" s="61">
        <v>0</v>
      </c>
      <c r="AZ732" s="61">
        <v>0</v>
      </c>
      <c r="BA732" s="61">
        <v>0</v>
      </c>
      <c r="BB732" s="61" t="s">
        <v>3636</v>
      </c>
      <c r="BC732" s="61">
        <v>2</v>
      </c>
      <c r="BD732" s="61" t="b">
        <v>0</v>
      </c>
      <c r="BH732" s="47" t="s">
        <v>1197</v>
      </c>
      <c r="BI732" s="47" t="str">
        <f t="shared" si="22"/>
        <v>Z08</v>
      </c>
      <c r="BJ732" s="47">
        <v>1219</v>
      </c>
    </row>
    <row r="733" spans="1:62" hidden="1">
      <c r="A733" s="61" t="b">
        <v>0</v>
      </c>
      <c r="B733" s="62">
        <v>12862</v>
      </c>
      <c r="C733" s="61" t="s">
        <v>1702</v>
      </c>
      <c r="D733" s="61" t="s">
        <v>4781</v>
      </c>
      <c r="E733" s="61" t="s">
        <v>6996</v>
      </c>
      <c r="F733" s="61" t="s">
        <v>5489</v>
      </c>
      <c r="G733" s="62" t="s">
        <v>1702</v>
      </c>
      <c r="H733" s="61" t="s">
        <v>686</v>
      </c>
      <c r="I733" s="61" t="s">
        <v>1675</v>
      </c>
      <c r="J733" s="61" t="s">
        <v>4782</v>
      </c>
      <c r="K733" s="61" t="s">
        <v>6996</v>
      </c>
      <c r="L733" s="61" t="s">
        <v>2032</v>
      </c>
      <c r="M733" s="61" t="s">
        <v>1894</v>
      </c>
      <c r="N733" s="61" t="s">
        <v>1702</v>
      </c>
      <c r="O733" s="61" t="s">
        <v>1954</v>
      </c>
      <c r="P733" s="61">
        <v>0.7</v>
      </c>
      <c r="Q733" s="61">
        <v>125</v>
      </c>
      <c r="R733" s="61">
        <v>194</v>
      </c>
      <c r="S733" s="61" t="s">
        <v>2782</v>
      </c>
      <c r="T733" s="61" t="s">
        <v>2782</v>
      </c>
      <c r="U733" s="61" t="s">
        <v>2041</v>
      </c>
      <c r="V733" s="61" t="s">
        <v>6997</v>
      </c>
      <c r="W733" s="61" t="s">
        <v>1967</v>
      </c>
      <c r="X733" s="61" t="s">
        <v>1447</v>
      </c>
      <c r="Y733" s="61" t="s">
        <v>4443</v>
      </c>
      <c r="Z733" s="62">
        <v>275</v>
      </c>
      <c r="AA733" s="61">
        <v>38</v>
      </c>
      <c r="AB733" s="62">
        <v>275</v>
      </c>
      <c r="AC733" s="61">
        <v>38</v>
      </c>
      <c r="AD733" s="62">
        <v>275</v>
      </c>
      <c r="AE733" s="61">
        <v>38</v>
      </c>
      <c r="AF733" s="61" t="s">
        <v>2410</v>
      </c>
      <c r="AG733" s="61" t="s">
        <v>1959</v>
      </c>
      <c r="AH733" s="61" t="s">
        <v>1702</v>
      </c>
      <c r="AI733" s="61">
        <v>0</v>
      </c>
      <c r="AJ733" s="61" t="s">
        <v>6656</v>
      </c>
      <c r="AK733" s="62">
        <v>2026</v>
      </c>
      <c r="AL733" s="62">
        <v>4</v>
      </c>
      <c r="AM733" s="62">
        <v>0</v>
      </c>
      <c r="AN733" s="62">
        <v>0</v>
      </c>
      <c r="AO733" s="62">
        <v>25</v>
      </c>
      <c r="AP733" s="61" t="s">
        <v>686</v>
      </c>
      <c r="AQ733" s="61" t="s">
        <v>1221</v>
      </c>
      <c r="AR733" s="61" t="s">
        <v>2783</v>
      </c>
      <c r="AS733" s="61" t="s">
        <v>4491</v>
      </c>
      <c r="AT733" s="61" t="s">
        <v>1702</v>
      </c>
      <c r="AU733" s="61" t="b">
        <v>1</v>
      </c>
      <c r="AV733" s="61" t="b">
        <v>0</v>
      </c>
      <c r="AW733" s="61" t="s">
        <v>1702</v>
      </c>
      <c r="AX733" s="61" t="s">
        <v>1702</v>
      </c>
      <c r="AY733" s="61">
        <v>0</v>
      </c>
      <c r="AZ733" s="61">
        <v>0</v>
      </c>
      <c r="BA733" s="61">
        <v>0</v>
      </c>
      <c r="BB733" s="61" t="s">
        <v>3636</v>
      </c>
      <c r="BC733" s="61">
        <v>2</v>
      </c>
      <c r="BD733" s="61" t="b">
        <v>0</v>
      </c>
      <c r="BH733" s="47" t="s">
        <v>1197</v>
      </c>
      <c r="BI733" s="47" t="str">
        <f t="shared" si="22"/>
        <v>Z08</v>
      </c>
      <c r="BJ733" s="47">
        <v>1219</v>
      </c>
    </row>
    <row r="734" spans="1:62" hidden="1">
      <c r="A734" s="61" t="b">
        <v>0</v>
      </c>
      <c r="B734" s="62">
        <v>12863</v>
      </c>
      <c r="C734" s="61" t="s">
        <v>1702</v>
      </c>
      <c r="D734" s="61" t="s">
        <v>4485</v>
      </c>
      <c r="E734" s="61" t="s">
        <v>5266</v>
      </c>
      <c r="F734" s="61" t="s">
        <v>1702</v>
      </c>
      <c r="G734" s="62" t="s">
        <v>1702</v>
      </c>
      <c r="H734" s="61" t="s">
        <v>1702</v>
      </c>
      <c r="I734" s="61" t="s">
        <v>1675</v>
      </c>
      <c r="J734" s="61" t="s">
        <v>4486</v>
      </c>
      <c r="K734" s="61" t="s">
        <v>5266</v>
      </c>
      <c r="L734" s="61" t="s">
        <v>2032</v>
      </c>
      <c r="M734" s="61" t="s">
        <v>1894</v>
      </c>
      <c r="N734" s="61" t="s">
        <v>1702</v>
      </c>
      <c r="O734" s="61" t="s">
        <v>1954</v>
      </c>
      <c r="P734" s="61">
        <v>0.7</v>
      </c>
      <c r="Q734" s="61">
        <v>47</v>
      </c>
      <c r="R734" s="61">
        <v>0</v>
      </c>
      <c r="S734" s="61" t="s">
        <v>3410</v>
      </c>
      <c r="T734" s="61" t="s">
        <v>3410</v>
      </c>
      <c r="U734" s="61" t="s">
        <v>2041</v>
      </c>
      <c r="V734" s="61" t="s">
        <v>5267</v>
      </c>
      <c r="W734" s="61" t="s">
        <v>1967</v>
      </c>
      <c r="X734" s="61" t="s">
        <v>1447</v>
      </c>
      <c r="Y734" s="61" t="s">
        <v>4443</v>
      </c>
      <c r="Z734" s="62">
        <v>1</v>
      </c>
      <c r="AA734" s="61">
        <v>60</v>
      </c>
      <c r="AB734" s="62">
        <v>1</v>
      </c>
      <c r="AC734" s="61">
        <v>60</v>
      </c>
      <c r="AD734" s="62">
        <v>1</v>
      </c>
      <c r="AE734" s="61">
        <v>60</v>
      </c>
      <c r="AF734" s="61" t="s">
        <v>2295</v>
      </c>
      <c r="AG734" s="61" t="s">
        <v>1958</v>
      </c>
      <c r="AH734" s="61" t="s">
        <v>1702</v>
      </c>
      <c r="AI734" s="61">
        <v>0</v>
      </c>
      <c r="AJ734" s="61" t="s">
        <v>5025</v>
      </c>
      <c r="AK734" s="62">
        <v>2026</v>
      </c>
      <c r="AL734" s="62">
        <v>3</v>
      </c>
      <c r="AM734" s="62">
        <v>0</v>
      </c>
      <c r="AN734" s="62">
        <v>2</v>
      </c>
      <c r="AO734" s="62">
        <v>14</v>
      </c>
      <c r="AP734" s="61" t="s">
        <v>1702</v>
      </c>
      <c r="AQ734" s="61" t="s">
        <v>1702</v>
      </c>
      <c r="AR734" s="61" t="s">
        <v>1702</v>
      </c>
      <c r="AS734" s="61" t="s">
        <v>4470</v>
      </c>
      <c r="AT734" s="61" t="s">
        <v>1702</v>
      </c>
      <c r="AU734" s="61" t="b">
        <v>1</v>
      </c>
      <c r="AV734" s="61" t="b">
        <v>0</v>
      </c>
      <c r="AW734" s="61" t="s">
        <v>1702</v>
      </c>
      <c r="AX734" s="61" t="s">
        <v>1702</v>
      </c>
      <c r="AY734" s="61">
        <v>0</v>
      </c>
      <c r="AZ734" s="61">
        <v>0</v>
      </c>
      <c r="BA734" s="61">
        <v>0</v>
      </c>
      <c r="BB734" s="61" t="s">
        <v>3636</v>
      </c>
      <c r="BC734" s="61">
        <v>2</v>
      </c>
      <c r="BD734" s="61" t="b">
        <v>0</v>
      </c>
      <c r="BH734" s="47" t="s">
        <v>1197</v>
      </c>
      <c r="BI734" s="47" t="str">
        <f t="shared" si="22"/>
        <v>Z08</v>
      </c>
      <c r="BJ734" s="47">
        <v>1219</v>
      </c>
    </row>
    <row r="735" spans="1:62" hidden="1">
      <c r="A735" s="61" t="b">
        <v>0</v>
      </c>
      <c r="B735" s="62">
        <v>12864</v>
      </c>
      <c r="C735" s="61" t="s">
        <v>1702</v>
      </c>
      <c r="D735" s="61" t="s">
        <v>4487</v>
      </c>
      <c r="E735" s="61" t="s">
        <v>5270</v>
      </c>
      <c r="F735" s="61" t="s">
        <v>1702</v>
      </c>
      <c r="G735" s="62" t="s">
        <v>1702</v>
      </c>
      <c r="H735" s="61" t="s">
        <v>1702</v>
      </c>
      <c r="I735" s="61" t="s">
        <v>1675</v>
      </c>
      <c r="J735" s="61" t="s">
        <v>4488</v>
      </c>
      <c r="K735" s="61" t="s">
        <v>5270</v>
      </c>
      <c r="L735" s="61" t="s">
        <v>2032</v>
      </c>
      <c r="M735" s="61" t="s">
        <v>1894</v>
      </c>
      <c r="N735" s="61" t="s">
        <v>1702</v>
      </c>
      <c r="O735" s="61" t="s">
        <v>1954</v>
      </c>
      <c r="P735" s="61">
        <v>0.7</v>
      </c>
      <c r="Q735" s="61">
        <v>80</v>
      </c>
      <c r="R735" s="61">
        <v>0</v>
      </c>
      <c r="S735" s="61" t="s">
        <v>4758</v>
      </c>
      <c r="T735" s="61" t="s">
        <v>4758</v>
      </c>
      <c r="U735" s="61" t="s">
        <v>2041</v>
      </c>
      <c r="V735" s="61" t="s">
        <v>5271</v>
      </c>
      <c r="W735" s="61" t="s">
        <v>1967</v>
      </c>
      <c r="X735" s="61" t="s">
        <v>1447</v>
      </c>
      <c r="Y735" s="61" t="s">
        <v>4443</v>
      </c>
      <c r="Z735" s="62">
        <v>1</v>
      </c>
      <c r="AA735" s="61">
        <v>109</v>
      </c>
      <c r="AB735" s="62">
        <v>1</v>
      </c>
      <c r="AC735" s="61">
        <v>109</v>
      </c>
      <c r="AD735" s="62">
        <v>1</v>
      </c>
      <c r="AE735" s="61">
        <v>109</v>
      </c>
      <c r="AF735" s="61" t="s">
        <v>2295</v>
      </c>
      <c r="AG735" s="61" t="s">
        <v>1958</v>
      </c>
      <c r="AH735" s="61" t="s">
        <v>1702</v>
      </c>
      <c r="AI735" s="61">
        <v>0</v>
      </c>
      <c r="AJ735" s="61" t="s">
        <v>4989</v>
      </c>
      <c r="AK735" s="62">
        <v>2026</v>
      </c>
      <c r="AL735" s="62">
        <v>2</v>
      </c>
      <c r="AM735" s="62">
        <v>0</v>
      </c>
      <c r="AN735" s="62">
        <v>3</v>
      </c>
      <c r="AO735" s="62">
        <v>4</v>
      </c>
      <c r="AP735" s="61" t="s">
        <v>1702</v>
      </c>
      <c r="AQ735" s="61" t="s">
        <v>1702</v>
      </c>
      <c r="AR735" s="61" t="s">
        <v>1702</v>
      </c>
      <c r="AS735" s="61" t="s">
        <v>4477</v>
      </c>
      <c r="AT735" s="61" t="s">
        <v>1702</v>
      </c>
      <c r="AU735" s="61" t="b">
        <v>1</v>
      </c>
      <c r="AV735" s="61" t="b">
        <v>0</v>
      </c>
      <c r="AW735" s="61" t="s">
        <v>1702</v>
      </c>
      <c r="AX735" s="61" t="s">
        <v>1702</v>
      </c>
      <c r="AY735" s="61">
        <v>0</v>
      </c>
      <c r="AZ735" s="61">
        <v>0</v>
      </c>
      <c r="BA735" s="61">
        <v>0</v>
      </c>
      <c r="BB735" s="61" t="s">
        <v>3636</v>
      </c>
      <c r="BC735" s="61">
        <v>2</v>
      </c>
      <c r="BD735" s="61" t="b">
        <v>0</v>
      </c>
      <c r="BH735" s="47" t="s">
        <v>1197</v>
      </c>
      <c r="BI735" s="47" t="str">
        <f t="shared" si="22"/>
        <v>Z08</v>
      </c>
      <c r="BJ735" s="47">
        <v>1219</v>
      </c>
    </row>
    <row r="736" spans="1:62" hidden="1">
      <c r="A736" s="61" t="b">
        <v>0</v>
      </c>
      <c r="B736" s="62">
        <v>12865</v>
      </c>
      <c r="C736" s="61" t="s">
        <v>1702</v>
      </c>
      <c r="D736" s="61" t="s">
        <v>4489</v>
      </c>
      <c r="E736" s="61" t="s">
        <v>5272</v>
      </c>
      <c r="F736" s="61" t="s">
        <v>2030</v>
      </c>
      <c r="G736" s="62" t="s">
        <v>1702</v>
      </c>
      <c r="H736" s="61" t="s">
        <v>1702</v>
      </c>
      <c r="I736" s="61" t="s">
        <v>1675</v>
      </c>
      <c r="J736" s="61" t="s">
        <v>4490</v>
      </c>
      <c r="K736" s="61" t="s">
        <v>5273</v>
      </c>
      <c r="L736" s="61" t="s">
        <v>2032</v>
      </c>
      <c r="M736" s="61" t="s">
        <v>1894</v>
      </c>
      <c r="N736" s="61" t="s">
        <v>1702</v>
      </c>
      <c r="O736" s="61" t="s">
        <v>1954</v>
      </c>
      <c r="P736" s="61">
        <v>0.7</v>
      </c>
      <c r="Q736" s="61">
        <v>350</v>
      </c>
      <c r="R736" s="61">
        <v>438</v>
      </c>
      <c r="S736" s="61" t="s">
        <v>3206</v>
      </c>
      <c r="T736" s="61" t="s">
        <v>1702</v>
      </c>
      <c r="U736" s="61" t="s">
        <v>2041</v>
      </c>
      <c r="V736" s="61" t="s">
        <v>5274</v>
      </c>
      <c r="W736" s="61" t="s">
        <v>1967</v>
      </c>
      <c r="X736" s="61" t="s">
        <v>1447</v>
      </c>
      <c r="Y736" s="61" t="s">
        <v>4443</v>
      </c>
      <c r="Z736" s="62">
        <v>17</v>
      </c>
      <c r="AA736" s="61">
        <v>14</v>
      </c>
      <c r="AB736" s="62">
        <v>17</v>
      </c>
      <c r="AC736" s="61">
        <v>14</v>
      </c>
      <c r="AD736" s="62">
        <v>17</v>
      </c>
      <c r="AE736" s="61">
        <v>14</v>
      </c>
      <c r="AF736" s="61" t="s">
        <v>2095</v>
      </c>
      <c r="AG736" s="61" t="s">
        <v>3737</v>
      </c>
      <c r="AH736" s="61" t="s">
        <v>5275</v>
      </c>
      <c r="AI736" s="61">
        <v>0</v>
      </c>
      <c r="AJ736" s="61" t="s">
        <v>4848</v>
      </c>
      <c r="AK736" s="62">
        <v>2026</v>
      </c>
      <c r="AL736" s="62">
        <v>2</v>
      </c>
      <c r="AM736" s="62">
        <v>0</v>
      </c>
      <c r="AN736" s="62">
        <v>2</v>
      </c>
      <c r="AO736" s="62">
        <v>28</v>
      </c>
      <c r="AP736" s="61" t="s">
        <v>1702</v>
      </c>
      <c r="AQ736" s="61" t="s">
        <v>1702</v>
      </c>
      <c r="AR736" s="61" t="s">
        <v>1702</v>
      </c>
      <c r="AS736" s="61" t="s">
        <v>4491</v>
      </c>
      <c r="AT736" s="61" t="s">
        <v>1702</v>
      </c>
      <c r="AU736" s="61" t="b">
        <v>1</v>
      </c>
      <c r="AV736" s="61" t="b">
        <v>0</v>
      </c>
      <c r="AW736" s="61" t="s">
        <v>1702</v>
      </c>
      <c r="AX736" s="61" t="s">
        <v>1702</v>
      </c>
      <c r="AY736" s="61">
        <v>0</v>
      </c>
      <c r="AZ736" s="61">
        <v>0</v>
      </c>
      <c r="BA736" s="61">
        <v>0</v>
      </c>
      <c r="BB736" s="61" t="s">
        <v>3636</v>
      </c>
      <c r="BC736" s="61">
        <v>2</v>
      </c>
      <c r="BD736" s="61" t="b">
        <v>0</v>
      </c>
      <c r="BH736" s="47" t="s">
        <v>1197</v>
      </c>
      <c r="BI736" s="47" t="str">
        <f t="shared" si="22"/>
        <v>Z08</v>
      </c>
      <c r="BJ736" s="47">
        <v>1219</v>
      </c>
    </row>
    <row r="737" spans="1:62" hidden="1">
      <c r="A737" s="61" t="b">
        <v>0</v>
      </c>
      <c r="B737" s="62">
        <v>12866</v>
      </c>
      <c r="C737" s="61" t="s">
        <v>1702</v>
      </c>
      <c r="D737" s="61" t="s">
        <v>4489</v>
      </c>
      <c r="E737" s="61" t="s">
        <v>5276</v>
      </c>
      <c r="F737" s="61" t="s">
        <v>2030</v>
      </c>
      <c r="G737" s="62" t="s">
        <v>1702</v>
      </c>
      <c r="H737" s="61" t="s">
        <v>1702</v>
      </c>
      <c r="I737" s="61" t="s">
        <v>1675</v>
      </c>
      <c r="J737" s="61" t="s">
        <v>4490</v>
      </c>
      <c r="K737" s="61" t="s">
        <v>5277</v>
      </c>
      <c r="L737" s="61" t="s">
        <v>2032</v>
      </c>
      <c r="M737" s="61" t="s">
        <v>1894</v>
      </c>
      <c r="N737" s="61" t="s">
        <v>1702</v>
      </c>
      <c r="O737" s="61" t="s">
        <v>1954</v>
      </c>
      <c r="P737" s="61">
        <v>0.7</v>
      </c>
      <c r="Q737" s="61">
        <v>494</v>
      </c>
      <c r="R737" s="61">
        <v>618</v>
      </c>
      <c r="S737" s="61" t="s">
        <v>3620</v>
      </c>
      <c r="T737" s="61" t="s">
        <v>1702</v>
      </c>
      <c r="U737" s="61" t="s">
        <v>2041</v>
      </c>
      <c r="V737" s="61" t="s">
        <v>5278</v>
      </c>
      <c r="W737" s="61" t="s">
        <v>1967</v>
      </c>
      <c r="X737" s="61" t="s">
        <v>1447</v>
      </c>
      <c r="Y737" s="61" t="s">
        <v>4443</v>
      </c>
      <c r="Z737" s="62">
        <v>23</v>
      </c>
      <c r="AA737" s="61">
        <v>38</v>
      </c>
      <c r="AB737" s="62">
        <v>23</v>
      </c>
      <c r="AC737" s="61">
        <v>38</v>
      </c>
      <c r="AD737" s="62">
        <v>23</v>
      </c>
      <c r="AE737" s="61">
        <v>38</v>
      </c>
      <c r="AF737" s="61" t="s">
        <v>2095</v>
      </c>
      <c r="AG737" s="61" t="s">
        <v>3737</v>
      </c>
      <c r="AH737" s="61" t="s">
        <v>5279</v>
      </c>
      <c r="AI737" s="61">
        <v>0</v>
      </c>
      <c r="AJ737" s="61" t="s">
        <v>4848</v>
      </c>
      <c r="AK737" s="62">
        <v>2026</v>
      </c>
      <c r="AL737" s="62">
        <v>2</v>
      </c>
      <c r="AM737" s="62">
        <v>0</v>
      </c>
      <c r="AN737" s="62">
        <v>2</v>
      </c>
      <c r="AO737" s="62">
        <v>28</v>
      </c>
      <c r="AP737" s="61" t="s">
        <v>1702</v>
      </c>
      <c r="AQ737" s="61" t="s">
        <v>1702</v>
      </c>
      <c r="AR737" s="61" t="s">
        <v>1702</v>
      </c>
      <c r="AS737" s="61" t="s">
        <v>4491</v>
      </c>
      <c r="AT737" s="61" t="s">
        <v>1702</v>
      </c>
      <c r="AU737" s="61" t="b">
        <v>1</v>
      </c>
      <c r="AV737" s="61" t="b">
        <v>0</v>
      </c>
      <c r="AW737" s="61" t="s">
        <v>1702</v>
      </c>
      <c r="AX737" s="61" t="s">
        <v>1702</v>
      </c>
      <c r="AY737" s="61">
        <v>0</v>
      </c>
      <c r="AZ737" s="61">
        <v>0</v>
      </c>
      <c r="BA737" s="61">
        <v>0</v>
      </c>
      <c r="BB737" s="61" t="s">
        <v>3636</v>
      </c>
      <c r="BC737" s="61">
        <v>2</v>
      </c>
      <c r="BD737" s="61" t="b">
        <v>0</v>
      </c>
      <c r="BH737" s="47" t="s">
        <v>1197</v>
      </c>
      <c r="BI737" s="47" t="str">
        <f t="shared" si="22"/>
        <v>Z08</v>
      </c>
      <c r="BJ737" s="47">
        <v>1219</v>
      </c>
    </row>
    <row r="738" spans="1:62" hidden="1">
      <c r="A738" s="61" t="b">
        <v>0</v>
      </c>
      <c r="B738" s="62">
        <v>12867</v>
      </c>
      <c r="C738" s="61" t="s">
        <v>1702</v>
      </c>
      <c r="D738" s="61" t="s">
        <v>4489</v>
      </c>
      <c r="E738" s="61" t="s">
        <v>5280</v>
      </c>
      <c r="F738" s="61" t="s">
        <v>2065</v>
      </c>
      <c r="G738" s="62" t="s">
        <v>1702</v>
      </c>
      <c r="H738" s="61" t="s">
        <v>1702</v>
      </c>
      <c r="I738" s="61" t="s">
        <v>1675</v>
      </c>
      <c r="J738" s="61" t="s">
        <v>4490</v>
      </c>
      <c r="K738" s="61" t="s">
        <v>5281</v>
      </c>
      <c r="L738" s="61" t="s">
        <v>2032</v>
      </c>
      <c r="M738" s="61" t="s">
        <v>1894</v>
      </c>
      <c r="N738" s="61" t="s">
        <v>1702</v>
      </c>
      <c r="O738" s="61" t="s">
        <v>1954</v>
      </c>
      <c r="P738" s="61">
        <v>0.7</v>
      </c>
      <c r="Q738" s="61">
        <v>427</v>
      </c>
      <c r="R738" s="61">
        <v>719</v>
      </c>
      <c r="S738" s="61" t="s">
        <v>3209</v>
      </c>
      <c r="T738" s="61" t="s">
        <v>1702</v>
      </c>
      <c r="U738" s="61" t="s">
        <v>2041</v>
      </c>
      <c r="V738" s="61" t="s">
        <v>5282</v>
      </c>
      <c r="W738" s="61" t="s">
        <v>1967</v>
      </c>
      <c r="X738" s="61" t="s">
        <v>1447</v>
      </c>
      <c r="Y738" s="61" t="s">
        <v>4443</v>
      </c>
      <c r="Z738" s="62">
        <v>51</v>
      </c>
      <c r="AA738" s="61">
        <v>88</v>
      </c>
      <c r="AB738" s="62">
        <v>51</v>
      </c>
      <c r="AC738" s="61">
        <v>88</v>
      </c>
      <c r="AD738" s="62">
        <v>51</v>
      </c>
      <c r="AE738" s="61">
        <v>88</v>
      </c>
      <c r="AF738" s="61" t="s">
        <v>2116</v>
      </c>
      <c r="AG738" s="61" t="s">
        <v>3737</v>
      </c>
      <c r="AH738" s="61" t="s">
        <v>5283</v>
      </c>
      <c r="AI738" s="61">
        <v>0</v>
      </c>
      <c r="AJ738" s="61" t="s">
        <v>4967</v>
      </c>
      <c r="AK738" s="62">
        <v>2026</v>
      </c>
      <c r="AL738" s="62">
        <v>2</v>
      </c>
      <c r="AM738" s="62">
        <v>0</v>
      </c>
      <c r="AN738" s="62">
        <v>2</v>
      </c>
      <c r="AO738" s="62">
        <v>27</v>
      </c>
      <c r="AP738" s="61" t="s">
        <v>1702</v>
      </c>
      <c r="AQ738" s="61" t="s">
        <v>1702</v>
      </c>
      <c r="AR738" s="61" t="s">
        <v>1702</v>
      </c>
      <c r="AS738" s="61" t="s">
        <v>4491</v>
      </c>
      <c r="AT738" s="61" t="s">
        <v>1702</v>
      </c>
      <c r="AU738" s="61" t="b">
        <v>1</v>
      </c>
      <c r="AV738" s="61" t="b">
        <v>0</v>
      </c>
      <c r="AW738" s="61" t="s">
        <v>1702</v>
      </c>
      <c r="AX738" s="61" t="s">
        <v>1702</v>
      </c>
      <c r="AY738" s="61">
        <v>0</v>
      </c>
      <c r="AZ738" s="61">
        <v>0</v>
      </c>
      <c r="BA738" s="61">
        <v>0</v>
      </c>
      <c r="BB738" s="61" t="s">
        <v>3636</v>
      </c>
      <c r="BC738" s="61">
        <v>2</v>
      </c>
      <c r="BD738" s="61" t="b">
        <v>0</v>
      </c>
      <c r="BH738" s="47" t="s">
        <v>1197</v>
      </c>
      <c r="BI738" s="47" t="str">
        <f t="shared" si="22"/>
        <v>Z08</v>
      </c>
      <c r="BJ738" s="47">
        <v>1219</v>
      </c>
    </row>
    <row r="739" spans="1:62" hidden="1">
      <c r="A739" s="61" t="b">
        <v>0</v>
      </c>
      <c r="B739" s="62">
        <v>12868</v>
      </c>
      <c r="C739" s="61" t="s">
        <v>1702</v>
      </c>
      <c r="D739" s="61" t="s">
        <v>4489</v>
      </c>
      <c r="E739" s="61" t="s">
        <v>5865</v>
      </c>
      <c r="F739" s="61" t="s">
        <v>2030</v>
      </c>
      <c r="G739" s="62" t="s">
        <v>1702</v>
      </c>
      <c r="H739" s="61" t="s">
        <v>920</v>
      </c>
      <c r="I739" s="61" t="s">
        <v>1675</v>
      </c>
      <c r="J739" s="61" t="s">
        <v>4490</v>
      </c>
      <c r="K739" s="61" t="s">
        <v>5865</v>
      </c>
      <c r="L739" s="61" t="s">
        <v>2032</v>
      </c>
      <c r="M739" s="61" t="s">
        <v>1894</v>
      </c>
      <c r="N739" s="61" t="s">
        <v>1702</v>
      </c>
      <c r="O739" s="61" t="s">
        <v>1954</v>
      </c>
      <c r="P739" s="61">
        <v>0.7</v>
      </c>
      <c r="Q739" s="61">
        <v>175</v>
      </c>
      <c r="R739" s="61">
        <v>1220</v>
      </c>
      <c r="S739" s="61" t="s">
        <v>5866</v>
      </c>
      <c r="T739" s="61" t="s">
        <v>5866</v>
      </c>
      <c r="U739" s="61" t="s">
        <v>2041</v>
      </c>
      <c r="V739" s="61" t="s">
        <v>5867</v>
      </c>
      <c r="W739" s="61" t="s">
        <v>1967</v>
      </c>
      <c r="X739" s="61" t="s">
        <v>1447</v>
      </c>
      <c r="Y739" s="61" t="s">
        <v>4443</v>
      </c>
      <c r="Z739" s="62">
        <v>100</v>
      </c>
      <c r="AA739" s="61">
        <v>118</v>
      </c>
      <c r="AB739" s="62">
        <v>100</v>
      </c>
      <c r="AC739" s="61">
        <v>118</v>
      </c>
      <c r="AD739" s="62">
        <v>100</v>
      </c>
      <c r="AE739" s="61">
        <v>118</v>
      </c>
      <c r="AF739" s="61" t="s">
        <v>2900</v>
      </c>
      <c r="AG739" s="61" t="s">
        <v>1959</v>
      </c>
      <c r="AH739" s="61" t="s">
        <v>1702</v>
      </c>
      <c r="AI739" s="61">
        <v>0</v>
      </c>
      <c r="AJ739" s="61" t="s">
        <v>5408</v>
      </c>
      <c r="AK739" s="62">
        <v>2026</v>
      </c>
      <c r="AL739" s="62">
        <v>3</v>
      </c>
      <c r="AM739" s="62">
        <v>0</v>
      </c>
      <c r="AN739" s="62">
        <v>1</v>
      </c>
      <c r="AO739" s="62">
        <v>22</v>
      </c>
      <c r="AP739" s="61" t="s">
        <v>920</v>
      </c>
      <c r="AQ739" s="61" t="s">
        <v>1221</v>
      </c>
      <c r="AR739" s="61" t="s">
        <v>5868</v>
      </c>
      <c r="AS739" s="61" t="s">
        <v>4491</v>
      </c>
      <c r="AT739" s="61" t="s">
        <v>1702</v>
      </c>
      <c r="AU739" s="61" t="b">
        <v>1</v>
      </c>
      <c r="AV739" s="61" t="b">
        <v>0</v>
      </c>
      <c r="AW739" s="61" t="s">
        <v>1702</v>
      </c>
      <c r="AX739" s="61" t="s">
        <v>1702</v>
      </c>
      <c r="AY739" s="61">
        <v>0</v>
      </c>
      <c r="AZ739" s="61">
        <v>0</v>
      </c>
      <c r="BA739" s="61">
        <v>0</v>
      </c>
      <c r="BB739" s="61" t="s">
        <v>3636</v>
      </c>
      <c r="BC739" s="61">
        <v>2</v>
      </c>
      <c r="BD739" s="61" t="b">
        <v>0</v>
      </c>
      <c r="BH739" s="47" t="s">
        <v>1197</v>
      </c>
      <c r="BI739" s="47" t="str">
        <f t="shared" si="22"/>
        <v>Z08</v>
      </c>
      <c r="BJ739" s="47">
        <v>1219</v>
      </c>
    </row>
    <row r="740" spans="1:62" hidden="1">
      <c r="A740" s="61" t="b">
        <v>0</v>
      </c>
      <c r="B740" s="62">
        <v>12869</v>
      </c>
      <c r="C740" s="61" t="s">
        <v>1702</v>
      </c>
      <c r="D740" s="61" t="s">
        <v>4489</v>
      </c>
      <c r="E740" s="61" t="s">
        <v>5869</v>
      </c>
      <c r="F740" s="61" t="s">
        <v>2030</v>
      </c>
      <c r="G740" s="62" t="s">
        <v>1702</v>
      </c>
      <c r="H740" s="61" t="s">
        <v>920</v>
      </c>
      <c r="I740" s="61" t="s">
        <v>1675</v>
      </c>
      <c r="J740" s="61" t="s">
        <v>4490</v>
      </c>
      <c r="K740" s="61" t="s">
        <v>5869</v>
      </c>
      <c r="L740" s="61" t="s">
        <v>2032</v>
      </c>
      <c r="M740" s="61" t="s">
        <v>1894</v>
      </c>
      <c r="N740" s="61" t="s">
        <v>1702</v>
      </c>
      <c r="O740" s="61" t="s">
        <v>1954</v>
      </c>
      <c r="P740" s="61">
        <v>0.7</v>
      </c>
      <c r="Q740" s="61">
        <v>175</v>
      </c>
      <c r="R740" s="61">
        <v>1220</v>
      </c>
      <c r="S740" s="61" t="s">
        <v>5866</v>
      </c>
      <c r="T740" s="61" t="s">
        <v>5866</v>
      </c>
      <c r="U740" s="61" t="s">
        <v>2041</v>
      </c>
      <c r="V740" s="61" t="s">
        <v>5867</v>
      </c>
      <c r="W740" s="61" t="s">
        <v>1967</v>
      </c>
      <c r="X740" s="61" t="s">
        <v>1447</v>
      </c>
      <c r="Y740" s="61" t="s">
        <v>4443</v>
      </c>
      <c r="Z740" s="62">
        <v>77</v>
      </c>
      <c r="AA740" s="61">
        <v>91</v>
      </c>
      <c r="AB740" s="62">
        <v>77</v>
      </c>
      <c r="AC740" s="61">
        <v>91</v>
      </c>
      <c r="AD740" s="62">
        <v>77</v>
      </c>
      <c r="AE740" s="61">
        <v>91</v>
      </c>
      <c r="AF740" s="61" t="s">
        <v>2900</v>
      </c>
      <c r="AG740" s="61" t="s">
        <v>1959</v>
      </c>
      <c r="AH740" s="61" t="s">
        <v>1702</v>
      </c>
      <c r="AI740" s="61">
        <v>0</v>
      </c>
      <c r="AJ740" s="61" t="s">
        <v>5408</v>
      </c>
      <c r="AK740" s="62">
        <v>2026</v>
      </c>
      <c r="AL740" s="62">
        <v>3</v>
      </c>
      <c r="AM740" s="62">
        <v>0</v>
      </c>
      <c r="AN740" s="62">
        <v>1</v>
      </c>
      <c r="AO740" s="62">
        <v>22</v>
      </c>
      <c r="AP740" s="61" t="s">
        <v>920</v>
      </c>
      <c r="AQ740" s="61" t="s">
        <v>1221</v>
      </c>
      <c r="AR740" s="61" t="s">
        <v>5868</v>
      </c>
      <c r="AS740" s="61" t="s">
        <v>4491</v>
      </c>
      <c r="AT740" s="61" t="s">
        <v>1702</v>
      </c>
      <c r="AU740" s="61" t="b">
        <v>1</v>
      </c>
      <c r="AV740" s="61" t="b">
        <v>0</v>
      </c>
      <c r="AW740" s="61" t="s">
        <v>1702</v>
      </c>
      <c r="AX740" s="61" t="s">
        <v>1702</v>
      </c>
      <c r="AY740" s="61">
        <v>0</v>
      </c>
      <c r="AZ740" s="61">
        <v>0</v>
      </c>
      <c r="BA740" s="61">
        <v>0</v>
      </c>
      <c r="BB740" s="61" t="s">
        <v>3636</v>
      </c>
      <c r="BC740" s="61">
        <v>2</v>
      </c>
      <c r="BD740" s="61" t="b">
        <v>0</v>
      </c>
      <c r="BH740" s="47" t="s">
        <v>1197</v>
      </c>
      <c r="BI740" s="47" t="str">
        <f t="shared" si="22"/>
        <v>Z08</v>
      </c>
      <c r="BJ740" s="47">
        <v>1219</v>
      </c>
    </row>
    <row r="741" spans="1:62" hidden="1">
      <c r="A741" s="61" t="b">
        <v>0</v>
      </c>
      <c r="B741" s="62">
        <v>12870</v>
      </c>
      <c r="C741" s="61" t="s">
        <v>1702</v>
      </c>
      <c r="D741" s="61" t="s">
        <v>4492</v>
      </c>
      <c r="E741" s="61" t="s">
        <v>5284</v>
      </c>
      <c r="F741" s="61" t="s">
        <v>1702</v>
      </c>
      <c r="G741" s="62" t="s">
        <v>1702</v>
      </c>
      <c r="H741" s="61" t="s">
        <v>1702</v>
      </c>
      <c r="I741" s="61" t="s">
        <v>1675</v>
      </c>
      <c r="J741" s="61" t="s">
        <v>4493</v>
      </c>
      <c r="K741" s="61" t="s">
        <v>5284</v>
      </c>
      <c r="L741" s="61" t="s">
        <v>2032</v>
      </c>
      <c r="M741" s="61" t="s">
        <v>1894</v>
      </c>
      <c r="N741" s="61" t="s">
        <v>1702</v>
      </c>
      <c r="O741" s="61" t="s">
        <v>1954</v>
      </c>
      <c r="P741" s="61">
        <v>0.7</v>
      </c>
      <c r="Q741" s="61">
        <v>75</v>
      </c>
      <c r="R741" s="61">
        <v>0</v>
      </c>
      <c r="S741" s="61" t="s">
        <v>5285</v>
      </c>
      <c r="T741" s="61" t="s">
        <v>5285</v>
      </c>
      <c r="U741" s="61" t="s">
        <v>2041</v>
      </c>
      <c r="V741" s="61" t="s">
        <v>5286</v>
      </c>
      <c r="W741" s="61" t="s">
        <v>1967</v>
      </c>
      <c r="X741" s="61" t="s">
        <v>1447</v>
      </c>
      <c r="Y741" s="61" t="s">
        <v>4443</v>
      </c>
      <c r="Z741" s="62">
        <v>1</v>
      </c>
      <c r="AA741" s="61">
        <v>185</v>
      </c>
      <c r="AB741" s="62">
        <v>1</v>
      </c>
      <c r="AC741" s="61">
        <v>185</v>
      </c>
      <c r="AD741" s="62">
        <v>1</v>
      </c>
      <c r="AE741" s="61">
        <v>185</v>
      </c>
      <c r="AF741" s="61" t="s">
        <v>2649</v>
      </c>
      <c r="AG741" s="61" t="s">
        <v>1958</v>
      </c>
      <c r="AH741" s="61" t="s">
        <v>1702</v>
      </c>
      <c r="AI741" s="61">
        <v>0</v>
      </c>
      <c r="AJ741" s="61" t="s">
        <v>5021</v>
      </c>
      <c r="AK741" s="62">
        <v>2026</v>
      </c>
      <c r="AL741" s="62">
        <v>3</v>
      </c>
      <c r="AM741" s="62">
        <v>0</v>
      </c>
      <c r="AN741" s="62">
        <v>2</v>
      </c>
      <c r="AO741" s="62">
        <v>11</v>
      </c>
      <c r="AP741" s="61" t="s">
        <v>1702</v>
      </c>
      <c r="AQ741" s="61" t="s">
        <v>1702</v>
      </c>
      <c r="AR741" s="61" t="s">
        <v>1702</v>
      </c>
      <c r="AS741" s="61" t="s">
        <v>4477</v>
      </c>
      <c r="AT741" s="61" t="s">
        <v>1702</v>
      </c>
      <c r="AU741" s="61" t="b">
        <v>1</v>
      </c>
      <c r="AV741" s="61" t="b">
        <v>0</v>
      </c>
      <c r="AW741" s="61" t="s">
        <v>1702</v>
      </c>
      <c r="AX741" s="61" t="s">
        <v>1702</v>
      </c>
      <c r="AY741" s="61">
        <v>0</v>
      </c>
      <c r="AZ741" s="61">
        <v>0</v>
      </c>
      <c r="BA741" s="61">
        <v>0</v>
      </c>
      <c r="BB741" s="61" t="s">
        <v>3636</v>
      </c>
      <c r="BC741" s="61">
        <v>2</v>
      </c>
      <c r="BD741" s="61" t="b">
        <v>0</v>
      </c>
      <c r="BH741" s="47" t="s">
        <v>1197</v>
      </c>
      <c r="BI741" s="47" t="str">
        <f t="shared" si="22"/>
        <v>Z08</v>
      </c>
      <c r="BJ741" s="47">
        <v>1219</v>
      </c>
    </row>
    <row r="742" spans="1:62" hidden="1">
      <c r="A742" s="61" t="b">
        <v>0</v>
      </c>
      <c r="B742" s="62">
        <v>12871</v>
      </c>
      <c r="C742" s="61" t="s">
        <v>1702</v>
      </c>
      <c r="D742" s="61" t="s">
        <v>4494</v>
      </c>
      <c r="E742" s="61" t="s">
        <v>6998</v>
      </c>
      <c r="F742" s="61" t="s">
        <v>6253</v>
      </c>
      <c r="G742" s="62" t="s">
        <v>1702</v>
      </c>
      <c r="H742" s="61" t="s">
        <v>254</v>
      </c>
      <c r="I742" s="61" t="s">
        <v>1675</v>
      </c>
      <c r="J742" s="61" t="s">
        <v>4495</v>
      </c>
      <c r="K742" s="61" t="s">
        <v>6998</v>
      </c>
      <c r="L742" s="61" t="s">
        <v>2032</v>
      </c>
      <c r="M742" s="61" t="s">
        <v>1894</v>
      </c>
      <c r="N742" s="61" t="s">
        <v>1702</v>
      </c>
      <c r="O742" s="61" t="s">
        <v>1954</v>
      </c>
      <c r="P742" s="61">
        <v>0.8</v>
      </c>
      <c r="Q742" s="61">
        <v>76</v>
      </c>
      <c r="R742" s="61">
        <v>723</v>
      </c>
      <c r="S742" s="61" t="s">
        <v>5101</v>
      </c>
      <c r="T742" s="61" t="s">
        <v>5101</v>
      </c>
      <c r="U742" s="61" t="s">
        <v>2041</v>
      </c>
      <c r="V742" s="61" t="s">
        <v>6999</v>
      </c>
      <c r="W742" s="61" t="s">
        <v>1967</v>
      </c>
      <c r="X742" s="61" t="s">
        <v>1447</v>
      </c>
      <c r="Y742" s="61" t="s">
        <v>4443</v>
      </c>
      <c r="Z742" s="62">
        <v>500</v>
      </c>
      <c r="AA742" s="61">
        <v>173</v>
      </c>
      <c r="AB742" s="62">
        <v>500</v>
      </c>
      <c r="AC742" s="61">
        <v>173</v>
      </c>
      <c r="AD742" s="62">
        <v>500</v>
      </c>
      <c r="AE742" s="61">
        <v>173</v>
      </c>
      <c r="AF742" s="61" t="s">
        <v>2237</v>
      </c>
      <c r="AG742" s="61" t="s">
        <v>1959</v>
      </c>
      <c r="AH742" s="61" t="s">
        <v>1702</v>
      </c>
      <c r="AI742" s="61">
        <v>0</v>
      </c>
      <c r="AJ742" s="61" t="s">
        <v>6751</v>
      </c>
      <c r="AK742" s="62">
        <v>2026</v>
      </c>
      <c r="AL742" s="62">
        <v>5</v>
      </c>
      <c r="AM742" s="62">
        <v>0</v>
      </c>
      <c r="AN742" s="62">
        <v>0</v>
      </c>
      <c r="AO742" s="62">
        <v>2</v>
      </c>
      <c r="AP742" s="61" t="s">
        <v>254</v>
      </c>
      <c r="AQ742" s="61" t="s">
        <v>1221</v>
      </c>
      <c r="AR742" s="61" t="s">
        <v>5102</v>
      </c>
      <c r="AS742" s="61" t="s">
        <v>4496</v>
      </c>
      <c r="AT742" s="61" t="s">
        <v>1702</v>
      </c>
      <c r="AU742" s="61" t="b">
        <v>0</v>
      </c>
      <c r="AV742" s="61" t="b">
        <v>0</v>
      </c>
      <c r="AW742" s="61" t="s">
        <v>1702</v>
      </c>
      <c r="AX742" s="61" t="s">
        <v>1702</v>
      </c>
      <c r="AY742" s="61">
        <v>0</v>
      </c>
      <c r="AZ742" s="61">
        <v>0</v>
      </c>
      <c r="BA742" s="61">
        <v>0</v>
      </c>
      <c r="BB742" s="61" t="s">
        <v>3636</v>
      </c>
      <c r="BC742" s="61">
        <v>3</v>
      </c>
      <c r="BD742" s="61" t="b">
        <v>0</v>
      </c>
      <c r="BH742" s="47" t="str">
        <f t="shared" ref="BH742:BH759" si="23">LEFT(O742,4)</f>
        <v>SGCD</v>
      </c>
      <c r="BI742" s="47" t="str">
        <f t="shared" si="22"/>
        <v>Z08</v>
      </c>
      <c r="BJ742" s="47">
        <v>1219</v>
      </c>
    </row>
    <row r="743" spans="1:62" hidden="1">
      <c r="A743" s="61" t="b">
        <v>0</v>
      </c>
      <c r="B743" s="62">
        <v>12872</v>
      </c>
      <c r="C743" s="61" t="s">
        <v>1702</v>
      </c>
      <c r="D743" s="61" t="s">
        <v>4494</v>
      </c>
      <c r="E743" s="61" t="s">
        <v>7000</v>
      </c>
      <c r="F743" s="61" t="s">
        <v>6253</v>
      </c>
      <c r="G743" s="62" t="s">
        <v>1702</v>
      </c>
      <c r="H743" s="61" t="s">
        <v>254</v>
      </c>
      <c r="I743" s="61" t="s">
        <v>1675</v>
      </c>
      <c r="J743" s="61" t="s">
        <v>4495</v>
      </c>
      <c r="K743" s="61" t="s">
        <v>7000</v>
      </c>
      <c r="L743" s="61" t="s">
        <v>2032</v>
      </c>
      <c r="M743" s="61" t="s">
        <v>1894</v>
      </c>
      <c r="N743" s="61" t="s">
        <v>1702</v>
      </c>
      <c r="O743" s="61" t="s">
        <v>1954</v>
      </c>
      <c r="P743" s="61">
        <v>0.8</v>
      </c>
      <c r="Q743" s="61">
        <v>76</v>
      </c>
      <c r="R743" s="61">
        <v>723</v>
      </c>
      <c r="S743" s="61" t="s">
        <v>5101</v>
      </c>
      <c r="T743" s="61" t="s">
        <v>5101</v>
      </c>
      <c r="U743" s="61" t="s">
        <v>2041</v>
      </c>
      <c r="V743" s="61" t="s">
        <v>6999</v>
      </c>
      <c r="W743" s="61" t="s">
        <v>1967</v>
      </c>
      <c r="X743" s="61" t="s">
        <v>1447</v>
      </c>
      <c r="Y743" s="61" t="s">
        <v>4443</v>
      </c>
      <c r="Z743" s="62">
        <v>500</v>
      </c>
      <c r="AA743" s="61">
        <v>173</v>
      </c>
      <c r="AB743" s="62">
        <v>500</v>
      </c>
      <c r="AC743" s="61">
        <v>173</v>
      </c>
      <c r="AD743" s="62">
        <v>500</v>
      </c>
      <c r="AE743" s="61">
        <v>173</v>
      </c>
      <c r="AF743" s="61" t="s">
        <v>2237</v>
      </c>
      <c r="AG743" s="61" t="s">
        <v>1959</v>
      </c>
      <c r="AH743" s="61" t="s">
        <v>1702</v>
      </c>
      <c r="AI743" s="61">
        <v>0</v>
      </c>
      <c r="AJ743" s="61" t="s">
        <v>6751</v>
      </c>
      <c r="AK743" s="62">
        <v>2026</v>
      </c>
      <c r="AL743" s="62">
        <v>5</v>
      </c>
      <c r="AM743" s="62">
        <v>0</v>
      </c>
      <c r="AN743" s="62">
        <v>0</v>
      </c>
      <c r="AO743" s="62">
        <v>2</v>
      </c>
      <c r="AP743" s="61" t="s">
        <v>254</v>
      </c>
      <c r="AQ743" s="61" t="s">
        <v>1221</v>
      </c>
      <c r="AR743" s="61" t="s">
        <v>5102</v>
      </c>
      <c r="AS743" s="61" t="s">
        <v>4496</v>
      </c>
      <c r="AT743" s="61" t="s">
        <v>1702</v>
      </c>
      <c r="AU743" s="61" t="b">
        <v>0</v>
      </c>
      <c r="AV743" s="61" t="b">
        <v>0</v>
      </c>
      <c r="AW743" s="61" t="s">
        <v>1702</v>
      </c>
      <c r="AX743" s="61" t="s">
        <v>1702</v>
      </c>
      <c r="AY743" s="61">
        <v>0</v>
      </c>
      <c r="AZ743" s="61">
        <v>0</v>
      </c>
      <c r="BA743" s="61">
        <v>0</v>
      </c>
      <c r="BB743" s="61" t="s">
        <v>3636</v>
      </c>
      <c r="BC743" s="61">
        <v>3</v>
      </c>
      <c r="BD743" s="61" t="b">
        <v>0</v>
      </c>
      <c r="BH743" s="47" t="str">
        <f t="shared" si="23"/>
        <v>SGCD</v>
      </c>
      <c r="BI743" s="47" t="str">
        <f t="shared" si="22"/>
        <v>Z08</v>
      </c>
      <c r="BJ743" s="47">
        <v>1219</v>
      </c>
    </row>
    <row r="744" spans="1:62" hidden="1">
      <c r="A744" s="61" t="b">
        <v>0</v>
      </c>
      <c r="B744" s="62">
        <v>12873</v>
      </c>
      <c r="C744" s="61" t="s">
        <v>1702</v>
      </c>
      <c r="D744" s="61" t="s">
        <v>4494</v>
      </c>
      <c r="E744" s="61" t="s">
        <v>7001</v>
      </c>
      <c r="F744" s="61" t="s">
        <v>6253</v>
      </c>
      <c r="G744" s="62" t="s">
        <v>1702</v>
      </c>
      <c r="H744" s="61" t="s">
        <v>254</v>
      </c>
      <c r="I744" s="61" t="s">
        <v>1675</v>
      </c>
      <c r="J744" s="61" t="s">
        <v>4495</v>
      </c>
      <c r="K744" s="61" t="s">
        <v>7001</v>
      </c>
      <c r="L744" s="61" t="s">
        <v>2032</v>
      </c>
      <c r="M744" s="61" t="s">
        <v>1894</v>
      </c>
      <c r="N744" s="61" t="s">
        <v>1702</v>
      </c>
      <c r="O744" s="61" t="s">
        <v>1954</v>
      </c>
      <c r="P744" s="61">
        <v>0.8</v>
      </c>
      <c r="Q744" s="61">
        <v>76</v>
      </c>
      <c r="R744" s="61">
        <v>723</v>
      </c>
      <c r="S744" s="61" t="s">
        <v>5101</v>
      </c>
      <c r="T744" s="61" t="s">
        <v>5101</v>
      </c>
      <c r="U744" s="61" t="s">
        <v>2041</v>
      </c>
      <c r="V744" s="61" t="s">
        <v>6999</v>
      </c>
      <c r="W744" s="61" t="s">
        <v>1967</v>
      </c>
      <c r="X744" s="61" t="s">
        <v>1447</v>
      </c>
      <c r="Y744" s="61" t="s">
        <v>4443</v>
      </c>
      <c r="Z744" s="62">
        <v>500</v>
      </c>
      <c r="AA744" s="61">
        <v>173</v>
      </c>
      <c r="AB744" s="62">
        <v>500</v>
      </c>
      <c r="AC744" s="61">
        <v>173</v>
      </c>
      <c r="AD744" s="62">
        <v>500</v>
      </c>
      <c r="AE744" s="61">
        <v>173</v>
      </c>
      <c r="AF744" s="61" t="s">
        <v>2237</v>
      </c>
      <c r="AG744" s="61" t="s">
        <v>1959</v>
      </c>
      <c r="AH744" s="61" t="s">
        <v>1702</v>
      </c>
      <c r="AI744" s="61">
        <v>0</v>
      </c>
      <c r="AJ744" s="61" t="s">
        <v>6751</v>
      </c>
      <c r="AK744" s="62">
        <v>2026</v>
      </c>
      <c r="AL744" s="62">
        <v>5</v>
      </c>
      <c r="AM744" s="62">
        <v>0</v>
      </c>
      <c r="AN744" s="62">
        <v>0</v>
      </c>
      <c r="AO744" s="62">
        <v>2</v>
      </c>
      <c r="AP744" s="61" t="s">
        <v>254</v>
      </c>
      <c r="AQ744" s="61" t="s">
        <v>1221</v>
      </c>
      <c r="AR744" s="61" t="s">
        <v>5102</v>
      </c>
      <c r="AS744" s="61" t="s">
        <v>4496</v>
      </c>
      <c r="AT744" s="61" t="s">
        <v>1702</v>
      </c>
      <c r="AU744" s="61" t="b">
        <v>0</v>
      </c>
      <c r="AV744" s="61" t="b">
        <v>0</v>
      </c>
      <c r="AW744" s="61" t="s">
        <v>1702</v>
      </c>
      <c r="AX744" s="61" t="s">
        <v>1702</v>
      </c>
      <c r="AY744" s="61">
        <v>0</v>
      </c>
      <c r="AZ744" s="61">
        <v>0</v>
      </c>
      <c r="BA744" s="61">
        <v>0</v>
      </c>
      <c r="BB744" s="61" t="s">
        <v>3636</v>
      </c>
      <c r="BC744" s="61">
        <v>3</v>
      </c>
      <c r="BD744" s="61" t="b">
        <v>0</v>
      </c>
      <c r="BH744" s="47" t="str">
        <f t="shared" si="23"/>
        <v>SGCD</v>
      </c>
      <c r="BI744" s="47" t="str">
        <f t="shared" si="22"/>
        <v>Z08</v>
      </c>
      <c r="BJ744" s="47">
        <v>1219</v>
      </c>
    </row>
    <row r="745" spans="1:62" hidden="1">
      <c r="A745" s="61" t="b">
        <v>0</v>
      </c>
      <c r="B745" s="62">
        <v>12874</v>
      </c>
      <c r="C745" s="61" t="s">
        <v>1702</v>
      </c>
      <c r="D745" s="61" t="s">
        <v>4494</v>
      </c>
      <c r="E745" s="61" t="s">
        <v>7002</v>
      </c>
      <c r="F745" s="61" t="s">
        <v>6253</v>
      </c>
      <c r="G745" s="62" t="s">
        <v>1702</v>
      </c>
      <c r="H745" s="61" t="s">
        <v>254</v>
      </c>
      <c r="I745" s="61" t="s">
        <v>1675</v>
      </c>
      <c r="J745" s="61" t="s">
        <v>4495</v>
      </c>
      <c r="K745" s="61" t="s">
        <v>7002</v>
      </c>
      <c r="L745" s="61" t="s">
        <v>2032</v>
      </c>
      <c r="M745" s="61" t="s">
        <v>1894</v>
      </c>
      <c r="N745" s="61" t="s">
        <v>1702</v>
      </c>
      <c r="O745" s="61" t="s">
        <v>1954</v>
      </c>
      <c r="P745" s="61">
        <v>0.8</v>
      </c>
      <c r="Q745" s="61">
        <v>76</v>
      </c>
      <c r="R745" s="61">
        <v>723</v>
      </c>
      <c r="S745" s="61" t="s">
        <v>5101</v>
      </c>
      <c r="T745" s="61" t="s">
        <v>5101</v>
      </c>
      <c r="U745" s="61" t="s">
        <v>2041</v>
      </c>
      <c r="V745" s="61" t="s">
        <v>6999</v>
      </c>
      <c r="W745" s="61" t="s">
        <v>1967</v>
      </c>
      <c r="X745" s="61" t="s">
        <v>1447</v>
      </c>
      <c r="Y745" s="61" t="s">
        <v>4443</v>
      </c>
      <c r="Z745" s="62">
        <v>500</v>
      </c>
      <c r="AA745" s="61">
        <v>173</v>
      </c>
      <c r="AB745" s="62">
        <v>500</v>
      </c>
      <c r="AC745" s="61">
        <v>173</v>
      </c>
      <c r="AD745" s="62">
        <v>500</v>
      </c>
      <c r="AE745" s="61">
        <v>173</v>
      </c>
      <c r="AF745" s="61" t="s">
        <v>2237</v>
      </c>
      <c r="AG745" s="61" t="s">
        <v>1959</v>
      </c>
      <c r="AH745" s="61" t="s">
        <v>1702</v>
      </c>
      <c r="AI745" s="61">
        <v>0</v>
      </c>
      <c r="AJ745" s="61" t="s">
        <v>6751</v>
      </c>
      <c r="AK745" s="62">
        <v>2026</v>
      </c>
      <c r="AL745" s="62">
        <v>5</v>
      </c>
      <c r="AM745" s="62">
        <v>0</v>
      </c>
      <c r="AN745" s="62">
        <v>0</v>
      </c>
      <c r="AO745" s="62">
        <v>2</v>
      </c>
      <c r="AP745" s="61" t="s">
        <v>254</v>
      </c>
      <c r="AQ745" s="61" t="s">
        <v>1221</v>
      </c>
      <c r="AR745" s="61" t="s">
        <v>5102</v>
      </c>
      <c r="AS745" s="61" t="s">
        <v>4496</v>
      </c>
      <c r="AT745" s="61" t="s">
        <v>1702</v>
      </c>
      <c r="AU745" s="61" t="b">
        <v>0</v>
      </c>
      <c r="AV745" s="61" t="b">
        <v>0</v>
      </c>
      <c r="AW745" s="61" t="s">
        <v>1702</v>
      </c>
      <c r="AX745" s="61" t="s">
        <v>1702</v>
      </c>
      <c r="AY745" s="61">
        <v>0</v>
      </c>
      <c r="AZ745" s="61">
        <v>0</v>
      </c>
      <c r="BA745" s="61">
        <v>0</v>
      </c>
      <c r="BB745" s="61" t="s">
        <v>3636</v>
      </c>
      <c r="BC745" s="61">
        <v>3</v>
      </c>
      <c r="BD745" s="61" t="b">
        <v>0</v>
      </c>
      <c r="BH745" s="47" t="str">
        <f t="shared" si="23"/>
        <v>SGCD</v>
      </c>
      <c r="BI745" s="47" t="str">
        <f t="shared" si="22"/>
        <v>Z08</v>
      </c>
      <c r="BJ745" s="47">
        <v>1219</v>
      </c>
    </row>
    <row r="746" spans="1:62" hidden="1">
      <c r="A746" s="61" t="b">
        <v>0</v>
      </c>
      <c r="B746" s="62">
        <v>12875</v>
      </c>
      <c r="C746" s="61" t="s">
        <v>1702</v>
      </c>
      <c r="D746" s="61" t="s">
        <v>4494</v>
      </c>
      <c r="E746" s="61" t="s">
        <v>7003</v>
      </c>
      <c r="F746" s="61" t="s">
        <v>6253</v>
      </c>
      <c r="G746" s="62" t="s">
        <v>1702</v>
      </c>
      <c r="H746" s="61" t="s">
        <v>254</v>
      </c>
      <c r="I746" s="61" t="s">
        <v>1675</v>
      </c>
      <c r="J746" s="61" t="s">
        <v>4495</v>
      </c>
      <c r="K746" s="61" t="s">
        <v>7003</v>
      </c>
      <c r="L746" s="61" t="s">
        <v>2032</v>
      </c>
      <c r="M746" s="61" t="s">
        <v>1894</v>
      </c>
      <c r="N746" s="61" t="s">
        <v>1702</v>
      </c>
      <c r="O746" s="61" t="s">
        <v>1954</v>
      </c>
      <c r="P746" s="61">
        <v>0.8</v>
      </c>
      <c r="Q746" s="61">
        <v>76</v>
      </c>
      <c r="R746" s="61">
        <v>723</v>
      </c>
      <c r="S746" s="61" t="s">
        <v>5101</v>
      </c>
      <c r="T746" s="61" t="s">
        <v>5101</v>
      </c>
      <c r="U746" s="61" t="s">
        <v>2041</v>
      </c>
      <c r="V746" s="61" t="s">
        <v>6999</v>
      </c>
      <c r="W746" s="61" t="s">
        <v>1967</v>
      </c>
      <c r="X746" s="61" t="s">
        <v>1447</v>
      </c>
      <c r="Y746" s="61" t="s">
        <v>4443</v>
      </c>
      <c r="Z746" s="62">
        <v>500</v>
      </c>
      <c r="AA746" s="61">
        <v>173</v>
      </c>
      <c r="AB746" s="62">
        <v>500</v>
      </c>
      <c r="AC746" s="61">
        <v>173</v>
      </c>
      <c r="AD746" s="62">
        <v>500</v>
      </c>
      <c r="AE746" s="61">
        <v>173</v>
      </c>
      <c r="AF746" s="61" t="s">
        <v>2237</v>
      </c>
      <c r="AG746" s="61" t="s">
        <v>1959</v>
      </c>
      <c r="AH746" s="61" t="s">
        <v>1702</v>
      </c>
      <c r="AI746" s="61">
        <v>0</v>
      </c>
      <c r="AJ746" s="61" t="s">
        <v>6751</v>
      </c>
      <c r="AK746" s="62">
        <v>2026</v>
      </c>
      <c r="AL746" s="62">
        <v>5</v>
      </c>
      <c r="AM746" s="62">
        <v>0</v>
      </c>
      <c r="AN746" s="62">
        <v>0</v>
      </c>
      <c r="AO746" s="62">
        <v>2</v>
      </c>
      <c r="AP746" s="61" t="s">
        <v>254</v>
      </c>
      <c r="AQ746" s="61" t="s">
        <v>1221</v>
      </c>
      <c r="AR746" s="61" t="s">
        <v>5102</v>
      </c>
      <c r="AS746" s="61" t="s">
        <v>4496</v>
      </c>
      <c r="AT746" s="61" t="s">
        <v>1702</v>
      </c>
      <c r="AU746" s="61" t="b">
        <v>0</v>
      </c>
      <c r="AV746" s="61" t="b">
        <v>0</v>
      </c>
      <c r="AW746" s="61" t="s">
        <v>1702</v>
      </c>
      <c r="AX746" s="61" t="s">
        <v>1702</v>
      </c>
      <c r="AY746" s="61">
        <v>0</v>
      </c>
      <c r="AZ746" s="61">
        <v>0</v>
      </c>
      <c r="BA746" s="61">
        <v>0</v>
      </c>
      <c r="BB746" s="61" t="s">
        <v>3636</v>
      </c>
      <c r="BC746" s="61">
        <v>3</v>
      </c>
      <c r="BD746" s="61" t="b">
        <v>0</v>
      </c>
      <c r="BH746" s="47" t="str">
        <f t="shared" si="23"/>
        <v>SGCD</v>
      </c>
      <c r="BI746" s="47" t="str">
        <f t="shared" si="22"/>
        <v>Z08</v>
      </c>
      <c r="BJ746" s="47">
        <v>1219</v>
      </c>
    </row>
    <row r="747" spans="1:62" hidden="1">
      <c r="A747" s="61" t="b">
        <v>0</v>
      </c>
      <c r="B747" s="62">
        <v>12876</v>
      </c>
      <c r="C747" s="61" t="s">
        <v>1702</v>
      </c>
      <c r="D747" s="61" t="s">
        <v>4494</v>
      </c>
      <c r="E747" s="61" t="s">
        <v>7004</v>
      </c>
      <c r="F747" s="61" t="s">
        <v>6253</v>
      </c>
      <c r="G747" s="62" t="s">
        <v>1702</v>
      </c>
      <c r="H747" s="61" t="s">
        <v>254</v>
      </c>
      <c r="I747" s="61" t="s">
        <v>1675</v>
      </c>
      <c r="J747" s="61" t="s">
        <v>4495</v>
      </c>
      <c r="K747" s="61" t="s">
        <v>7004</v>
      </c>
      <c r="L747" s="61" t="s">
        <v>2032</v>
      </c>
      <c r="M747" s="61" t="s">
        <v>1894</v>
      </c>
      <c r="N747" s="61" t="s">
        <v>1702</v>
      </c>
      <c r="O747" s="61" t="s">
        <v>1954</v>
      </c>
      <c r="P747" s="61">
        <v>0.8</v>
      </c>
      <c r="Q747" s="61">
        <v>76</v>
      </c>
      <c r="R747" s="61">
        <v>723</v>
      </c>
      <c r="S747" s="61" t="s">
        <v>5101</v>
      </c>
      <c r="T747" s="61" t="s">
        <v>5101</v>
      </c>
      <c r="U747" s="61" t="s">
        <v>2041</v>
      </c>
      <c r="V747" s="61" t="s">
        <v>6999</v>
      </c>
      <c r="W747" s="61" t="s">
        <v>1967</v>
      </c>
      <c r="X747" s="61" t="s">
        <v>1447</v>
      </c>
      <c r="Y747" s="61" t="s">
        <v>4443</v>
      </c>
      <c r="Z747" s="62">
        <v>212</v>
      </c>
      <c r="AA747" s="61">
        <v>72</v>
      </c>
      <c r="AB747" s="62">
        <v>212</v>
      </c>
      <c r="AC747" s="61">
        <v>72</v>
      </c>
      <c r="AD747" s="62">
        <v>212</v>
      </c>
      <c r="AE747" s="61">
        <v>72</v>
      </c>
      <c r="AF747" s="61" t="s">
        <v>2237</v>
      </c>
      <c r="AG747" s="61" t="s">
        <v>1959</v>
      </c>
      <c r="AH747" s="61" t="s">
        <v>1702</v>
      </c>
      <c r="AI747" s="61">
        <v>0</v>
      </c>
      <c r="AJ747" s="61" t="s">
        <v>6751</v>
      </c>
      <c r="AK747" s="62">
        <v>2026</v>
      </c>
      <c r="AL747" s="62">
        <v>5</v>
      </c>
      <c r="AM747" s="62">
        <v>0</v>
      </c>
      <c r="AN747" s="62">
        <v>0</v>
      </c>
      <c r="AO747" s="62">
        <v>2</v>
      </c>
      <c r="AP747" s="61" t="s">
        <v>254</v>
      </c>
      <c r="AQ747" s="61" t="s">
        <v>1221</v>
      </c>
      <c r="AR747" s="61" t="s">
        <v>5102</v>
      </c>
      <c r="AS747" s="61" t="s">
        <v>4496</v>
      </c>
      <c r="AT747" s="61" t="s">
        <v>1702</v>
      </c>
      <c r="AU747" s="61" t="b">
        <v>0</v>
      </c>
      <c r="AV747" s="61" t="b">
        <v>0</v>
      </c>
      <c r="AW747" s="61" t="s">
        <v>1702</v>
      </c>
      <c r="AX747" s="61" t="s">
        <v>1702</v>
      </c>
      <c r="AY747" s="61">
        <v>0</v>
      </c>
      <c r="AZ747" s="61">
        <v>0</v>
      </c>
      <c r="BA747" s="61">
        <v>0</v>
      </c>
      <c r="BB747" s="61" t="s">
        <v>3636</v>
      </c>
      <c r="BC747" s="61">
        <v>3</v>
      </c>
      <c r="BD747" s="61" t="b">
        <v>0</v>
      </c>
      <c r="BH747" s="47" t="str">
        <f t="shared" si="23"/>
        <v>SGCD</v>
      </c>
      <c r="BI747" s="47" t="str">
        <f t="shared" si="22"/>
        <v>Z08</v>
      </c>
      <c r="BJ747" s="47">
        <v>1219</v>
      </c>
    </row>
    <row r="748" spans="1:62" hidden="1">
      <c r="A748" s="61" t="b">
        <v>0</v>
      </c>
      <c r="B748" s="62">
        <v>12877</v>
      </c>
      <c r="C748" s="61" t="s">
        <v>1702</v>
      </c>
      <c r="D748" s="61" t="s">
        <v>4494</v>
      </c>
      <c r="E748" s="61" t="s">
        <v>7005</v>
      </c>
      <c r="F748" s="61" t="s">
        <v>6224</v>
      </c>
      <c r="G748" s="62" t="s">
        <v>1702</v>
      </c>
      <c r="H748" s="61" t="s">
        <v>801</v>
      </c>
      <c r="I748" s="61" t="s">
        <v>1675</v>
      </c>
      <c r="J748" s="61" t="s">
        <v>4495</v>
      </c>
      <c r="K748" s="61" t="s">
        <v>7005</v>
      </c>
      <c r="L748" s="61" t="s">
        <v>2032</v>
      </c>
      <c r="M748" s="61" t="s">
        <v>1894</v>
      </c>
      <c r="N748" s="61" t="s">
        <v>1702</v>
      </c>
      <c r="O748" s="61" t="s">
        <v>1954</v>
      </c>
      <c r="P748" s="61">
        <v>0.8</v>
      </c>
      <c r="Q748" s="61">
        <v>67</v>
      </c>
      <c r="R748" s="61">
        <v>1224</v>
      </c>
      <c r="S748" s="61" t="s">
        <v>2888</v>
      </c>
      <c r="T748" s="61" t="s">
        <v>2888</v>
      </c>
      <c r="U748" s="61" t="s">
        <v>2041</v>
      </c>
      <c r="V748" s="61" t="s">
        <v>7006</v>
      </c>
      <c r="W748" s="61" t="s">
        <v>1967</v>
      </c>
      <c r="X748" s="61" t="s">
        <v>1447</v>
      </c>
      <c r="Y748" s="61" t="s">
        <v>4443</v>
      </c>
      <c r="Z748" s="62">
        <v>500</v>
      </c>
      <c r="AA748" s="61">
        <v>260</v>
      </c>
      <c r="AB748" s="62">
        <v>500</v>
      </c>
      <c r="AC748" s="61">
        <v>260</v>
      </c>
      <c r="AD748" s="62">
        <v>500</v>
      </c>
      <c r="AE748" s="61">
        <v>260</v>
      </c>
      <c r="AF748" s="61" t="s">
        <v>2062</v>
      </c>
      <c r="AG748" s="61" t="s">
        <v>1959</v>
      </c>
      <c r="AH748" s="61" t="s">
        <v>1702</v>
      </c>
      <c r="AI748" s="61">
        <v>0</v>
      </c>
      <c r="AJ748" s="61" t="s">
        <v>6751</v>
      </c>
      <c r="AK748" s="62">
        <v>2026</v>
      </c>
      <c r="AL748" s="62">
        <v>5</v>
      </c>
      <c r="AM748" s="62">
        <v>0</v>
      </c>
      <c r="AN748" s="62">
        <v>0</v>
      </c>
      <c r="AO748" s="62">
        <v>2</v>
      </c>
      <c r="AP748" s="61" t="s">
        <v>801</v>
      </c>
      <c r="AQ748" s="61" t="s">
        <v>1221</v>
      </c>
      <c r="AR748" s="61" t="s">
        <v>2889</v>
      </c>
      <c r="AS748" s="61" t="s">
        <v>4496</v>
      </c>
      <c r="AT748" s="61" t="s">
        <v>1702</v>
      </c>
      <c r="AU748" s="61" t="b">
        <v>0</v>
      </c>
      <c r="AV748" s="61" t="b">
        <v>0</v>
      </c>
      <c r="AW748" s="61" t="s">
        <v>1702</v>
      </c>
      <c r="AX748" s="61" t="s">
        <v>1702</v>
      </c>
      <c r="AY748" s="61">
        <v>0</v>
      </c>
      <c r="AZ748" s="61">
        <v>0</v>
      </c>
      <c r="BA748" s="61">
        <v>0</v>
      </c>
      <c r="BB748" s="61" t="s">
        <v>3636</v>
      </c>
      <c r="BC748" s="61">
        <v>3</v>
      </c>
      <c r="BD748" s="61" t="b">
        <v>0</v>
      </c>
      <c r="BH748" s="47" t="str">
        <f t="shared" si="23"/>
        <v>SGCD</v>
      </c>
      <c r="BI748" s="47" t="str">
        <f t="shared" si="22"/>
        <v>Z08</v>
      </c>
      <c r="BJ748" s="47">
        <v>1219</v>
      </c>
    </row>
    <row r="749" spans="1:62" hidden="1">
      <c r="A749" s="61" t="b">
        <v>0</v>
      </c>
      <c r="B749" s="62">
        <v>12878</v>
      </c>
      <c r="C749" s="61" t="s">
        <v>1702</v>
      </c>
      <c r="D749" s="61" t="s">
        <v>4494</v>
      </c>
      <c r="E749" s="61" t="s">
        <v>7007</v>
      </c>
      <c r="F749" s="61" t="s">
        <v>6224</v>
      </c>
      <c r="G749" s="62" t="s">
        <v>1702</v>
      </c>
      <c r="H749" s="61" t="s">
        <v>801</v>
      </c>
      <c r="I749" s="61" t="s">
        <v>1675</v>
      </c>
      <c r="J749" s="61" t="s">
        <v>4495</v>
      </c>
      <c r="K749" s="61" t="s">
        <v>7007</v>
      </c>
      <c r="L749" s="61" t="s">
        <v>2032</v>
      </c>
      <c r="M749" s="61" t="s">
        <v>1894</v>
      </c>
      <c r="N749" s="61" t="s">
        <v>1702</v>
      </c>
      <c r="O749" s="61" t="s">
        <v>1954</v>
      </c>
      <c r="P749" s="61">
        <v>0.8</v>
      </c>
      <c r="Q749" s="61">
        <v>67</v>
      </c>
      <c r="R749" s="61">
        <v>1224</v>
      </c>
      <c r="S749" s="61" t="s">
        <v>2888</v>
      </c>
      <c r="T749" s="61" t="s">
        <v>2888</v>
      </c>
      <c r="U749" s="61" t="s">
        <v>2041</v>
      </c>
      <c r="V749" s="61" t="s">
        <v>7006</v>
      </c>
      <c r="W749" s="61" t="s">
        <v>1967</v>
      </c>
      <c r="X749" s="61" t="s">
        <v>1447</v>
      </c>
      <c r="Y749" s="61" t="s">
        <v>4443</v>
      </c>
      <c r="Z749" s="62">
        <v>190</v>
      </c>
      <c r="AA749" s="61">
        <v>99</v>
      </c>
      <c r="AB749" s="62">
        <v>190</v>
      </c>
      <c r="AC749" s="61">
        <v>99</v>
      </c>
      <c r="AD749" s="62">
        <v>190</v>
      </c>
      <c r="AE749" s="61">
        <v>99</v>
      </c>
      <c r="AF749" s="61" t="s">
        <v>2062</v>
      </c>
      <c r="AG749" s="61" t="s">
        <v>1959</v>
      </c>
      <c r="AH749" s="61" t="s">
        <v>1702</v>
      </c>
      <c r="AI749" s="61">
        <v>0</v>
      </c>
      <c r="AJ749" s="61" t="s">
        <v>6751</v>
      </c>
      <c r="AK749" s="62">
        <v>2026</v>
      </c>
      <c r="AL749" s="62">
        <v>5</v>
      </c>
      <c r="AM749" s="62">
        <v>0</v>
      </c>
      <c r="AN749" s="62">
        <v>0</v>
      </c>
      <c r="AO749" s="62">
        <v>2</v>
      </c>
      <c r="AP749" s="61" t="s">
        <v>801</v>
      </c>
      <c r="AQ749" s="61" t="s">
        <v>1221</v>
      </c>
      <c r="AR749" s="61" t="s">
        <v>2889</v>
      </c>
      <c r="AS749" s="61" t="s">
        <v>4496</v>
      </c>
      <c r="AT749" s="61" t="s">
        <v>1702</v>
      </c>
      <c r="AU749" s="61" t="b">
        <v>0</v>
      </c>
      <c r="AV749" s="61" t="b">
        <v>0</v>
      </c>
      <c r="AW749" s="61" t="s">
        <v>1702</v>
      </c>
      <c r="AX749" s="61" t="s">
        <v>1702</v>
      </c>
      <c r="AY749" s="61">
        <v>0</v>
      </c>
      <c r="AZ749" s="61">
        <v>0</v>
      </c>
      <c r="BA749" s="61">
        <v>0</v>
      </c>
      <c r="BB749" s="61" t="s">
        <v>3636</v>
      </c>
      <c r="BC749" s="61">
        <v>3</v>
      </c>
      <c r="BD749" s="61" t="b">
        <v>0</v>
      </c>
      <c r="BH749" s="47" t="str">
        <f t="shared" si="23"/>
        <v>SGCD</v>
      </c>
      <c r="BI749" s="47" t="str">
        <f t="shared" si="22"/>
        <v>Z08</v>
      </c>
      <c r="BJ749" s="47">
        <v>1219</v>
      </c>
    </row>
    <row r="750" spans="1:62" hidden="1">
      <c r="A750" s="61" t="b">
        <v>0</v>
      </c>
      <c r="B750" s="62">
        <v>12879</v>
      </c>
      <c r="C750" s="61" t="s">
        <v>1702</v>
      </c>
      <c r="D750" s="61" t="s">
        <v>4494</v>
      </c>
      <c r="E750" s="61" t="s">
        <v>7008</v>
      </c>
      <c r="F750" s="61" t="s">
        <v>6253</v>
      </c>
      <c r="G750" s="62" t="s">
        <v>1702</v>
      </c>
      <c r="H750" s="61" t="s">
        <v>254</v>
      </c>
      <c r="I750" s="61" t="s">
        <v>1675</v>
      </c>
      <c r="J750" s="61" t="s">
        <v>4495</v>
      </c>
      <c r="K750" s="61" t="s">
        <v>7008</v>
      </c>
      <c r="L750" s="61" t="s">
        <v>2032</v>
      </c>
      <c r="M750" s="61" t="s">
        <v>1894</v>
      </c>
      <c r="N750" s="61" t="s">
        <v>1702</v>
      </c>
      <c r="O750" s="61" t="s">
        <v>1954</v>
      </c>
      <c r="P750" s="61">
        <v>0.8</v>
      </c>
      <c r="Q750" s="61">
        <v>76</v>
      </c>
      <c r="R750" s="61">
        <v>0</v>
      </c>
      <c r="S750" s="61" t="s">
        <v>7009</v>
      </c>
      <c r="T750" s="61" t="s">
        <v>7009</v>
      </c>
      <c r="U750" s="61" t="s">
        <v>2041</v>
      </c>
      <c r="V750" s="61" t="s">
        <v>6999</v>
      </c>
      <c r="W750" s="61" t="s">
        <v>1967</v>
      </c>
      <c r="X750" s="61" t="s">
        <v>1447</v>
      </c>
      <c r="Y750" s="61" t="s">
        <v>4443</v>
      </c>
      <c r="Z750" s="62">
        <v>1</v>
      </c>
      <c r="AA750" s="61">
        <v>282</v>
      </c>
      <c r="AB750" s="62">
        <v>1</v>
      </c>
      <c r="AC750" s="61">
        <v>282</v>
      </c>
      <c r="AD750" s="62">
        <v>1</v>
      </c>
      <c r="AE750" s="61">
        <v>282</v>
      </c>
      <c r="AF750" s="61" t="s">
        <v>2237</v>
      </c>
      <c r="AG750" s="61" t="s">
        <v>1958</v>
      </c>
      <c r="AH750" s="61" t="s">
        <v>1702</v>
      </c>
      <c r="AI750" s="61">
        <v>0</v>
      </c>
      <c r="AJ750" s="61" t="s">
        <v>6751</v>
      </c>
      <c r="AK750" s="62">
        <v>2026</v>
      </c>
      <c r="AL750" s="62">
        <v>5</v>
      </c>
      <c r="AM750" s="62">
        <v>0</v>
      </c>
      <c r="AN750" s="62">
        <v>0</v>
      </c>
      <c r="AO750" s="62">
        <v>2</v>
      </c>
      <c r="AP750" s="61" t="s">
        <v>254</v>
      </c>
      <c r="AQ750" s="61" t="s">
        <v>1221</v>
      </c>
      <c r="AR750" s="61" t="s">
        <v>5102</v>
      </c>
      <c r="AS750" s="61" t="s">
        <v>4496</v>
      </c>
      <c r="AT750" s="61" t="s">
        <v>1702</v>
      </c>
      <c r="AU750" s="61" t="b">
        <v>0</v>
      </c>
      <c r="AV750" s="61" t="b">
        <v>0</v>
      </c>
      <c r="AW750" s="61" t="s">
        <v>1702</v>
      </c>
      <c r="AX750" s="61" t="s">
        <v>1702</v>
      </c>
      <c r="AY750" s="61">
        <v>0</v>
      </c>
      <c r="AZ750" s="61">
        <v>0</v>
      </c>
      <c r="BA750" s="61">
        <v>0</v>
      </c>
      <c r="BB750" s="61" t="s">
        <v>3636</v>
      </c>
      <c r="BC750" s="61">
        <v>3</v>
      </c>
      <c r="BD750" s="61" t="b">
        <v>0</v>
      </c>
      <c r="BH750" s="47" t="str">
        <f t="shared" si="23"/>
        <v>SGCD</v>
      </c>
      <c r="BI750" s="47" t="str">
        <f t="shared" si="22"/>
        <v>Z08</v>
      </c>
      <c r="BJ750" s="47">
        <v>1219</v>
      </c>
    </row>
    <row r="751" spans="1:62" hidden="1">
      <c r="A751" s="61" t="b">
        <v>0</v>
      </c>
      <c r="B751" s="62">
        <v>12880</v>
      </c>
      <c r="C751" s="61" t="s">
        <v>1702</v>
      </c>
      <c r="D751" s="61" t="s">
        <v>4497</v>
      </c>
      <c r="E751" s="61" t="s">
        <v>7010</v>
      </c>
      <c r="F751" s="61" t="s">
        <v>5494</v>
      </c>
      <c r="G751" s="62">
        <v>119</v>
      </c>
      <c r="H751" s="61" t="s">
        <v>653</v>
      </c>
      <c r="I751" s="61" t="s">
        <v>1675</v>
      </c>
      <c r="J751" s="61" t="s">
        <v>4498</v>
      </c>
      <c r="K751" s="61" t="s">
        <v>7010</v>
      </c>
      <c r="L751" s="61" t="s">
        <v>2032</v>
      </c>
      <c r="M751" s="61" t="s">
        <v>1894</v>
      </c>
      <c r="N751" s="61" t="s">
        <v>1702</v>
      </c>
      <c r="O751" s="61" t="s">
        <v>1954</v>
      </c>
      <c r="P751" s="61">
        <v>0.8</v>
      </c>
      <c r="Q751" s="61">
        <v>130</v>
      </c>
      <c r="R751" s="61">
        <v>132</v>
      </c>
      <c r="S751" s="61" t="s">
        <v>5875</v>
      </c>
      <c r="T751" s="61" t="s">
        <v>5876</v>
      </c>
      <c r="U751" s="61" t="s">
        <v>2041</v>
      </c>
      <c r="V751" s="61" t="s">
        <v>7011</v>
      </c>
      <c r="W751" s="61" t="s">
        <v>1967</v>
      </c>
      <c r="X751" s="61" t="s">
        <v>1447</v>
      </c>
      <c r="Y751" s="61" t="s">
        <v>4443</v>
      </c>
      <c r="Z751" s="62">
        <v>300</v>
      </c>
      <c r="AA751" s="61">
        <v>33</v>
      </c>
      <c r="AB751" s="62">
        <v>300</v>
      </c>
      <c r="AC751" s="61">
        <v>33</v>
      </c>
      <c r="AD751" s="62">
        <v>300</v>
      </c>
      <c r="AE751" s="61">
        <v>33</v>
      </c>
      <c r="AF751" s="61" t="s">
        <v>2083</v>
      </c>
      <c r="AG751" s="61" t="s">
        <v>1959</v>
      </c>
      <c r="AH751" s="61" t="s">
        <v>1702</v>
      </c>
      <c r="AI751" s="61">
        <v>0</v>
      </c>
      <c r="AJ751" s="61" t="s">
        <v>6788</v>
      </c>
      <c r="AK751" s="62">
        <v>2026</v>
      </c>
      <c r="AL751" s="62">
        <v>4</v>
      </c>
      <c r="AM751" s="62">
        <v>0</v>
      </c>
      <c r="AN751" s="62">
        <v>0</v>
      </c>
      <c r="AO751" s="62">
        <v>23</v>
      </c>
      <c r="AP751" s="61" t="s">
        <v>653</v>
      </c>
      <c r="AQ751" s="61" t="s">
        <v>1221</v>
      </c>
      <c r="AR751" s="61" t="s">
        <v>5877</v>
      </c>
      <c r="AS751" s="61" t="s">
        <v>4482</v>
      </c>
      <c r="AT751" s="61" t="s">
        <v>1702</v>
      </c>
      <c r="AU751" s="61" t="b">
        <v>1</v>
      </c>
      <c r="AV751" s="61" t="b">
        <v>0</v>
      </c>
      <c r="AW751" s="61" t="s">
        <v>1702</v>
      </c>
      <c r="AX751" s="61" t="s">
        <v>1702</v>
      </c>
      <c r="AY751" s="61">
        <v>0</v>
      </c>
      <c r="AZ751" s="61">
        <v>0</v>
      </c>
      <c r="BA751" s="61">
        <v>0</v>
      </c>
      <c r="BB751" s="61" t="s">
        <v>3636</v>
      </c>
      <c r="BC751" s="61">
        <v>3</v>
      </c>
      <c r="BD751" s="61" t="b">
        <v>0</v>
      </c>
      <c r="BH751" s="47" t="str">
        <f t="shared" si="23"/>
        <v>SGCD</v>
      </c>
      <c r="BI751" s="47" t="str">
        <f t="shared" si="22"/>
        <v>Z08</v>
      </c>
      <c r="BJ751" s="47">
        <v>1219</v>
      </c>
    </row>
    <row r="752" spans="1:62" hidden="1">
      <c r="A752" s="61" t="b">
        <v>0</v>
      </c>
      <c r="B752" s="62">
        <v>12881</v>
      </c>
      <c r="C752" s="61" t="s">
        <v>1702</v>
      </c>
      <c r="D752" s="61" t="s">
        <v>4497</v>
      </c>
      <c r="E752" s="61" t="s">
        <v>5878</v>
      </c>
      <c r="F752" s="61" t="s">
        <v>5807</v>
      </c>
      <c r="G752" s="62" t="s">
        <v>1702</v>
      </c>
      <c r="H752" s="61" t="s">
        <v>1266</v>
      </c>
      <c r="I752" s="61" t="s">
        <v>1675</v>
      </c>
      <c r="J752" s="61" t="s">
        <v>4498</v>
      </c>
      <c r="K752" s="61" t="s">
        <v>5878</v>
      </c>
      <c r="L752" s="61" t="s">
        <v>2032</v>
      </c>
      <c r="M752" s="61" t="s">
        <v>1894</v>
      </c>
      <c r="N752" s="61" t="s">
        <v>1702</v>
      </c>
      <c r="O752" s="61" t="s">
        <v>1954</v>
      </c>
      <c r="P752" s="61">
        <v>0.8</v>
      </c>
      <c r="Q752" s="61">
        <v>175</v>
      </c>
      <c r="R752" s="61">
        <v>0</v>
      </c>
      <c r="S752" s="61" t="s">
        <v>5879</v>
      </c>
      <c r="T752" s="61" t="s">
        <v>5879</v>
      </c>
      <c r="U752" s="61" t="s">
        <v>2041</v>
      </c>
      <c r="V752" s="61" t="s">
        <v>5880</v>
      </c>
      <c r="W752" s="61" t="s">
        <v>1967</v>
      </c>
      <c r="X752" s="61" t="s">
        <v>1447</v>
      </c>
      <c r="Y752" s="61" t="s">
        <v>4443</v>
      </c>
      <c r="Z752" s="62">
        <v>1</v>
      </c>
      <c r="AA752" s="61">
        <v>195</v>
      </c>
      <c r="AB752" s="62">
        <v>1</v>
      </c>
      <c r="AC752" s="61">
        <v>195</v>
      </c>
      <c r="AD752" s="62">
        <v>1</v>
      </c>
      <c r="AE752" s="61">
        <v>195</v>
      </c>
      <c r="AF752" s="61" t="s">
        <v>3395</v>
      </c>
      <c r="AG752" s="61" t="s">
        <v>1959</v>
      </c>
      <c r="AH752" s="61" t="s">
        <v>1702</v>
      </c>
      <c r="AI752" s="61">
        <v>0</v>
      </c>
      <c r="AJ752" s="61" t="s">
        <v>5488</v>
      </c>
      <c r="AK752" s="62">
        <v>2026</v>
      </c>
      <c r="AL752" s="62">
        <v>4</v>
      </c>
      <c r="AM752" s="62">
        <v>0</v>
      </c>
      <c r="AN752" s="62">
        <v>1</v>
      </c>
      <c r="AO752" s="62">
        <v>7</v>
      </c>
      <c r="AP752" s="61" t="s">
        <v>1266</v>
      </c>
      <c r="AQ752" s="61" t="s">
        <v>1221</v>
      </c>
      <c r="AR752" s="61" t="s">
        <v>5879</v>
      </c>
      <c r="AS752" s="61" t="s">
        <v>4482</v>
      </c>
      <c r="AT752" s="61" t="s">
        <v>1702</v>
      </c>
      <c r="AU752" s="61" t="b">
        <v>1</v>
      </c>
      <c r="AV752" s="61" t="b">
        <v>0</v>
      </c>
      <c r="AW752" s="61" t="s">
        <v>1702</v>
      </c>
      <c r="AX752" s="61" t="s">
        <v>1702</v>
      </c>
      <c r="AY752" s="61">
        <v>0</v>
      </c>
      <c r="AZ752" s="61">
        <v>0</v>
      </c>
      <c r="BA752" s="61">
        <v>0</v>
      </c>
      <c r="BB752" s="61" t="s">
        <v>3636</v>
      </c>
      <c r="BC752" s="61">
        <v>3</v>
      </c>
      <c r="BD752" s="61" t="b">
        <v>0</v>
      </c>
      <c r="BH752" s="47" t="str">
        <f t="shared" si="23"/>
        <v>SGCD</v>
      </c>
      <c r="BI752" s="47" t="str">
        <f t="shared" si="22"/>
        <v>Z08</v>
      </c>
      <c r="BJ752" s="47">
        <v>1219</v>
      </c>
    </row>
    <row r="753" spans="1:62" hidden="1">
      <c r="A753" s="61" t="b">
        <v>0</v>
      </c>
      <c r="B753" s="62">
        <v>12882</v>
      </c>
      <c r="C753" s="61" t="s">
        <v>1702</v>
      </c>
      <c r="D753" s="61" t="s">
        <v>4497</v>
      </c>
      <c r="E753" s="61" t="s">
        <v>5881</v>
      </c>
      <c r="F753" s="61" t="s">
        <v>5487</v>
      </c>
      <c r="G753" s="62" t="s">
        <v>1702</v>
      </c>
      <c r="H753" s="61" t="s">
        <v>813</v>
      </c>
      <c r="I753" s="61" t="s">
        <v>1675</v>
      </c>
      <c r="J753" s="61" t="s">
        <v>4498</v>
      </c>
      <c r="K753" s="61" t="s">
        <v>5882</v>
      </c>
      <c r="L753" s="61" t="s">
        <v>2032</v>
      </c>
      <c r="M753" s="61" t="s">
        <v>1894</v>
      </c>
      <c r="N753" s="61" t="s">
        <v>1702</v>
      </c>
      <c r="O753" s="61" t="s">
        <v>1954</v>
      </c>
      <c r="P753" s="61">
        <v>0.8</v>
      </c>
      <c r="Q753" s="61">
        <v>64</v>
      </c>
      <c r="R753" s="61">
        <v>1242</v>
      </c>
      <c r="S753" s="61" t="s">
        <v>3165</v>
      </c>
      <c r="T753" s="61" t="s">
        <v>1702</v>
      </c>
      <c r="U753" s="61" t="s">
        <v>2041</v>
      </c>
      <c r="V753" s="61" t="s">
        <v>5870</v>
      </c>
      <c r="W753" s="61" t="s">
        <v>1967</v>
      </c>
      <c r="X753" s="61" t="s">
        <v>1447</v>
      </c>
      <c r="Y753" s="61" t="s">
        <v>4443</v>
      </c>
      <c r="Z753" s="62">
        <v>70</v>
      </c>
      <c r="AA753" s="61">
        <v>35</v>
      </c>
      <c r="AB753" s="62">
        <v>70</v>
      </c>
      <c r="AC753" s="61">
        <v>35</v>
      </c>
      <c r="AD753" s="62">
        <v>70</v>
      </c>
      <c r="AE753" s="61">
        <v>35</v>
      </c>
      <c r="AF753" s="61" t="s">
        <v>2237</v>
      </c>
      <c r="AG753" s="61" t="s">
        <v>3737</v>
      </c>
      <c r="AH753" s="61" t="s">
        <v>5883</v>
      </c>
      <c r="AI753" s="61">
        <v>0</v>
      </c>
      <c r="AJ753" s="61" t="s">
        <v>5635</v>
      </c>
      <c r="AK753" s="62">
        <v>2026</v>
      </c>
      <c r="AL753" s="62">
        <v>4</v>
      </c>
      <c r="AM753" s="62">
        <v>0</v>
      </c>
      <c r="AN753" s="62">
        <v>1</v>
      </c>
      <c r="AO753" s="62">
        <v>11</v>
      </c>
      <c r="AP753" s="61" t="s">
        <v>813</v>
      </c>
      <c r="AQ753" s="61" t="s">
        <v>1221</v>
      </c>
      <c r="AR753" s="61" t="s">
        <v>3166</v>
      </c>
      <c r="AS753" s="61" t="s">
        <v>4482</v>
      </c>
      <c r="AT753" s="61" t="s">
        <v>1702</v>
      </c>
      <c r="AU753" s="61" t="b">
        <v>1</v>
      </c>
      <c r="AV753" s="61" t="b">
        <v>0</v>
      </c>
      <c r="AW753" s="61" t="s">
        <v>1702</v>
      </c>
      <c r="AX753" s="61" t="s">
        <v>1702</v>
      </c>
      <c r="AY753" s="61">
        <v>0</v>
      </c>
      <c r="AZ753" s="61">
        <v>0</v>
      </c>
      <c r="BA753" s="61">
        <v>0</v>
      </c>
      <c r="BB753" s="61" t="s">
        <v>3636</v>
      </c>
      <c r="BC753" s="61">
        <v>3</v>
      </c>
      <c r="BD753" s="61" t="b">
        <v>0</v>
      </c>
      <c r="BH753" s="47" t="str">
        <f t="shared" si="23"/>
        <v>SGCD</v>
      </c>
      <c r="BI753" s="47" t="str">
        <f t="shared" si="22"/>
        <v>Z08</v>
      </c>
      <c r="BJ753" s="47">
        <v>1219</v>
      </c>
    </row>
    <row r="754" spans="1:62" hidden="1">
      <c r="A754" s="61" t="b">
        <v>0</v>
      </c>
      <c r="B754" s="62">
        <v>12883</v>
      </c>
      <c r="C754" s="61" t="s">
        <v>1702</v>
      </c>
      <c r="D754" s="61" t="s">
        <v>4497</v>
      </c>
      <c r="E754" s="61" t="s">
        <v>5884</v>
      </c>
      <c r="F754" s="61" t="s">
        <v>1702</v>
      </c>
      <c r="G754" s="62" t="s">
        <v>1702</v>
      </c>
      <c r="H754" s="61" t="s">
        <v>1702</v>
      </c>
      <c r="I754" s="61" t="s">
        <v>1675</v>
      </c>
      <c r="J754" s="61" t="s">
        <v>4498</v>
      </c>
      <c r="K754" s="61" t="s">
        <v>5885</v>
      </c>
      <c r="L754" s="61" t="s">
        <v>2032</v>
      </c>
      <c r="M754" s="61" t="s">
        <v>1894</v>
      </c>
      <c r="N754" s="61" t="s">
        <v>1702</v>
      </c>
      <c r="O754" s="61" t="s">
        <v>1954</v>
      </c>
      <c r="P754" s="61">
        <v>0.8</v>
      </c>
      <c r="Q754" s="61">
        <v>106</v>
      </c>
      <c r="R754" s="61">
        <v>767</v>
      </c>
      <c r="S754" s="61" t="s">
        <v>5871</v>
      </c>
      <c r="T754" s="61" t="s">
        <v>1702</v>
      </c>
      <c r="U754" s="61" t="s">
        <v>2041</v>
      </c>
      <c r="V754" s="61" t="s">
        <v>5872</v>
      </c>
      <c r="W754" s="61" t="s">
        <v>1967</v>
      </c>
      <c r="X754" s="61" t="s">
        <v>1447</v>
      </c>
      <c r="Y754" s="61" t="s">
        <v>4443</v>
      </c>
      <c r="Z754" s="62">
        <v>116</v>
      </c>
      <c r="AA754" s="61">
        <v>59</v>
      </c>
      <c r="AB754" s="62">
        <v>116</v>
      </c>
      <c r="AC754" s="61">
        <v>59</v>
      </c>
      <c r="AD754" s="62">
        <v>116</v>
      </c>
      <c r="AE754" s="61">
        <v>59</v>
      </c>
      <c r="AF754" s="61" t="s">
        <v>2083</v>
      </c>
      <c r="AG754" s="61" t="s">
        <v>3737</v>
      </c>
      <c r="AH754" s="61" t="s">
        <v>1702</v>
      </c>
      <c r="AI754" s="61">
        <v>0</v>
      </c>
      <c r="AJ754" s="61" t="s">
        <v>5635</v>
      </c>
      <c r="AK754" s="62">
        <v>2026</v>
      </c>
      <c r="AL754" s="62">
        <v>4</v>
      </c>
      <c r="AM754" s="62">
        <v>0</v>
      </c>
      <c r="AN754" s="62">
        <v>1</v>
      </c>
      <c r="AO754" s="62">
        <v>11</v>
      </c>
      <c r="AP754" s="61" t="s">
        <v>1702</v>
      </c>
      <c r="AQ754" s="61" t="s">
        <v>1702</v>
      </c>
      <c r="AR754" s="61" t="s">
        <v>1702</v>
      </c>
      <c r="AS754" s="61" t="s">
        <v>4482</v>
      </c>
      <c r="AT754" s="61" t="s">
        <v>1702</v>
      </c>
      <c r="AU754" s="61" t="b">
        <v>1</v>
      </c>
      <c r="AV754" s="61" t="b">
        <v>0</v>
      </c>
      <c r="AW754" s="61" t="s">
        <v>1702</v>
      </c>
      <c r="AX754" s="61" t="s">
        <v>1702</v>
      </c>
      <c r="AY754" s="61">
        <v>0</v>
      </c>
      <c r="AZ754" s="61">
        <v>0</v>
      </c>
      <c r="BA754" s="61">
        <v>0</v>
      </c>
      <c r="BB754" s="61" t="s">
        <v>3636</v>
      </c>
      <c r="BC754" s="61">
        <v>3</v>
      </c>
      <c r="BD754" s="61" t="b">
        <v>0</v>
      </c>
      <c r="BH754" s="47" t="str">
        <f t="shared" si="23"/>
        <v>SGCD</v>
      </c>
      <c r="BI754" s="47" t="str">
        <f t="shared" si="22"/>
        <v>Z08</v>
      </c>
      <c r="BJ754" s="47">
        <v>1219</v>
      </c>
    </row>
    <row r="755" spans="1:62" hidden="1">
      <c r="A755" s="61" t="b">
        <v>0</v>
      </c>
      <c r="B755" s="62">
        <v>12884</v>
      </c>
      <c r="C755" s="61" t="s">
        <v>1702</v>
      </c>
      <c r="D755" s="61" t="s">
        <v>4497</v>
      </c>
      <c r="E755" s="61" t="s">
        <v>7012</v>
      </c>
      <c r="F755" s="61" t="s">
        <v>1702</v>
      </c>
      <c r="G755" s="62" t="s">
        <v>1702</v>
      </c>
      <c r="H755" s="61" t="s">
        <v>1702</v>
      </c>
      <c r="I755" s="61" t="s">
        <v>1675</v>
      </c>
      <c r="J755" s="61" t="s">
        <v>4498</v>
      </c>
      <c r="K755" s="61" t="s">
        <v>7012</v>
      </c>
      <c r="L755" s="61" t="s">
        <v>2032</v>
      </c>
      <c r="M755" s="61" t="s">
        <v>1894</v>
      </c>
      <c r="N755" s="61" t="s">
        <v>1702</v>
      </c>
      <c r="O755" s="61" t="s">
        <v>1954</v>
      </c>
      <c r="P755" s="61">
        <v>0.8</v>
      </c>
      <c r="Q755" s="61">
        <v>25</v>
      </c>
      <c r="R755" s="61">
        <v>0</v>
      </c>
      <c r="S755" s="61" t="s">
        <v>4316</v>
      </c>
      <c r="T755" s="61" t="s">
        <v>4316</v>
      </c>
      <c r="U755" s="61" t="s">
        <v>2041</v>
      </c>
      <c r="V755" s="61" t="s">
        <v>7013</v>
      </c>
      <c r="W755" s="61" t="s">
        <v>1967</v>
      </c>
      <c r="X755" s="61" t="s">
        <v>1447</v>
      </c>
      <c r="Y755" s="61" t="s">
        <v>4443</v>
      </c>
      <c r="Z755" s="62">
        <v>1</v>
      </c>
      <c r="AA755" s="61">
        <v>85</v>
      </c>
      <c r="AB755" s="62">
        <v>1</v>
      </c>
      <c r="AC755" s="61">
        <v>85</v>
      </c>
      <c r="AD755" s="62">
        <v>1</v>
      </c>
      <c r="AE755" s="61">
        <v>85</v>
      </c>
      <c r="AF755" s="61" t="s">
        <v>3225</v>
      </c>
      <c r="AG755" s="61" t="s">
        <v>1959</v>
      </c>
      <c r="AH755" s="61" t="s">
        <v>1702</v>
      </c>
      <c r="AI755" s="61">
        <v>0</v>
      </c>
      <c r="AJ755" s="61" t="s">
        <v>6792</v>
      </c>
      <c r="AK755" s="62">
        <v>2026</v>
      </c>
      <c r="AL755" s="62">
        <v>4</v>
      </c>
      <c r="AM755" s="62">
        <v>0</v>
      </c>
      <c r="AN755" s="62">
        <v>0</v>
      </c>
      <c r="AO755" s="62">
        <v>27</v>
      </c>
      <c r="AP755" s="61" t="s">
        <v>1702</v>
      </c>
      <c r="AQ755" s="61" t="s">
        <v>1702</v>
      </c>
      <c r="AR755" s="61" t="s">
        <v>1702</v>
      </c>
      <c r="AS755" s="61" t="s">
        <v>4482</v>
      </c>
      <c r="AT755" s="61" t="s">
        <v>1702</v>
      </c>
      <c r="AU755" s="61" t="b">
        <v>1</v>
      </c>
      <c r="AV755" s="61" t="b">
        <v>0</v>
      </c>
      <c r="AW755" s="61" t="s">
        <v>1702</v>
      </c>
      <c r="AX755" s="61" t="s">
        <v>1702</v>
      </c>
      <c r="AY755" s="61">
        <v>0</v>
      </c>
      <c r="AZ755" s="61">
        <v>0</v>
      </c>
      <c r="BA755" s="61">
        <v>0</v>
      </c>
      <c r="BB755" s="61" t="s">
        <v>3636</v>
      </c>
      <c r="BC755" s="61">
        <v>3</v>
      </c>
      <c r="BD755" s="61" t="b">
        <v>0</v>
      </c>
      <c r="BH755" s="47" t="str">
        <f t="shared" si="23"/>
        <v>SGCD</v>
      </c>
      <c r="BI755" s="47" t="str">
        <f t="shared" si="22"/>
        <v>Z08</v>
      </c>
      <c r="BJ755" s="47">
        <v>1219</v>
      </c>
    </row>
    <row r="756" spans="1:62" hidden="1">
      <c r="A756" s="61" t="b">
        <v>0</v>
      </c>
      <c r="B756" s="62">
        <v>12885</v>
      </c>
      <c r="C756" s="61" t="s">
        <v>1702</v>
      </c>
      <c r="D756" s="61" t="s">
        <v>4497</v>
      </c>
      <c r="E756" s="61" t="s">
        <v>7014</v>
      </c>
      <c r="F756" s="61" t="s">
        <v>5487</v>
      </c>
      <c r="G756" s="62" t="s">
        <v>1702</v>
      </c>
      <c r="H756" s="61" t="s">
        <v>1061</v>
      </c>
      <c r="I756" s="61" t="s">
        <v>1675</v>
      </c>
      <c r="J756" s="61" t="s">
        <v>4498</v>
      </c>
      <c r="K756" s="61" t="s">
        <v>7014</v>
      </c>
      <c r="L756" s="61" t="s">
        <v>2032</v>
      </c>
      <c r="M756" s="61" t="s">
        <v>1894</v>
      </c>
      <c r="N756" s="61" t="s">
        <v>1702</v>
      </c>
      <c r="O756" s="61" t="s">
        <v>1954</v>
      </c>
      <c r="P756" s="61">
        <v>0.8</v>
      </c>
      <c r="Q756" s="61">
        <v>185</v>
      </c>
      <c r="R756" s="61">
        <v>278</v>
      </c>
      <c r="S756" s="61" t="s">
        <v>5004</v>
      </c>
      <c r="T756" s="61" t="s">
        <v>5004</v>
      </c>
      <c r="U756" s="61" t="s">
        <v>2041</v>
      </c>
      <c r="V756" s="61" t="s">
        <v>7015</v>
      </c>
      <c r="W756" s="61" t="s">
        <v>1967</v>
      </c>
      <c r="X756" s="61" t="s">
        <v>1447</v>
      </c>
      <c r="Y756" s="61" t="s">
        <v>4443</v>
      </c>
      <c r="Z756" s="62">
        <v>7</v>
      </c>
      <c r="AA756" s="61">
        <v>1</v>
      </c>
      <c r="AB756" s="62">
        <v>7</v>
      </c>
      <c r="AC756" s="61">
        <v>1</v>
      </c>
      <c r="AD756" s="62">
        <v>7</v>
      </c>
      <c r="AE756" s="61">
        <v>1</v>
      </c>
      <c r="AF756" s="61" t="s">
        <v>2410</v>
      </c>
      <c r="AG756" s="61" t="s">
        <v>1959</v>
      </c>
      <c r="AH756" s="61" t="s">
        <v>1702</v>
      </c>
      <c r="AI756" s="61">
        <v>0</v>
      </c>
      <c r="AJ756" s="61" t="s">
        <v>6656</v>
      </c>
      <c r="AK756" s="62">
        <v>2026</v>
      </c>
      <c r="AL756" s="62">
        <v>4</v>
      </c>
      <c r="AM756" s="62">
        <v>0</v>
      </c>
      <c r="AN756" s="62">
        <v>0</v>
      </c>
      <c r="AO756" s="62">
        <v>25</v>
      </c>
      <c r="AP756" s="61" t="s">
        <v>1061</v>
      </c>
      <c r="AQ756" s="61" t="s">
        <v>1221</v>
      </c>
      <c r="AR756" s="61" t="s">
        <v>5005</v>
      </c>
      <c r="AS756" s="61" t="s">
        <v>4482</v>
      </c>
      <c r="AT756" s="61" t="s">
        <v>1702</v>
      </c>
      <c r="AU756" s="61" t="b">
        <v>1</v>
      </c>
      <c r="AV756" s="61" t="b">
        <v>0</v>
      </c>
      <c r="AW756" s="61" t="s">
        <v>1702</v>
      </c>
      <c r="AX756" s="61" t="s">
        <v>1702</v>
      </c>
      <c r="AY756" s="61">
        <v>0</v>
      </c>
      <c r="AZ756" s="61">
        <v>0</v>
      </c>
      <c r="BA756" s="61">
        <v>0</v>
      </c>
      <c r="BB756" s="61" t="s">
        <v>3636</v>
      </c>
      <c r="BC756" s="61">
        <v>3</v>
      </c>
      <c r="BD756" s="61" t="b">
        <v>0</v>
      </c>
      <c r="BH756" s="47" t="str">
        <f t="shared" si="23"/>
        <v>SGCD</v>
      </c>
      <c r="BI756" s="47" t="str">
        <f t="shared" si="22"/>
        <v>Z08</v>
      </c>
      <c r="BJ756" s="47">
        <v>1219</v>
      </c>
    </row>
    <row r="757" spans="1:62" hidden="1">
      <c r="A757" s="61" t="b">
        <v>0</v>
      </c>
      <c r="B757" s="62">
        <v>12886</v>
      </c>
      <c r="C757" s="61" t="s">
        <v>1702</v>
      </c>
      <c r="D757" s="61" t="s">
        <v>4497</v>
      </c>
      <c r="E757" s="61" t="s">
        <v>6572</v>
      </c>
      <c r="F757" s="61" t="s">
        <v>4855</v>
      </c>
      <c r="G757" s="62">
        <v>55</v>
      </c>
      <c r="H757" s="61" t="s">
        <v>1144</v>
      </c>
      <c r="I757" s="61" t="s">
        <v>1675</v>
      </c>
      <c r="J757" s="61" t="s">
        <v>4498</v>
      </c>
      <c r="K757" s="61" t="s">
        <v>6572</v>
      </c>
      <c r="L757" s="61" t="s">
        <v>2032</v>
      </c>
      <c r="M757" s="61" t="s">
        <v>1894</v>
      </c>
      <c r="N757" s="61" t="s">
        <v>1702</v>
      </c>
      <c r="O757" s="61" t="s">
        <v>1954</v>
      </c>
      <c r="P757" s="61">
        <v>0.8</v>
      </c>
      <c r="Q757" s="61">
        <v>49</v>
      </c>
      <c r="R757" s="61">
        <v>0</v>
      </c>
      <c r="S757" s="61" t="s">
        <v>6573</v>
      </c>
      <c r="T757" s="61" t="s">
        <v>6573</v>
      </c>
      <c r="U757" s="61" t="s">
        <v>2041</v>
      </c>
      <c r="V757" s="61" t="s">
        <v>7016</v>
      </c>
      <c r="W757" s="61" t="s">
        <v>1967</v>
      </c>
      <c r="X757" s="61" t="s">
        <v>1447</v>
      </c>
      <c r="Y757" s="61" t="s">
        <v>4443</v>
      </c>
      <c r="Z757" s="62">
        <v>1</v>
      </c>
      <c r="AA757" s="61">
        <v>120</v>
      </c>
      <c r="AB757" s="62">
        <v>1</v>
      </c>
      <c r="AC757" s="61">
        <v>120</v>
      </c>
      <c r="AD757" s="62">
        <v>1</v>
      </c>
      <c r="AE757" s="61">
        <v>120</v>
      </c>
      <c r="AF757" s="61" t="s">
        <v>2649</v>
      </c>
      <c r="AG757" s="61" t="s">
        <v>1959</v>
      </c>
      <c r="AH757" s="61" t="s">
        <v>1702</v>
      </c>
      <c r="AI757" s="61">
        <v>0</v>
      </c>
      <c r="AJ757" s="61" t="s">
        <v>6734</v>
      </c>
      <c r="AK757" s="62">
        <v>2026</v>
      </c>
      <c r="AL757" s="62">
        <v>4</v>
      </c>
      <c r="AM757" s="62">
        <v>0</v>
      </c>
      <c r="AN757" s="62">
        <v>0</v>
      </c>
      <c r="AO757" s="62">
        <v>19</v>
      </c>
      <c r="AP757" s="61" t="s">
        <v>1144</v>
      </c>
      <c r="AQ757" s="61" t="s">
        <v>1221</v>
      </c>
      <c r="AR757" s="61" t="s">
        <v>6574</v>
      </c>
      <c r="AS757" s="61" t="s">
        <v>4482</v>
      </c>
      <c r="AT757" s="61" t="s">
        <v>6571</v>
      </c>
      <c r="AU757" s="61" t="b">
        <v>1</v>
      </c>
      <c r="AV757" s="61" t="b">
        <v>0</v>
      </c>
      <c r="AW757" s="61" t="s">
        <v>1702</v>
      </c>
      <c r="AX757" s="61" t="s">
        <v>1702</v>
      </c>
      <c r="AY757" s="61">
        <v>0</v>
      </c>
      <c r="AZ757" s="61">
        <v>0</v>
      </c>
      <c r="BA757" s="61">
        <v>0</v>
      </c>
      <c r="BB757" s="61" t="s">
        <v>3636</v>
      </c>
      <c r="BC757" s="61">
        <v>3</v>
      </c>
      <c r="BD757" s="61" t="b">
        <v>0</v>
      </c>
      <c r="BH757" s="47" t="str">
        <f t="shared" si="23"/>
        <v>SGCD</v>
      </c>
      <c r="BI757" s="47" t="str">
        <f t="shared" si="22"/>
        <v>Z08</v>
      </c>
      <c r="BJ757" s="47">
        <v>1219</v>
      </c>
    </row>
    <row r="758" spans="1:62" hidden="1">
      <c r="A758" s="61" t="b">
        <v>0</v>
      </c>
      <c r="B758" s="62">
        <v>12887</v>
      </c>
      <c r="C758" s="61" t="s">
        <v>1702</v>
      </c>
      <c r="D758" s="61" t="s">
        <v>4497</v>
      </c>
      <c r="E758" s="61" t="s">
        <v>7017</v>
      </c>
      <c r="F758" s="61" t="s">
        <v>6224</v>
      </c>
      <c r="G758" s="62" t="s">
        <v>1702</v>
      </c>
      <c r="H758" s="61" t="s">
        <v>1146</v>
      </c>
      <c r="I758" s="61" t="s">
        <v>1675</v>
      </c>
      <c r="J758" s="61" t="s">
        <v>4498</v>
      </c>
      <c r="K758" s="61" t="s">
        <v>7017</v>
      </c>
      <c r="L758" s="61" t="s">
        <v>2032</v>
      </c>
      <c r="M758" s="61" t="s">
        <v>1894</v>
      </c>
      <c r="N758" s="61" t="s">
        <v>1702</v>
      </c>
      <c r="O758" s="61" t="s">
        <v>1954</v>
      </c>
      <c r="P758" s="61">
        <v>0.8</v>
      </c>
      <c r="Q758" s="61">
        <v>102</v>
      </c>
      <c r="R758" s="61">
        <v>240</v>
      </c>
      <c r="S758" s="61" t="s">
        <v>2687</v>
      </c>
      <c r="T758" s="61" t="s">
        <v>2687</v>
      </c>
      <c r="U758" s="61" t="s">
        <v>2041</v>
      </c>
      <c r="V758" s="61" t="s">
        <v>7018</v>
      </c>
      <c r="W758" s="61" t="s">
        <v>1967</v>
      </c>
      <c r="X758" s="61" t="s">
        <v>1447</v>
      </c>
      <c r="Y758" s="61" t="s">
        <v>4443</v>
      </c>
      <c r="Z758" s="62">
        <v>20</v>
      </c>
      <c r="AA758" s="61">
        <v>3</v>
      </c>
      <c r="AB758" s="62">
        <v>20</v>
      </c>
      <c r="AC758" s="61">
        <v>3</v>
      </c>
      <c r="AD758" s="62">
        <v>20</v>
      </c>
      <c r="AE758" s="61">
        <v>3</v>
      </c>
      <c r="AF758" s="61" t="s">
        <v>2560</v>
      </c>
      <c r="AG758" s="61" t="s">
        <v>1959</v>
      </c>
      <c r="AH758" s="61" t="s">
        <v>1702</v>
      </c>
      <c r="AI758" s="61">
        <v>0</v>
      </c>
      <c r="AJ758" s="61" t="s">
        <v>4220</v>
      </c>
      <c r="AK758" s="62">
        <v>2026</v>
      </c>
      <c r="AL758" s="62">
        <v>5</v>
      </c>
      <c r="AM758" s="62">
        <v>0</v>
      </c>
      <c r="AN758" s="62">
        <v>0</v>
      </c>
      <c r="AO758" s="62">
        <v>16</v>
      </c>
      <c r="AP758" s="61" t="s">
        <v>1146</v>
      </c>
      <c r="AQ758" s="61" t="s">
        <v>1547</v>
      </c>
      <c r="AR758" s="61" t="s">
        <v>2688</v>
      </c>
      <c r="AS758" s="61" t="s">
        <v>4482</v>
      </c>
      <c r="AT758" s="61" t="s">
        <v>1702</v>
      </c>
      <c r="AU758" s="61" t="b">
        <v>0</v>
      </c>
      <c r="AV758" s="61" t="b">
        <v>0</v>
      </c>
      <c r="AW758" s="61" t="s">
        <v>1702</v>
      </c>
      <c r="AX758" s="61" t="s">
        <v>1702</v>
      </c>
      <c r="AY758" s="61">
        <v>0</v>
      </c>
      <c r="AZ758" s="61">
        <v>0</v>
      </c>
      <c r="BA758" s="61">
        <v>0</v>
      </c>
      <c r="BB758" s="61" t="s">
        <v>3636</v>
      </c>
      <c r="BC758" s="61">
        <v>3</v>
      </c>
      <c r="BD758" s="61" t="b">
        <v>0</v>
      </c>
      <c r="BH758" s="47" t="str">
        <f t="shared" si="23"/>
        <v>SGCD</v>
      </c>
      <c r="BI758" s="47" t="str">
        <f t="shared" si="22"/>
        <v>Z08</v>
      </c>
      <c r="BJ758" s="47">
        <v>1219</v>
      </c>
    </row>
    <row r="759" spans="1:62" hidden="1">
      <c r="A759" s="61" t="b">
        <v>0</v>
      </c>
      <c r="B759" s="62">
        <v>12888</v>
      </c>
      <c r="C759" s="61" t="s">
        <v>1702</v>
      </c>
      <c r="D759" s="61" t="s">
        <v>4499</v>
      </c>
      <c r="E759" s="61" t="s">
        <v>5288</v>
      </c>
      <c r="F759" s="61" t="s">
        <v>2065</v>
      </c>
      <c r="G759" s="62" t="s">
        <v>1702</v>
      </c>
      <c r="H759" s="61" t="s">
        <v>199</v>
      </c>
      <c r="I759" s="61" t="s">
        <v>1675</v>
      </c>
      <c r="J759" s="61" t="s">
        <v>4500</v>
      </c>
      <c r="K759" s="61" t="s">
        <v>5289</v>
      </c>
      <c r="L759" s="61" t="s">
        <v>2032</v>
      </c>
      <c r="M759" s="61" t="s">
        <v>1894</v>
      </c>
      <c r="N759" s="61" t="s">
        <v>1702</v>
      </c>
      <c r="O759" s="61" t="s">
        <v>1954</v>
      </c>
      <c r="P759" s="61">
        <v>0.8</v>
      </c>
      <c r="Q759" s="61">
        <v>237</v>
      </c>
      <c r="R759" s="61">
        <v>243</v>
      </c>
      <c r="S759" s="61" t="s">
        <v>4582</v>
      </c>
      <c r="T759" s="61" t="s">
        <v>4582</v>
      </c>
      <c r="U759" s="61" t="s">
        <v>2041</v>
      </c>
      <c r="V759" s="61" t="s">
        <v>5290</v>
      </c>
      <c r="W759" s="61" t="s">
        <v>1967</v>
      </c>
      <c r="X759" s="61" t="s">
        <v>1447</v>
      </c>
      <c r="Y759" s="61" t="s">
        <v>4443</v>
      </c>
      <c r="Z759" s="62">
        <v>70</v>
      </c>
      <c r="AA759" s="61">
        <v>30</v>
      </c>
      <c r="AB759" s="62">
        <v>70</v>
      </c>
      <c r="AC759" s="61">
        <v>30</v>
      </c>
      <c r="AD759" s="62">
        <v>70</v>
      </c>
      <c r="AE759" s="61">
        <v>30</v>
      </c>
      <c r="AF759" s="61" t="s">
        <v>2055</v>
      </c>
      <c r="AG759" s="61" t="s">
        <v>3734</v>
      </c>
      <c r="AH759" s="61" t="s">
        <v>5291</v>
      </c>
      <c r="AI759" s="61">
        <v>0</v>
      </c>
      <c r="AJ759" s="61" t="s">
        <v>4959</v>
      </c>
      <c r="AK759" s="62">
        <v>2026</v>
      </c>
      <c r="AL759" s="62">
        <v>3</v>
      </c>
      <c r="AM759" s="62">
        <v>0</v>
      </c>
      <c r="AN759" s="62">
        <v>2</v>
      </c>
      <c r="AO759" s="62">
        <v>8</v>
      </c>
      <c r="AP759" s="61" t="s">
        <v>199</v>
      </c>
      <c r="AQ759" s="61" t="s">
        <v>1221</v>
      </c>
      <c r="AR759" s="61" t="s">
        <v>4583</v>
      </c>
      <c r="AS759" s="61" t="s">
        <v>4501</v>
      </c>
      <c r="AT759" s="61" t="s">
        <v>1702</v>
      </c>
      <c r="AU759" s="61" t="b">
        <v>1</v>
      </c>
      <c r="AV759" s="61" t="b">
        <v>0</v>
      </c>
      <c r="AW759" s="61" t="s">
        <v>1702</v>
      </c>
      <c r="AX759" s="61" t="s">
        <v>1702</v>
      </c>
      <c r="AY759" s="61">
        <v>0</v>
      </c>
      <c r="AZ759" s="61">
        <v>0</v>
      </c>
      <c r="BA759" s="61">
        <v>0</v>
      </c>
      <c r="BB759" s="61" t="s">
        <v>3636</v>
      </c>
      <c r="BC759" s="61">
        <v>3</v>
      </c>
      <c r="BD759" s="61" t="b">
        <v>0</v>
      </c>
      <c r="BH759" s="47" t="str">
        <f t="shared" si="23"/>
        <v>SGCD</v>
      </c>
      <c r="BI759" s="47" t="str">
        <f t="shared" si="22"/>
        <v>Z08</v>
      </c>
      <c r="BJ759" s="47">
        <v>1219</v>
      </c>
    </row>
    <row r="760" spans="1:62" hidden="1">
      <c r="A760" s="61" t="b">
        <v>0</v>
      </c>
      <c r="B760" s="62">
        <v>12889</v>
      </c>
      <c r="C760" s="61" t="s">
        <v>7019</v>
      </c>
      <c r="D760" s="61" t="s">
        <v>4502</v>
      </c>
      <c r="E760" s="61" t="s">
        <v>4784</v>
      </c>
      <c r="F760" s="61" t="s">
        <v>2065</v>
      </c>
      <c r="G760" s="62" t="s">
        <v>1702</v>
      </c>
      <c r="H760" s="61" t="s">
        <v>523</v>
      </c>
      <c r="I760" s="61" t="s">
        <v>1675</v>
      </c>
      <c r="J760" s="61" t="s">
        <v>4503</v>
      </c>
      <c r="K760" s="61" t="s">
        <v>4784</v>
      </c>
      <c r="L760" s="61" t="s">
        <v>2032</v>
      </c>
      <c r="M760" s="61" t="s">
        <v>1894</v>
      </c>
      <c r="N760" s="61" t="s">
        <v>1702</v>
      </c>
      <c r="O760" s="61" t="s">
        <v>1954</v>
      </c>
      <c r="P760" s="61">
        <v>1</v>
      </c>
      <c r="Q760" s="61">
        <v>115</v>
      </c>
      <c r="R760" s="61">
        <v>1219</v>
      </c>
      <c r="S760" s="61" t="s">
        <v>3032</v>
      </c>
      <c r="T760" s="61" t="s">
        <v>3032</v>
      </c>
      <c r="U760" s="61" t="s">
        <v>2041</v>
      </c>
      <c r="V760" s="61" t="s">
        <v>4785</v>
      </c>
      <c r="W760" s="61" t="s">
        <v>1967</v>
      </c>
      <c r="X760" s="61" t="s">
        <v>1447</v>
      </c>
      <c r="Y760" s="61" t="s">
        <v>4443</v>
      </c>
      <c r="Z760" s="62">
        <v>43</v>
      </c>
      <c r="AA760" s="61">
        <v>39</v>
      </c>
      <c r="AB760" s="62">
        <v>43</v>
      </c>
      <c r="AC760" s="61">
        <v>0</v>
      </c>
      <c r="AD760" s="62">
        <v>43</v>
      </c>
      <c r="AE760" s="61">
        <v>39</v>
      </c>
      <c r="AF760" s="61" t="s">
        <v>2959</v>
      </c>
      <c r="AG760" s="61" t="s">
        <v>1959</v>
      </c>
      <c r="AH760" s="61" t="s">
        <v>4786</v>
      </c>
      <c r="AI760" s="61">
        <v>0</v>
      </c>
      <c r="AJ760" s="61" t="s">
        <v>4575</v>
      </c>
      <c r="AK760" s="62">
        <v>2026</v>
      </c>
      <c r="AL760" s="62">
        <v>2</v>
      </c>
      <c r="AM760" s="62">
        <v>0</v>
      </c>
      <c r="AN760" s="62">
        <v>3</v>
      </c>
      <c r="AO760" s="62">
        <v>9</v>
      </c>
      <c r="AP760" s="61" t="s">
        <v>523</v>
      </c>
      <c r="AQ760" s="61" t="s">
        <v>1221</v>
      </c>
      <c r="AR760" s="61" t="s">
        <v>3033</v>
      </c>
      <c r="AS760" s="61" t="s">
        <v>4463</v>
      </c>
      <c r="AT760" s="61" t="s">
        <v>1702</v>
      </c>
      <c r="AU760" s="61" t="b">
        <v>1</v>
      </c>
      <c r="AV760" s="61" t="b">
        <v>0</v>
      </c>
      <c r="AW760" s="61" t="s">
        <v>1702</v>
      </c>
      <c r="AX760" s="61" t="s">
        <v>1702</v>
      </c>
      <c r="AY760" s="61">
        <v>0</v>
      </c>
      <c r="AZ760" s="61">
        <v>0</v>
      </c>
      <c r="BA760" s="61">
        <v>0</v>
      </c>
      <c r="BB760" s="61" t="s">
        <v>3636</v>
      </c>
      <c r="BC760" s="61">
        <v>4</v>
      </c>
      <c r="BD760" s="61" t="b">
        <v>0</v>
      </c>
      <c r="BH760" s="47" t="s">
        <v>1197</v>
      </c>
      <c r="BI760" s="47" t="str">
        <f t="shared" si="22"/>
        <v>Z08</v>
      </c>
      <c r="BJ760" s="47">
        <v>1219</v>
      </c>
    </row>
    <row r="761" spans="1:62" hidden="1">
      <c r="A761" s="61" t="b">
        <v>0</v>
      </c>
      <c r="B761" s="62">
        <v>12890</v>
      </c>
      <c r="C761" s="61" t="s">
        <v>1702</v>
      </c>
      <c r="D761" s="61" t="s">
        <v>4502</v>
      </c>
      <c r="E761" s="61" t="s">
        <v>5294</v>
      </c>
      <c r="F761" s="61" t="s">
        <v>2168</v>
      </c>
      <c r="G761" s="62" t="s">
        <v>1702</v>
      </c>
      <c r="H761" s="61" t="s">
        <v>1059</v>
      </c>
      <c r="I761" s="61" t="s">
        <v>1675</v>
      </c>
      <c r="J761" s="61" t="s">
        <v>4503</v>
      </c>
      <c r="K761" s="61" t="s">
        <v>5294</v>
      </c>
      <c r="L761" s="61" t="s">
        <v>2032</v>
      </c>
      <c r="M761" s="61" t="s">
        <v>1894</v>
      </c>
      <c r="N761" s="61" t="s">
        <v>1702</v>
      </c>
      <c r="O761" s="61" t="s">
        <v>1954</v>
      </c>
      <c r="P761" s="61">
        <v>1</v>
      </c>
      <c r="Q761" s="61">
        <v>260</v>
      </c>
      <c r="R761" s="61">
        <v>536</v>
      </c>
      <c r="S761" s="61" t="s">
        <v>5295</v>
      </c>
      <c r="T761" s="61" t="s">
        <v>5295</v>
      </c>
      <c r="U761" s="61" t="s">
        <v>2041</v>
      </c>
      <c r="V761" s="61" t="s">
        <v>5296</v>
      </c>
      <c r="W761" s="61" t="s">
        <v>1967</v>
      </c>
      <c r="X761" s="61" t="s">
        <v>1447</v>
      </c>
      <c r="Y761" s="61" t="s">
        <v>4443</v>
      </c>
      <c r="Z761" s="62">
        <v>15</v>
      </c>
      <c r="AA761" s="61">
        <v>17</v>
      </c>
      <c r="AB761" s="62">
        <v>15</v>
      </c>
      <c r="AC761" s="61">
        <v>17</v>
      </c>
      <c r="AD761" s="62">
        <v>15</v>
      </c>
      <c r="AE761" s="61">
        <v>17</v>
      </c>
      <c r="AF761" s="61" t="s">
        <v>2042</v>
      </c>
      <c r="AG761" s="61" t="s">
        <v>1959</v>
      </c>
      <c r="AH761" s="61" t="s">
        <v>1702</v>
      </c>
      <c r="AI761" s="61">
        <v>0</v>
      </c>
      <c r="AJ761" s="61" t="s">
        <v>5025</v>
      </c>
      <c r="AK761" s="62">
        <v>2026</v>
      </c>
      <c r="AL761" s="62">
        <v>3</v>
      </c>
      <c r="AM761" s="62">
        <v>0</v>
      </c>
      <c r="AN761" s="62">
        <v>2</v>
      </c>
      <c r="AO761" s="62">
        <v>14</v>
      </c>
      <c r="AP761" s="61" t="s">
        <v>1059</v>
      </c>
      <c r="AQ761" s="61" t="s">
        <v>1221</v>
      </c>
      <c r="AR761" s="61" t="s">
        <v>5297</v>
      </c>
      <c r="AS761" s="61" t="s">
        <v>4463</v>
      </c>
      <c r="AT761" s="61" t="s">
        <v>1702</v>
      </c>
      <c r="AU761" s="61" t="b">
        <v>1</v>
      </c>
      <c r="AV761" s="61" t="b">
        <v>0</v>
      </c>
      <c r="AW761" s="61" t="s">
        <v>1702</v>
      </c>
      <c r="AX761" s="61" t="s">
        <v>1702</v>
      </c>
      <c r="AY761" s="61">
        <v>0</v>
      </c>
      <c r="AZ761" s="61">
        <v>0</v>
      </c>
      <c r="BA761" s="61">
        <v>0</v>
      </c>
      <c r="BB761" s="61" t="s">
        <v>3636</v>
      </c>
      <c r="BC761" s="61">
        <v>4</v>
      </c>
      <c r="BD761" s="61" t="b">
        <v>0</v>
      </c>
      <c r="BH761" s="47" t="s">
        <v>1197</v>
      </c>
      <c r="BI761" s="47" t="str">
        <f t="shared" si="22"/>
        <v>Z08</v>
      </c>
      <c r="BJ761" s="47">
        <v>1219</v>
      </c>
    </row>
    <row r="762" spans="1:62" hidden="1">
      <c r="A762" s="61" t="b">
        <v>0</v>
      </c>
      <c r="B762" s="62">
        <v>12891</v>
      </c>
      <c r="C762" s="61" t="s">
        <v>1702</v>
      </c>
      <c r="D762" s="61" t="s">
        <v>4502</v>
      </c>
      <c r="E762" s="61" t="s">
        <v>5890</v>
      </c>
      <c r="F762" s="61" t="s">
        <v>5561</v>
      </c>
      <c r="G762" s="62" t="s">
        <v>1702</v>
      </c>
      <c r="H762" s="61" t="s">
        <v>1642</v>
      </c>
      <c r="I762" s="61" t="s">
        <v>1675</v>
      </c>
      <c r="J762" s="61" t="s">
        <v>4503</v>
      </c>
      <c r="K762" s="61" t="s">
        <v>5890</v>
      </c>
      <c r="L762" s="61" t="s">
        <v>2032</v>
      </c>
      <c r="M762" s="61" t="s">
        <v>1894</v>
      </c>
      <c r="N762" s="61" t="s">
        <v>1702</v>
      </c>
      <c r="O762" s="61" t="s">
        <v>1954</v>
      </c>
      <c r="P762" s="61">
        <v>1</v>
      </c>
      <c r="Q762" s="61">
        <v>45</v>
      </c>
      <c r="R762" s="61">
        <v>0</v>
      </c>
      <c r="S762" s="61" t="s">
        <v>4783</v>
      </c>
      <c r="T762" s="61" t="s">
        <v>5314</v>
      </c>
      <c r="U762" s="61" t="s">
        <v>2041</v>
      </c>
      <c r="V762" s="61" t="s">
        <v>5891</v>
      </c>
      <c r="W762" s="61" t="s">
        <v>1967</v>
      </c>
      <c r="X762" s="61" t="s">
        <v>1447</v>
      </c>
      <c r="Y762" s="61" t="s">
        <v>4443</v>
      </c>
      <c r="Z762" s="62">
        <v>1</v>
      </c>
      <c r="AA762" s="61">
        <v>67</v>
      </c>
      <c r="AB762" s="62">
        <v>1</v>
      </c>
      <c r="AC762" s="61">
        <v>67</v>
      </c>
      <c r="AD762" s="62">
        <v>1</v>
      </c>
      <c r="AE762" s="61">
        <v>67</v>
      </c>
      <c r="AF762" s="61" t="s">
        <v>3395</v>
      </c>
      <c r="AG762" s="61" t="s">
        <v>1959</v>
      </c>
      <c r="AH762" s="61" t="s">
        <v>1702</v>
      </c>
      <c r="AI762" s="61">
        <v>0</v>
      </c>
      <c r="AJ762" s="61" t="s">
        <v>5493</v>
      </c>
      <c r="AK762" s="62">
        <v>2026</v>
      </c>
      <c r="AL762" s="62">
        <v>4</v>
      </c>
      <c r="AM762" s="62">
        <v>0</v>
      </c>
      <c r="AN762" s="62">
        <v>1</v>
      </c>
      <c r="AO762" s="62">
        <v>8</v>
      </c>
      <c r="AP762" s="61" t="s">
        <v>1642</v>
      </c>
      <c r="AQ762" s="61" t="s">
        <v>1221</v>
      </c>
      <c r="AR762" s="61" t="s">
        <v>5314</v>
      </c>
      <c r="AS762" s="61" t="s">
        <v>4463</v>
      </c>
      <c r="AT762" s="61" t="s">
        <v>1702</v>
      </c>
      <c r="AU762" s="61" t="b">
        <v>1</v>
      </c>
      <c r="AV762" s="61" t="b">
        <v>0</v>
      </c>
      <c r="AW762" s="61" t="s">
        <v>1702</v>
      </c>
      <c r="AX762" s="61" t="s">
        <v>1702</v>
      </c>
      <c r="AY762" s="61">
        <v>0</v>
      </c>
      <c r="AZ762" s="61">
        <v>0</v>
      </c>
      <c r="BA762" s="61">
        <v>0</v>
      </c>
      <c r="BB762" s="61" t="s">
        <v>3636</v>
      </c>
      <c r="BC762" s="61">
        <v>4</v>
      </c>
      <c r="BD762" s="61" t="b">
        <v>0</v>
      </c>
      <c r="BH762" s="47" t="s">
        <v>1197</v>
      </c>
      <c r="BI762" s="47" t="str">
        <f t="shared" si="22"/>
        <v>Z08</v>
      </c>
      <c r="BJ762" s="47">
        <v>1219</v>
      </c>
    </row>
    <row r="763" spans="1:62" hidden="1">
      <c r="A763" s="61" t="b">
        <v>0</v>
      </c>
      <c r="B763" s="62">
        <v>12892</v>
      </c>
      <c r="C763" s="61" t="s">
        <v>5298</v>
      </c>
      <c r="D763" s="61" t="s">
        <v>4504</v>
      </c>
      <c r="E763" s="61" t="s">
        <v>5299</v>
      </c>
      <c r="F763" s="61" t="s">
        <v>2065</v>
      </c>
      <c r="G763" s="62" t="s">
        <v>1702</v>
      </c>
      <c r="H763" s="61" t="s">
        <v>825</v>
      </c>
      <c r="I763" s="61" t="s">
        <v>1675</v>
      </c>
      <c r="J763" s="61" t="s">
        <v>4505</v>
      </c>
      <c r="K763" s="61" t="s">
        <v>5299</v>
      </c>
      <c r="L763" s="61" t="s">
        <v>2032</v>
      </c>
      <c r="M763" s="61" t="s">
        <v>1894</v>
      </c>
      <c r="N763" s="61" t="s">
        <v>1702</v>
      </c>
      <c r="O763" s="61" t="s">
        <v>1954</v>
      </c>
      <c r="P763" s="61">
        <v>1</v>
      </c>
      <c r="Q763" s="61">
        <v>122</v>
      </c>
      <c r="R763" s="61">
        <v>356</v>
      </c>
      <c r="S763" s="61" t="s">
        <v>3976</v>
      </c>
      <c r="T763" s="61" t="s">
        <v>3976</v>
      </c>
      <c r="U763" s="61" t="s">
        <v>2041</v>
      </c>
      <c r="V763" s="61" t="s">
        <v>5300</v>
      </c>
      <c r="W763" s="61" t="s">
        <v>1967</v>
      </c>
      <c r="X763" s="61" t="s">
        <v>1447</v>
      </c>
      <c r="Y763" s="61" t="s">
        <v>4443</v>
      </c>
      <c r="Z763" s="62">
        <v>318</v>
      </c>
      <c r="AA763" s="61">
        <v>109</v>
      </c>
      <c r="AB763" s="62">
        <v>318</v>
      </c>
      <c r="AC763" s="61">
        <v>0</v>
      </c>
      <c r="AD763" s="62">
        <v>318</v>
      </c>
      <c r="AE763" s="61">
        <v>109</v>
      </c>
      <c r="AF763" s="61" t="s">
        <v>2070</v>
      </c>
      <c r="AG763" s="61" t="s">
        <v>1959</v>
      </c>
      <c r="AH763" s="61" t="s">
        <v>1702</v>
      </c>
      <c r="AI763" s="61">
        <v>0</v>
      </c>
      <c r="AJ763" s="61" t="s">
        <v>4848</v>
      </c>
      <c r="AK763" s="62">
        <v>2026</v>
      </c>
      <c r="AL763" s="62">
        <v>2</v>
      </c>
      <c r="AM763" s="62">
        <v>0</v>
      </c>
      <c r="AN763" s="62">
        <v>2</v>
      </c>
      <c r="AO763" s="62">
        <v>28</v>
      </c>
      <c r="AP763" s="61" t="s">
        <v>825</v>
      </c>
      <c r="AQ763" s="61" t="s">
        <v>1221</v>
      </c>
      <c r="AR763" s="61" t="s">
        <v>3977</v>
      </c>
      <c r="AS763" s="61" t="s">
        <v>4442</v>
      </c>
      <c r="AT763" s="61" t="s">
        <v>1702</v>
      </c>
      <c r="AU763" s="61" t="b">
        <v>1</v>
      </c>
      <c r="AV763" s="61" t="b">
        <v>0</v>
      </c>
      <c r="AW763" s="61" t="s">
        <v>1702</v>
      </c>
      <c r="AX763" s="61" t="s">
        <v>1702</v>
      </c>
      <c r="AY763" s="61">
        <v>0</v>
      </c>
      <c r="AZ763" s="61">
        <v>0</v>
      </c>
      <c r="BA763" s="61">
        <v>0</v>
      </c>
      <c r="BB763" s="61" t="s">
        <v>3636</v>
      </c>
      <c r="BC763" s="61">
        <v>4</v>
      </c>
      <c r="BD763" s="61" t="b">
        <v>0</v>
      </c>
      <c r="BH763" s="47" t="s">
        <v>1197</v>
      </c>
      <c r="BI763" s="47" t="str">
        <f t="shared" si="22"/>
        <v>Z08</v>
      </c>
      <c r="BJ763" s="47">
        <v>1219</v>
      </c>
    </row>
    <row r="764" spans="1:62" hidden="1">
      <c r="A764" s="61" t="b">
        <v>0</v>
      </c>
      <c r="B764" s="62">
        <v>12893</v>
      </c>
      <c r="C764" s="61" t="s">
        <v>1702</v>
      </c>
      <c r="D764" s="61" t="s">
        <v>4504</v>
      </c>
      <c r="E764" s="61" t="s">
        <v>4787</v>
      </c>
      <c r="F764" s="61" t="s">
        <v>1702</v>
      </c>
      <c r="G764" s="62" t="s">
        <v>1702</v>
      </c>
      <c r="H764" s="61" t="s">
        <v>1702</v>
      </c>
      <c r="I764" s="61" t="s">
        <v>1675</v>
      </c>
      <c r="J764" s="61" t="s">
        <v>4505</v>
      </c>
      <c r="K764" s="61" t="s">
        <v>4787</v>
      </c>
      <c r="L764" s="61" t="s">
        <v>2032</v>
      </c>
      <c r="M764" s="61" t="s">
        <v>1894</v>
      </c>
      <c r="N764" s="61" t="s">
        <v>1702</v>
      </c>
      <c r="O764" s="61" t="s">
        <v>1954</v>
      </c>
      <c r="P764" s="61">
        <v>1</v>
      </c>
      <c r="Q764" s="61">
        <v>55</v>
      </c>
      <c r="R764" s="61">
        <v>0</v>
      </c>
      <c r="S764" s="61" t="s">
        <v>4275</v>
      </c>
      <c r="T764" s="61" t="s">
        <v>4275</v>
      </c>
      <c r="U764" s="61" t="s">
        <v>2041</v>
      </c>
      <c r="V764" s="61" t="s">
        <v>4788</v>
      </c>
      <c r="W764" s="61" t="s">
        <v>1967</v>
      </c>
      <c r="X764" s="61" t="s">
        <v>1447</v>
      </c>
      <c r="Y764" s="61" t="s">
        <v>4443</v>
      </c>
      <c r="Z764" s="62">
        <v>1</v>
      </c>
      <c r="AA764" s="61">
        <v>276</v>
      </c>
      <c r="AB764" s="62">
        <v>1</v>
      </c>
      <c r="AC764" s="61">
        <v>276</v>
      </c>
      <c r="AD764" s="62">
        <v>1</v>
      </c>
      <c r="AE764" s="61">
        <v>276</v>
      </c>
      <c r="AF764" s="61" t="s">
        <v>2649</v>
      </c>
      <c r="AG764" s="61" t="s">
        <v>1958</v>
      </c>
      <c r="AH764" s="61" t="s">
        <v>1702</v>
      </c>
      <c r="AI764" s="61">
        <v>0</v>
      </c>
      <c r="AJ764" s="61" t="s">
        <v>4558</v>
      </c>
      <c r="AK764" s="62">
        <v>2026</v>
      </c>
      <c r="AL764" s="62">
        <v>2</v>
      </c>
      <c r="AM764" s="62">
        <v>0</v>
      </c>
      <c r="AN764" s="62">
        <v>3</v>
      </c>
      <c r="AO764" s="62">
        <v>13</v>
      </c>
      <c r="AP764" s="61" t="s">
        <v>1702</v>
      </c>
      <c r="AQ764" s="61" t="s">
        <v>1702</v>
      </c>
      <c r="AR764" s="61" t="s">
        <v>1702</v>
      </c>
      <c r="AS764" s="61" t="s">
        <v>4442</v>
      </c>
      <c r="AT764" s="61" t="s">
        <v>1702</v>
      </c>
      <c r="AU764" s="61" t="b">
        <v>1</v>
      </c>
      <c r="AV764" s="61" t="b">
        <v>0</v>
      </c>
      <c r="AW764" s="61" t="s">
        <v>1702</v>
      </c>
      <c r="AX764" s="61" t="s">
        <v>1702</v>
      </c>
      <c r="AY764" s="61">
        <v>0</v>
      </c>
      <c r="AZ764" s="61">
        <v>0</v>
      </c>
      <c r="BA764" s="61">
        <v>0</v>
      </c>
      <c r="BB764" s="61" t="s">
        <v>3636</v>
      </c>
      <c r="BC764" s="61">
        <v>4</v>
      </c>
      <c r="BD764" s="61" t="b">
        <v>0</v>
      </c>
      <c r="BH764" s="47" t="s">
        <v>1197</v>
      </c>
      <c r="BI764" s="47" t="str">
        <f t="shared" si="22"/>
        <v>Z08</v>
      </c>
      <c r="BJ764" s="47">
        <v>1219</v>
      </c>
    </row>
    <row r="765" spans="1:62" hidden="1">
      <c r="A765" s="61" t="b">
        <v>0</v>
      </c>
      <c r="B765" s="62">
        <v>12894</v>
      </c>
      <c r="C765" s="61" t="s">
        <v>1702</v>
      </c>
      <c r="D765" s="61" t="s">
        <v>4504</v>
      </c>
      <c r="E765" s="61" t="s">
        <v>5301</v>
      </c>
      <c r="F765" s="61" t="s">
        <v>1702</v>
      </c>
      <c r="G765" s="62" t="s">
        <v>1702</v>
      </c>
      <c r="H765" s="61" t="s">
        <v>1702</v>
      </c>
      <c r="I765" s="61" t="s">
        <v>1675</v>
      </c>
      <c r="J765" s="61" t="s">
        <v>4505</v>
      </c>
      <c r="K765" s="61" t="s">
        <v>5301</v>
      </c>
      <c r="L765" s="61" t="s">
        <v>2032</v>
      </c>
      <c r="M765" s="61" t="s">
        <v>1894</v>
      </c>
      <c r="N765" s="61" t="s">
        <v>1702</v>
      </c>
      <c r="O765" s="61" t="s">
        <v>1954</v>
      </c>
      <c r="P765" s="61">
        <v>1</v>
      </c>
      <c r="Q765" s="61">
        <v>37</v>
      </c>
      <c r="R765" s="61">
        <v>0</v>
      </c>
      <c r="S765" s="61" t="s">
        <v>3469</v>
      </c>
      <c r="T765" s="61" t="s">
        <v>3469</v>
      </c>
      <c r="U765" s="61" t="s">
        <v>2041</v>
      </c>
      <c r="V765" s="61" t="s">
        <v>5302</v>
      </c>
      <c r="W765" s="61" t="s">
        <v>1967</v>
      </c>
      <c r="X765" s="61" t="s">
        <v>1447</v>
      </c>
      <c r="Y765" s="61" t="s">
        <v>4443</v>
      </c>
      <c r="Z765" s="62">
        <v>1</v>
      </c>
      <c r="AA765" s="61">
        <v>50</v>
      </c>
      <c r="AB765" s="62">
        <v>1</v>
      </c>
      <c r="AC765" s="61">
        <v>50</v>
      </c>
      <c r="AD765" s="62">
        <v>1</v>
      </c>
      <c r="AE765" s="61">
        <v>50</v>
      </c>
      <c r="AF765" s="61" t="s">
        <v>5068</v>
      </c>
      <c r="AG765" s="61" t="s">
        <v>1959</v>
      </c>
      <c r="AH765" s="61" t="s">
        <v>1702</v>
      </c>
      <c r="AI765" s="61">
        <v>0</v>
      </c>
      <c r="AJ765" s="61" t="s">
        <v>4848</v>
      </c>
      <c r="AK765" s="62">
        <v>2026</v>
      </c>
      <c r="AL765" s="62">
        <v>2</v>
      </c>
      <c r="AM765" s="62">
        <v>0</v>
      </c>
      <c r="AN765" s="62">
        <v>2</v>
      </c>
      <c r="AO765" s="62">
        <v>28</v>
      </c>
      <c r="AP765" s="61" t="s">
        <v>1702</v>
      </c>
      <c r="AQ765" s="61" t="s">
        <v>1702</v>
      </c>
      <c r="AR765" s="61" t="s">
        <v>1702</v>
      </c>
      <c r="AS765" s="61" t="s">
        <v>4442</v>
      </c>
      <c r="AT765" s="61" t="s">
        <v>1702</v>
      </c>
      <c r="AU765" s="61" t="b">
        <v>1</v>
      </c>
      <c r="AV765" s="61" t="b">
        <v>0</v>
      </c>
      <c r="AW765" s="61" t="s">
        <v>1702</v>
      </c>
      <c r="AX765" s="61" t="s">
        <v>1702</v>
      </c>
      <c r="AY765" s="61">
        <v>0</v>
      </c>
      <c r="AZ765" s="61">
        <v>0</v>
      </c>
      <c r="BA765" s="61">
        <v>0</v>
      </c>
      <c r="BB765" s="61" t="s">
        <v>3636</v>
      </c>
      <c r="BC765" s="61">
        <v>4</v>
      </c>
      <c r="BD765" s="61" t="b">
        <v>0</v>
      </c>
      <c r="BH765" s="47" t="s">
        <v>1197</v>
      </c>
      <c r="BI765" s="47" t="str">
        <f t="shared" si="22"/>
        <v>Z08</v>
      </c>
      <c r="BJ765" s="47">
        <v>1219</v>
      </c>
    </row>
    <row r="766" spans="1:62" hidden="1">
      <c r="A766" s="61" t="b">
        <v>0</v>
      </c>
      <c r="B766" s="62">
        <v>12895</v>
      </c>
      <c r="C766" s="61" t="s">
        <v>1702</v>
      </c>
      <c r="D766" s="61" t="s">
        <v>4504</v>
      </c>
      <c r="E766" s="61" t="s">
        <v>5893</v>
      </c>
      <c r="F766" s="61" t="s">
        <v>4874</v>
      </c>
      <c r="G766" s="62" t="s">
        <v>1702</v>
      </c>
      <c r="H766" s="61" t="s">
        <v>966</v>
      </c>
      <c r="I766" s="61" t="s">
        <v>1675</v>
      </c>
      <c r="J766" s="61" t="s">
        <v>4505</v>
      </c>
      <c r="K766" s="61" t="s">
        <v>5893</v>
      </c>
      <c r="L766" s="61" t="s">
        <v>2032</v>
      </c>
      <c r="M766" s="61" t="s">
        <v>1894</v>
      </c>
      <c r="N766" s="61" t="s">
        <v>1702</v>
      </c>
      <c r="O766" s="61" t="s">
        <v>1954</v>
      </c>
      <c r="P766" s="61">
        <v>1</v>
      </c>
      <c r="Q766" s="61">
        <v>70</v>
      </c>
      <c r="R766" s="61">
        <v>104.4</v>
      </c>
      <c r="S766" s="61" t="s">
        <v>3036</v>
      </c>
      <c r="T766" s="61" t="s">
        <v>3036</v>
      </c>
      <c r="U766" s="61" t="s">
        <v>2041</v>
      </c>
      <c r="V766" s="61" t="s">
        <v>5892</v>
      </c>
      <c r="W766" s="61" t="s">
        <v>1967</v>
      </c>
      <c r="X766" s="61" t="s">
        <v>1447</v>
      </c>
      <c r="Y766" s="61" t="s">
        <v>4443</v>
      </c>
      <c r="Z766" s="62">
        <v>35</v>
      </c>
      <c r="AA766" s="61">
        <v>2</v>
      </c>
      <c r="AB766" s="62">
        <v>35</v>
      </c>
      <c r="AC766" s="61">
        <v>2</v>
      </c>
      <c r="AD766" s="62">
        <v>35</v>
      </c>
      <c r="AE766" s="61">
        <v>2</v>
      </c>
      <c r="AF766" s="61" t="s">
        <v>2237</v>
      </c>
      <c r="AG766" s="61" t="s">
        <v>1959</v>
      </c>
      <c r="AH766" s="61" t="s">
        <v>1702</v>
      </c>
      <c r="AI766" s="61">
        <v>0</v>
      </c>
      <c r="AJ766" s="61" t="s">
        <v>5503</v>
      </c>
      <c r="AK766" s="62">
        <v>2026</v>
      </c>
      <c r="AL766" s="62">
        <v>3</v>
      </c>
      <c r="AM766" s="62">
        <v>0</v>
      </c>
      <c r="AN766" s="62">
        <v>1</v>
      </c>
      <c r="AO766" s="62">
        <v>25</v>
      </c>
      <c r="AP766" s="61" t="s">
        <v>966</v>
      </c>
      <c r="AQ766" s="61" t="s">
        <v>1221</v>
      </c>
      <c r="AR766" s="61" t="s">
        <v>3037</v>
      </c>
      <c r="AS766" s="61" t="s">
        <v>4442</v>
      </c>
      <c r="AT766" s="61" t="s">
        <v>1702</v>
      </c>
      <c r="AU766" s="61" t="b">
        <v>1</v>
      </c>
      <c r="AV766" s="61" t="b">
        <v>0</v>
      </c>
      <c r="AW766" s="61" t="s">
        <v>1702</v>
      </c>
      <c r="AX766" s="61" t="s">
        <v>1702</v>
      </c>
      <c r="AY766" s="61">
        <v>0</v>
      </c>
      <c r="AZ766" s="61">
        <v>0</v>
      </c>
      <c r="BA766" s="61">
        <v>0</v>
      </c>
      <c r="BB766" s="61" t="s">
        <v>3636</v>
      </c>
      <c r="BC766" s="61">
        <v>4</v>
      </c>
      <c r="BD766" s="61" t="b">
        <v>0</v>
      </c>
      <c r="BH766" s="47" t="s">
        <v>1197</v>
      </c>
      <c r="BI766" s="47" t="str">
        <f t="shared" si="22"/>
        <v>Z08</v>
      </c>
      <c r="BJ766" s="47">
        <v>1219</v>
      </c>
    </row>
    <row r="767" spans="1:62" hidden="1">
      <c r="A767" s="61" t="b">
        <v>0</v>
      </c>
      <c r="B767" s="62">
        <v>12896</v>
      </c>
      <c r="C767" s="61" t="s">
        <v>1702</v>
      </c>
      <c r="D767" s="61" t="s">
        <v>4504</v>
      </c>
      <c r="E767" s="61" t="s">
        <v>5894</v>
      </c>
      <c r="F767" s="61" t="s">
        <v>5481</v>
      </c>
      <c r="G767" s="62" t="s">
        <v>1702</v>
      </c>
      <c r="H767" s="61" t="s">
        <v>31</v>
      </c>
      <c r="I767" s="61" t="s">
        <v>1675</v>
      </c>
      <c r="J767" s="61" t="s">
        <v>4505</v>
      </c>
      <c r="K767" s="61" t="s">
        <v>5894</v>
      </c>
      <c r="L767" s="61" t="s">
        <v>2032</v>
      </c>
      <c r="M767" s="61" t="s">
        <v>1894</v>
      </c>
      <c r="N767" s="61" t="s">
        <v>1702</v>
      </c>
      <c r="O767" s="61" t="s">
        <v>1954</v>
      </c>
      <c r="P767" s="61">
        <v>1</v>
      </c>
      <c r="Q767" s="61">
        <v>58</v>
      </c>
      <c r="R767" s="61">
        <v>700</v>
      </c>
      <c r="S767" s="61" t="s">
        <v>4692</v>
      </c>
      <c r="T767" s="61" t="s">
        <v>4692</v>
      </c>
      <c r="U767" s="61" t="s">
        <v>2041</v>
      </c>
      <c r="V767" s="61" t="s">
        <v>5895</v>
      </c>
      <c r="W767" s="61" t="s">
        <v>1967</v>
      </c>
      <c r="X767" s="61" t="s">
        <v>1447</v>
      </c>
      <c r="Y767" s="61" t="s">
        <v>4443</v>
      </c>
      <c r="Z767" s="62">
        <v>147</v>
      </c>
      <c r="AA767" s="61">
        <v>44</v>
      </c>
      <c r="AB767" s="62">
        <v>147</v>
      </c>
      <c r="AC767" s="61">
        <v>44</v>
      </c>
      <c r="AD767" s="62">
        <v>147</v>
      </c>
      <c r="AE767" s="61">
        <v>44</v>
      </c>
      <c r="AF767" s="61" t="s">
        <v>2237</v>
      </c>
      <c r="AG767" s="61" t="s">
        <v>1959</v>
      </c>
      <c r="AH767" s="61" t="s">
        <v>1702</v>
      </c>
      <c r="AI767" s="61">
        <v>0</v>
      </c>
      <c r="AJ767" s="61" t="s">
        <v>5519</v>
      </c>
      <c r="AK767" s="62">
        <v>2026</v>
      </c>
      <c r="AL767" s="62">
        <v>4</v>
      </c>
      <c r="AM767" s="62">
        <v>0</v>
      </c>
      <c r="AN767" s="62">
        <v>1</v>
      </c>
      <c r="AO767" s="62">
        <v>17</v>
      </c>
      <c r="AP767" s="61" t="s">
        <v>31</v>
      </c>
      <c r="AQ767" s="61" t="s">
        <v>1221</v>
      </c>
      <c r="AR767" s="61" t="s">
        <v>4693</v>
      </c>
      <c r="AS767" s="61" t="s">
        <v>4442</v>
      </c>
      <c r="AT767" s="61" t="s">
        <v>1702</v>
      </c>
      <c r="AU767" s="61" t="b">
        <v>1</v>
      </c>
      <c r="AV767" s="61" t="b">
        <v>0</v>
      </c>
      <c r="AW767" s="61" t="s">
        <v>1702</v>
      </c>
      <c r="AX767" s="61" t="s">
        <v>1702</v>
      </c>
      <c r="AY767" s="61">
        <v>0</v>
      </c>
      <c r="AZ767" s="61">
        <v>0</v>
      </c>
      <c r="BA767" s="61">
        <v>0</v>
      </c>
      <c r="BB767" s="61" t="s">
        <v>3636</v>
      </c>
      <c r="BC767" s="61">
        <v>4</v>
      </c>
      <c r="BD767" s="61" t="b">
        <v>0</v>
      </c>
      <c r="BH767" s="47" t="s">
        <v>1197</v>
      </c>
      <c r="BI767" s="47" t="str">
        <f t="shared" si="22"/>
        <v>Z08</v>
      </c>
      <c r="BJ767" s="47">
        <v>1219</v>
      </c>
    </row>
    <row r="768" spans="1:62" hidden="1">
      <c r="A768" s="61" t="b">
        <v>0</v>
      </c>
      <c r="B768" s="62">
        <v>12897</v>
      </c>
      <c r="C768" s="61" t="s">
        <v>1702</v>
      </c>
      <c r="D768" s="61" t="s">
        <v>4506</v>
      </c>
      <c r="E768" s="61" t="s">
        <v>4789</v>
      </c>
      <c r="F768" s="61" t="s">
        <v>1702</v>
      </c>
      <c r="G768" s="62" t="s">
        <v>1702</v>
      </c>
      <c r="H768" s="61" t="s">
        <v>1702</v>
      </c>
      <c r="I768" s="61" t="s">
        <v>1675</v>
      </c>
      <c r="J768" s="61" t="s">
        <v>4507</v>
      </c>
      <c r="K768" s="61" t="s">
        <v>4789</v>
      </c>
      <c r="L768" s="61" t="s">
        <v>2032</v>
      </c>
      <c r="M768" s="61" t="s">
        <v>1894</v>
      </c>
      <c r="N768" s="61" t="s">
        <v>1702</v>
      </c>
      <c r="O768" s="61" t="s">
        <v>1954</v>
      </c>
      <c r="P768" s="61">
        <v>1</v>
      </c>
      <c r="Q768" s="61">
        <v>25</v>
      </c>
      <c r="R768" s="61">
        <v>0</v>
      </c>
      <c r="S768" s="61" t="s">
        <v>4790</v>
      </c>
      <c r="T768" s="61" t="s">
        <v>4790</v>
      </c>
      <c r="U768" s="61" t="s">
        <v>2041</v>
      </c>
      <c r="V768" s="61" t="s">
        <v>4791</v>
      </c>
      <c r="W768" s="61" t="s">
        <v>1967</v>
      </c>
      <c r="X768" s="61" t="s">
        <v>1447</v>
      </c>
      <c r="Y768" s="61" t="s">
        <v>4443</v>
      </c>
      <c r="Z768" s="62">
        <v>1</v>
      </c>
      <c r="AA768" s="61">
        <v>79</v>
      </c>
      <c r="AB768" s="62">
        <v>1</v>
      </c>
      <c r="AC768" s="61">
        <v>79</v>
      </c>
      <c r="AD768" s="62">
        <v>1</v>
      </c>
      <c r="AE768" s="61">
        <v>79</v>
      </c>
      <c r="AF768" s="61" t="s">
        <v>2338</v>
      </c>
      <c r="AG768" s="61" t="s">
        <v>1959</v>
      </c>
      <c r="AH768" s="61" t="s">
        <v>1702</v>
      </c>
      <c r="AI768" s="61">
        <v>0</v>
      </c>
      <c r="AJ768" s="61" t="s">
        <v>4561</v>
      </c>
      <c r="AK768" s="62">
        <v>2026</v>
      </c>
      <c r="AL768" s="62">
        <v>2</v>
      </c>
      <c r="AM768" s="62">
        <v>0</v>
      </c>
      <c r="AN768" s="62">
        <v>3</v>
      </c>
      <c r="AO768" s="62">
        <v>7</v>
      </c>
      <c r="AP768" s="61" t="s">
        <v>1702</v>
      </c>
      <c r="AQ768" s="61" t="s">
        <v>1702</v>
      </c>
      <c r="AR768" s="61" t="s">
        <v>1702</v>
      </c>
      <c r="AS768" s="61" t="s">
        <v>4501</v>
      </c>
      <c r="AT768" s="61" t="s">
        <v>1702</v>
      </c>
      <c r="AU768" s="61" t="b">
        <v>1</v>
      </c>
      <c r="AV768" s="61" t="b">
        <v>0</v>
      </c>
      <c r="AW768" s="61" t="s">
        <v>1702</v>
      </c>
      <c r="AX768" s="61" t="s">
        <v>1702</v>
      </c>
      <c r="AY768" s="61">
        <v>0</v>
      </c>
      <c r="AZ768" s="61">
        <v>0</v>
      </c>
      <c r="BA768" s="61">
        <v>0</v>
      </c>
      <c r="BB768" s="61" t="s">
        <v>3636</v>
      </c>
      <c r="BC768" s="61">
        <v>4</v>
      </c>
      <c r="BD768" s="61" t="b">
        <v>0</v>
      </c>
      <c r="BH768" s="47" t="s">
        <v>1197</v>
      </c>
      <c r="BI768" s="47" t="str">
        <f t="shared" si="22"/>
        <v>Z08</v>
      </c>
      <c r="BJ768" s="47">
        <v>1219</v>
      </c>
    </row>
    <row r="769" spans="1:62" hidden="1">
      <c r="A769" s="61" t="b">
        <v>0</v>
      </c>
      <c r="B769" s="62">
        <v>12898</v>
      </c>
      <c r="C769" s="61" t="s">
        <v>1702</v>
      </c>
      <c r="D769" s="61" t="s">
        <v>4506</v>
      </c>
      <c r="E769" s="61" t="s">
        <v>5303</v>
      </c>
      <c r="F769" s="61" t="s">
        <v>2030</v>
      </c>
      <c r="G769" s="62" t="s">
        <v>1702</v>
      </c>
      <c r="H769" s="61" t="s">
        <v>972</v>
      </c>
      <c r="I769" s="61" t="s">
        <v>1675</v>
      </c>
      <c r="J769" s="61" t="s">
        <v>4507</v>
      </c>
      <c r="K769" s="61" t="s">
        <v>5304</v>
      </c>
      <c r="L769" s="61" t="s">
        <v>2032</v>
      </c>
      <c r="M769" s="61" t="s">
        <v>1894</v>
      </c>
      <c r="N769" s="61" t="s">
        <v>1702</v>
      </c>
      <c r="O769" s="61" t="s">
        <v>1954</v>
      </c>
      <c r="P769" s="61">
        <v>1</v>
      </c>
      <c r="Q769" s="61">
        <v>189.5</v>
      </c>
      <c r="R769" s="61">
        <v>401.3</v>
      </c>
      <c r="S769" s="61" t="s">
        <v>2377</v>
      </c>
      <c r="T769" s="61" t="s">
        <v>1702</v>
      </c>
      <c r="U769" s="61" t="s">
        <v>2041</v>
      </c>
      <c r="V769" s="61" t="s">
        <v>5305</v>
      </c>
      <c r="W769" s="61" t="s">
        <v>1967</v>
      </c>
      <c r="X769" s="61" t="s">
        <v>1447</v>
      </c>
      <c r="Y769" s="61" t="s">
        <v>4443</v>
      </c>
      <c r="Z769" s="62">
        <v>128</v>
      </c>
      <c r="AA769" s="61">
        <v>76</v>
      </c>
      <c r="AB769" s="62">
        <v>128</v>
      </c>
      <c r="AC769" s="61">
        <v>76</v>
      </c>
      <c r="AD769" s="62">
        <v>128</v>
      </c>
      <c r="AE769" s="61">
        <v>76</v>
      </c>
      <c r="AF769" s="61" t="s">
        <v>2095</v>
      </c>
      <c r="AG769" s="61" t="s">
        <v>3737</v>
      </c>
      <c r="AH769" s="61" t="s">
        <v>1702</v>
      </c>
      <c r="AI769" s="61">
        <v>0</v>
      </c>
      <c r="AJ769" s="61" t="s">
        <v>4557</v>
      </c>
      <c r="AK769" s="62">
        <v>2026</v>
      </c>
      <c r="AL769" s="62">
        <v>2</v>
      </c>
      <c r="AM769" s="62">
        <v>0</v>
      </c>
      <c r="AN769" s="62">
        <v>3</v>
      </c>
      <c r="AO769" s="62">
        <v>6</v>
      </c>
      <c r="AP769" s="61" t="s">
        <v>972</v>
      </c>
      <c r="AQ769" s="61" t="s">
        <v>1221</v>
      </c>
      <c r="AR769" s="61" t="s">
        <v>2378</v>
      </c>
      <c r="AS769" s="61" t="s">
        <v>4501</v>
      </c>
      <c r="AT769" s="61" t="s">
        <v>1702</v>
      </c>
      <c r="AU769" s="61" t="b">
        <v>1</v>
      </c>
      <c r="AV769" s="61" t="b">
        <v>0</v>
      </c>
      <c r="AW769" s="61" t="s">
        <v>1702</v>
      </c>
      <c r="AX769" s="61" t="s">
        <v>1702</v>
      </c>
      <c r="AY769" s="61">
        <v>0</v>
      </c>
      <c r="AZ769" s="61">
        <v>0</v>
      </c>
      <c r="BA769" s="61">
        <v>0</v>
      </c>
      <c r="BB769" s="61" t="s">
        <v>3636</v>
      </c>
      <c r="BC769" s="61">
        <v>4</v>
      </c>
      <c r="BD769" s="61" t="b">
        <v>0</v>
      </c>
      <c r="BH769" s="47" t="s">
        <v>1197</v>
      </c>
      <c r="BI769" s="47" t="str">
        <f t="shared" si="22"/>
        <v>Z08</v>
      </c>
      <c r="BJ769" s="47">
        <v>1219</v>
      </c>
    </row>
    <row r="770" spans="1:62" hidden="1">
      <c r="A770" s="61" t="b">
        <v>0</v>
      </c>
      <c r="B770" s="62">
        <v>12899</v>
      </c>
      <c r="C770" s="61" t="s">
        <v>1702</v>
      </c>
      <c r="D770" s="61" t="s">
        <v>4506</v>
      </c>
      <c r="E770" s="61" t="s">
        <v>5306</v>
      </c>
      <c r="F770" s="61" t="s">
        <v>1702</v>
      </c>
      <c r="G770" s="62" t="s">
        <v>1702</v>
      </c>
      <c r="H770" s="61" t="s">
        <v>1702</v>
      </c>
      <c r="I770" s="61" t="s">
        <v>1675</v>
      </c>
      <c r="J770" s="61" t="s">
        <v>4507</v>
      </c>
      <c r="K770" s="61" t="s">
        <v>5307</v>
      </c>
      <c r="L770" s="61" t="s">
        <v>2032</v>
      </c>
      <c r="M770" s="61" t="s">
        <v>1894</v>
      </c>
      <c r="N770" s="61" t="s">
        <v>1702</v>
      </c>
      <c r="O770" s="61" t="s">
        <v>1954</v>
      </c>
      <c r="P770" s="61">
        <v>1</v>
      </c>
      <c r="Q770" s="61">
        <v>122</v>
      </c>
      <c r="R770" s="61">
        <v>356</v>
      </c>
      <c r="S770" s="61" t="s">
        <v>3976</v>
      </c>
      <c r="T770" s="61" t="s">
        <v>1702</v>
      </c>
      <c r="U770" s="61" t="s">
        <v>2041</v>
      </c>
      <c r="V770" s="61" t="s">
        <v>5308</v>
      </c>
      <c r="W770" s="61" t="s">
        <v>1967</v>
      </c>
      <c r="X770" s="61" t="s">
        <v>1447</v>
      </c>
      <c r="Y770" s="61" t="s">
        <v>4443</v>
      </c>
      <c r="Z770" s="62">
        <v>178</v>
      </c>
      <c r="AA770" s="61">
        <v>59</v>
      </c>
      <c r="AB770" s="62">
        <v>178</v>
      </c>
      <c r="AC770" s="61">
        <v>59</v>
      </c>
      <c r="AD770" s="62">
        <v>178</v>
      </c>
      <c r="AE770" s="61">
        <v>59</v>
      </c>
      <c r="AF770" s="61" t="s">
        <v>2095</v>
      </c>
      <c r="AG770" s="61" t="s">
        <v>3737</v>
      </c>
      <c r="AH770" s="61" t="s">
        <v>5309</v>
      </c>
      <c r="AI770" s="61">
        <v>0</v>
      </c>
      <c r="AJ770" s="61" t="s">
        <v>4907</v>
      </c>
      <c r="AK770" s="62">
        <v>2026</v>
      </c>
      <c r="AL770" s="62">
        <v>2</v>
      </c>
      <c r="AM770" s="62">
        <v>0</v>
      </c>
      <c r="AN770" s="62">
        <v>2</v>
      </c>
      <c r="AO770" s="62">
        <v>29</v>
      </c>
      <c r="AP770" s="61" t="s">
        <v>1702</v>
      </c>
      <c r="AQ770" s="61" t="s">
        <v>1702</v>
      </c>
      <c r="AR770" s="61" t="s">
        <v>1702</v>
      </c>
      <c r="AS770" s="61" t="s">
        <v>4501</v>
      </c>
      <c r="AT770" s="61" t="s">
        <v>1702</v>
      </c>
      <c r="AU770" s="61" t="b">
        <v>1</v>
      </c>
      <c r="AV770" s="61" t="b">
        <v>0</v>
      </c>
      <c r="AW770" s="61" t="s">
        <v>1702</v>
      </c>
      <c r="AX770" s="61" t="s">
        <v>1702</v>
      </c>
      <c r="AY770" s="61">
        <v>0</v>
      </c>
      <c r="AZ770" s="61">
        <v>0</v>
      </c>
      <c r="BA770" s="61">
        <v>0</v>
      </c>
      <c r="BB770" s="61" t="s">
        <v>3636</v>
      </c>
      <c r="BC770" s="61">
        <v>4</v>
      </c>
      <c r="BD770" s="61" t="b">
        <v>0</v>
      </c>
      <c r="BH770" s="47" t="s">
        <v>1197</v>
      </c>
      <c r="BI770" s="47" t="str">
        <f t="shared" si="22"/>
        <v>Z08</v>
      </c>
      <c r="BJ770" s="47">
        <v>1219</v>
      </c>
    </row>
    <row r="771" spans="1:62" hidden="1">
      <c r="A771" s="61" t="b">
        <v>0</v>
      </c>
      <c r="B771" s="62">
        <v>12900</v>
      </c>
      <c r="C771" s="61" t="s">
        <v>1702</v>
      </c>
      <c r="D771" s="61" t="s">
        <v>4506</v>
      </c>
      <c r="E771" s="61" t="s">
        <v>5311</v>
      </c>
      <c r="F771" s="61" t="s">
        <v>2168</v>
      </c>
      <c r="G771" s="62" t="s">
        <v>1702</v>
      </c>
      <c r="H771" s="61" t="s">
        <v>974</v>
      </c>
      <c r="I771" s="61" t="s">
        <v>1675</v>
      </c>
      <c r="J771" s="61" t="s">
        <v>4507</v>
      </c>
      <c r="K771" s="61" t="s">
        <v>5311</v>
      </c>
      <c r="L771" s="61" t="s">
        <v>2032</v>
      </c>
      <c r="M771" s="61" t="s">
        <v>1894</v>
      </c>
      <c r="N771" s="61" t="s">
        <v>1702</v>
      </c>
      <c r="O771" s="61" t="s">
        <v>1954</v>
      </c>
      <c r="P771" s="61">
        <v>1</v>
      </c>
      <c r="Q771" s="61">
        <v>775</v>
      </c>
      <c r="R771" s="61">
        <v>780</v>
      </c>
      <c r="S771" s="61" t="s">
        <v>5312</v>
      </c>
      <c r="T771" s="61" t="s">
        <v>3600</v>
      </c>
      <c r="U771" s="61" t="s">
        <v>2041</v>
      </c>
      <c r="V771" s="61" t="s">
        <v>5313</v>
      </c>
      <c r="W771" s="61" t="s">
        <v>1967</v>
      </c>
      <c r="X771" s="61" t="s">
        <v>1447</v>
      </c>
      <c r="Y771" s="61" t="s">
        <v>4443</v>
      </c>
      <c r="Z771" s="62">
        <v>50</v>
      </c>
      <c r="AA771" s="61">
        <v>242</v>
      </c>
      <c r="AB771" s="62">
        <v>50</v>
      </c>
      <c r="AC771" s="61">
        <v>242</v>
      </c>
      <c r="AD771" s="62">
        <v>50</v>
      </c>
      <c r="AE771" s="61">
        <v>242</v>
      </c>
      <c r="AF771" s="61" t="s">
        <v>2367</v>
      </c>
      <c r="AG771" s="61" t="s">
        <v>1959</v>
      </c>
      <c r="AH771" s="61" t="s">
        <v>1702</v>
      </c>
      <c r="AI771" s="61">
        <v>0</v>
      </c>
      <c r="AJ771" s="61" t="s">
        <v>4883</v>
      </c>
      <c r="AK771" s="62">
        <v>2026</v>
      </c>
      <c r="AL771" s="62">
        <v>3</v>
      </c>
      <c r="AM771" s="62">
        <v>0</v>
      </c>
      <c r="AN771" s="62">
        <v>2</v>
      </c>
      <c r="AO771" s="62">
        <v>9</v>
      </c>
      <c r="AP771" s="61" t="s">
        <v>974</v>
      </c>
      <c r="AQ771" s="61" t="s">
        <v>1221</v>
      </c>
      <c r="AR771" s="61" t="s">
        <v>3601</v>
      </c>
      <c r="AS771" s="61" t="s">
        <v>4501</v>
      </c>
      <c r="AT771" s="61" t="s">
        <v>1702</v>
      </c>
      <c r="AU771" s="61" t="b">
        <v>1</v>
      </c>
      <c r="AV771" s="61" t="b">
        <v>0</v>
      </c>
      <c r="AW771" s="61" t="s">
        <v>1702</v>
      </c>
      <c r="AX771" s="61" t="s">
        <v>1702</v>
      </c>
      <c r="AY771" s="61">
        <v>0</v>
      </c>
      <c r="AZ771" s="61">
        <v>0</v>
      </c>
      <c r="BA771" s="61">
        <v>0</v>
      </c>
      <c r="BB771" s="61" t="s">
        <v>3636</v>
      </c>
      <c r="BC771" s="61">
        <v>4</v>
      </c>
      <c r="BD771" s="61" t="b">
        <v>0</v>
      </c>
      <c r="BH771" s="47" t="s">
        <v>1197</v>
      </c>
      <c r="BI771" s="47" t="str">
        <f t="shared" si="22"/>
        <v>Z08</v>
      </c>
      <c r="BJ771" s="47">
        <v>1219</v>
      </c>
    </row>
    <row r="772" spans="1:62" hidden="1">
      <c r="A772" s="61" t="b">
        <v>0</v>
      </c>
      <c r="B772" s="62">
        <v>12901</v>
      </c>
      <c r="C772" s="61" t="s">
        <v>1702</v>
      </c>
      <c r="D772" s="61" t="s">
        <v>4506</v>
      </c>
      <c r="E772" s="61" t="s">
        <v>5896</v>
      </c>
      <c r="F772" s="61" t="s">
        <v>2069</v>
      </c>
      <c r="G772" s="62" t="s">
        <v>1702</v>
      </c>
      <c r="H772" s="61" t="s">
        <v>17</v>
      </c>
      <c r="I772" s="61" t="s">
        <v>1675</v>
      </c>
      <c r="J772" s="61" t="s">
        <v>4507</v>
      </c>
      <c r="K772" s="61" t="s">
        <v>5896</v>
      </c>
      <c r="L772" s="61" t="s">
        <v>2032</v>
      </c>
      <c r="M772" s="61" t="s">
        <v>1894</v>
      </c>
      <c r="N772" s="61" t="s">
        <v>1702</v>
      </c>
      <c r="O772" s="61" t="s">
        <v>1954</v>
      </c>
      <c r="P772" s="61">
        <v>1</v>
      </c>
      <c r="Q772" s="61">
        <v>84</v>
      </c>
      <c r="R772" s="61">
        <v>910</v>
      </c>
      <c r="S772" s="61" t="s">
        <v>5897</v>
      </c>
      <c r="T772" s="61" t="s">
        <v>5898</v>
      </c>
      <c r="U772" s="61" t="s">
        <v>2041</v>
      </c>
      <c r="V772" s="61" t="s">
        <v>5899</v>
      </c>
      <c r="W772" s="61" t="s">
        <v>1967</v>
      </c>
      <c r="X772" s="61" t="s">
        <v>1447</v>
      </c>
      <c r="Y772" s="61" t="s">
        <v>4443</v>
      </c>
      <c r="Z772" s="62">
        <v>93</v>
      </c>
      <c r="AA772" s="61">
        <v>55</v>
      </c>
      <c r="AB772" s="62">
        <v>93</v>
      </c>
      <c r="AC772" s="61">
        <v>55</v>
      </c>
      <c r="AD772" s="62">
        <v>93</v>
      </c>
      <c r="AE772" s="61">
        <v>55</v>
      </c>
      <c r="AF772" s="61" t="s">
        <v>2083</v>
      </c>
      <c r="AG772" s="61" t="s">
        <v>1959</v>
      </c>
      <c r="AH772" s="61" t="s">
        <v>1702</v>
      </c>
      <c r="AI772" s="61">
        <v>0</v>
      </c>
      <c r="AJ772" s="61" t="s">
        <v>5648</v>
      </c>
      <c r="AK772" s="62">
        <v>2026</v>
      </c>
      <c r="AL772" s="62">
        <v>3</v>
      </c>
      <c r="AM772" s="62">
        <v>0</v>
      </c>
      <c r="AN772" s="62">
        <v>2</v>
      </c>
      <c r="AO772" s="62">
        <v>1</v>
      </c>
      <c r="AP772" s="61" t="s">
        <v>17</v>
      </c>
      <c r="AQ772" s="61" t="s">
        <v>1221</v>
      </c>
      <c r="AR772" s="61" t="s">
        <v>5900</v>
      </c>
      <c r="AS772" s="61" t="s">
        <v>4501</v>
      </c>
      <c r="AT772" s="61" t="s">
        <v>1702</v>
      </c>
      <c r="AU772" s="61" t="b">
        <v>1</v>
      </c>
      <c r="AV772" s="61" t="b">
        <v>0</v>
      </c>
      <c r="AW772" s="61" t="s">
        <v>1702</v>
      </c>
      <c r="AX772" s="61" t="s">
        <v>1702</v>
      </c>
      <c r="AY772" s="61">
        <v>0</v>
      </c>
      <c r="AZ772" s="61">
        <v>0</v>
      </c>
      <c r="BA772" s="61">
        <v>0</v>
      </c>
      <c r="BB772" s="61" t="s">
        <v>3636</v>
      </c>
      <c r="BC772" s="61">
        <v>4</v>
      </c>
      <c r="BD772" s="61" t="b">
        <v>0</v>
      </c>
      <c r="BH772" s="47" t="s">
        <v>1197</v>
      </c>
      <c r="BI772" s="47" t="str">
        <f t="shared" si="22"/>
        <v>Z08</v>
      </c>
      <c r="BJ772" s="47">
        <v>1219</v>
      </c>
    </row>
    <row r="773" spans="1:62" hidden="1">
      <c r="A773" s="61" t="b">
        <v>0</v>
      </c>
      <c r="B773" s="62">
        <v>12902</v>
      </c>
      <c r="C773" s="61" t="s">
        <v>1702</v>
      </c>
      <c r="D773" s="61" t="s">
        <v>4506</v>
      </c>
      <c r="E773" s="61" t="s">
        <v>5903</v>
      </c>
      <c r="F773" s="61" t="s">
        <v>2119</v>
      </c>
      <c r="G773" s="62" t="s">
        <v>1702</v>
      </c>
      <c r="H773" s="61" t="s">
        <v>5901</v>
      </c>
      <c r="I773" s="61" t="s">
        <v>1675</v>
      </c>
      <c r="J773" s="61" t="s">
        <v>4507</v>
      </c>
      <c r="K773" s="61" t="s">
        <v>5903</v>
      </c>
      <c r="L773" s="61" t="s">
        <v>2032</v>
      </c>
      <c r="M773" s="61" t="s">
        <v>1894</v>
      </c>
      <c r="N773" s="61" t="s">
        <v>1702</v>
      </c>
      <c r="O773" s="61" t="s">
        <v>1954</v>
      </c>
      <c r="P773" s="61">
        <v>1</v>
      </c>
      <c r="Q773" s="61">
        <v>37</v>
      </c>
      <c r="R773" s="61">
        <v>63</v>
      </c>
      <c r="S773" s="61" t="s">
        <v>4063</v>
      </c>
      <c r="T773" s="61" t="s">
        <v>4063</v>
      </c>
      <c r="U773" s="61" t="s">
        <v>2041</v>
      </c>
      <c r="V773" s="61" t="s">
        <v>5902</v>
      </c>
      <c r="W773" s="61" t="s">
        <v>1967</v>
      </c>
      <c r="X773" s="61" t="s">
        <v>1447</v>
      </c>
      <c r="Y773" s="61" t="s">
        <v>4443</v>
      </c>
      <c r="Z773" s="62">
        <v>465</v>
      </c>
      <c r="AA773" s="61">
        <v>8</v>
      </c>
      <c r="AB773" s="62">
        <v>465</v>
      </c>
      <c r="AC773" s="61">
        <v>8</v>
      </c>
      <c r="AD773" s="62">
        <v>465</v>
      </c>
      <c r="AE773" s="61">
        <v>8</v>
      </c>
      <c r="AF773" s="61" t="s">
        <v>2083</v>
      </c>
      <c r="AG773" s="61" t="s">
        <v>1959</v>
      </c>
      <c r="AH773" s="61" t="s">
        <v>1702</v>
      </c>
      <c r="AI773" s="61">
        <v>0</v>
      </c>
      <c r="AJ773" s="61" t="s">
        <v>5627</v>
      </c>
      <c r="AK773" s="62">
        <v>2026</v>
      </c>
      <c r="AL773" s="62">
        <v>3</v>
      </c>
      <c r="AM773" s="62">
        <v>0</v>
      </c>
      <c r="AN773" s="62">
        <v>2</v>
      </c>
      <c r="AO773" s="62">
        <v>0</v>
      </c>
      <c r="AP773" s="61" t="s">
        <v>5901</v>
      </c>
      <c r="AQ773" s="61" t="s">
        <v>1221</v>
      </c>
      <c r="AR773" s="61" t="s">
        <v>3470</v>
      </c>
      <c r="AS773" s="61" t="s">
        <v>4501</v>
      </c>
      <c r="AT773" s="61" t="s">
        <v>1702</v>
      </c>
      <c r="AU773" s="61" t="b">
        <v>1</v>
      </c>
      <c r="AV773" s="61" t="b">
        <v>0</v>
      </c>
      <c r="AW773" s="61" t="s">
        <v>1702</v>
      </c>
      <c r="AX773" s="61" t="s">
        <v>1702</v>
      </c>
      <c r="AY773" s="61">
        <v>0</v>
      </c>
      <c r="AZ773" s="61">
        <v>0</v>
      </c>
      <c r="BA773" s="61">
        <v>0</v>
      </c>
      <c r="BB773" s="61" t="s">
        <v>3636</v>
      </c>
      <c r="BC773" s="61">
        <v>4</v>
      </c>
      <c r="BD773" s="61" t="b">
        <v>0</v>
      </c>
      <c r="BH773" s="47" t="s">
        <v>1197</v>
      </c>
      <c r="BI773" s="47" t="str">
        <f t="shared" si="22"/>
        <v>Z08</v>
      </c>
      <c r="BJ773" s="47">
        <v>1219</v>
      </c>
    </row>
    <row r="774" spans="1:62" hidden="1">
      <c r="A774" s="61" t="b">
        <v>0</v>
      </c>
      <c r="B774" s="62">
        <v>12903</v>
      </c>
      <c r="C774" s="61" t="s">
        <v>1702</v>
      </c>
      <c r="D774" s="61" t="s">
        <v>4506</v>
      </c>
      <c r="E774" s="61" t="s">
        <v>5904</v>
      </c>
      <c r="F774" s="61" t="s">
        <v>4871</v>
      </c>
      <c r="G774" s="62" t="s">
        <v>1702</v>
      </c>
      <c r="H774" s="61" t="s">
        <v>1096</v>
      </c>
      <c r="I774" s="61" t="s">
        <v>1675</v>
      </c>
      <c r="J774" s="61" t="s">
        <v>4507</v>
      </c>
      <c r="K774" s="61" t="s">
        <v>5904</v>
      </c>
      <c r="L774" s="61" t="s">
        <v>2032</v>
      </c>
      <c r="M774" s="61" t="s">
        <v>1894</v>
      </c>
      <c r="N774" s="61" t="s">
        <v>1702</v>
      </c>
      <c r="O774" s="61" t="s">
        <v>1954</v>
      </c>
      <c r="P774" s="61">
        <v>1</v>
      </c>
      <c r="Q774" s="61">
        <v>37</v>
      </c>
      <c r="R774" s="61">
        <v>63</v>
      </c>
      <c r="S774" s="61" t="s">
        <v>4063</v>
      </c>
      <c r="T774" s="61" t="s">
        <v>4063</v>
      </c>
      <c r="U774" s="61" t="s">
        <v>2041</v>
      </c>
      <c r="V774" s="61" t="s">
        <v>5905</v>
      </c>
      <c r="W774" s="61" t="s">
        <v>1967</v>
      </c>
      <c r="X774" s="61" t="s">
        <v>1447</v>
      </c>
      <c r="Y774" s="61" t="s">
        <v>4443</v>
      </c>
      <c r="Z774" s="62">
        <v>405</v>
      </c>
      <c r="AA774" s="61">
        <v>7</v>
      </c>
      <c r="AB774" s="62">
        <v>405</v>
      </c>
      <c r="AC774" s="61">
        <v>7</v>
      </c>
      <c r="AD774" s="62">
        <v>405</v>
      </c>
      <c r="AE774" s="61">
        <v>7</v>
      </c>
      <c r="AF774" s="61" t="s">
        <v>2062</v>
      </c>
      <c r="AG774" s="61" t="s">
        <v>1959</v>
      </c>
      <c r="AH774" s="61" t="s">
        <v>1702</v>
      </c>
      <c r="AI774" s="61">
        <v>0</v>
      </c>
      <c r="AJ774" s="61" t="s">
        <v>5392</v>
      </c>
      <c r="AK774" s="62">
        <v>2026</v>
      </c>
      <c r="AL774" s="62">
        <v>3</v>
      </c>
      <c r="AM774" s="62">
        <v>0</v>
      </c>
      <c r="AN774" s="62">
        <v>1</v>
      </c>
      <c r="AO774" s="62">
        <v>29</v>
      </c>
      <c r="AP774" s="61" t="s">
        <v>1096</v>
      </c>
      <c r="AQ774" s="61" t="s">
        <v>1221</v>
      </c>
      <c r="AR774" s="61" t="s">
        <v>3470</v>
      </c>
      <c r="AS774" s="61" t="s">
        <v>4501</v>
      </c>
      <c r="AT774" s="61" t="s">
        <v>1702</v>
      </c>
      <c r="AU774" s="61" t="b">
        <v>1</v>
      </c>
      <c r="AV774" s="61" t="b">
        <v>0</v>
      </c>
      <c r="AW774" s="61" t="s">
        <v>1702</v>
      </c>
      <c r="AX774" s="61" t="s">
        <v>1702</v>
      </c>
      <c r="AY774" s="61">
        <v>0</v>
      </c>
      <c r="AZ774" s="61">
        <v>0</v>
      </c>
      <c r="BA774" s="61">
        <v>0</v>
      </c>
      <c r="BB774" s="61" t="s">
        <v>3636</v>
      </c>
      <c r="BC774" s="61">
        <v>4</v>
      </c>
      <c r="BD774" s="61" t="b">
        <v>0</v>
      </c>
      <c r="BH774" s="47" t="s">
        <v>1197</v>
      </c>
      <c r="BI774" s="47" t="str">
        <f t="shared" ref="BI774:BI837" si="24">RIGHT(O774,3)</f>
        <v>Z08</v>
      </c>
      <c r="BJ774" s="47">
        <v>1219</v>
      </c>
    </row>
    <row r="775" spans="1:62" hidden="1">
      <c r="A775" s="61" t="b">
        <v>0</v>
      </c>
      <c r="B775" s="62">
        <v>12904</v>
      </c>
      <c r="C775" s="61" t="s">
        <v>1702</v>
      </c>
      <c r="D775" s="61" t="s">
        <v>4506</v>
      </c>
      <c r="E775" s="61" t="s">
        <v>5908</v>
      </c>
      <c r="F775" s="61" t="s">
        <v>4865</v>
      </c>
      <c r="G775" s="62" t="s">
        <v>1702</v>
      </c>
      <c r="H775" s="61" t="s">
        <v>1642</v>
      </c>
      <c r="I775" s="61" t="s">
        <v>1675</v>
      </c>
      <c r="J775" s="61" t="s">
        <v>4507</v>
      </c>
      <c r="K775" s="61" t="s">
        <v>5909</v>
      </c>
      <c r="L775" s="61" t="s">
        <v>2032</v>
      </c>
      <c r="M775" s="61" t="s">
        <v>1894</v>
      </c>
      <c r="N775" s="61" t="s">
        <v>1702</v>
      </c>
      <c r="O775" s="61" t="s">
        <v>1954</v>
      </c>
      <c r="P775" s="61">
        <v>1</v>
      </c>
      <c r="Q775" s="61">
        <v>45</v>
      </c>
      <c r="R775" s="61">
        <v>0</v>
      </c>
      <c r="S775" s="61" t="s">
        <v>4783</v>
      </c>
      <c r="T775" s="61" t="s">
        <v>5314</v>
      </c>
      <c r="U775" s="61" t="s">
        <v>2041</v>
      </c>
      <c r="V775" s="61" t="s">
        <v>5910</v>
      </c>
      <c r="W775" s="61" t="s">
        <v>1967</v>
      </c>
      <c r="X775" s="61" t="s">
        <v>1447</v>
      </c>
      <c r="Y775" s="61" t="s">
        <v>4443</v>
      </c>
      <c r="Z775" s="62">
        <v>1</v>
      </c>
      <c r="AA775" s="61">
        <v>65</v>
      </c>
      <c r="AB775" s="62">
        <v>1</v>
      </c>
      <c r="AC775" s="61">
        <v>65</v>
      </c>
      <c r="AD775" s="62">
        <v>1</v>
      </c>
      <c r="AE775" s="61">
        <v>65</v>
      </c>
      <c r="AF775" s="61" t="s">
        <v>3395</v>
      </c>
      <c r="AG775" s="61" t="s">
        <v>3734</v>
      </c>
      <c r="AH775" s="61" t="s">
        <v>5911</v>
      </c>
      <c r="AI775" s="61">
        <v>0</v>
      </c>
      <c r="AJ775" s="61" t="s">
        <v>5511</v>
      </c>
      <c r="AK775" s="62">
        <v>2026</v>
      </c>
      <c r="AL775" s="62">
        <v>3</v>
      </c>
      <c r="AM775" s="62">
        <v>0</v>
      </c>
      <c r="AN775" s="62">
        <v>2</v>
      </c>
      <c r="AO775" s="62">
        <v>2</v>
      </c>
      <c r="AP775" s="61" t="s">
        <v>1642</v>
      </c>
      <c r="AQ775" s="61" t="s">
        <v>1221</v>
      </c>
      <c r="AR775" s="61" t="s">
        <v>5314</v>
      </c>
      <c r="AS775" s="61" t="s">
        <v>4501</v>
      </c>
      <c r="AT775" s="61" t="s">
        <v>1702</v>
      </c>
      <c r="AU775" s="61" t="b">
        <v>1</v>
      </c>
      <c r="AV775" s="61" t="b">
        <v>0</v>
      </c>
      <c r="AW775" s="61" t="s">
        <v>1702</v>
      </c>
      <c r="AX775" s="61" t="s">
        <v>1702</v>
      </c>
      <c r="AY775" s="61">
        <v>0</v>
      </c>
      <c r="AZ775" s="61">
        <v>0</v>
      </c>
      <c r="BA775" s="61">
        <v>0</v>
      </c>
      <c r="BB775" s="61" t="s">
        <v>3636</v>
      </c>
      <c r="BC775" s="61">
        <v>4</v>
      </c>
      <c r="BD775" s="61" t="b">
        <v>0</v>
      </c>
      <c r="BH775" s="47" t="s">
        <v>1197</v>
      </c>
      <c r="BI775" s="47" t="str">
        <f t="shared" si="24"/>
        <v>Z08</v>
      </c>
      <c r="BJ775" s="47">
        <v>1219</v>
      </c>
    </row>
    <row r="776" spans="1:62" hidden="1">
      <c r="A776" s="61" t="b">
        <v>0</v>
      </c>
      <c r="B776" s="62">
        <v>12905</v>
      </c>
      <c r="C776" s="61" t="s">
        <v>1702</v>
      </c>
      <c r="D776" s="61" t="s">
        <v>4506</v>
      </c>
      <c r="E776" s="61" t="s">
        <v>5912</v>
      </c>
      <c r="F776" s="61" t="s">
        <v>4871</v>
      </c>
      <c r="G776" s="62" t="s">
        <v>1702</v>
      </c>
      <c r="H776" s="61" t="s">
        <v>1096</v>
      </c>
      <c r="I776" s="61" t="s">
        <v>1675</v>
      </c>
      <c r="J776" s="61" t="s">
        <v>4507</v>
      </c>
      <c r="K776" s="61" t="s">
        <v>5912</v>
      </c>
      <c r="L776" s="61" t="s">
        <v>2032</v>
      </c>
      <c r="M776" s="61" t="s">
        <v>1894</v>
      </c>
      <c r="N776" s="61" t="s">
        <v>1702</v>
      </c>
      <c r="O776" s="61" t="s">
        <v>1954</v>
      </c>
      <c r="P776" s="61">
        <v>1</v>
      </c>
      <c r="Q776" s="61">
        <v>37</v>
      </c>
      <c r="R776" s="61">
        <v>0</v>
      </c>
      <c r="S776" s="61" t="s">
        <v>3469</v>
      </c>
      <c r="T776" s="61" t="s">
        <v>3469</v>
      </c>
      <c r="U776" s="61" t="s">
        <v>2041</v>
      </c>
      <c r="V776" s="61" t="s">
        <v>5905</v>
      </c>
      <c r="W776" s="61" t="s">
        <v>1967</v>
      </c>
      <c r="X776" s="61" t="s">
        <v>1447</v>
      </c>
      <c r="Y776" s="61" t="s">
        <v>4443</v>
      </c>
      <c r="Z776" s="62">
        <v>1</v>
      </c>
      <c r="AA776" s="61">
        <v>26</v>
      </c>
      <c r="AB776" s="62">
        <v>1</v>
      </c>
      <c r="AC776" s="61">
        <v>26</v>
      </c>
      <c r="AD776" s="62">
        <v>1</v>
      </c>
      <c r="AE776" s="61">
        <v>26</v>
      </c>
      <c r="AF776" s="61" t="s">
        <v>2066</v>
      </c>
      <c r="AG776" s="61" t="s">
        <v>1958</v>
      </c>
      <c r="AH776" s="61" t="s">
        <v>1702</v>
      </c>
      <c r="AI776" s="61">
        <v>0</v>
      </c>
      <c r="AJ776" s="61" t="s">
        <v>5392</v>
      </c>
      <c r="AK776" s="62">
        <v>2026</v>
      </c>
      <c r="AL776" s="62">
        <v>3</v>
      </c>
      <c r="AM776" s="62">
        <v>0</v>
      </c>
      <c r="AN776" s="62">
        <v>1</v>
      </c>
      <c r="AO776" s="62">
        <v>29</v>
      </c>
      <c r="AP776" s="61" t="s">
        <v>1096</v>
      </c>
      <c r="AQ776" s="61" t="s">
        <v>1221</v>
      </c>
      <c r="AR776" s="61" t="s">
        <v>3470</v>
      </c>
      <c r="AS776" s="61" t="s">
        <v>4501</v>
      </c>
      <c r="AT776" s="61" t="s">
        <v>1702</v>
      </c>
      <c r="AU776" s="61" t="b">
        <v>1</v>
      </c>
      <c r="AV776" s="61" t="b">
        <v>0</v>
      </c>
      <c r="AW776" s="61" t="s">
        <v>1702</v>
      </c>
      <c r="AX776" s="61" t="s">
        <v>1702</v>
      </c>
      <c r="AY776" s="61">
        <v>0</v>
      </c>
      <c r="AZ776" s="61">
        <v>0</v>
      </c>
      <c r="BA776" s="61">
        <v>0</v>
      </c>
      <c r="BB776" s="61" t="s">
        <v>3636</v>
      </c>
      <c r="BC776" s="61">
        <v>4</v>
      </c>
      <c r="BD776" s="61" t="b">
        <v>0</v>
      </c>
      <c r="BH776" s="47" t="s">
        <v>1197</v>
      </c>
      <c r="BI776" s="47" t="str">
        <f t="shared" si="24"/>
        <v>Z08</v>
      </c>
      <c r="BJ776" s="47">
        <v>1219</v>
      </c>
    </row>
    <row r="777" spans="1:62" hidden="1">
      <c r="A777" s="61" t="b">
        <v>0</v>
      </c>
      <c r="B777" s="62">
        <v>12906</v>
      </c>
      <c r="C777" s="61" t="s">
        <v>1702</v>
      </c>
      <c r="D777" s="61" t="s">
        <v>4508</v>
      </c>
      <c r="E777" s="61" t="s">
        <v>5913</v>
      </c>
      <c r="F777" s="61" t="s">
        <v>4861</v>
      </c>
      <c r="G777" s="62" t="s">
        <v>1702</v>
      </c>
      <c r="H777" s="61" t="s">
        <v>17</v>
      </c>
      <c r="I777" s="61" t="s">
        <v>1675</v>
      </c>
      <c r="J777" s="61" t="s">
        <v>4509</v>
      </c>
      <c r="K777" s="61" t="s">
        <v>5913</v>
      </c>
      <c r="L777" s="61" t="s">
        <v>2032</v>
      </c>
      <c r="M777" s="61" t="s">
        <v>1894</v>
      </c>
      <c r="N777" s="61" t="s">
        <v>1702</v>
      </c>
      <c r="O777" s="61" t="s">
        <v>1954</v>
      </c>
      <c r="P777" s="61">
        <v>1</v>
      </c>
      <c r="Q777" s="61">
        <v>84</v>
      </c>
      <c r="R777" s="61">
        <v>910</v>
      </c>
      <c r="S777" s="61" t="s">
        <v>5897</v>
      </c>
      <c r="T777" s="61" t="s">
        <v>5898</v>
      </c>
      <c r="U777" s="61" t="s">
        <v>2041</v>
      </c>
      <c r="V777" s="61" t="s">
        <v>5914</v>
      </c>
      <c r="W777" s="61" t="s">
        <v>1967</v>
      </c>
      <c r="X777" s="61" t="s">
        <v>1447</v>
      </c>
      <c r="Y777" s="61" t="s">
        <v>4443</v>
      </c>
      <c r="Z777" s="62">
        <v>73</v>
      </c>
      <c r="AA777" s="61">
        <v>43</v>
      </c>
      <c r="AB777" s="62">
        <v>73</v>
      </c>
      <c r="AC777" s="61">
        <v>43</v>
      </c>
      <c r="AD777" s="62">
        <v>73</v>
      </c>
      <c r="AE777" s="61">
        <v>43</v>
      </c>
      <c r="AF777" s="61" t="s">
        <v>2237</v>
      </c>
      <c r="AG777" s="61" t="s">
        <v>1959</v>
      </c>
      <c r="AH777" s="61" t="s">
        <v>1702</v>
      </c>
      <c r="AI777" s="61">
        <v>0</v>
      </c>
      <c r="AJ777" s="61" t="s">
        <v>5503</v>
      </c>
      <c r="AK777" s="62">
        <v>2026</v>
      </c>
      <c r="AL777" s="62">
        <v>3</v>
      </c>
      <c r="AM777" s="62">
        <v>0</v>
      </c>
      <c r="AN777" s="62">
        <v>1</v>
      </c>
      <c r="AO777" s="62">
        <v>25</v>
      </c>
      <c r="AP777" s="61" t="s">
        <v>17</v>
      </c>
      <c r="AQ777" s="61" t="s">
        <v>1221</v>
      </c>
      <c r="AR777" s="61" t="s">
        <v>5900</v>
      </c>
      <c r="AS777" s="61" t="s">
        <v>4501</v>
      </c>
      <c r="AT777" s="61" t="s">
        <v>1702</v>
      </c>
      <c r="AU777" s="61" t="b">
        <v>1</v>
      </c>
      <c r="AV777" s="61" t="b">
        <v>0</v>
      </c>
      <c r="AW777" s="61" t="s">
        <v>1702</v>
      </c>
      <c r="AX777" s="61" t="s">
        <v>1702</v>
      </c>
      <c r="AY777" s="61">
        <v>0</v>
      </c>
      <c r="AZ777" s="61">
        <v>0</v>
      </c>
      <c r="BA777" s="61">
        <v>0</v>
      </c>
      <c r="BB777" s="61" t="s">
        <v>3636</v>
      </c>
      <c r="BC777" s="61">
        <v>4</v>
      </c>
      <c r="BD777" s="61" t="b">
        <v>0</v>
      </c>
      <c r="BH777" s="47" t="s">
        <v>1197</v>
      </c>
      <c r="BI777" s="47" t="str">
        <f t="shared" si="24"/>
        <v>Z08</v>
      </c>
      <c r="BJ777" s="47">
        <v>1219</v>
      </c>
    </row>
    <row r="778" spans="1:62" hidden="1">
      <c r="A778" s="61" t="b">
        <v>0</v>
      </c>
      <c r="B778" s="62">
        <v>12907</v>
      </c>
      <c r="C778" s="61" t="s">
        <v>1702</v>
      </c>
      <c r="D778" s="61" t="s">
        <v>4508</v>
      </c>
      <c r="E778" s="61" t="s">
        <v>5915</v>
      </c>
      <c r="F778" s="61" t="s">
        <v>4861</v>
      </c>
      <c r="G778" s="62" t="s">
        <v>1702</v>
      </c>
      <c r="H778" s="61" t="s">
        <v>17</v>
      </c>
      <c r="I778" s="61" t="s">
        <v>1675</v>
      </c>
      <c r="J778" s="61" t="s">
        <v>4509</v>
      </c>
      <c r="K778" s="61" t="s">
        <v>5915</v>
      </c>
      <c r="L778" s="61" t="s">
        <v>2032</v>
      </c>
      <c r="M778" s="61" t="s">
        <v>1894</v>
      </c>
      <c r="N778" s="61" t="s">
        <v>1702</v>
      </c>
      <c r="O778" s="61" t="s">
        <v>1954</v>
      </c>
      <c r="P778" s="61">
        <v>1</v>
      </c>
      <c r="Q778" s="61">
        <v>84</v>
      </c>
      <c r="R778" s="61">
        <v>910</v>
      </c>
      <c r="S778" s="61" t="s">
        <v>5897</v>
      </c>
      <c r="T778" s="61" t="s">
        <v>5898</v>
      </c>
      <c r="U778" s="61" t="s">
        <v>2041</v>
      </c>
      <c r="V778" s="61" t="s">
        <v>5914</v>
      </c>
      <c r="W778" s="61" t="s">
        <v>1967</v>
      </c>
      <c r="X778" s="61" t="s">
        <v>1447</v>
      </c>
      <c r="Y778" s="61" t="s">
        <v>4443</v>
      </c>
      <c r="Z778" s="62">
        <v>36</v>
      </c>
      <c r="AA778" s="61">
        <v>22</v>
      </c>
      <c r="AB778" s="62">
        <v>36</v>
      </c>
      <c r="AC778" s="61">
        <v>22</v>
      </c>
      <c r="AD778" s="62">
        <v>36</v>
      </c>
      <c r="AE778" s="61">
        <v>22</v>
      </c>
      <c r="AF778" s="61" t="s">
        <v>2892</v>
      </c>
      <c r="AG778" s="61" t="s">
        <v>1959</v>
      </c>
      <c r="AH778" s="61" t="s">
        <v>1702</v>
      </c>
      <c r="AI778" s="61">
        <v>0</v>
      </c>
      <c r="AJ778" s="61" t="s">
        <v>5503</v>
      </c>
      <c r="AK778" s="62">
        <v>2026</v>
      </c>
      <c r="AL778" s="62">
        <v>3</v>
      </c>
      <c r="AM778" s="62">
        <v>0</v>
      </c>
      <c r="AN778" s="62">
        <v>1</v>
      </c>
      <c r="AO778" s="62">
        <v>25</v>
      </c>
      <c r="AP778" s="61" t="s">
        <v>17</v>
      </c>
      <c r="AQ778" s="61" t="s">
        <v>1221</v>
      </c>
      <c r="AR778" s="61" t="s">
        <v>5900</v>
      </c>
      <c r="AS778" s="61" t="s">
        <v>4501</v>
      </c>
      <c r="AT778" s="61" t="s">
        <v>1702</v>
      </c>
      <c r="AU778" s="61" t="b">
        <v>1</v>
      </c>
      <c r="AV778" s="61" t="b">
        <v>0</v>
      </c>
      <c r="AW778" s="61" t="s">
        <v>1702</v>
      </c>
      <c r="AX778" s="61" t="s">
        <v>1702</v>
      </c>
      <c r="AY778" s="61">
        <v>0</v>
      </c>
      <c r="AZ778" s="61">
        <v>0</v>
      </c>
      <c r="BA778" s="61">
        <v>0</v>
      </c>
      <c r="BB778" s="61" t="s">
        <v>3636</v>
      </c>
      <c r="BC778" s="61">
        <v>4</v>
      </c>
      <c r="BD778" s="61" t="b">
        <v>0</v>
      </c>
      <c r="BH778" s="47" t="s">
        <v>1197</v>
      </c>
      <c r="BI778" s="47" t="str">
        <f t="shared" si="24"/>
        <v>Z08</v>
      </c>
      <c r="BJ778" s="47">
        <v>1219</v>
      </c>
    </row>
    <row r="779" spans="1:62" hidden="1">
      <c r="A779" s="61" t="b">
        <v>0</v>
      </c>
      <c r="B779" s="62">
        <v>12908</v>
      </c>
      <c r="C779" s="61" t="s">
        <v>1702</v>
      </c>
      <c r="D779" s="61" t="s">
        <v>4508</v>
      </c>
      <c r="E779" s="61" t="s">
        <v>5917</v>
      </c>
      <c r="F779" s="61" t="s">
        <v>4870</v>
      </c>
      <c r="G779" s="62" t="s">
        <v>1702</v>
      </c>
      <c r="H779" s="61" t="s">
        <v>1624</v>
      </c>
      <c r="I779" s="61" t="s">
        <v>1675</v>
      </c>
      <c r="J779" s="61" t="s">
        <v>4509</v>
      </c>
      <c r="K779" s="61" t="s">
        <v>5917</v>
      </c>
      <c r="L779" s="61" t="s">
        <v>2032</v>
      </c>
      <c r="M779" s="61" t="s">
        <v>1894</v>
      </c>
      <c r="N779" s="61" t="s">
        <v>1702</v>
      </c>
      <c r="O779" s="61" t="s">
        <v>1954</v>
      </c>
      <c r="P779" s="61">
        <v>1</v>
      </c>
      <c r="Q779" s="61">
        <v>420</v>
      </c>
      <c r="R779" s="61">
        <v>860</v>
      </c>
      <c r="S779" s="61" t="s">
        <v>5918</v>
      </c>
      <c r="T779" s="61" t="s">
        <v>5918</v>
      </c>
      <c r="U779" s="61" t="s">
        <v>2041</v>
      </c>
      <c r="V779" s="61" t="s">
        <v>5916</v>
      </c>
      <c r="W779" s="61" t="s">
        <v>1967</v>
      </c>
      <c r="X779" s="61" t="s">
        <v>1447</v>
      </c>
      <c r="Y779" s="61" t="s">
        <v>4443</v>
      </c>
      <c r="Z779" s="62">
        <v>50</v>
      </c>
      <c r="AA779" s="61">
        <v>143</v>
      </c>
      <c r="AB779" s="62">
        <v>50</v>
      </c>
      <c r="AC779" s="61">
        <v>143</v>
      </c>
      <c r="AD779" s="62">
        <v>50</v>
      </c>
      <c r="AE779" s="61">
        <v>143</v>
      </c>
      <c r="AF779" s="61" t="s">
        <v>3881</v>
      </c>
      <c r="AG779" s="61" t="s">
        <v>1959</v>
      </c>
      <c r="AH779" s="61" t="s">
        <v>1702</v>
      </c>
      <c r="AI779" s="61">
        <v>0</v>
      </c>
      <c r="AJ779" s="61" t="s">
        <v>5392</v>
      </c>
      <c r="AK779" s="62">
        <v>2026</v>
      </c>
      <c r="AL779" s="62">
        <v>3</v>
      </c>
      <c r="AM779" s="62">
        <v>0</v>
      </c>
      <c r="AN779" s="62">
        <v>1</v>
      </c>
      <c r="AO779" s="62">
        <v>29</v>
      </c>
      <c r="AP779" s="61" t="s">
        <v>1624</v>
      </c>
      <c r="AQ779" s="61" t="s">
        <v>1221</v>
      </c>
      <c r="AR779" s="61" t="s">
        <v>5919</v>
      </c>
      <c r="AS779" s="61" t="s">
        <v>4501</v>
      </c>
      <c r="AT779" s="61" t="s">
        <v>1702</v>
      </c>
      <c r="AU779" s="61" t="b">
        <v>1</v>
      </c>
      <c r="AV779" s="61" t="b">
        <v>0</v>
      </c>
      <c r="AW779" s="61" t="s">
        <v>1702</v>
      </c>
      <c r="AX779" s="61" t="s">
        <v>1702</v>
      </c>
      <c r="AY779" s="61">
        <v>0</v>
      </c>
      <c r="AZ779" s="61">
        <v>0</v>
      </c>
      <c r="BA779" s="61">
        <v>0</v>
      </c>
      <c r="BB779" s="61" t="s">
        <v>3636</v>
      </c>
      <c r="BC779" s="61">
        <v>4</v>
      </c>
      <c r="BD779" s="61" t="b">
        <v>0</v>
      </c>
      <c r="BH779" s="47" t="s">
        <v>1197</v>
      </c>
      <c r="BI779" s="47" t="str">
        <f t="shared" si="24"/>
        <v>Z08</v>
      </c>
      <c r="BJ779" s="47">
        <v>1219</v>
      </c>
    </row>
    <row r="780" spans="1:62" hidden="1">
      <c r="A780" s="61" t="b">
        <v>0</v>
      </c>
      <c r="B780" s="62">
        <v>12909</v>
      </c>
      <c r="C780" s="61" t="s">
        <v>1702</v>
      </c>
      <c r="D780" s="61" t="s">
        <v>4508</v>
      </c>
      <c r="E780" s="61" t="s">
        <v>5920</v>
      </c>
      <c r="F780" s="61" t="s">
        <v>4870</v>
      </c>
      <c r="G780" s="62" t="s">
        <v>1702</v>
      </c>
      <c r="H780" s="61" t="s">
        <v>1624</v>
      </c>
      <c r="I780" s="61" t="s">
        <v>1675</v>
      </c>
      <c r="J780" s="61" t="s">
        <v>4509</v>
      </c>
      <c r="K780" s="61" t="s">
        <v>5920</v>
      </c>
      <c r="L780" s="61" t="s">
        <v>2032</v>
      </c>
      <c r="M780" s="61" t="s">
        <v>1894</v>
      </c>
      <c r="N780" s="61" t="s">
        <v>1702</v>
      </c>
      <c r="O780" s="61" t="s">
        <v>1954</v>
      </c>
      <c r="P780" s="61">
        <v>1</v>
      </c>
      <c r="Q780" s="61">
        <v>420</v>
      </c>
      <c r="R780" s="61">
        <v>860</v>
      </c>
      <c r="S780" s="61" t="s">
        <v>5918</v>
      </c>
      <c r="T780" s="61" t="s">
        <v>1702</v>
      </c>
      <c r="U780" s="61" t="s">
        <v>2041</v>
      </c>
      <c r="V780" s="61" t="s">
        <v>5916</v>
      </c>
      <c r="W780" s="61" t="s">
        <v>1967</v>
      </c>
      <c r="X780" s="61" t="s">
        <v>1447</v>
      </c>
      <c r="Y780" s="61" t="s">
        <v>4443</v>
      </c>
      <c r="Z780" s="62">
        <v>125</v>
      </c>
      <c r="AA780" s="61">
        <v>357</v>
      </c>
      <c r="AB780" s="62">
        <v>125</v>
      </c>
      <c r="AC780" s="61">
        <v>357</v>
      </c>
      <c r="AD780" s="62">
        <v>125</v>
      </c>
      <c r="AE780" s="61">
        <v>357</v>
      </c>
      <c r="AF780" s="61" t="s">
        <v>3881</v>
      </c>
      <c r="AG780" s="61" t="s">
        <v>1959</v>
      </c>
      <c r="AH780" s="61" t="s">
        <v>1702</v>
      </c>
      <c r="AI780" s="61">
        <v>0</v>
      </c>
      <c r="AJ780" s="61" t="s">
        <v>5392</v>
      </c>
      <c r="AK780" s="62">
        <v>2026</v>
      </c>
      <c r="AL780" s="62">
        <v>3</v>
      </c>
      <c r="AM780" s="62">
        <v>0</v>
      </c>
      <c r="AN780" s="62">
        <v>1</v>
      </c>
      <c r="AO780" s="62">
        <v>29</v>
      </c>
      <c r="AP780" s="61" t="s">
        <v>1624</v>
      </c>
      <c r="AQ780" s="61" t="s">
        <v>1221</v>
      </c>
      <c r="AR780" s="61" t="s">
        <v>5919</v>
      </c>
      <c r="AS780" s="61" t="s">
        <v>4501</v>
      </c>
      <c r="AT780" s="61" t="s">
        <v>1702</v>
      </c>
      <c r="AU780" s="61" t="b">
        <v>1</v>
      </c>
      <c r="AV780" s="61" t="b">
        <v>0</v>
      </c>
      <c r="AW780" s="61" t="s">
        <v>1702</v>
      </c>
      <c r="AX780" s="61" t="s">
        <v>1702</v>
      </c>
      <c r="AY780" s="61">
        <v>0</v>
      </c>
      <c r="AZ780" s="61">
        <v>0</v>
      </c>
      <c r="BA780" s="61">
        <v>0</v>
      </c>
      <c r="BB780" s="61" t="s">
        <v>3636</v>
      </c>
      <c r="BC780" s="61">
        <v>4</v>
      </c>
      <c r="BD780" s="61" t="b">
        <v>0</v>
      </c>
      <c r="BH780" s="47" t="s">
        <v>1197</v>
      </c>
      <c r="BI780" s="47" t="str">
        <f t="shared" si="24"/>
        <v>Z08</v>
      </c>
      <c r="BJ780" s="47">
        <v>1219</v>
      </c>
    </row>
    <row r="781" spans="1:62" hidden="1">
      <c r="A781" s="61" t="b">
        <v>0</v>
      </c>
      <c r="B781" s="62">
        <v>12910</v>
      </c>
      <c r="C781" s="61" t="s">
        <v>1702</v>
      </c>
      <c r="D781" s="61" t="s">
        <v>4508</v>
      </c>
      <c r="E781" s="61" t="s">
        <v>5921</v>
      </c>
      <c r="F781" s="61" t="s">
        <v>4429</v>
      </c>
      <c r="G781" s="62" t="s">
        <v>1702</v>
      </c>
      <c r="H781" s="61" t="s">
        <v>980</v>
      </c>
      <c r="I781" s="61" t="s">
        <v>1675</v>
      </c>
      <c r="J781" s="61" t="s">
        <v>4509</v>
      </c>
      <c r="K781" s="61" t="s">
        <v>5921</v>
      </c>
      <c r="L781" s="61" t="s">
        <v>2032</v>
      </c>
      <c r="M781" s="61" t="s">
        <v>1894</v>
      </c>
      <c r="N781" s="61" t="s">
        <v>1702</v>
      </c>
      <c r="O781" s="61" t="s">
        <v>1954</v>
      </c>
      <c r="P781" s="61">
        <v>1</v>
      </c>
      <c r="Q781" s="61">
        <v>435</v>
      </c>
      <c r="R781" s="61">
        <v>790</v>
      </c>
      <c r="S781" s="61" t="s">
        <v>5317</v>
      </c>
      <c r="T781" s="61" t="s">
        <v>5317</v>
      </c>
      <c r="U781" s="61" t="s">
        <v>2041</v>
      </c>
      <c r="V781" s="61" t="s">
        <v>5922</v>
      </c>
      <c r="W781" s="61" t="s">
        <v>1967</v>
      </c>
      <c r="X781" s="61" t="s">
        <v>1447</v>
      </c>
      <c r="Y781" s="61" t="s">
        <v>4443</v>
      </c>
      <c r="Z781" s="62">
        <v>100</v>
      </c>
      <c r="AA781" s="61">
        <v>300</v>
      </c>
      <c r="AB781" s="62">
        <v>100</v>
      </c>
      <c r="AC781" s="61">
        <v>300</v>
      </c>
      <c r="AD781" s="62">
        <v>100</v>
      </c>
      <c r="AE781" s="61">
        <v>300</v>
      </c>
      <c r="AF781" s="61" t="s">
        <v>2410</v>
      </c>
      <c r="AG781" s="61" t="s">
        <v>1959</v>
      </c>
      <c r="AH781" s="61" t="s">
        <v>1702</v>
      </c>
      <c r="AI781" s="61">
        <v>0</v>
      </c>
      <c r="AJ781" s="61" t="s">
        <v>5408</v>
      </c>
      <c r="AK781" s="62">
        <v>2026</v>
      </c>
      <c r="AL781" s="62">
        <v>3</v>
      </c>
      <c r="AM781" s="62">
        <v>0</v>
      </c>
      <c r="AN781" s="62">
        <v>1</v>
      </c>
      <c r="AO781" s="62">
        <v>22</v>
      </c>
      <c r="AP781" s="61" t="s">
        <v>980</v>
      </c>
      <c r="AQ781" s="61" t="s">
        <v>1221</v>
      </c>
      <c r="AR781" s="61" t="s">
        <v>5318</v>
      </c>
      <c r="AS781" s="61" t="s">
        <v>4501</v>
      </c>
      <c r="AT781" s="61" t="s">
        <v>1702</v>
      </c>
      <c r="AU781" s="61" t="b">
        <v>1</v>
      </c>
      <c r="AV781" s="61" t="b">
        <v>0</v>
      </c>
      <c r="AW781" s="61" t="s">
        <v>1702</v>
      </c>
      <c r="AX781" s="61" t="s">
        <v>1702</v>
      </c>
      <c r="AY781" s="61">
        <v>0</v>
      </c>
      <c r="AZ781" s="61">
        <v>0</v>
      </c>
      <c r="BA781" s="61">
        <v>0</v>
      </c>
      <c r="BB781" s="61" t="s">
        <v>3636</v>
      </c>
      <c r="BC781" s="61">
        <v>4</v>
      </c>
      <c r="BD781" s="61" t="b">
        <v>0</v>
      </c>
      <c r="BH781" s="47" t="s">
        <v>1197</v>
      </c>
      <c r="BI781" s="47" t="str">
        <f t="shared" si="24"/>
        <v>Z08</v>
      </c>
      <c r="BJ781" s="47">
        <v>1219</v>
      </c>
    </row>
    <row r="782" spans="1:62" hidden="1">
      <c r="A782" s="61" t="b">
        <v>0</v>
      </c>
      <c r="B782" s="62">
        <v>12911</v>
      </c>
      <c r="C782" s="61" t="s">
        <v>1702</v>
      </c>
      <c r="D782" s="61" t="s">
        <v>4508</v>
      </c>
      <c r="E782" s="61" t="s">
        <v>5923</v>
      </c>
      <c r="F782" s="61" t="s">
        <v>4429</v>
      </c>
      <c r="G782" s="62" t="s">
        <v>1702</v>
      </c>
      <c r="H782" s="61" t="s">
        <v>980</v>
      </c>
      <c r="I782" s="61" t="s">
        <v>1675</v>
      </c>
      <c r="J782" s="61" t="s">
        <v>4509</v>
      </c>
      <c r="K782" s="61" t="s">
        <v>5923</v>
      </c>
      <c r="L782" s="61" t="s">
        <v>2032</v>
      </c>
      <c r="M782" s="61" t="s">
        <v>1894</v>
      </c>
      <c r="N782" s="61" t="s">
        <v>1702</v>
      </c>
      <c r="O782" s="61" t="s">
        <v>1954</v>
      </c>
      <c r="P782" s="61">
        <v>1</v>
      </c>
      <c r="Q782" s="61">
        <v>435</v>
      </c>
      <c r="R782" s="61">
        <v>790</v>
      </c>
      <c r="S782" s="61" t="s">
        <v>5317</v>
      </c>
      <c r="T782" s="61" t="s">
        <v>5317</v>
      </c>
      <c r="U782" s="61" t="s">
        <v>2041</v>
      </c>
      <c r="V782" s="61" t="s">
        <v>5922</v>
      </c>
      <c r="W782" s="61" t="s">
        <v>1967</v>
      </c>
      <c r="X782" s="61" t="s">
        <v>1447</v>
      </c>
      <c r="Y782" s="61" t="s">
        <v>4443</v>
      </c>
      <c r="Z782" s="62">
        <v>3</v>
      </c>
      <c r="AA782" s="61">
        <v>9</v>
      </c>
      <c r="AB782" s="62">
        <v>3</v>
      </c>
      <c r="AC782" s="61">
        <v>9</v>
      </c>
      <c r="AD782" s="62">
        <v>3</v>
      </c>
      <c r="AE782" s="61">
        <v>9</v>
      </c>
      <c r="AF782" s="61" t="s">
        <v>2070</v>
      </c>
      <c r="AG782" s="61" t="s">
        <v>1959</v>
      </c>
      <c r="AH782" s="61" t="s">
        <v>1702</v>
      </c>
      <c r="AI782" s="61">
        <v>0</v>
      </c>
      <c r="AJ782" s="61" t="s">
        <v>5408</v>
      </c>
      <c r="AK782" s="62">
        <v>2026</v>
      </c>
      <c r="AL782" s="62">
        <v>3</v>
      </c>
      <c r="AM782" s="62">
        <v>0</v>
      </c>
      <c r="AN782" s="62">
        <v>1</v>
      </c>
      <c r="AO782" s="62">
        <v>22</v>
      </c>
      <c r="AP782" s="61" t="s">
        <v>980</v>
      </c>
      <c r="AQ782" s="61" t="s">
        <v>1221</v>
      </c>
      <c r="AR782" s="61" t="s">
        <v>5318</v>
      </c>
      <c r="AS782" s="61" t="s">
        <v>4501</v>
      </c>
      <c r="AT782" s="61" t="s">
        <v>1702</v>
      </c>
      <c r="AU782" s="61" t="b">
        <v>1</v>
      </c>
      <c r="AV782" s="61" t="b">
        <v>0</v>
      </c>
      <c r="AW782" s="61" t="s">
        <v>1702</v>
      </c>
      <c r="AX782" s="61" t="s">
        <v>1702</v>
      </c>
      <c r="AY782" s="61">
        <v>0</v>
      </c>
      <c r="AZ782" s="61">
        <v>0</v>
      </c>
      <c r="BA782" s="61">
        <v>0</v>
      </c>
      <c r="BB782" s="61" t="s">
        <v>3636</v>
      </c>
      <c r="BC782" s="61">
        <v>4</v>
      </c>
      <c r="BD782" s="61" t="b">
        <v>0</v>
      </c>
      <c r="BH782" s="47" t="s">
        <v>1197</v>
      </c>
      <c r="BI782" s="47" t="str">
        <f t="shared" si="24"/>
        <v>Z08</v>
      </c>
      <c r="BJ782" s="47">
        <v>1219</v>
      </c>
    </row>
    <row r="783" spans="1:62" hidden="1">
      <c r="A783" s="61" t="b">
        <v>0</v>
      </c>
      <c r="B783" s="62">
        <v>12912</v>
      </c>
      <c r="C783" s="61" t="s">
        <v>1702</v>
      </c>
      <c r="D783" s="61" t="s">
        <v>4508</v>
      </c>
      <c r="E783" s="61" t="s">
        <v>7020</v>
      </c>
      <c r="F783" s="61" t="s">
        <v>4879</v>
      </c>
      <c r="G783" s="62" t="s">
        <v>1702</v>
      </c>
      <c r="H783" s="61" t="s">
        <v>809</v>
      </c>
      <c r="I783" s="61" t="s">
        <v>1675</v>
      </c>
      <c r="J783" s="61" t="s">
        <v>4509</v>
      </c>
      <c r="K783" s="61" t="s">
        <v>7020</v>
      </c>
      <c r="L783" s="61" t="s">
        <v>2032</v>
      </c>
      <c r="M783" s="61" t="s">
        <v>1894</v>
      </c>
      <c r="N783" s="61" t="s">
        <v>1702</v>
      </c>
      <c r="O783" s="61" t="s">
        <v>1954</v>
      </c>
      <c r="P783" s="61">
        <v>1</v>
      </c>
      <c r="Q783" s="61">
        <v>60</v>
      </c>
      <c r="R783" s="61">
        <v>1123</v>
      </c>
      <c r="S783" s="61" t="s">
        <v>5315</v>
      </c>
      <c r="T783" s="61" t="s">
        <v>5315</v>
      </c>
      <c r="U783" s="61" t="s">
        <v>2041</v>
      </c>
      <c r="V783" s="61" t="s">
        <v>7021</v>
      </c>
      <c r="W783" s="61" t="s">
        <v>1967</v>
      </c>
      <c r="X783" s="61" t="s">
        <v>1447</v>
      </c>
      <c r="Y783" s="61" t="s">
        <v>4443</v>
      </c>
      <c r="Z783" s="62">
        <v>29</v>
      </c>
      <c r="AA783" s="61">
        <v>15</v>
      </c>
      <c r="AB783" s="62">
        <v>29</v>
      </c>
      <c r="AC783" s="61">
        <v>15</v>
      </c>
      <c r="AD783" s="62">
        <v>29</v>
      </c>
      <c r="AE783" s="61">
        <v>15</v>
      </c>
      <c r="AF783" s="61" t="s">
        <v>2431</v>
      </c>
      <c r="AG783" s="61" t="s">
        <v>1959</v>
      </c>
      <c r="AH783" s="61" t="s">
        <v>1702</v>
      </c>
      <c r="AI783" s="61">
        <v>0</v>
      </c>
      <c r="AJ783" s="61" t="s">
        <v>6683</v>
      </c>
      <c r="AK783" s="62">
        <v>2026</v>
      </c>
      <c r="AL783" s="62">
        <v>4</v>
      </c>
      <c r="AM783" s="62">
        <v>0</v>
      </c>
      <c r="AN783" s="62">
        <v>0</v>
      </c>
      <c r="AO783" s="62">
        <v>21</v>
      </c>
      <c r="AP783" s="61" t="s">
        <v>809</v>
      </c>
      <c r="AQ783" s="61" t="s">
        <v>1221</v>
      </c>
      <c r="AR783" s="61" t="s">
        <v>5316</v>
      </c>
      <c r="AS783" s="61" t="s">
        <v>4501</v>
      </c>
      <c r="AT783" s="61" t="s">
        <v>1702</v>
      </c>
      <c r="AU783" s="61" t="b">
        <v>1</v>
      </c>
      <c r="AV783" s="61" t="b">
        <v>0</v>
      </c>
      <c r="AW783" s="61" t="s">
        <v>1702</v>
      </c>
      <c r="AX783" s="61" t="s">
        <v>1702</v>
      </c>
      <c r="AY783" s="61">
        <v>0</v>
      </c>
      <c r="AZ783" s="61">
        <v>0</v>
      </c>
      <c r="BA783" s="61">
        <v>0</v>
      </c>
      <c r="BB783" s="61" t="s">
        <v>3636</v>
      </c>
      <c r="BC783" s="61">
        <v>4</v>
      </c>
      <c r="BD783" s="61" t="b">
        <v>0</v>
      </c>
      <c r="BH783" s="47" t="s">
        <v>1197</v>
      </c>
      <c r="BI783" s="47" t="str">
        <f t="shared" si="24"/>
        <v>Z08</v>
      </c>
      <c r="BJ783" s="47">
        <v>1219</v>
      </c>
    </row>
    <row r="784" spans="1:62" hidden="1">
      <c r="A784" s="61" t="b">
        <v>0</v>
      </c>
      <c r="B784" s="62">
        <v>12913</v>
      </c>
      <c r="C784" s="61" t="s">
        <v>1702</v>
      </c>
      <c r="D784" s="61" t="s">
        <v>4510</v>
      </c>
      <c r="E784" s="61" t="s">
        <v>4796</v>
      </c>
      <c r="F784" s="61" t="s">
        <v>2278</v>
      </c>
      <c r="G784" s="62" t="s">
        <v>1702</v>
      </c>
      <c r="H784" s="61" t="s">
        <v>395</v>
      </c>
      <c r="I784" s="61" t="s">
        <v>1675</v>
      </c>
      <c r="J784" s="61" t="s">
        <v>4511</v>
      </c>
      <c r="K784" s="61" t="s">
        <v>4797</v>
      </c>
      <c r="L784" s="61" t="s">
        <v>2032</v>
      </c>
      <c r="M784" s="61" t="s">
        <v>1894</v>
      </c>
      <c r="N784" s="61" t="s">
        <v>1702</v>
      </c>
      <c r="O784" s="61" t="s">
        <v>1954</v>
      </c>
      <c r="P784" s="61">
        <v>1.2</v>
      </c>
      <c r="Q784" s="61">
        <v>158</v>
      </c>
      <c r="R784" s="61">
        <v>355</v>
      </c>
      <c r="S784" s="61" t="s">
        <v>2898</v>
      </c>
      <c r="T784" s="61" t="s">
        <v>2898</v>
      </c>
      <c r="U784" s="61" t="s">
        <v>2041</v>
      </c>
      <c r="V784" s="61" t="s">
        <v>4795</v>
      </c>
      <c r="W784" s="61" t="s">
        <v>1967</v>
      </c>
      <c r="X784" s="61" t="s">
        <v>1447</v>
      </c>
      <c r="Y784" s="61" t="s">
        <v>4443</v>
      </c>
      <c r="Z784" s="62">
        <v>110</v>
      </c>
      <c r="AA784" s="61">
        <v>58</v>
      </c>
      <c r="AB784" s="62">
        <v>110</v>
      </c>
      <c r="AC784" s="61">
        <v>58</v>
      </c>
      <c r="AD784" s="62">
        <v>110</v>
      </c>
      <c r="AE784" s="61">
        <v>58</v>
      </c>
      <c r="AF784" s="61" t="s">
        <v>2037</v>
      </c>
      <c r="AG784" s="61" t="s">
        <v>3734</v>
      </c>
      <c r="AH784" s="61" t="s">
        <v>4798</v>
      </c>
      <c r="AI784" s="61">
        <v>0</v>
      </c>
      <c r="AJ784" s="61" t="s">
        <v>4557</v>
      </c>
      <c r="AK784" s="62">
        <v>2026</v>
      </c>
      <c r="AL784" s="62">
        <v>2</v>
      </c>
      <c r="AM784" s="62">
        <v>0</v>
      </c>
      <c r="AN784" s="62">
        <v>3</v>
      </c>
      <c r="AO784" s="62">
        <v>6</v>
      </c>
      <c r="AP784" s="61" t="s">
        <v>395</v>
      </c>
      <c r="AQ784" s="61" t="s">
        <v>1221</v>
      </c>
      <c r="AR784" s="61" t="s">
        <v>2899</v>
      </c>
      <c r="AS784" s="61" t="s">
        <v>4482</v>
      </c>
      <c r="AT784" s="61" t="s">
        <v>1702</v>
      </c>
      <c r="AU784" s="61" t="b">
        <v>1</v>
      </c>
      <c r="AV784" s="61" t="b">
        <v>0</v>
      </c>
      <c r="AW784" s="61" t="s">
        <v>1702</v>
      </c>
      <c r="AX784" s="61" t="s">
        <v>1702</v>
      </c>
      <c r="AY784" s="61">
        <v>0</v>
      </c>
      <c r="AZ784" s="61">
        <v>0</v>
      </c>
      <c r="BA784" s="61">
        <v>0</v>
      </c>
      <c r="BB784" s="61" t="s">
        <v>3636</v>
      </c>
      <c r="BC784" s="61">
        <v>5</v>
      </c>
      <c r="BD784" s="61" t="b">
        <v>0</v>
      </c>
      <c r="BH784" s="47" t="s">
        <v>1197</v>
      </c>
      <c r="BI784" s="47" t="str">
        <f t="shared" si="24"/>
        <v>Z08</v>
      </c>
      <c r="BJ784" s="47">
        <v>1219</v>
      </c>
    </row>
    <row r="785" spans="1:62" hidden="1">
      <c r="A785" s="61" t="b">
        <v>0</v>
      </c>
      <c r="B785" s="62">
        <v>12914</v>
      </c>
      <c r="C785" s="61" t="s">
        <v>1702</v>
      </c>
      <c r="D785" s="61" t="s">
        <v>4510</v>
      </c>
      <c r="E785" s="61" t="s">
        <v>4801</v>
      </c>
      <c r="F785" s="61" t="s">
        <v>2030</v>
      </c>
      <c r="G785" s="62" t="s">
        <v>1702</v>
      </c>
      <c r="H785" s="61" t="s">
        <v>820</v>
      </c>
      <c r="I785" s="61" t="s">
        <v>1675</v>
      </c>
      <c r="J785" s="61" t="s">
        <v>4511</v>
      </c>
      <c r="K785" s="61" t="s">
        <v>4802</v>
      </c>
      <c r="L785" s="61" t="s">
        <v>2032</v>
      </c>
      <c r="M785" s="61" t="s">
        <v>1894</v>
      </c>
      <c r="N785" s="61" t="s">
        <v>1702</v>
      </c>
      <c r="O785" s="61" t="s">
        <v>1954</v>
      </c>
      <c r="P785" s="61">
        <v>1.2</v>
      </c>
      <c r="Q785" s="61">
        <v>863</v>
      </c>
      <c r="R785" s="61">
        <v>1086</v>
      </c>
      <c r="S785" s="61" t="s">
        <v>2895</v>
      </c>
      <c r="T785" s="61" t="s">
        <v>2895</v>
      </c>
      <c r="U785" s="61" t="s">
        <v>2041</v>
      </c>
      <c r="V785" s="61" t="s">
        <v>4800</v>
      </c>
      <c r="W785" s="61" t="s">
        <v>1967</v>
      </c>
      <c r="X785" s="61" t="s">
        <v>1447</v>
      </c>
      <c r="Y785" s="61" t="s">
        <v>4443</v>
      </c>
      <c r="Z785" s="62">
        <v>31</v>
      </c>
      <c r="AA785" s="61">
        <v>276</v>
      </c>
      <c r="AB785" s="62">
        <v>31</v>
      </c>
      <c r="AC785" s="61">
        <v>276</v>
      </c>
      <c r="AD785" s="62">
        <v>31</v>
      </c>
      <c r="AE785" s="61">
        <v>276</v>
      </c>
      <c r="AF785" s="61" t="s">
        <v>2642</v>
      </c>
      <c r="AG785" s="61" t="s">
        <v>3734</v>
      </c>
      <c r="AH785" s="61" t="s">
        <v>4803</v>
      </c>
      <c r="AI785" s="61">
        <v>0</v>
      </c>
      <c r="AJ785" s="61" t="s">
        <v>4561</v>
      </c>
      <c r="AK785" s="62">
        <v>2026</v>
      </c>
      <c r="AL785" s="62">
        <v>2</v>
      </c>
      <c r="AM785" s="62">
        <v>0</v>
      </c>
      <c r="AN785" s="62">
        <v>3</v>
      </c>
      <c r="AO785" s="62">
        <v>7</v>
      </c>
      <c r="AP785" s="61" t="s">
        <v>820</v>
      </c>
      <c r="AQ785" s="61" t="s">
        <v>1221</v>
      </c>
      <c r="AR785" s="61" t="s">
        <v>2896</v>
      </c>
      <c r="AS785" s="61" t="s">
        <v>4482</v>
      </c>
      <c r="AT785" s="61" t="s">
        <v>1702</v>
      </c>
      <c r="AU785" s="61" t="b">
        <v>1</v>
      </c>
      <c r="AV785" s="61" t="b">
        <v>0</v>
      </c>
      <c r="AW785" s="61" t="s">
        <v>1702</v>
      </c>
      <c r="AX785" s="61" t="s">
        <v>1702</v>
      </c>
      <c r="AY785" s="61">
        <v>0</v>
      </c>
      <c r="AZ785" s="61">
        <v>0</v>
      </c>
      <c r="BA785" s="61">
        <v>0</v>
      </c>
      <c r="BB785" s="61" t="s">
        <v>3636</v>
      </c>
      <c r="BC785" s="61">
        <v>5</v>
      </c>
      <c r="BD785" s="61" t="b">
        <v>0</v>
      </c>
      <c r="BH785" s="47" t="s">
        <v>1197</v>
      </c>
      <c r="BI785" s="47" t="str">
        <f t="shared" si="24"/>
        <v>Z08</v>
      </c>
      <c r="BJ785" s="47">
        <v>1219</v>
      </c>
    </row>
    <row r="786" spans="1:62" hidden="1">
      <c r="A786" s="61" t="b">
        <v>0</v>
      </c>
      <c r="B786" s="62">
        <v>12915</v>
      </c>
      <c r="C786" s="61" t="s">
        <v>1702</v>
      </c>
      <c r="D786" s="61" t="s">
        <v>4510</v>
      </c>
      <c r="E786" s="61" t="s">
        <v>4804</v>
      </c>
      <c r="F786" s="61" t="s">
        <v>1702</v>
      </c>
      <c r="G786" s="62" t="s">
        <v>1702</v>
      </c>
      <c r="H786" s="61" t="s">
        <v>1702</v>
      </c>
      <c r="I786" s="61" t="s">
        <v>1675</v>
      </c>
      <c r="J786" s="61" t="s">
        <v>4511</v>
      </c>
      <c r="K786" s="61" t="s">
        <v>4805</v>
      </c>
      <c r="L786" s="61" t="s">
        <v>2032</v>
      </c>
      <c r="M786" s="61" t="s">
        <v>1894</v>
      </c>
      <c r="N786" s="61" t="s">
        <v>1702</v>
      </c>
      <c r="O786" s="61" t="s">
        <v>1954</v>
      </c>
      <c r="P786" s="61">
        <v>1.2</v>
      </c>
      <c r="Q786" s="61">
        <v>210</v>
      </c>
      <c r="R786" s="61">
        <v>815</v>
      </c>
      <c r="S786" s="61" t="s">
        <v>2891</v>
      </c>
      <c r="T786" s="61" t="s">
        <v>1702</v>
      </c>
      <c r="U786" s="61" t="s">
        <v>2041</v>
      </c>
      <c r="V786" s="61" t="s">
        <v>4799</v>
      </c>
      <c r="W786" s="61" t="s">
        <v>1967</v>
      </c>
      <c r="X786" s="61" t="s">
        <v>1447</v>
      </c>
      <c r="Y786" s="61" t="s">
        <v>4443</v>
      </c>
      <c r="Z786" s="62">
        <v>34</v>
      </c>
      <c r="AA786" s="61">
        <v>55</v>
      </c>
      <c r="AB786" s="62">
        <v>34</v>
      </c>
      <c r="AC786" s="61">
        <v>55</v>
      </c>
      <c r="AD786" s="62">
        <v>34</v>
      </c>
      <c r="AE786" s="61">
        <v>55</v>
      </c>
      <c r="AF786" s="61" t="s">
        <v>2095</v>
      </c>
      <c r="AG786" s="61" t="s">
        <v>3737</v>
      </c>
      <c r="AH786" s="61" t="s">
        <v>4806</v>
      </c>
      <c r="AI786" s="61">
        <v>0</v>
      </c>
      <c r="AJ786" s="61" t="s">
        <v>4561</v>
      </c>
      <c r="AK786" s="62">
        <v>2026</v>
      </c>
      <c r="AL786" s="62">
        <v>2</v>
      </c>
      <c r="AM786" s="62">
        <v>0</v>
      </c>
      <c r="AN786" s="62">
        <v>3</v>
      </c>
      <c r="AO786" s="62">
        <v>7</v>
      </c>
      <c r="AP786" s="61" t="s">
        <v>1702</v>
      </c>
      <c r="AQ786" s="61" t="s">
        <v>1702</v>
      </c>
      <c r="AR786" s="61" t="s">
        <v>1702</v>
      </c>
      <c r="AS786" s="61" t="s">
        <v>4482</v>
      </c>
      <c r="AT786" s="61" t="s">
        <v>1702</v>
      </c>
      <c r="AU786" s="61" t="b">
        <v>1</v>
      </c>
      <c r="AV786" s="61" t="b">
        <v>0</v>
      </c>
      <c r="AW786" s="61" t="s">
        <v>1702</v>
      </c>
      <c r="AX786" s="61" t="s">
        <v>1702</v>
      </c>
      <c r="AY786" s="61">
        <v>0</v>
      </c>
      <c r="AZ786" s="61">
        <v>0</v>
      </c>
      <c r="BA786" s="61">
        <v>0</v>
      </c>
      <c r="BB786" s="61" t="s">
        <v>3636</v>
      </c>
      <c r="BC786" s="61">
        <v>5</v>
      </c>
      <c r="BD786" s="61" t="b">
        <v>0</v>
      </c>
      <c r="BH786" s="47" t="s">
        <v>1197</v>
      </c>
      <c r="BI786" s="47" t="str">
        <f t="shared" si="24"/>
        <v>Z08</v>
      </c>
      <c r="BJ786" s="47">
        <v>1219</v>
      </c>
    </row>
    <row r="787" spans="1:62" hidden="1">
      <c r="A787" s="61" t="b">
        <v>0</v>
      </c>
      <c r="B787" s="62">
        <v>12916</v>
      </c>
      <c r="C787" s="61" t="s">
        <v>1702</v>
      </c>
      <c r="D787" s="61" t="s">
        <v>4807</v>
      </c>
      <c r="E787" s="61" t="s">
        <v>4809</v>
      </c>
      <c r="F787" s="61" t="s">
        <v>2069</v>
      </c>
      <c r="G787" s="62" t="s">
        <v>1702</v>
      </c>
      <c r="H787" s="61" t="s">
        <v>511</v>
      </c>
      <c r="I787" s="61" t="s">
        <v>1675</v>
      </c>
      <c r="J787" s="61" t="s">
        <v>4808</v>
      </c>
      <c r="K787" s="61" t="s">
        <v>4810</v>
      </c>
      <c r="L787" s="61" t="s">
        <v>2032</v>
      </c>
      <c r="M787" s="61" t="s">
        <v>1894</v>
      </c>
      <c r="N787" s="61" t="s">
        <v>1702</v>
      </c>
      <c r="O787" s="61" t="s">
        <v>1954</v>
      </c>
      <c r="P787" s="61">
        <v>1.2</v>
      </c>
      <c r="Q787" s="61">
        <v>110</v>
      </c>
      <c r="R787" s="61">
        <v>851</v>
      </c>
      <c r="S787" s="61" t="s">
        <v>3519</v>
      </c>
      <c r="T787" s="61" t="s">
        <v>3519</v>
      </c>
      <c r="U787" s="61" t="s">
        <v>2041</v>
      </c>
      <c r="V787" s="61" t="s">
        <v>4811</v>
      </c>
      <c r="W787" s="61" t="s">
        <v>1967</v>
      </c>
      <c r="X787" s="61" t="s">
        <v>1447</v>
      </c>
      <c r="Y787" s="61" t="s">
        <v>4443</v>
      </c>
      <c r="Z787" s="62">
        <v>46</v>
      </c>
      <c r="AA787" s="61">
        <v>38</v>
      </c>
      <c r="AB787" s="62">
        <v>46</v>
      </c>
      <c r="AC787" s="61">
        <v>38</v>
      </c>
      <c r="AD787" s="62">
        <v>46</v>
      </c>
      <c r="AE787" s="61">
        <v>38</v>
      </c>
      <c r="AF787" s="61" t="s">
        <v>3928</v>
      </c>
      <c r="AG787" s="61" t="s">
        <v>3734</v>
      </c>
      <c r="AH787" s="61" t="s">
        <v>4812</v>
      </c>
      <c r="AI787" s="61">
        <v>0</v>
      </c>
      <c r="AJ787" s="61" t="s">
        <v>4536</v>
      </c>
      <c r="AK787" s="62">
        <v>2026</v>
      </c>
      <c r="AL787" s="62">
        <v>1</v>
      </c>
      <c r="AM787" s="62">
        <v>0</v>
      </c>
      <c r="AN787" s="62">
        <v>3</v>
      </c>
      <c r="AO787" s="62">
        <v>18</v>
      </c>
      <c r="AP787" s="61" t="s">
        <v>511</v>
      </c>
      <c r="AQ787" s="61" t="s">
        <v>1799</v>
      </c>
      <c r="AR787" s="61" t="s">
        <v>3520</v>
      </c>
      <c r="AS787" s="61" t="s">
        <v>4491</v>
      </c>
      <c r="AT787" s="61" t="s">
        <v>1702</v>
      </c>
      <c r="AU787" s="61" t="b">
        <v>1</v>
      </c>
      <c r="AV787" s="61" t="b">
        <v>0</v>
      </c>
      <c r="AW787" s="61" t="s">
        <v>1702</v>
      </c>
      <c r="AX787" s="61" t="s">
        <v>1702</v>
      </c>
      <c r="AY787" s="61">
        <v>0</v>
      </c>
      <c r="AZ787" s="61">
        <v>0</v>
      </c>
      <c r="BA787" s="61">
        <v>0</v>
      </c>
      <c r="BB787" s="61" t="s">
        <v>3636</v>
      </c>
      <c r="BC787" s="61">
        <v>5</v>
      </c>
      <c r="BD787" s="61" t="b">
        <v>0</v>
      </c>
      <c r="BH787" s="47" t="s">
        <v>1197</v>
      </c>
      <c r="BI787" s="47" t="str">
        <f t="shared" si="24"/>
        <v>Z08</v>
      </c>
      <c r="BJ787" s="47">
        <v>1219</v>
      </c>
    </row>
    <row r="788" spans="1:62" hidden="1">
      <c r="A788" s="61" t="b">
        <v>0</v>
      </c>
      <c r="B788" s="62">
        <v>12917</v>
      </c>
      <c r="C788" s="61" t="s">
        <v>1702</v>
      </c>
      <c r="D788" s="61" t="s">
        <v>4813</v>
      </c>
      <c r="E788" s="61" t="s">
        <v>4815</v>
      </c>
      <c r="F788" s="61" t="s">
        <v>1702</v>
      </c>
      <c r="G788" s="62" t="s">
        <v>1702</v>
      </c>
      <c r="H788" s="61" t="s">
        <v>1702</v>
      </c>
      <c r="I788" s="61" t="s">
        <v>1675</v>
      </c>
      <c r="J788" s="61" t="s">
        <v>4814</v>
      </c>
      <c r="K788" s="61" t="s">
        <v>4815</v>
      </c>
      <c r="L788" s="61" t="s">
        <v>2032</v>
      </c>
      <c r="M788" s="61" t="s">
        <v>1894</v>
      </c>
      <c r="N788" s="61" t="s">
        <v>1702</v>
      </c>
      <c r="O788" s="61" t="s">
        <v>1954</v>
      </c>
      <c r="P788" s="61">
        <v>1.2</v>
      </c>
      <c r="Q788" s="61">
        <v>30</v>
      </c>
      <c r="R788" s="61">
        <v>0</v>
      </c>
      <c r="S788" s="61" t="s">
        <v>3811</v>
      </c>
      <c r="T788" s="61" t="s">
        <v>3811</v>
      </c>
      <c r="U788" s="61" t="s">
        <v>2041</v>
      </c>
      <c r="V788" s="61" t="s">
        <v>4816</v>
      </c>
      <c r="W788" s="61" t="s">
        <v>1967</v>
      </c>
      <c r="X788" s="61" t="s">
        <v>1447</v>
      </c>
      <c r="Y788" s="61" t="s">
        <v>4443</v>
      </c>
      <c r="Z788" s="62">
        <v>1</v>
      </c>
      <c r="AA788" s="61">
        <v>50</v>
      </c>
      <c r="AB788" s="62">
        <v>1</v>
      </c>
      <c r="AC788" s="61">
        <v>50</v>
      </c>
      <c r="AD788" s="62">
        <v>1</v>
      </c>
      <c r="AE788" s="61">
        <v>50</v>
      </c>
      <c r="AF788" s="61" t="s">
        <v>2592</v>
      </c>
      <c r="AG788" s="61" t="s">
        <v>1958</v>
      </c>
      <c r="AH788" s="61" t="s">
        <v>1702</v>
      </c>
      <c r="AI788" s="61">
        <v>0</v>
      </c>
      <c r="AJ788" s="61" t="s">
        <v>4561</v>
      </c>
      <c r="AK788" s="62">
        <v>2026</v>
      </c>
      <c r="AL788" s="62">
        <v>2</v>
      </c>
      <c r="AM788" s="62">
        <v>0</v>
      </c>
      <c r="AN788" s="62">
        <v>3</v>
      </c>
      <c r="AO788" s="62">
        <v>7</v>
      </c>
      <c r="AP788" s="61" t="s">
        <v>1702</v>
      </c>
      <c r="AQ788" s="61" t="s">
        <v>1702</v>
      </c>
      <c r="AR788" s="61" t="s">
        <v>1702</v>
      </c>
      <c r="AS788" s="61" t="s">
        <v>4448</v>
      </c>
      <c r="AT788" s="61" t="s">
        <v>1702</v>
      </c>
      <c r="AU788" s="61" t="b">
        <v>1</v>
      </c>
      <c r="AV788" s="61" t="b">
        <v>0</v>
      </c>
      <c r="AW788" s="61" t="s">
        <v>1702</v>
      </c>
      <c r="AX788" s="61" t="s">
        <v>1702</v>
      </c>
      <c r="AY788" s="61">
        <v>0</v>
      </c>
      <c r="AZ788" s="61">
        <v>0</v>
      </c>
      <c r="BA788" s="61">
        <v>0</v>
      </c>
      <c r="BB788" s="61" t="s">
        <v>3636</v>
      </c>
      <c r="BC788" s="61">
        <v>5</v>
      </c>
      <c r="BD788" s="61" t="b">
        <v>0</v>
      </c>
      <c r="BH788" s="47" t="s">
        <v>1197</v>
      </c>
      <c r="BI788" s="47" t="str">
        <f t="shared" si="24"/>
        <v>Z08</v>
      </c>
      <c r="BJ788" s="47">
        <v>1219</v>
      </c>
    </row>
    <row r="789" spans="1:62" hidden="1">
      <c r="A789" s="61" t="b">
        <v>0</v>
      </c>
      <c r="B789" s="62">
        <v>12918</v>
      </c>
      <c r="C789" s="61" t="s">
        <v>1702</v>
      </c>
      <c r="D789" s="61" t="s">
        <v>4512</v>
      </c>
      <c r="E789" s="61" t="s">
        <v>4818</v>
      </c>
      <c r="F789" s="61" t="s">
        <v>2030</v>
      </c>
      <c r="G789" s="62" t="s">
        <v>1702</v>
      </c>
      <c r="H789" s="61" t="s">
        <v>820</v>
      </c>
      <c r="I789" s="61" t="s">
        <v>1675</v>
      </c>
      <c r="J789" s="61" t="s">
        <v>4513</v>
      </c>
      <c r="K789" s="61" t="s">
        <v>4819</v>
      </c>
      <c r="L789" s="61" t="s">
        <v>2032</v>
      </c>
      <c r="M789" s="61" t="s">
        <v>1894</v>
      </c>
      <c r="N789" s="61" t="s">
        <v>1702</v>
      </c>
      <c r="O789" s="61" t="s">
        <v>1954</v>
      </c>
      <c r="P789" s="61">
        <v>1.2</v>
      </c>
      <c r="Q789" s="61">
        <v>863</v>
      </c>
      <c r="R789" s="61">
        <v>1086</v>
      </c>
      <c r="S789" s="61" t="s">
        <v>2895</v>
      </c>
      <c r="T789" s="61" t="s">
        <v>2895</v>
      </c>
      <c r="U789" s="61" t="s">
        <v>2041</v>
      </c>
      <c r="V789" s="61" t="s">
        <v>4817</v>
      </c>
      <c r="W789" s="61" t="s">
        <v>1967</v>
      </c>
      <c r="X789" s="61" t="s">
        <v>1447</v>
      </c>
      <c r="Y789" s="61" t="s">
        <v>4443</v>
      </c>
      <c r="Z789" s="62">
        <v>38</v>
      </c>
      <c r="AA789" s="61">
        <v>341</v>
      </c>
      <c r="AB789" s="62">
        <v>38</v>
      </c>
      <c r="AC789" s="61">
        <v>341</v>
      </c>
      <c r="AD789" s="62">
        <v>38</v>
      </c>
      <c r="AE789" s="61">
        <v>341</v>
      </c>
      <c r="AF789" s="61" t="s">
        <v>2642</v>
      </c>
      <c r="AG789" s="61" t="s">
        <v>3734</v>
      </c>
      <c r="AH789" s="61" t="s">
        <v>4820</v>
      </c>
      <c r="AI789" s="61">
        <v>0</v>
      </c>
      <c r="AJ789" s="61" t="s">
        <v>4561</v>
      </c>
      <c r="AK789" s="62">
        <v>2026</v>
      </c>
      <c r="AL789" s="62">
        <v>2</v>
      </c>
      <c r="AM789" s="62">
        <v>0</v>
      </c>
      <c r="AN789" s="62">
        <v>3</v>
      </c>
      <c r="AO789" s="62">
        <v>7</v>
      </c>
      <c r="AP789" s="61" t="s">
        <v>820</v>
      </c>
      <c r="AQ789" s="61" t="s">
        <v>1221</v>
      </c>
      <c r="AR789" s="61" t="s">
        <v>2896</v>
      </c>
      <c r="AS789" s="61" t="s">
        <v>4448</v>
      </c>
      <c r="AT789" s="61" t="s">
        <v>1702</v>
      </c>
      <c r="AU789" s="61" t="b">
        <v>1</v>
      </c>
      <c r="AV789" s="61" t="b">
        <v>0</v>
      </c>
      <c r="AW789" s="61" t="s">
        <v>1702</v>
      </c>
      <c r="AX789" s="61" t="s">
        <v>1702</v>
      </c>
      <c r="AY789" s="61">
        <v>0</v>
      </c>
      <c r="AZ789" s="61">
        <v>0</v>
      </c>
      <c r="BA789" s="61">
        <v>0</v>
      </c>
      <c r="BB789" s="61" t="s">
        <v>3636</v>
      </c>
      <c r="BC789" s="61">
        <v>5</v>
      </c>
      <c r="BD789" s="61" t="b">
        <v>0</v>
      </c>
      <c r="BH789" s="47" t="s">
        <v>1197</v>
      </c>
      <c r="BI789" s="47" t="str">
        <f t="shared" si="24"/>
        <v>Z08</v>
      </c>
      <c r="BJ789" s="47">
        <v>1219</v>
      </c>
    </row>
    <row r="790" spans="1:62" hidden="1">
      <c r="A790" s="61" t="b">
        <v>0</v>
      </c>
      <c r="B790" s="62">
        <v>12919</v>
      </c>
      <c r="C790" s="61" t="s">
        <v>1702</v>
      </c>
      <c r="D790" s="61" t="s">
        <v>4512</v>
      </c>
      <c r="E790" s="61" t="s">
        <v>4822</v>
      </c>
      <c r="F790" s="61" t="s">
        <v>2030</v>
      </c>
      <c r="G790" s="62" t="s">
        <v>1702</v>
      </c>
      <c r="H790" s="61" t="s">
        <v>824</v>
      </c>
      <c r="I790" s="61" t="s">
        <v>1675</v>
      </c>
      <c r="J790" s="61" t="s">
        <v>4513</v>
      </c>
      <c r="K790" s="61" t="s">
        <v>4823</v>
      </c>
      <c r="L790" s="61" t="s">
        <v>2032</v>
      </c>
      <c r="M790" s="61" t="s">
        <v>1894</v>
      </c>
      <c r="N790" s="61" t="s">
        <v>1702</v>
      </c>
      <c r="O790" s="61" t="s">
        <v>1954</v>
      </c>
      <c r="P790" s="61">
        <v>1.2</v>
      </c>
      <c r="Q790" s="61">
        <v>872</v>
      </c>
      <c r="R790" s="61">
        <v>1390</v>
      </c>
      <c r="S790" s="61" t="s">
        <v>2818</v>
      </c>
      <c r="T790" s="61" t="s">
        <v>2818</v>
      </c>
      <c r="U790" s="61" t="s">
        <v>2041</v>
      </c>
      <c r="V790" s="61" t="s">
        <v>4821</v>
      </c>
      <c r="W790" s="61" t="s">
        <v>1967</v>
      </c>
      <c r="X790" s="61" t="s">
        <v>1447</v>
      </c>
      <c r="Y790" s="61" t="s">
        <v>4443</v>
      </c>
      <c r="Z790" s="62">
        <v>50</v>
      </c>
      <c r="AA790" s="61">
        <v>580</v>
      </c>
      <c r="AB790" s="62">
        <v>50</v>
      </c>
      <c r="AC790" s="61">
        <v>580</v>
      </c>
      <c r="AD790" s="62">
        <v>50</v>
      </c>
      <c r="AE790" s="61">
        <v>580</v>
      </c>
      <c r="AF790" s="61" t="s">
        <v>2265</v>
      </c>
      <c r="AG790" s="61" t="s">
        <v>3734</v>
      </c>
      <c r="AH790" s="61" t="s">
        <v>4824</v>
      </c>
      <c r="AI790" s="61">
        <v>0</v>
      </c>
      <c r="AJ790" s="61" t="s">
        <v>4561</v>
      </c>
      <c r="AK790" s="62">
        <v>2026</v>
      </c>
      <c r="AL790" s="62">
        <v>2</v>
      </c>
      <c r="AM790" s="62">
        <v>0</v>
      </c>
      <c r="AN790" s="62">
        <v>3</v>
      </c>
      <c r="AO790" s="62">
        <v>7</v>
      </c>
      <c r="AP790" s="61" t="s">
        <v>824</v>
      </c>
      <c r="AQ790" s="61" t="s">
        <v>1221</v>
      </c>
      <c r="AR790" s="61" t="s">
        <v>2819</v>
      </c>
      <c r="AS790" s="61" t="s">
        <v>4448</v>
      </c>
      <c r="AT790" s="61" t="s">
        <v>1702</v>
      </c>
      <c r="AU790" s="61" t="b">
        <v>1</v>
      </c>
      <c r="AV790" s="61" t="b">
        <v>0</v>
      </c>
      <c r="AW790" s="61" t="s">
        <v>1702</v>
      </c>
      <c r="AX790" s="61" t="s">
        <v>1702</v>
      </c>
      <c r="AY790" s="61">
        <v>0</v>
      </c>
      <c r="AZ790" s="61">
        <v>0</v>
      </c>
      <c r="BA790" s="61">
        <v>0</v>
      </c>
      <c r="BB790" s="61" t="s">
        <v>3636</v>
      </c>
      <c r="BC790" s="61">
        <v>5</v>
      </c>
      <c r="BD790" s="61" t="b">
        <v>0</v>
      </c>
      <c r="BH790" s="47" t="s">
        <v>1197</v>
      </c>
      <c r="BI790" s="47" t="str">
        <f t="shared" si="24"/>
        <v>Z08</v>
      </c>
      <c r="BJ790" s="47">
        <v>1219</v>
      </c>
    </row>
    <row r="791" spans="1:62" hidden="1">
      <c r="A791" s="61" t="b">
        <v>0</v>
      </c>
      <c r="B791" s="62">
        <v>12920</v>
      </c>
      <c r="C791" s="61" t="s">
        <v>1702</v>
      </c>
      <c r="D791" s="61" t="s">
        <v>4512</v>
      </c>
      <c r="E791" s="61" t="s">
        <v>4825</v>
      </c>
      <c r="F791" s="61" t="s">
        <v>2030</v>
      </c>
      <c r="G791" s="62" t="s">
        <v>1702</v>
      </c>
      <c r="H791" s="61" t="s">
        <v>824</v>
      </c>
      <c r="I791" s="61" t="s">
        <v>1675</v>
      </c>
      <c r="J791" s="61" t="s">
        <v>4513</v>
      </c>
      <c r="K791" s="61" t="s">
        <v>4826</v>
      </c>
      <c r="L791" s="61" t="s">
        <v>2032</v>
      </c>
      <c r="M791" s="61" t="s">
        <v>1894</v>
      </c>
      <c r="N791" s="61" t="s">
        <v>1702</v>
      </c>
      <c r="O791" s="61" t="s">
        <v>1954</v>
      </c>
      <c r="P791" s="61">
        <v>1.2</v>
      </c>
      <c r="Q791" s="61">
        <v>872</v>
      </c>
      <c r="R791" s="61">
        <v>1390</v>
      </c>
      <c r="S791" s="61" t="s">
        <v>2818</v>
      </c>
      <c r="T791" s="61" t="s">
        <v>2818</v>
      </c>
      <c r="U791" s="61" t="s">
        <v>2041</v>
      </c>
      <c r="V791" s="61" t="s">
        <v>4821</v>
      </c>
      <c r="W791" s="61" t="s">
        <v>1967</v>
      </c>
      <c r="X791" s="61" t="s">
        <v>1447</v>
      </c>
      <c r="Y791" s="61" t="s">
        <v>4443</v>
      </c>
      <c r="Z791" s="62">
        <v>11</v>
      </c>
      <c r="AA791" s="61">
        <v>127</v>
      </c>
      <c r="AB791" s="62">
        <v>11</v>
      </c>
      <c r="AC791" s="61">
        <v>127</v>
      </c>
      <c r="AD791" s="62">
        <v>11</v>
      </c>
      <c r="AE791" s="61">
        <v>127</v>
      </c>
      <c r="AF791" s="61" t="s">
        <v>2265</v>
      </c>
      <c r="AG791" s="61" t="s">
        <v>3734</v>
      </c>
      <c r="AH791" s="61" t="s">
        <v>4824</v>
      </c>
      <c r="AI791" s="61">
        <v>0</v>
      </c>
      <c r="AJ791" s="61" t="s">
        <v>4561</v>
      </c>
      <c r="AK791" s="62">
        <v>2026</v>
      </c>
      <c r="AL791" s="62">
        <v>2</v>
      </c>
      <c r="AM791" s="62">
        <v>0</v>
      </c>
      <c r="AN791" s="62">
        <v>3</v>
      </c>
      <c r="AO791" s="62">
        <v>7</v>
      </c>
      <c r="AP791" s="61" t="s">
        <v>824</v>
      </c>
      <c r="AQ791" s="61" t="s">
        <v>1221</v>
      </c>
      <c r="AR791" s="61" t="s">
        <v>2819</v>
      </c>
      <c r="AS791" s="61" t="s">
        <v>4448</v>
      </c>
      <c r="AT791" s="61" t="s">
        <v>1702</v>
      </c>
      <c r="AU791" s="61" t="b">
        <v>1</v>
      </c>
      <c r="AV791" s="61" t="b">
        <v>0</v>
      </c>
      <c r="AW791" s="61" t="s">
        <v>1702</v>
      </c>
      <c r="AX791" s="61" t="s">
        <v>1702</v>
      </c>
      <c r="AY791" s="61">
        <v>0</v>
      </c>
      <c r="AZ791" s="61">
        <v>0</v>
      </c>
      <c r="BA791" s="61">
        <v>0</v>
      </c>
      <c r="BB791" s="61" t="s">
        <v>3636</v>
      </c>
      <c r="BC791" s="61">
        <v>5</v>
      </c>
      <c r="BD791" s="61" t="b">
        <v>0</v>
      </c>
      <c r="BH791" s="47" t="s">
        <v>1197</v>
      </c>
      <c r="BI791" s="47" t="str">
        <f t="shared" si="24"/>
        <v>Z08</v>
      </c>
      <c r="BJ791" s="47">
        <v>1219</v>
      </c>
    </row>
    <row r="792" spans="1:62" hidden="1">
      <c r="A792" s="61" t="b">
        <v>0</v>
      </c>
      <c r="B792" s="62">
        <v>12921</v>
      </c>
      <c r="C792" s="61" t="s">
        <v>1702</v>
      </c>
      <c r="D792" s="61" t="s">
        <v>4512</v>
      </c>
      <c r="E792" s="61" t="s">
        <v>4827</v>
      </c>
      <c r="F792" s="61" t="s">
        <v>2030</v>
      </c>
      <c r="G792" s="62" t="s">
        <v>1702</v>
      </c>
      <c r="H792" s="61" t="s">
        <v>824</v>
      </c>
      <c r="I792" s="61" t="s">
        <v>1675</v>
      </c>
      <c r="J792" s="61" t="s">
        <v>4513</v>
      </c>
      <c r="K792" s="61" t="s">
        <v>4828</v>
      </c>
      <c r="L792" s="61" t="s">
        <v>2032</v>
      </c>
      <c r="M792" s="61" t="s">
        <v>1894</v>
      </c>
      <c r="N792" s="61" t="s">
        <v>1702</v>
      </c>
      <c r="O792" s="61" t="s">
        <v>1954</v>
      </c>
      <c r="P792" s="61">
        <v>1.2</v>
      </c>
      <c r="Q792" s="61">
        <v>872</v>
      </c>
      <c r="R792" s="61">
        <v>1390</v>
      </c>
      <c r="S792" s="61" t="s">
        <v>2818</v>
      </c>
      <c r="T792" s="61" t="s">
        <v>2818</v>
      </c>
      <c r="U792" s="61" t="s">
        <v>2041</v>
      </c>
      <c r="V792" s="61" t="s">
        <v>4821</v>
      </c>
      <c r="W792" s="61" t="s">
        <v>1967</v>
      </c>
      <c r="X792" s="61" t="s">
        <v>1447</v>
      </c>
      <c r="Y792" s="61" t="s">
        <v>4443</v>
      </c>
      <c r="Z792" s="62">
        <v>16</v>
      </c>
      <c r="AA792" s="61">
        <v>180</v>
      </c>
      <c r="AB792" s="62">
        <v>16</v>
      </c>
      <c r="AC792" s="61">
        <v>180</v>
      </c>
      <c r="AD792" s="62">
        <v>16</v>
      </c>
      <c r="AE792" s="61">
        <v>180</v>
      </c>
      <c r="AF792" s="61" t="s">
        <v>2265</v>
      </c>
      <c r="AG792" s="61" t="s">
        <v>3734</v>
      </c>
      <c r="AH792" s="61" t="s">
        <v>4824</v>
      </c>
      <c r="AI792" s="61">
        <v>0</v>
      </c>
      <c r="AJ792" s="61" t="s">
        <v>4561</v>
      </c>
      <c r="AK792" s="62">
        <v>2026</v>
      </c>
      <c r="AL792" s="62">
        <v>2</v>
      </c>
      <c r="AM792" s="62">
        <v>0</v>
      </c>
      <c r="AN792" s="62">
        <v>3</v>
      </c>
      <c r="AO792" s="62">
        <v>7</v>
      </c>
      <c r="AP792" s="61" t="s">
        <v>824</v>
      </c>
      <c r="AQ792" s="61" t="s">
        <v>1221</v>
      </c>
      <c r="AR792" s="61" t="s">
        <v>2819</v>
      </c>
      <c r="AS792" s="61" t="s">
        <v>4448</v>
      </c>
      <c r="AT792" s="61" t="s">
        <v>1702</v>
      </c>
      <c r="AU792" s="61" t="b">
        <v>1</v>
      </c>
      <c r="AV792" s="61" t="b">
        <v>0</v>
      </c>
      <c r="AW792" s="61" t="s">
        <v>1702</v>
      </c>
      <c r="AX792" s="61" t="s">
        <v>1702</v>
      </c>
      <c r="AY792" s="61">
        <v>0</v>
      </c>
      <c r="AZ792" s="61">
        <v>0</v>
      </c>
      <c r="BA792" s="61">
        <v>0</v>
      </c>
      <c r="BB792" s="61" t="s">
        <v>3636</v>
      </c>
      <c r="BC792" s="61">
        <v>5</v>
      </c>
      <c r="BD792" s="61" t="b">
        <v>0</v>
      </c>
      <c r="BH792" s="47" t="s">
        <v>1197</v>
      </c>
      <c r="BI792" s="47" t="str">
        <f t="shared" si="24"/>
        <v>Z08</v>
      </c>
      <c r="BJ792" s="47">
        <v>1219</v>
      </c>
    </row>
    <row r="793" spans="1:62" hidden="1">
      <c r="A793" s="61" t="b">
        <v>0</v>
      </c>
      <c r="B793" s="62">
        <v>12922</v>
      </c>
      <c r="C793" s="61" t="s">
        <v>1702</v>
      </c>
      <c r="D793" s="61" t="s">
        <v>4512</v>
      </c>
      <c r="E793" s="61" t="s">
        <v>4829</v>
      </c>
      <c r="F793" s="61" t="s">
        <v>2030</v>
      </c>
      <c r="G793" s="62" t="s">
        <v>1702</v>
      </c>
      <c r="H793" s="61" t="s">
        <v>824</v>
      </c>
      <c r="I793" s="61" t="s">
        <v>1675</v>
      </c>
      <c r="J793" s="61" t="s">
        <v>4513</v>
      </c>
      <c r="K793" s="61" t="s">
        <v>4830</v>
      </c>
      <c r="L793" s="61" t="s">
        <v>2032</v>
      </c>
      <c r="M793" s="61" t="s">
        <v>1894</v>
      </c>
      <c r="N793" s="61" t="s">
        <v>1702</v>
      </c>
      <c r="O793" s="61" t="s">
        <v>1954</v>
      </c>
      <c r="P793" s="61">
        <v>1.2</v>
      </c>
      <c r="Q793" s="61">
        <v>872</v>
      </c>
      <c r="R793" s="61">
        <v>0</v>
      </c>
      <c r="S793" s="61" t="s">
        <v>4831</v>
      </c>
      <c r="T793" s="61" t="s">
        <v>4831</v>
      </c>
      <c r="U793" s="61" t="s">
        <v>2041</v>
      </c>
      <c r="V793" s="61" t="s">
        <v>4821</v>
      </c>
      <c r="W793" s="61" t="s">
        <v>1967</v>
      </c>
      <c r="X793" s="61" t="s">
        <v>1447</v>
      </c>
      <c r="Y793" s="61" t="s">
        <v>4443</v>
      </c>
      <c r="Z793" s="62">
        <v>1</v>
      </c>
      <c r="AA793" s="61">
        <v>935</v>
      </c>
      <c r="AB793" s="62">
        <v>1</v>
      </c>
      <c r="AC793" s="61">
        <v>935</v>
      </c>
      <c r="AD793" s="62">
        <v>1</v>
      </c>
      <c r="AE793" s="61">
        <v>935</v>
      </c>
      <c r="AF793" s="61" t="s">
        <v>2666</v>
      </c>
      <c r="AG793" s="61" t="s">
        <v>3734</v>
      </c>
      <c r="AH793" s="61" t="s">
        <v>4824</v>
      </c>
      <c r="AI793" s="61">
        <v>0</v>
      </c>
      <c r="AJ793" s="61" t="s">
        <v>4561</v>
      </c>
      <c r="AK793" s="62">
        <v>2026</v>
      </c>
      <c r="AL793" s="62">
        <v>2</v>
      </c>
      <c r="AM793" s="62">
        <v>0</v>
      </c>
      <c r="AN793" s="62">
        <v>3</v>
      </c>
      <c r="AO793" s="62">
        <v>7</v>
      </c>
      <c r="AP793" s="61" t="s">
        <v>824</v>
      </c>
      <c r="AQ793" s="61" t="s">
        <v>1221</v>
      </c>
      <c r="AR793" s="61" t="s">
        <v>2819</v>
      </c>
      <c r="AS793" s="61" t="s">
        <v>4448</v>
      </c>
      <c r="AT793" s="61" t="s">
        <v>1702</v>
      </c>
      <c r="AU793" s="61" t="b">
        <v>1</v>
      </c>
      <c r="AV793" s="61" t="b">
        <v>0</v>
      </c>
      <c r="AW793" s="61" t="s">
        <v>1702</v>
      </c>
      <c r="AX793" s="61" t="s">
        <v>1702</v>
      </c>
      <c r="AY793" s="61">
        <v>0</v>
      </c>
      <c r="AZ793" s="61">
        <v>0</v>
      </c>
      <c r="BA793" s="61">
        <v>0</v>
      </c>
      <c r="BB793" s="61" t="s">
        <v>3636</v>
      </c>
      <c r="BC793" s="61">
        <v>5</v>
      </c>
      <c r="BD793" s="61" t="b">
        <v>0</v>
      </c>
      <c r="BH793" s="47" t="s">
        <v>1197</v>
      </c>
      <c r="BI793" s="47" t="str">
        <f t="shared" si="24"/>
        <v>Z08</v>
      </c>
      <c r="BJ793" s="47">
        <v>1219</v>
      </c>
    </row>
    <row r="794" spans="1:62" hidden="1">
      <c r="A794" s="61" t="b">
        <v>0</v>
      </c>
      <c r="B794" s="62">
        <v>12923</v>
      </c>
      <c r="C794" s="61" t="s">
        <v>1702</v>
      </c>
      <c r="D794" s="61" t="s">
        <v>4832</v>
      </c>
      <c r="E794" s="61" t="s">
        <v>4834</v>
      </c>
      <c r="F794" s="61" t="s">
        <v>2030</v>
      </c>
      <c r="G794" s="62" t="s">
        <v>1702</v>
      </c>
      <c r="H794" s="61" t="s">
        <v>824</v>
      </c>
      <c r="I794" s="61" t="s">
        <v>1675</v>
      </c>
      <c r="J794" s="61" t="s">
        <v>4833</v>
      </c>
      <c r="K794" s="61" t="s">
        <v>4835</v>
      </c>
      <c r="L794" s="61" t="s">
        <v>2032</v>
      </c>
      <c r="M794" s="61" t="s">
        <v>1894</v>
      </c>
      <c r="N794" s="61" t="s">
        <v>1702</v>
      </c>
      <c r="O794" s="61" t="s">
        <v>1954</v>
      </c>
      <c r="P794" s="61">
        <v>1.2</v>
      </c>
      <c r="Q794" s="61">
        <v>872</v>
      </c>
      <c r="R794" s="61">
        <v>1390</v>
      </c>
      <c r="S794" s="61" t="s">
        <v>2818</v>
      </c>
      <c r="T794" s="61" t="s">
        <v>1702</v>
      </c>
      <c r="U794" s="61" t="s">
        <v>2041</v>
      </c>
      <c r="V794" s="61" t="s">
        <v>4836</v>
      </c>
      <c r="W794" s="61" t="s">
        <v>1967</v>
      </c>
      <c r="X794" s="61" t="s">
        <v>1447</v>
      </c>
      <c r="Y794" s="61" t="s">
        <v>4443</v>
      </c>
      <c r="Z794" s="62">
        <v>14</v>
      </c>
      <c r="AA794" s="61">
        <v>165</v>
      </c>
      <c r="AB794" s="62">
        <v>14</v>
      </c>
      <c r="AC794" s="61">
        <v>165</v>
      </c>
      <c r="AD794" s="62">
        <v>14</v>
      </c>
      <c r="AE794" s="61">
        <v>165</v>
      </c>
      <c r="AF794" s="61" t="s">
        <v>2265</v>
      </c>
      <c r="AG794" s="61" t="s">
        <v>3734</v>
      </c>
      <c r="AH794" s="61" t="s">
        <v>4837</v>
      </c>
      <c r="AI794" s="61">
        <v>0</v>
      </c>
      <c r="AJ794" s="61" t="s">
        <v>4536</v>
      </c>
      <c r="AK794" s="62">
        <v>2026</v>
      </c>
      <c r="AL794" s="62">
        <v>1</v>
      </c>
      <c r="AM794" s="62">
        <v>0</v>
      </c>
      <c r="AN794" s="62">
        <v>3</v>
      </c>
      <c r="AO794" s="62">
        <v>18</v>
      </c>
      <c r="AP794" s="61" t="s">
        <v>824</v>
      </c>
      <c r="AQ794" s="61" t="s">
        <v>1221</v>
      </c>
      <c r="AR794" s="61" t="s">
        <v>2819</v>
      </c>
      <c r="AS794" s="61" t="s">
        <v>4451</v>
      </c>
      <c r="AT794" s="61" t="s">
        <v>1702</v>
      </c>
      <c r="AU794" s="61" t="b">
        <v>1</v>
      </c>
      <c r="AV794" s="61" t="b">
        <v>0</v>
      </c>
      <c r="AW794" s="61" t="s">
        <v>1702</v>
      </c>
      <c r="AX794" s="61" t="s">
        <v>1702</v>
      </c>
      <c r="AY794" s="61">
        <v>0</v>
      </c>
      <c r="AZ794" s="61">
        <v>0</v>
      </c>
      <c r="BA794" s="61">
        <v>0</v>
      </c>
      <c r="BB794" s="61" t="s">
        <v>3636</v>
      </c>
      <c r="BC794" s="61">
        <v>5</v>
      </c>
      <c r="BD794" s="61" t="b">
        <v>0</v>
      </c>
      <c r="BH794" s="47" t="s">
        <v>1197</v>
      </c>
      <c r="BI794" s="47" t="str">
        <f t="shared" si="24"/>
        <v>Z08</v>
      </c>
      <c r="BJ794" s="47">
        <v>1219</v>
      </c>
    </row>
    <row r="795" spans="1:62" hidden="1">
      <c r="A795" s="61" t="b">
        <v>0</v>
      </c>
      <c r="B795" s="62">
        <v>12924</v>
      </c>
      <c r="C795" s="61" t="s">
        <v>1702</v>
      </c>
      <c r="D795" s="61" t="s">
        <v>4832</v>
      </c>
      <c r="E795" s="61" t="s">
        <v>5320</v>
      </c>
      <c r="F795" s="61" t="s">
        <v>1702</v>
      </c>
      <c r="G795" s="62" t="s">
        <v>1702</v>
      </c>
      <c r="H795" s="61" t="s">
        <v>1702</v>
      </c>
      <c r="I795" s="61" t="s">
        <v>1675</v>
      </c>
      <c r="J795" s="61" t="s">
        <v>4833</v>
      </c>
      <c r="K795" s="61" t="s">
        <v>5320</v>
      </c>
      <c r="L795" s="61" t="s">
        <v>2032</v>
      </c>
      <c r="M795" s="61" t="s">
        <v>1894</v>
      </c>
      <c r="N795" s="61" t="s">
        <v>1702</v>
      </c>
      <c r="O795" s="61" t="s">
        <v>1954</v>
      </c>
      <c r="P795" s="61">
        <v>1.2</v>
      </c>
      <c r="Q795" s="61">
        <v>145</v>
      </c>
      <c r="R795" s="61">
        <v>0</v>
      </c>
      <c r="S795" s="61" t="s">
        <v>5321</v>
      </c>
      <c r="T795" s="61" t="s">
        <v>5321</v>
      </c>
      <c r="U795" s="61" t="s">
        <v>2041</v>
      </c>
      <c r="V795" s="61" t="s">
        <v>5322</v>
      </c>
      <c r="W795" s="61" t="s">
        <v>1967</v>
      </c>
      <c r="X795" s="61" t="s">
        <v>1447</v>
      </c>
      <c r="Y795" s="61" t="s">
        <v>4443</v>
      </c>
      <c r="Z795" s="62">
        <v>1</v>
      </c>
      <c r="AA795" s="61">
        <v>435</v>
      </c>
      <c r="AB795" s="62">
        <v>1</v>
      </c>
      <c r="AC795" s="61">
        <v>435</v>
      </c>
      <c r="AD795" s="62">
        <v>1</v>
      </c>
      <c r="AE795" s="61">
        <v>435</v>
      </c>
      <c r="AF795" s="61" t="s">
        <v>2649</v>
      </c>
      <c r="AG795" s="61" t="s">
        <v>1959</v>
      </c>
      <c r="AH795" s="61" t="s">
        <v>1702</v>
      </c>
      <c r="AI795" s="61">
        <v>0</v>
      </c>
      <c r="AJ795" s="61" t="s">
        <v>4883</v>
      </c>
      <c r="AK795" s="62">
        <v>2026</v>
      </c>
      <c r="AL795" s="62">
        <v>3</v>
      </c>
      <c r="AM795" s="62">
        <v>0</v>
      </c>
      <c r="AN795" s="62">
        <v>2</v>
      </c>
      <c r="AO795" s="62">
        <v>9</v>
      </c>
      <c r="AP795" s="61" t="s">
        <v>1702</v>
      </c>
      <c r="AQ795" s="61" t="s">
        <v>1702</v>
      </c>
      <c r="AR795" s="61" t="s">
        <v>1702</v>
      </c>
      <c r="AS795" s="61" t="s">
        <v>4451</v>
      </c>
      <c r="AT795" s="61" t="s">
        <v>1702</v>
      </c>
      <c r="AU795" s="61" t="b">
        <v>1</v>
      </c>
      <c r="AV795" s="61" t="b">
        <v>0</v>
      </c>
      <c r="AW795" s="61" t="s">
        <v>1702</v>
      </c>
      <c r="AX795" s="61" t="s">
        <v>1702</v>
      </c>
      <c r="AY795" s="61">
        <v>0</v>
      </c>
      <c r="AZ795" s="61">
        <v>0</v>
      </c>
      <c r="BA795" s="61">
        <v>0</v>
      </c>
      <c r="BB795" s="61" t="s">
        <v>3636</v>
      </c>
      <c r="BC795" s="61">
        <v>5</v>
      </c>
      <c r="BD795" s="61" t="b">
        <v>0</v>
      </c>
      <c r="BH795" s="47" t="s">
        <v>1197</v>
      </c>
      <c r="BI795" s="47" t="str">
        <f t="shared" si="24"/>
        <v>Z08</v>
      </c>
      <c r="BJ795" s="47">
        <v>1219</v>
      </c>
    </row>
    <row r="796" spans="1:62" hidden="1">
      <c r="A796" s="61" t="b">
        <v>0</v>
      </c>
      <c r="B796" s="62">
        <v>12925</v>
      </c>
      <c r="C796" s="61" t="s">
        <v>1702</v>
      </c>
      <c r="D796" s="61" t="s">
        <v>4832</v>
      </c>
      <c r="E796" s="61" t="s">
        <v>5924</v>
      </c>
      <c r="F796" s="61" t="s">
        <v>4866</v>
      </c>
      <c r="G796" s="62" t="s">
        <v>1702</v>
      </c>
      <c r="H796" s="61" t="s">
        <v>260</v>
      </c>
      <c r="I796" s="61" t="s">
        <v>1675</v>
      </c>
      <c r="J796" s="61" t="s">
        <v>4833</v>
      </c>
      <c r="K796" s="61" t="s">
        <v>5924</v>
      </c>
      <c r="L796" s="61" t="s">
        <v>2032</v>
      </c>
      <c r="M796" s="61" t="s">
        <v>1894</v>
      </c>
      <c r="N796" s="61" t="s">
        <v>1702</v>
      </c>
      <c r="O796" s="61" t="s">
        <v>1954</v>
      </c>
      <c r="P796" s="61">
        <v>1.2</v>
      </c>
      <c r="Q796" s="61">
        <v>91.4</v>
      </c>
      <c r="R796" s="61">
        <v>1478</v>
      </c>
      <c r="S796" s="61" t="s">
        <v>2814</v>
      </c>
      <c r="T796" s="61" t="s">
        <v>2814</v>
      </c>
      <c r="U796" s="61" t="s">
        <v>2041</v>
      </c>
      <c r="V796" s="61" t="s">
        <v>5925</v>
      </c>
      <c r="W796" s="61" t="s">
        <v>1967</v>
      </c>
      <c r="X796" s="61" t="s">
        <v>1447</v>
      </c>
      <c r="Y796" s="61" t="s">
        <v>4443</v>
      </c>
      <c r="Z796" s="62">
        <v>203</v>
      </c>
      <c r="AA796" s="61">
        <v>256</v>
      </c>
      <c r="AB796" s="62">
        <v>203</v>
      </c>
      <c r="AC796" s="61">
        <v>256</v>
      </c>
      <c r="AD796" s="62">
        <v>203</v>
      </c>
      <c r="AE796" s="61">
        <v>256</v>
      </c>
      <c r="AF796" s="61" t="s">
        <v>2489</v>
      </c>
      <c r="AG796" s="61" t="s">
        <v>1959</v>
      </c>
      <c r="AH796" s="61" t="s">
        <v>1702</v>
      </c>
      <c r="AI796" s="61">
        <v>0</v>
      </c>
      <c r="AJ796" s="61" t="s">
        <v>5492</v>
      </c>
      <c r="AK796" s="62">
        <v>2026</v>
      </c>
      <c r="AL796" s="62">
        <v>3</v>
      </c>
      <c r="AM796" s="62">
        <v>0</v>
      </c>
      <c r="AN796" s="62">
        <v>1</v>
      </c>
      <c r="AO796" s="62">
        <v>24</v>
      </c>
      <c r="AP796" s="61" t="s">
        <v>260</v>
      </c>
      <c r="AQ796" s="61" t="s">
        <v>1221</v>
      </c>
      <c r="AR796" s="61" t="s">
        <v>2816</v>
      </c>
      <c r="AS796" s="61" t="s">
        <v>4451</v>
      </c>
      <c r="AT796" s="61" t="s">
        <v>1702</v>
      </c>
      <c r="AU796" s="61" t="b">
        <v>1</v>
      </c>
      <c r="AV796" s="61" t="b">
        <v>0</v>
      </c>
      <c r="AW796" s="61" t="s">
        <v>1702</v>
      </c>
      <c r="AX796" s="61" t="s">
        <v>1702</v>
      </c>
      <c r="AY796" s="61">
        <v>0</v>
      </c>
      <c r="AZ796" s="61">
        <v>0</v>
      </c>
      <c r="BA796" s="61">
        <v>0</v>
      </c>
      <c r="BB796" s="61" t="s">
        <v>3636</v>
      </c>
      <c r="BC796" s="61">
        <v>5</v>
      </c>
      <c r="BD796" s="61" t="b">
        <v>0</v>
      </c>
      <c r="BH796" s="47" t="s">
        <v>1197</v>
      </c>
      <c r="BI796" s="47" t="str">
        <f t="shared" si="24"/>
        <v>Z08</v>
      </c>
      <c r="BJ796" s="47">
        <v>1219</v>
      </c>
    </row>
    <row r="797" spans="1:62" hidden="1">
      <c r="A797" s="61" t="b">
        <v>0</v>
      </c>
      <c r="B797" s="62">
        <v>12926</v>
      </c>
      <c r="C797" s="61" t="s">
        <v>1702</v>
      </c>
      <c r="D797" s="61" t="s">
        <v>4832</v>
      </c>
      <c r="E797" s="61" t="s">
        <v>5926</v>
      </c>
      <c r="F797" s="61" t="s">
        <v>4866</v>
      </c>
      <c r="G797" s="62" t="s">
        <v>1702</v>
      </c>
      <c r="H797" s="61" t="s">
        <v>260</v>
      </c>
      <c r="I797" s="61" t="s">
        <v>1675</v>
      </c>
      <c r="J797" s="61" t="s">
        <v>4833</v>
      </c>
      <c r="K797" s="61" t="s">
        <v>5926</v>
      </c>
      <c r="L797" s="61" t="s">
        <v>2032</v>
      </c>
      <c r="M797" s="61" t="s">
        <v>1894</v>
      </c>
      <c r="N797" s="61" t="s">
        <v>1702</v>
      </c>
      <c r="O797" s="61" t="s">
        <v>1954</v>
      </c>
      <c r="P797" s="61">
        <v>1.2</v>
      </c>
      <c r="Q797" s="61">
        <v>91.4</v>
      </c>
      <c r="R797" s="61">
        <v>1478</v>
      </c>
      <c r="S797" s="61" t="s">
        <v>2814</v>
      </c>
      <c r="T797" s="61" t="s">
        <v>2814</v>
      </c>
      <c r="U797" s="61" t="s">
        <v>2041</v>
      </c>
      <c r="V797" s="61" t="s">
        <v>5925</v>
      </c>
      <c r="W797" s="61" t="s">
        <v>1967</v>
      </c>
      <c r="X797" s="61" t="s">
        <v>1447</v>
      </c>
      <c r="Y797" s="61" t="s">
        <v>4443</v>
      </c>
      <c r="Z797" s="62">
        <v>15</v>
      </c>
      <c r="AA797" s="61">
        <v>20</v>
      </c>
      <c r="AB797" s="62">
        <v>15</v>
      </c>
      <c r="AC797" s="61">
        <v>20</v>
      </c>
      <c r="AD797" s="62">
        <v>15</v>
      </c>
      <c r="AE797" s="61">
        <v>20</v>
      </c>
      <c r="AF797" s="61" t="s">
        <v>2489</v>
      </c>
      <c r="AG797" s="61" t="s">
        <v>1959</v>
      </c>
      <c r="AH797" s="61" t="s">
        <v>1702</v>
      </c>
      <c r="AI797" s="61">
        <v>0</v>
      </c>
      <c r="AJ797" s="61" t="s">
        <v>5492</v>
      </c>
      <c r="AK797" s="62">
        <v>2026</v>
      </c>
      <c r="AL797" s="62">
        <v>3</v>
      </c>
      <c r="AM797" s="62">
        <v>0</v>
      </c>
      <c r="AN797" s="62">
        <v>1</v>
      </c>
      <c r="AO797" s="62">
        <v>24</v>
      </c>
      <c r="AP797" s="61" t="s">
        <v>260</v>
      </c>
      <c r="AQ797" s="61" t="s">
        <v>1221</v>
      </c>
      <c r="AR797" s="61" t="s">
        <v>2816</v>
      </c>
      <c r="AS797" s="61" t="s">
        <v>4451</v>
      </c>
      <c r="AT797" s="61" t="s">
        <v>1702</v>
      </c>
      <c r="AU797" s="61" t="b">
        <v>1</v>
      </c>
      <c r="AV797" s="61" t="b">
        <v>0</v>
      </c>
      <c r="AW797" s="61" t="s">
        <v>1702</v>
      </c>
      <c r="AX797" s="61" t="s">
        <v>1702</v>
      </c>
      <c r="AY797" s="61">
        <v>0</v>
      </c>
      <c r="AZ797" s="61">
        <v>0</v>
      </c>
      <c r="BA797" s="61">
        <v>0</v>
      </c>
      <c r="BB797" s="61" t="s">
        <v>3636</v>
      </c>
      <c r="BC797" s="61">
        <v>5</v>
      </c>
      <c r="BD797" s="61" t="b">
        <v>0</v>
      </c>
      <c r="BH797" s="47" t="s">
        <v>1197</v>
      </c>
      <c r="BI797" s="47" t="str">
        <f t="shared" si="24"/>
        <v>Z08</v>
      </c>
      <c r="BJ797" s="47">
        <v>1219</v>
      </c>
    </row>
    <row r="798" spans="1:62" hidden="1">
      <c r="A798" s="61" t="b">
        <v>0</v>
      </c>
      <c r="B798" s="62">
        <v>12927</v>
      </c>
      <c r="C798" s="61" t="s">
        <v>1702</v>
      </c>
      <c r="D798" s="61" t="s">
        <v>4514</v>
      </c>
      <c r="E798" s="61" t="s">
        <v>5323</v>
      </c>
      <c r="F798" s="61" t="s">
        <v>1702</v>
      </c>
      <c r="G798" s="62" t="s">
        <v>1702</v>
      </c>
      <c r="H798" s="61" t="s">
        <v>1702</v>
      </c>
      <c r="I798" s="61" t="s">
        <v>1675</v>
      </c>
      <c r="J798" s="61" t="s">
        <v>4515</v>
      </c>
      <c r="K798" s="61" t="s">
        <v>5323</v>
      </c>
      <c r="L798" s="61" t="s">
        <v>2032</v>
      </c>
      <c r="M798" s="61" t="s">
        <v>1894</v>
      </c>
      <c r="N798" s="61" t="s">
        <v>1702</v>
      </c>
      <c r="O798" s="61" t="s">
        <v>1954</v>
      </c>
      <c r="P798" s="61">
        <v>1.2</v>
      </c>
      <c r="Q798" s="61">
        <v>42</v>
      </c>
      <c r="R798" s="61">
        <v>0</v>
      </c>
      <c r="S798" s="61" t="s">
        <v>4358</v>
      </c>
      <c r="T798" s="61" t="s">
        <v>4358</v>
      </c>
      <c r="U798" s="61" t="s">
        <v>2041</v>
      </c>
      <c r="V798" s="61" t="s">
        <v>5324</v>
      </c>
      <c r="W798" s="61" t="s">
        <v>1967</v>
      </c>
      <c r="X798" s="61" t="s">
        <v>1447</v>
      </c>
      <c r="Y798" s="61" t="s">
        <v>4443</v>
      </c>
      <c r="Z798" s="62">
        <v>1</v>
      </c>
      <c r="AA798" s="61">
        <v>57</v>
      </c>
      <c r="AB798" s="62">
        <v>1</v>
      </c>
      <c r="AC798" s="61">
        <v>57</v>
      </c>
      <c r="AD798" s="62">
        <v>1</v>
      </c>
      <c r="AE798" s="61">
        <v>57</v>
      </c>
      <c r="AF798" s="61" t="s">
        <v>2537</v>
      </c>
      <c r="AG798" s="61" t="s">
        <v>1958</v>
      </c>
      <c r="AH798" s="61" t="s">
        <v>1702</v>
      </c>
      <c r="AI798" s="61">
        <v>0</v>
      </c>
      <c r="AJ798" s="61" t="s">
        <v>4885</v>
      </c>
      <c r="AK798" s="62">
        <v>2026</v>
      </c>
      <c r="AL798" s="62">
        <v>2</v>
      </c>
      <c r="AM798" s="62">
        <v>0</v>
      </c>
      <c r="AN798" s="62">
        <v>3</v>
      </c>
      <c r="AO798" s="62">
        <v>5</v>
      </c>
      <c r="AP798" s="61" t="s">
        <v>1702</v>
      </c>
      <c r="AQ798" s="61" t="s">
        <v>1702</v>
      </c>
      <c r="AR798" s="61" t="s">
        <v>1702</v>
      </c>
      <c r="AS798" s="61" t="s">
        <v>4451</v>
      </c>
      <c r="AT798" s="61" t="s">
        <v>1702</v>
      </c>
      <c r="AU798" s="61" t="b">
        <v>1</v>
      </c>
      <c r="AV798" s="61" t="b">
        <v>0</v>
      </c>
      <c r="AW798" s="61" t="s">
        <v>1702</v>
      </c>
      <c r="AX798" s="61" t="s">
        <v>1702</v>
      </c>
      <c r="AY798" s="61">
        <v>0</v>
      </c>
      <c r="AZ798" s="61">
        <v>0</v>
      </c>
      <c r="BA798" s="61">
        <v>0</v>
      </c>
      <c r="BB798" s="61" t="s">
        <v>3636</v>
      </c>
      <c r="BC798" s="61">
        <v>5</v>
      </c>
      <c r="BD798" s="61" t="b">
        <v>0</v>
      </c>
      <c r="BH798" s="47" t="s">
        <v>1197</v>
      </c>
      <c r="BI798" s="47" t="str">
        <f t="shared" si="24"/>
        <v>Z08</v>
      </c>
      <c r="BJ798" s="47">
        <v>1219</v>
      </c>
    </row>
    <row r="799" spans="1:62" hidden="1">
      <c r="A799" s="61" t="b">
        <v>0</v>
      </c>
      <c r="B799" s="62">
        <v>12928</v>
      </c>
      <c r="C799" s="61" t="s">
        <v>1702</v>
      </c>
      <c r="D799" s="61" t="s">
        <v>4514</v>
      </c>
      <c r="E799" s="61" t="s">
        <v>5927</v>
      </c>
      <c r="F799" s="61" t="s">
        <v>4880</v>
      </c>
      <c r="G799" s="62" t="s">
        <v>1702</v>
      </c>
      <c r="H799" s="61" t="s">
        <v>404</v>
      </c>
      <c r="I799" s="61" t="s">
        <v>1675</v>
      </c>
      <c r="J799" s="61" t="s">
        <v>4515</v>
      </c>
      <c r="K799" s="61" t="s">
        <v>5928</v>
      </c>
      <c r="L799" s="61" t="s">
        <v>2032</v>
      </c>
      <c r="M799" s="61" t="s">
        <v>1894</v>
      </c>
      <c r="N799" s="61" t="s">
        <v>1702</v>
      </c>
      <c r="O799" s="61" t="s">
        <v>1954</v>
      </c>
      <c r="P799" s="61">
        <v>1.2</v>
      </c>
      <c r="Q799" s="61">
        <v>235.2</v>
      </c>
      <c r="R799" s="61">
        <v>1558.4</v>
      </c>
      <c r="S799" s="61" t="s">
        <v>4059</v>
      </c>
      <c r="T799" s="61" t="s">
        <v>1702</v>
      </c>
      <c r="U799" s="61" t="s">
        <v>2041</v>
      </c>
      <c r="V799" s="61" t="s">
        <v>5929</v>
      </c>
      <c r="W799" s="61" t="s">
        <v>1967</v>
      </c>
      <c r="X799" s="61" t="s">
        <v>1447</v>
      </c>
      <c r="Y799" s="61" t="s">
        <v>4443</v>
      </c>
      <c r="Z799" s="62">
        <v>17</v>
      </c>
      <c r="AA799" s="61">
        <v>58</v>
      </c>
      <c r="AB799" s="62">
        <v>17</v>
      </c>
      <c r="AC799" s="61">
        <v>58</v>
      </c>
      <c r="AD799" s="62">
        <v>17</v>
      </c>
      <c r="AE799" s="61">
        <v>58</v>
      </c>
      <c r="AF799" s="61" t="s">
        <v>2095</v>
      </c>
      <c r="AG799" s="61" t="s">
        <v>3737</v>
      </c>
      <c r="AH799" s="61" t="s">
        <v>4017</v>
      </c>
      <c r="AI799" s="61">
        <v>0</v>
      </c>
      <c r="AJ799" s="61" t="s">
        <v>5548</v>
      </c>
      <c r="AK799" s="62">
        <v>2026</v>
      </c>
      <c r="AL799" s="62">
        <v>3</v>
      </c>
      <c r="AM799" s="62">
        <v>0</v>
      </c>
      <c r="AN799" s="62">
        <v>1</v>
      </c>
      <c r="AO799" s="62">
        <v>27</v>
      </c>
      <c r="AP799" s="61" t="s">
        <v>404</v>
      </c>
      <c r="AQ799" s="61" t="s">
        <v>1221</v>
      </c>
      <c r="AR799" s="61" t="s">
        <v>4105</v>
      </c>
      <c r="AS799" s="61" t="s">
        <v>4451</v>
      </c>
      <c r="AT799" s="61" t="s">
        <v>1702</v>
      </c>
      <c r="AU799" s="61" t="b">
        <v>1</v>
      </c>
      <c r="AV799" s="61" t="b">
        <v>0</v>
      </c>
      <c r="AW799" s="61" t="s">
        <v>1702</v>
      </c>
      <c r="AX799" s="61" t="s">
        <v>1702</v>
      </c>
      <c r="AY799" s="61">
        <v>0</v>
      </c>
      <c r="AZ799" s="61">
        <v>0</v>
      </c>
      <c r="BA799" s="61">
        <v>0</v>
      </c>
      <c r="BB799" s="61" t="s">
        <v>3636</v>
      </c>
      <c r="BC799" s="61">
        <v>5</v>
      </c>
      <c r="BD799" s="61" t="b">
        <v>0</v>
      </c>
      <c r="BH799" s="47" t="s">
        <v>1197</v>
      </c>
      <c r="BI799" s="47" t="str">
        <f t="shared" si="24"/>
        <v>Z08</v>
      </c>
      <c r="BJ799" s="47">
        <v>1219</v>
      </c>
    </row>
    <row r="800" spans="1:62" hidden="1">
      <c r="A800" s="61" t="b">
        <v>0</v>
      </c>
      <c r="B800" s="62">
        <v>12930</v>
      </c>
      <c r="C800" s="61" t="s">
        <v>1702</v>
      </c>
      <c r="D800" s="61" t="s">
        <v>4516</v>
      </c>
      <c r="E800" s="61" t="s">
        <v>5930</v>
      </c>
      <c r="F800" s="61" t="s">
        <v>5496</v>
      </c>
      <c r="G800" s="62">
        <v>26</v>
      </c>
      <c r="H800" s="61" t="s">
        <v>1151</v>
      </c>
      <c r="I800" s="61" t="s">
        <v>1675</v>
      </c>
      <c r="J800" s="61" t="s">
        <v>4517</v>
      </c>
      <c r="K800" s="61" t="s">
        <v>5930</v>
      </c>
      <c r="L800" s="61" t="s">
        <v>2032</v>
      </c>
      <c r="M800" s="61" t="s">
        <v>1894</v>
      </c>
      <c r="N800" s="61" t="s">
        <v>1702</v>
      </c>
      <c r="O800" s="61" t="s">
        <v>1963</v>
      </c>
      <c r="P800" s="61">
        <v>2</v>
      </c>
      <c r="Q800" s="61">
        <v>215</v>
      </c>
      <c r="R800" s="61">
        <v>935</v>
      </c>
      <c r="S800" s="61" t="s">
        <v>2985</v>
      </c>
      <c r="T800" s="61" t="s">
        <v>2985</v>
      </c>
      <c r="U800" s="61" t="s">
        <v>2041</v>
      </c>
      <c r="V800" s="61" t="s">
        <v>5931</v>
      </c>
      <c r="W800" s="61" t="s">
        <v>1967</v>
      </c>
      <c r="X800" s="61" t="s">
        <v>1447</v>
      </c>
      <c r="Y800" s="61" t="s">
        <v>4443</v>
      </c>
      <c r="Z800" s="62">
        <v>17</v>
      </c>
      <c r="AA800" s="61">
        <v>56</v>
      </c>
      <c r="AB800" s="62">
        <v>17</v>
      </c>
      <c r="AC800" s="61">
        <v>56</v>
      </c>
      <c r="AD800" s="62">
        <v>17</v>
      </c>
      <c r="AE800" s="61">
        <v>56</v>
      </c>
      <c r="AF800" s="61" t="s">
        <v>2206</v>
      </c>
      <c r="AG800" s="61" t="s">
        <v>1959</v>
      </c>
      <c r="AH800" s="61" t="s">
        <v>1702</v>
      </c>
      <c r="AI800" s="61">
        <v>0</v>
      </c>
      <c r="AJ800" s="61" t="s">
        <v>4956</v>
      </c>
      <c r="AK800" s="62">
        <v>2026</v>
      </c>
      <c r="AL800" s="62">
        <v>2</v>
      </c>
      <c r="AM800" s="62">
        <v>0</v>
      </c>
      <c r="AN800" s="62">
        <v>2</v>
      </c>
      <c r="AO800" s="62">
        <v>23</v>
      </c>
      <c r="AP800" s="61" t="s">
        <v>1151</v>
      </c>
      <c r="AQ800" s="61" t="s">
        <v>1270</v>
      </c>
      <c r="AR800" s="61" t="s">
        <v>2986</v>
      </c>
      <c r="AS800" s="61" t="s">
        <v>4496</v>
      </c>
      <c r="AT800" s="61" t="s">
        <v>6453</v>
      </c>
      <c r="AU800" s="61" t="b">
        <v>0</v>
      </c>
      <c r="AV800" s="61" t="b">
        <v>0</v>
      </c>
      <c r="AW800" s="61" t="s">
        <v>1702</v>
      </c>
      <c r="AX800" s="61" t="s">
        <v>1702</v>
      </c>
      <c r="AY800" s="61">
        <v>0</v>
      </c>
      <c r="AZ800" s="61">
        <v>0</v>
      </c>
      <c r="BA800" s="61">
        <v>0</v>
      </c>
      <c r="BB800" s="61" t="s">
        <v>3636</v>
      </c>
      <c r="BC800" s="61">
        <v>6</v>
      </c>
      <c r="BD800" s="61" t="b">
        <v>0</v>
      </c>
      <c r="BH800" s="47" t="s">
        <v>1197</v>
      </c>
      <c r="BI800" s="47" t="str">
        <f t="shared" si="24"/>
        <v>Z18</v>
      </c>
      <c r="BJ800" s="47">
        <v>1219</v>
      </c>
    </row>
    <row r="801" spans="1:62" hidden="1">
      <c r="A801" s="61" t="b">
        <v>0</v>
      </c>
      <c r="B801" s="62">
        <v>12931</v>
      </c>
      <c r="C801" s="61" t="s">
        <v>1702</v>
      </c>
      <c r="D801" s="61" t="s">
        <v>4516</v>
      </c>
      <c r="E801" s="61" t="s">
        <v>5935</v>
      </c>
      <c r="F801" s="61" t="s">
        <v>5683</v>
      </c>
      <c r="G801" s="62" t="s">
        <v>1702</v>
      </c>
      <c r="H801" s="61" t="s">
        <v>1172</v>
      </c>
      <c r="I801" s="61" t="s">
        <v>1675</v>
      </c>
      <c r="J801" s="61" t="s">
        <v>4517</v>
      </c>
      <c r="K801" s="61" t="s">
        <v>5936</v>
      </c>
      <c r="L801" s="61" t="s">
        <v>2032</v>
      </c>
      <c r="M801" s="61" t="s">
        <v>1894</v>
      </c>
      <c r="N801" s="61" t="s">
        <v>1702</v>
      </c>
      <c r="O801" s="61" t="s">
        <v>1963</v>
      </c>
      <c r="P801" s="61">
        <v>2</v>
      </c>
      <c r="Q801" s="61">
        <v>185</v>
      </c>
      <c r="R801" s="61">
        <v>1450</v>
      </c>
      <c r="S801" s="61" t="s">
        <v>5932</v>
      </c>
      <c r="T801" s="61" t="s">
        <v>5932</v>
      </c>
      <c r="U801" s="61" t="s">
        <v>2041</v>
      </c>
      <c r="V801" s="61" t="s">
        <v>5933</v>
      </c>
      <c r="W801" s="61" t="s">
        <v>1967</v>
      </c>
      <c r="X801" s="61" t="s">
        <v>1447</v>
      </c>
      <c r="Y801" s="61" t="s">
        <v>4443</v>
      </c>
      <c r="Z801" s="62">
        <v>73</v>
      </c>
      <c r="AA801" s="61">
        <v>312</v>
      </c>
      <c r="AB801" s="62">
        <v>73</v>
      </c>
      <c r="AC801" s="61">
        <v>312</v>
      </c>
      <c r="AD801" s="62">
        <v>73</v>
      </c>
      <c r="AE801" s="61">
        <v>312</v>
      </c>
      <c r="AF801" s="61" t="s">
        <v>2275</v>
      </c>
      <c r="AG801" s="61" t="s">
        <v>3734</v>
      </c>
      <c r="AH801" s="61" t="s">
        <v>5937</v>
      </c>
      <c r="AI801" s="61">
        <v>0</v>
      </c>
      <c r="AJ801" s="61" t="s">
        <v>4413</v>
      </c>
      <c r="AK801" s="62">
        <v>2026</v>
      </c>
      <c r="AL801" s="62">
        <v>4</v>
      </c>
      <c r="AM801" s="62">
        <v>0</v>
      </c>
      <c r="AN801" s="62">
        <v>1</v>
      </c>
      <c r="AO801" s="62">
        <v>16</v>
      </c>
      <c r="AP801" s="61" t="s">
        <v>1172</v>
      </c>
      <c r="AQ801" s="61" t="s">
        <v>1227</v>
      </c>
      <c r="AR801" s="61" t="s">
        <v>5934</v>
      </c>
      <c r="AS801" s="61" t="s">
        <v>4496</v>
      </c>
      <c r="AT801" s="61" t="s">
        <v>1702</v>
      </c>
      <c r="AU801" s="61" t="b">
        <v>1</v>
      </c>
      <c r="AV801" s="61" t="b">
        <v>0</v>
      </c>
      <c r="AW801" s="61" t="s">
        <v>1702</v>
      </c>
      <c r="AX801" s="61" t="s">
        <v>1702</v>
      </c>
      <c r="AY801" s="61">
        <v>0</v>
      </c>
      <c r="AZ801" s="61">
        <v>0</v>
      </c>
      <c r="BA801" s="61">
        <v>0</v>
      </c>
      <c r="BB801" s="61" t="s">
        <v>3636</v>
      </c>
      <c r="BC801" s="61">
        <v>6</v>
      </c>
      <c r="BD801" s="61" t="b">
        <v>0</v>
      </c>
      <c r="BH801" s="47" t="s">
        <v>1197</v>
      </c>
      <c r="BI801" s="47" t="str">
        <f t="shared" si="24"/>
        <v>Z18</v>
      </c>
      <c r="BJ801" s="47">
        <v>1219</v>
      </c>
    </row>
    <row r="802" spans="1:62" hidden="1">
      <c r="A802" s="61" t="b">
        <v>0</v>
      </c>
      <c r="B802" s="62">
        <v>12932</v>
      </c>
      <c r="C802" s="61" t="s">
        <v>1702</v>
      </c>
      <c r="D802" s="61" t="s">
        <v>4518</v>
      </c>
      <c r="E802" s="61" t="s">
        <v>5938</v>
      </c>
      <c r="F802" s="61" t="s">
        <v>5683</v>
      </c>
      <c r="G802" s="62" t="s">
        <v>1702</v>
      </c>
      <c r="H802" s="61" t="s">
        <v>1169</v>
      </c>
      <c r="I802" s="61" t="s">
        <v>1675</v>
      </c>
      <c r="J802" s="61" t="s">
        <v>4519</v>
      </c>
      <c r="K802" s="61" t="s">
        <v>5939</v>
      </c>
      <c r="L802" s="61" t="s">
        <v>2032</v>
      </c>
      <c r="M802" s="61" t="s">
        <v>1894</v>
      </c>
      <c r="N802" s="61" t="s">
        <v>1702</v>
      </c>
      <c r="O802" s="61" t="s">
        <v>1963</v>
      </c>
      <c r="P802" s="61">
        <v>2</v>
      </c>
      <c r="Q802" s="61">
        <v>168</v>
      </c>
      <c r="R802" s="61">
        <v>1145</v>
      </c>
      <c r="S802" s="61" t="s">
        <v>2488</v>
      </c>
      <c r="T802" s="61" t="s">
        <v>2488</v>
      </c>
      <c r="U802" s="61" t="s">
        <v>2041</v>
      </c>
      <c r="V802" s="61" t="s">
        <v>5940</v>
      </c>
      <c r="W802" s="61" t="s">
        <v>1967</v>
      </c>
      <c r="X802" s="61" t="s">
        <v>1447</v>
      </c>
      <c r="Y802" s="61" t="s">
        <v>4443</v>
      </c>
      <c r="Z802" s="62">
        <v>28</v>
      </c>
      <c r="AA802" s="61">
        <v>90</v>
      </c>
      <c r="AB802" s="62">
        <v>28</v>
      </c>
      <c r="AC802" s="61">
        <v>90</v>
      </c>
      <c r="AD802" s="62">
        <v>28</v>
      </c>
      <c r="AE802" s="61">
        <v>90</v>
      </c>
      <c r="AF802" s="61" t="s">
        <v>2275</v>
      </c>
      <c r="AG802" s="61" t="s">
        <v>3734</v>
      </c>
      <c r="AH802" s="61" t="s">
        <v>5941</v>
      </c>
      <c r="AI802" s="61">
        <v>0</v>
      </c>
      <c r="AJ802" s="61" t="s">
        <v>4849</v>
      </c>
      <c r="AK802" s="62">
        <v>2026</v>
      </c>
      <c r="AL802" s="62">
        <v>4</v>
      </c>
      <c r="AM802" s="62">
        <v>0</v>
      </c>
      <c r="AN802" s="62">
        <v>1</v>
      </c>
      <c r="AO802" s="62">
        <v>15</v>
      </c>
      <c r="AP802" s="61" t="s">
        <v>1169</v>
      </c>
      <c r="AQ802" s="61" t="s">
        <v>1227</v>
      </c>
      <c r="AR802" s="61" t="s">
        <v>2490</v>
      </c>
      <c r="AS802" s="61" t="s">
        <v>4482</v>
      </c>
      <c r="AT802" s="61" t="s">
        <v>1702</v>
      </c>
      <c r="AU802" s="61" t="b">
        <v>1</v>
      </c>
      <c r="AV802" s="61" t="b">
        <v>0</v>
      </c>
      <c r="AW802" s="61" t="s">
        <v>1702</v>
      </c>
      <c r="AX802" s="61" t="s">
        <v>1702</v>
      </c>
      <c r="AY802" s="61">
        <v>0</v>
      </c>
      <c r="AZ802" s="61">
        <v>0</v>
      </c>
      <c r="BA802" s="61">
        <v>0</v>
      </c>
      <c r="BB802" s="61" t="s">
        <v>3636</v>
      </c>
      <c r="BC802" s="61">
        <v>6</v>
      </c>
      <c r="BD802" s="61" t="b">
        <v>0</v>
      </c>
      <c r="BH802" s="47" t="s">
        <v>1197</v>
      </c>
      <c r="BI802" s="47" t="str">
        <f t="shared" si="24"/>
        <v>Z18</v>
      </c>
      <c r="BJ802" s="47">
        <v>1219</v>
      </c>
    </row>
    <row r="803" spans="1:62" hidden="1">
      <c r="A803" s="61" t="b">
        <v>0</v>
      </c>
      <c r="B803" s="62">
        <v>12933</v>
      </c>
      <c r="C803" s="61" t="s">
        <v>1702</v>
      </c>
      <c r="D803" s="61" t="s">
        <v>4838</v>
      </c>
      <c r="E803" s="61" t="s">
        <v>7022</v>
      </c>
      <c r="F803" s="61" t="s">
        <v>5520</v>
      </c>
      <c r="G803" s="62" t="s">
        <v>1702</v>
      </c>
      <c r="H803" s="61" t="s">
        <v>645</v>
      </c>
      <c r="I803" s="61" t="s">
        <v>1675</v>
      </c>
      <c r="J803" s="61" t="s">
        <v>4839</v>
      </c>
      <c r="K803" s="61" t="s">
        <v>7023</v>
      </c>
      <c r="L803" s="61" t="s">
        <v>2032</v>
      </c>
      <c r="M803" s="61" t="s">
        <v>1894</v>
      </c>
      <c r="N803" s="61" t="s">
        <v>1702</v>
      </c>
      <c r="O803" s="61" t="s">
        <v>1963</v>
      </c>
      <c r="P803" s="61">
        <v>2</v>
      </c>
      <c r="Q803" s="61">
        <v>216</v>
      </c>
      <c r="R803" s="61">
        <v>0</v>
      </c>
      <c r="S803" s="61" t="s">
        <v>5336</v>
      </c>
      <c r="T803" s="61" t="s">
        <v>5336</v>
      </c>
      <c r="U803" s="61" t="s">
        <v>2041</v>
      </c>
      <c r="V803" s="61" t="s">
        <v>7024</v>
      </c>
      <c r="W803" s="61" t="s">
        <v>1967</v>
      </c>
      <c r="X803" s="61" t="s">
        <v>1447</v>
      </c>
      <c r="Y803" s="61" t="s">
        <v>4443</v>
      </c>
      <c r="Z803" s="62">
        <v>1</v>
      </c>
      <c r="AA803" s="61">
        <v>470</v>
      </c>
      <c r="AB803" s="62">
        <v>1</v>
      </c>
      <c r="AC803" s="61">
        <v>470</v>
      </c>
      <c r="AD803" s="62">
        <v>1</v>
      </c>
      <c r="AE803" s="61">
        <v>470</v>
      </c>
      <c r="AF803" s="61" t="s">
        <v>3418</v>
      </c>
      <c r="AG803" s="61" t="s">
        <v>3734</v>
      </c>
      <c r="AH803" s="61" t="s">
        <v>7025</v>
      </c>
      <c r="AI803" s="61">
        <v>0</v>
      </c>
      <c r="AJ803" s="61" t="s">
        <v>6656</v>
      </c>
      <c r="AK803" s="62">
        <v>2026</v>
      </c>
      <c r="AL803" s="62">
        <v>4</v>
      </c>
      <c r="AM803" s="62">
        <v>0</v>
      </c>
      <c r="AN803" s="62">
        <v>0</v>
      </c>
      <c r="AO803" s="62">
        <v>25</v>
      </c>
      <c r="AP803" s="61" t="s">
        <v>645</v>
      </c>
      <c r="AQ803" s="61" t="s">
        <v>1270</v>
      </c>
      <c r="AR803" s="61" t="s">
        <v>5336</v>
      </c>
      <c r="AS803" s="61" t="s">
        <v>4470</v>
      </c>
      <c r="AT803" s="61" t="s">
        <v>1702</v>
      </c>
      <c r="AU803" s="61" t="b">
        <v>1</v>
      </c>
      <c r="AV803" s="61" t="b">
        <v>0</v>
      </c>
      <c r="AW803" s="61" t="s">
        <v>1702</v>
      </c>
      <c r="AX803" s="61" t="s">
        <v>1702</v>
      </c>
      <c r="AY803" s="61">
        <v>0</v>
      </c>
      <c r="AZ803" s="61">
        <v>0</v>
      </c>
      <c r="BA803" s="61">
        <v>0</v>
      </c>
      <c r="BB803" s="61" t="s">
        <v>3636</v>
      </c>
      <c r="BC803" s="61">
        <v>6</v>
      </c>
      <c r="BD803" s="61" t="b">
        <v>0</v>
      </c>
      <c r="BH803" s="47" t="s">
        <v>1197</v>
      </c>
      <c r="BI803" s="47" t="str">
        <f t="shared" si="24"/>
        <v>Z18</v>
      </c>
      <c r="BJ803" s="47">
        <v>1219</v>
      </c>
    </row>
    <row r="804" spans="1:62" hidden="1">
      <c r="A804" s="61" t="b">
        <v>0</v>
      </c>
      <c r="B804" s="62">
        <v>12934</v>
      </c>
      <c r="C804" s="61" t="s">
        <v>1702</v>
      </c>
      <c r="D804" s="61" t="s">
        <v>4838</v>
      </c>
      <c r="E804" s="61" t="s">
        <v>7026</v>
      </c>
      <c r="F804" s="61" t="s">
        <v>5520</v>
      </c>
      <c r="G804" s="62" t="s">
        <v>1702</v>
      </c>
      <c r="H804" s="61" t="s">
        <v>645</v>
      </c>
      <c r="I804" s="61" t="s">
        <v>1675</v>
      </c>
      <c r="J804" s="61" t="s">
        <v>4839</v>
      </c>
      <c r="K804" s="61" t="s">
        <v>7027</v>
      </c>
      <c r="L804" s="61" t="s">
        <v>2032</v>
      </c>
      <c r="M804" s="61" t="s">
        <v>1894</v>
      </c>
      <c r="N804" s="61" t="s">
        <v>1702</v>
      </c>
      <c r="O804" s="61" t="s">
        <v>1963</v>
      </c>
      <c r="P804" s="61">
        <v>2</v>
      </c>
      <c r="Q804" s="61">
        <v>216</v>
      </c>
      <c r="R804" s="61">
        <v>0</v>
      </c>
      <c r="S804" s="61" t="s">
        <v>5336</v>
      </c>
      <c r="T804" s="61" t="s">
        <v>5336</v>
      </c>
      <c r="U804" s="61" t="s">
        <v>2041</v>
      </c>
      <c r="V804" s="61" t="s">
        <v>7024</v>
      </c>
      <c r="W804" s="61" t="s">
        <v>1967</v>
      </c>
      <c r="X804" s="61" t="s">
        <v>1447</v>
      </c>
      <c r="Y804" s="61" t="s">
        <v>4443</v>
      </c>
      <c r="Z804" s="62">
        <v>1</v>
      </c>
      <c r="AA804" s="61">
        <v>420</v>
      </c>
      <c r="AB804" s="62">
        <v>1</v>
      </c>
      <c r="AC804" s="61">
        <v>420</v>
      </c>
      <c r="AD804" s="62">
        <v>1</v>
      </c>
      <c r="AE804" s="61">
        <v>420</v>
      </c>
      <c r="AF804" s="61" t="s">
        <v>2666</v>
      </c>
      <c r="AG804" s="61" t="s">
        <v>3734</v>
      </c>
      <c r="AH804" s="61" t="s">
        <v>7025</v>
      </c>
      <c r="AI804" s="61">
        <v>0</v>
      </c>
      <c r="AJ804" s="61" t="s">
        <v>6656</v>
      </c>
      <c r="AK804" s="62">
        <v>2026</v>
      </c>
      <c r="AL804" s="62">
        <v>4</v>
      </c>
      <c r="AM804" s="62">
        <v>0</v>
      </c>
      <c r="AN804" s="62">
        <v>0</v>
      </c>
      <c r="AO804" s="62">
        <v>25</v>
      </c>
      <c r="AP804" s="61" t="s">
        <v>645</v>
      </c>
      <c r="AQ804" s="61" t="s">
        <v>1270</v>
      </c>
      <c r="AR804" s="61" t="s">
        <v>5336</v>
      </c>
      <c r="AS804" s="61" t="s">
        <v>4470</v>
      </c>
      <c r="AT804" s="61" t="s">
        <v>1702</v>
      </c>
      <c r="AU804" s="61" t="b">
        <v>1</v>
      </c>
      <c r="AV804" s="61" t="b">
        <v>0</v>
      </c>
      <c r="AW804" s="61" t="s">
        <v>1702</v>
      </c>
      <c r="AX804" s="61" t="s">
        <v>1702</v>
      </c>
      <c r="AY804" s="61">
        <v>0</v>
      </c>
      <c r="AZ804" s="61">
        <v>0</v>
      </c>
      <c r="BA804" s="61">
        <v>0</v>
      </c>
      <c r="BB804" s="61" t="s">
        <v>3636</v>
      </c>
      <c r="BC804" s="61">
        <v>6</v>
      </c>
      <c r="BD804" s="61" t="b">
        <v>0</v>
      </c>
      <c r="BH804" s="47" t="s">
        <v>1197</v>
      </c>
      <c r="BI804" s="47" t="str">
        <f t="shared" si="24"/>
        <v>Z18</v>
      </c>
      <c r="BJ804" s="47">
        <v>1219</v>
      </c>
    </row>
    <row r="805" spans="1:62" hidden="1">
      <c r="A805" s="61" t="b">
        <v>0</v>
      </c>
      <c r="B805" s="62">
        <v>12935</v>
      </c>
      <c r="C805" s="61" t="s">
        <v>1702</v>
      </c>
      <c r="D805" s="61" t="s">
        <v>4838</v>
      </c>
      <c r="E805" s="61" t="s">
        <v>7028</v>
      </c>
      <c r="F805" s="61" t="s">
        <v>1702</v>
      </c>
      <c r="G805" s="62" t="s">
        <v>1702</v>
      </c>
      <c r="H805" s="61" t="s">
        <v>1702</v>
      </c>
      <c r="I805" s="61" t="s">
        <v>1675</v>
      </c>
      <c r="J805" s="61" t="s">
        <v>4839</v>
      </c>
      <c r="K805" s="61" t="s">
        <v>7029</v>
      </c>
      <c r="L805" s="61" t="s">
        <v>2032</v>
      </c>
      <c r="M805" s="61" t="s">
        <v>1894</v>
      </c>
      <c r="N805" s="61" t="s">
        <v>1702</v>
      </c>
      <c r="O805" s="61" t="s">
        <v>1963</v>
      </c>
      <c r="P805" s="61">
        <v>2</v>
      </c>
      <c r="Q805" s="61">
        <v>323</v>
      </c>
      <c r="R805" s="61">
        <v>740</v>
      </c>
      <c r="S805" s="61" t="s">
        <v>6328</v>
      </c>
      <c r="T805" s="61" t="s">
        <v>1702</v>
      </c>
      <c r="U805" s="61" t="s">
        <v>2041</v>
      </c>
      <c r="V805" s="61" t="s">
        <v>7030</v>
      </c>
      <c r="W805" s="61" t="s">
        <v>1967</v>
      </c>
      <c r="X805" s="61" t="s">
        <v>1447</v>
      </c>
      <c r="Y805" s="61" t="s">
        <v>4443</v>
      </c>
      <c r="Z805" s="62">
        <v>17</v>
      </c>
      <c r="AA805" s="61">
        <v>63</v>
      </c>
      <c r="AB805" s="62">
        <v>17</v>
      </c>
      <c r="AC805" s="61">
        <v>63</v>
      </c>
      <c r="AD805" s="62">
        <v>17</v>
      </c>
      <c r="AE805" s="61">
        <v>63</v>
      </c>
      <c r="AF805" s="61" t="s">
        <v>2042</v>
      </c>
      <c r="AG805" s="61" t="s">
        <v>3737</v>
      </c>
      <c r="AH805" s="61" t="s">
        <v>7031</v>
      </c>
      <c r="AI805" s="61">
        <v>0</v>
      </c>
      <c r="AJ805" s="61" t="s">
        <v>6792</v>
      </c>
      <c r="AK805" s="62">
        <v>2026</v>
      </c>
      <c r="AL805" s="62">
        <v>4</v>
      </c>
      <c r="AM805" s="62">
        <v>0</v>
      </c>
      <c r="AN805" s="62">
        <v>0</v>
      </c>
      <c r="AO805" s="62">
        <v>27</v>
      </c>
      <c r="AP805" s="61" t="s">
        <v>1702</v>
      </c>
      <c r="AQ805" s="61" t="s">
        <v>1702</v>
      </c>
      <c r="AR805" s="61" t="s">
        <v>1702</v>
      </c>
      <c r="AS805" s="61" t="s">
        <v>4470</v>
      </c>
      <c r="AT805" s="61" t="s">
        <v>1702</v>
      </c>
      <c r="AU805" s="61" t="b">
        <v>1</v>
      </c>
      <c r="AV805" s="61" t="b">
        <v>0</v>
      </c>
      <c r="AW805" s="61" t="s">
        <v>1702</v>
      </c>
      <c r="AX805" s="61" t="s">
        <v>1702</v>
      </c>
      <c r="AY805" s="61">
        <v>0</v>
      </c>
      <c r="AZ805" s="61">
        <v>0</v>
      </c>
      <c r="BA805" s="61">
        <v>0</v>
      </c>
      <c r="BB805" s="61" t="s">
        <v>3636</v>
      </c>
      <c r="BC805" s="61">
        <v>6</v>
      </c>
      <c r="BD805" s="61" t="b">
        <v>0</v>
      </c>
      <c r="BH805" s="47" t="s">
        <v>1197</v>
      </c>
      <c r="BI805" s="47" t="str">
        <f t="shared" si="24"/>
        <v>Z18</v>
      </c>
      <c r="BJ805" s="47">
        <v>1219</v>
      </c>
    </row>
    <row r="806" spans="1:62" hidden="1">
      <c r="A806" s="61" t="b">
        <v>0</v>
      </c>
      <c r="B806" s="62">
        <v>12936</v>
      </c>
      <c r="C806" s="61" t="s">
        <v>1702</v>
      </c>
      <c r="D806" s="61" t="s">
        <v>4520</v>
      </c>
      <c r="E806" s="61" t="s">
        <v>7032</v>
      </c>
      <c r="F806" s="61" t="s">
        <v>1702</v>
      </c>
      <c r="G806" s="62" t="s">
        <v>1702</v>
      </c>
      <c r="H806" s="61" t="s">
        <v>1702</v>
      </c>
      <c r="I806" s="61" t="s">
        <v>1675</v>
      </c>
      <c r="J806" s="61" t="s">
        <v>4521</v>
      </c>
      <c r="K806" s="61" t="s">
        <v>7032</v>
      </c>
      <c r="L806" s="61" t="s">
        <v>2032</v>
      </c>
      <c r="M806" s="61" t="s">
        <v>1894</v>
      </c>
      <c r="N806" s="61" t="s">
        <v>1702</v>
      </c>
      <c r="O806" s="61" t="s">
        <v>1963</v>
      </c>
      <c r="P806" s="61">
        <v>2</v>
      </c>
      <c r="Q806" s="61">
        <v>140</v>
      </c>
      <c r="R806" s="61">
        <v>0</v>
      </c>
      <c r="S806" s="61" t="s">
        <v>7033</v>
      </c>
      <c r="T806" s="61" t="s">
        <v>7033</v>
      </c>
      <c r="U806" s="61" t="s">
        <v>2041</v>
      </c>
      <c r="V806" s="61" t="s">
        <v>7034</v>
      </c>
      <c r="W806" s="61" t="s">
        <v>1967</v>
      </c>
      <c r="X806" s="61" t="s">
        <v>1447</v>
      </c>
      <c r="Y806" s="61" t="s">
        <v>4443</v>
      </c>
      <c r="Z806" s="62">
        <v>1</v>
      </c>
      <c r="AA806" s="61">
        <v>356</v>
      </c>
      <c r="AB806" s="62">
        <v>1</v>
      </c>
      <c r="AC806" s="61">
        <v>356</v>
      </c>
      <c r="AD806" s="62">
        <v>1</v>
      </c>
      <c r="AE806" s="61">
        <v>356</v>
      </c>
      <c r="AF806" s="61" t="s">
        <v>2537</v>
      </c>
      <c r="AG806" s="61" t="s">
        <v>1958</v>
      </c>
      <c r="AH806" s="61" t="s">
        <v>1702</v>
      </c>
      <c r="AI806" s="61">
        <v>0</v>
      </c>
      <c r="AJ806" s="61" t="s">
        <v>6656</v>
      </c>
      <c r="AK806" s="62">
        <v>2026</v>
      </c>
      <c r="AL806" s="62">
        <v>4</v>
      </c>
      <c r="AM806" s="62">
        <v>0</v>
      </c>
      <c r="AN806" s="62">
        <v>0</v>
      </c>
      <c r="AO806" s="62">
        <v>25</v>
      </c>
      <c r="AP806" s="61" t="s">
        <v>1702</v>
      </c>
      <c r="AQ806" s="61" t="s">
        <v>1702</v>
      </c>
      <c r="AR806" s="61" t="s">
        <v>1702</v>
      </c>
      <c r="AS806" s="61" t="s">
        <v>4455</v>
      </c>
      <c r="AT806" s="61" t="s">
        <v>1702</v>
      </c>
      <c r="AU806" s="61" t="b">
        <v>1</v>
      </c>
      <c r="AV806" s="61" t="b">
        <v>0</v>
      </c>
      <c r="AW806" s="61" t="s">
        <v>1702</v>
      </c>
      <c r="AX806" s="61" t="s">
        <v>1702</v>
      </c>
      <c r="AY806" s="61">
        <v>0</v>
      </c>
      <c r="AZ806" s="61">
        <v>0</v>
      </c>
      <c r="BA806" s="61">
        <v>0</v>
      </c>
      <c r="BB806" s="61" t="s">
        <v>3636</v>
      </c>
      <c r="BC806" s="61">
        <v>6</v>
      </c>
      <c r="BD806" s="61" t="b">
        <v>0</v>
      </c>
      <c r="BH806" s="47" t="s">
        <v>1197</v>
      </c>
      <c r="BI806" s="47" t="str">
        <f t="shared" si="24"/>
        <v>Z18</v>
      </c>
      <c r="BJ806" s="47">
        <v>1219</v>
      </c>
    </row>
    <row r="807" spans="1:62" hidden="1">
      <c r="A807" s="61" t="b">
        <v>0</v>
      </c>
      <c r="B807" s="62">
        <v>12937</v>
      </c>
      <c r="C807" s="61" t="s">
        <v>1702</v>
      </c>
      <c r="D807" s="61" t="s">
        <v>4522</v>
      </c>
      <c r="E807" s="61" t="s">
        <v>5942</v>
      </c>
      <c r="F807" s="61" t="s">
        <v>4881</v>
      </c>
      <c r="G807" s="62" t="s">
        <v>1702</v>
      </c>
      <c r="H807" s="61" t="s">
        <v>641</v>
      </c>
      <c r="I807" s="61" t="s">
        <v>1675</v>
      </c>
      <c r="J807" s="61" t="s">
        <v>4523</v>
      </c>
      <c r="K807" s="61" t="s">
        <v>5942</v>
      </c>
      <c r="L807" s="61" t="s">
        <v>2032</v>
      </c>
      <c r="M807" s="61" t="s">
        <v>1894</v>
      </c>
      <c r="N807" s="61" t="s">
        <v>1702</v>
      </c>
      <c r="O807" s="61" t="s">
        <v>1963</v>
      </c>
      <c r="P807" s="61">
        <v>2</v>
      </c>
      <c r="Q807" s="61">
        <v>122</v>
      </c>
      <c r="R807" s="61">
        <v>325</v>
      </c>
      <c r="S807" s="61" t="s">
        <v>3240</v>
      </c>
      <c r="T807" s="61" t="s">
        <v>3240</v>
      </c>
      <c r="U807" s="61" t="s">
        <v>2041</v>
      </c>
      <c r="V807" s="61" t="s">
        <v>5943</v>
      </c>
      <c r="W807" s="61" t="s">
        <v>1967</v>
      </c>
      <c r="X807" s="61" t="s">
        <v>1447</v>
      </c>
      <c r="Y807" s="61" t="s">
        <v>4443</v>
      </c>
      <c r="Z807" s="62">
        <v>3</v>
      </c>
      <c r="AA807" s="61">
        <v>1</v>
      </c>
      <c r="AB807" s="62">
        <v>3</v>
      </c>
      <c r="AC807" s="61">
        <v>1</v>
      </c>
      <c r="AD807" s="62">
        <v>3</v>
      </c>
      <c r="AE807" s="61">
        <v>1</v>
      </c>
      <c r="AF807" s="61" t="s">
        <v>3944</v>
      </c>
      <c r="AG807" s="61" t="s">
        <v>5944</v>
      </c>
      <c r="AH807" s="61" t="s">
        <v>5945</v>
      </c>
      <c r="AI807" s="61">
        <v>0</v>
      </c>
      <c r="AJ807" s="61" t="s">
        <v>5485</v>
      </c>
      <c r="AK807" s="62">
        <v>2026</v>
      </c>
      <c r="AL807" s="62">
        <v>3</v>
      </c>
      <c r="AM807" s="62">
        <v>0</v>
      </c>
      <c r="AN807" s="62">
        <v>1</v>
      </c>
      <c r="AO807" s="62">
        <v>23</v>
      </c>
      <c r="AP807" s="61" t="s">
        <v>641</v>
      </c>
      <c r="AQ807" s="61" t="s">
        <v>1270</v>
      </c>
      <c r="AR807" s="61" t="s">
        <v>3242</v>
      </c>
      <c r="AS807" s="61" t="s">
        <v>4460</v>
      </c>
      <c r="AT807" s="61" t="s">
        <v>1702</v>
      </c>
      <c r="AU807" s="61" t="b">
        <v>1</v>
      </c>
      <c r="AV807" s="61" t="b">
        <v>0</v>
      </c>
      <c r="AW807" s="61" t="s">
        <v>1702</v>
      </c>
      <c r="AX807" s="61" t="s">
        <v>1702</v>
      </c>
      <c r="AY807" s="61">
        <v>0</v>
      </c>
      <c r="AZ807" s="61">
        <v>0</v>
      </c>
      <c r="BA807" s="61">
        <v>0</v>
      </c>
      <c r="BB807" s="61" t="s">
        <v>3636</v>
      </c>
      <c r="BC807" s="61">
        <v>6</v>
      </c>
      <c r="BD807" s="61" t="b">
        <v>0</v>
      </c>
      <c r="BH807" s="47" t="s">
        <v>1197</v>
      </c>
      <c r="BI807" s="47" t="str">
        <f t="shared" si="24"/>
        <v>Z18</v>
      </c>
      <c r="BJ807" s="47">
        <v>1219</v>
      </c>
    </row>
    <row r="808" spans="1:62" hidden="1">
      <c r="A808" s="61" t="b">
        <v>0</v>
      </c>
      <c r="B808" s="62">
        <v>12938</v>
      </c>
      <c r="C808" s="61" t="s">
        <v>1702</v>
      </c>
      <c r="D808" s="61" t="s">
        <v>4522</v>
      </c>
      <c r="E808" s="61" t="s">
        <v>5946</v>
      </c>
      <c r="F808" s="61" t="s">
        <v>4881</v>
      </c>
      <c r="G808" s="62" t="s">
        <v>1702</v>
      </c>
      <c r="H808" s="61" t="s">
        <v>632</v>
      </c>
      <c r="I808" s="61" t="s">
        <v>1675</v>
      </c>
      <c r="J808" s="61" t="s">
        <v>4523</v>
      </c>
      <c r="K808" s="61" t="s">
        <v>5946</v>
      </c>
      <c r="L808" s="61" t="s">
        <v>2032</v>
      </c>
      <c r="M808" s="61" t="s">
        <v>1894</v>
      </c>
      <c r="N808" s="61" t="s">
        <v>1702</v>
      </c>
      <c r="O808" s="61" t="s">
        <v>1963</v>
      </c>
      <c r="P808" s="61">
        <v>2</v>
      </c>
      <c r="Q808" s="61">
        <v>65</v>
      </c>
      <c r="R808" s="61">
        <v>315</v>
      </c>
      <c r="S808" s="61" t="s">
        <v>2956</v>
      </c>
      <c r="T808" s="61" t="s">
        <v>2956</v>
      </c>
      <c r="U808" s="61" t="s">
        <v>2041</v>
      </c>
      <c r="V808" s="61" t="s">
        <v>5947</v>
      </c>
      <c r="W808" s="61" t="s">
        <v>1967</v>
      </c>
      <c r="X808" s="61" t="s">
        <v>1447</v>
      </c>
      <c r="Y808" s="61" t="s">
        <v>4443</v>
      </c>
      <c r="Z808" s="62">
        <v>3</v>
      </c>
      <c r="AA808" s="61">
        <v>1</v>
      </c>
      <c r="AB808" s="62">
        <v>3</v>
      </c>
      <c r="AC808" s="61">
        <v>1</v>
      </c>
      <c r="AD808" s="62">
        <v>3</v>
      </c>
      <c r="AE808" s="61">
        <v>1</v>
      </c>
      <c r="AF808" s="61" t="s">
        <v>3944</v>
      </c>
      <c r="AG808" s="61" t="s">
        <v>5944</v>
      </c>
      <c r="AH808" s="61" t="s">
        <v>5945</v>
      </c>
      <c r="AI808" s="61">
        <v>0</v>
      </c>
      <c r="AJ808" s="61" t="s">
        <v>5485</v>
      </c>
      <c r="AK808" s="62">
        <v>2026</v>
      </c>
      <c r="AL808" s="62">
        <v>3</v>
      </c>
      <c r="AM808" s="62">
        <v>0</v>
      </c>
      <c r="AN808" s="62">
        <v>1</v>
      </c>
      <c r="AO808" s="62">
        <v>23</v>
      </c>
      <c r="AP808" s="61" t="s">
        <v>632</v>
      </c>
      <c r="AQ808" s="61" t="s">
        <v>1270</v>
      </c>
      <c r="AR808" s="61" t="s">
        <v>2957</v>
      </c>
      <c r="AS808" s="61" t="s">
        <v>4460</v>
      </c>
      <c r="AT808" s="61" t="s">
        <v>1702</v>
      </c>
      <c r="AU808" s="61" t="b">
        <v>1</v>
      </c>
      <c r="AV808" s="61" t="b">
        <v>0</v>
      </c>
      <c r="AW808" s="61" t="s">
        <v>1702</v>
      </c>
      <c r="AX808" s="61" t="s">
        <v>1702</v>
      </c>
      <c r="AY808" s="61">
        <v>0</v>
      </c>
      <c r="AZ808" s="61">
        <v>0</v>
      </c>
      <c r="BA808" s="61">
        <v>0</v>
      </c>
      <c r="BB808" s="61" t="s">
        <v>3636</v>
      </c>
      <c r="BC808" s="61">
        <v>6</v>
      </c>
      <c r="BD808" s="61" t="b">
        <v>0</v>
      </c>
      <c r="BH808" s="47" t="s">
        <v>1197</v>
      </c>
      <c r="BI808" s="47" t="str">
        <f t="shared" si="24"/>
        <v>Z18</v>
      </c>
      <c r="BJ808" s="47">
        <v>1219</v>
      </c>
    </row>
    <row r="809" spans="1:62" hidden="1">
      <c r="A809" s="61" t="b">
        <v>0</v>
      </c>
      <c r="B809" s="62">
        <v>12939</v>
      </c>
      <c r="C809" s="61" t="s">
        <v>1702</v>
      </c>
      <c r="D809" s="61" t="s">
        <v>4524</v>
      </c>
      <c r="E809" s="61" t="s">
        <v>5949</v>
      </c>
      <c r="F809" s="61" t="s">
        <v>1702</v>
      </c>
      <c r="G809" s="62" t="s">
        <v>1702</v>
      </c>
      <c r="H809" s="61" t="s">
        <v>1702</v>
      </c>
      <c r="I809" s="61" t="s">
        <v>1675</v>
      </c>
      <c r="J809" s="61" t="s">
        <v>4525</v>
      </c>
      <c r="K809" s="61" t="s">
        <v>5950</v>
      </c>
      <c r="L809" s="61" t="s">
        <v>2032</v>
      </c>
      <c r="M809" s="61" t="s">
        <v>1894</v>
      </c>
      <c r="N809" s="61" t="s">
        <v>1702</v>
      </c>
      <c r="O809" s="61" t="s">
        <v>1963</v>
      </c>
      <c r="P809" s="61">
        <v>2</v>
      </c>
      <c r="Q809" s="61">
        <v>1219</v>
      </c>
      <c r="R809" s="61">
        <v>517</v>
      </c>
      <c r="S809" s="61" t="s">
        <v>5951</v>
      </c>
      <c r="T809" s="61" t="s">
        <v>1702</v>
      </c>
      <c r="U809" s="61" t="s">
        <v>2041</v>
      </c>
      <c r="V809" s="61" t="s">
        <v>5952</v>
      </c>
      <c r="W809" s="61" t="s">
        <v>1967</v>
      </c>
      <c r="X809" s="61" t="s">
        <v>1447</v>
      </c>
      <c r="Y809" s="61" t="s">
        <v>4443</v>
      </c>
      <c r="Z809" s="62">
        <v>8</v>
      </c>
      <c r="AA809" s="61">
        <v>89</v>
      </c>
      <c r="AB809" s="62">
        <v>8</v>
      </c>
      <c r="AC809" s="61">
        <v>89</v>
      </c>
      <c r="AD809" s="62">
        <v>8</v>
      </c>
      <c r="AE809" s="61">
        <v>89</v>
      </c>
      <c r="AF809" s="61" t="s">
        <v>2185</v>
      </c>
      <c r="AG809" s="61" t="s">
        <v>3737</v>
      </c>
      <c r="AH809" s="61" t="s">
        <v>5953</v>
      </c>
      <c r="AI809" s="61">
        <v>0</v>
      </c>
      <c r="AJ809" s="61" t="s">
        <v>5521</v>
      </c>
      <c r="AK809" s="62">
        <v>2026</v>
      </c>
      <c r="AL809" s="62">
        <v>3</v>
      </c>
      <c r="AM809" s="62">
        <v>0</v>
      </c>
      <c r="AN809" s="62">
        <v>1</v>
      </c>
      <c r="AO809" s="62">
        <v>18</v>
      </c>
      <c r="AP809" s="61" t="s">
        <v>1702</v>
      </c>
      <c r="AQ809" s="61" t="s">
        <v>1702</v>
      </c>
      <c r="AR809" s="61" t="s">
        <v>1702</v>
      </c>
      <c r="AS809" s="61" t="s">
        <v>4496</v>
      </c>
      <c r="AT809" s="61" t="s">
        <v>1702</v>
      </c>
      <c r="AU809" s="61" t="b">
        <v>1</v>
      </c>
      <c r="AV809" s="61" t="b">
        <v>0</v>
      </c>
      <c r="AW809" s="61" t="s">
        <v>1702</v>
      </c>
      <c r="AX809" s="61" t="s">
        <v>1702</v>
      </c>
      <c r="AY809" s="61">
        <v>0</v>
      </c>
      <c r="AZ809" s="61">
        <v>0</v>
      </c>
      <c r="BA809" s="61">
        <v>0</v>
      </c>
      <c r="BB809" s="61" t="s">
        <v>3636</v>
      </c>
      <c r="BC809" s="61">
        <v>6</v>
      </c>
      <c r="BD809" s="61" t="b">
        <v>0</v>
      </c>
      <c r="BH809" s="47" t="s">
        <v>1197</v>
      </c>
      <c r="BI809" s="47" t="str">
        <f t="shared" si="24"/>
        <v>Z18</v>
      </c>
      <c r="BJ809" s="47">
        <v>1219</v>
      </c>
    </row>
    <row r="810" spans="1:62" hidden="1">
      <c r="A810" s="61" t="b">
        <v>0</v>
      </c>
      <c r="B810" s="62">
        <v>12940</v>
      </c>
      <c r="C810" s="61" t="s">
        <v>1702</v>
      </c>
      <c r="D810" s="61" t="s">
        <v>4524</v>
      </c>
      <c r="E810" s="61" t="s">
        <v>7035</v>
      </c>
      <c r="F810" s="61" t="s">
        <v>1702</v>
      </c>
      <c r="G810" s="62" t="s">
        <v>1702</v>
      </c>
      <c r="H810" s="61" t="s">
        <v>1702</v>
      </c>
      <c r="I810" s="61" t="s">
        <v>1675</v>
      </c>
      <c r="J810" s="61" t="s">
        <v>4525</v>
      </c>
      <c r="K810" s="61" t="s">
        <v>7035</v>
      </c>
      <c r="L810" s="61" t="s">
        <v>2032</v>
      </c>
      <c r="M810" s="61" t="s">
        <v>1894</v>
      </c>
      <c r="N810" s="61" t="s">
        <v>1702</v>
      </c>
      <c r="O810" s="61" t="s">
        <v>1963</v>
      </c>
      <c r="P810" s="61">
        <v>2</v>
      </c>
      <c r="Q810" s="61">
        <v>44</v>
      </c>
      <c r="R810" s="61">
        <v>0</v>
      </c>
      <c r="S810" s="61" t="s">
        <v>3512</v>
      </c>
      <c r="T810" s="61" t="s">
        <v>3512</v>
      </c>
      <c r="U810" s="61" t="s">
        <v>2041</v>
      </c>
      <c r="V810" s="61" t="s">
        <v>7036</v>
      </c>
      <c r="W810" s="61" t="s">
        <v>1967</v>
      </c>
      <c r="X810" s="61" t="s">
        <v>1447</v>
      </c>
      <c r="Y810" s="61" t="s">
        <v>4443</v>
      </c>
      <c r="Z810" s="62">
        <v>1</v>
      </c>
      <c r="AA810" s="61">
        <v>118</v>
      </c>
      <c r="AB810" s="62">
        <v>1</v>
      </c>
      <c r="AC810" s="61">
        <v>118</v>
      </c>
      <c r="AD810" s="62">
        <v>1</v>
      </c>
      <c r="AE810" s="61">
        <v>118</v>
      </c>
      <c r="AF810" s="61" t="s">
        <v>2066</v>
      </c>
      <c r="AG810" s="61" t="s">
        <v>1959</v>
      </c>
      <c r="AH810" s="61" t="s">
        <v>1702</v>
      </c>
      <c r="AI810" s="61">
        <v>0</v>
      </c>
      <c r="AJ810" s="61" t="s">
        <v>6656</v>
      </c>
      <c r="AK810" s="62">
        <v>2026</v>
      </c>
      <c r="AL810" s="62">
        <v>4</v>
      </c>
      <c r="AM810" s="62">
        <v>0</v>
      </c>
      <c r="AN810" s="62">
        <v>0</v>
      </c>
      <c r="AO810" s="62">
        <v>25</v>
      </c>
      <c r="AP810" s="61" t="s">
        <v>1702</v>
      </c>
      <c r="AQ810" s="61" t="s">
        <v>1702</v>
      </c>
      <c r="AR810" s="61" t="s">
        <v>1702</v>
      </c>
      <c r="AS810" s="61" t="s">
        <v>4496</v>
      </c>
      <c r="AT810" s="61" t="s">
        <v>1702</v>
      </c>
      <c r="AU810" s="61" t="b">
        <v>1</v>
      </c>
      <c r="AV810" s="61" t="b">
        <v>0</v>
      </c>
      <c r="AW810" s="61" t="s">
        <v>1702</v>
      </c>
      <c r="AX810" s="61" t="s">
        <v>1702</v>
      </c>
      <c r="AY810" s="61">
        <v>0</v>
      </c>
      <c r="AZ810" s="61">
        <v>0</v>
      </c>
      <c r="BA810" s="61">
        <v>0</v>
      </c>
      <c r="BB810" s="61" t="s">
        <v>3636</v>
      </c>
      <c r="BC810" s="61">
        <v>6</v>
      </c>
      <c r="BD810" s="61" t="b">
        <v>0</v>
      </c>
      <c r="BH810" s="47" t="s">
        <v>1197</v>
      </c>
      <c r="BI810" s="47" t="str">
        <f t="shared" si="24"/>
        <v>Z18</v>
      </c>
      <c r="BJ810" s="47">
        <v>1219</v>
      </c>
    </row>
    <row r="811" spans="1:62" hidden="1">
      <c r="A811" s="61" t="b">
        <v>0</v>
      </c>
      <c r="B811" s="62">
        <v>12942</v>
      </c>
      <c r="C811" s="61" t="s">
        <v>1702</v>
      </c>
      <c r="D811" s="61" t="s">
        <v>5325</v>
      </c>
      <c r="E811" s="61" t="s">
        <v>5326</v>
      </c>
      <c r="F811" s="61" t="s">
        <v>1702</v>
      </c>
      <c r="G811" s="62" t="s">
        <v>1702</v>
      </c>
      <c r="H811" s="61" t="s">
        <v>1702</v>
      </c>
      <c r="I811" s="61" t="s">
        <v>1675</v>
      </c>
      <c r="J811" s="61" t="s">
        <v>5327</v>
      </c>
      <c r="K811" s="61" t="s">
        <v>5326</v>
      </c>
      <c r="L811" s="61" t="s">
        <v>2032</v>
      </c>
      <c r="M811" s="61" t="s">
        <v>1894</v>
      </c>
      <c r="N811" s="61" t="s">
        <v>1702</v>
      </c>
      <c r="O811" s="61" t="s">
        <v>1963</v>
      </c>
      <c r="P811" s="61">
        <v>2</v>
      </c>
      <c r="Q811" s="61">
        <v>24</v>
      </c>
      <c r="R811" s="61">
        <v>0</v>
      </c>
      <c r="S811" s="61" t="s">
        <v>5328</v>
      </c>
      <c r="T811" s="61" t="s">
        <v>5328</v>
      </c>
      <c r="U811" s="61" t="s">
        <v>2041</v>
      </c>
      <c r="V811" s="61" t="s">
        <v>5329</v>
      </c>
      <c r="W811" s="61" t="s">
        <v>1967</v>
      </c>
      <c r="X811" s="61" t="s">
        <v>1447</v>
      </c>
      <c r="Y811" s="61" t="s">
        <v>4443</v>
      </c>
      <c r="Z811" s="62">
        <v>1</v>
      </c>
      <c r="AA811" s="61">
        <v>69</v>
      </c>
      <c r="AB811" s="62">
        <v>1</v>
      </c>
      <c r="AC811" s="61">
        <v>69</v>
      </c>
      <c r="AD811" s="62">
        <v>1</v>
      </c>
      <c r="AE811" s="61">
        <v>69</v>
      </c>
      <c r="AF811" s="61" t="s">
        <v>2649</v>
      </c>
      <c r="AG811" s="61" t="s">
        <v>1959</v>
      </c>
      <c r="AH811" s="61" t="s">
        <v>1702</v>
      </c>
      <c r="AI811" s="61">
        <v>0</v>
      </c>
      <c r="AJ811" s="61" t="s">
        <v>4959</v>
      </c>
      <c r="AK811" s="62">
        <v>2026</v>
      </c>
      <c r="AL811" s="62">
        <v>3</v>
      </c>
      <c r="AM811" s="62">
        <v>0</v>
      </c>
      <c r="AN811" s="62">
        <v>2</v>
      </c>
      <c r="AO811" s="62">
        <v>8</v>
      </c>
      <c r="AP811" s="61" t="s">
        <v>1702</v>
      </c>
      <c r="AQ811" s="61" t="s">
        <v>1702</v>
      </c>
      <c r="AR811" s="61" t="s">
        <v>1702</v>
      </c>
      <c r="AS811" s="61" t="s">
        <v>4496</v>
      </c>
      <c r="AT811" s="61" t="s">
        <v>1702</v>
      </c>
      <c r="AU811" s="61" t="b">
        <v>1</v>
      </c>
      <c r="AV811" s="61" t="b">
        <v>0</v>
      </c>
      <c r="AW811" s="61" t="s">
        <v>1702</v>
      </c>
      <c r="AX811" s="61" t="s">
        <v>1702</v>
      </c>
      <c r="AY811" s="61">
        <v>0</v>
      </c>
      <c r="AZ811" s="61">
        <v>0</v>
      </c>
      <c r="BA811" s="61">
        <v>0</v>
      </c>
      <c r="BB811" s="61" t="s">
        <v>3636</v>
      </c>
      <c r="BC811" s="61">
        <v>6</v>
      </c>
      <c r="BD811" s="61" t="b">
        <v>0</v>
      </c>
      <c r="BH811" s="47" t="s">
        <v>1197</v>
      </c>
      <c r="BI811" s="47" t="str">
        <f t="shared" si="24"/>
        <v>Z18</v>
      </c>
      <c r="BJ811" s="47">
        <v>1219</v>
      </c>
    </row>
    <row r="812" spans="1:62" hidden="1">
      <c r="A812" s="61" t="b">
        <v>0</v>
      </c>
      <c r="B812" s="62">
        <v>12981</v>
      </c>
      <c r="C812" s="61" t="s">
        <v>1702</v>
      </c>
      <c r="D812" s="61" t="s">
        <v>4527</v>
      </c>
      <c r="E812" s="61" t="s">
        <v>5330</v>
      </c>
      <c r="F812" s="61" t="s">
        <v>1702</v>
      </c>
      <c r="G812" s="62" t="s">
        <v>1702</v>
      </c>
      <c r="H812" s="61" t="s">
        <v>1702</v>
      </c>
      <c r="I812" s="61" t="s">
        <v>1675</v>
      </c>
      <c r="J812" s="61" t="s">
        <v>4528</v>
      </c>
      <c r="K812" s="61" t="s">
        <v>5330</v>
      </c>
      <c r="L812" s="61" t="s">
        <v>2032</v>
      </c>
      <c r="M812" s="61" t="s">
        <v>1702</v>
      </c>
      <c r="N812" s="61" t="s">
        <v>1702</v>
      </c>
      <c r="O812" s="61" t="s">
        <v>1954</v>
      </c>
      <c r="P812" s="61">
        <v>0.6</v>
      </c>
      <c r="Q812" s="61">
        <v>65</v>
      </c>
      <c r="R812" s="61">
        <v>0</v>
      </c>
      <c r="S812" s="61" t="s">
        <v>5331</v>
      </c>
      <c r="T812" s="61" t="s">
        <v>5331</v>
      </c>
      <c r="U812" s="61" t="s">
        <v>2041</v>
      </c>
      <c r="V812" s="61" t="s">
        <v>5332</v>
      </c>
      <c r="W812" s="61" t="s">
        <v>1955</v>
      </c>
      <c r="X812" s="61" t="s">
        <v>1447</v>
      </c>
      <c r="Y812" s="61" t="s">
        <v>4890</v>
      </c>
      <c r="Z812" s="62">
        <v>1</v>
      </c>
      <c r="AA812" s="61">
        <v>93</v>
      </c>
      <c r="AB812" s="62">
        <v>1</v>
      </c>
      <c r="AC812" s="61">
        <v>93</v>
      </c>
      <c r="AD812" s="62">
        <v>1</v>
      </c>
      <c r="AE812" s="61">
        <v>93</v>
      </c>
      <c r="AF812" s="61" t="s">
        <v>2773</v>
      </c>
      <c r="AG812" s="61" t="s">
        <v>1958</v>
      </c>
      <c r="AH812" s="61" t="s">
        <v>1702</v>
      </c>
      <c r="AI812" s="61">
        <v>0</v>
      </c>
      <c r="AJ812" s="61" t="s">
        <v>4911</v>
      </c>
      <c r="AK812" s="62">
        <v>2026</v>
      </c>
      <c r="AL812" s="62">
        <v>2</v>
      </c>
      <c r="AM812" s="62">
        <v>0</v>
      </c>
      <c r="AN812" s="62">
        <v>2</v>
      </c>
      <c r="AO812" s="62">
        <v>22</v>
      </c>
      <c r="AP812" s="61" t="s">
        <v>1702</v>
      </c>
      <c r="AQ812" s="61" t="s">
        <v>1702</v>
      </c>
      <c r="AR812" s="61" t="s">
        <v>1702</v>
      </c>
      <c r="AS812" s="61" t="s">
        <v>4526</v>
      </c>
      <c r="AT812" s="61" t="s">
        <v>1702</v>
      </c>
      <c r="AU812" s="61" t="b">
        <v>1</v>
      </c>
      <c r="AV812" s="61" t="b">
        <v>0</v>
      </c>
      <c r="AW812" s="61" t="s">
        <v>1702</v>
      </c>
      <c r="AX812" s="61" t="s">
        <v>1702</v>
      </c>
      <c r="AY812" s="61">
        <v>0</v>
      </c>
      <c r="AZ812" s="61">
        <v>0</v>
      </c>
      <c r="BA812" s="61">
        <v>0</v>
      </c>
      <c r="BB812" s="61" t="s">
        <v>3635</v>
      </c>
      <c r="BC812" s="61">
        <v>2</v>
      </c>
      <c r="BD812" s="61" t="b">
        <v>0</v>
      </c>
      <c r="BH812" s="47" t="str">
        <f t="shared" ref="BH812:BH827" si="25">LEFT(O812,4)</f>
        <v>SGCD</v>
      </c>
      <c r="BI812" s="47" t="str">
        <f t="shared" si="24"/>
        <v>Z08</v>
      </c>
      <c r="BJ812" s="47">
        <v>1219</v>
      </c>
    </row>
    <row r="813" spans="1:62" hidden="1">
      <c r="A813" s="61" t="b">
        <v>0</v>
      </c>
      <c r="B813" s="62">
        <v>12982</v>
      </c>
      <c r="C813" s="61" t="s">
        <v>1702</v>
      </c>
      <c r="D813" s="61" t="s">
        <v>4527</v>
      </c>
      <c r="E813" s="61" t="s">
        <v>5954</v>
      </c>
      <c r="F813" s="61" t="s">
        <v>2030</v>
      </c>
      <c r="G813" s="62" t="s">
        <v>1702</v>
      </c>
      <c r="H813" s="61" t="s">
        <v>870</v>
      </c>
      <c r="I813" s="61" t="s">
        <v>1675</v>
      </c>
      <c r="J813" s="61" t="s">
        <v>4528</v>
      </c>
      <c r="K813" s="61" t="s">
        <v>5955</v>
      </c>
      <c r="L813" s="61" t="s">
        <v>2032</v>
      </c>
      <c r="M813" s="61" t="s">
        <v>1702</v>
      </c>
      <c r="N813" s="61" t="s">
        <v>1702</v>
      </c>
      <c r="O813" s="61" t="s">
        <v>1954</v>
      </c>
      <c r="P813" s="61">
        <v>0.6</v>
      </c>
      <c r="Q813" s="61">
        <v>162</v>
      </c>
      <c r="R813" s="61">
        <v>494</v>
      </c>
      <c r="S813" s="61" t="s">
        <v>5717</v>
      </c>
      <c r="T813" s="61" t="s">
        <v>5717</v>
      </c>
      <c r="U813" s="61" t="s">
        <v>2041</v>
      </c>
      <c r="V813" s="61" t="s">
        <v>5956</v>
      </c>
      <c r="W813" s="61" t="s">
        <v>1955</v>
      </c>
      <c r="X813" s="61" t="s">
        <v>1447</v>
      </c>
      <c r="Y813" s="61" t="s">
        <v>4890</v>
      </c>
      <c r="Z813" s="62">
        <v>106</v>
      </c>
      <c r="AA813" s="61">
        <v>40</v>
      </c>
      <c r="AB813" s="62">
        <v>106</v>
      </c>
      <c r="AC813" s="61">
        <v>40</v>
      </c>
      <c r="AD813" s="62">
        <v>106</v>
      </c>
      <c r="AE813" s="61">
        <v>40</v>
      </c>
      <c r="AF813" s="61" t="s">
        <v>2095</v>
      </c>
      <c r="AG813" s="61" t="s">
        <v>3737</v>
      </c>
      <c r="AH813" s="61" t="s">
        <v>5957</v>
      </c>
      <c r="AI813" s="61">
        <v>0</v>
      </c>
      <c r="AJ813" s="61" t="s">
        <v>5408</v>
      </c>
      <c r="AK813" s="62">
        <v>2026</v>
      </c>
      <c r="AL813" s="62">
        <v>3</v>
      </c>
      <c r="AM813" s="62">
        <v>0</v>
      </c>
      <c r="AN813" s="62">
        <v>1</v>
      </c>
      <c r="AO813" s="62">
        <v>22</v>
      </c>
      <c r="AP813" s="61" t="s">
        <v>870</v>
      </c>
      <c r="AQ813" s="61" t="s">
        <v>1221</v>
      </c>
      <c r="AR813" s="61" t="s">
        <v>5718</v>
      </c>
      <c r="AS813" s="61" t="s">
        <v>4526</v>
      </c>
      <c r="AT813" s="61" t="s">
        <v>1702</v>
      </c>
      <c r="AU813" s="61" t="b">
        <v>1</v>
      </c>
      <c r="AV813" s="61" t="b">
        <v>0</v>
      </c>
      <c r="AW813" s="61" t="s">
        <v>1702</v>
      </c>
      <c r="AX813" s="61" t="s">
        <v>1702</v>
      </c>
      <c r="AY813" s="61">
        <v>0</v>
      </c>
      <c r="AZ813" s="61">
        <v>0</v>
      </c>
      <c r="BA813" s="61">
        <v>0</v>
      </c>
      <c r="BB813" s="61" t="s">
        <v>3635</v>
      </c>
      <c r="BC813" s="61">
        <v>2</v>
      </c>
      <c r="BD813" s="61" t="b">
        <v>0</v>
      </c>
      <c r="BH813" s="47" t="str">
        <f t="shared" si="25"/>
        <v>SGCD</v>
      </c>
      <c r="BI813" s="47" t="str">
        <f t="shared" si="24"/>
        <v>Z08</v>
      </c>
      <c r="BJ813" s="47">
        <v>1219</v>
      </c>
    </row>
    <row r="814" spans="1:62" hidden="1">
      <c r="A814" s="61" t="b">
        <v>0</v>
      </c>
      <c r="B814" s="62">
        <v>12983</v>
      </c>
      <c r="C814" s="61" t="s">
        <v>1702</v>
      </c>
      <c r="D814" s="61" t="s">
        <v>4527</v>
      </c>
      <c r="E814" s="61" t="s">
        <v>5333</v>
      </c>
      <c r="F814" s="61" t="s">
        <v>2168</v>
      </c>
      <c r="G814" s="62" t="s">
        <v>1702</v>
      </c>
      <c r="H814" s="61" t="s">
        <v>950</v>
      </c>
      <c r="I814" s="61" t="s">
        <v>1675</v>
      </c>
      <c r="J814" s="61" t="s">
        <v>4528</v>
      </c>
      <c r="K814" s="61" t="s">
        <v>5333</v>
      </c>
      <c r="L814" s="61" t="s">
        <v>2032</v>
      </c>
      <c r="M814" s="61" t="s">
        <v>1702</v>
      </c>
      <c r="N814" s="61" t="s">
        <v>1702</v>
      </c>
      <c r="O814" s="61" t="s">
        <v>1954</v>
      </c>
      <c r="P814" s="61">
        <v>0.6</v>
      </c>
      <c r="Q814" s="61">
        <v>350</v>
      </c>
      <c r="R814" s="61">
        <v>520</v>
      </c>
      <c r="S814" s="61" t="s">
        <v>4223</v>
      </c>
      <c r="T814" s="61" t="s">
        <v>1702</v>
      </c>
      <c r="U814" s="61" t="s">
        <v>2041</v>
      </c>
      <c r="V814" s="61" t="s">
        <v>5334</v>
      </c>
      <c r="W814" s="61" t="s">
        <v>1955</v>
      </c>
      <c r="X814" s="61" t="s">
        <v>1447</v>
      </c>
      <c r="Y814" s="61" t="s">
        <v>4890</v>
      </c>
      <c r="Z814" s="62">
        <v>187</v>
      </c>
      <c r="AA814" s="61">
        <v>158</v>
      </c>
      <c r="AB814" s="62">
        <v>187</v>
      </c>
      <c r="AC814" s="61">
        <v>158</v>
      </c>
      <c r="AD814" s="62">
        <v>187</v>
      </c>
      <c r="AE814" s="61">
        <v>158</v>
      </c>
      <c r="AF814" s="61" t="s">
        <v>2077</v>
      </c>
      <c r="AG814" s="61" t="s">
        <v>1959</v>
      </c>
      <c r="AH814" s="61" t="s">
        <v>1702</v>
      </c>
      <c r="AI814" s="61">
        <v>0</v>
      </c>
      <c r="AJ814" s="61" t="s">
        <v>4959</v>
      </c>
      <c r="AK814" s="62">
        <v>2026</v>
      </c>
      <c r="AL814" s="62">
        <v>3</v>
      </c>
      <c r="AM814" s="62">
        <v>0</v>
      </c>
      <c r="AN814" s="62">
        <v>2</v>
      </c>
      <c r="AO814" s="62">
        <v>8</v>
      </c>
      <c r="AP814" s="61" t="s">
        <v>950</v>
      </c>
      <c r="AQ814" s="61" t="s">
        <v>1221</v>
      </c>
      <c r="AR814" s="61" t="s">
        <v>4224</v>
      </c>
      <c r="AS814" s="61" t="s">
        <v>4526</v>
      </c>
      <c r="AT814" s="61" t="s">
        <v>1702</v>
      </c>
      <c r="AU814" s="61" t="b">
        <v>1</v>
      </c>
      <c r="AV814" s="61" t="b">
        <v>0</v>
      </c>
      <c r="AW814" s="61" t="s">
        <v>1702</v>
      </c>
      <c r="AX814" s="61" t="s">
        <v>1702</v>
      </c>
      <c r="AY814" s="61">
        <v>0</v>
      </c>
      <c r="AZ814" s="61">
        <v>0</v>
      </c>
      <c r="BA814" s="61">
        <v>0</v>
      </c>
      <c r="BB814" s="61" t="s">
        <v>3635</v>
      </c>
      <c r="BC814" s="61">
        <v>2</v>
      </c>
      <c r="BD814" s="61" t="b">
        <v>0</v>
      </c>
      <c r="BH814" s="47" t="str">
        <f t="shared" si="25"/>
        <v>SGCD</v>
      </c>
      <c r="BI814" s="47" t="str">
        <f t="shared" si="24"/>
        <v>Z08</v>
      </c>
      <c r="BJ814" s="47">
        <v>1219</v>
      </c>
    </row>
    <row r="815" spans="1:62" hidden="1">
      <c r="A815" s="61" t="b">
        <v>0</v>
      </c>
      <c r="B815" s="62">
        <v>12984</v>
      </c>
      <c r="C815" s="61" t="s">
        <v>1702</v>
      </c>
      <c r="D815" s="61" t="s">
        <v>4527</v>
      </c>
      <c r="E815" s="61" t="s">
        <v>5958</v>
      </c>
      <c r="F815" s="61" t="s">
        <v>4866</v>
      </c>
      <c r="G815" s="62" t="s">
        <v>1702</v>
      </c>
      <c r="H815" s="61" t="s">
        <v>509</v>
      </c>
      <c r="I815" s="61" t="s">
        <v>1675</v>
      </c>
      <c r="J815" s="61" t="s">
        <v>4528</v>
      </c>
      <c r="K815" s="61" t="s">
        <v>5958</v>
      </c>
      <c r="L815" s="61" t="s">
        <v>2032</v>
      </c>
      <c r="M815" s="61" t="s">
        <v>1702</v>
      </c>
      <c r="N815" s="61" t="s">
        <v>1702</v>
      </c>
      <c r="O815" s="61" t="s">
        <v>1954</v>
      </c>
      <c r="P815" s="61">
        <v>0.6</v>
      </c>
      <c r="Q815" s="61">
        <v>113</v>
      </c>
      <c r="R815" s="61">
        <v>174</v>
      </c>
      <c r="S815" s="61" t="s">
        <v>5959</v>
      </c>
      <c r="T815" s="61" t="s">
        <v>5959</v>
      </c>
      <c r="U815" s="61" t="s">
        <v>2041</v>
      </c>
      <c r="V815" s="61" t="s">
        <v>5960</v>
      </c>
      <c r="W815" s="61" t="s">
        <v>1955</v>
      </c>
      <c r="X815" s="61" t="s">
        <v>1447</v>
      </c>
      <c r="Y815" s="61" t="s">
        <v>4890</v>
      </c>
      <c r="Z815" s="62">
        <v>300</v>
      </c>
      <c r="AA815" s="61">
        <v>27</v>
      </c>
      <c r="AB815" s="62">
        <v>300</v>
      </c>
      <c r="AC815" s="61">
        <v>27</v>
      </c>
      <c r="AD815" s="62">
        <v>300</v>
      </c>
      <c r="AE815" s="61">
        <v>27</v>
      </c>
      <c r="AF815" s="61" t="s">
        <v>2062</v>
      </c>
      <c r="AG815" s="61" t="s">
        <v>1959</v>
      </c>
      <c r="AH815" s="61" t="s">
        <v>1702</v>
      </c>
      <c r="AI815" s="61">
        <v>0</v>
      </c>
      <c r="AJ815" s="61" t="s">
        <v>5408</v>
      </c>
      <c r="AK815" s="62">
        <v>2026</v>
      </c>
      <c r="AL815" s="62">
        <v>3</v>
      </c>
      <c r="AM815" s="62">
        <v>0</v>
      </c>
      <c r="AN815" s="62">
        <v>1</v>
      </c>
      <c r="AO815" s="62">
        <v>22</v>
      </c>
      <c r="AP815" s="61" t="s">
        <v>509</v>
      </c>
      <c r="AQ815" s="61" t="s">
        <v>1221</v>
      </c>
      <c r="AR815" s="61" t="s">
        <v>5961</v>
      </c>
      <c r="AS815" s="61" t="s">
        <v>4526</v>
      </c>
      <c r="AT815" s="61" t="s">
        <v>1702</v>
      </c>
      <c r="AU815" s="61" t="b">
        <v>1</v>
      </c>
      <c r="AV815" s="61" t="b">
        <v>0</v>
      </c>
      <c r="AW815" s="61" t="s">
        <v>1702</v>
      </c>
      <c r="AX815" s="61" t="s">
        <v>1702</v>
      </c>
      <c r="AY815" s="61">
        <v>0</v>
      </c>
      <c r="AZ815" s="61">
        <v>0</v>
      </c>
      <c r="BA815" s="61">
        <v>0</v>
      </c>
      <c r="BB815" s="61" t="s">
        <v>3635</v>
      </c>
      <c r="BC815" s="61">
        <v>2</v>
      </c>
      <c r="BD815" s="61" t="b">
        <v>0</v>
      </c>
      <c r="BH815" s="47" t="str">
        <f t="shared" si="25"/>
        <v>SGCD</v>
      </c>
      <c r="BI815" s="47" t="str">
        <f t="shared" si="24"/>
        <v>Z08</v>
      </c>
      <c r="BJ815" s="47">
        <v>1219</v>
      </c>
    </row>
    <row r="816" spans="1:62" hidden="1">
      <c r="A816" s="61" t="b">
        <v>0</v>
      </c>
      <c r="B816" s="62">
        <v>12985</v>
      </c>
      <c r="C816" s="61" t="s">
        <v>1702</v>
      </c>
      <c r="D816" s="61" t="s">
        <v>4527</v>
      </c>
      <c r="E816" s="61" t="s">
        <v>7037</v>
      </c>
      <c r="F816" s="61" t="s">
        <v>5487</v>
      </c>
      <c r="G816" s="62" t="s">
        <v>1702</v>
      </c>
      <c r="H816" s="61" t="s">
        <v>926</v>
      </c>
      <c r="I816" s="61" t="s">
        <v>1675</v>
      </c>
      <c r="J816" s="61" t="s">
        <v>4528</v>
      </c>
      <c r="K816" s="61" t="s">
        <v>7037</v>
      </c>
      <c r="L816" s="61" t="s">
        <v>2032</v>
      </c>
      <c r="M816" s="61" t="s">
        <v>1702</v>
      </c>
      <c r="N816" s="61" t="s">
        <v>1702</v>
      </c>
      <c r="O816" s="61" t="s">
        <v>1954</v>
      </c>
      <c r="P816" s="61">
        <v>0.6</v>
      </c>
      <c r="Q816" s="61">
        <v>220</v>
      </c>
      <c r="R816" s="61">
        <v>440</v>
      </c>
      <c r="S816" s="61" t="s">
        <v>2712</v>
      </c>
      <c r="T816" s="61" t="s">
        <v>2712</v>
      </c>
      <c r="U816" s="61" t="s">
        <v>2041</v>
      </c>
      <c r="V816" s="61" t="s">
        <v>7038</v>
      </c>
      <c r="W816" s="61" t="s">
        <v>1955</v>
      </c>
      <c r="X816" s="61" t="s">
        <v>1447</v>
      </c>
      <c r="Y816" s="61" t="s">
        <v>4890</v>
      </c>
      <c r="Z816" s="62">
        <v>69</v>
      </c>
      <c r="AA816" s="61">
        <v>31</v>
      </c>
      <c r="AB816" s="62">
        <v>69</v>
      </c>
      <c r="AC816" s="61">
        <v>31</v>
      </c>
      <c r="AD816" s="62">
        <v>69</v>
      </c>
      <c r="AE816" s="61">
        <v>31</v>
      </c>
      <c r="AF816" s="61" t="s">
        <v>2077</v>
      </c>
      <c r="AG816" s="61" t="s">
        <v>1959</v>
      </c>
      <c r="AH816" s="61" t="s">
        <v>1702</v>
      </c>
      <c r="AI816" s="61">
        <v>0</v>
      </c>
      <c r="AJ816" s="61" t="s">
        <v>6656</v>
      </c>
      <c r="AK816" s="62">
        <v>2026</v>
      </c>
      <c r="AL816" s="62">
        <v>4</v>
      </c>
      <c r="AM816" s="62">
        <v>0</v>
      </c>
      <c r="AN816" s="62">
        <v>0</v>
      </c>
      <c r="AO816" s="62">
        <v>25</v>
      </c>
      <c r="AP816" s="61" t="s">
        <v>926</v>
      </c>
      <c r="AQ816" s="61" t="s">
        <v>1221</v>
      </c>
      <c r="AR816" s="61" t="s">
        <v>2713</v>
      </c>
      <c r="AS816" s="61" t="s">
        <v>4526</v>
      </c>
      <c r="AT816" s="61" t="s">
        <v>1702</v>
      </c>
      <c r="AU816" s="61" t="b">
        <v>1</v>
      </c>
      <c r="AV816" s="61" t="b">
        <v>0</v>
      </c>
      <c r="AW816" s="61" t="s">
        <v>1702</v>
      </c>
      <c r="AX816" s="61" t="s">
        <v>1702</v>
      </c>
      <c r="AY816" s="61">
        <v>0</v>
      </c>
      <c r="AZ816" s="61">
        <v>0</v>
      </c>
      <c r="BA816" s="61">
        <v>0</v>
      </c>
      <c r="BB816" s="61" t="s">
        <v>3635</v>
      </c>
      <c r="BC816" s="61">
        <v>2</v>
      </c>
      <c r="BD816" s="61" t="b">
        <v>0</v>
      </c>
      <c r="BH816" s="47" t="str">
        <f t="shared" si="25"/>
        <v>SGCD</v>
      </c>
      <c r="BI816" s="47" t="str">
        <f t="shared" si="24"/>
        <v>Z08</v>
      </c>
      <c r="BJ816" s="47">
        <v>1219</v>
      </c>
    </row>
    <row r="817" spans="1:62" hidden="1">
      <c r="A817" s="61" t="b">
        <v>0</v>
      </c>
      <c r="B817" s="62">
        <v>12986</v>
      </c>
      <c r="C817" s="61" t="s">
        <v>7039</v>
      </c>
      <c r="D817" s="61" t="s">
        <v>4529</v>
      </c>
      <c r="E817" s="61" t="s">
        <v>5964</v>
      </c>
      <c r="F817" s="61" t="s">
        <v>5962</v>
      </c>
      <c r="G817" s="62" t="s">
        <v>1702</v>
      </c>
      <c r="H817" s="61" t="s">
        <v>394</v>
      </c>
      <c r="I817" s="61" t="s">
        <v>1675</v>
      </c>
      <c r="J817" s="61" t="s">
        <v>4530</v>
      </c>
      <c r="K817" s="61" t="s">
        <v>5965</v>
      </c>
      <c r="L817" s="61" t="s">
        <v>2032</v>
      </c>
      <c r="M817" s="61" t="s">
        <v>1702</v>
      </c>
      <c r="N817" s="61" t="s">
        <v>1702</v>
      </c>
      <c r="O817" s="61" t="s">
        <v>1957</v>
      </c>
      <c r="P817" s="61">
        <v>0.8</v>
      </c>
      <c r="Q817" s="61">
        <v>930</v>
      </c>
      <c r="R817" s="61">
        <v>1585</v>
      </c>
      <c r="S817" s="61" t="s">
        <v>2273</v>
      </c>
      <c r="T817" s="61" t="s">
        <v>1702</v>
      </c>
      <c r="U817" s="61" t="s">
        <v>2041</v>
      </c>
      <c r="V817" s="61" t="s">
        <v>5963</v>
      </c>
      <c r="W817" s="61" t="s">
        <v>1955</v>
      </c>
      <c r="X817" s="61" t="s">
        <v>1447</v>
      </c>
      <c r="Y817" s="61" t="s">
        <v>4890</v>
      </c>
      <c r="Z817" s="62">
        <v>14</v>
      </c>
      <c r="AA817" s="61">
        <v>127</v>
      </c>
      <c r="AB817" s="62">
        <v>14</v>
      </c>
      <c r="AC817" s="61">
        <v>0</v>
      </c>
      <c r="AD817" s="62">
        <v>14</v>
      </c>
      <c r="AE817" s="61">
        <v>127</v>
      </c>
      <c r="AF817" s="61" t="s">
        <v>7040</v>
      </c>
      <c r="AG817" s="61" t="s">
        <v>3734</v>
      </c>
      <c r="AH817" s="61" t="s">
        <v>5966</v>
      </c>
      <c r="AI817" s="61">
        <v>0</v>
      </c>
      <c r="AJ817" s="61" t="s">
        <v>5660</v>
      </c>
      <c r="AK817" s="62">
        <v>2026</v>
      </c>
      <c r="AL817" s="62">
        <v>4</v>
      </c>
      <c r="AM817" s="62">
        <v>0</v>
      </c>
      <c r="AN817" s="62">
        <v>1</v>
      </c>
      <c r="AO817" s="62">
        <v>14</v>
      </c>
      <c r="AP817" s="61" t="s">
        <v>394</v>
      </c>
      <c r="AQ817" s="61" t="s">
        <v>1445</v>
      </c>
      <c r="AR817" s="61" t="s">
        <v>2276</v>
      </c>
      <c r="AS817" s="61" t="s">
        <v>4526</v>
      </c>
      <c r="AT817" s="61" t="s">
        <v>1702</v>
      </c>
      <c r="AU817" s="61" t="b">
        <v>1</v>
      </c>
      <c r="AV817" s="61" t="b">
        <v>0</v>
      </c>
      <c r="AW817" s="61" t="s">
        <v>1702</v>
      </c>
      <c r="AX817" s="61" t="s">
        <v>1702</v>
      </c>
      <c r="AY817" s="61">
        <v>0</v>
      </c>
      <c r="AZ817" s="61">
        <v>0</v>
      </c>
      <c r="BA817" s="61">
        <v>0</v>
      </c>
      <c r="BB817" s="61" t="s">
        <v>3635</v>
      </c>
      <c r="BC817" s="61">
        <v>3</v>
      </c>
      <c r="BD817" s="61" t="b">
        <v>0</v>
      </c>
      <c r="BH817" s="47" t="str">
        <f t="shared" si="25"/>
        <v>SGCD</v>
      </c>
      <c r="BI817" s="47" t="str">
        <f t="shared" si="24"/>
        <v>Z22</v>
      </c>
      <c r="BJ817" s="47">
        <v>935</v>
      </c>
    </row>
    <row r="818" spans="1:62" hidden="1">
      <c r="A818" s="61" t="b">
        <v>0</v>
      </c>
      <c r="B818" s="62">
        <v>12987</v>
      </c>
      <c r="C818" s="61" t="s">
        <v>1702</v>
      </c>
      <c r="D818" s="61" t="s">
        <v>4529</v>
      </c>
      <c r="E818" s="61" t="s">
        <v>5967</v>
      </c>
      <c r="F818" s="61" t="s">
        <v>5962</v>
      </c>
      <c r="G818" s="62" t="s">
        <v>1702</v>
      </c>
      <c r="H818" s="61" t="s">
        <v>394</v>
      </c>
      <c r="I818" s="61" t="s">
        <v>1675</v>
      </c>
      <c r="J818" s="61" t="s">
        <v>4530</v>
      </c>
      <c r="K818" s="61" t="s">
        <v>5968</v>
      </c>
      <c r="L818" s="61" t="s">
        <v>2032</v>
      </c>
      <c r="M818" s="61" t="s">
        <v>1702</v>
      </c>
      <c r="N818" s="61" t="s">
        <v>1702</v>
      </c>
      <c r="O818" s="61" t="s">
        <v>1957</v>
      </c>
      <c r="P818" s="61">
        <v>0.8</v>
      </c>
      <c r="Q818" s="61">
        <v>930</v>
      </c>
      <c r="R818" s="61">
        <v>1585</v>
      </c>
      <c r="S818" s="61" t="s">
        <v>2273</v>
      </c>
      <c r="T818" s="61" t="s">
        <v>1702</v>
      </c>
      <c r="U818" s="61" t="s">
        <v>2041</v>
      </c>
      <c r="V818" s="61" t="s">
        <v>5963</v>
      </c>
      <c r="W818" s="61" t="s">
        <v>1955</v>
      </c>
      <c r="X818" s="61" t="s">
        <v>1447</v>
      </c>
      <c r="Y818" s="61" t="s">
        <v>4890</v>
      </c>
      <c r="Z818" s="62">
        <v>47</v>
      </c>
      <c r="AA818" s="61">
        <v>426</v>
      </c>
      <c r="AB818" s="62">
        <v>47</v>
      </c>
      <c r="AC818" s="61">
        <v>426</v>
      </c>
      <c r="AD818" s="62">
        <v>47</v>
      </c>
      <c r="AE818" s="61">
        <v>426</v>
      </c>
      <c r="AF818" s="61" t="s">
        <v>5675</v>
      </c>
      <c r="AG818" s="61" t="s">
        <v>3734</v>
      </c>
      <c r="AH818" s="61" t="s">
        <v>5969</v>
      </c>
      <c r="AI818" s="61">
        <v>0</v>
      </c>
      <c r="AJ818" s="61" t="s">
        <v>5660</v>
      </c>
      <c r="AK818" s="62">
        <v>2026</v>
      </c>
      <c r="AL818" s="62">
        <v>4</v>
      </c>
      <c r="AM818" s="62">
        <v>0</v>
      </c>
      <c r="AN818" s="62">
        <v>1</v>
      </c>
      <c r="AO818" s="62">
        <v>14</v>
      </c>
      <c r="AP818" s="61" t="s">
        <v>394</v>
      </c>
      <c r="AQ818" s="61" t="s">
        <v>1445</v>
      </c>
      <c r="AR818" s="61" t="s">
        <v>2276</v>
      </c>
      <c r="AS818" s="61" t="s">
        <v>4526</v>
      </c>
      <c r="AT818" s="61" t="s">
        <v>1702</v>
      </c>
      <c r="AU818" s="61" t="b">
        <v>1</v>
      </c>
      <c r="AV818" s="61" t="b">
        <v>0</v>
      </c>
      <c r="AW818" s="61" t="s">
        <v>1702</v>
      </c>
      <c r="AX818" s="61" t="s">
        <v>1702</v>
      </c>
      <c r="AY818" s="61">
        <v>0</v>
      </c>
      <c r="AZ818" s="61">
        <v>0</v>
      </c>
      <c r="BA818" s="61">
        <v>0</v>
      </c>
      <c r="BB818" s="61" t="s">
        <v>3635</v>
      </c>
      <c r="BC818" s="61">
        <v>3</v>
      </c>
      <c r="BD818" s="61" t="b">
        <v>0</v>
      </c>
      <c r="BH818" s="47" t="str">
        <f t="shared" si="25"/>
        <v>SGCD</v>
      </c>
      <c r="BI818" s="47" t="str">
        <f t="shared" si="24"/>
        <v>Z22</v>
      </c>
      <c r="BJ818" s="47">
        <v>935</v>
      </c>
    </row>
    <row r="819" spans="1:62" hidden="1">
      <c r="A819" s="61" t="b">
        <v>0</v>
      </c>
      <c r="B819" s="62">
        <v>13044</v>
      </c>
      <c r="C819" s="61" t="s">
        <v>1702</v>
      </c>
      <c r="D819" s="61" t="s">
        <v>7041</v>
      </c>
      <c r="E819" s="61" t="s">
        <v>7042</v>
      </c>
      <c r="F819" s="61" t="s">
        <v>6253</v>
      </c>
      <c r="G819" s="62" t="s">
        <v>1702</v>
      </c>
      <c r="H819" s="61" t="s">
        <v>6495</v>
      </c>
      <c r="I819" s="61" t="s">
        <v>1675</v>
      </c>
      <c r="J819" s="61" t="s">
        <v>7043</v>
      </c>
      <c r="K819" s="61" t="s">
        <v>7042</v>
      </c>
      <c r="L819" s="61" t="s">
        <v>2032</v>
      </c>
      <c r="M819" s="61" t="s">
        <v>1702</v>
      </c>
      <c r="N819" s="61" t="s">
        <v>1702</v>
      </c>
      <c r="O819" s="61" t="s">
        <v>1941</v>
      </c>
      <c r="P819" s="61">
        <v>1</v>
      </c>
      <c r="Q819" s="61">
        <v>85</v>
      </c>
      <c r="R819" s="61">
        <v>185</v>
      </c>
      <c r="S819" s="61" t="s">
        <v>6334</v>
      </c>
      <c r="T819" s="61" t="s">
        <v>6433</v>
      </c>
      <c r="U819" s="61" t="s">
        <v>2041</v>
      </c>
      <c r="V819" s="61" t="s">
        <v>7044</v>
      </c>
      <c r="W819" s="61" t="s">
        <v>1938</v>
      </c>
      <c r="X819" s="61" t="s">
        <v>1447</v>
      </c>
      <c r="Y819" s="61" t="s">
        <v>5974</v>
      </c>
      <c r="Z819" s="62">
        <v>700</v>
      </c>
      <c r="AA819" s="61">
        <v>87</v>
      </c>
      <c r="AB819" s="62">
        <v>700</v>
      </c>
      <c r="AC819" s="61">
        <v>87</v>
      </c>
      <c r="AD819" s="62">
        <v>700</v>
      </c>
      <c r="AE819" s="61">
        <v>87</v>
      </c>
      <c r="AF819" s="61" t="s">
        <v>2194</v>
      </c>
      <c r="AG819" s="61" t="s">
        <v>1959</v>
      </c>
      <c r="AH819" s="61" t="s">
        <v>1702</v>
      </c>
      <c r="AI819" s="61">
        <v>0</v>
      </c>
      <c r="AJ819" s="61" t="s">
        <v>6228</v>
      </c>
      <c r="AK819" s="62">
        <v>2026</v>
      </c>
      <c r="AL819" s="62">
        <v>5</v>
      </c>
      <c r="AM819" s="62">
        <v>0</v>
      </c>
      <c r="AN819" s="62">
        <v>0</v>
      </c>
      <c r="AO819" s="62">
        <v>3</v>
      </c>
      <c r="AP819" s="61" t="s">
        <v>6495</v>
      </c>
      <c r="AQ819" s="61" t="s">
        <v>1221</v>
      </c>
      <c r="AR819" s="61" t="s">
        <v>6493</v>
      </c>
      <c r="AS819" s="61" t="s">
        <v>5975</v>
      </c>
      <c r="AT819" s="61" t="s">
        <v>1702</v>
      </c>
      <c r="AU819" s="61" t="b">
        <v>0</v>
      </c>
      <c r="AV819" s="61" t="b">
        <v>0</v>
      </c>
      <c r="AW819" s="61" t="s">
        <v>1702</v>
      </c>
      <c r="AX819" s="61" t="s">
        <v>1702</v>
      </c>
      <c r="AY819" s="61">
        <v>0</v>
      </c>
      <c r="AZ819" s="61">
        <v>0</v>
      </c>
      <c r="BA819" s="61">
        <v>0</v>
      </c>
      <c r="BB819" s="61" t="s">
        <v>5976</v>
      </c>
      <c r="BC819" s="61">
        <v>1</v>
      </c>
      <c r="BD819" s="61" t="b">
        <v>0</v>
      </c>
      <c r="BH819" s="47" t="s">
        <v>1197</v>
      </c>
      <c r="BI819" s="47" t="str">
        <f t="shared" si="24"/>
        <v>Z18</v>
      </c>
      <c r="BJ819" s="47">
        <v>1219</v>
      </c>
    </row>
    <row r="820" spans="1:62" hidden="1">
      <c r="A820" s="61" t="b">
        <v>0</v>
      </c>
      <c r="B820" s="62">
        <v>13045</v>
      </c>
      <c r="C820" s="61" t="s">
        <v>1702</v>
      </c>
      <c r="D820" s="61" t="s">
        <v>7041</v>
      </c>
      <c r="E820" s="61" t="s">
        <v>7045</v>
      </c>
      <c r="F820" s="61" t="s">
        <v>6253</v>
      </c>
      <c r="G820" s="62" t="s">
        <v>1702</v>
      </c>
      <c r="H820" s="61" t="s">
        <v>6495</v>
      </c>
      <c r="I820" s="61" t="s">
        <v>1675</v>
      </c>
      <c r="J820" s="61" t="s">
        <v>7043</v>
      </c>
      <c r="K820" s="61" t="s">
        <v>7046</v>
      </c>
      <c r="L820" s="61" t="s">
        <v>2032</v>
      </c>
      <c r="M820" s="61" t="s">
        <v>1702</v>
      </c>
      <c r="N820" s="61" t="s">
        <v>1702</v>
      </c>
      <c r="O820" s="61" t="s">
        <v>1941</v>
      </c>
      <c r="P820" s="61">
        <v>1</v>
      </c>
      <c r="Q820" s="61">
        <v>85</v>
      </c>
      <c r="R820" s="61">
        <v>185</v>
      </c>
      <c r="S820" s="61" t="s">
        <v>6334</v>
      </c>
      <c r="T820" s="61" t="s">
        <v>6433</v>
      </c>
      <c r="U820" s="61" t="s">
        <v>2041</v>
      </c>
      <c r="V820" s="61" t="s">
        <v>7044</v>
      </c>
      <c r="W820" s="61" t="s">
        <v>1938</v>
      </c>
      <c r="X820" s="61" t="s">
        <v>1447</v>
      </c>
      <c r="Y820" s="61" t="s">
        <v>5974</v>
      </c>
      <c r="Z820" s="62">
        <v>550</v>
      </c>
      <c r="AA820" s="61">
        <v>69</v>
      </c>
      <c r="AB820" s="62">
        <v>550</v>
      </c>
      <c r="AC820" s="61">
        <v>69</v>
      </c>
      <c r="AD820" s="62">
        <v>550</v>
      </c>
      <c r="AE820" s="61">
        <v>69</v>
      </c>
      <c r="AF820" s="61" t="s">
        <v>2194</v>
      </c>
      <c r="AG820" s="61" t="s">
        <v>3734</v>
      </c>
      <c r="AH820" s="61" t="s">
        <v>7047</v>
      </c>
      <c r="AI820" s="61">
        <v>0</v>
      </c>
      <c r="AJ820" s="61" t="s">
        <v>6228</v>
      </c>
      <c r="AK820" s="62">
        <v>2026</v>
      </c>
      <c r="AL820" s="62">
        <v>5</v>
      </c>
      <c r="AM820" s="62">
        <v>0</v>
      </c>
      <c r="AN820" s="62">
        <v>0</v>
      </c>
      <c r="AO820" s="62">
        <v>3</v>
      </c>
      <c r="AP820" s="61" t="s">
        <v>6495</v>
      </c>
      <c r="AQ820" s="61" t="s">
        <v>1221</v>
      </c>
      <c r="AR820" s="61" t="s">
        <v>6493</v>
      </c>
      <c r="AS820" s="61" t="s">
        <v>5975</v>
      </c>
      <c r="AT820" s="61" t="s">
        <v>1702</v>
      </c>
      <c r="AU820" s="61" t="b">
        <v>0</v>
      </c>
      <c r="AV820" s="61" t="b">
        <v>0</v>
      </c>
      <c r="AW820" s="61" t="s">
        <v>1702</v>
      </c>
      <c r="AX820" s="61" t="s">
        <v>1702</v>
      </c>
      <c r="AY820" s="61">
        <v>0</v>
      </c>
      <c r="AZ820" s="61">
        <v>0</v>
      </c>
      <c r="BA820" s="61">
        <v>0</v>
      </c>
      <c r="BB820" s="61" t="s">
        <v>5976</v>
      </c>
      <c r="BC820" s="61">
        <v>1</v>
      </c>
      <c r="BD820" s="61" t="b">
        <v>0</v>
      </c>
      <c r="BH820" s="47" t="s">
        <v>1197</v>
      </c>
      <c r="BI820" s="47" t="str">
        <f t="shared" si="24"/>
        <v>Z18</v>
      </c>
      <c r="BJ820" s="47">
        <v>1219</v>
      </c>
    </row>
    <row r="821" spans="1:62" hidden="1">
      <c r="A821" s="61" t="b">
        <v>0</v>
      </c>
      <c r="B821" s="62">
        <v>13046</v>
      </c>
      <c r="C821" s="61" t="s">
        <v>1702</v>
      </c>
      <c r="D821" s="61" t="s">
        <v>7041</v>
      </c>
      <c r="E821" s="61" t="s">
        <v>7048</v>
      </c>
      <c r="F821" s="61" t="s">
        <v>6253</v>
      </c>
      <c r="G821" s="62" t="s">
        <v>1702</v>
      </c>
      <c r="H821" s="61" t="s">
        <v>248</v>
      </c>
      <c r="I821" s="61" t="s">
        <v>1675</v>
      </c>
      <c r="J821" s="61" t="s">
        <v>7043</v>
      </c>
      <c r="K821" s="61" t="s">
        <v>7048</v>
      </c>
      <c r="L821" s="61" t="s">
        <v>2032</v>
      </c>
      <c r="M821" s="61" t="s">
        <v>1702</v>
      </c>
      <c r="N821" s="61" t="s">
        <v>1702</v>
      </c>
      <c r="O821" s="61" t="s">
        <v>1941</v>
      </c>
      <c r="P821" s="61">
        <v>1</v>
      </c>
      <c r="Q821" s="61">
        <v>83</v>
      </c>
      <c r="R821" s="61">
        <v>206</v>
      </c>
      <c r="S821" s="61" t="s">
        <v>6352</v>
      </c>
      <c r="T821" s="61" t="s">
        <v>6352</v>
      </c>
      <c r="U821" s="61" t="s">
        <v>2041</v>
      </c>
      <c r="V821" s="61" t="s">
        <v>7049</v>
      </c>
      <c r="W821" s="61" t="s">
        <v>1938</v>
      </c>
      <c r="X821" s="61" t="s">
        <v>1447</v>
      </c>
      <c r="Y821" s="61" t="s">
        <v>5974</v>
      </c>
      <c r="Z821" s="62">
        <v>500</v>
      </c>
      <c r="AA821" s="61">
        <v>61</v>
      </c>
      <c r="AB821" s="62">
        <v>500</v>
      </c>
      <c r="AC821" s="61">
        <v>61</v>
      </c>
      <c r="AD821" s="62">
        <v>500</v>
      </c>
      <c r="AE821" s="61">
        <v>61</v>
      </c>
      <c r="AF821" s="61" t="s">
        <v>2194</v>
      </c>
      <c r="AG821" s="61" t="s">
        <v>1959</v>
      </c>
      <c r="AH821" s="61" t="s">
        <v>1702</v>
      </c>
      <c r="AI821" s="61">
        <v>0</v>
      </c>
      <c r="AJ821" s="61" t="s">
        <v>6228</v>
      </c>
      <c r="AK821" s="62">
        <v>2026</v>
      </c>
      <c r="AL821" s="62">
        <v>5</v>
      </c>
      <c r="AM821" s="62">
        <v>0</v>
      </c>
      <c r="AN821" s="62">
        <v>0</v>
      </c>
      <c r="AO821" s="62">
        <v>3</v>
      </c>
      <c r="AP821" s="61" t="s">
        <v>248</v>
      </c>
      <c r="AQ821" s="61" t="s">
        <v>1221</v>
      </c>
      <c r="AR821" s="61" t="s">
        <v>6353</v>
      </c>
      <c r="AS821" s="61" t="s">
        <v>5975</v>
      </c>
      <c r="AT821" s="61" t="s">
        <v>1702</v>
      </c>
      <c r="AU821" s="61" t="b">
        <v>0</v>
      </c>
      <c r="AV821" s="61" t="b">
        <v>0</v>
      </c>
      <c r="AW821" s="61" t="s">
        <v>1702</v>
      </c>
      <c r="AX821" s="61" t="s">
        <v>1702</v>
      </c>
      <c r="AY821" s="61">
        <v>0</v>
      </c>
      <c r="AZ821" s="61">
        <v>0</v>
      </c>
      <c r="BA821" s="61">
        <v>0</v>
      </c>
      <c r="BB821" s="61" t="s">
        <v>5976</v>
      </c>
      <c r="BC821" s="61">
        <v>1</v>
      </c>
      <c r="BD821" s="61" t="b">
        <v>0</v>
      </c>
      <c r="BH821" s="47" t="s">
        <v>1197</v>
      </c>
      <c r="BI821" s="47" t="str">
        <f t="shared" si="24"/>
        <v>Z18</v>
      </c>
      <c r="BJ821" s="47">
        <v>1219</v>
      </c>
    </row>
    <row r="822" spans="1:62" hidden="1">
      <c r="A822" s="61" t="b">
        <v>0</v>
      </c>
      <c r="B822" s="62">
        <v>13047</v>
      </c>
      <c r="C822" s="61" t="s">
        <v>1702</v>
      </c>
      <c r="D822" s="61" t="s">
        <v>7041</v>
      </c>
      <c r="E822" s="61" t="s">
        <v>7050</v>
      </c>
      <c r="F822" s="61" t="s">
        <v>6253</v>
      </c>
      <c r="G822" s="62" t="s">
        <v>1702</v>
      </c>
      <c r="H822" s="61" t="s">
        <v>248</v>
      </c>
      <c r="I822" s="61" t="s">
        <v>1675</v>
      </c>
      <c r="J822" s="61" t="s">
        <v>7043</v>
      </c>
      <c r="K822" s="61" t="s">
        <v>7050</v>
      </c>
      <c r="L822" s="61" t="s">
        <v>2032</v>
      </c>
      <c r="M822" s="61" t="s">
        <v>1702</v>
      </c>
      <c r="N822" s="61" t="s">
        <v>1702</v>
      </c>
      <c r="O822" s="61" t="s">
        <v>1941</v>
      </c>
      <c r="P822" s="61">
        <v>1</v>
      </c>
      <c r="Q822" s="61">
        <v>83</v>
      </c>
      <c r="R822" s="61">
        <v>206</v>
      </c>
      <c r="S822" s="61" t="s">
        <v>6352</v>
      </c>
      <c r="T822" s="61" t="s">
        <v>6352</v>
      </c>
      <c r="U822" s="61" t="s">
        <v>2041</v>
      </c>
      <c r="V822" s="61" t="s">
        <v>7049</v>
      </c>
      <c r="W822" s="61" t="s">
        <v>1938</v>
      </c>
      <c r="X822" s="61" t="s">
        <v>1447</v>
      </c>
      <c r="Y822" s="61" t="s">
        <v>5974</v>
      </c>
      <c r="Z822" s="62">
        <v>215</v>
      </c>
      <c r="AA822" s="61">
        <v>24</v>
      </c>
      <c r="AB822" s="62">
        <v>215</v>
      </c>
      <c r="AC822" s="61">
        <v>24</v>
      </c>
      <c r="AD822" s="62">
        <v>215</v>
      </c>
      <c r="AE822" s="61">
        <v>24</v>
      </c>
      <c r="AF822" s="61" t="s">
        <v>2194</v>
      </c>
      <c r="AG822" s="61" t="s">
        <v>1959</v>
      </c>
      <c r="AH822" s="61" t="s">
        <v>1702</v>
      </c>
      <c r="AI822" s="61">
        <v>0</v>
      </c>
      <c r="AJ822" s="61" t="s">
        <v>6228</v>
      </c>
      <c r="AK822" s="62">
        <v>2026</v>
      </c>
      <c r="AL822" s="62">
        <v>5</v>
      </c>
      <c r="AM822" s="62">
        <v>0</v>
      </c>
      <c r="AN822" s="62">
        <v>0</v>
      </c>
      <c r="AO822" s="62">
        <v>3</v>
      </c>
      <c r="AP822" s="61" t="s">
        <v>248</v>
      </c>
      <c r="AQ822" s="61" t="s">
        <v>1221</v>
      </c>
      <c r="AR822" s="61" t="s">
        <v>6353</v>
      </c>
      <c r="AS822" s="61" t="s">
        <v>5975</v>
      </c>
      <c r="AT822" s="61" t="s">
        <v>1702</v>
      </c>
      <c r="AU822" s="61" t="b">
        <v>0</v>
      </c>
      <c r="AV822" s="61" t="b">
        <v>0</v>
      </c>
      <c r="AW822" s="61" t="s">
        <v>1702</v>
      </c>
      <c r="AX822" s="61" t="s">
        <v>1702</v>
      </c>
      <c r="AY822" s="61">
        <v>0</v>
      </c>
      <c r="AZ822" s="61">
        <v>0</v>
      </c>
      <c r="BA822" s="61">
        <v>0</v>
      </c>
      <c r="BB822" s="61" t="s">
        <v>5976</v>
      </c>
      <c r="BC822" s="61">
        <v>1</v>
      </c>
      <c r="BD822" s="61" t="b">
        <v>0</v>
      </c>
      <c r="BH822" s="47" t="s">
        <v>1197</v>
      </c>
      <c r="BI822" s="47" t="str">
        <f t="shared" si="24"/>
        <v>Z18</v>
      </c>
      <c r="BJ822" s="47">
        <v>1219</v>
      </c>
    </row>
    <row r="823" spans="1:62" hidden="1">
      <c r="A823" s="61" t="b">
        <v>0</v>
      </c>
      <c r="B823" s="62">
        <v>13048</v>
      </c>
      <c r="C823" s="61" t="s">
        <v>1702</v>
      </c>
      <c r="D823" s="61" t="s">
        <v>7041</v>
      </c>
      <c r="E823" s="61" t="s">
        <v>7051</v>
      </c>
      <c r="F823" s="61" t="s">
        <v>6253</v>
      </c>
      <c r="G823" s="62" t="s">
        <v>1702</v>
      </c>
      <c r="H823" s="61" t="s">
        <v>248</v>
      </c>
      <c r="I823" s="61" t="s">
        <v>1675</v>
      </c>
      <c r="J823" s="61" t="s">
        <v>7043</v>
      </c>
      <c r="K823" s="61" t="s">
        <v>7052</v>
      </c>
      <c r="L823" s="61" t="s">
        <v>2032</v>
      </c>
      <c r="M823" s="61" t="s">
        <v>1702</v>
      </c>
      <c r="N823" s="61" t="s">
        <v>1702</v>
      </c>
      <c r="O823" s="61" t="s">
        <v>1941</v>
      </c>
      <c r="P823" s="61">
        <v>1</v>
      </c>
      <c r="Q823" s="61">
        <v>83</v>
      </c>
      <c r="R823" s="61">
        <v>206</v>
      </c>
      <c r="S823" s="61" t="s">
        <v>6352</v>
      </c>
      <c r="T823" s="61" t="s">
        <v>6352</v>
      </c>
      <c r="U823" s="61" t="s">
        <v>2041</v>
      </c>
      <c r="V823" s="61" t="s">
        <v>7049</v>
      </c>
      <c r="W823" s="61" t="s">
        <v>1938</v>
      </c>
      <c r="X823" s="61" t="s">
        <v>1447</v>
      </c>
      <c r="Y823" s="61" t="s">
        <v>5974</v>
      </c>
      <c r="Z823" s="62">
        <v>254</v>
      </c>
      <c r="AA823" s="61">
        <v>34</v>
      </c>
      <c r="AB823" s="62">
        <v>254</v>
      </c>
      <c r="AC823" s="61">
        <v>34</v>
      </c>
      <c r="AD823" s="62">
        <v>254</v>
      </c>
      <c r="AE823" s="61">
        <v>34</v>
      </c>
      <c r="AF823" s="61" t="s">
        <v>2194</v>
      </c>
      <c r="AG823" s="61" t="s">
        <v>3734</v>
      </c>
      <c r="AH823" s="61" t="s">
        <v>7053</v>
      </c>
      <c r="AI823" s="61">
        <v>0</v>
      </c>
      <c r="AJ823" s="61" t="s">
        <v>6228</v>
      </c>
      <c r="AK823" s="62">
        <v>2026</v>
      </c>
      <c r="AL823" s="62">
        <v>5</v>
      </c>
      <c r="AM823" s="62">
        <v>0</v>
      </c>
      <c r="AN823" s="62">
        <v>0</v>
      </c>
      <c r="AO823" s="62">
        <v>3</v>
      </c>
      <c r="AP823" s="61" t="s">
        <v>248</v>
      </c>
      <c r="AQ823" s="61" t="s">
        <v>1221</v>
      </c>
      <c r="AR823" s="61" t="s">
        <v>6353</v>
      </c>
      <c r="AS823" s="61" t="s">
        <v>5975</v>
      </c>
      <c r="AT823" s="61" t="s">
        <v>1702</v>
      </c>
      <c r="AU823" s="61" t="b">
        <v>0</v>
      </c>
      <c r="AV823" s="61" t="b">
        <v>0</v>
      </c>
      <c r="AW823" s="61" t="s">
        <v>1702</v>
      </c>
      <c r="AX823" s="61" t="s">
        <v>1702</v>
      </c>
      <c r="AY823" s="61">
        <v>0</v>
      </c>
      <c r="AZ823" s="61">
        <v>0</v>
      </c>
      <c r="BA823" s="61">
        <v>0</v>
      </c>
      <c r="BB823" s="61" t="s">
        <v>5976</v>
      </c>
      <c r="BC823" s="61">
        <v>1</v>
      </c>
      <c r="BD823" s="61" t="b">
        <v>0</v>
      </c>
      <c r="BH823" s="47" t="s">
        <v>1197</v>
      </c>
      <c r="BI823" s="47" t="str">
        <f t="shared" si="24"/>
        <v>Z18</v>
      </c>
      <c r="BJ823" s="47">
        <v>1219</v>
      </c>
    </row>
    <row r="824" spans="1:62" hidden="1">
      <c r="A824" s="61" t="b">
        <v>0</v>
      </c>
      <c r="B824" s="62">
        <v>13049</v>
      </c>
      <c r="C824" s="61" t="s">
        <v>7054</v>
      </c>
      <c r="D824" s="61" t="s">
        <v>5970</v>
      </c>
      <c r="E824" s="61" t="s">
        <v>5971</v>
      </c>
      <c r="F824" s="61" t="s">
        <v>2030</v>
      </c>
      <c r="G824" s="62" t="s">
        <v>1702</v>
      </c>
      <c r="H824" s="61" t="s">
        <v>820</v>
      </c>
      <c r="I824" s="61" t="s">
        <v>1675</v>
      </c>
      <c r="J824" s="61" t="s">
        <v>5972</v>
      </c>
      <c r="K824" s="61" t="s">
        <v>5971</v>
      </c>
      <c r="L824" s="61" t="s">
        <v>2032</v>
      </c>
      <c r="M824" s="61" t="s">
        <v>1702</v>
      </c>
      <c r="N824" s="61" t="s">
        <v>1702</v>
      </c>
      <c r="O824" s="61" t="s">
        <v>1945</v>
      </c>
      <c r="P824" s="61">
        <v>1.2</v>
      </c>
      <c r="Q824" s="61">
        <v>863</v>
      </c>
      <c r="R824" s="61">
        <v>1086</v>
      </c>
      <c r="S824" s="61" t="s">
        <v>2895</v>
      </c>
      <c r="T824" s="61" t="s">
        <v>2895</v>
      </c>
      <c r="U824" s="61" t="s">
        <v>2041</v>
      </c>
      <c r="V824" s="61" t="s">
        <v>5973</v>
      </c>
      <c r="W824" s="61" t="s">
        <v>1938</v>
      </c>
      <c r="X824" s="61" t="s">
        <v>1447</v>
      </c>
      <c r="Y824" s="61" t="s">
        <v>5974</v>
      </c>
      <c r="Z824" s="62">
        <v>52</v>
      </c>
      <c r="AA824" s="61">
        <v>500</v>
      </c>
      <c r="AB824" s="62">
        <v>52</v>
      </c>
      <c r="AC824" s="61">
        <v>0</v>
      </c>
      <c r="AD824" s="62">
        <v>52</v>
      </c>
      <c r="AE824" s="61">
        <v>500</v>
      </c>
      <c r="AF824" s="61" t="s">
        <v>3928</v>
      </c>
      <c r="AG824" s="61" t="s">
        <v>1959</v>
      </c>
      <c r="AH824" s="61" t="s">
        <v>1702</v>
      </c>
      <c r="AI824" s="61">
        <v>0</v>
      </c>
      <c r="AJ824" s="61" t="s">
        <v>5503</v>
      </c>
      <c r="AK824" s="62">
        <v>2026</v>
      </c>
      <c r="AL824" s="62">
        <v>3</v>
      </c>
      <c r="AM824" s="62">
        <v>0</v>
      </c>
      <c r="AN824" s="62">
        <v>1</v>
      </c>
      <c r="AO824" s="62">
        <v>25</v>
      </c>
      <c r="AP824" s="61" t="s">
        <v>820</v>
      </c>
      <c r="AQ824" s="61" t="s">
        <v>1221</v>
      </c>
      <c r="AR824" s="61" t="s">
        <v>2896</v>
      </c>
      <c r="AS824" s="61" t="s">
        <v>5975</v>
      </c>
      <c r="AT824" s="61" t="s">
        <v>1702</v>
      </c>
      <c r="AU824" s="61" t="b">
        <v>1</v>
      </c>
      <c r="AV824" s="61" t="b">
        <v>0</v>
      </c>
      <c r="AW824" s="61" t="s">
        <v>1702</v>
      </c>
      <c r="AX824" s="61" t="s">
        <v>1702</v>
      </c>
      <c r="AY824" s="61">
        <v>0</v>
      </c>
      <c r="AZ824" s="61">
        <v>0</v>
      </c>
      <c r="BA824" s="61">
        <v>0</v>
      </c>
      <c r="BB824" s="61" t="s">
        <v>5976</v>
      </c>
      <c r="BC824" s="61">
        <v>2</v>
      </c>
      <c r="BD824" s="61" t="b">
        <v>0</v>
      </c>
      <c r="BH824" s="47" t="s">
        <v>1197</v>
      </c>
      <c r="BI824" s="47" t="str">
        <f t="shared" si="24"/>
        <v>Z22</v>
      </c>
      <c r="BJ824" s="47">
        <v>1219</v>
      </c>
    </row>
    <row r="825" spans="1:62" hidden="1">
      <c r="A825" s="61" t="b">
        <v>0</v>
      </c>
      <c r="B825" s="62">
        <v>13050</v>
      </c>
      <c r="C825" s="61" t="s">
        <v>1702</v>
      </c>
      <c r="D825" s="61" t="s">
        <v>5970</v>
      </c>
      <c r="E825" s="61" t="s">
        <v>5977</v>
      </c>
      <c r="F825" s="61" t="s">
        <v>2030</v>
      </c>
      <c r="G825" s="62" t="s">
        <v>1702</v>
      </c>
      <c r="H825" s="61" t="s">
        <v>820</v>
      </c>
      <c r="I825" s="61" t="s">
        <v>1675</v>
      </c>
      <c r="J825" s="61" t="s">
        <v>5972</v>
      </c>
      <c r="K825" s="61" t="s">
        <v>5978</v>
      </c>
      <c r="L825" s="61" t="s">
        <v>2032</v>
      </c>
      <c r="M825" s="61" t="s">
        <v>1702</v>
      </c>
      <c r="N825" s="61" t="s">
        <v>1702</v>
      </c>
      <c r="O825" s="61" t="s">
        <v>1945</v>
      </c>
      <c r="P825" s="61">
        <v>1.2</v>
      </c>
      <c r="Q825" s="61">
        <v>863</v>
      </c>
      <c r="R825" s="61">
        <v>1086</v>
      </c>
      <c r="S825" s="61" t="s">
        <v>2895</v>
      </c>
      <c r="T825" s="61" t="s">
        <v>1702</v>
      </c>
      <c r="U825" s="61" t="s">
        <v>2041</v>
      </c>
      <c r="V825" s="61" t="s">
        <v>5973</v>
      </c>
      <c r="W825" s="61" t="s">
        <v>1938</v>
      </c>
      <c r="X825" s="61" t="s">
        <v>1447</v>
      </c>
      <c r="Y825" s="61" t="s">
        <v>5974</v>
      </c>
      <c r="Z825" s="62">
        <v>16</v>
      </c>
      <c r="AA825" s="61">
        <v>150</v>
      </c>
      <c r="AB825" s="62">
        <v>16</v>
      </c>
      <c r="AC825" s="61">
        <v>150</v>
      </c>
      <c r="AD825" s="62">
        <v>16</v>
      </c>
      <c r="AE825" s="61">
        <v>150</v>
      </c>
      <c r="AF825" s="61" t="s">
        <v>3928</v>
      </c>
      <c r="AG825" s="61" t="s">
        <v>3734</v>
      </c>
      <c r="AH825" s="61" t="s">
        <v>5979</v>
      </c>
      <c r="AI825" s="61">
        <v>0</v>
      </c>
      <c r="AJ825" s="61" t="s">
        <v>5503</v>
      </c>
      <c r="AK825" s="62">
        <v>2026</v>
      </c>
      <c r="AL825" s="62">
        <v>3</v>
      </c>
      <c r="AM825" s="62">
        <v>0</v>
      </c>
      <c r="AN825" s="62">
        <v>1</v>
      </c>
      <c r="AO825" s="62">
        <v>25</v>
      </c>
      <c r="AP825" s="61" t="s">
        <v>820</v>
      </c>
      <c r="AQ825" s="61" t="s">
        <v>1221</v>
      </c>
      <c r="AR825" s="61" t="s">
        <v>2896</v>
      </c>
      <c r="AS825" s="61" t="s">
        <v>5975</v>
      </c>
      <c r="AT825" s="61" t="s">
        <v>1702</v>
      </c>
      <c r="AU825" s="61" t="b">
        <v>1</v>
      </c>
      <c r="AV825" s="61" t="b">
        <v>0</v>
      </c>
      <c r="AW825" s="61" t="s">
        <v>1702</v>
      </c>
      <c r="AX825" s="61" t="s">
        <v>1702</v>
      </c>
      <c r="AY825" s="61">
        <v>0</v>
      </c>
      <c r="AZ825" s="61">
        <v>0</v>
      </c>
      <c r="BA825" s="61">
        <v>0</v>
      </c>
      <c r="BB825" s="61" t="s">
        <v>5976</v>
      </c>
      <c r="BC825" s="61">
        <v>2</v>
      </c>
      <c r="BD825" s="61" t="b">
        <v>0</v>
      </c>
      <c r="BH825" s="47" t="s">
        <v>1197</v>
      </c>
      <c r="BI825" s="47" t="str">
        <f t="shared" si="24"/>
        <v>Z22</v>
      </c>
      <c r="BJ825" s="47">
        <v>1219</v>
      </c>
    </row>
    <row r="826" spans="1:62" hidden="1">
      <c r="A826" s="61" t="b">
        <v>0</v>
      </c>
      <c r="B826" s="62">
        <v>13056</v>
      </c>
      <c r="C826" s="61" t="s">
        <v>1702</v>
      </c>
      <c r="D826" s="61" t="s">
        <v>4532</v>
      </c>
      <c r="E826" s="61" t="s">
        <v>7055</v>
      </c>
      <c r="F826" s="61" t="s">
        <v>6272</v>
      </c>
      <c r="G826" s="62" t="s">
        <v>1702</v>
      </c>
      <c r="H826" s="61" t="s">
        <v>394</v>
      </c>
      <c r="I826" s="61" t="s">
        <v>1675</v>
      </c>
      <c r="J826" s="61" t="s">
        <v>4533</v>
      </c>
      <c r="K826" s="61" t="s">
        <v>7055</v>
      </c>
      <c r="L826" s="61" t="s">
        <v>2032</v>
      </c>
      <c r="M826" s="61" t="s">
        <v>1702</v>
      </c>
      <c r="N826" s="61" t="s">
        <v>1702</v>
      </c>
      <c r="O826" s="61" t="s">
        <v>1957</v>
      </c>
      <c r="P826" s="61">
        <v>0.8</v>
      </c>
      <c r="Q826" s="61">
        <v>930</v>
      </c>
      <c r="R826" s="61">
        <v>1585</v>
      </c>
      <c r="S826" s="61" t="s">
        <v>2273</v>
      </c>
      <c r="T826" s="61" t="s">
        <v>2273</v>
      </c>
      <c r="U826" s="61" t="s">
        <v>2041</v>
      </c>
      <c r="V826" s="61" t="s">
        <v>7056</v>
      </c>
      <c r="W826" s="61" t="s">
        <v>1955</v>
      </c>
      <c r="X826" s="61" t="s">
        <v>1447</v>
      </c>
      <c r="Y826" s="61" t="s">
        <v>4891</v>
      </c>
      <c r="Z826" s="62">
        <v>37</v>
      </c>
      <c r="AA826" s="61">
        <v>337</v>
      </c>
      <c r="AB826" s="62">
        <v>37</v>
      </c>
      <c r="AC826" s="61">
        <v>337</v>
      </c>
      <c r="AD826" s="62">
        <v>37</v>
      </c>
      <c r="AE826" s="61">
        <v>337</v>
      </c>
      <c r="AF826" s="61" t="s">
        <v>5675</v>
      </c>
      <c r="AG826" s="61" t="s">
        <v>1959</v>
      </c>
      <c r="AH826" s="61" t="s">
        <v>1702</v>
      </c>
      <c r="AI826" s="61">
        <v>0</v>
      </c>
      <c r="AJ826" s="61" t="s">
        <v>4220</v>
      </c>
      <c r="AK826" s="62">
        <v>2026</v>
      </c>
      <c r="AL826" s="62">
        <v>5</v>
      </c>
      <c r="AM826" s="62">
        <v>0</v>
      </c>
      <c r="AN826" s="62">
        <v>0</v>
      </c>
      <c r="AO826" s="62">
        <v>16</v>
      </c>
      <c r="AP826" s="61" t="s">
        <v>394</v>
      </c>
      <c r="AQ826" s="61" t="s">
        <v>1445</v>
      </c>
      <c r="AR826" s="61" t="s">
        <v>2276</v>
      </c>
      <c r="AS826" s="61" t="s">
        <v>4534</v>
      </c>
      <c r="AT826" s="61" t="s">
        <v>1702</v>
      </c>
      <c r="AU826" s="61" t="b">
        <v>0</v>
      </c>
      <c r="AV826" s="61" t="b">
        <v>0</v>
      </c>
      <c r="AW826" s="61" t="s">
        <v>1702</v>
      </c>
      <c r="AX826" s="61" t="s">
        <v>1702</v>
      </c>
      <c r="AY826" s="61">
        <v>0</v>
      </c>
      <c r="AZ826" s="61">
        <v>0</v>
      </c>
      <c r="BA826" s="61">
        <v>0</v>
      </c>
      <c r="BB826" s="61" t="s">
        <v>3635</v>
      </c>
      <c r="BC826" s="61">
        <v>3</v>
      </c>
      <c r="BD826" s="61" t="b">
        <v>0</v>
      </c>
      <c r="BH826" s="47" t="str">
        <f t="shared" si="25"/>
        <v>SGCD</v>
      </c>
      <c r="BI826" s="47" t="str">
        <f t="shared" si="24"/>
        <v>Z22</v>
      </c>
      <c r="BJ826" s="47">
        <v>935</v>
      </c>
    </row>
    <row r="827" spans="1:62" hidden="1">
      <c r="A827" s="61" t="b">
        <v>0</v>
      </c>
      <c r="B827" s="62">
        <v>13057</v>
      </c>
      <c r="C827" s="61" t="s">
        <v>1702</v>
      </c>
      <c r="D827" s="61" t="s">
        <v>4532</v>
      </c>
      <c r="E827" s="61" t="s">
        <v>7057</v>
      </c>
      <c r="F827" s="61" t="s">
        <v>1702</v>
      </c>
      <c r="G827" s="62" t="s">
        <v>1702</v>
      </c>
      <c r="H827" s="61" t="s">
        <v>1702</v>
      </c>
      <c r="I827" s="61" t="s">
        <v>1675</v>
      </c>
      <c r="J827" s="61" t="s">
        <v>4533</v>
      </c>
      <c r="K827" s="61" t="s">
        <v>7058</v>
      </c>
      <c r="L827" s="61" t="s">
        <v>2032</v>
      </c>
      <c r="M827" s="61" t="s">
        <v>1702</v>
      </c>
      <c r="N827" s="61" t="s">
        <v>1702</v>
      </c>
      <c r="O827" s="61" t="s">
        <v>1957</v>
      </c>
      <c r="P827" s="61">
        <v>0.8</v>
      </c>
      <c r="Q827" s="61">
        <v>930</v>
      </c>
      <c r="R827" s="61">
        <v>1585</v>
      </c>
      <c r="S827" s="61" t="s">
        <v>2273</v>
      </c>
      <c r="T827" s="61" t="s">
        <v>1702</v>
      </c>
      <c r="U827" s="61" t="s">
        <v>2041</v>
      </c>
      <c r="V827" s="61" t="s">
        <v>7056</v>
      </c>
      <c r="W827" s="61" t="s">
        <v>1955</v>
      </c>
      <c r="X827" s="61" t="s">
        <v>1447</v>
      </c>
      <c r="Y827" s="61" t="s">
        <v>4891</v>
      </c>
      <c r="Z827" s="62">
        <v>26</v>
      </c>
      <c r="AA827" s="61">
        <v>237</v>
      </c>
      <c r="AB827" s="62">
        <v>26</v>
      </c>
      <c r="AC827" s="61">
        <v>237</v>
      </c>
      <c r="AD827" s="62">
        <v>26</v>
      </c>
      <c r="AE827" s="61">
        <v>237</v>
      </c>
      <c r="AF827" s="61" t="s">
        <v>5675</v>
      </c>
      <c r="AG827" s="61" t="s">
        <v>3734</v>
      </c>
      <c r="AH827" s="61" t="s">
        <v>7059</v>
      </c>
      <c r="AI827" s="61">
        <v>0</v>
      </c>
      <c r="AJ827" s="61" t="s">
        <v>4220</v>
      </c>
      <c r="AK827" s="62">
        <v>2026</v>
      </c>
      <c r="AL827" s="62">
        <v>5</v>
      </c>
      <c r="AM827" s="62">
        <v>0</v>
      </c>
      <c r="AN827" s="62">
        <v>0</v>
      </c>
      <c r="AO827" s="62">
        <v>16</v>
      </c>
      <c r="AP827" s="61" t="s">
        <v>1702</v>
      </c>
      <c r="AQ827" s="61" t="s">
        <v>1702</v>
      </c>
      <c r="AR827" s="61" t="s">
        <v>1702</v>
      </c>
      <c r="AS827" s="61" t="s">
        <v>4534</v>
      </c>
      <c r="AT827" s="61" t="s">
        <v>1702</v>
      </c>
      <c r="AU827" s="61" t="b">
        <v>0</v>
      </c>
      <c r="AV827" s="61" t="b">
        <v>0</v>
      </c>
      <c r="AW827" s="61" t="s">
        <v>1702</v>
      </c>
      <c r="AX827" s="61" t="s">
        <v>1702</v>
      </c>
      <c r="AY827" s="61">
        <v>0</v>
      </c>
      <c r="AZ827" s="61">
        <v>0</v>
      </c>
      <c r="BA827" s="61">
        <v>0</v>
      </c>
      <c r="BB827" s="61" t="s">
        <v>3635</v>
      </c>
      <c r="BC827" s="61">
        <v>3</v>
      </c>
      <c r="BD827" s="61" t="b">
        <v>0</v>
      </c>
      <c r="BH827" s="47" t="str">
        <f t="shared" si="25"/>
        <v>SGCD</v>
      </c>
      <c r="BI827" s="47" t="str">
        <f t="shared" si="24"/>
        <v>Z22</v>
      </c>
      <c r="BJ827" s="47">
        <v>935</v>
      </c>
    </row>
    <row r="828" spans="1:62" hidden="1">
      <c r="A828" s="61" t="b">
        <v>0</v>
      </c>
      <c r="B828" s="62">
        <v>13058</v>
      </c>
      <c r="C828" s="61" t="s">
        <v>1702</v>
      </c>
      <c r="D828" s="61" t="s">
        <v>4892</v>
      </c>
      <c r="E828" s="61" t="s">
        <v>7060</v>
      </c>
      <c r="F828" s="61" t="s">
        <v>5520</v>
      </c>
      <c r="G828" s="62" t="s">
        <v>1702</v>
      </c>
      <c r="H828" s="61" t="s">
        <v>1167</v>
      </c>
      <c r="I828" s="61" t="s">
        <v>1675</v>
      </c>
      <c r="J828" s="61" t="s">
        <v>4893</v>
      </c>
      <c r="K828" s="61" t="s">
        <v>7060</v>
      </c>
      <c r="L828" s="61" t="s">
        <v>2032</v>
      </c>
      <c r="M828" s="61" t="s">
        <v>1894</v>
      </c>
      <c r="N828" s="61" t="s">
        <v>1702</v>
      </c>
      <c r="O828" s="61" t="s">
        <v>1947</v>
      </c>
      <c r="P828" s="61">
        <v>2</v>
      </c>
      <c r="Q828" s="61">
        <v>89.9</v>
      </c>
      <c r="R828" s="61">
        <v>256</v>
      </c>
      <c r="S828" s="61" t="s">
        <v>2958</v>
      </c>
      <c r="T828" s="61" t="s">
        <v>7061</v>
      </c>
      <c r="U828" s="61" t="s">
        <v>2041</v>
      </c>
      <c r="V828" s="61" t="s">
        <v>7062</v>
      </c>
      <c r="W828" s="61" t="s">
        <v>1938</v>
      </c>
      <c r="X828" s="61" t="s">
        <v>1447</v>
      </c>
      <c r="Y828" s="61" t="s">
        <v>4895</v>
      </c>
      <c r="Z828" s="62">
        <v>9</v>
      </c>
      <c r="AA828" s="61">
        <v>3</v>
      </c>
      <c r="AB828" s="62">
        <v>9</v>
      </c>
      <c r="AC828" s="61">
        <v>3</v>
      </c>
      <c r="AD828" s="62">
        <v>9</v>
      </c>
      <c r="AE828" s="61">
        <v>3</v>
      </c>
      <c r="AF828" s="61" t="s">
        <v>2194</v>
      </c>
      <c r="AG828" s="61" t="s">
        <v>1959</v>
      </c>
      <c r="AH828" s="61" t="s">
        <v>1702</v>
      </c>
      <c r="AI828" s="61">
        <v>0</v>
      </c>
      <c r="AJ828" s="61" t="s">
        <v>7063</v>
      </c>
      <c r="AK828" s="62">
        <v>2026</v>
      </c>
      <c r="AL828" s="62">
        <v>4</v>
      </c>
      <c r="AM828" s="62">
        <v>0</v>
      </c>
      <c r="AN828" s="62">
        <v>1</v>
      </c>
      <c r="AO828" s="62">
        <v>0</v>
      </c>
      <c r="AP828" s="61" t="s">
        <v>1167</v>
      </c>
      <c r="AQ828" s="61" t="s">
        <v>1227</v>
      </c>
      <c r="AR828" s="61" t="s">
        <v>7064</v>
      </c>
      <c r="AS828" s="61" t="s">
        <v>4894</v>
      </c>
      <c r="AT828" s="61" t="s">
        <v>1702</v>
      </c>
      <c r="AU828" s="61" t="b">
        <v>1</v>
      </c>
      <c r="AV828" s="61" t="b">
        <v>0</v>
      </c>
      <c r="AW828" s="61" t="s">
        <v>1702</v>
      </c>
      <c r="AX828" s="61" t="s">
        <v>1702</v>
      </c>
      <c r="AY828" s="61">
        <v>0</v>
      </c>
      <c r="AZ828" s="61">
        <v>0</v>
      </c>
      <c r="BA828" s="61">
        <v>0</v>
      </c>
      <c r="BB828" s="61" t="s">
        <v>3632</v>
      </c>
      <c r="BC828" s="61">
        <v>7</v>
      </c>
      <c r="BD828" s="61" t="b">
        <v>0</v>
      </c>
      <c r="BH828" s="47" t="s">
        <v>1197</v>
      </c>
      <c r="BI828" s="47" t="str">
        <f t="shared" si="24"/>
        <v>Z08</v>
      </c>
      <c r="BJ828" s="47">
        <v>1219</v>
      </c>
    </row>
    <row r="829" spans="1:62" hidden="1">
      <c r="A829" s="61" t="b">
        <v>0</v>
      </c>
      <c r="B829" s="62">
        <v>13059</v>
      </c>
      <c r="C829" s="61" t="s">
        <v>1702</v>
      </c>
      <c r="D829" s="61" t="s">
        <v>4896</v>
      </c>
      <c r="E829" s="61" t="s">
        <v>7065</v>
      </c>
      <c r="F829" s="61" t="s">
        <v>5483</v>
      </c>
      <c r="G829" s="62" t="s">
        <v>1702</v>
      </c>
      <c r="H829" s="61" t="s">
        <v>1179</v>
      </c>
      <c r="I829" s="61" t="s">
        <v>1675</v>
      </c>
      <c r="J829" s="61" t="s">
        <v>4897</v>
      </c>
      <c r="K829" s="61" t="s">
        <v>7065</v>
      </c>
      <c r="L829" s="61" t="s">
        <v>2032</v>
      </c>
      <c r="M829" s="61" t="s">
        <v>1894</v>
      </c>
      <c r="N829" s="61" t="s">
        <v>1702</v>
      </c>
      <c r="O829" s="61" t="s">
        <v>1947</v>
      </c>
      <c r="P829" s="61">
        <v>2</v>
      </c>
      <c r="Q829" s="61">
        <v>134</v>
      </c>
      <c r="R829" s="61">
        <v>0</v>
      </c>
      <c r="S829" s="61" t="s">
        <v>6069</v>
      </c>
      <c r="T829" s="61" t="s">
        <v>6069</v>
      </c>
      <c r="U829" s="61" t="s">
        <v>2041</v>
      </c>
      <c r="V829" s="61" t="s">
        <v>7066</v>
      </c>
      <c r="W829" s="61" t="s">
        <v>1938</v>
      </c>
      <c r="X829" s="61" t="s">
        <v>1447</v>
      </c>
      <c r="Y829" s="61" t="s">
        <v>4895</v>
      </c>
      <c r="Z829" s="62">
        <v>1</v>
      </c>
      <c r="AA829" s="61">
        <v>389</v>
      </c>
      <c r="AB829" s="62">
        <v>1</v>
      </c>
      <c r="AC829" s="61">
        <v>389</v>
      </c>
      <c r="AD829" s="62">
        <v>1</v>
      </c>
      <c r="AE829" s="61">
        <v>389</v>
      </c>
      <c r="AF829" s="61" t="s">
        <v>2537</v>
      </c>
      <c r="AG829" s="61" t="s">
        <v>1958</v>
      </c>
      <c r="AH829" s="61" t="s">
        <v>1702</v>
      </c>
      <c r="AI829" s="61">
        <v>0</v>
      </c>
      <c r="AJ829" s="61" t="s">
        <v>6792</v>
      </c>
      <c r="AK829" s="62">
        <v>2026</v>
      </c>
      <c r="AL829" s="62">
        <v>4</v>
      </c>
      <c r="AM829" s="62">
        <v>0</v>
      </c>
      <c r="AN829" s="62">
        <v>0</v>
      </c>
      <c r="AO829" s="62">
        <v>27</v>
      </c>
      <c r="AP829" s="61" t="s">
        <v>1179</v>
      </c>
      <c r="AQ829" s="61" t="s">
        <v>1227</v>
      </c>
      <c r="AR829" s="61" t="s">
        <v>2346</v>
      </c>
      <c r="AS829" s="61" t="s">
        <v>4898</v>
      </c>
      <c r="AT829" s="61" t="s">
        <v>1702</v>
      </c>
      <c r="AU829" s="61" t="b">
        <v>1</v>
      </c>
      <c r="AV829" s="61" t="b">
        <v>0</v>
      </c>
      <c r="AW829" s="61" t="s">
        <v>1702</v>
      </c>
      <c r="AX829" s="61" t="s">
        <v>1702</v>
      </c>
      <c r="AY829" s="61">
        <v>0</v>
      </c>
      <c r="AZ829" s="61">
        <v>0</v>
      </c>
      <c r="BA829" s="61">
        <v>0</v>
      </c>
      <c r="BB829" s="61" t="s">
        <v>3632</v>
      </c>
      <c r="BC829" s="61">
        <v>7</v>
      </c>
      <c r="BD829" s="61" t="b">
        <v>0</v>
      </c>
      <c r="BH829" s="47" t="s">
        <v>1197</v>
      </c>
      <c r="BI829" s="47" t="str">
        <f t="shared" si="24"/>
        <v>Z08</v>
      </c>
      <c r="BJ829" s="47">
        <v>1219</v>
      </c>
    </row>
    <row r="830" spans="1:62" hidden="1">
      <c r="A830" s="61" t="b">
        <v>0</v>
      </c>
      <c r="B830" s="62">
        <v>13060</v>
      </c>
      <c r="C830" s="61" t="s">
        <v>1702</v>
      </c>
      <c r="D830" s="61" t="s">
        <v>4899</v>
      </c>
      <c r="E830" s="61" t="s">
        <v>7067</v>
      </c>
      <c r="F830" s="61" t="s">
        <v>6204</v>
      </c>
      <c r="G830" s="62" t="s">
        <v>1702</v>
      </c>
      <c r="H830" s="61" t="s">
        <v>938</v>
      </c>
      <c r="I830" s="61" t="s">
        <v>1675</v>
      </c>
      <c r="J830" s="61" t="s">
        <v>4900</v>
      </c>
      <c r="K830" s="61" t="s">
        <v>7067</v>
      </c>
      <c r="L830" s="61" t="s">
        <v>2032</v>
      </c>
      <c r="M830" s="61" t="s">
        <v>1894</v>
      </c>
      <c r="N830" s="61" t="s">
        <v>1702</v>
      </c>
      <c r="O830" s="61" t="s">
        <v>1947</v>
      </c>
      <c r="P830" s="61">
        <v>2</v>
      </c>
      <c r="Q830" s="61">
        <v>213</v>
      </c>
      <c r="R830" s="61">
        <v>0</v>
      </c>
      <c r="S830" s="61" t="s">
        <v>5335</v>
      </c>
      <c r="T830" s="61" t="s">
        <v>5335</v>
      </c>
      <c r="U830" s="61" t="s">
        <v>2041</v>
      </c>
      <c r="V830" s="61" t="s">
        <v>7068</v>
      </c>
      <c r="W830" s="61" t="s">
        <v>1938</v>
      </c>
      <c r="X830" s="61" t="s">
        <v>1447</v>
      </c>
      <c r="Y830" s="61" t="s">
        <v>4895</v>
      </c>
      <c r="Z830" s="62">
        <v>1</v>
      </c>
      <c r="AA830" s="61">
        <v>579</v>
      </c>
      <c r="AB830" s="62">
        <v>1</v>
      </c>
      <c r="AC830" s="61">
        <v>579</v>
      </c>
      <c r="AD830" s="62">
        <v>1</v>
      </c>
      <c r="AE830" s="61">
        <v>579</v>
      </c>
      <c r="AF830" s="61" t="s">
        <v>2066</v>
      </c>
      <c r="AG830" s="61" t="s">
        <v>1959</v>
      </c>
      <c r="AH830" s="61" t="s">
        <v>1702</v>
      </c>
      <c r="AI830" s="61">
        <v>0</v>
      </c>
      <c r="AJ830" s="61" t="s">
        <v>6656</v>
      </c>
      <c r="AK830" s="62">
        <v>2026</v>
      </c>
      <c r="AL830" s="62">
        <v>4</v>
      </c>
      <c r="AM830" s="62">
        <v>0</v>
      </c>
      <c r="AN830" s="62">
        <v>0</v>
      </c>
      <c r="AO830" s="62">
        <v>25</v>
      </c>
      <c r="AP830" s="61" t="s">
        <v>938</v>
      </c>
      <c r="AQ830" s="61" t="s">
        <v>1270</v>
      </c>
      <c r="AR830" s="61" t="s">
        <v>5335</v>
      </c>
      <c r="AS830" s="61" t="s">
        <v>4901</v>
      </c>
      <c r="AT830" s="61" t="s">
        <v>1702</v>
      </c>
      <c r="AU830" s="61" t="b">
        <v>1</v>
      </c>
      <c r="AV830" s="61" t="b">
        <v>0</v>
      </c>
      <c r="AW830" s="61" t="s">
        <v>1702</v>
      </c>
      <c r="AX830" s="61" t="s">
        <v>1702</v>
      </c>
      <c r="AY830" s="61">
        <v>0</v>
      </c>
      <c r="AZ830" s="61">
        <v>0</v>
      </c>
      <c r="BA830" s="61">
        <v>0</v>
      </c>
      <c r="BB830" s="61" t="s">
        <v>3632</v>
      </c>
      <c r="BC830" s="61">
        <v>7</v>
      </c>
      <c r="BD830" s="61" t="b">
        <v>0</v>
      </c>
      <c r="BH830" s="47" t="s">
        <v>1197</v>
      </c>
      <c r="BI830" s="47" t="str">
        <f t="shared" si="24"/>
        <v>Z08</v>
      </c>
      <c r="BJ830" s="47">
        <v>1219</v>
      </c>
    </row>
    <row r="831" spans="1:62" hidden="1">
      <c r="A831" s="61" t="b">
        <v>0</v>
      </c>
      <c r="B831" s="62">
        <v>13061</v>
      </c>
      <c r="C831" s="61" t="s">
        <v>1702</v>
      </c>
      <c r="D831" s="61" t="s">
        <v>4899</v>
      </c>
      <c r="E831" s="61" t="s">
        <v>7069</v>
      </c>
      <c r="F831" s="61" t="s">
        <v>1702</v>
      </c>
      <c r="G831" s="62" t="s">
        <v>1702</v>
      </c>
      <c r="H831" s="61" t="s">
        <v>1702</v>
      </c>
      <c r="I831" s="61" t="s">
        <v>1675</v>
      </c>
      <c r="J831" s="61" t="s">
        <v>4900</v>
      </c>
      <c r="K831" s="61" t="s">
        <v>7069</v>
      </c>
      <c r="L831" s="61" t="s">
        <v>2032</v>
      </c>
      <c r="M831" s="61" t="s">
        <v>1894</v>
      </c>
      <c r="N831" s="61" t="s">
        <v>1702</v>
      </c>
      <c r="O831" s="61" t="s">
        <v>1947</v>
      </c>
      <c r="P831" s="61">
        <v>2</v>
      </c>
      <c r="Q831" s="61">
        <v>44</v>
      </c>
      <c r="R831" s="61">
        <v>0</v>
      </c>
      <c r="S831" s="61" t="s">
        <v>3512</v>
      </c>
      <c r="T831" s="61" t="s">
        <v>3512</v>
      </c>
      <c r="U831" s="61" t="s">
        <v>2041</v>
      </c>
      <c r="V831" s="61" t="s">
        <v>7068</v>
      </c>
      <c r="W831" s="61" t="s">
        <v>1938</v>
      </c>
      <c r="X831" s="61" t="s">
        <v>1447</v>
      </c>
      <c r="Y831" s="61" t="s">
        <v>4895</v>
      </c>
      <c r="Z831" s="62">
        <v>1</v>
      </c>
      <c r="AA831" s="61">
        <v>121</v>
      </c>
      <c r="AB831" s="62">
        <v>1</v>
      </c>
      <c r="AC831" s="61">
        <v>121</v>
      </c>
      <c r="AD831" s="62">
        <v>1</v>
      </c>
      <c r="AE831" s="61">
        <v>121</v>
      </c>
      <c r="AF831" s="61" t="s">
        <v>2666</v>
      </c>
      <c r="AG831" s="61" t="s">
        <v>1958</v>
      </c>
      <c r="AH831" s="61" t="s">
        <v>1702</v>
      </c>
      <c r="AI831" s="61">
        <v>0</v>
      </c>
      <c r="AJ831" s="61" t="s">
        <v>6656</v>
      </c>
      <c r="AK831" s="62">
        <v>2026</v>
      </c>
      <c r="AL831" s="62">
        <v>4</v>
      </c>
      <c r="AM831" s="62">
        <v>0</v>
      </c>
      <c r="AN831" s="62">
        <v>0</v>
      </c>
      <c r="AO831" s="62">
        <v>25</v>
      </c>
      <c r="AP831" s="61" t="s">
        <v>1702</v>
      </c>
      <c r="AQ831" s="61" t="s">
        <v>1702</v>
      </c>
      <c r="AR831" s="61" t="s">
        <v>1702</v>
      </c>
      <c r="AS831" s="61" t="s">
        <v>4901</v>
      </c>
      <c r="AT831" s="61" t="s">
        <v>1702</v>
      </c>
      <c r="AU831" s="61" t="b">
        <v>1</v>
      </c>
      <c r="AV831" s="61" t="b">
        <v>0</v>
      </c>
      <c r="AW831" s="61" t="s">
        <v>1702</v>
      </c>
      <c r="AX831" s="61" t="s">
        <v>1702</v>
      </c>
      <c r="AY831" s="61">
        <v>0</v>
      </c>
      <c r="AZ831" s="61">
        <v>0</v>
      </c>
      <c r="BA831" s="61">
        <v>0</v>
      </c>
      <c r="BB831" s="61" t="s">
        <v>3632</v>
      </c>
      <c r="BC831" s="61">
        <v>7</v>
      </c>
      <c r="BD831" s="61" t="b">
        <v>0</v>
      </c>
      <c r="BH831" s="47" t="s">
        <v>1197</v>
      </c>
      <c r="BI831" s="47" t="str">
        <f t="shared" si="24"/>
        <v>Z08</v>
      </c>
      <c r="BJ831" s="47">
        <v>1219</v>
      </c>
    </row>
    <row r="832" spans="1:62" hidden="1">
      <c r="A832" s="61" t="b">
        <v>0</v>
      </c>
      <c r="B832" s="62">
        <v>13062</v>
      </c>
      <c r="C832" s="61" t="s">
        <v>1702</v>
      </c>
      <c r="D832" s="61" t="s">
        <v>4899</v>
      </c>
      <c r="E832" s="61" t="s">
        <v>7070</v>
      </c>
      <c r="F832" s="61" t="s">
        <v>5489</v>
      </c>
      <c r="G832" s="62" t="s">
        <v>1702</v>
      </c>
      <c r="H832" s="61" t="s">
        <v>630</v>
      </c>
      <c r="I832" s="61" t="s">
        <v>1675</v>
      </c>
      <c r="J832" s="61" t="s">
        <v>4900</v>
      </c>
      <c r="K832" s="61" t="s">
        <v>7070</v>
      </c>
      <c r="L832" s="61" t="s">
        <v>2032</v>
      </c>
      <c r="M832" s="61" t="s">
        <v>1894</v>
      </c>
      <c r="N832" s="61" t="s">
        <v>1702</v>
      </c>
      <c r="O832" s="61" t="s">
        <v>1947</v>
      </c>
      <c r="P832" s="61">
        <v>2</v>
      </c>
      <c r="Q832" s="61">
        <v>185</v>
      </c>
      <c r="R832" s="61">
        <v>693</v>
      </c>
      <c r="S832" s="61" t="s">
        <v>3024</v>
      </c>
      <c r="T832" s="61" t="s">
        <v>3024</v>
      </c>
      <c r="U832" s="61" t="s">
        <v>2041</v>
      </c>
      <c r="V832" s="61" t="s">
        <v>7071</v>
      </c>
      <c r="W832" s="61" t="s">
        <v>1938</v>
      </c>
      <c r="X832" s="61" t="s">
        <v>1447</v>
      </c>
      <c r="Y832" s="61" t="s">
        <v>4895</v>
      </c>
      <c r="Z832" s="62">
        <v>16</v>
      </c>
      <c r="AA832" s="61">
        <v>33</v>
      </c>
      <c r="AB832" s="62">
        <v>16</v>
      </c>
      <c r="AC832" s="61">
        <v>33</v>
      </c>
      <c r="AD832" s="62">
        <v>16</v>
      </c>
      <c r="AE832" s="61">
        <v>33</v>
      </c>
      <c r="AF832" s="61" t="s">
        <v>2209</v>
      </c>
      <c r="AG832" s="61" t="s">
        <v>1959</v>
      </c>
      <c r="AH832" s="61" t="s">
        <v>1702</v>
      </c>
      <c r="AI832" s="61">
        <v>0</v>
      </c>
      <c r="AJ832" s="61" t="s">
        <v>6683</v>
      </c>
      <c r="AK832" s="62">
        <v>2026</v>
      </c>
      <c r="AL832" s="62">
        <v>4</v>
      </c>
      <c r="AM832" s="62">
        <v>0</v>
      </c>
      <c r="AN832" s="62">
        <v>0</v>
      </c>
      <c r="AO832" s="62">
        <v>21</v>
      </c>
      <c r="AP832" s="61" t="s">
        <v>630</v>
      </c>
      <c r="AQ832" s="61" t="s">
        <v>1270</v>
      </c>
      <c r="AR832" s="61" t="s">
        <v>3025</v>
      </c>
      <c r="AS832" s="61" t="s">
        <v>4901</v>
      </c>
      <c r="AT832" s="61" t="s">
        <v>1702</v>
      </c>
      <c r="AU832" s="61" t="b">
        <v>1</v>
      </c>
      <c r="AV832" s="61" t="b">
        <v>0</v>
      </c>
      <c r="AW832" s="61" t="s">
        <v>1702</v>
      </c>
      <c r="AX832" s="61" t="s">
        <v>1702</v>
      </c>
      <c r="AY832" s="61">
        <v>0</v>
      </c>
      <c r="AZ832" s="61">
        <v>0</v>
      </c>
      <c r="BA832" s="61">
        <v>0</v>
      </c>
      <c r="BB832" s="61" t="s">
        <v>3632</v>
      </c>
      <c r="BC832" s="61">
        <v>7</v>
      </c>
      <c r="BD832" s="61" t="b">
        <v>0</v>
      </c>
      <c r="BH832" s="47" t="s">
        <v>1197</v>
      </c>
      <c r="BI832" s="47" t="str">
        <f t="shared" si="24"/>
        <v>Z08</v>
      </c>
      <c r="BJ832" s="47">
        <v>1219</v>
      </c>
    </row>
    <row r="833" spans="1:62" hidden="1">
      <c r="A833" s="61" t="b">
        <v>0</v>
      </c>
      <c r="B833" s="62">
        <v>13063</v>
      </c>
      <c r="C833" s="61" t="s">
        <v>1702</v>
      </c>
      <c r="D833" s="61" t="s">
        <v>4899</v>
      </c>
      <c r="E833" s="61" t="s">
        <v>7072</v>
      </c>
      <c r="F833" s="61" t="s">
        <v>5487</v>
      </c>
      <c r="G833" s="62" t="s">
        <v>1702</v>
      </c>
      <c r="H833" s="61" t="s">
        <v>1162</v>
      </c>
      <c r="I833" s="61" t="s">
        <v>1675</v>
      </c>
      <c r="J833" s="61" t="s">
        <v>4900</v>
      </c>
      <c r="K833" s="61" t="s">
        <v>7072</v>
      </c>
      <c r="L833" s="61" t="s">
        <v>2032</v>
      </c>
      <c r="M833" s="61" t="s">
        <v>1894</v>
      </c>
      <c r="N833" s="61" t="s">
        <v>1702</v>
      </c>
      <c r="O833" s="61" t="s">
        <v>1947</v>
      </c>
      <c r="P833" s="61">
        <v>2</v>
      </c>
      <c r="Q833" s="61">
        <v>77</v>
      </c>
      <c r="R833" s="61">
        <v>1150</v>
      </c>
      <c r="S833" s="61" t="s">
        <v>2796</v>
      </c>
      <c r="T833" s="61" t="s">
        <v>2796</v>
      </c>
      <c r="U833" s="61" t="s">
        <v>2041</v>
      </c>
      <c r="V833" s="61" t="s">
        <v>7073</v>
      </c>
      <c r="W833" s="61" t="s">
        <v>1938</v>
      </c>
      <c r="X833" s="61" t="s">
        <v>1447</v>
      </c>
      <c r="Y833" s="61" t="s">
        <v>4895</v>
      </c>
      <c r="Z833" s="62">
        <v>35</v>
      </c>
      <c r="AA833" s="61">
        <v>49</v>
      </c>
      <c r="AB833" s="62">
        <v>35</v>
      </c>
      <c r="AC833" s="61">
        <v>49</v>
      </c>
      <c r="AD833" s="62">
        <v>35</v>
      </c>
      <c r="AE833" s="61">
        <v>49</v>
      </c>
      <c r="AF833" s="61" t="s">
        <v>2206</v>
      </c>
      <c r="AG833" s="61" t="s">
        <v>1959</v>
      </c>
      <c r="AH833" s="61" t="s">
        <v>1702</v>
      </c>
      <c r="AI833" s="61">
        <v>0</v>
      </c>
      <c r="AJ833" s="61" t="s">
        <v>6758</v>
      </c>
      <c r="AK833" s="62">
        <v>2026</v>
      </c>
      <c r="AL833" s="62">
        <v>5</v>
      </c>
      <c r="AM833" s="62">
        <v>0</v>
      </c>
      <c r="AN833" s="62">
        <v>0</v>
      </c>
      <c r="AO833" s="62">
        <v>10</v>
      </c>
      <c r="AP833" s="61" t="s">
        <v>1162</v>
      </c>
      <c r="AQ833" s="61" t="s">
        <v>1227</v>
      </c>
      <c r="AR833" s="61" t="s">
        <v>4076</v>
      </c>
      <c r="AS833" s="61" t="s">
        <v>4901</v>
      </c>
      <c r="AT833" s="61" t="s">
        <v>1702</v>
      </c>
      <c r="AU833" s="61" t="b">
        <v>0</v>
      </c>
      <c r="AV833" s="61" t="b">
        <v>0</v>
      </c>
      <c r="AW833" s="61" t="s">
        <v>1702</v>
      </c>
      <c r="AX833" s="61" t="s">
        <v>1702</v>
      </c>
      <c r="AY833" s="61">
        <v>0</v>
      </c>
      <c r="AZ833" s="61">
        <v>0</v>
      </c>
      <c r="BA833" s="61">
        <v>0</v>
      </c>
      <c r="BB833" s="61" t="s">
        <v>3632</v>
      </c>
      <c r="BC833" s="61">
        <v>7</v>
      </c>
      <c r="BD833" s="61" t="b">
        <v>0</v>
      </c>
      <c r="BH833" s="47" t="s">
        <v>1197</v>
      </c>
      <c r="BI833" s="47" t="str">
        <f t="shared" si="24"/>
        <v>Z08</v>
      </c>
      <c r="BJ833" s="47">
        <v>1219</v>
      </c>
    </row>
    <row r="834" spans="1:62" hidden="1">
      <c r="A834" s="61" t="b">
        <v>0</v>
      </c>
      <c r="B834" s="62">
        <v>13064</v>
      </c>
      <c r="C834" s="61" t="s">
        <v>1702</v>
      </c>
      <c r="D834" s="61" t="s">
        <v>4899</v>
      </c>
      <c r="E834" s="61" t="s">
        <v>7074</v>
      </c>
      <c r="F834" s="61" t="s">
        <v>6224</v>
      </c>
      <c r="G834" s="62" t="s">
        <v>1702</v>
      </c>
      <c r="H834" s="61" t="s">
        <v>1162</v>
      </c>
      <c r="I834" s="61" t="s">
        <v>1675</v>
      </c>
      <c r="J834" s="61" t="s">
        <v>4900</v>
      </c>
      <c r="K834" s="61" t="s">
        <v>7074</v>
      </c>
      <c r="L834" s="61" t="s">
        <v>2032</v>
      </c>
      <c r="M834" s="61" t="s">
        <v>1894</v>
      </c>
      <c r="N834" s="61" t="s">
        <v>1702</v>
      </c>
      <c r="O834" s="61" t="s">
        <v>1947</v>
      </c>
      <c r="P834" s="61">
        <v>2</v>
      </c>
      <c r="Q834" s="61">
        <v>77</v>
      </c>
      <c r="R834" s="61">
        <v>1150</v>
      </c>
      <c r="S834" s="61" t="s">
        <v>2796</v>
      </c>
      <c r="T834" s="61" t="s">
        <v>2796</v>
      </c>
      <c r="U834" s="61" t="s">
        <v>2041</v>
      </c>
      <c r="V834" s="61" t="s">
        <v>7073</v>
      </c>
      <c r="W834" s="61" t="s">
        <v>1938</v>
      </c>
      <c r="X834" s="61" t="s">
        <v>1447</v>
      </c>
      <c r="Y834" s="61" t="s">
        <v>4895</v>
      </c>
      <c r="Z834" s="62">
        <v>73</v>
      </c>
      <c r="AA834" s="61">
        <v>109</v>
      </c>
      <c r="AB834" s="62">
        <v>73</v>
      </c>
      <c r="AC834" s="61">
        <v>109</v>
      </c>
      <c r="AD834" s="62">
        <v>73</v>
      </c>
      <c r="AE834" s="61">
        <v>109</v>
      </c>
      <c r="AF834" s="61" t="s">
        <v>2206</v>
      </c>
      <c r="AG834" s="61" t="s">
        <v>1959</v>
      </c>
      <c r="AH834" s="61" t="s">
        <v>1702</v>
      </c>
      <c r="AI834" s="61">
        <v>0</v>
      </c>
      <c r="AJ834" s="61" t="s">
        <v>6758</v>
      </c>
      <c r="AK834" s="62">
        <v>2026</v>
      </c>
      <c r="AL834" s="62">
        <v>5</v>
      </c>
      <c r="AM834" s="62">
        <v>0</v>
      </c>
      <c r="AN834" s="62">
        <v>0</v>
      </c>
      <c r="AO834" s="62">
        <v>10</v>
      </c>
      <c r="AP834" s="61" t="s">
        <v>1162</v>
      </c>
      <c r="AQ834" s="61" t="s">
        <v>1227</v>
      </c>
      <c r="AR834" s="61" t="s">
        <v>4076</v>
      </c>
      <c r="AS834" s="61" t="s">
        <v>4901</v>
      </c>
      <c r="AT834" s="61" t="s">
        <v>1702</v>
      </c>
      <c r="AU834" s="61" t="b">
        <v>0</v>
      </c>
      <c r="AV834" s="61" t="b">
        <v>0</v>
      </c>
      <c r="AW834" s="61" t="s">
        <v>1702</v>
      </c>
      <c r="AX834" s="61" t="s">
        <v>1702</v>
      </c>
      <c r="AY834" s="61">
        <v>0</v>
      </c>
      <c r="AZ834" s="61">
        <v>0</v>
      </c>
      <c r="BA834" s="61">
        <v>0</v>
      </c>
      <c r="BB834" s="61" t="s">
        <v>3632</v>
      </c>
      <c r="BC834" s="61">
        <v>7</v>
      </c>
      <c r="BD834" s="61" t="b">
        <v>0</v>
      </c>
      <c r="BH834" s="47" t="s">
        <v>1197</v>
      </c>
      <c r="BI834" s="47" t="str">
        <f t="shared" si="24"/>
        <v>Z08</v>
      </c>
      <c r="BJ834" s="47">
        <v>1219</v>
      </c>
    </row>
    <row r="835" spans="1:62" hidden="1">
      <c r="A835" s="61" t="b">
        <v>0</v>
      </c>
      <c r="B835" s="62">
        <v>13065</v>
      </c>
      <c r="C835" s="61" t="s">
        <v>1702</v>
      </c>
      <c r="D835" s="61" t="s">
        <v>4899</v>
      </c>
      <c r="E835" s="61" t="s">
        <v>7075</v>
      </c>
      <c r="F835" s="61" t="s">
        <v>2065</v>
      </c>
      <c r="G835" s="62" t="s">
        <v>1702</v>
      </c>
      <c r="H835" s="61" t="s">
        <v>1080</v>
      </c>
      <c r="I835" s="61" t="s">
        <v>1675</v>
      </c>
      <c r="J835" s="61" t="s">
        <v>4900</v>
      </c>
      <c r="K835" s="61" t="s">
        <v>7075</v>
      </c>
      <c r="L835" s="61" t="s">
        <v>2032</v>
      </c>
      <c r="M835" s="61" t="s">
        <v>1894</v>
      </c>
      <c r="N835" s="61" t="s">
        <v>1702</v>
      </c>
      <c r="O835" s="61" t="s">
        <v>1947</v>
      </c>
      <c r="P835" s="61">
        <v>2</v>
      </c>
      <c r="Q835" s="61">
        <v>120</v>
      </c>
      <c r="R835" s="61">
        <v>138</v>
      </c>
      <c r="S835" s="61" t="s">
        <v>6449</v>
      </c>
      <c r="T835" s="61" t="s">
        <v>6449</v>
      </c>
      <c r="U835" s="61" t="s">
        <v>2041</v>
      </c>
      <c r="V835" s="61" t="s">
        <v>7076</v>
      </c>
      <c r="W835" s="61" t="s">
        <v>1938</v>
      </c>
      <c r="X835" s="61" t="s">
        <v>1447</v>
      </c>
      <c r="Y835" s="61" t="s">
        <v>4895</v>
      </c>
      <c r="Z835" s="62">
        <v>301</v>
      </c>
      <c r="AA835" s="61">
        <v>79</v>
      </c>
      <c r="AB835" s="62">
        <v>301</v>
      </c>
      <c r="AC835" s="61">
        <v>79</v>
      </c>
      <c r="AD835" s="62">
        <v>301</v>
      </c>
      <c r="AE835" s="61">
        <v>79</v>
      </c>
      <c r="AF835" s="61" t="s">
        <v>2070</v>
      </c>
      <c r="AG835" s="61" t="s">
        <v>1959</v>
      </c>
      <c r="AH835" s="61" t="s">
        <v>1702</v>
      </c>
      <c r="AI835" s="61">
        <v>0</v>
      </c>
      <c r="AJ835" s="61" t="s">
        <v>6724</v>
      </c>
      <c r="AK835" s="62">
        <v>2026</v>
      </c>
      <c r="AL835" s="62">
        <v>5</v>
      </c>
      <c r="AM835" s="62">
        <v>0</v>
      </c>
      <c r="AN835" s="62">
        <v>0</v>
      </c>
      <c r="AO835" s="62">
        <v>11</v>
      </c>
      <c r="AP835" s="61" t="s">
        <v>1080</v>
      </c>
      <c r="AQ835" s="61" t="s">
        <v>1270</v>
      </c>
      <c r="AR835" s="61" t="s">
        <v>6450</v>
      </c>
      <c r="AS835" s="61" t="s">
        <v>4901</v>
      </c>
      <c r="AT835" s="61" t="s">
        <v>1702</v>
      </c>
      <c r="AU835" s="61" t="b">
        <v>0</v>
      </c>
      <c r="AV835" s="61" t="b">
        <v>0</v>
      </c>
      <c r="AW835" s="61" t="s">
        <v>1702</v>
      </c>
      <c r="AX835" s="61" t="s">
        <v>1702</v>
      </c>
      <c r="AY835" s="61">
        <v>0</v>
      </c>
      <c r="AZ835" s="61">
        <v>0</v>
      </c>
      <c r="BA835" s="61">
        <v>0</v>
      </c>
      <c r="BB835" s="61" t="s">
        <v>3632</v>
      </c>
      <c r="BC835" s="61">
        <v>7</v>
      </c>
      <c r="BD835" s="61" t="b">
        <v>0</v>
      </c>
      <c r="BH835" s="47" t="s">
        <v>1197</v>
      </c>
      <c r="BI835" s="47" t="str">
        <f t="shared" si="24"/>
        <v>Z08</v>
      </c>
      <c r="BJ835" s="47">
        <v>1219</v>
      </c>
    </row>
    <row r="836" spans="1:62" hidden="1">
      <c r="A836" s="61" t="b">
        <v>0</v>
      </c>
      <c r="B836" s="62">
        <v>13066</v>
      </c>
      <c r="C836" s="61" t="s">
        <v>1702</v>
      </c>
      <c r="D836" s="61" t="s">
        <v>5980</v>
      </c>
      <c r="E836" s="61" t="s">
        <v>5981</v>
      </c>
      <c r="F836" s="61" t="s">
        <v>2030</v>
      </c>
      <c r="G836" s="62" t="s">
        <v>1702</v>
      </c>
      <c r="H836" s="61" t="s">
        <v>820</v>
      </c>
      <c r="I836" s="61" t="s">
        <v>1675</v>
      </c>
      <c r="J836" s="61" t="s">
        <v>5982</v>
      </c>
      <c r="K836" s="61" t="s">
        <v>5981</v>
      </c>
      <c r="L836" s="61" t="s">
        <v>2032</v>
      </c>
      <c r="M836" s="61" t="s">
        <v>1702</v>
      </c>
      <c r="N836" s="61" t="s">
        <v>1702</v>
      </c>
      <c r="O836" s="61" t="s">
        <v>1945</v>
      </c>
      <c r="P836" s="61">
        <v>1.2</v>
      </c>
      <c r="Q836" s="61">
        <v>863</v>
      </c>
      <c r="R836" s="61">
        <v>1086</v>
      </c>
      <c r="S836" s="61" t="s">
        <v>2895</v>
      </c>
      <c r="T836" s="61" t="s">
        <v>2895</v>
      </c>
      <c r="U836" s="61" t="s">
        <v>2041</v>
      </c>
      <c r="V836" s="61" t="s">
        <v>5983</v>
      </c>
      <c r="W836" s="61" t="s">
        <v>1938</v>
      </c>
      <c r="X836" s="61" t="s">
        <v>1447</v>
      </c>
      <c r="Y836" s="61" t="s">
        <v>4895</v>
      </c>
      <c r="Z836" s="62">
        <v>71</v>
      </c>
      <c r="AA836" s="61">
        <v>625</v>
      </c>
      <c r="AB836" s="62">
        <v>71</v>
      </c>
      <c r="AC836" s="61">
        <v>625</v>
      </c>
      <c r="AD836" s="62">
        <v>71</v>
      </c>
      <c r="AE836" s="61">
        <v>625</v>
      </c>
      <c r="AF836" s="61" t="s">
        <v>3928</v>
      </c>
      <c r="AG836" s="61" t="s">
        <v>1959</v>
      </c>
      <c r="AH836" s="61" t="s">
        <v>1702</v>
      </c>
      <c r="AI836" s="61">
        <v>0</v>
      </c>
      <c r="AJ836" s="61" t="s">
        <v>5492</v>
      </c>
      <c r="AK836" s="62">
        <v>2026</v>
      </c>
      <c r="AL836" s="62">
        <v>3</v>
      </c>
      <c r="AM836" s="62">
        <v>0</v>
      </c>
      <c r="AN836" s="62">
        <v>1</v>
      </c>
      <c r="AO836" s="62">
        <v>24</v>
      </c>
      <c r="AP836" s="61" t="s">
        <v>820</v>
      </c>
      <c r="AQ836" s="61" t="s">
        <v>1221</v>
      </c>
      <c r="AR836" s="61" t="s">
        <v>2896</v>
      </c>
      <c r="AS836" s="61" t="s">
        <v>5984</v>
      </c>
      <c r="AT836" s="61" t="s">
        <v>1702</v>
      </c>
      <c r="AU836" s="61" t="b">
        <v>1</v>
      </c>
      <c r="AV836" s="61" t="b">
        <v>0</v>
      </c>
      <c r="AW836" s="61" t="s">
        <v>1702</v>
      </c>
      <c r="AX836" s="61" t="s">
        <v>1702</v>
      </c>
      <c r="AY836" s="61">
        <v>0</v>
      </c>
      <c r="AZ836" s="61">
        <v>0</v>
      </c>
      <c r="BA836" s="61">
        <v>0</v>
      </c>
      <c r="BB836" s="61" t="s">
        <v>5976</v>
      </c>
      <c r="BC836" s="61">
        <v>2</v>
      </c>
      <c r="BD836" s="61" t="b">
        <v>0</v>
      </c>
      <c r="BH836" s="47" t="s">
        <v>1197</v>
      </c>
      <c r="BI836" s="47" t="str">
        <f t="shared" si="24"/>
        <v>Z22</v>
      </c>
      <c r="BJ836" s="47">
        <v>1219</v>
      </c>
    </row>
    <row r="837" spans="1:62" hidden="1">
      <c r="A837" s="61" t="b">
        <v>0</v>
      </c>
      <c r="B837" s="62">
        <v>13115</v>
      </c>
      <c r="C837" s="61" t="s">
        <v>1702</v>
      </c>
      <c r="D837" s="61" t="s">
        <v>4903</v>
      </c>
      <c r="E837" s="61" t="s">
        <v>5985</v>
      </c>
      <c r="F837" s="61" t="s">
        <v>4870</v>
      </c>
      <c r="G837" s="62" t="s">
        <v>1702</v>
      </c>
      <c r="H837" s="61" t="s">
        <v>992</v>
      </c>
      <c r="I837" s="61" t="s">
        <v>1675</v>
      </c>
      <c r="J837" s="61" t="s">
        <v>4904</v>
      </c>
      <c r="K837" s="61" t="s">
        <v>5985</v>
      </c>
      <c r="L837" s="61" t="s">
        <v>2032</v>
      </c>
      <c r="M837" s="61" t="s">
        <v>1702</v>
      </c>
      <c r="N837" s="61" t="s">
        <v>1702</v>
      </c>
      <c r="O837" s="61" t="s">
        <v>1947</v>
      </c>
      <c r="P837" s="61">
        <v>1</v>
      </c>
      <c r="Q837" s="61">
        <v>635</v>
      </c>
      <c r="R837" s="61">
        <v>875</v>
      </c>
      <c r="S837" s="61" t="s">
        <v>5986</v>
      </c>
      <c r="T837" s="61" t="s">
        <v>5986</v>
      </c>
      <c r="U837" s="61" t="s">
        <v>2041</v>
      </c>
      <c r="V837" s="61" t="s">
        <v>5987</v>
      </c>
      <c r="W837" s="61" t="s">
        <v>1955</v>
      </c>
      <c r="X837" s="61" t="s">
        <v>1447</v>
      </c>
      <c r="Y837" s="61" t="s">
        <v>4906</v>
      </c>
      <c r="Z837" s="62">
        <v>100</v>
      </c>
      <c r="AA837" s="61">
        <v>434</v>
      </c>
      <c r="AB837" s="62">
        <v>100</v>
      </c>
      <c r="AC837" s="61">
        <v>434</v>
      </c>
      <c r="AD837" s="62">
        <v>100</v>
      </c>
      <c r="AE837" s="61">
        <v>434</v>
      </c>
      <c r="AF837" s="61" t="s">
        <v>2682</v>
      </c>
      <c r="AG837" s="61" t="s">
        <v>1959</v>
      </c>
      <c r="AH837" s="61" t="s">
        <v>1702</v>
      </c>
      <c r="AI837" s="61">
        <v>0</v>
      </c>
      <c r="AJ837" s="61" t="s">
        <v>5511</v>
      </c>
      <c r="AK837" s="62">
        <v>2026</v>
      </c>
      <c r="AL837" s="62">
        <v>3</v>
      </c>
      <c r="AM837" s="62">
        <v>0</v>
      </c>
      <c r="AN837" s="62">
        <v>2</v>
      </c>
      <c r="AO837" s="62">
        <v>2</v>
      </c>
      <c r="AP837" s="61" t="s">
        <v>992</v>
      </c>
      <c r="AQ837" s="61" t="s">
        <v>1221</v>
      </c>
      <c r="AR837" s="61" t="s">
        <v>5988</v>
      </c>
      <c r="AS837" s="61" t="s">
        <v>4905</v>
      </c>
      <c r="AT837" s="61" t="s">
        <v>1702</v>
      </c>
      <c r="AU837" s="61" t="b">
        <v>1</v>
      </c>
      <c r="AV837" s="61" t="b">
        <v>0</v>
      </c>
      <c r="AW837" s="61" t="s">
        <v>1702</v>
      </c>
      <c r="AX837" s="61" t="s">
        <v>1702</v>
      </c>
      <c r="AY837" s="61">
        <v>0</v>
      </c>
      <c r="AZ837" s="61">
        <v>0</v>
      </c>
      <c r="BA837" s="61">
        <v>0</v>
      </c>
      <c r="BB837" s="61" t="s">
        <v>4908</v>
      </c>
      <c r="BC837" s="61">
        <v>1</v>
      </c>
      <c r="BD837" s="61" t="b">
        <v>0</v>
      </c>
      <c r="BH837" s="47" t="s">
        <v>1197</v>
      </c>
      <c r="BI837" s="47" t="str">
        <f t="shared" si="24"/>
        <v>Z08</v>
      </c>
      <c r="BJ837" s="47">
        <v>1219</v>
      </c>
    </row>
    <row r="838" spans="1:62" hidden="1">
      <c r="A838" s="61" t="b">
        <v>0</v>
      </c>
      <c r="B838" s="62">
        <v>13116</v>
      </c>
      <c r="C838" s="61" t="s">
        <v>1702</v>
      </c>
      <c r="D838" s="61" t="s">
        <v>4903</v>
      </c>
      <c r="E838" s="61" t="s">
        <v>5337</v>
      </c>
      <c r="F838" s="61" t="s">
        <v>1702</v>
      </c>
      <c r="G838" s="62" t="s">
        <v>1702</v>
      </c>
      <c r="H838" s="61" t="s">
        <v>1702</v>
      </c>
      <c r="I838" s="61" t="s">
        <v>1675</v>
      </c>
      <c r="J838" s="61" t="s">
        <v>4904</v>
      </c>
      <c r="K838" s="61" t="s">
        <v>5337</v>
      </c>
      <c r="L838" s="61" t="s">
        <v>2032</v>
      </c>
      <c r="M838" s="61" t="s">
        <v>1702</v>
      </c>
      <c r="N838" s="61" t="s">
        <v>1702</v>
      </c>
      <c r="O838" s="61" t="s">
        <v>1947</v>
      </c>
      <c r="P838" s="61">
        <v>1</v>
      </c>
      <c r="Q838" s="61">
        <v>33</v>
      </c>
      <c r="R838" s="61">
        <v>0</v>
      </c>
      <c r="S838" s="61" t="s">
        <v>4064</v>
      </c>
      <c r="T838" s="61" t="s">
        <v>4064</v>
      </c>
      <c r="U838" s="61" t="s">
        <v>2041</v>
      </c>
      <c r="V838" s="61" t="s">
        <v>5338</v>
      </c>
      <c r="W838" s="61" t="s">
        <v>1955</v>
      </c>
      <c r="X838" s="61" t="s">
        <v>1447</v>
      </c>
      <c r="Y838" s="61" t="s">
        <v>4906</v>
      </c>
      <c r="Z838" s="62">
        <v>1</v>
      </c>
      <c r="AA838" s="61">
        <v>91</v>
      </c>
      <c r="AB838" s="62">
        <v>1</v>
      </c>
      <c r="AC838" s="61">
        <v>91</v>
      </c>
      <c r="AD838" s="62">
        <v>1</v>
      </c>
      <c r="AE838" s="61">
        <v>91</v>
      </c>
      <c r="AF838" s="61" t="s">
        <v>2066</v>
      </c>
      <c r="AG838" s="61" t="s">
        <v>1959</v>
      </c>
      <c r="AH838" s="61" t="s">
        <v>1702</v>
      </c>
      <c r="AI838" s="61">
        <v>0</v>
      </c>
      <c r="AJ838" s="61" t="s">
        <v>5041</v>
      </c>
      <c r="AK838" s="62">
        <v>2026</v>
      </c>
      <c r="AL838" s="62">
        <v>3</v>
      </c>
      <c r="AM838" s="62">
        <v>0</v>
      </c>
      <c r="AN838" s="62">
        <v>2</v>
      </c>
      <c r="AO838" s="62">
        <v>4</v>
      </c>
      <c r="AP838" s="61" t="s">
        <v>1702</v>
      </c>
      <c r="AQ838" s="61" t="s">
        <v>1702</v>
      </c>
      <c r="AR838" s="61" t="s">
        <v>1702</v>
      </c>
      <c r="AS838" s="61" t="s">
        <v>4905</v>
      </c>
      <c r="AT838" s="61" t="s">
        <v>1702</v>
      </c>
      <c r="AU838" s="61" t="b">
        <v>1</v>
      </c>
      <c r="AV838" s="61" t="b">
        <v>0</v>
      </c>
      <c r="AW838" s="61" t="s">
        <v>1702</v>
      </c>
      <c r="AX838" s="61" t="s">
        <v>1702</v>
      </c>
      <c r="AY838" s="61">
        <v>0</v>
      </c>
      <c r="AZ838" s="61">
        <v>0</v>
      </c>
      <c r="BA838" s="61">
        <v>0</v>
      </c>
      <c r="BB838" s="61" t="s">
        <v>4908</v>
      </c>
      <c r="BC838" s="61">
        <v>1</v>
      </c>
      <c r="BD838" s="61" t="b">
        <v>0</v>
      </c>
      <c r="BH838" s="47" t="s">
        <v>1197</v>
      </c>
      <c r="BI838" s="47" t="str">
        <f t="shared" ref="BI838:BI901" si="26">RIGHT(O838,3)</f>
        <v>Z08</v>
      </c>
      <c r="BJ838" s="47">
        <v>1219</v>
      </c>
    </row>
    <row r="839" spans="1:62" hidden="1">
      <c r="A839" s="61" t="b">
        <v>0</v>
      </c>
      <c r="B839" s="62">
        <v>13117</v>
      </c>
      <c r="C839" s="61" t="s">
        <v>1702</v>
      </c>
      <c r="D839" s="61" t="s">
        <v>4903</v>
      </c>
      <c r="E839" s="61" t="s">
        <v>5989</v>
      </c>
      <c r="F839" s="61" t="s">
        <v>4865</v>
      </c>
      <c r="G839" s="62" t="s">
        <v>1702</v>
      </c>
      <c r="H839" s="61" t="s">
        <v>365</v>
      </c>
      <c r="I839" s="61" t="s">
        <v>1675</v>
      </c>
      <c r="J839" s="61" t="s">
        <v>4904</v>
      </c>
      <c r="K839" s="61" t="s">
        <v>5989</v>
      </c>
      <c r="L839" s="61" t="s">
        <v>2032</v>
      </c>
      <c r="M839" s="61" t="s">
        <v>1702</v>
      </c>
      <c r="N839" s="61" t="s">
        <v>1702</v>
      </c>
      <c r="O839" s="61" t="s">
        <v>1947</v>
      </c>
      <c r="P839" s="61">
        <v>1</v>
      </c>
      <c r="Q839" s="61">
        <v>320</v>
      </c>
      <c r="R839" s="61">
        <v>0</v>
      </c>
      <c r="S839" s="61" t="s">
        <v>5990</v>
      </c>
      <c r="T839" s="61" t="s">
        <v>5990</v>
      </c>
      <c r="U839" s="61" t="s">
        <v>2041</v>
      </c>
      <c r="V839" s="61" t="s">
        <v>5991</v>
      </c>
      <c r="W839" s="61" t="s">
        <v>1955</v>
      </c>
      <c r="X839" s="61" t="s">
        <v>1447</v>
      </c>
      <c r="Y839" s="61" t="s">
        <v>4906</v>
      </c>
      <c r="Z839" s="62">
        <v>1</v>
      </c>
      <c r="AA839" s="61">
        <v>410</v>
      </c>
      <c r="AB839" s="62">
        <v>1</v>
      </c>
      <c r="AC839" s="61">
        <v>410</v>
      </c>
      <c r="AD839" s="62">
        <v>1</v>
      </c>
      <c r="AE839" s="61">
        <v>410</v>
      </c>
      <c r="AF839" s="61" t="s">
        <v>2338</v>
      </c>
      <c r="AG839" s="61" t="s">
        <v>1959</v>
      </c>
      <c r="AH839" s="61" t="s">
        <v>1702</v>
      </c>
      <c r="AI839" s="61">
        <v>0</v>
      </c>
      <c r="AJ839" s="61" t="s">
        <v>5511</v>
      </c>
      <c r="AK839" s="62">
        <v>2026</v>
      </c>
      <c r="AL839" s="62">
        <v>3</v>
      </c>
      <c r="AM839" s="62">
        <v>0</v>
      </c>
      <c r="AN839" s="62">
        <v>2</v>
      </c>
      <c r="AO839" s="62">
        <v>2</v>
      </c>
      <c r="AP839" s="61" t="s">
        <v>365</v>
      </c>
      <c r="AQ839" s="61" t="s">
        <v>1221</v>
      </c>
      <c r="AR839" s="61" t="s">
        <v>5992</v>
      </c>
      <c r="AS839" s="61" t="s">
        <v>4905</v>
      </c>
      <c r="AT839" s="61" t="s">
        <v>1702</v>
      </c>
      <c r="AU839" s="61" t="b">
        <v>1</v>
      </c>
      <c r="AV839" s="61" t="b">
        <v>0</v>
      </c>
      <c r="AW839" s="61" t="s">
        <v>1702</v>
      </c>
      <c r="AX839" s="61" t="s">
        <v>1702</v>
      </c>
      <c r="AY839" s="61">
        <v>0</v>
      </c>
      <c r="AZ839" s="61">
        <v>0</v>
      </c>
      <c r="BA839" s="61">
        <v>0</v>
      </c>
      <c r="BB839" s="61" t="s">
        <v>4908</v>
      </c>
      <c r="BC839" s="61">
        <v>1</v>
      </c>
      <c r="BD839" s="61" t="b">
        <v>0</v>
      </c>
      <c r="BH839" s="47" t="s">
        <v>1197</v>
      </c>
      <c r="BI839" s="47" t="str">
        <f t="shared" si="26"/>
        <v>Z08</v>
      </c>
      <c r="BJ839" s="47">
        <v>1219</v>
      </c>
    </row>
    <row r="840" spans="1:62" hidden="1">
      <c r="A840" s="61" t="b">
        <v>0</v>
      </c>
      <c r="B840" s="62">
        <v>13118</v>
      </c>
      <c r="C840" s="61" t="s">
        <v>1702</v>
      </c>
      <c r="D840" s="61" t="s">
        <v>4903</v>
      </c>
      <c r="E840" s="61" t="s">
        <v>5993</v>
      </c>
      <c r="F840" s="61" t="s">
        <v>4880</v>
      </c>
      <c r="G840" s="62" t="s">
        <v>1702</v>
      </c>
      <c r="H840" s="61" t="s">
        <v>27</v>
      </c>
      <c r="I840" s="61" t="s">
        <v>1675</v>
      </c>
      <c r="J840" s="61" t="s">
        <v>4904</v>
      </c>
      <c r="K840" s="61" t="s">
        <v>5993</v>
      </c>
      <c r="L840" s="61" t="s">
        <v>2032</v>
      </c>
      <c r="M840" s="61" t="s">
        <v>1702</v>
      </c>
      <c r="N840" s="61" t="s">
        <v>1702</v>
      </c>
      <c r="O840" s="61" t="s">
        <v>1947</v>
      </c>
      <c r="P840" s="61">
        <v>1</v>
      </c>
      <c r="Q840" s="61">
        <v>217</v>
      </c>
      <c r="R840" s="61">
        <v>217</v>
      </c>
      <c r="S840" s="61" t="s">
        <v>4397</v>
      </c>
      <c r="T840" s="61" t="s">
        <v>4397</v>
      </c>
      <c r="U840" s="61" t="s">
        <v>2041</v>
      </c>
      <c r="V840" s="61" t="s">
        <v>5994</v>
      </c>
      <c r="W840" s="61" t="s">
        <v>1955</v>
      </c>
      <c r="X840" s="61" t="s">
        <v>1447</v>
      </c>
      <c r="Y840" s="61" t="s">
        <v>4906</v>
      </c>
      <c r="Z840" s="62">
        <v>347</v>
      </c>
      <c r="AA840" s="61">
        <v>126</v>
      </c>
      <c r="AB840" s="62">
        <v>347</v>
      </c>
      <c r="AC840" s="61">
        <v>126</v>
      </c>
      <c r="AD840" s="62">
        <v>347</v>
      </c>
      <c r="AE840" s="61">
        <v>126</v>
      </c>
      <c r="AF840" s="61" t="s">
        <v>2070</v>
      </c>
      <c r="AG840" s="61" t="s">
        <v>1959</v>
      </c>
      <c r="AH840" s="61" t="s">
        <v>1702</v>
      </c>
      <c r="AI840" s="61">
        <v>0</v>
      </c>
      <c r="AJ840" s="61" t="s">
        <v>5492</v>
      </c>
      <c r="AK840" s="62">
        <v>2026</v>
      </c>
      <c r="AL840" s="62">
        <v>3</v>
      </c>
      <c r="AM840" s="62">
        <v>0</v>
      </c>
      <c r="AN840" s="62">
        <v>1</v>
      </c>
      <c r="AO840" s="62">
        <v>24</v>
      </c>
      <c r="AP840" s="61" t="s">
        <v>27</v>
      </c>
      <c r="AQ840" s="61" t="s">
        <v>1221</v>
      </c>
      <c r="AR840" s="61" t="s">
        <v>2794</v>
      </c>
      <c r="AS840" s="61" t="s">
        <v>4905</v>
      </c>
      <c r="AT840" s="61" t="s">
        <v>1702</v>
      </c>
      <c r="AU840" s="61" t="b">
        <v>1</v>
      </c>
      <c r="AV840" s="61" t="b">
        <v>0</v>
      </c>
      <c r="AW840" s="61" t="s">
        <v>1702</v>
      </c>
      <c r="AX840" s="61" t="s">
        <v>1702</v>
      </c>
      <c r="AY840" s="61">
        <v>0</v>
      </c>
      <c r="AZ840" s="61">
        <v>0</v>
      </c>
      <c r="BA840" s="61">
        <v>0</v>
      </c>
      <c r="BB840" s="61" t="s">
        <v>4908</v>
      </c>
      <c r="BC840" s="61">
        <v>1</v>
      </c>
      <c r="BD840" s="61" t="b">
        <v>0</v>
      </c>
      <c r="BH840" s="47" t="s">
        <v>1197</v>
      </c>
      <c r="BI840" s="47" t="str">
        <f t="shared" si="26"/>
        <v>Z08</v>
      </c>
      <c r="BJ840" s="47">
        <v>1219</v>
      </c>
    </row>
    <row r="841" spans="1:62" hidden="1">
      <c r="A841" s="61" t="b">
        <v>0</v>
      </c>
      <c r="B841" s="62">
        <v>13119</v>
      </c>
      <c r="C841" s="61" t="s">
        <v>1702</v>
      </c>
      <c r="D841" s="61" t="s">
        <v>4903</v>
      </c>
      <c r="E841" s="61" t="s">
        <v>5995</v>
      </c>
      <c r="F841" s="61" t="s">
        <v>5481</v>
      </c>
      <c r="G841" s="62" t="s">
        <v>1702</v>
      </c>
      <c r="H841" s="61" t="s">
        <v>885</v>
      </c>
      <c r="I841" s="61" t="s">
        <v>1675</v>
      </c>
      <c r="J841" s="61" t="s">
        <v>4904</v>
      </c>
      <c r="K841" s="61" t="s">
        <v>5995</v>
      </c>
      <c r="L841" s="61" t="s">
        <v>2032</v>
      </c>
      <c r="M841" s="61" t="s">
        <v>1702</v>
      </c>
      <c r="N841" s="61" t="s">
        <v>1702</v>
      </c>
      <c r="O841" s="61" t="s">
        <v>1947</v>
      </c>
      <c r="P841" s="61">
        <v>1</v>
      </c>
      <c r="Q841" s="61">
        <v>46</v>
      </c>
      <c r="R841" s="61">
        <v>800</v>
      </c>
      <c r="S841" s="61" t="s">
        <v>2322</v>
      </c>
      <c r="T841" s="61" t="s">
        <v>2322</v>
      </c>
      <c r="U841" s="61" t="s">
        <v>2041</v>
      </c>
      <c r="V841" s="61" t="s">
        <v>5996</v>
      </c>
      <c r="W841" s="61" t="s">
        <v>1955</v>
      </c>
      <c r="X841" s="61" t="s">
        <v>1447</v>
      </c>
      <c r="Y841" s="61" t="s">
        <v>4906</v>
      </c>
      <c r="Z841" s="62">
        <v>93</v>
      </c>
      <c r="AA841" s="61">
        <v>26</v>
      </c>
      <c r="AB841" s="62">
        <v>93</v>
      </c>
      <c r="AC841" s="61">
        <v>26</v>
      </c>
      <c r="AD841" s="62">
        <v>93</v>
      </c>
      <c r="AE841" s="61">
        <v>26</v>
      </c>
      <c r="AF841" s="61" t="s">
        <v>2194</v>
      </c>
      <c r="AG841" s="61" t="s">
        <v>1959</v>
      </c>
      <c r="AH841" s="61" t="s">
        <v>1702</v>
      </c>
      <c r="AI841" s="61">
        <v>0</v>
      </c>
      <c r="AJ841" s="61" t="s">
        <v>4849</v>
      </c>
      <c r="AK841" s="62">
        <v>2026</v>
      </c>
      <c r="AL841" s="62">
        <v>4</v>
      </c>
      <c r="AM841" s="62">
        <v>0</v>
      </c>
      <c r="AN841" s="62">
        <v>1</v>
      </c>
      <c r="AO841" s="62">
        <v>15</v>
      </c>
      <c r="AP841" s="61" t="s">
        <v>885</v>
      </c>
      <c r="AQ841" s="61" t="s">
        <v>1221</v>
      </c>
      <c r="AR841" s="61" t="s">
        <v>2324</v>
      </c>
      <c r="AS841" s="61" t="s">
        <v>4905</v>
      </c>
      <c r="AT841" s="61" t="s">
        <v>1702</v>
      </c>
      <c r="AU841" s="61" t="b">
        <v>1</v>
      </c>
      <c r="AV841" s="61" t="b">
        <v>0</v>
      </c>
      <c r="AW841" s="61" t="s">
        <v>1702</v>
      </c>
      <c r="AX841" s="61" t="s">
        <v>1702</v>
      </c>
      <c r="AY841" s="61">
        <v>0</v>
      </c>
      <c r="AZ841" s="61">
        <v>0</v>
      </c>
      <c r="BA841" s="61">
        <v>0</v>
      </c>
      <c r="BB841" s="61" t="s">
        <v>4908</v>
      </c>
      <c r="BC841" s="61">
        <v>1</v>
      </c>
      <c r="BD841" s="61" t="b">
        <v>0</v>
      </c>
      <c r="BH841" s="47" t="s">
        <v>1197</v>
      </c>
      <c r="BI841" s="47" t="str">
        <f t="shared" si="26"/>
        <v>Z08</v>
      </c>
      <c r="BJ841" s="47">
        <v>1219</v>
      </c>
    </row>
    <row r="842" spans="1:62" hidden="1">
      <c r="A842" s="61" t="b">
        <v>0</v>
      </c>
      <c r="B842" s="62">
        <v>13120</v>
      </c>
      <c r="C842" s="61" t="s">
        <v>1702</v>
      </c>
      <c r="D842" s="61" t="s">
        <v>4913</v>
      </c>
      <c r="E842" s="61" t="s">
        <v>6000</v>
      </c>
      <c r="F842" s="61" t="s">
        <v>1702</v>
      </c>
      <c r="G842" s="62" t="s">
        <v>1702</v>
      </c>
      <c r="H842" s="61" t="s">
        <v>1702</v>
      </c>
      <c r="I842" s="61" t="s">
        <v>1675</v>
      </c>
      <c r="J842" s="61" t="s">
        <v>4914</v>
      </c>
      <c r="K842" s="61" t="s">
        <v>6000</v>
      </c>
      <c r="L842" s="61" t="s">
        <v>2032</v>
      </c>
      <c r="M842" s="61" t="s">
        <v>1702</v>
      </c>
      <c r="N842" s="61" t="s">
        <v>1702</v>
      </c>
      <c r="O842" s="61" t="s">
        <v>1947</v>
      </c>
      <c r="P842" s="61">
        <v>0.8</v>
      </c>
      <c r="Q842" s="61">
        <v>44.6</v>
      </c>
      <c r="R842" s="61">
        <v>0</v>
      </c>
      <c r="S842" s="61" t="s">
        <v>4636</v>
      </c>
      <c r="T842" s="61" t="s">
        <v>4636</v>
      </c>
      <c r="U842" s="61" t="s">
        <v>2041</v>
      </c>
      <c r="V842" s="61" t="s">
        <v>6001</v>
      </c>
      <c r="W842" s="61" t="s">
        <v>1962</v>
      </c>
      <c r="X842" s="61" t="s">
        <v>1447</v>
      </c>
      <c r="Y842" s="61" t="s">
        <v>4910</v>
      </c>
      <c r="Z842" s="62">
        <v>1</v>
      </c>
      <c r="AA842" s="61">
        <v>79</v>
      </c>
      <c r="AB842" s="62">
        <v>1</v>
      </c>
      <c r="AC842" s="61">
        <v>79</v>
      </c>
      <c r="AD842" s="62">
        <v>1</v>
      </c>
      <c r="AE842" s="61">
        <v>79</v>
      </c>
      <c r="AF842" s="61" t="s">
        <v>5068</v>
      </c>
      <c r="AG842" s="61" t="s">
        <v>1959</v>
      </c>
      <c r="AH842" s="61" t="s">
        <v>1702</v>
      </c>
      <c r="AI842" s="61">
        <v>0</v>
      </c>
      <c r="AJ842" s="61" t="s">
        <v>5511</v>
      </c>
      <c r="AK842" s="62">
        <v>2026</v>
      </c>
      <c r="AL842" s="62">
        <v>3</v>
      </c>
      <c r="AM842" s="62">
        <v>0</v>
      </c>
      <c r="AN842" s="62">
        <v>2</v>
      </c>
      <c r="AO842" s="62">
        <v>2</v>
      </c>
      <c r="AP842" s="61" t="s">
        <v>1702</v>
      </c>
      <c r="AQ842" s="61" t="s">
        <v>1702</v>
      </c>
      <c r="AR842" s="61" t="s">
        <v>1702</v>
      </c>
      <c r="AS842" s="61" t="s">
        <v>4915</v>
      </c>
      <c r="AT842" s="61" t="s">
        <v>1702</v>
      </c>
      <c r="AU842" s="61" t="b">
        <v>1</v>
      </c>
      <c r="AV842" s="61" t="b">
        <v>0</v>
      </c>
      <c r="AW842" s="61" t="s">
        <v>1702</v>
      </c>
      <c r="AX842" s="61" t="s">
        <v>1702</v>
      </c>
      <c r="AY842" s="61">
        <v>0</v>
      </c>
      <c r="AZ842" s="61">
        <v>0</v>
      </c>
      <c r="BA842" s="61">
        <v>0</v>
      </c>
      <c r="BB842" s="61" t="s">
        <v>4912</v>
      </c>
      <c r="BC842" s="61">
        <v>1</v>
      </c>
      <c r="BD842" s="61" t="b">
        <v>0</v>
      </c>
      <c r="BH842" s="47" t="str">
        <f t="shared" ref="BH842:BH892" si="27">LEFT(O842,4)</f>
        <v>SGCC</v>
      </c>
      <c r="BI842" s="47" t="str">
        <f t="shared" si="26"/>
        <v>Z08</v>
      </c>
      <c r="BJ842" s="47">
        <v>1219</v>
      </c>
    </row>
    <row r="843" spans="1:62" hidden="1">
      <c r="A843" s="61" t="b">
        <v>0</v>
      </c>
      <c r="B843" s="62">
        <v>13121</v>
      </c>
      <c r="C843" s="61" t="s">
        <v>1702</v>
      </c>
      <c r="D843" s="61" t="s">
        <v>4913</v>
      </c>
      <c r="E843" s="61" t="s">
        <v>6002</v>
      </c>
      <c r="F843" s="61" t="s">
        <v>4865</v>
      </c>
      <c r="G843" s="62" t="s">
        <v>1702</v>
      </c>
      <c r="H843" s="61" t="s">
        <v>180</v>
      </c>
      <c r="I843" s="61" t="s">
        <v>1675</v>
      </c>
      <c r="J843" s="61" t="s">
        <v>4914</v>
      </c>
      <c r="K843" s="61" t="s">
        <v>6003</v>
      </c>
      <c r="L843" s="61" t="s">
        <v>2032</v>
      </c>
      <c r="M843" s="61" t="s">
        <v>1702</v>
      </c>
      <c r="N843" s="61" t="s">
        <v>1702</v>
      </c>
      <c r="O843" s="61" t="s">
        <v>1947</v>
      </c>
      <c r="P843" s="61">
        <v>0.8</v>
      </c>
      <c r="Q843" s="61">
        <v>44.6</v>
      </c>
      <c r="R843" s="61">
        <v>690</v>
      </c>
      <c r="S843" s="61" t="s">
        <v>5188</v>
      </c>
      <c r="T843" s="61" t="s">
        <v>5188</v>
      </c>
      <c r="U843" s="61" t="s">
        <v>2041</v>
      </c>
      <c r="V843" s="61" t="s">
        <v>6004</v>
      </c>
      <c r="W843" s="61" t="s">
        <v>1962</v>
      </c>
      <c r="X843" s="61" t="s">
        <v>1447</v>
      </c>
      <c r="Y843" s="61" t="s">
        <v>4910</v>
      </c>
      <c r="Z843" s="62">
        <v>99</v>
      </c>
      <c r="AA843" s="61">
        <v>19</v>
      </c>
      <c r="AB843" s="62">
        <v>99</v>
      </c>
      <c r="AC843" s="61">
        <v>19</v>
      </c>
      <c r="AD843" s="62">
        <v>99</v>
      </c>
      <c r="AE843" s="61">
        <v>19</v>
      </c>
      <c r="AF843" s="61" t="s">
        <v>6005</v>
      </c>
      <c r="AG843" s="61" t="s">
        <v>3734</v>
      </c>
      <c r="AH843" s="61" t="s">
        <v>6006</v>
      </c>
      <c r="AI843" s="61">
        <v>0</v>
      </c>
      <c r="AJ843" s="61" t="s">
        <v>5508</v>
      </c>
      <c r="AK843" s="62">
        <v>2026</v>
      </c>
      <c r="AL843" s="62">
        <v>3</v>
      </c>
      <c r="AM843" s="62">
        <v>0</v>
      </c>
      <c r="AN843" s="62">
        <v>1</v>
      </c>
      <c r="AO843" s="62">
        <v>18</v>
      </c>
      <c r="AP843" s="61" t="s">
        <v>180</v>
      </c>
      <c r="AQ843" s="61" t="s">
        <v>1221</v>
      </c>
      <c r="AR843" s="61" t="s">
        <v>3624</v>
      </c>
      <c r="AS843" s="61" t="s">
        <v>4915</v>
      </c>
      <c r="AT843" s="61" t="s">
        <v>1702</v>
      </c>
      <c r="AU843" s="61" t="b">
        <v>1</v>
      </c>
      <c r="AV843" s="61" t="b">
        <v>0</v>
      </c>
      <c r="AW843" s="61" t="s">
        <v>1702</v>
      </c>
      <c r="AX843" s="61" t="s">
        <v>1702</v>
      </c>
      <c r="AY843" s="61">
        <v>0</v>
      </c>
      <c r="AZ843" s="61">
        <v>0</v>
      </c>
      <c r="BA843" s="61">
        <v>0</v>
      </c>
      <c r="BB843" s="61" t="s">
        <v>4912</v>
      </c>
      <c r="BC843" s="61">
        <v>1</v>
      </c>
      <c r="BD843" s="61" t="b">
        <v>0</v>
      </c>
      <c r="BH843" s="47" t="str">
        <f t="shared" si="27"/>
        <v>SGCC</v>
      </c>
      <c r="BI843" s="47" t="str">
        <f t="shared" si="26"/>
        <v>Z08</v>
      </c>
      <c r="BJ843" s="47">
        <v>1219</v>
      </c>
    </row>
    <row r="844" spans="1:62" hidden="1">
      <c r="A844" s="61" t="b">
        <v>0</v>
      </c>
      <c r="B844" s="62">
        <v>13122</v>
      </c>
      <c r="C844" s="61" t="s">
        <v>1702</v>
      </c>
      <c r="D844" s="61" t="s">
        <v>5339</v>
      </c>
      <c r="E844" s="61" t="s">
        <v>7077</v>
      </c>
      <c r="F844" s="61" t="s">
        <v>5487</v>
      </c>
      <c r="G844" s="62" t="s">
        <v>1702</v>
      </c>
      <c r="H844" s="61" t="s">
        <v>814</v>
      </c>
      <c r="I844" s="61" t="s">
        <v>1675</v>
      </c>
      <c r="J844" s="61" t="s">
        <v>5340</v>
      </c>
      <c r="K844" s="61" t="s">
        <v>7077</v>
      </c>
      <c r="L844" s="61" t="s">
        <v>2032</v>
      </c>
      <c r="M844" s="61" t="s">
        <v>1702</v>
      </c>
      <c r="N844" s="61" t="s">
        <v>1702</v>
      </c>
      <c r="O844" s="61" t="s">
        <v>1947</v>
      </c>
      <c r="P844" s="61">
        <v>0.8</v>
      </c>
      <c r="Q844" s="61">
        <v>85.3</v>
      </c>
      <c r="R844" s="61">
        <v>1250</v>
      </c>
      <c r="S844" s="61" t="s">
        <v>5621</v>
      </c>
      <c r="T844" s="61" t="s">
        <v>5621</v>
      </c>
      <c r="U844" s="61" t="s">
        <v>2041</v>
      </c>
      <c r="V844" s="61" t="s">
        <v>7078</v>
      </c>
      <c r="W844" s="61" t="s">
        <v>1962</v>
      </c>
      <c r="X844" s="61" t="s">
        <v>1447</v>
      </c>
      <c r="Y844" s="61" t="s">
        <v>4910</v>
      </c>
      <c r="Z844" s="62">
        <v>11</v>
      </c>
      <c r="AA844" s="61">
        <v>7</v>
      </c>
      <c r="AB844" s="62">
        <v>11</v>
      </c>
      <c r="AC844" s="61">
        <v>7</v>
      </c>
      <c r="AD844" s="62">
        <v>11</v>
      </c>
      <c r="AE844" s="61">
        <v>7</v>
      </c>
      <c r="AF844" s="61" t="s">
        <v>2786</v>
      </c>
      <c r="AG844" s="61" t="s">
        <v>1959</v>
      </c>
      <c r="AH844" s="61" t="s">
        <v>1702</v>
      </c>
      <c r="AI844" s="61">
        <v>0</v>
      </c>
      <c r="AJ844" s="61" t="s">
        <v>6274</v>
      </c>
      <c r="AK844" s="62">
        <v>2026</v>
      </c>
      <c r="AL844" s="62">
        <v>4</v>
      </c>
      <c r="AM844" s="62">
        <v>0</v>
      </c>
      <c r="AN844" s="62">
        <v>0</v>
      </c>
      <c r="AO844" s="62">
        <v>20</v>
      </c>
      <c r="AP844" s="61" t="s">
        <v>814</v>
      </c>
      <c r="AQ844" s="61" t="s">
        <v>1221</v>
      </c>
      <c r="AR844" s="61" t="s">
        <v>5622</v>
      </c>
      <c r="AS844" s="61" t="s">
        <v>4918</v>
      </c>
      <c r="AT844" s="61" t="s">
        <v>1702</v>
      </c>
      <c r="AU844" s="61" t="b">
        <v>1</v>
      </c>
      <c r="AV844" s="61" t="b">
        <v>0</v>
      </c>
      <c r="AW844" s="61" t="s">
        <v>1702</v>
      </c>
      <c r="AX844" s="61" t="s">
        <v>1702</v>
      </c>
      <c r="AY844" s="61">
        <v>0</v>
      </c>
      <c r="AZ844" s="61">
        <v>0</v>
      </c>
      <c r="BA844" s="61">
        <v>0</v>
      </c>
      <c r="BB844" s="61" t="s">
        <v>4912</v>
      </c>
      <c r="BC844" s="61">
        <v>1</v>
      </c>
      <c r="BD844" s="61" t="b">
        <v>0</v>
      </c>
      <c r="BH844" s="47" t="str">
        <f t="shared" si="27"/>
        <v>SGCC</v>
      </c>
      <c r="BI844" s="47" t="str">
        <f t="shared" si="26"/>
        <v>Z08</v>
      </c>
      <c r="BJ844" s="47">
        <v>1219</v>
      </c>
    </row>
    <row r="845" spans="1:62" hidden="1">
      <c r="A845" s="61" t="b">
        <v>0</v>
      </c>
      <c r="B845" s="62">
        <v>13123</v>
      </c>
      <c r="C845" s="61" t="s">
        <v>1702</v>
      </c>
      <c r="D845" s="61" t="s">
        <v>5339</v>
      </c>
      <c r="E845" s="61" t="s">
        <v>7079</v>
      </c>
      <c r="F845" s="61" t="s">
        <v>6224</v>
      </c>
      <c r="G845" s="62" t="s">
        <v>1702</v>
      </c>
      <c r="H845" s="61" t="s">
        <v>801</v>
      </c>
      <c r="I845" s="61" t="s">
        <v>1675</v>
      </c>
      <c r="J845" s="61" t="s">
        <v>5340</v>
      </c>
      <c r="K845" s="61" t="s">
        <v>7080</v>
      </c>
      <c r="L845" s="61" t="s">
        <v>2032</v>
      </c>
      <c r="M845" s="61" t="s">
        <v>1702</v>
      </c>
      <c r="N845" s="61" t="s">
        <v>1702</v>
      </c>
      <c r="O845" s="61" t="s">
        <v>1947</v>
      </c>
      <c r="P845" s="61">
        <v>0.8</v>
      </c>
      <c r="Q845" s="61">
        <v>67</v>
      </c>
      <c r="R845" s="61">
        <v>1224</v>
      </c>
      <c r="S845" s="61" t="s">
        <v>2888</v>
      </c>
      <c r="T845" s="61" t="s">
        <v>2888</v>
      </c>
      <c r="U845" s="61" t="s">
        <v>2041</v>
      </c>
      <c r="V845" s="61" t="s">
        <v>7081</v>
      </c>
      <c r="W845" s="61" t="s">
        <v>1962</v>
      </c>
      <c r="X845" s="61" t="s">
        <v>1447</v>
      </c>
      <c r="Y845" s="61" t="s">
        <v>4910</v>
      </c>
      <c r="Z845" s="62">
        <v>600</v>
      </c>
      <c r="AA845" s="61">
        <v>304</v>
      </c>
      <c r="AB845" s="62">
        <v>600</v>
      </c>
      <c r="AC845" s="61">
        <v>304</v>
      </c>
      <c r="AD845" s="62">
        <v>600</v>
      </c>
      <c r="AE845" s="61">
        <v>304</v>
      </c>
      <c r="AF845" s="61" t="s">
        <v>2265</v>
      </c>
      <c r="AG845" s="61" t="s">
        <v>3734</v>
      </c>
      <c r="AH845" s="61" t="s">
        <v>7082</v>
      </c>
      <c r="AI845" s="61">
        <v>0</v>
      </c>
      <c r="AJ845" s="61" t="s">
        <v>6730</v>
      </c>
      <c r="AK845" s="62">
        <v>2026</v>
      </c>
      <c r="AL845" s="62">
        <v>5</v>
      </c>
      <c r="AM845" s="62">
        <v>0</v>
      </c>
      <c r="AN845" s="62">
        <v>0</v>
      </c>
      <c r="AO845" s="62">
        <v>5</v>
      </c>
      <c r="AP845" s="61" t="s">
        <v>801</v>
      </c>
      <c r="AQ845" s="61" t="s">
        <v>1221</v>
      </c>
      <c r="AR845" s="61" t="s">
        <v>2889</v>
      </c>
      <c r="AS845" s="61" t="s">
        <v>4918</v>
      </c>
      <c r="AT845" s="61" t="s">
        <v>1702</v>
      </c>
      <c r="AU845" s="61" t="b">
        <v>0</v>
      </c>
      <c r="AV845" s="61" t="b">
        <v>0</v>
      </c>
      <c r="AW845" s="61" t="s">
        <v>1702</v>
      </c>
      <c r="AX845" s="61" t="s">
        <v>1702</v>
      </c>
      <c r="AY845" s="61">
        <v>0</v>
      </c>
      <c r="AZ845" s="61">
        <v>0</v>
      </c>
      <c r="BA845" s="61">
        <v>0</v>
      </c>
      <c r="BB845" s="61" t="s">
        <v>4912</v>
      </c>
      <c r="BC845" s="61">
        <v>1</v>
      </c>
      <c r="BD845" s="61" t="b">
        <v>0</v>
      </c>
      <c r="BH845" s="47" t="str">
        <f t="shared" si="27"/>
        <v>SGCC</v>
      </c>
      <c r="BI845" s="47" t="str">
        <f t="shared" si="26"/>
        <v>Z08</v>
      </c>
      <c r="BJ845" s="47">
        <v>1219</v>
      </c>
    </row>
    <row r="846" spans="1:62" hidden="1">
      <c r="A846" s="61" t="b">
        <v>0</v>
      </c>
      <c r="B846" s="62">
        <v>13124</v>
      </c>
      <c r="C846" s="61" t="s">
        <v>7083</v>
      </c>
      <c r="D846" s="61" t="s">
        <v>5339</v>
      </c>
      <c r="E846" s="61" t="s">
        <v>7084</v>
      </c>
      <c r="F846" s="61" t="s">
        <v>1702</v>
      </c>
      <c r="G846" s="62" t="s">
        <v>1702</v>
      </c>
      <c r="H846" s="61" t="s">
        <v>1702</v>
      </c>
      <c r="I846" s="61" t="s">
        <v>1675</v>
      </c>
      <c r="J846" s="61" t="s">
        <v>5340</v>
      </c>
      <c r="K846" s="61" t="s">
        <v>7084</v>
      </c>
      <c r="L846" s="61" t="s">
        <v>2032</v>
      </c>
      <c r="M846" s="61" t="s">
        <v>1702</v>
      </c>
      <c r="N846" s="61" t="s">
        <v>1702</v>
      </c>
      <c r="O846" s="61" t="s">
        <v>1947</v>
      </c>
      <c r="P846" s="61">
        <v>0.8</v>
      </c>
      <c r="Q846" s="61">
        <v>253</v>
      </c>
      <c r="R846" s="61">
        <v>1048</v>
      </c>
      <c r="S846" s="61" t="s">
        <v>7085</v>
      </c>
      <c r="T846" s="61" t="s">
        <v>1702</v>
      </c>
      <c r="U846" s="61" t="s">
        <v>2041</v>
      </c>
      <c r="V846" s="61" t="s">
        <v>7086</v>
      </c>
      <c r="W846" s="61" t="s">
        <v>1962</v>
      </c>
      <c r="X846" s="61" t="s">
        <v>1447</v>
      </c>
      <c r="Y846" s="61" t="s">
        <v>4910</v>
      </c>
      <c r="Z846" s="62">
        <v>46</v>
      </c>
      <c r="AA846" s="61">
        <v>77</v>
      </c>
      <c r="AB846" s="62">
        <v>46</v>
      </c>
      <c r="AC846" s="61">
        <v>0</v>
      </c>
      <c r="AD846" s="62">
        <v>46</v>
      </c>
      <c r="AE846" s="61">
        <v>77</v>
      </c>
      <c r="AF846" s="61" t="s">
        <v>2900</v>
      </c>
      <c r="AG846" s="61" t="s">
        <v>1958</v>
      </c>
      <c r="AH846" s="61" t="s">
        <v>4321</v>
      </c>
      <c r="AI846" s="61">
        <v>0</v>
      </c>
      <c r="AJ846" s="61" t="s">
        <v>6730</v>
      </c>
      <c r="AK846" s="62">
        <v>2026</v>
      </c>
      <c r="AL846" s="62">
        <v>5</v>
      </c>
      <c r="AM846" s="62">
        <v>0</v>
      </c>
      <c r="AN846" s="62">
        <v>0</v>
      </c>
      <c r="AO846" s="62">
        <v>5</v>
      </c>
      <c r="AP846" s="61" t="s">
        <v>1702</v>
      </c>
      <c r="AQ846" s="61" t="s">
        <v>1702</v>
      </c>
      <c r="AR846" s="61" t="s">
        <v>1702</v>
      </c>
      <c r="AS846" s="61" t="s">
        <v>4918</v>
      </c>
      <c r="AT846" s="61" t="s">
        <v>1702</v>
      </c>
      <c r="AU846" s="61" t="b">
        <v>0</v>
      </c>
      <c r="AV846" s="61" t="b">
        <v>0</v>
      </c>
      <c r="AW846" s="61" t="s">
        <v>1702</v>
      </c>
      <c r="AX846" s="61" t="s">
        <v>1702</v>
      </c>
      <c r="AY846" s="61">
        <v>0</v>
      </c>
      <c r="AZ846" s="61">
        <v>0</v>
      </c>
      <c r="BA846" s="61">
        <v>0</v>
      </c>
      <c r="BB846" s="61" t="s">
        <v>4912</v>
      </c>
      <c r="BC846" s="61">
        <v>1</v>
      </c>
      <c r="BD846" s="61" t="b">
        <v>0</v>
      </c>
      <c r="BH846" s="47" t="str">
        <f t="shared" si="27"/>
        <v>SGCC</v>
      </c>
      <c r="BI846" s="47" t="str">
        <f t="shared" si="26"/>
        <v>Z08</v>
      </c>
      <c r="BJ846" s="47">
        <v>1219</v>
      </c>
    </row>
    <row r="847" spans="1:62" hidden="1">
      <c r="A847" s="61" t="b">
        <v>0</v>
      </c>
      <c r="B847" s="62">
        <v>13125</v>
      </c>
      <c r="C847" s="61" t="s">
        <v>1702</v>
      </c>
      <c r="D847" s="61" t="s">
        <v>4916</v>
      </c>
      <c r="E847" s="61" t="s">
        <v>6007</v>
      </c>
      <c r="F847" s="61" t="s">
        <v>1702</v>
      </c>
      <c r="G847" s="62" t="s">
        <v>1702</v>
      </c>
      <c r="H847" s="61" t="s">
        <v>1702</v>
      </c>
      <c r="I847" s="61" t="s">
        <v>1675</v>
      </c>
      <c r="J847" s="61" t="s">
        <v>4917</v>
      </c>
      <c r="K847" s="61" t="s">
        <v>6008</v>
      </c>
      <c r="L847" s="61" t="s">
        <v>2032</v>
      </c>
      <c r="M847" s="61" t="s">
        <v>1702</v>
      </c>
      <c r="N847" s="61" t="s">
        <v>1702</v>
      </c>
      <c r="O847" s="61" t="s">
        <v>1947</v>
      </c>
      <c r="P847" s="61">
        <v>0.8</v>
      </c>
      <c r="Q847" s="61">
        <v>430</v>
      </c>
      <c r="R847" s="61">
        <v>473</v>
      </c>
      <c r="S847" s="61" t="s">
        <v>3226</v>
      </c>
      <c r="T847" s="61" t="s">
        <v>1702</v>
      </c>
      <c r="U847" s="61" t="s">
        <v>2041</v>
      </c>
      <c r="V847" s="61" t="s">
        <v>6009</v>
      </c>
      <c r="W847" s="61" t="s">
        <v>1962</v>
      </c>
      <c r="X847" s="61" t="s">
        <v>1447</v>
      </c>
      <c r="Y847" s="61" t="s">
        <v>4910</v>
      </c>
      <c r="Z847" s="62">
        <v>32</v>
      </c>
      <c r="AA847" s="61">
        <v>41</v>
      </c>
      <c r="AB847" s="62">
        <v>32</v>
      </c>
      <c r="AC847" s="61">
        <v>41</v>
      </c>
      <c r="AD847" s="62">
        <v>32</v>
      </c>
      <c r="AE847" s="61">
        <v>41</v>
      </c>
      <c r="AF847" s="61" t="s">
        <v>2682</v>
      </c>
      <c r="AG847" s="61" t="s">
        <v>3737</v>
      </c>
      <c r="AH847" s="61" t="s">
        <v>6010</v>
      </c>
      <c r="AI847" s="61">
        <v>0</v>
      </c>
      <c r="AJ847" s="61" t="s">
        <v>5648</v>
      </c>
      <c r="AK847" s="62">
        <v>2026</v>
      </c>
      <c r="AL847" s="62">
        <v>3</v>
      </c>
      <c r="AM847" s="62">
        <v>0</v>
      </c>
      <c r="AN847" s="62">
        <v>2</v>
      </c>
      <c r="AO847" s="62">
        <v>1</v>
      </c>
      <c r="AP847" s="61" t="s">
        <v>1702</v>
      </c>
      <c r="AQ847" s="61" t="s">
        <v>1702</v>
      </c>
      <c r="AR847" s="61" t="s">
        <v>1702</v>
      </c>
      <c r="AS847" s="61" t="s">
        <v>4918</v>
      </c>
      <c r="AT847" s="61" t="s">
        <v>1702</v>
      </c>
      <c r="AU847" s="61" t="b">
        <v>1</v>
      </c>
      <c r="AV847" s="61" t="b">
        <v>0</v>
      </c>
      <c r="AW847" s="61" t="s">
        <v>1702</v>
      </c>
      <c r="AX847" s="61" t="s">
        <v>1702</v>
      </c>
      <c r="AY847" s="61">
        <v>0</v>
      </c>
      <c r="AZ847" s="61">
        <v>0</v>
      </c>
      <c r="BA847" s="61">
        <v>0</v>
      </c>
      <c r="BB847" s="61" t="s">
        <v>4912</v>
      </c>
      <c r="BC847" s="61">
        <v>1</v>
      </c>
      <c r="BD847" s="61" t="b">
        <v>0</v>
      </c>
      <c r="BH847" s="47" t="str">
        <f t="shared" si="27"/>
        <v>SGCC</v>
      </c>
      <c r="BI847" s="47" t="str">
        <f t="shared" si="26"/>
        <v>Z08</v>
      </c>
      <c r="BJ847" s="47">
        <v>1219</v>
      </c>
    </row>
    <row r="848" spans="1:62" hidden="1">
      <c r="A848" s="61" t="b">
        <v>0</v>
      </c>
      <c r="B848" s="62">
        <v>13126</v>
      </c>
      <c r="C848" s="61" t="s">
        <v>1702</v>
      </c>
      <c r="D848" s="61" t="s">
        <v>4919</v>
      </c>
      <c r="E848" s="61" t="s">
        <v>6011</v>
      </c>
      <c r="F848" s="61" t="s">
        <v>4876</v>
      </c>
      <c r="G848" s="62" t="s">
        <v>1702</v>
      </c>
      <c r="H848" s="61" t="s">
        <v>56</v>
      </c>
      <c r="I848" s="61" t="s">
        <v>1675</v>
      </c>
      <c r="J848" s="61" t="s">
        <v>4920</v>
      </c>
      <c r="K848" s="61" t="s">
        <v>6011</v>
      </c>
      <c r="L848" s="61" t="s">
        <v>2032</v>
      </c>
      <c r="M848" s="61" t="s">
        <v>1702</v>
      </c>
      <c r="N848" s="61" t="s">
        <v>1702</v>
      </c>
      <c r="O848" s="61" t="s">
        <v>1947</v>
      </c>
      <c r="P848" s="61">
        <v>0.8</v>
      </c>
      <c r="Q848" s="61">
        <v>232</v>
      </c>
      <c r="R848" s="61">
        <v>0</v>
      </c>
      <c r="S848" s="61" t="s">
        <v>6012</v>
      </c>
      <c r="T848" s="61" t="s">
        <v>6012</v>
      </c>
      <c r="U848" s="61" t="s">
        <v>2041</v>
      </c>
      <c r="V848" s="61" t="s">
        <v>6013</v>
      </c>
      <c r="W848" s="61" t="s">
        <v>1962</v>
      </c>
      <c r="X848" s="61" t="s">
        <v>1447</v>
      </c>
      <c r="Y848" s="61" t="s">
        <v>4910</v>
      </c>
      <c r="Z848" s="62">
        <v>1</v>
      </c>
      <c r="AA848" s="61">
        <v>232</v>
      </c>
      <c r="AB848" s="62">
        <v>1</v>
      </c>
      <c r="AC848" s="61">
        <v>232</v>
      </c>
      <c r="AD848" s="62">
        <v>1</v>
      </c>
      <c r="AE848" s="61">
        <v>232</v>
      </c>
      <c r="AF848" s="61" t="s">
        <v>2731</v>
      </c>
      <c r="AG848" s="61" t="s">
        <v>1959</v>
      </c>
      <c r="AH848" s="61" t="s">
        <v>1702</v>
      </c>
      <c r="AI848" s="61">
        <v>0</v>
      </c>
      <c r="AJ848" s="61" t="s">
        <v>5585</v>
      </c>
      <c r="AK848" s="62">
        <v>2026</v>
      </c>
      <c r="AL848" s="62">
        <v>3</v>
      </c>
      <c r="AM848" s="62">
        <v>0</v>
      </c>
      <c r="AN848" s="62">
        <v>1</v>
      </c>
      <c r="AO848" s="62">
        <v>28</v>
      </c>
      <c r="AP848" s="61" t="s">
        <v>56</v>
      </c>
      <c r="AQ848" s="61" t="s">
        <v>1221</v>
      </c>
      <c r="AR848" s="61" t="s">
        <v>6012</v>
      </c>
      <c r="AS848" s="61" t="s">
        <v>4909</v>
      </c>
      <c r="AT848" s="61" t="s">
        <v>1702</v>
      </c>
      <c r="AU848" s="61" t="b">
        <v>1</v>
      </c>
      <c r="AV848" s="61" t="b">
        <v>0</v>
      </c>
      <c r="AW848" s="61" t="s">
        <v>1702</v>
      </c>
      <c r="AX848" s="61" t="s">
        <v>1702</v>
      </c>
      <c r="AY848" s="61">
        <v>0</v>
      </c>
      <c r="AZ848" s="61">
        <v>0</v>
      </c>
      <c r="BA848" s="61">
        <v>0</v>
      </c>
      <c r="BB848" s="61" t="s">
        <v>4912</v>
      </c>
      <c r="BC848" s="61">
        <v>1</v>
      </c>
      <c r="BD848" s="61" t="b">
        <v>0</v>
      </c>
      <c r="BH848" s="47" t="str">
        <f t="shared" si="27"/>
        <v>SGCC</v>
      </c>
      <c r="BI848" s="47" t="str">
        <f t="shared" si="26"/>
        <v>Z08</v>
      </c>
      <c r="BJ848" s="47">
        <v>1219</v>
      </c>
    </row>
    <row r="849" spans="1:62" hidden="1">
      <c r="A849" s="61" t="b">
        <v>0</v>
      </c>
      <c r="B849" s="62">
        <v>13127</v>
      </c>
      <c r="C849" s="61" t="s">
        <v>1702</v>
      </c>
      <c r="D849" s="61" t="s">
        <v>4919</v>
      </c>
      <c r="E849" s="61" t="s">
        <v>6014</v>
      </c>
      <c r="F849" s="61" t="s">
        <v>4865</v>
      </c>
      <c r="G849" s="62" t="s">
        <v>1702</v>
      </c>
      <c r="H849" s="61" t="s">
        <v>350</v>
      </c>
      <c r="I849" s="61" t="s">
        <v>1675</v>
      </c>
      <c r="J849" s="61" t="s">
        <v>4920</v>
      </c>
      <c r="K849" s="61" t="s">
        <v>6014</v>
      </c>
      <c r="L849" s="61" t="s">
        <v>2032</v>
      </c>
      <c r="M849" s="61" t="s">
        <v>1702</v>
      </c>
      <c r="N849" s="61" t="s">
        <v>1702</v>
      </c>
      <c r="O849" s="61" t="s">
        <v>1947</v>
      </c>
      <c r="P849" s="61">
        <v>0.8</v>
      </c>
      <c r="Q849" s="61">
        <v>487</v>
      </c>
      <c r="R849" s="61">
        <v>940</v>
      </c>
      <c r="S849" s="61" t="s">
        <v>5115</v>
      </c>
      <c r="T849" s="61" t="s">
        <v>5115</v>
      </c>
      <c r="U849" s="61" t="s">
        <v>2041</v>
      </c>
      <c r="V849" s="61" t="s">
        <v>6015</v>
      </c>
      <c r="W849" s="61" t="s">
        <v>1962</v>
      </c>
      <c r="X849" s="61" t="s">
        <v>1447</v>
      </c>
      <c r="Y849" s="61" t="s">
        <v>4910</v>
      </c>
      <c r="Z849" s="62">
        <v>100</v>
      </c>
      <c r="AA849" s="61">
        <v>285</v>
      </c>
      <c r="AB849" s="62">
        <v>100</v>
      </c>
      <c r="AC849" s="61">
        <v>285</v>
      </c>
      <c r="AD849" s="62">
        <v>100</v>
      </c>
      <c r="AE849" s="61">
        <v>285</v>
      </c>
      <c r="AF849" s="61" t="s">
        <v>2682</v>
      </c>
      <c r="AG849" s="61" t="s">
        <v>1959</v>
      </c>
      <c r="AH849" s="61" t="s">
        <v>1702</v>
      </c>
      <c r="AI849" s="61">
        <v>0</v>
      </c>
      <c r="AJ849" s="61" t="s">
        <v>5503</v>
      </c>
      <c r="AK849" s="62">
        <v>2026</v>
      </c>
      <c r="AL849" s="62">
        <v>3</v>
      </c>
      <c r="AM849" s="62">
        <v>0</v>
      </c>
      <c r="AN849" s="62">
        <v>1</v>
      </c>
      <c r="AO849" s="62">
        <v>25</v>
      </c>
      <c r="AP849" s="61" t="s">
        <v>350</v>
      </c>
      <c r="AQ849" s="61" t="s">
        <v>1221</v>
      </c>
      <c r="AR849" s="61" t="s">
        <v>5116</v>
      </c>
      <c r="AS849" s="61" t="s">
        <v>4909</v>
      </c>
      <c r="AT849" s="61" t="s">
        <v>1702</v>
      </c>
      <c r="AU849" s="61" t="b">
        <v>1</v>
      </c>
      <c r="AV849" s="61" t="b">
        <v>0</v>
      </c>
      <c r="AW849" s="61" t="s">
        <v>1702</v>
      </c>
      <c r="AX849" s="61" t="s">
        <v>1702</v>
      </c>
      <c r="AY849" s="61">
        <v>0</v>
      </c>
      <c r="AZ849" s="61">
        <v>0</v>
      </c>
      <c r="BA849" s="61">
        <v>0</v>
      </c>
      <c r="BB849" s="61" t="s">
        <v>4912</v>
      </c>
      <c r="BC849" s="61">
        <v>1</v>
      </c>
      <c r="BD849" s="61" t="b">
        <v>0</v>
      </c>
      <c r="BH849" s="47" t="str">
        <f t="shared" si="27"/>
        <v>SGCC</v>
      </c>
      <c r="BI849" s="47" t="str">
        <f t="shared" si="26"/>
        <v>Z08</v>
      </c>
      <c r="BJ849" s="47">
        <v>1219</v>
      </c>
    </row>
    <row r="850" spans="1:62" hidden="1">
      <c r="A850" s="61" t="b">
        <v>0</v>
      </c>
      <c r="B850" s="62">
        <v>13128</v>
      </c>
      <c r="C850" s="61" t="s">
        <v>1702</v>
      </c>
      <c r="D850" s="61" t="s">
        <v>4919</v>
      </c>
      <c r="E850" s="61" t="s">
        <v>6016</v>
      </c>
      <c r="F850" s="61" t="s">
        <v>4865</v>
      </c>
      <c r="G850" s="62" t="s">
        <v>1702</v>
      </c>
      <c r="H850" s="61" t="s">
        <v>350</v>
      </c>
      <c r="I850" s="61" t="s">
        <v>1675</v>
      </c>
      <c r="J850" s="61" t="s">
        <v>4920</v>
      </c>
      <c r="K850" s="61" t="s">
        <v>6016</v>
      </c>
      <c r="L850" s="61" t="s">
        <v>2032</v>
      </c>
      <c r="M850" s="61" t="s">
        <v>1702</v>
      </c>
      <c r="N850" s="61" t="s">
        <v>1702</v>
      </c>
      <c r="O850" s="61" t="s">
        <v>1947</v>
      </c>
      <c r="P850" s="61">
        <v>0.8</v>
      </c>
      <c r="Q850" s="61">
        <v>487</v>
      </c>
      <c r="R850" s="61">
        <v>940</v>
      </c>
      <c r="S850" s="61" t="s">
        <v>5115</v>
      </c>
      <c r="T850" s="61" t="s">
        <v>5115</v>
      </c>
      <c r="U850" s="61" t="s">
        <v>2041</v>
      </c>
      <c r="V850" s="61" t="s">
        <v>6015</v>
      </c>
      <c r="W850" s="61" t="s">
        <v>1962</v>
      </c>
      <c r="X850" s="61" t="s">
        <v>1447</v>
      </c>
      <c r="Y850" s="61" t="s">
        <v>4910</v>
      </c>
      <c r="Z850" s="62">
        <v>100</v>
      </c>
      <c r="AA850" s="61">
        <v>285</v>
      </c>
      <c r="AB850" s="62">
        <v>100</v>
      </c>
      <c r="AC850" s="61">
        <v>285</v>
      </c>
      <c r="AD850" s="62">
        <v>100</v>
      </c>
      <c r="AE850" s="61">
        <v>285</v>
      </c>
      <c r="AF850" s="61" t="s">
        <v>2682</v>
      </c>
      <c r="AG850" s="61" t="s">
        <v>1959</v>
      </c>
      <c r="AH850" s="61" t="s">
        <v>1702</v>
      </c>
      <c r="AI850" s="61">
        <v>0</v>
      </c>
      <c r="AJ850" s="61" t="s">
        <v>5503</v>
      </c>
      <c r="AK850" s="62">
        <v>2026</v>
      </c>
      <c r="AL850" s="62">
        <v>3</v>
      </c>
      <c r="AM850" s="62">
        <v>0</v>
      </c>
      <c r="AN850" s="62">
        <v>1</v>
      </c>
      <c r="AO850" s="62">
        <v>25</v>
      </c>
      <c r="AP850" s="61" t="s">
        <v>350</v>
      </c>
      <c r="AQ850" s="61" t="s">
        <v>1221</v>
      </c>
      <c r="AR850" s="61" t="s">
        <v>5116</v>
      </c>
      <c r="AS850" s="61" t="s">
        <v>4909</v>
      </c>
      <c r="AT850" s="61" t="s">
        <v>1702</v>
      </c>
      <c r="AU850" s="61" t="b">
        <v>1</v>
      </c>
      <c r="AV850" s="61" t="b">
        <v>0</v>
      </c>
      <c r="AW850" s="61" t="s">
        <v>1702</v>
      </c>
      <c r="AX850" s="61" t="s">
        <v>1702</v>
      </c>
      <c r="AY850" s="61">
        <v>0</v>
      </c>
      <c r="AZ850" s="61">
        <v>0</v>
      </c>
      <c r="BA850" s="61">
        <v>0</v>
      </c>
      <c r="BB850" s="61" t="s">
        <v>4912</v>
      </c>
      <c r="BC850" s="61">
        <v>1</v>
      </c>
      <c r="BD850" s="61" t="b">
        <v>0</v>
      </c>
      <c r="BH850" s="47" t="str">
        <f t="shared" si="27"/>
        <v>SGCC</v>
      </c>
      <c r="BI850" s="47" t="str">
        <f t="shared" si="26"/>
        <v>Z08</v>
      </c>
      <c r="BJ850" s="47">
        <v>1219</v>
      </c>
    </row>
    <row r="851" spans="1:62" hidden="1">
      <c r="A851" s="61" t="b">
        <v>0</v>
      </c>
      <c r="B851" s="62">
        <v>13129</v>
      </c>
      <c r="C851" s="61" t="s">
        <v>1702</v>
      </c>
      <c r="D851" s="61" t="s">
        <v>4919</v>
      </c>
      <c r="E851" s="61" t="s">
        <v>6017</v>
      </c>
      <c r="F851" s="61" t="s">
        <v>4865</v>
      </c>
      <c r="G851" s="62" t="s">
        <v>1702</v>
      </c>
      <c r="H851" s="61" t="s">
        <v>350</v>
      </c>
      <c r="I851" s="61" t="s">
        <v>1675</v>
      </c>
      <c r="J851" s="61" t="s">
        <v>4920</v>
      </c>
      <c r="K851" s="61" t="s">
        <v>6017</v>
      </c>
      <c r="L851" s="61" t="s">
        <v>2032</v>
      </c>
      <c r="M851" s="61" t="s">
        <v>1702</v>
      </c>
      <c r="N851" s="61" t="s">
        <v>1702</v>
      </c>
      <c r="O851" s="61" t="s">
        <v>1947</v>
      </c>
      <c r="P851" s="61">
        <v>0.8</v>
      </c>
      <c r="Q851" s="61">
        <v>487</v>
      </c>
      <c r="R851" s="61">
        <v>940</v>
      </c>
      <c r="S851" s="61" t="s">
        <v>5115</v>
      </c>
      <c r="T851" s="61" t="s">
        <v>5115</v>
      </c>
      <c r="U851" s="61" t="s">
        <v>2041</v>
      </c>
      <c r="V851" s="61" t="s">
        <v>6015</v>
      </c>
      <c r="W851" s="61" t="s">
        <v>1962</v>
      </c>
      <c r="X851" s="61" t="s">
        <v>1447</v>
      </c>
      <c r="Y851" s="61" t="s">
        <v>4910</v>
      </c>
      <c r="Z851" s="62">
        <v>100</v>
      </c>
      <c r="AA851" s="61">
        <v>285</v>
      </c>
      <c r="AB851" s="62">
        <v>100</v>
      </c>
      <c r="AC851" s="61">
        <v>285</v>
      </c>
      <c r="AD851" s="62">
        <v>100</v>
      </c>
      <c r="AE851" s="61">
        <v>285</v>
      </c>
      <c r="AF851" s="61" t="s">
        <v>2682</v>
      </c>
      <c r="AG851" s="61" t="s">
        <v>1959</v>
      </c>
      <c r="AH851" s="61" t="s">
        <v>1702</v>
      </c>
      <c r="AI851" s="61">
        <v>0</v>
      </c>
      <c r="AJ851" s="61" t="s">
        <v>5503</v>
      </c>
      <c r="AK851" s="62">
        <v>2026</v>
      </c>
      <c r="AL851" s="62">
        <v>3</v>
      </c>
      <c r="AM851" s="62">
        <v>0</v>
      </c>
      <c r="AN851" s="62">
        <v>1</v>
      </c>
      <c r="AO851" s="62">
        <v>25</v>
      </c>
      <c r="AP851" s="61" t="s">
        <v>350</v>
      </c>
      <c r="AQ851" s="61" t="s">
        <v>1221</v>
      </c>
      <c r="AR851" s="61" t="s">
        <v>5116</v>
      </c>
      <c r="AS851" s="61" t="s">
        <v>4909</v>
      </c>
      <c r="AT851" s="61" t="s">
        <v>1702</v>
      </c>
      <c r="AU851" s="61" t="b">
        <v>1</v>
      </c>
      <c r="AV851" s="61" t="b">
        <v>0</v>
      </c>
      <c r="AW851" s="61" t="s">
        <v>1702</v>
      </c>
      <c r="AX851" s="61" t="s">
        <v>1702</v>
      </c>
      <c r="AY851" s="61">
        <v>0</v>
      </c>
      <c r="AZ851" s="61">
        <v>0</v>
      </c>
      <c r="BA851" s="61">
        <v>0</v>
      </c>
      <c r="BB851" s="61" t="s">
        <v>4912</v>
      </c>
      <c r="BC851" s="61">
        <v>1</v>
      </c>
      <c r="BD851" s="61" t="b">
        <v>0</v>
      </c>
      <c r="BH851" s="47" t="str">
        <f t="shared" si="27"/>
        <v>SGCC</v>
      </c>
      <c r="BI851" s="47" t="str">
        <f t="shared" si="26"/>
        <v>Z08</v>
      </c>
      <c r="BJ851" s="47">
        <v>1219</v>
      </c>
    </row>
    <row r="852" spans="1:62" hidden="1">
      <c r="A852" s="61" t="b">
        <v>0</v>
      </c>
      <c r="B852" s="62">
        <v>13130</v>
      </c>
      <c r="C852" s="61" t="s">
        <v>1702</v>
      </c>
      <c r="D852" s="61" t="s">
        <v>4919</v>
      </c>
      <c r="E852" s="61" t="s">
        <v>6018</v>
      </c>
      <c r="F852" s="61" t="s">
        <v>4865</v>
      </c>
      <c r="G852" s="62" t="s">
        <v>1702</v>
      </c>
      <c r="H852" s="61" t="s">
        <v>350</v>
      </c>
      <c r="I852" s="61" t="s">
        <v>1675</v>
      </c>
      <c r="J852" s="61" t="s">
        <v>4920</v>
      </c>
      <c r="K852" s="61" t="s">
        <v>6018</v>
      </c>
      <c r="L852" s="61" t="s">
        <v>2032</v>
      </c>
      <c r="M852" s="61" t="s">
        <v>1702</v>
      </c>
      <c r="N852" s="61" t="s">
        <v>1702</v>
      </c>
      <c r="O852" s="61" t="s">
        <v>1947</v>
      </c>
      <c r="P852" s="61">
        <v>0.8</v>
      </c>
      <c r="Q852" s="61">
        <v>487</v>
      </c>
      <c r="R852" s="61">
        <v>940</v>
      </c>
      <c r="S852" s="61" t="s">
        <v>5115</v>
      </c>
      <c r="T852" s="61" t="s">
        <v>5115</v>
      </c>
      <c r="U852" s="61" t="s">
        <v>2041</v>
      </c>
      <c r="V852" s="61" t="s">
        <v>6015</v>
      </c>
      <c r="W852" s="61" t="s">
        <v>1962</v>
      </c>
      <c r="X852" s="61" t="s">
        <v>1447</v>
      </c>
      <c r="Y852" s="61" t="s">
        <v>4910</v>
      </c>
      <c r="Z852" s="62">
        <v>61</v>
      </c>
      <c r="AA852" s="61">
        <v>175</v>
      </c>
      <c r="AB852" s="62">
        <v>61</v>
      </c>
      <c r="AC852" s="61">
        <v>175</v>
      </c>
      <c r="AD852" s="62">
        <v>61</v>
      </c>
      <c r="AE852" s="61">
        <v>175</v>
      </c>
      <c r="AF852" s="61" t="s">
        <v>2682</v>
      </c>
      <c r="AG852" s="61" t="s">
        <v>1959</v>
      </c>
      <c r="AH852" s="61" t="s">
        <v>1702</v>
      </c>
      <c r="AI852" s="61">
        <v>0</v>
      </c>
      <c r="AJ852" s="61" t="s">
        <v>5503</v>
      </c>
      <c r="AK852" s="62">
        <v>2026</v>
      </c>
      <c r="AL852" s="62">
        <v>3</v>
      </c>
      <c r="AM852" s="62">
        <v>0</v>
      </c>
      <c r="AN852" s="62">
        <v>1</v>
      </c>
      <c r="AO852" s="62">
        <v>25</v>
      </c>
      <c r="AP852" s="61" t="s">
        <v>350</v>
      </c>
      <c r="AQ852" s="61" t="s">
        <v>1221</v>
      </c>
      <c r="AR852" s="61" t="s">
        <v>5116</v>
      </c>
      <c r="AS852" s="61" t="s">
        <v>4909</v>
      </c>
      <c r="AT852" s="61" t="s">
        <v>1702</v>
      </c>
      <c r="AU852" s="61" t="b">
        <v>1</v>
      </c>
      <c r="AV852" s="61" t="b">
        <v>0</v>
      </c>
      <c r="AW852" s="61" t="s">
        <v>1702</v>
      </c>
      <c r="AX852" s="61" t="s">
        <v>1702</v>
      </c>
      <c r="AY852" s="61">
        <v>0</v>
      </c>
      <c r="AZ852" s="61">
        <v>0</v>
      </c>
      <c r="BA852" s="61">
        <v>0</v>
      </c>
      <c r="BB852" s="61" t="s">
        <v>4912</v>
      </c>
      <c r="BC852" s="61">
        <v>1</v>
      </c>
      <c r="BD852" s="61" t="b">
        <v>0</v>
      </c>
      <c r="BH852" s="47" t="str">
        <f t="shared" si="27"/>
        <v>SGCC</v>
      </c>
      <c r="BI852" s="47" t="str">
        <f t="shared" si="26"/>
        <v>Z08</v>
      </c>
      <c r="BJ852" s="47">
        <v>1219</v>
      </c>
    </row>
    <row r="853" spans="1:62" hidden="1">
      <c r="A853" s="61" t="b">
        <v>0</v>
      </c>
      <c r="B853" s="62">
        <v>13131</v>
      </c>
      <c r="C853" s="61" t="s">
        <v>1702</v>
      </c>
      <c r="D853" s="61" t="s">
        <v>4921</v>
      </c>
      <c r="E853" s="61" t="s">
        <v>6020</v>
      </c>
      <c r="F853" s="61" t="s">
        <v>4422</v>
      </c>
      <c r="G853" s="62" t="s">
        <v>1702</v>
      </c>
      <c r="H853" s="61" t="s">
        <v>692</v>
      </c>
      <c r="I853" s="61" t="s">
        <v>1675</v>
      </c>
      <c r="J853" s="61" t="s">
        <v>4922</v>
      </c>
      <c r="K853" s="61" t="s">
        <v>6020</v>
      </c>
      <c r="L853" s="61" t="s">
        <v>2032</v>
      </c>
      <c r="M853" s="61" t="s">
        <v>1702</v>
      </c>
      <c r="N853" s="61" t="s">
        <v>1702</v>
      </c>
      <c r="O853" s="61" t="s">
        <v>1947</v>
      </c>
      <c r="P853" s="61">
        <v>0.8</v>
      </c>
      <c r="Q853" s="61">
        <v>334.5</v>
      </c>
      <c r="R853" s="61">
        <v>1200</v>
      </c>
      <c r="S853" s="61" t="s">
        <v>6021</v>
      </c>
      <c r="T853" s="61" t="s">
        <v>6021</v>
      </c>
      <c r="U853" s="61" t="s">
        <v>2041</v>
      </c>
      <c r="V853" s="61" t="s">
        <v>6022</v>
      </c>
      <c r="W853" s="61" t="s">
        <v>1962</v>
      </c>
      <c r="X853" s="61" t="s">
        <v>1447</v>
      </c>
      <c r="Y853" s="61" t="s">
        <v>4910</v>
      </c>
      <c r="Z853" s="62">
        <v>23</v>
      </c>
      <c r="AA853" s="61">
        <v>63</v>
      </c>
      <c r="AB853" s="62">
        <v>23</v>
      </c>
      <c r="AC853" s="61">
        <v>63</v>
      </c>
      <c r="AD853" s="62">
        <v>23</v>
      </c>
      <c r="AE853" s="61">
        <v>63</v>
      </c>
      <c r="AF853" s="61" t="s">
        <v>2489</v>
      </c>
      <c r="AG853" s="61" t="s">
        <v>1959</v>
      </c>
      <c r="AH853" s="61" t="s">
        <v>1702</v>
      </c>
      <c r="AI853" s="61">
        <v>0</v>
      </c>
      <c r="AJ853" s="61" t="s">
        <v>5485</v>
      </c>
      <c r="AK853" s="62">
        <v>2026</v>
      </c>
      <c r="AL853" s="62">
        <v>3</v>
      </c>
      <c r="AM853" s="62">
        <v>0</v>
      </c>
      <c r="AN853" s="62">
        <v>1</v>
      </c>
      <c r="AO853" s="62">
        <v>23</v>
      </c>
      <c r="AP853" s="61" t="s">
        <v>692</v>
      </c>
      <c r="AQ853" s="61" t="s">
        <v>1221</v>
      </c>
      <c r="AR853" s="61" t="s">
        <v>3173</v>
      </c>
      <c r="AS853" s="61" t="s">
        <v>4915</v>
      </c>
      <c r="AT853" s="61" t="s">
        <v>1702</v>
      </c>
      <c r="AU853" s="61" t="b">
        <v>1</v>
      </c>
      <c r="AV853" s="61" t="b">
        <v>0</v>
      </c>
      <c r="AW853" s="61" t="s">
        <v>1702</v>
      </c>
      <c r="AX853" s="61" t="s">
        <v>1702</v>
      </c>
      <c r="AY853" s="61">
        <v>0</v>
      </c>
      <c r="AZ853" s="61">
        <v>0</v>
      </c>
      <c r="BA853" s="61">
        <v>0</v>
      </c>
      <c r="BB853" s="61" t="s">
        <v>4912</v>
      </c>
      <c r="BC853" s="61">
        <v>1</v>
      </c>
      <c r="BD853" s="61" t="b">
        <v>0</v>
      </c>
      <c r="BH853" s="47" t="str">
        <f t="shared" si="27"/>
        <v>SGCC</v>
      </c>
      <c r="BI853" s="47" t="str">
        <f t="shared" si="26"/>
        <v>Z08</v>
      </c>
      <c r="BJ853" s="47">
        <v>1219</v>
      </c>
    </row>
    <row r="854" spans="1:62" hidden="1">
      <c r="A854" s="61" t="b">
        <v>0</v>
      </c>
      <c r="B854" s="62">
        <v>13132</v>
      </c>
      <c r="C854" s="61" t="s">
        <v>1702</v>
      </c>
      <c r="D854" s="61" t="s">
        <v>4921</v>
      </c>
      <c r="E854" s="61" t="s">
        <v>6023</v>
      </c>
      <c r="F854" s="61" t="s">
        <v>4422</v>
      </c>
      <c r="G854" s="62" t="s">
        <v>1702</v>
      </c>
      <c r="H854" s="61" t="s">
        <v>692</v>
      </c>
      <c r="I854" s="61" t="s">
        <v>1675</v>
      </c>
      <c r="J854" s="61" t="s">
        <v>4922</v>
      </c>
      <c r="K854" s="61" t="s">
        <v>6023</v>
      </c>
      <c r="L854" s="61" t="s">
        <v>2032</v>
      </c>
      <c r="M854" s="61" t="s">
        <v>1702</v>
      </c>
      <c r="N854" s="61" t="s">
        <v>1702</v>
      </c>
      <c r="O854" s="61" t="s">
        <v>1947</v>
      </c>
      <c r="P854" s="61">
        <v>0.8</v>
      </c>
      <c r="Q854" s="61">
        <v>334.5</v>
      </c>
      <c r="R854" s="61">
        <v>1200</v>
      </c>
      <c r="S854" s="61" t="s">
        <v>6021</v>
      </c>
      <c r="T854" s="61" t="s">
        <v>6021</v>
      </c>
      <c r="U854" s="61" t="s">
        <v>2041</v>
      </c>
      <c r="V854" s="61" t="s">
        <v>6022</v>
      </c>
      <c r="W854" s="61" t="s">
        <v>1962</v>
      </c>
      <c r="X854" s="61" t="s">
        <v>1447</v>
      </c>
      <c r="Y854" s="61" t="s">
        <v>4910</v>
      </c>
      <c r="Z854" s="62">
        <v>77</v>
      </c>
      <c r="AA854" s="61">
        <v>212</v>
      </c>
      <c r="AB854" s="62">
        <v>77</v>
      </c>
      <c r="AC854" s="61">
        <v>212</v>
      </c>
      <c r="AD854" s="62">
        <v>77</v>
      </c>
      <c r="AE854" s="61">
        <v>212</v>
      </c>
      <c r="AF854" s="61" t="s">
        <v>2489</v>
      </c>
      <c r="AG854" s="61" t="s">
        <v>1959</v>
      </c>
      <c r="AH854" s="61" t="s">
        <v>1702</v>
      </c>
      <c r="AI854" s="61">
        <v>0</v>
      </c>
      <c r="AJ854" s="61" t="s">
        <v>5485</v>
      </c>
      <c r="AK854" s="62">
        <v>2026</v>
      </c>
      <c r="AL854" s="62">
        <v>3</v>
      </c>
      <c r="AM854" s="62">
        <v>0</v>
      </c>
      <c r="AN854" s="62">
        <v>1</v>
      </c>
      <c r="AO854" s="62">
        <v>23</v>
      </c>
      <c r="AP854" s="61" t="s">
        <v>692</v>
      </c>
      <c r="AQ854" s="61" t="s">
        <v>1221</v>
      </c>
      <c r="AR854" s="61" t="s">
        <v>3173</v>
      </c>
      <c r="AS854" s="61" t="s">
        <v>4915</v>
      </c>
      <c r="AT854" s="61" t="s">
        <v>1702</v>
      </c>
      <c r="AU854" s="61" t="b">
        <v>1</v>
      </c>
      <c r="AV854" s="61" t="b">
        <v>0</v>
      </c>
      <c r="AW854" s="61" t="s">
        <v>1702</v>
      </c>
      <c r="AX854" s="61" t="s">
        <v>1702</v>
      </c>
      <c r="AY854" s="61">
        <v>0</v>
      </c>
      <c r="AZ854" s="61">
        <v>0</v>
      </c>
      <c r="BA854" s="61">
        <v>0</v>
      </c>
      <c r="BB854" s="61" t="s">
        <v>4912</v>
      </c>
      <c r="BC854" s="61">
        <v>1</v>
      </c>
      <c r="BD854" s="61" t="b">
        <v>0</v>
      </c>
      <c r="BH854" s="47" t="str">
        <f t="shared" si="27"/>
        <v>SGCC</v>
      </c>
      <c r="BI854" s="47" t="str">
        <f t="shared" si="26"/>
        <v>Z08</v>
      </c>
      <c r="BJ854" s="47">
        <v>1219</v>
      </c>
    </row>
    <row r="855" spans="1:62" hidden="1">
      <c r="A855" s="61" t="b">
        <v>0</v>
      </c>
      <c r="B855" s="62">
        <v>13133</v>
      </c>
      <c r="C855" s="61" t="s">
        <v>1702</v>
      </c>
      <c r="D855" s="61" t="s">
        <v>4923</v>
      </c>
      <c r="E855" s="61" t="s">
        <v>6024</v>
      </c>
      <c r="F855" s="61" t="s">
        <v>4865</v>
      </c>
      <c r="G855" s="62" t="s">
        <v>1702</v>
      </c>
      <c r="H855" s="61" t="s">
        <v>213</v>
      </c>
      <c r="I855" s="61" t="s">
        <v>1675</v>
      </c>
      <c r="J855" s="61" t="s">
        <v>4924</v>
      </c>
      <c r="K855" s="61" t="s">
        <v>6024</v>
      </c>
      <c r="L855" s="61" t="s">
        <v>2032</v>
      </c>
      <c r="M855" s="61" t="s">
        <v>1702</v>
      </c>
      <c r="N855" s="61" t="s">
        <v>1702</v>
      </c>
      <c r="O855" s="61" t="s">
        <v>1947</v>
      </c>
      <c r="P855" s="61">
        <v>0.8</v>
      </c>
      <c r="Q855" s="61">
        <v>1482</v>
      </c>
      <c r="R855" s="61">
        <v>45.2</v>
      </c>
      <c r="S855" s="61" t="s">
        <v>3191</v>
      </c>
      <c r="T855" s="61" t="s">
        <v>3192</v>
      </c>
      <c r="U855" s="61" t="s">
        <v>2041</v>
      </c>
      <c r="V855" s="61" t="s">
        <v>6025</v>
      </c>
      <c r="W855" s="61" t="s">
        <v>1962</v>
      </c>
      <c r="X855" s="61" t="s">
        <v>1447</v>
      </c>
      <c r="Y855" s="61" t="s">
        <v>4910</v>
      </c>
      <c r="Z855" s="62">
        <v>116</v>
      </c>
      <c r="AA855" s="61">
        <v>50</v>
      </c>
      <c r="AB855" s="62">
        <v>116</v>
      </c>
      <c r="AC855" s="61">
        <v>50</v>
      </c>
      <c r="AD855" s="62">
        <v>116</v>
      </c>
      <c r="AE855" s="61">
        <v>50</v>
      </c>
      <c r="AF855" s="61" t="s">
        <v>2253</v>
      </c>
      <c r="AG855" s="61" t="s">
        <v>1959</v>
      </c>
      <c r="AH855" s="61" t="s">
        <v>1702</v>
      </c>
      <c r="AI855" s="61">
        <v>0</v>
      </c>
      <c r="AJ855" s="61" t="s">
        <v>5585</v>
      </c>
      <c r="AK855" s="62">
        <v>2026</v>
      </c>
      <c r="AL855" s="62">
        <v>3</v>
      </c>
      <c r="AM855" s="62">
        <v>0</v>
      </c>
      <c r="AN855" s="62">
        <v>1</v>
      </c>
      <c r="AO855" s="62">
        <v>28</v>
      </c>
      <c r="AP855" s="61" t="s">
        <v>213</v>
      </c>
      <c r="AQ855" s="61" t="s">
        <v>1221</v>
      </c>
      <c r="AR855" s="61" t="s">
        <v>3193</v>
      </c>
      <c r="AS855" s="61" t="s">
        <v>4909</v>
      </c>
      <c r="AT855" s="61" t="s">
        <v>1702</v>
      </c>
      <c r="AU855" s="61" t="b">
        <v>1</v>
      </c>
      <c r="AV855" s="61" t="b">
        <v>0</v>
      </c>
      <c r="AW855" s="61" t="s">
        <v>1702</v>
      </c>
      <c r="AX855" s="61" t="s">
        <v>1702</v>
      </c>
      <c r="AY855" s="61">
        <v>0</v>
      </c>
      <c r="AZ855" s="61">
        <v>0</v>
      </c>
      <c r="BA855" s="61">
        <v>0</v>
      </c>
      <c r="BB855" s="61" t="s">
        <v>4912</v>
      </c>
      <c r="BC855" s="61">
        <v>1</v>
      </c>
      <c r="BD855" s="61" t="b">
        <v>0</v>
      </c>
      <c r="BH855" s="47" t="str">
        <f t="shared" si="27"/>
        <v>SGCC</v>
      </c>
      <c r="BI855" s="47" t="str">
        <f t="shared" si="26"/>
        <v>Z08</v>
      </c>
      <c r="BJ855" s="47">
        <v>1219</v>
      </c>
    </row>
    <row r="856" spans="1:62" hidden="1">
      <c r="A856" s="61" t="b">
        <v>0</v>
      </c>
      <c r="B856" s="62">
        <v>13134</v>
      </c>
      <c r="C856" s="61" t="s">
        <v>1702</v>
      </c>
      <c r="D856" s="61" t="s">
        <v>4923</v>
      </c>
      <c r="E856" s="61" t="s">
        <v>6026</v>
      </c>
      <c r="F856" s="61" t="s">
        <v>4422</v>
      </c>
      <c r="G856" s="62" t="s">
        <v>1702</v>
      </c>
      <c r="H856" s="61" t="s">
        <v>692</v>
      </c>
      <c r="I856" s="61" t="s">
        <v>1675</v>
      </c>
      <c r="J856" s="61" t="s">
        <v>4924</v>
      </c>
      <c r="K856" s="61" t="s">
        <v>6026</v>
      </c>
      <c r="L856" s="61" t="s">
        <v>2032</v>
      </c>
      <c r="M856" s="61" t="s">
        <v>1702</v>
      </c>
      <c r="N856" s="61" t="s">
        <v>1702</v>
      </c>
      <c r="O856" s="61" t="s">
        <v>1947</v>
      </c>
      <c r="P856" s="61">
        <v>0.8</v>
      </c>
      <c r="Q856" s="61">
        <v>334.5</v>
      </c>
      <c r="R856" s="61">
        <v>1200</v>
      </c>
      <c r="S856" s="61" t="s">
        <v>6027</v>
      </c>
      <c r="T856" s="61" t="s">
        <v>6021</v>
      </c>
      <c r="U856" s="61" t="s">
        <v>2041</v>
      </c>
      <c r="V856" s="61" t="s">
        <v>6028</v>
      </c>
      <c r="W856" s="61" t="s">
        <v>1962</v>
      </c>
      <c r="X856" s="61" t="s">
        <v>1447</v>
      </c>
      <c r="Y856" s="61" t="s">
        <v>4910</v>
      </c>
      <c r="Z856" s="62">
        <v>80</v>
      </c>
      <c r="AA856" s="61">
        <v>200</v>
      </c>
      <c r="AB856" s="62">
        <v>80</v>
      </c>
      <c r="AC856" s="61">
        <v>200</v>
      </c>
      <c r="AD856" s="62">
        <v>80</v>
      </c>
      <c r="AE856" s="61">
        <v>200</v>
      </c>
      <c r="AF856" s="61" t="s">
        <v>2258</v>
      </c>
      <c r="AG856" s="61" t="s">
        <v>1959</v>
      </c>
      <c r="AH856" s="61" t="s">
        <v>1702</v>
      </c>
      <c r="AI856" s="61">
        <v>0</v>
      </c>
      <c r="AJ856" s="61" t="s">
        <v>5408</v>
      </c>
      <c r="AK856" s="62">
        <v>2026</v>
      </c>
      <c r="AL856" s="62">
        <v>3</v>
      </c>
      <c r="AM856" s="62">
        <v>0</v>
      </c>
      <c r="AN856" s="62">
        <v>1</v>
      </c>
      <c r="AO856" s="62">
        <v>22</v>
      </c>
      <c r="AP856" s="61" t="s">
        <v>692</v>
      </c>
      <c r="AQ856" s="61" t="s">
        <v>1221</v>
      </c>
      <c r="AR856" s="61" t="s">
        <v>3173</v>
      </c>
      <c r="AS856" s="61" t="s">
        <v>4909</v>
      </c>
      <c r="AT856" s="61" t="s">
        <v>1702</v>
      </c>
      <c r="AU856" s="61" t="b">
        <v>1</v>
      </c>
      <c r="AV856" s="61" t="b">
        <v>0</v>
      </c>
      <c r="AW856" s="61" t="s">
        <v>1702</v>
      </c>
      <c r="AX856" s="61" t="s">
        <v>1702</v>
      </c>
      <c r="AY856" s="61">
        <v>0</v>
      </c>
      <c r="AZ856" s="61">
        <v>0</v>
      </c>
      <c r="BA856" s="61">
        <v>0</v>
      </c>
      <c r="BB856" s="61" t="s">
        <v>4912</v>
      </c>
      <c r="BC856" s="61">
        <v>1</v>
      </c>
      <c r="BD856" s="61" t="b">
        <v>0</v>
      </c>
      <c r="BH856" s="47" t="str">
        <f t="shared" si="27"/>
        <v>SGCC</v>
      </c>
      <c r="BI856" s="47" t="str">
        <f t="shared" si="26"/>
        <v>Z08</v>
      </c>
      <c r="BJ856" s="47">
        <v>1219</v>
      </c>
    </row>
    <row r="857" spans="1:62" hidden="1">
      <c r="A857" s="61" t="b">
        <v>0</v>
      </c>
      <c r="B857" s="62">
        <v>13135</v>
      </c>
      <c r="C857" s="61" t="s">
        <v>1702</v>
      </c>
      <c r="D857" s="61" t="s">
        <v>5342</v>
      </c>
      <c r="E857" s="61" t="s">
        <v>6029</v>
      </c>
      <c r="F857" s="61" t="s">
        <v>1702</v>
      </c>
      <c r="G857" s="62" t="s">
        <v>1702</v>
      </c>
      <c r="H857" s="61" t="s">
        <v>1702</v>
      </c>
      <c r="I857" s="61" t="s">
        <v>1675</v>
      </c>
      <c r="J857" s="61" t="s">
        <v>5343</v>
      </c>
      <c r="K857" s="61" t="s">
        <v>6029</v>
      </c>
      <c r="L857" s="61" t="s">
        <v>2032</v>
      </c>
      <c r="M857" s="61" t="s">
        <v>1702</v>
      </c>
      <c r="N857" s="61" t="s">
        <v>1702</v>
      </c>
      <c r="O857" s="61" t="s">
        <v>1947</v>
      </c>
      <c r="P857" s="61">
        <v>1.2</v>
      </c>
      <c r="Q857" s="61">
        <v>32</v>
      </c>
      <c r="R857" s="61">
        <v>0</v>
      </c>
      <c r="S857" s="61" t="s">
        <v>6030</v>
      </c>
      <c r="T857" s="61" t="s">
        <v>6030</v>
      </c>
      <c r="U857" s="61" t="s">
        <v>2041</v>
      </c>
      <c r="V857" s="61" t="s">
        <v>6031</v>
      </c>
      <c r="W857" s="61" t="s">
        <v>1962</v>
      </c>
      <c r="X857" s="61" t="s">
        <v>1447</v>
      </c>
      <c r="Y857" s="61" t="s">
        <v>4910</v>
      </c>
      <c r="Z857" s="62">
        <v>1</v>
      </c>
      <c r="AA857" s="61">
        <v>30</v>
      </c>
      <c r="AB857" s="62">
        <v>1</v>
      </c>
      <c r="AC857" s="61">
        <v>30</v>
      </c>
      <c r="AD857" s="62">
        <v>1</v>
      </c>
      <c r="AE857" s="61">
        <v>30</v>
      </c>
      <c r="AF857" s="61" t="s">
        <v>2066</v>
      </c>
      <c r="AG857" s="61" t="s">
        <v>1958</v>
      </c>
      <c r="AH857" s="61" t="s">
        <v>1702</v>
      </c>
      <c r="AI857" s="61">
        <v>0</v>
      </c>
      <c r="AJ857" s="61" t="s">
        <v>5511</v>
      </c>
      <c r="AK857" s="62">
        <v>2026</v>
      </c>
      <c r="AL857" s="62">
        <v>3</v>
      </c>
      <c r="AM857" s="62">
        <v>0</v>
      </c>
      <c r="AN857" s="62">
        <v>2</v>
      </c>
      <c r="AO857" s="62">
        <v>2</v>
      </c>
      <c r="AP857" s="61" t="s">
        <v>1702</v>
      </c>
      <c r="AQ857" s="61" t="s">
        <v>1702</v>
      </c>
      <c r="AR857" s="61" t="s">
        <v>1702</v>
      </c>
      <c r="AS857" s="61" t="s">
        <v>4909</v>
      </c>
      <c r="AT857" s="61" t="s">
        <v>1702</v>
      </c>
      <c r="AU857" s="61" t="b">
        <v>1</v>
      </c>
      <c r="AV857" s="61" t="b">
        <v>0</v>
      </c>
      <c r="AW857" s="61" t="s">
        <v>1702</v>
      </c>
      <c r="AX857" s="61" t="s">
        <v>1702</v>
      </c>
      <c r="AY857" s="61">
        <v>0</v>
      </c>
      <c r="AZ857" s="61">
        <v>0</v>
      </c>
      <c r="BA857" s="61">
        <v>0</v>
      </c>
      <c r="BB857" s="61" t="s">
        <v>4912</v>
      </c>
      <c r="BC857" s="61">
        <v>2</v>
      </c>
      <c r="BD857" s="61" t="b">
        <v>0</v>
      </c>
      <c r="BH857" s="47" t="s">
        <v>1197</v>
      </c>
      <c r="BI857" s="47" t="str">
        <f t="shared" si="26"/>
        <v>Z08</v>
      </c>
      <c r="BJ857" s="47">
        <v>1219</v>
      </c>
    </row>
    <row r="858" spans="1:62" hidden="1">
      <c r="A858" s="61" t="b">
        <v>0</v>
      </c>
      <c r="B858" s="62">
        <v>13136</v>
      </c>
      <c r="C858" s="61" t="s">
        <v>1702</v>
      </c>
      <c r="D858" s="61" t="s">
        <v>5342</v>
      </c>
      <c r="E858" s="61" t="s">
        <v>6032</v>
      </c>
      <c r="F858" s="61" t="s">
        <v>1702</v>
      </c>
      <c r="G858" s="62" t="s">
        <v>1702</v>
      </c>
      <c r="H858" s="61" t="s">
        <v>1702</v>
      </c>
      <c r="I858" s="61" t="s">
        <v>1675</v>
      </c>
      <c r="J858" s="61" t="s">
        <v>5343</v>
      </c>
      <c r="K858" s="61" t="s">
        <v>6032</v>
      </c>
      <c r="L858" s="61" t="s">
        <v>2032</v>
      </c>
      <c r="M858" s="61" t="s">
        <v>1702</v>
      </c>
      <c r="N858" s="61" t="s">
        <v>1702</v>
      </c>
      <c r="O858" s="61" t="s">
        <v>1947</v>
      </c>
      <c r="P858" s="61">
        <v>1.2</v>
      </c>
      <c r="Q858" s="61">
        <v>30</v>
      </c>
      <c r="R858" s="61">
        <v>0</v>
      </c>
      <c r="S858" s="61" t="s">
        <v>3811</v>
      </c>
      <c r="T858" s="61" t="s">
        <v>3811</v>
      </c>
      <c r="U858" s="61" t="s">
        <v>2041</v>
      </c>
      <c r="V858" s="61" t="s">
        <v>6033</v>
      </c>
      <c r="W858" s="61" t="s">
        <v>1962</v>
      </c>
      <c r="X858" s="61" t="s">
        <v>1447</v>
      </c>
      <c r="Y858" s="61" t="s">
        <v>4910</v>
      </c>
      <c r="Z858" s="62">
        <v>1</v>
      </c>
      <c r="AA858" s="61">
        <v>36</v>
      </c>
      <c r="AB858" s="62">
        <v>1</v>
      </c>
      <c r="AC858" s="61">
        <v>36</v>
      </c>
      <c r="AD858" s="62">
        <v>1</v>
      </c>
      <c r="AE858" s="61">
        <v>36</v>
      </c>
      <c r="AF858" s="61" t="s">
        <v>6034</v>
      </c>
      <c r="AG858" s="61" t="s">
        <v>1958</v>
      </c>
      <c r="AH858" s="61" t="s">
        <v>1702</v>
      </c>
      <c r="AI858" s="61">
        <v>0</v>
      </c>
      <c r="AJ858" s="61" t="s">
        <v>5648</v>
      </c>
      <c r="AK858" s="62">
        <v>2026</v>
      </c>
      <c r="AL858" s="62">
        <v>3</v>
      </c>
      <c r="AM858" s="62">
        <v>0</v>
      </c>
      <c r="AN858" s="62">
        <v>2</v>
      </c>
      <c r="AO858" s="62">
        <v>1</v>
      </c>
      <c r="AP858" s="61" t="s">
        <v>1702</v>
      </c>
      <c r="AQ858" s="61" t="s">
        <v>1702</v>
      </c>
      <c r="AR858" s="61" t="s">
        <v>1702</v>
      </c>
      <c r="AS858" s="61" t="s">
        <v>4909</v>
      </c>
      <c r="AT858" s="61" t="s">
        <v>1702</v>
      </c>
      <c r="AU858" s="61" t="b">
        <v>0</v>
      </c>
      <c r="AV858" s="61" t="b">
        <v>0</v>
      </c>
      <c r="AW858" s="61" t="s">
        <v>1702</v>
      </c>
      <c r="AX858" s="61" t="s">
        <v>1702</v>
      </c>
      <c r="AY858" s="61">
        <v>0</v>
      </c>
      <c r="AZ858" s="61">
        <v>0</v>
      </c>
      <c r="BA858" s="61">
        <v>0</v>
      </c>
      <c r="BB858" s="61" t="s">
        <v>4912</v>
      </c>
      <c r="BC858" s="61">
        <v>2</v>
      </c>
      <c r="BD858" s="61" t="b">
        <v>0</v>
      </c>
      <c r="BH858" s="47" t="s">
        <v>1197</v>
      </c>
      <c r="BI858" s="47" t="str">
        <f t="shared" si="26"/>
        <v>Z08</v>
      </c>
      <c r="BJ858" s="47">
        <v>1219</v>
      </c>
    </row>
    <row r="859" spans="1:62" hidden="1">
      <c r="A859" s="61" t="b">
        <v>0</v>
      </c>
      <c r="B859" s="62">
        <v>13137</v>
      </c>
      <c r="C859" s="61" t="s">
        <v>1702</v>
      </c>
      <c r="D859" s="61" t="s">
        <v>5347</v>
      </c>
      <c r="E859" s="61" t="s">
        <v>5350</v>
      </c>
      <c r="F859" s="61" t="s">
        <v>2030</v>
      </c>
      <c r="G859" s="62" t="s">
        <v>1702</v>
      </c>
      <c r="H859" s="61" t="s">
        <v>822</v>
      </c>
      <c r="I859" s="61" t="s">
        <v>1675</v>
      </c>
      <c r="J859" s="61" t="s">
        <v>5348</v>
      </c>
      <c r="K859" s="61" t="s">
        <v>5351</v>
      </c>
      <c r="L859" s="61" t="s">
        <v>2032</v>
      </c>
      <c r="M859" s="61" t="s">
        <v>1702</v>
      </c>
      <c r="N859" s="61" t="s">
        <v>1702</v>
      </c>
      <c r="O859" s="61" t="s">
        <v>1947</v>
      </c>
      <c r="P859" s="61">
        <v>1.2</v>
      </c>
      <c r="Q859" s="61">
        <v>872</v>
      </c>
      <c r="R859" s="61">
        <v>1390</v>
      </c>
      <c r="S859" s="61" t="s">
        <v>2818</v>
      </c>
      <c r="T859" s="61" t="s">
        <v>2818</v>
      </c>
      <c r="U859" s="61" t="s">
        <v>2041</v>
      </c>
      <c r="V859" s="61" t="s">
        <v>5349</v>
      </c>
      <c r="W859" s="61" t="s">
        <v>1962</v>
      </c>
      <c r="X859" s="61" t="s">
        <v>1447</v>
      </c>
      <c r="Y859" s="61" t="s">
        <v>4910</v>
      </c>
      <c r="Z859" s="62">
        <v>32</v>
      </c>
      <c r="AA859" s="61">
        <v>355</v>
      </c>
      <c r="AB859" s="62">
        <v>32</v>
      </c>
      <c r="AC859" s="61">
        <v>355</v>
      </c>
      <c r="AD859" s="62">
        <v>32</v>
      </c>
      <c r="AE859" s="61">
        <v>355</v>
      </c>
      <c r="AF859" s="61" t="s">
        <v>4306</v>
      </c>
      <c r="AG859" s="61" t="s">
        <v>3734</v>
      </c>
      <c r="AH859" s="61" t="s">
        <v>5352</v>
      </c>
      <c r="AI859" s="61">
        <v>0</v>
      </c>
      <c r="AJ859" s="61" t="s">
        <v>4883</v>
      </c>
      <c r="AK859" s="62">
        <v>2026</v>
      </c>
      <c r="AL859" s="62">
        <v>3</v>
      </c>
      <c r="AM859" s="62">
        <v>0</v>
      </c>
      <c r="AN859" s="62">
        <v>2</v>
      </c>
      <c r="AO859" s="62">
        <v>9</v>
      </c>
      <c r="AP859" s="61" t="s">
        <v>822</v>
      </c>
      <c r="AQ859" s="61" t="s">
        <v>1221</v>
      </c>
      <c r="AR859" s="61" t="s">
        <v>2819</v>
      </c>
      <c r="AS859" s="61" t="s">
        <v>4918</v>
      </c>
      <c r="AT859" s="61" t="s">
        <v>1702</v>
      </c>
      <c r="AU859" s="61" t="b">
        <v>1</v>
      </c>
      <c r="AV859" s="61" t="b">
        <v>0</v>
      </c>
      <c r="AW859" s="61" t="s">
        <v>1702</v>
      </c>
      <c r="AX859" s="61" t="s">
        <v>1702</v>
      </c>
      <c r="AY859" s="61">
        <v>0</v>
      </c>
      <c r="AZ859" s="61">
        <v>0</v>
      </c>
      <c r="BA859" s="61">
        <v>0</v>
      </c>
      <c r="BB859" s="61" t="s">
        <v>4912</v>
      </c>
      <c r="BC859" s="61">
        <v>2</v>
      </c>
      <c r="BD859" s="61" t="b">
        <v>0</v>
      </c>
      <c r="BH859" s="47" t="s">
        <v>1197</v>
      </c>
      <c r="BI859" s="47" t="str">
        <f t="shared" si="26"/>
        <v>Z08</v>
      </c>
      <c r="BJ859" s="47">
        <v>1219</v>
      </c>
    </row>
    <row r="860" spans="1:62" hidden="1">
      <c r="A860" s="61" t="b">
        <v>0</v>
      </c>
      <c r="B860" s="62">
        <v>13138</v>
      </c>
      <c r="C860" s="61" t="s">
        <v>1702</v>
      </c>
      <c r="D860" s="61" t="s">
        <v>5347</v>
      </c>
      <c r="E860" s="61" t="s">
        <v>5353</v>
      </c>
      <c r="F860" s="61" t="s">
        <v>1702</v>
      </c>
      <c r="G860" s="62" t="s">
        <v>1702</v>
      </c>
      <c r="H860" s="61" t="s">
        <v>1702</v>
      </c>
      <c r="I860" s="61" t="s">
        <v>1675</v>
      </c>
      <c r="J860" s="61" t="s">
        <v>5348</v>
      </c>
      <c r="K860" s="61" t="s">
        <v>5353</v>
      </c>
      <c r="L860" s="61" t="s">
        <v>2032</v>
      </c>
      <c r="M860" s="61" t="s">
        <v>1702</v>
      </c>
      <c r="N860" s="61" t="s">
        <v>1702</v>
      </c>
      <c r="O860" s="61" t="s">
        <v>1947</v>
      </c>
      <c r="P860" s="61">
        <v>1.2</v>
      </c>
      <c r="Q860" s="61">
        <v>37</v>
      </c>
      <c r="R860" s="61">
        <v>0</v>
      </c>
      <c r="S860" s="61" t="s">
        <v>5354</v>
      </c>
      <c r="T860" s="61" t="s">
        <v>5354</v>
      </c>
      <c r="U860" s="61" t="s">
        <v>2041</v>
      </c>
      <c r="V860" s="61" t="s">
        <v>5355</v>
      </c>
      <c r="W860" s="61" t="s">
        <v>1962</v>
      </c>
      <c r="X860" s="61" t="s">
        <v>1447</v>
      </c>
      <c r="Y860" s="61" t="s">
        <v>4910</v>
      </c>
      <c r="Z860" s="62">
        <v>1</v>
      </c>
      <c r="AA860" s="61">
        <v>37</v>
      </c>
      <c r="AB860" s="62">
        <v>1</v>
      </c>
      <c r="AC860" s="61">
        <v>37</v>
      </c>
      <c r="AD860" s="62">
        <v>1</v>
      </c>
      <c r="AE860" s="61">
        <v>37</v>
      </c>
      <c r="AF860" s="61" t="s">
        <v>2649</v>
      </c>
      <c r="AG860" s="61" t="s">
        <v>1958</v>
      </c>
      <c r="AH860" s="61" t="s">
        <v>1702</v>
      </c>
      <c r="AI860" s="61">
        <v>0</v>
      </c>
      <c r="AJ860" s="61" t="s">
        <v>5021</v>
      </c>
      <c r="AK860" s="62">
        <v>2026</v>
      </c>
      <c r="AL860" s="62">
        <v>3</v>
      </c>
      <c r="AM860" s="62">
        <v>0</v>
      </c>
      <c r="AN860" s="62">
        <v>2</v>
      </c>
      <c r="AO860" s="62">
        <v>11</v>
      </c>
      <c r="AP860" s="61" t="s">
        <v>1702</v>
      </c>
      <c r="AQ860" s="61" t="s">
        <v>1702</v>
      </c>
      <c r="AR860" s="61" t="s">
        <v>1702</v>
      </c>
      <c r="AS860" s="61" t="s">
        <v>4918</v>
      </c>
      <c r="AT860" s="61" t="s">
        <v>1702</v>
      </c>
      <c r="AU860" s="61" t="b">
        <v>1</v>
      </c>
      <c r="AV860" s="61" t="b">
        <v>0</v>
      </c>
      <c r="AW860" s="61" t="s">
        <v>1702</v>
      </c>
      <c r="AX860" s="61" t="s">
        <v>1702</v>
      </c>
      <c r="AY860" s="61">
        <v>0</v>
      </c>
      <c r="AZ860" s="61">
        <v>0</v>
      </c>
      <c r="BA860" s="61">
        <v>0</v>
      </c>
      <c r="BB860" s="61" t="s">
        <v>4912</v>
      </c>
      <c r="BC860" s="61">
        <v>2</v>
      </c>
      <c r="BD860" s="61" t="b">
        <v>0</v>
      </c>
      <c r="BH860" s="47" t="s">
        <v>1197</v>
      </c>
      <c r="BI860" s="47" t="str">
        <f t="shared" si="26"/>
        <v>Z08</v>
      </c>
      <c r="BJ860" s="47">
        <v>1219</v>
      </c>
    </row>
    <row r="861" spans="1:62" hidden="1">
      <c r="A861" s="61" t="b">
        <v>0</v>
      </c>
      <c r="B861" s="62">
        <v>13139</v>
      </c>
      <c r="C861" s="61" t="s">
        <v>1702</v>
      </c>
      <c r="D861" s="61" t="s">
        <v>5347</v>
      </c>
      <c r="E861" s="61" t="s">
        <v>7087</v>
      </c>
      <c r="F861" s="61" t="s">
        <v>6253</v>
      </c>
      <c r="G861" s="62" t="s">
        <v>1702</v>
      </c>
      <c r="H861" s="61" t="s">
        <v>456</v>
      </c>
      <c r="I861" s="61" t="s">
        <v>1675</v>
      </c>
      <c r="J861" s="61" t="s">
        <v>5348</v>
      </c>
      <c r="K861" s="61" t="s">
        <v>7087</v>
      </c>
      <c r="L861" s="61" t="s">
        <v>2032</v>
      </c>
      <c r="M861" s="61" t="s">
        <v>1702</v>
      </c>
      <c r="N861" s="61" t="s">
        <v>1702</v>
      </c>
      <c r="O861" s="61" t="s">
        <v>1947</v>
      </c>
      <c r="P861" s="61">
        <v>1.2</v>
      </c>
      <c r="Q861" s="61">
        <v>140</v>
      </c>
      <c r="R861" s="61">
        <v>219</v>
      </c>
      <c r="S861" s="61" t="s">
        <v>2320</v>
      </c>
      <c r="T861" s="61" t="s">
        <v>2320</v>
      </c>
      <c r="U861" s="61" t="s">
        <v>2041</v>
      </c>
      <c r="V861" s="61" t="s">
        <v>7088</v>
      </c>
      <c r="W861" s="61" t="s">
        <v>1962</v>
      </c>
      <c r="X861" s="61" t="s">
        <v>1447</v>
      </c>
      <c r="Y861" s="61" t="s">
        <v>4910</v>
      </c>
      <c r="Z861" s="62">
        <v>100</v>
      </c>
      <c r="AA861" s="61">
        <v>28</v>
      </c>
      <c r="AB861" s="62">
        <v>100</v>
      </c>
      <c r="AC861" s="61">
        <v>28</v>
      </c>
      <c r="AD861" s="62">
        <v>100</v>
      </c>
      <c r="AE861" s="61">
        <v>28</v>
      </c>
      <c r="AF861" s="61" t="s">
        <v>2071</v>
      </c>
      <c r="AG861" s="61" t="s">
        <v>1959</v>
      </c>
      <c r="AH861" s="61" t="s">
        <v>1702</v>
      </c>
      <c r="AI861" s="61">
        <v>0</v>
      </c>
      <c r="AJ861" s="61" t="s">
        <v>6836</v>
      </c>
      <c r="AK861" s="62">
        <v>2026</v>
      </c>
      <c r="AL861" s="62">
        <v>5</v>
      </c>
      <c r="AM861" s="62">
        <v>0</v>
      </c>
      <c r="AN861" s="62">
        <v>0</v>
      </c>
      <c r="AO861" s="62">
        <v>7</v>
      </c>
      <c r="AP861" s="61" t="s">
        <v>456</v>
      </c>
      <c r="AQ861" s="61" t="s">
        <v>1221</v>
      </c>
      <c r="AR861" s="61" t="s">
        <v>2321</v>
      </c>
      <c r="AS861" s="61" t="s">
        <v>4918</v>
      </c>
      <c r="AT861" s="61" t="s">
        <v>1702</v>
      </c>
      <c r="AU861" s="61" t="b">
        <v>0</v>
      </c>
      <c r="AV861" s="61" t="b">
        <v>0</v>
      </c>
      <c r="AW861" s="61" t="s">
        <v>1702</v>
      </c>
      <c r="AX861" s="61" t="s">
        <v>1702</v>
      </c>
      <c r="AY861" s="61">
        <v>0</v>
      </c>
      <c r="AZ861" s="61">
        <v>0</v>
      </c>
      <c r="BA861" s="61">
        <v>0</v>
      </c>
      <c r="BB861" s="61" t="s">
        <v>4912</v>
      </c>
      <c r="BC861" s="61">
        <v>2</v>
      </c>
      <c r="BD861" s="61" t="b">
        <v>0</v>
      </c>
      <c r="BH861" s="47" t="s">
        <v>1197</v>
      </c>
      <c r="BI861" s="47" t="str">
        <f t="shared" si="26"/>
        <v>Z08</v>
      </c>
      <c r="BJ861" s="47">
        <v>1219</v>
      </c>
    </row>
    <row r="862" spans="1:62" hidden="1">
      <c r="A862" s="61" t="b">
        <v>0</v>
      </c>
      <c r="B862" s="62">
        <v>13140</v>
      </c>
      <c r="C862" s="61" t="s">
        <v>1702</v>
      </c>
      <c r="D862" s="61" t="s">
        <v>5347</v>
      </c>
      <c r="E862" s="61" t="s">
        <v>7089</v>
      </c>
      <c r="F862" s="61" t="s">
        <v>6301</v>
      </c>
      <c r="G862" s="62" t="s">
        <v>1702</v>
      </c>
      <c r="H862" s="61" t="s">
        <v>511</v>
      </c>
      <c r="I862" s="61" t="s">
        <v>1675</v>
      </c>
      <c r="J862" s="61" t="s">
        <v>5348</v>
      </c>
      <c r="K862" s="61" t="s">
        <v>7089</v>
      </c>
      <c r="L862" s="61" t="s">
        <v>2032</v>
      </c>
      <c r="M862" s="61" t="s">
        <v>1702</v>
      </c>
      <c r="N862" s="61" t="s">
        <v>1702</v>
      </c>
      <c r="O862" s="61" t="s">
        <v>1947</v>
      </c>
      <c r="P862" s="61">
        <v>1.2</v>
      </c>
      <c r="Q862" s="61">
        <v>110</v>
      </c>
      <c r="R862" s="61">
        <v>851</v>
      </c>
      <c r="S862" s="61" t="s">
        <v>3519</v>
      </c>
      <c r="T862" s="61" t="s">
        <v>3519</v>
      </c>
      <c r="U862" s="61" t="s">
        <v>2041</v>
      </c>
      <c r="V862" s="61" t="s">
        <v>7090</v>
      </c>
      <c r="W862" s="61" t="s">
        <v>1962</v>
      </c>
      <c r="X862" s="61" t="s">
        <v>1447</v>
      </c>
      <c r="Y862" s="61" t="s">
        <v>4910</v>
      </c>
      <c r="Z862" s="62">
        <v>300</v>
      </c>
      <c r="AA862" s="61">
        <v>269</v>
      </c>
      <c r="AB862" s="62">
        <v>300</v>
      </c>
      <c r="AC862" s="61">
        <v>269</v>
      </c>
      <c r="AD862" s="62">
        <v>300</v>
      </c>
      <c r="AE862" s="61">
        <v>269</v>
      </c>
      <c r="AF862" s="61" t="s">
        <v>2083</v>
      </c>
      <c r="AG862" s="61" t="s">
        <v>1959</v>
      </c>
      <c r="AH862" s="61" t="s">
        <v>1702</v>
      </c>
      <c r="AI862" s="61">
        <v>0</v>
      </c>
      <c r="AJ862" s="61" t="s">
        <v>6751</v>
      </c>
      <c r="AK862" s="62">
        <v>2026</v>
      </c>
      <c r="AL862" s="62">
        <v>5</v>
      </c>
      <c r="AM862" s="62">
        <v>0</v>
      </c>
      <c r="AN862" s="62">
        <v>0</v>
      </c>
      <c r="AO862" s="62">
        <v>2</v>
      </c>
      <c r="AP862" s="61" t="s">
        <v>511</v>
      </c>
      <c r="AQ862" s="61" t="s">
        <v>1799</v>
      </c>
      <c r="AR862" s="61" t="s">
        <v>3520</v>
      </c>
      <c r="AS862" s="61" t="s">
        <v>4918</v>
      </c>
      <c r="AT862" s="61" t="s">
        <v>1702</v>
      </c>
      <c r="AU862" s="61" t="b">
        <v>0</v>
      </c>
      <c r="AV862" s="61" t="b">
        <v>0</v>
      </c>
      <c r="AW862" s="61" t="s">
        <v>1702</v>
      </c>
      <c r="AX862" s="61" t="s">
        <v>1702</v>
      </c>
      <c r="AY862" s="61">
        <v>0</v>
      </c>
      <c r="AZ862" s="61">
        <v>0</v>
      </c>
      <c r="BA862" s="61">
        <v>0</v>
      </c>
      <c r="BB862" s="61" t="s">
        <v>4912</v>
      </c>
      <c r="BC862" s="61">
        <v>2</v>
      </c>
      <c r="BD862" s="61" t="b">
        <v>0</v>
      </c>
      <c r="BH862" s="47" t="s">
        <v>1197</v>
      </c>
      <c r="BI862" s="47" t="str">
        <f t="shared" si="26"/>
        <v>Z08</v>
      </c>
      <c r="BJ862" s="47">
        <v>1219</v>
      </c>
    </row>
    <row r="863" spans="1:62" hidden="1">
      <c r="A863" s="61" t="b">
        <v>0</v>
      </c>
      <c r="B863" s="62">
        <v>13141</v>
      </c>
      <c r="C863" s="61" t="s">
        <v>1702</v>
      </c>
      <c r="D863" s="61" t="s">
        <v>5347</v>
      </c>
      <c r="E863" s="61" t="s">
        <v>7091</v>
      </c>
      <c r="F863" s="61" t="s">
        <v>6301</v>
      </c>
      <c r="G863" s="62" t="s">
        <v>1702</v>
      </c>
      <c r="H863" s="61" t="s">
        <v>511</v>
      </c>
      <c r="I863" s="61" t="s">
        <v>1675</v>
      </c>
      <c r="J863" s="61" t="s">
        <v>5348</v>
      </c>
      <c r="K863" s="61" t="s">
        <v>7091</v>
      </c>
      <c r="L863" s="61" t="s">
        <v>2032</v>
      </c>
      <c r="M863" s="61" t="s">
        <v>1702</v>
      </c>
      <c r="N863" s="61" t="s">
        <v>1702</v>
      </c>
      <c r="O863" s="61" t="s">
        <v>1947</v>
      </c>
      <c r="P863" s="61">
        <v>1.2</v>
      </c>
      <c r="Q863" s="61">
        <v>110</v>
      </c>
      <c r="R863" s="61">
        <v>851</v>
      </c>
      <c r="S863" s="61" t="s">
        <v>3519</v>
      </c>
      <c r="T863" s="61" t="s">
        <v>3519</v>
      </c>
      <c r="U863" s="61" t="s">
        <v>2041</v>
      </c>
      <c r="V863" s="61" t="s">
        <v>7090</v>
      </c>
      <c r="W863" s="61" t="s">
        <v>1962</v>
      </c>
      <c r="X863" s="61" t="s">
        <v>1447</v>
      </c>
      <c r="Y863" s="61" t="s">
        <v>4910</v>
      </c>
      <c r="Z863" s="62">
        <v>239</v>
      </c>
      <c r="AA863" s="61">
        <v>209</v>
      </c>
      <c r="AB863" s="62">
        <v>239</v>
      </c>
      <c r="AC863" s="61">
        <v>209</v>
      </c>
      <c r="AD863" s="62">
        <v>239</v>
      </c>
      <c r="AE863" s="61">
        <v>209</v>
      </c>
      <c r="AF863" s="61" t="s">
        <v>2083</v>
      </c>
      <c r="AG863" s="61" t="s">
        <v>1959</v>
      </c>
      <c r="AH863" s="61" t="s">
        <v>1702</v>
      </c>
      <c r="AI863" s="61">
        <v>0</v>
      </c>
      <c r="AJ863" s="61" t="s">
        <v>6751</v>
      </c>
      <c r="AK863" s="62">
        <v>2026</v>
      </c>
      <c r="AL863" s="62">
        <v>5</v>
      </c>
      <c r="AM863" s="62">
        <v>0</v>
      </c>
      <c r="AN863" s="62">
        <v>0</v>
      </c>
      <c r="AO863" s="62">
        <v>2</v>
      </c>
      <c r="AP863" s="61" t="s">
        <v>511</v>
      </c>
      <c r="AQ863" s="61" t="s">
        <v>1799</v>
      </c>
      <c r="AR863" s="61" t="s">
        <v>3520</v>
      </c>
      <c r="AS863" s="61" t="s">
        <v>4918</v>
      </c>
      <c r="AT863" s="61" t="s">
        <v>1702</v>
      </c>
      <c r="AU863" s="61" t="b">
        <v>0</v>
      </c>
      <c r="AV863" s="61" t="b">
        <v>0</v>
      </c>
      <c r="AW863" s="61" t="s">
        <v>1702</v>
      </c>
      <c r="AX863" s="61" t="s">
        <v>1702</v>
      </c>
      <c r="AY863" s="61">
        <v>0</v>
      </c>
      <c r="AZ863" s="61">
        <v>0</v>
      </c>
      <c r="BA863" s="61">
        <v>0</v>
      </c>
      <c r="BB863" s="61" t="s">
        <v>4912</v>
      </c>
      <c r="BC863" s="61">
        <v>2</v>
      </c>
      <c r="BD863" s="61" t="b">
        <v>0</v>
      </c>
      <c r="BH863" s="47" t="s">
        <v>1197</v>
      </c>
      <c r="BI863" s="47" t="str">
        <f t="shared" si="26"/>
        <v>Z08</v>
      </c>
      <c r="BJ863" s="47">
        <v>1219</v>
      </c>
    </row>
    <row r="864" spans="1:62" hidden="1">
      <c r="A864" s="61" t="b">
        <v>0</v>
      </c>
      <c r="B864" s="62">
        <v>13142</v>
      </c>
      <c r="C864" s="61" t="s">
        <v>1702</v>
      </c>
      <c r="D864" s="61" t="s">
        <v>4925</v>
      </c>
      <c r="E864" s="61" t="s">
        <v>5357</v>
      </c>
      <c r="F864" s="61" t="s">
        <v>2030</v>
      </c>
      <c r="G864" s="62" t="s">
        <v>1702</v>
      </c>
      <c r="H864" s="61" t="s">
        <v>820</v>
      </c>
      <c r="I864" s="61" t="s">
        <v>1675</v>
      </c>
      <c r="J864" s="61" t="s">
        <v>4926</v>
      </c>
      <c r="K864" s="61" t="s">
        <v>5358</v>
      </c>
      <c r="L864" s="61" t="s">
        <v>2032</v>
      </c>
      <c r="M864" s="61" t="s">
        <v>1702</v>
      </c>
      <c r="N864" s="61" t="s">
        <v>1702</v>
      </c>
      <c r="O864" s="61" t="s">
        <v>1947</v>
      </c>
      <c r="P864" s="61">
        <v>1.2</v>
      </c>
      <c r="Q864" s="61">
        <v>863</v>
      </c>
      <c r="R864" s="61">
        <v>1086</v>
      </c>
      <c r="S864" s="61" t="s">
        <v>2895</v>
      </c>
      <c r="T864" s="61" t="s">
        <v>1702</v>
      </c>
      <c r="U864" s="61" t="s">
        <v>2041</v>
      </c>
      <c r="V864" s="61" t="s">
        <v>5359</v>
      </c>
      <c r="W864" s="61" t="s">
        <v>1962</v>
      </c>
      <c r="X864" s="61" t="s">
        <v>1447</v>
      </c>
      <c r="Y864" s="61" t="s">
        <v>4910</v>
      </c>
      <c r="Z864" s="62">
        <v>21</v>
      </c>
      <c r="AA864" s="61">
        <v>185</v>
      </c>
      <c r="AB864" s="62">
        <v>21</v>
      </c>
      <c r="AC864" s="61">
        <v>185</v>
      </c>
      <c r="AD864" s="62">
        <v>21</v>
      </c>
      <c r="AE864" s="61">
        <v>185</v>
      </c>
      <c r="AF864" s="61" t="s">
        <v>2275</v>
      </c>
      <c r="AG864" s="61" t="s">
        <v>3734</v>
      </c>
      <c r="AH864" s="61" t="s">
        <v>5360</v>
      </c>
      <c r="AI864" s="61">
        <v>0</v>
      </c>
      <c r="AJ864" s="61" t="s">
        <v>4959</v>
      </c>
      <c r="AK864" s="62">
        <v>2026</v>
      </c>
      <c r="AL864" s="62">
        <v>3</v>
      </c>
      <c r="AM864" s="62">
        <v>0</v>
      </c>
      <c r="AN864" s="62">
        <v>2</v>
      </c>
      <c r="AO864" s="62">
        <v>8</v>
      </c>
      <c r="AP864" s="61" t="s">
        <v>820</v>
      </c>
      <c r="AQ864" s="61" t="s">
        <v>1221</v>
      </c>
      <c r="AR864" s="61" t="s">
        <v>2896</v>
      </c>
      <c r="AS864" s="61" t="s">
        <v>4915</v>
      </c>
      <c r="AT864" s="61" t="s">
        <v>1702</v>
      </c>
      <c r="AU864" s="61" t="b">
        <v>1</v>
      </c>
      <c r="AV864" s="61" t="b">
        <v>0</v>
      </c>
      <c r="AW864" s="61" t="s">
        <v>1702</v>
      </c>
      <c r="AX864" s="61" t="s">
        <v>1702</v>
      </c>
      <c r="AY864" s="61">
        <v>0</v>
      </c>
      <c r="AZ864" s="61">
        <v>0</v>
      </c>
      <c r="BA864" s="61">
        <v>0</v>
      </c>
      <c r="BB864" s="61" t="s">
        <v>4912</v>
      </c>
      <c r="BC864" s="61">
        <v>2</v>
      </c>
      <c r="BD864" s="61" t="b">
        <v>0</v>
      </c>
      <c r="BH864" s="47" t="s">
        <v>1197</v>
      </c>
      <c r="BI864" s="47" t="str">
        <f t="shared" si="26"/>
        <v>Z08</v>
      </c>
      <c r="BJ864" s="47">
        <v>1219</v>
      </c>
    </row>
    <row r="865" spans="1:62" hidden="1">
      <c r="A865" s="61" t="b">
        <v>0</v>
      </c>
      <c r="B865" s="62">
        <v>13143</v>
      </c>
      <c r="C865" s="61" t="s">
        <v>1702</v>
      </c>
      <c r="D865" s="61" t="s">
        <v>4925</v>
      </c>
      <c r="E865" s="61" t="s">
        <v>5361</v>
      </c>
      <c r="F865" s="61" t="s">
        <v>1702</v>
      </c>
      <c r="G865" s="62" t="s">
        <v>1702</v>
      </c>
      <c r="H865" s="61" t="s">
        <v>1522</v>
      </c>
      <c r="I865" s="61" t="s">
        <v>1675</v>
      </c>
      <c r="J865" s="61" t="s">
        <v>4926</v>
      </c>
      <c r="K865" s="61" t="s">
        <v>5361</v>
      </c>
      <c r="L865" s="61" t="s">
        <v>2032</v>
      </c>
      <c r="M865" s="61" t="s">
        <v>1702</v>
      </c>
      <c r="N865" s="61" t="s">
        <v>1702</v>
      </c>
      <c r="O865" s="61" t="s">
        <v>1947</v>
      </c>
      <c r="P865" s="61">
        <v>1.2</v>
      </c>
      <c r="Q865" s="61">
        <v>30</v>
      </c>
      <c r="R865" s="61">
        <v>0</v>
      </c>
      <c r="S865" s="61" t="s">
        <v>3811</v>
      </c>
      <c r="T865" s="61" t="s">
        <v>5362</v>
      </c>
      <c r="U865" s="61" t="s">
        <v>2041</v>
      </c>
      <c r="V865" s="61" t="s">
        <v>5363</v>
      </c>
      <c r="W865" s="61" t="s">
        <v>1962</v>
      </c>
      <c r="X865" s="61" t="s">
        <v>1447</v>
      </c>
      <c r="Y865" s="61" t="s">
        <v>4910</v>
      </c>
      <c r="Z865" s="62">
        <v>1</v>
      </c>
      <c r="AA865" s="61">
        <v>135</v>
      </c>
      <c r="AB865" s="62">
        <v>1</v>
      </c>
      <c r="AC865" s="61">
        <v>135</v>
      </c>
      <c r="AD865" s="62">
        <v>1</v>
      </c>
      <c r="AE865" s="61">
        <v>135</v>
      </c>
      <c r="AF865" s="61" t="s">
        <v>5068</v>
      </c>
      <c r="AG865" s="61" t="s">
        <v>1959</v>
      </c>
      <c r="AH865" s="61" t="s">
        <v>1702</v>
      </c>
      <c r="AI865" s="61">
        <v>0</v>
      </c>
      <c r="AJ865" s="61" t="s">
        <v>4877</v>
      </c>
      <c r="AK865" s="62">
        <v>2026</v>
      </c>
      <c r="AL865" s="62">
        <v>3</v>
      </c>
      <c r="AM865" s="62">
        <v>0</v>
      </c>
      <c r="AN865" s="62">
        <v>2</v>
      </c>
      <c r="AO865" s="62">
        <v>5</v>
      </c>
      <c r="AP865" s="61" t="s">
        <v>1522</v>
      </c>
      <c r="AQ865" s="61" t="s">
        <v>1221</v>
      </c>
      <c r="AR865" s="61" t="s">
        <v>5364</v>
      </c>
      <c r="AS865" s="61" t="s">
        <v>4915</v>
      </c>
      <c r="AT865" s="61" t="s">
        <v>1702</v>
      </c>
      <c r="AU865" s="61" t="b">
        <v>1</v>
      </c>
      <c r="AV865" s="61" t="b">
        <v>0</v>
      </c>
      <c r="AW865" s="61" t="s">
        <v>1702</v>
      </c>
      <c r="AX865" s="61" t="s">
        <v>1702</v>
      </c>
      <c r="AY865" s="61">
        <v>0</v>
      </c>
      <c r="AZ865" s="61">
        <v>0</v>
      </c>
      <c r="BA865" s="61">
        <v>0</v>
      </c>
      <c r="BB865" s="61" t="s">
        <v>4912</v>
      </c>
      <c r="BC865" s="61">
        <v>2</v>
      </c>
      <c r="BD865" s="61" t="b">
        <v>0</v>
      </c>
      <c r="BH865" s="47" t="s">
        <v>1197</v>
      </c>
      <c r="BI865" s="47" t="str">
        <f t="shared" si="26"/>
        <v>Z08</v>
      </c>
      <c r="BJ865" s="47">
        <v>1219</v>
      </c>
    </row>
    <row r="866" spans="1:62" hidden="1">
      <c r="A866" s="61" t="b">
        <v>0</v>
      </c>
      <c r="B866" s="62">
        <v>13144</v>
      </c>
      <c r="C866" s="61" t="s">
        <v>1702</v>
      </c>
      <c r="D866" s="61" t="s">
        <v>4925</v>
      </c>
      <c r="E866" s="61" t="s">
        <v>5365</v>
      </c>
      <c r="F866" s="61" t="s">
        <v>2069</v>
      </c>
      <c r="G866" s="62" t="s">
        <v>1702</v>
      </c>
      <c r="H866" s="61" t="s">
        <v>511</v>
      </c>
      <c r="I866" s="61" t="s">
        <v>1675</v>
      </c>
      <c r="J866" s="61" t="s">
        <v>4926</v>
      </c>
      <c r="K866" s="61" t="s">
        <v>5366</v>
      </c>
      <c r="L866" s="61" t="s">
        <v>2032</v>
      </c>
      <c r="M866" s="61" t="s">
        <v>1702</v>
      </c>
      <c r="N866" s="61" t="s">
        <v>1702</v>
      </c>
      <c r="O866" s="61" t="s">
        <v>1947</v>
      </c>
      <c r="P866" s="61">
        <v>1.2</v>
      </c>
      <c r="Q866" s="61">
        <v>110</v>
      </c>
      <c r="R866" s="61">
        <v>851</v>
      </c>
      <c r="S866" s="61" t="s">
        <v>3519</v>
      </c>
      <c r="T866" s="61" t="s">
        <v>1702</v>
      </c>
      <c r="U866" s="61" t="s">
        <v>2041</v>
      </c>
      <c r="V866" s="61" t="s">
        <v>5356</v>
      </c>
      <c r="W866" s="61" t="s">
        <v>1962</v>
      </c>
      <c r="X866" s="61" t="s">
        <v>1447</v>
      </c>
      <c r="Y866" s="61" t="s">
        <v>4910</v>
      </c>
      <c r="Z866" s="62">
        <v>41</v>
      </c>
      <c r="AA866" s="61">
        <v>38</v>
      </c>
      <c r="AB866" s="62">
        <v>41</v>
      </c>
      <c r="AC866" s="61">
        <v>38</v>
      </c>
      <c r="AD866" s="62">
        <v>41</v>
      </c>
      <c r="AE866" s="61">
        <v>38</v>
      </c>
      <c r="AF866" s="61" t="s">
        <v>2055</v>
      </c>
      <c r="AG866" s="61" t="s">
        <v>3734</v>
      </c>
      <c r="AH866" s="61" t="s">
        <v>5367</v>
      </c>
      <c r="AI866" s="61">
        <v>0</v>
      </c>
      <c r="AJ866" s="61" t="s">
        <v>4958</v>
      </c>
      <c r="AK866" s="62">
        <v>2026</v>
      </c>
      <c r="AL866" s="62">
        <v>3</v>
      </c>
      <c r="AM866" s="62">
        <v>0</v>
      </c>
      <c r="AN866" s="62">
        <v>2</v>
      </c>
      <c r="AO866" s="62">
        <v>7</v>
      </c>
      <c r="AP866" s="61" t="s">
        <v>511</v>
      </c>
      <c r="AQ866" s="61" t="s">
        <v>1799</v>
      </c>
      <c r="AR866" s="61" t="s">
        <v>3520</v>
      </c>
      <c r="AS866" s="61" t="s">
        <v>4915</v>
      </c>
      <c r="AT866" s="61" t="s">
        <v>1702</v>
      </c>
      <c r="AU866" s="61" t="b">
        <v>1</v>
      </c>
      <c r="AV866" s="61" t="b">
        <v>0</v>
      </c>
      <c r="AW866" s="61" t="s">
        <v>1702</v>
      </c>
      <c r="AX866" s="61" t="s">
        <v>1702</v>
      </c>
      <c r="AY866" s="61">
        <v>0</v>
      </c>
      <c r="AZ866" s="61">
        <v>0</v>
      </c>
      <c r="BA866" s="61">
        <v>0</v>
      </c>
      <c r="BB866" s="61" t="s">
        <v>4912</v>
      </c>
      <c r="BC866" s="61">
        <v>2</v>
      </c>
      <c r="BD866" s="61" t="b">
        <v>0</v>
      </c>
      <c r="BH866" s="47" t="s">
        <v>1197</v>
      </c>
      <c r="BI866" s="47" t="str">
        <f t="shared" si="26"/>
        <v>Z08</v>
      </c>
      <c r="BJ866" s="47">
        <v>1219</v>
      </c>
    </row>
    <row r="867" spans="1:62" hidden="1">
      <c r="A867" s="61" t="b">
        <v>0</v>
      </c>
      <c r="B867" s="62">
        <v>13145</v>
      </c>
      <c r="C867" s="61" t="s">
        <v>1702</v>
      </c>
      <c r="D867" s="61" t="s">
        <v>4927</v>
      </c>
      <c r="E867" s="61" t="s">
        <v>6036</v>
      </c>
      <c r="F867" s="61" t="s">
        <v>5487</v>
      </c>
      <c r="G867" s="62" t="s">
        <v>1702</v>
      </c>
      <c r="H867" s="61" t="s">
        <v>461</v>
      </c>
      <c r="I867" s="61" t="s">
        <v>1675</v>
      </c>
      <c r="J867" s="61" t="s">
        <v>4928</v>
      </c>
      <c r="K867" s="61" t="s">
        <v>6036</v>
      </c>
      <c r="L867" s="61" t="s">
        <v>2032</v>
      </c>
      <c r="M867" s="61" t="s">
        <v>1702</v>
      </c>
      <c r="N867" s="61" t="s">
        <v>1702</v>
      </c>
      <c r="O867" s="61" t="s">
        <v>1947</v>
      </c>
      <c r="P867" s="61">
        <v>0.8</v>
      </c>
      <c r="Q867" s="61">
        <v>301</v>
      </c>
      <c r="R867" s="61">
        <v>1220</v>
      </c>
      <c r="S867" s="61" t="s">
        <v>3195</v>
      </c>
      <c r="T867" s="61" t="s">
        <v>3196</v>
      </c>
      <c r="U867" s="61" t="s">
        <v>2041</v>
      </c>
      <c r="V867" s="61" t="s">
        <v>6037</v>
      </c>
      <c r="W867" s="61" t="s">
        <v>1955</v>
      </c>
      <c r="X867" s="61" t="s">
        <v>1447</v>
      </c>
      <c r="Y867" s="61" t="s">
        <v>4930</v>
      </c>
      <c r="Z867" s="62">
        <v>2</v>
      </c>
      <c r="AA867" s="61">
        <v>4</v>
      </c>
      <c r="AB867" s="62">
        <v>2</v>
      </c>
      <c r="AC867" s="61">
        <v>4</v>
      </c>
      <c r="AD867" s="62">
        <v>2</v>
      </c>
      <c r="AE867" s="61">
        <v>4</v>
      </c>
      <c r="AF867" s="61" t="s">
        <v>5675</v>
      </c>
      <c r="AG867" s="61" t="s">
        <v>1959</v>
      </c>
      <c r="AH867" s="61" t="s">
        <v>1702</v>
      </c>
      <c r="AI867" s="61">
        <v>0</v>
      </c>
      <c r="AJ867" s="61" t="s">
        <v>4413</v>
      </c>
      <c r="AK867" s="62">
        <v>2026</v>
      </c>
      <c r="AL867" s="62">
        <v>4</v>
      </c>
      <c r="AM867" s="62">
        <v>0</v>
      </c>
      <c r="AN867" s="62">
        <v>1</v>
      </c>
      <c r="AO867" s="62">
        <v>16</v>
      </c>
      <c r="AP867" s="61" t="s">
        <v>461</v>
      </c>
      <c r="AQ867" s="61" t="s">
        <v>1221</v>
      </c>
      <c r="AR867" s="61" t="s">
        <v>3197</v>
      </c>
      <c r="AS867" s="61" t="s">
        <v>4929</v>
      </c>
      <c r="AT867" s="61" t="s">
        <v>1702</v>
      </c>
      <c r="AU867" s="61" t="b">
        <v>1</v>
      </c>
      <c r="AV867" s="61" t="b">
        <v>0</v>
      </c>
      <c r="AW867" s="61" t="s">
        <v>1702</v>
      </c>
      <c r="AX867" s="61" t="s">
        <v>1702</v>
      </c>
      <c r="AY867" s="61">
        <v>0</v>
      </c>
      <c r="AZ867" s="61">
        <v>0</v>
      </c>
      <c r="BA867" s="61">
        <v>0</v>
      </c>
      <c r="BB867" s="61" t="s">
        <v>3634</v>
      </c>
      <c r="BC867" s="61">
        <v>1</v>
      </c>
      <c r="BD867" s="61" t="b">
        <v>0</v>
      </c>
      <c r="BH867" s="47" t="str">
        <f t="shared" si="27"/>
        <v>SGCC</v>
      </c>
      <c r="BI867" s="47" t="str">
        <f t="shared" si="26"/>
        <v>Z08</v>
      </c>
      <c r="BJ867" s="47">
        <v>1219</v>
      </c>
    </row>
    <row r="868" spans="1:62" hidden="1">
      <c r="A868" s="61" t="b">
        <v>0</v>
      </c>
      <c r="B868" s="62">
        <v>13146</v>
      </c>
      <c r="C868" s="61" t="s">
        <v>1702</v>
      </c>
      <c r="D868" s="61" t="s">
        <v>4927</v>
      </c>
      <c r="E868" s="61" t="s">
        <v>6038</v>
      </c>
      <c r="F868" s="61" t="s">
        <v>5555</v>
      </c>
      <c r="G868" s="62" t="s">
        <v>1702</v>
      </c>
      <c r="H868" s="61" t="s">
        <v>924</v>
      </c>
      <c r="I868" s="61" t="s">
        <v>1675</v>
      </c>
      <c r="J868" s="61" t="s">
        <v>4928</v>
      </c>
      <c r="K868" s="61" t="s">
        <v>6038</v>
      </c>
      <c r="L868" s="61" t="s">
        <v>2032</v>
      </c>
      <c r="M868" s="61" t="s">
        <v>1702</v>
      </c>
      <c r="N868" s="61" t="s">
        <v>1702</v>
      </c>
      <c r="O868" s="61" t="s">
        <v>1947</v>
      </c>
      <c r="P868" s="61">
        <v>0.8</v>
      </c>
      <c r="Q868" s="61">
        <v>194</v>
      </c>
      <c r="R868" s="61">
        <v>225</v>
      </c>
      <c r="S868" s="61" t="s">
        <v>2753</v>
      </c>
      <c r="T868" s="61" t="s">
        <v>2753</v>
      </c>
      <c r="U868" s="61" t="s">
        <v>2041</v>
      </c>
      <c r="V868" s="61" t="s">
        <v>6039</v>
      </c>
      <c r="W868" s="61" t="s">
        <v>1955</v>
      </c>
      <c r="X868" s="61" t="s">
        <v>1447</v>
      </c>
      <c r="Y868" s="61" t="s">
        <v>4930</v>
      </c>
      <c r="Z868" s="62">
        <v>500</v>
      </c>
      <c r="AA868" s="61">
        <v>137</v>
      </c>
      <c r="AB868" s="62">
        <v>500</v>
      </c>
      <c r="AC868" s="61">
        <v>137</v>
      </c>
      <c r="AD868" s="62">
        <v>500</v>
      </c>
      <c r="AE868" s="61">
        <v>137</v>
      </c>
      <c r="AF868" s="61" t="s">
        <v>2062</v>
      </c>
      <c r="AG868" s="61" t="s">
        <v>1959</v>
      </c>
      <c r="AH868" s="61" t="s">
        <v>1702</v>
      </c>
      <c r="AI868" s="61">
        <v>0</v>
      </c>
      <c r="AJ868" s="61" t="s">
        <v>5635</v>
      </c>
      <c r="AK868" s="62">
        <v>2026</v>
      </c>
      <c r="AL868" s="62">
        <v>4</v>
      </c>
      <c r="AM868" s="62">
        <v>0</v>
      </c>
      <c r="AN868" s="62">
        <v>1</v>
      </c>
      <c r="AO868" s="62">
        <v>11</v>
      </c>
      <c r="AP868" s="61" t="s">
        <v>924</v>
      </c>
      <c r="AQ868" s="61" t="s">
        <v>1221</v>
      </c>
      <c r="AR868" s="61" t="s">
        <v>2754</v>
      </c>
      <c r="AS868" s="61" t="s">
        <v>4929</v>
      </c>
      <c r="AT868" s="61" t="s">
        <v>1702</v>
      </c>
      <c r="AU868" s="61" t="b">
        <v>1</v>
      </c>
      <c r="AV868" s="61" t="b">
        <v>0</v>
      </c>
      <c r="AW868" s="61" t="s">
        <v>1702</v>
      </c>
      <c r="AX868" s="61" t="s">
        <v>1702</v>
      </c>
      <c r="AY868" s="61">
        <v>0</v>
      </c>
      <c r="AZ868" s="61">
        <v>0</v>
      </c>
      <c r="BA868" s="61">
        <v>0</v>
      </c>
      <c r="BB868" s="61" t="s">
        <v>3634</v>
      </c>
      <c r="BC868" s="61">
        <v>1</v>
      </c>
      <c r="BD868" s="61" t="b">
        <v>0</v>
      </c>
      <c r="BH868" s="47" t="str">
        <f t="shared" si="27"/>
        <v>SGCC</v>
      </c>
      <c r="BI868" s="47" t="str">
        <f t="shared" si="26"/>
        <v>Z08</v>
      </c>
      <c r="BJ868" s="47">
        <v>1219</v>
      </c>
    </row>
    <row r="869" spans="1:62" hidden="1">
      <c r="A869" s="61" t="b">
        <v>0</v>
      </c>
      <c r="B869" s="62">
        <v>13147</v>
      </c>
      <c r="C869" s="61" t="s">
        <v>1702</v>
      </c>
      <c r="D869" s="61" t="s">
        <v>4927</v>
      </c>
      <c r="E869" s="61" t="s">
        <v>6040</v>
      </c>
      <c r="F869" s="61" t="s">
        <v>5555</v>
      </c>
      <c r="G869" s="62" t="s">
        <v>1702</v>
      </c>
      <c r="H869" s="61" t="s">
        <v>924</v>
      </c>
      <c r="I869" s="61" t="s">
        <v>1675</v>
      </c>
      <c r="J869" s="61" t="s">
        <v>4928</v>
      </c>
      <c r="K869" s="61" t="s">
        <v>6040</v>
      </c>
      <c r="L869" s="61" t="s">
        <v>2032</v>
      </c>
      <c r="M869" s="61" t="s">
        <v>1702</v>
      </c>
      <c r="N869" s="61" t="s">
        <v>1702</v>
      </c>
      <c r="O869" s="61" t="s">
        <v>1947</v>
      </c>
      <c r="P869" s="61">
        <v>0.8</v>
      </c>
      <c r="Q869" s="61">
        <v>194</v>
      </c>
      <c r="R869" s="61">
        <v>225</v>
      </c>
      <c r="S869" s="61" t="s">
        <v>2753</v>
      </c>
      <c r="T869" s="61" t="s">
        <v>2753</v>
      </c>
      <c r="U869" s="61" t="s">
        <v>2041</v>
      </c>
      <c r="V869" s="61" t="s">
        <v>6039</v>
      </c>
      <c r="W869" s="61" t="s">
        <v>1955</v>
      </c>
      <c r="X869" s="61" t="s">
        <v>1447</v>
      </c>
      <c r="Y869" s="61" t="s">
        <v>4930</v>
      </c>
      <c r="Z869" s="62">
        <v>101</v>
      </c>
      <c r="AA869" s="61">
        <v>28</v>
      </c>
      <c r="AB869" s="62">
        <v>101</v>
      </c>
      <c r="AC869" s="61">
        <v>28</v>
      </c>
      <c r="AD869" s="62">
        <v>101</v>
      </c>
      <c r="AE869" s="61">
        <v>28</v>
      </c>
      <c r="AF869" s="61" t="s">
        <v>2062</v>
      </c>
      <c r="AG869" s="61" t="s">
        <v>1959</v>
      </c>
      <c r="AH869" s="61" t="s">
        <v>1702</v>
      </c>
      <c r="AI869" s="61">
        <v>0</v>
      </c>
      <c r="AJ869" s="61" t="s">
        <v>5635</v>
      </c>
      <c r="AK869" s="62">
        <v>2026</v>
      </c>
      <c r="AL869" s="62">
        <v>4</v>
      </c>
      <c r="AM869" s="62">
        <v>0</v>
      </c>
      <c r="AN869" s="62">
        <v>1</v>
      </c>
      <c r="AO869" s="62">
        <v>11</v>
      </c>
      <c r="AP869" s="61" t="s">
        <v>924</v>
      </c>
      <c r="AQ869" s="61" t="s">
        <v>1221</v>
      </c>
      <c r="AR869" s="61" t="s">
        <v>2754</v>
      </c>
      <c r="AS869" s="61" t="s">
        <v>4929</v>
      </c>
      <c r="AT869" s="61" t="s">
        <v>1702</v>
      </c>
      <c r="AU869" s="61" t="b">
        <v>1</v>
      </c>
      <c r="AV869" s="61" t="b">
        <v>0</v>
      </c>
      <c r="AW869" s="61" t="s">
        <v>1702</v>
      </c>
      <c r="AX869" s="61" t="s">
        <v>1702</v>
      </c>
      <c r="AY869" s="61">
        <v>0</v>
      </c>
      <c r="AZ869" s="61">
        <v>0</v>
      </c>
      <c r="BA869" s="61">
        <v>0</v>
      </c>
      <c r="BB869" s="61" t="s">
        <v>3634</v>
      </c>
      <c r="BC869" s="61">
        <v>1</v>
      </c>
      <c r="BD869" s="61" t="b">
        <v>0</v>
      </c>
      <c r="BH869" s="47" t="str">
        <f t="shared" si="27"/>
        <v>SGCC</v>
      </c>
      <c r="BI869" s="47" t="str">
        <f t="shared" si="26"/>
        <v>Z08</v>
      </c>
      <c r="BJ869" s="47">
        <v>1219</v>
      </c>
    </row>
    <row r="870" spans="1:62" hidden="1">
      <c r="A870" s="61" t="b">
        <v>0</v>
      </c>
      <c r="B870" s="62">
        <v>13148</v>
      </c>
      <c r="C870" s="61" t="s">
        <v>1702</v>
      </c>
      <c r="D870" s="61" t="s">
        <v>4927</v>
      </c>
      <c r="E870" s="61" t="s">
        <v>6041</v>
      </c>
      <c r="F870" s="61" t="s">
        <v>5487</v>
      </c>
      <c r="G870" s="62" t="s">
        <v>1702</v>
      </c>
      <c r="H870" s="61" t="s">
        <v>700</v>
      </c>
      <c r="I870" s="61" t="s">
        <v>1675</v>
      </c>
      <c r="J870" s="61" t="s">
        <v>4928</v>
      </c>
      <c r="K870" s="61" t="s">
        <v>6041</v>
      </c>
      <c r="L870" s="61" t="s">
        <v>2032</v>
      </c>
      <c r="M870" s="61" t="s">
        <v>1702</v>
      </c>
      <c r="N870" s="61" t="s">
        <v>1702</v>
      </c>
      <c r="O870" s="61" t="s">
        <v>1947</v>
      </c>
      <c r="P870" s="61">
        <v>0.8</v>
      </c>
      <c r="Q870" s="61">
        <v>105</v>
      </c>
      <c r="R870" s="61">
        <v>0</v>
      </c>
      <c r="S870" s="61" t="s">
        <v>5104</v>
      </c>
      <c r="T870" s="61" t="s">
        <v>5105</v>
      </c>
      <c r="U870" s="61" t="s">
        <v>2041</v>
      </c>
      <c r="V870" s="61" t="s">
        <v>6042</v>
      </c>
      <c r="W870" s="61" t="s">
        <v>1955</v>
      </c>
      <c r="X870" s="61" t="s">
        <v>1447</v>
      </c>
      <c r="Y870" s="61" t="s">
        <v>4930</v>
      </c>
      <c r="Z870" s="62">
        <v>1</v>
      </c>
      <c r="AA870" s="61">
        <v>316</v>
      </c>
      <c r="AB870" s="62">
        <v>1</v>
      </c>
      <c r="AC870" s="61">
        <v>316</v>
      </c>
      <c r="AD870" s="62">
        <v>1</v>
      </c>
      <c r="AE870" s="61">
        <v>316</v>
      </c>
      <c r="AF870" s="61" t="s">
        <v>2592</v>
      </c>
      <c r="AG870" s="61" t="s">
        <v>1959</v>
      </c>
      <c r="AH870" s="61" t="s">
        <v>1702</v>
      </c>
      <c r="AI870" s="61">
        <v>0</v>
      </c>
      <c r="AJ870" s="61" t="s">
        <v>4849</v>
      </c>
      <c r="AK870" s="62">
        <v>2026</v>
      </c>
      <c r="AL870" s="62">
        <v>4</v>
      </c>
      <c r="AM870" s="62">
        <v>0</v>
      </c>
      <c r="AN870" s="62">
        <v>1</v>
      </c>
      <c r="AO870" s="62">
        <v>15</v>
      </c>
      <c r="AP870" s="61" t="s">
        <v>700</v>
      </c>
      <c r="AQ870" s="61" t="s">
        <v>1221</v>
      </c>
      <c r="AR870" s="61" t="s">
        <v>5107</v>
      </c>
      <c r="AS870" s="61" t="s">
        <v>4929</v>
      </c>
      <c r="AT870" s="61" t="s">
        <v>1702</v>
      </c>
      <c r="AU870" s="61" t="b">
        <v>1</v>
      </c>
      <c r="AV870" s="61" t="b">
        <v>0</v>
      </c>
      <c r="AW870" s="61" t="s">
        <v>1702</v>
      </c>
      <c r="AX870" s="61" t="s">
        <v>1702</v>
      </c>
      <c r="AY870" s="61">
        <v>0</v>
      </c>
      <c r="AZ870" s="61">
        <v>0</v>
      </c>
      <c r="BA870" s="61">
        <v>0</v>
      </c>
      <c r="BB870" s="61" t="s">
        <v>3634</v>
      </c>
      <c r="BC870" s="61">
        <v>1</v>
      </c>
      <c r="BD870" s="61" t="b">
        <v>0</v>
      </c>
      <c r="BH870" s="47" t="str">
        <f t="shared" si="27"/>
        <v>SGCC</v>
      </c>
      <c r="BI870" s="47" t="str">
        <f t="shared" si="26"/>
        <v>Z08</v>
      </c>
      <c r="BJ870" s="47">
        <v>1219</v>
      </c>
    </row>
    <row r="871" spans="1:62" hidden="1">
      <c r="A871" s="61" t="b">
        <v>0</v>
      </c>
      <c r="B871" s="62">
        <v>13149</v>
      </c>
      <c r="C871" s="61" t="s">
        <v>1702</v>
      </c>
      <c r="D871" s="61" t="s">
        <v>4931</v>
      </c>
      <c r="E871" s="61" t="s">
        <v>6043</v>
      </c>
      <c r="F871" s="61" t="s">
        <v>5683</v>
      </c>
      <c r="G871" s="62" t="s">
        <v>1702</v>
      </c>
      <c r="H871" s="61" t="s">
        <v>680</v>
      </c>
      <c r="I871" s="61" t="s">
        <v>1675</v>
      </c>
      <c r="J871" s="61" t="s">
        <v>4932</v>
      </c>
      <c r="K871" s="61" t="s">
        <v>6043</v>
      </c>
      <c r="L871" s="61" t="s">
        <v>2032</v>
      </c>
      <c r="M871" s="61" t="s">
        <v>1702</v>
      </c>
      <c r="N871" s="61" t="s">
        <v>1702</v>
      </c>
      <c r="O871" s="61" t="s">
        <v>1947</v>
      </c>
      <c r="P871" s="61">
        <v>0.8</v>
      </c>
      <c r="Q871" s="61">
        <v>185</v>
      </c>
      <c r="R871" s="61">
        <v>0</v>
      </c>
      <c r="S871" s="61" t="s">
        <v>5886</v>
      </c>
      <c r="T871" s="61" t="s">
        <v>5886</v>
      </c>
      <c r="U871" s="61" t="s">
        <v>2041</v>
      </c>
      <c r="V871" s="61" t="s">
        <v>6044</v>
      </c>
      <c r="W871" s="61" t="s">
        <v>1955</v>
      </c>
      <c r="X871" s="61" t="s">
        <v>1447</v>
      </c>
      <c r="Y871" s="61" t="s">
        <v>4930</v>
      </c>
      <c r="Z871" s="62">
        <v>1</v>
      </c>
      <c r="AA871" s="61">
        <v>330</v>
      </c>
      <c r="AB871" s="62">
        <v>1</v>
      </c>
      <c r="AC871" s="61">
        <v>330</v>
      </c>
      <c r="AD871" s="62">
        <v>1</v>
      </c>
      <c r="AE871" s="61">
        <v>330</v>
      </c>
      <c r="AF871" s="61" t="s">
        <v>3225</v>
      </c>
      <c r="AG871" s="61" t="s">
        <v>1959</v>
      </c>
      <c r="AH871" s="61" t="s">
        <v>1702</v>
      </c>
      <c r="AI871" s="61">
        <v>0</v>
      </c>
      <c r="AJ871" s="61" t="s">
        <v>5519</v>
      </c>
      <c r="AK871" s="62">
        <v>2026</v>
      </c>
      <c r="AL871" s="62">
        <v>4</v>
      </c>
      <c r="AM871" s="62">
        <v>0</v>
      </c>
      <c r="AN871" s="62">
        <v>1</v>
      </c>
      <c r="AO871" s="62">
        <v>17</v>
      </c>
      <c r="AP871" s="61" t="s">
        <v>680</v>
      </c>
      <c r="AQ871" s="61" t="s">
        <v>1221</v>
      </c>
      <c r="AR871" s="61" t="s">
        <v>6045</v>
      </c>
      <c r="AS871" s="61" t="s">
        <v>4933</v>
      </c>
      <c r="AT871" s="61" t="s">
        <v>1702</v>
      </c>
      <c r="AU871" s="61" t="b">
        <v>1</v>
      </c>
      <c r="AV871" s="61" t="b">
        <v>0</v>
      </c>
      <c r="AW871" s="61" t="s">
        <v>1702</v>
      </c>
      <c r="AX871" s="61" t="s">
        <v>1702</v>
      </c>
      <c r="AY871" s="61">
        <v>0</v>
      </c>
      <c r="AZ871" s="61">
        <v>0</v>
      </c>
      <c r="BA871" s="61">
        <v>0</v>
      </c>
      <c r="BB871" s="61" t="s">
        <v>3634</v>
      </c>
      <c r="BC871" s="61">
        <v>1</v>
      </c>
      <c r="BD871" s="61" t="b">
        <v>0</v>
      </c>
      <c r="BH871" s="47" t="str">
        <f t="shared" si="27"/>
        <v>SGCC</v>
      </c>
      <c r="BI871" s="47" t="str">
        <f t="shared" si="26"/>
        <v>Z08</v>
      </c>
      <c r="BJ871" s="47">
        <v>1219</v>
      </c>
    </row>
    <row r="872" spans="1:62" hidden="1">
      <c r="A872" s="61" t="b">
        <v>0</v>
      </c>
      <c r="B872" s="62">
        <v>13150</v>
      </c>
      <c r="C872" s="61" t="s">
        <v>1702</v>
      </c>
      <c r="D872" s="61" t="s">
        <v>4934</v>
      </c>
      <c r="E872" s="61" t="s">
        <v>6049</v>
      </c>
      <c r="F872" s="61" t="s">
        <v>5487</v>
      </c>
      <c r="G872" s="62" t="s">
        <v>1702</v>
      </c>
      <c r="H872" s="61" t="s">
        <v>896</v>
      </c>
      <c r="I872" s="61" t="s">
        <v>1675</v>
      </c>
      <c r="J872" s="61" t="s">
        <v>4935</v>
      </c>
      <c r="K872" s="61" t="s">
        <v>6049</v>
      </c>
      <c r="L872" s="61" t="s">
        <v>2032</v>
      </c>
      <c r="M872" s="61" t="s">
        <v>1702</v>
      </c>
      <c r="N872" s="61" t="s">
        <v>1702</v>
      </c>
      <c r="O872" s="61" t="s">
        <v>1947</v>
      </c>
      <c r="P872" s="61">
        <v>0.8</v>
      </c>
      <c r="Q872" s="61">
        <v>360</v>
      </c>
      <c r="R872" s="61">
        <v>455</v>
      </c>
      <c r="S872" s="61" t="s">
        <v>4129</v>
      </c>
      <c r="T872" s="61" t="s">
        <v>4129</v>
      </c>
      <c r="U872" s="61" t="s">
        <v>2041</v>
      </c>
      <c r="V872" s="61" t="s">
        <v>6048</v>
      </c>
      <c r="W872" s="61" t="s">
        <v>1955</v>
      </c>
      <c r="X872" s="61" t="s">
        <v>1447</v>
      </c>
      <c r="Y872" s="61" t="s">
        <v>4930</v>
      </c>
      <c r="Z872" s="62">
        <v>3</v>
      </c>
      <c r="AA872" s="61">
        <v>3</v>
      </c>
      <c r="AB872" s="62">
        <v>3</v>
      </c>
      <c r="AC872" s="61">
        <v>3</v>
      </c>
      <c r="AD872" s="62">
        <v>3</v>
      </c>
      <c r="AE872" s="61">
        <v>3</v>
      </c>
      <c r="AF872" s="61" t="s">
        <v>2682</v>
      </c>
      <c r="AG872" s="61" t="s">
        <v>1959</v>
      </c>
      <c r="AH872" s="61" t="s">
        <v>1702</v>
      </c>
      <c r="AI872" s="61">
        <v>0</v>
      </c>
      <c r="AJ872" s="61" t="s">
        <v>5477</v>
      </c>
      <c r="AK872" s="62">
        <v>2026</v>
      </c>
      <c r="AL872" s="62">
        <v>4</v>
      </c>
      <c r="AM872" s="62">
        <v>0</v>
      </c>
      <c r="AN872" s="62">
        <v>1</v>
      </c>
      <c r="AO872" s="62">
        <v>9</v>
      </c>
      <c r="AP872" s="61" t="s">
        <v>896</v>
      </c>
      <c r="AQ872" s="61" t="s">
        <v>1221</v>
      </c>
      <c r="AR872" s="61" t="s">
        <v>4130</v>
      </c>
      <c r="AS872" s="61" t="s">
        <v>4933</v>
      </c>
      <c r="AT872" s="61" t="s">
        <v>1702</v>
      </c>
      <c r="AU872" s="61" t="b">
        <v>1</v>
      </c>
      <c r="AV872" s="61" t="b">
        <v>0</v>
      </c>
      <c r="AW872" s="61" t="s">
        <v>1702</v>
      </c>
      <c r="AX872" s="61" t="s">
        <v>1702</v>
      </c>
      <c r="AY872" s="61">
        <v>0</v>
      </c>
      <c r="AZ872" s="61">
        <v>0</v>
      </c>
      <c r="BA872" s="61">
        <v>0</v>
      </c>
      <c r="BB872" s="61" t="s">
        <v>3634</v>
      </c>
      <c r="BC872" s="61">
        <v>1</v>
      </c>
      <c r="BD872" s="61" t="b">
        <v>0</v>
      </c>
      <c r="BH872" s="47" t="str">
        <f t="shared" si="27"/>
        <v>SGCC</v>
      </c>
      <c r="BI872" s="47" t="str">
        <f t="shared" si="26"/>
        <v>Z08</v>
      </c>
      <c r="BJ872" s="47">
        <v>1219</v>
      </c>
    </row>
    <row r="873" spans="1:62" hidden="1">
      <c r="A873" s="61" t="b">
        <v>0</v>
      </c>
      <c r="B873" s="62">
        <v>13160</v>
      </c>
      <c r="C873" s="61" t="s">
        <v>1702</v>
      </c>
      <c r="D873" s="61" t="s">
        <v>6050</v>
      </c>
      <c r="E873" s="61" t="s">
        <v>6055</v>
      </c>
      <c r="F873" s="61" t="s">
        <v>5494</v>
      </c>
      <c r="G873" s="62" t="s">
        <v>1702</v>
      </c>
      <c r="H873" s="61" t="s">
        <v>485</v>
      </c>
      <c r="I873" s="61" t="s">
        <v>1675</v>
      </c>
      <c r="J873" s="61" t="s">
        <v>6051</v>
      </c>
      <c r="K873" s="61" t="s">
        <v>6055</v>
      </c>
      <c r="L873" s="61" t="s">
        <v>2032</v>
      </c>
      <c r="M873" s="61" t="s">
        <v>1702</v>
      </c>
      <c r="N873" s="61" t="s">
        <v>1702</v>
      </c>
      <c r="O873" s="61" t="s">
        <v>1945</v>
      </c>
      <c r="P873" s="61">
        <v>0.5</v>
      </c>
      <c r="Q873" s="61">
        <v>136</v>
      </c>
      <c r="R873" s="61">
        <v>297.5</v>
      </c>
      <c r="S873" s="61" t="s">
        <v>6053</v>
      </c>
      <c r="T873" s="61" t="s">
        <v>3129</v>
      </c>
      <c r="U873" s="61" t="s">
        <v>2041</v>
      </c>
      <c r="V873" s="61" t="s">
        <v>6054</v>
      </c>
      <c r="W873" s="61" t="s">
        <v>1955</v>
      </c>
      <c r="X873" s="61" t="s">
        <v>1447</v>
      </c>
      <c r="Y873" s="61" t="s">
        <v>4936</v>
      </c>
      <c r="Z873" s="62">
        <v>15</v>
      </c>
      <c r="AA873" s="61">
        <v>2</v>
      </c>
      <c r="AB873" s="62">
        <v>15</v>
      </c>
      <c r="AC873" s="61">
        <v>2</v>
      </c>
      <c r="AD873" s="62">
        <v>15</v>
      </c>
      <c r="AE873" s="61">
        <v>2</v>
      </c>
      <c r="AF873" s="61" t="s">
        <v>2042</v>
      </c>
      <c r="AG873" s="61" t="s">
        <v>1959</v>
      </c>
      <c r="AH873" s="61" t="s">
        <v>1702</v>
      </c>
      <c r="AI873" s="61">
        <v>0</v>
      </c>
      <c r="AJ873" s="61" t="s">
        <v>5605</v>
      </c>
      <c r="AK873" s="62">
        <v>2026</v>
      </c>
      <c r="AL873" s="62">
        <v>4</v>
      </c>
      <c r="AM873" s="62">
        <v>0</v>
      </c>
      <c r="AN873" s="62">
        <v>1</v>
      </c>
      <c r="AO873" s="62">
        <v>10</v>
      </c>
      <c r="AP873" s="61" t="s">
        <v>485</v>
      </c>
      <c r="AQ873" s="61" t="s">
        <v>1221</v>
      </c>
      <c r="AR873" s="61" t="s">
        <v>3130</v>
      </c>
      <c r="AS873" s="61" t="s">
        <v>6052</v>
      </c>
      <c r="AT873" s="61" t="s">
        <v>1702</v>
      </c>
      <c r="AU873" s="61" t="b">
        <v>1</v>
      </c>
      <c r="AV873" s="61" t="b">
        <v>0</v>
      </c>
      <c r="AW873" s="61" t="s">
        <v>1702</v>
      </c>
      <c r="AX873" s="61" t="s">
        <v>1702</v>
      </c>
      <c r="AY873" s="61">
        <v>0</v>
      </c>
      <c r="AZ873" s="61">
        <v>0</v>
      </c>
      <c r="BA873" s="61">
        <v>0</v>
      </c>
      <c r="BB873" s="61" t="s">
        <v>4937</v>
      </c>
      <c r="BC873" s="61">
        <v>2</v>
      </c>
      <c r="BD873" s="61" t="b">
        <v>0</v>
      </c>
      <c r="BH873" s="47" t="s">
        <v>1197</v>
      </c>
      <c r="BI873" s="47" t="str">
        <f t="shared" si="26"/>
        <v>Z22</v>
      </c>
      <c r="BJ873" s="47">
        <v>1219</v>
      </c>
    </row>
    <row r="874" spans="1:62" hidden="1">
      <c r="A874" s="61" t="b">
        <v>0</v>
      </c>
      <c r="B874" s="62">
        <v>13161</v>
      </c>
      <c r="C874" s="61" t="s">
        <v>1702</v>
      </c>
      <c r="D874" s="61" t="s">
        <v>6050</v>
      </c>
      <c r="E874" s="61" t="s">
        <v>6060</v>
      </c>
      <c r="F874" s="61" t="s">
        <v>5481</v>
      </c>
      <c r="G874" s="62" t="s">
        <v>1702</v>
      </c>
      <c r="H874" s="61" t="s">
        <v>450</v>
      </c>
      <c r="I874" s="61" t="s">
        <v>1675</v>
      </c>
      <c r="J874" s="61" t="s">
        <v>6051</v>
      </c>
      <c r="K874" s="61" t="s">
        <v>6061</v>
      </c>
      <c r="L874" s="61" t="s">
        <v>2032</v>
      </c>
      <c r="M874" s="61" t="s">
        <v>1702</v>
      </c>
      <c r="N874" s="61" t="s">
        <v>1702</v>
      </c>
      <c r="O874" s="61" t="s">
        <v>1945</v>
      </c>
      <c r="P874" s="61">
        <v>0.5</v>
      </c>
      <c r="Q874" s="61">
        <v>280</v>
      </c>
      <c r="R874" s="61">
        <v>347</v>
      </c>
      <c r="S874" s="61" t="s">
        <v>6058</v>
      </c>
      <c r="T874" s="61" t="s">
        <v>1702</v>
      </c>
      <c r="U874" s="61" t="s">
        <v>2041</v>
      </c>
      <c r="V874" s="61" t="s">
        <v>6059</v>
      </c>
      <c r="W874" s="61" t="s">
        <v>1955</v>
      </c>
      <c r="X874" s="61" t="s">
        <v>1447</v>
      </c>
      <c r="Y874" s="61" t="s">
        <v>4936</v>
      </c>
      <c r="Z874" s="62">
        <v>159</v>
      </c>
      <c r="AA874" s="61">
        <v>60</v>
      </c>
      <c r="AB874" s="62">
        <v>159</v>
      </c>
      <c r="AC874" s="61">
        <v>60</v>
      </c>
      <c r="AD874" s="62">
        <v>159</v>
      </c>
      <c r="AE874" s="61">
        <v>60</v>
      </c>
      <c r="AF874" s="61" t="s">
        <v>2070</v>
      </c>
      <c r="AG874" s="61" t="s">
        <v>3734</v>
      </c>
      <c r="AH874" s="61" t="s">
        <v>6062</v>
      </c>
      <c r="AI874" s="61">
        <v>0</v>
      </c>
      <c r="AJ874" s="61" t="s">
        <v>5493</v>
      </c>
      <c r="AK874" s="62">
        <v>2026</v>
      </c>
      <c r="AL874" s="62">
        <v>4</v>
      </c>
      <c r="AM874" s="62">
        <v>0</v>
      </c>
      <c r="AN874" s="62">
        <v>1</v>
      </c>
      <c r="AO874" s="62">
        <v>8</v>
      </c>
      <c r="AP874" s="61" t="s">
        <v>450</v>
      </c>
      <c r="AQ874" s="61" t="s">
        <v>1221</v>
      </c>
      <c r="AR874" s="61" t="s">
        <v>3001</v>
      </c>
      <c r="AS874" s="61" t="s">
        <v>6052</v>
      </c>
      <c r="AT874" s="61" t="s">
        <v>1702</v>
      </c>
      <c r="AU874" s="61" t="b">
        <v>1</v>
      </c>
      <c r="AV874" s="61" t="b">
        <v>0</v>
      </c>
      <c r="AW874" s="61" t="s">
        <v>1702</v>
      </c>
      <c r="AX874" s="61" t="s">
        <v>1702</v>
      </c>
      <c r="AY874" s="61">
        <v>0</v>
      </c>
      <c r="AZ874" s="61">
        <v>0</v>
      </c>
      <c r="BA874" s="61">
        <v>0</v>
      </c>
      <c r="BB874" s="61" t="s">
        <v>4937</v>
      </c>
      <c r="BC874" s="61">
        <v>2</v>
      </c>
      <c r="BD874" s="61" t="b">
        <v>0</v>
      </c>
      <c r="BH874" s="47" t="s">
        <v>1197</v>
      </c>
      <c r="BI874" s="47" t="str">
        <f t="shared" si="26"/>
        <v>Z22</v>
      </c>
      <c r="BJ874" s="47">
        <v>1219</v>
      </c>
    </row>
    <row r="875" spans="1:62" hidden="1">
      <c r="A875" s="61" t="b">
        <v>0</v>
      </c>
      <c r="B875" s="62">
        <v>13162</v>
      </c>
      <c r="C875" s="61" t="s">
        <v>1702</v>
      </c>
      <c r="D875" s="61" t="s">
        <v>6050</v>
      </c>
      <c r="E875" s="61" t="s">
        <v>7092</v>
      </c>
      <c r="F875" s="61" t="s">
        <v>5487</v>
      </c>
      <c r="G875" s="62" t="s">
        <v>1702</v>
      </c>
      <c r="H875" s="61" t="s">
        <v>863</v>
      </c>
      <c r="I875" s="61" t="s">
        <v>1675</v>
      </c>
      <c r="J875" s="61" t="s">
        <v>6051</v>
      </c>
      <c r="K875" s="61" t="s">
        <v>7092</v>
      </c>
      <c r="L875" s="61" t="s">
        <v>2032</v>
      </c>
      <c r="M875" s="61" t="s">
        <v>1702</v>
      </c>
      <c r="N875" s="61" t="s">
        <v>1702</v>
      </c>
      <c r="O875" s="61" t="s">
        <v>1945</v>
      </c>
      <c r="P875" s="61">
        <v>0.5</v>
      </c>
      <c r="Q875" s="61">
        <v>101</v>
      </c>
      <c r="R875" s="61">
        <v>0</v>
      </c>
      <c r="S875" s="61" t="s">
        <v>5608</v>
      </c>
      <c r="T875" s="61" t="s">
        <v>5608</v>
      </c>
      <c r="U875" s="61" t="s">
        <v>2041</v>
      </c>
      <c r="V875" s="61" t="s">
        <v>7093</v>
      </c>
      <c r="W875" s="61" t="s">
        <v>1955</v>
      </c>
      <c r="X875" s="61" t="s">
        <v>1447</v>
      </c>
      <c r="Y875" s="61" t="s">
        <v>4936</v>
      </c>
      <c r="Z875" s="62">
        <v>1</v>
      </c>
      <c r="AA875" s="61">
        <v>105</v>
      </c>
      <c r="AB875" s="62">
        <v>1</v>
      </c>
      <c r="AC875" s="61">
        <v>105</v>
      </c>
      <c r="AD875" s="62">
        <v>1</v>
      </c>
      <c r="AE875" s="61">
        <v>105</v>
      </c>
      <c r="AF875" s="61" t="s">
        <v>2295</v>
      </c>
      <c r="AG875" s="61" t="s">
        <v>1958</v>
      </c>
      <c r="AH875" s="61" t="s">
        <v>1702</v>
      </c>
      <c r="AI875" s="61">
        <v>0</v>
      </c>
      <c r="AJ875" s="61" t="s">
        <v>7094</v>
      </c>
      <c r="AK875" s="62">
        <v>2026</v>
      </c>
      <c r="AL875" s="62">
        <v>4</v>
      </c>
      <c r="AM875" s="62">
        <v>0</v>
      </c>
      <c r="AN875" s="62">
        <v>0</v>
      </c>
      <c r="AO875" s="62">
        <v>26</v>
      </c>
      <c r="AP875" s="61" t="s">
        <v>863</v>
      </c>
      <c r="AQ875" s="61" t="s">
        <v>1227</v>
      </c>
      <c r="AR875" s="61" t="s">
        <v>6861</v>
      </c>
      <c r="AS875" s="61" t="s">
        <v>6052</v>
      </c>
      <c r="AT875" s="61" t="s">
        <v>1702</v>
      </c>
      <c r="AU875" s="61" t="b">
        <v>1</v>
      </c>
      <c r="AV875" s="61" t="b">
        <v>0</v>
      </c>
      <c r="AW875" s="61" t="s">
        <v>1702</v>
      </c>
      <c r="AX875" s="61" t="s">
        <v>1702</v>
      </c>
      <c r="AY875" s="61">
        <v>0</v>
      </c>
      <c r="AZ875" s="61">
        <v>0</v>
      </c>
      <c r="BA875" s="61">
        <v>0</v>
      </c>
      <c r="BB875" s="61" t="s">
        <v>4937</v>
      </c>
      <c r="BC875" s="61">
        <v>2</v>
      </c>
      <c r="BD875" s="61" t="b">
        <v>0</v>
      </c>
      <c r="BH875" s="47" t="s">
        <v>1197</v>
      </c>
      <c r="BI875" s="47" t="str">
        <f t="shared" si="26"/>
        <v>Z22</v>
      </c>
      <c r="BJ875" s="47">
        <v>1219</v>
      </c>
    </row>
    <row r="876" spans="1:62" hidden="1">
      <c r="A876" s="61" t="b">
        <v>0</v>
      </c>
      <c r="B876" s="62">
        <v>13163</v>
      </c>
      <c r="C876" s="61" t="s">
        <v>1702</v>
      </c>
      <c r="D876" s="61" t="s">
        <v>6050</v>
      </c>
      <c r="E876" s="61" t="s">
        <v>7095</v>
      </c>
      <c r="F876" s="61" t="s">
        <v>5817</v>
      </c>
      <c r="G876" s="62" t="s">
        <v>1702</v>
      </c>
      <c r="H876" s="61" t="s">
        <v>442</v>
      </c>
      <c r="I876" s="61" t="s">
        <v>1675</v>
      </c>
      <c r="J876" s="61" t="s">
        <v>6051</v>
      </c>
      <c r="K876" s="61" t="s">
        <v>7095</v>
      </c>
      <c r="L876" s="61" t="s">
        <v>2032</v>
      </c>
      <c r="M876" s="61" t="s">
        <v>1702</v>
      </c>
      <c r="N876" s="61" t="s">
        <v>1702</v>
      </c>
      <c r="O876" s="61" t="s">
        <v>1945</v>
      </c>
      <c r="P876" s="61">
        <v>0.5</v>
      </c>
      <c r="Q876" s="61">
        <v>210</v>
      </c>
      <c r="R876" s="61">
        <v>330</v>
      </c>
      <c r="S876" s="61" t="s">
        <v>6056</v>
      </c>
      <c r="T876" s="61" t="s">
        <v>6057</v>
      </c>
      <c r="U876" s="61" t="s">
        <v>2041</v>
      </c>
      <c r="V876" s="61" t="s">
        <v>7096</v>
      </c>
      <c r="W876" s="61" t="s">
        <v>1955</v>
      </c>
      <c r="X876" s="61" t="s">
        <v>1447</v>
      </c>
      <c r="Y876" s="61" t="s">
        <v>4936</v>
      </c>
      <c r="Z876" s="62">
        <v>391</v>
      </c>
      <c r="AA876" s="61">
        <v>108</v>
      </c>
      <c r="AB876" s="62">
        <v>391</v>
      </c>
      <c r="AC876" s="61">
        <v>108</v>
      </c>
      <c r="AD876" s="62">
        <v>391</v>
      </c>
      <c r="AE876" s="61">
        <v>108</v>
      </c>
      <c r="AF876" s="61" t="s">
        <v>2037</v>
      </c>
      <c r="AG876" s="61" t="s">
        <v>1959</v>
      </c>
      <c r="AH876" s="61" t="s">
        <v>1702</v>
      </c>
      <c r="AI876" s="61">
        <v>0</v>
      </c>
      <c r="AJ876" s="61" t="s">
        <v>6730</v>
      </c>
      <c r="AK876" s="62">
        <v>2026</v>
      </c>
      <c r="AL876" s="62">
        <v>5</v>
      </c>
      <c r="AM876" s="62">
        <v>0</v>
      </c>
      <c r="AN876" s="62">
        <v>0</v>
      </c>
      <c r="AO876" s="62">
        <v>5</v>
      </c>
      <c r="AP876" s="61" t="s">
        <v>442</v>
      </c>
      <c r="AQ876" s="61" t="s">
        <v>1221</v>
      </c>
      <c r="AR876" s="61" t="s">
        <v>4048</v>
      </c>
      <c r="AS876" s="61" t="s">
        <v>6052</v>
      </c>
      <c r="AT876" s="61" t="s">
        <v>1702</v>
      </c>
      <c r="AU876" s="61" t="b">
        <v>0</v>
      </c>
      <c r="AV876" s="61" t="b">
        <v>0</v>
      </c>
      <c r="AW876" s="61" t="s">
        <v>1702</v>
      </c>
      <c r="AX876" s="61" t="s">
        <v>1702</v>
      </c>
      <c r="AY876" s="61">
        <v>0</v>
      </c>
      <c r="AZ876" s="61">
        <v>0</v>
      </c>
      <c r="BA876" s="61">
        <v>0</v>
      </c>
      <c r="BB876" s="61" t="s">
        <v>4937</v>
      </c>
      <c r="BC876" s="61">
        <v>2</v>
      </c>
      <c r="BD876" s="61" t="b">
        <v>0</v>
      </c>
      <c r="BH876" s="47" t="s">
        <v>1197</v>
      </c>
      <c r="BI876" s="47" t="str">
        <f t="shared" si="26"/>
        <v>Z22</v>
      </c>
      <c r="BJ876" s="47">
        <v>1219</v>
      </c>
    </row>
    <row r="877" spans="1:62" hidden="1">
      <c r="A877" s="61" t="b">
        <v>0</v>
      </c>
      <c r="B877" s="62">
        <v>13164</v>
      </c>
      <c r="C877" s="61" t="s">
        <v>1702</v>
      </c>
      <c r="D877" s="61" t="s">
        <v>6050</v>
      </c>
      <c r="E877" s="61" t="s">
        <v>7097</v>
      </c>
      <c r="F877" s="61" t="s">
        <v>5817</v>
      </c>
      <c r="G877" s="62" t="s">
        <v>1702</v>
      </c>
      <c r="H877" s="61" t="s">
        <v>442</v>
      </c>
      <c r="I877" s="61" t="s">
        <v>1675</v>
      </c>
      <c r="J877" s="61" t="s">
        <v>6051</v>
      </c>
      <c r="K877" s="61" t="s">
        <v>7097</v>
      </c>
      <c r="L877" s="61" t="s">
        <v>2032</v>
      </c>
      <c r="M877" s="61" t="s">
        <v>1702</v>
      </c>
      <c r="N877" s="61" t="s">
        <v>1702</v>
      </c>
      <c r="O877" s="61" t="s">
        <v>1945</v>
      </c>
      <c r="P877" s="61">
        <v>0.5</v>
      </c>
      <c r="Q877" s="61">
        <v>210</v>
      </c>
      <c r="R877" s="61">
        <v>330</v>
      </c>
      <c r="S877" s="61" t="s">
        <v>6056</v>
      </c>
      <c r="T877" s="61" t="s">
        <v>6057</v>
      </c>
      <c r="U877" s="61" t="s">
        <v>2041</v>
      </c>
      <c r="V877" s="61" t="s">
        <v>7096</v>
      </c>
      <c r="W877" s="61" t="s">
        <v>1955</v>
      </c>
      <c r="X877" s="61" t="s">
        <v>1447</v>
      </c>
      <c r="Y877" s="61" t="s">
        <v>4936</v>
      </c>
      <c r="Z877" s="62">
        <v>109</v>
      </c>
      <c r="AA877" s="61">
        <v>30</v>
      </c>
      <c r="AB877" s="62">
        <v>109</v>
      </c>
      <c r="AC877" s="61">
        <v>30</v>
      </c>
      <c r="AD877" s="62">
        <v>109</v>
      </c>
      <c r="AE877" s="61">
        <v>30</v>
      </c>
      <c r="AF877" s="61" t="s">
        <v>2037</v>
      </c>
      <c r="AG877" s="61" t="s">
        <v>1959</v>
      </c>
      <c r="AH877" s="61" t="s">
        <v>1702</v>
      </c>
      <c r="AI877" s="61">
        <v>0</v>
      </c>
      <c r="AJ877" s="61" t="s">
        <v>6730</v>
      </c>
      <c r="AK877" s="62">
        <v>2026</v>
      </c>
      <c r="AL877" s="62">
        <v>5</v>
      </c>
      <c r="AM877" s="62">
        <v>0</v>
      </c>
      <c r="AN877" s="62">
        <v>0</v>
      </c>
      <c r="AO877" s="62">
        <v>5</v>
      </c>
      <c r="AP877" s="61" t="s">
        <v>442</v>
      </c>
      <c r="AQ877" s="61" t="s">
        <v>1221</v>
      </c>
      <c r="AR877" s="61" t="s">
        <v>4048</v>
      </c>
      <c r="AS877" s="61" t="s">
        <v>6052</v>
      </c>
      <c r="AT877" s="61" t="s">
        <v>1702</v>
      </c>
      <c r="AU877" s="61" t="b">
        <v>0</v>
      </c>
      <c r="AV877" s="61" t="b">
        <v>0</v>
      </c>
      <c r="AW877" s="61" t="s">
        <v>1702</v>
      </c>
      <c r="AX877" s="61" t="s">
        <v>1702</v>
      </c>
      <c r="AY877" s="61">
        <v>0</v>
      </c>
      <c r="AZ877" s="61">
        <v>0</v>
      </c>
      <c r="BA877" s="61">
        <v>0</v>
      </c>
      <c r="BB877" s="61" t="s">
        <v>4937</v>
      </c>
      <c r="BC877" s="61">
        <v>2</v>
      </c>
      <c r="BD877" s="61" t="b">
        <v>0</v>
      </c>
      <c r="BH877" s="47" t="s">
        <v>1197</v>
      </c>
      <c r="BI877" s="47" t="str">
        <f t="shared" si="26"/>
        <v>Z22</v>
      </c>
      <c r="BJ877" s="47">
        <v>1219</v>
      </c>
    </row>
    <row r="878" spans="1:62" hidden="1">
      <c r="A878" s="61" t="b">
        <v>0</v>
      </c>
      <c r="B878" s="62">
        <v>13165</v>
      </c>
      <c r="C878" s="61" t="s">
        <v>1702</v>
      </c>
      <c r="D878" s="61" t="s">
        <v>6050</v>
      </c>
      <c r="E878" s="61" t="s">
        <v>6526</v>
      </c>
      <c r="F878" s="61" t="s">
        <v>6253</v>
      </c>
      <c r="G878" s="62">
        <v>51</v>
      </c>
      <c r="H878" s="61" t="s">
        <v>450</v>
      </c>
      <c r="I878" s="61" t="s">
        <v>1675</v>
      </c>
      <c r="J878" s="61" t="s">
        <v>6051</v>
      </c>
      <c r="K878" s="61" t="s">
        <v>6526</v>
      </c>
      <c r="L878" s="61" t="s">
        <v>2032</v>
      </c>
      <c r="M878" s="61" t="s">
        <v>1702</v>
      </c>
      <c r="N878" s="61" t="s">
        <v>1702</v>
      </c>
      <c r="O878" s="61" t="s">
        <v>1945</v>
      </c>
      <c r="P878" s="61">
        <v>0.5</v>
      </c>
      <c r="Q878" s="61">
        <v>280</v>
      </c>
      <c r="R878" s="61">
        <v>347</v>
      </c>
      <c r="S878" s="61" t="s">
        <v>6058</v>
      </c>
      <c r="T878" s="61" t="s">
        <v>5124</v>
      </c>
      <c r="U878" s="61" t="s">
        <v>2041</v>
      </c>
      <c r="V878" s="61" t="s">
        <v>7098</v>
      </c>
      <c r="W878" s="61" t="s">
        <v>1955</v>
      </c>
      <c r="X878" s="61" t="s">
        <v>1447</v>
      </c>
      <c r="Y878" s="61" t="s">
        <v>4936</v>
      </c>
      <c r="Z878" s="62">
        <v>100</v>
      </c>
      <c r="AA878" s="61">
        <v>39</v>
      </c>
      <c r="AB878" s="62">
        <v>100</v>
      </c>
      <c r="AC878" s="61">
        <v>39</v>
      </c>
      <c r="AD878" s="62">
        <v>100</v>
      </c>
      <c r="AE878" s="61">
        <v>39</v>
      </c>
      <c r="AF878" s="61" t="s">
        <v>2070</v>
      </c>
      <c r="AG878" s="61" t="s">
        <v>1959</v>
      </c>
      <c r="AH878" s="61" t="s">
        <v>1702</v>
      </c>
      <c r="AI878" s="61">
        <v>0</v>
      </c>
      <c r="AJ878" s="61" t="s">
        <v>6730</v>
      </c>
      <c r="AK878" s="62">
        <v>2026</v>
      </c>
      <c r="AL878" s="62">
        <v>5</v>
      </c>
      <c r="AM878" s="62">
        <v>0</v>
      </c>
      <c r="AN878" s="62">
        <v>0</v>
      </c>
      <c r="AO878" s="62">
        <v>5</v>
      </c>
      <c r="AP878" s="61" t="s">
        <v>450</v>
      </c>
      <c r="AQ878" s="61" t="s">
        <v>1221</v>
      </c>
      <c r="AR878" s="61" t="s">
        <v>3001</v>
      </c>
      <c r="AS878" s="61" t="s">
        <v>6052</v>
      </c>
      <c r="AT878" s="61" t="s">
        <v>6525</v>
      </c>
      <c r="AU878" s="61" t="b">
        <v>0</v>
      </c>
      <c r="AV878" s="61" t="b">
        <v>0</v>
      </c>
      <c r="AW878" s="61" t="s">
        <v>1702</v>
      </c>
      <c r="AX878" s="61" t="s">
        <v>1702</v>
      </c>
      <c r="AY878" s="61">
        <v>0</v>
      </c>
      <c r="AZ878" s="61">
        <v>0</v>
      </c>
      <c r="BA878" s="61">
        <v>0</v>
      </c>
      <c r="BB878" s="61" t="s">
        <v>4937</v>
      </c>
      <c r="BC878" s="61">
        <v>2</v>
      </c>
      <c r="BD878" s="61" t="b">
        <v>0</v>
      </c>
      <c r="BH878" s="47" t="s">
        <v>1197</v>
      </c>
      <c r="BI878" s="47" t="str">
        <f t="shared" si="26"/>
        <v>Z22</v>
      </c>
      <c r="BJ878" s="47">
        <v>1219</v>
      </c>
    </row>
    <row r="879" spans="1:62" hidden="1">
      <c r="A879" s="61" t="b">
        <v>0</v>
      </c>
      <c r="B879" s="62">
        <v>13166</v>
      </c>
      <c r="C879" s="61" t="s">
        <v>1702</v>
      </c>
      <c r="D879" s="61" t="s">
        <v>6050</v>
      </c>
      <c r="E879" s="61" t="s">
        <v>7099</v>
      </c>
      <c r="F879" s="61" t="s">
        <v>6253</v>
      </c>
      <c r="G879" s="62" t="s">
        <v>1702</v>
      </c>
      <c r="H879" s="61" t="s">
        <v>450</v>
      </c>
      <c r="I879" s="61" t="s">
        <v>1675</v>
      </c>
      <c r="J879" s="61" t="s">
        <v>6051</v>
      </c>
      <c r="K879" s="61" t="s">
        <v>7099</v>
      </c>
      <c r="L879" s="61" t="s">
        <v>2032</v>
      </c>
      <c r="M879" s="61" t="s">
        <v>1702</v>
      </c>
      <c r="N879" s="61" t="s">
        <v>1702</v>
      </c>
      <c r="O879" s="61" t="s">
        <v>1945</v>
      </c>
      <c r="P879" s="61">
        <v>0.5</v>
      </c>
      <c r="Q879" s="61">
        <v>280</v>
      </c>
      <c r="R879" s="61">
        <v>347</v>
      </c>
      <c r="S879" s="61" t="s">
        <v>6058</v>
      </c>
      <c r="T879" s="61" t="s">
        <v>5124</v>
      </c>
      <c r="U879" s="61" t="s">
        <v>2041</v>
      </c>
      <c r="V879" s="61" t="s">
        <v>7098</v>
      </c>
      <c r="W879" s="61" t="s">
        <v>1955</v>
      </c>
      <c r="X879" s="61" t="s">
        <v>1447</v>
      </c>
      <c r="Y879" s="61" t="s">
        <v>4936</v>
      </c>
      <c r="Z879" s="62">
        <v>23</v>
      </c>
      <c r="AA879" s="61">
        <v>7</v>
      </c>
      <c r="AB879" s="62">
        <v>23</v>
      </c>
      <c r="AC879" s="61">
        <v>7</v>
      </c>
      <c r="AD879" s="62">
        <v>23</v>
      </c>
      <c r="AE879" s="61">
        <v>7</v>
      </c>
      <c r="AF879" s="61" t="s">
        <v>2070</v>
      </c>
      <c r="AG879" s="61" t="s">
        <v>1959</v>
      </c>
      <c r="AH879" s="61" t="s">
        <v>1702</v>
      </c>
      <c r="AI879" s="61">
        <v>0</v>
      </c>
      <c r="AJ879" s="61" t="s">
        <v>6730</v>
      </c>
      <c r="AK879" s="62">
        <v>2026</v>
      </c>
      <c r="AL879" s="62">
        <v>5</v>
      </c>
      <c r="AM879" s="62">
        <v>0</v>
      </c>
      <c r="AN879" s="62">
        <v>0</v>
      </c>
      <c r="AO879" s="62">
        <v>5</v>
      </c>
      <c r="AP879" s="61" t="s">
        <v>450</v>
      </c>
      <c r="AQ879" s="61" t="s">
        <v>1221</v>
      </c>
      <c r="AR879" s="61" t="s">
        <v>3001</v>
      </c>
      <c r="AS879" s="61" t="s">
        <v>6052</v>
      </c>
      <c r="AT879" s="61" t="s">
        <v>1702</v>
      </c>
      <c r="AU879" s="61" t="b">
        <v>0</v>
      </c>
      <c r="AV879" s="61" t="b">
        <v>0</v>
      </c>
      <c r="AW879" s="61" t="s">
        <v>1702</v>
      </c>
      <c r="AX879" s="61" t="s">
        <v>1702</v>
      </c>
      <c r="AY879" s="61">
        <v>0</v>
      </c>
      <c r="AZ879" s="61">
        <v>0</v>
      </c>
      <c r="BA879" s="61">
        <v>0</v>
      </c>
      <c r="BB879" s="61" t="s">
        <v>4937</v>
      </c>
      <c r="BC879" s="61">
        <v>2</v>
      </c>
      <c r="BD879" s="61" t="b">
        <v>0</v>
      </c>
      <c r="BH879" s="47" t="s">
        <v>1197</v>
      </c>
      <c r="BI879" s="47" t="str">
        <f t="shared" si="26"/>
        <v>Z22</v>
      </c>
      <c r="BJ879" s="47">
        <v>1219</v>
      </c>
    </row>
    <row r="880" spans="1:62" hidden="1">
      <c r="A880" s="61" t="b">
        <v>0</v>
      </c>
      <c r="B880" s="62">
        <v>13168</v>
      </c>
      <c r="C880" s="61" t="s">
        <v>1702</v>
      </c>
      <c r="D880" s="61" t="s">
        <v>7100</v>
      </c>
      <c r="E880" s="61" t="s">
        <v>7101</v>
      </c>
      <c r="F880" s="61" t="s">
        <v>1702</v>
      </c>
      <c r="G880" s="62" t="s">
        <v>1702</v>
      </c>
      <c r="H880" s="61" t="s">
        <v>1702</v>
      </c>
      <c r="I880" s="61" t="s">
        <v>1675</v>
      </c>
      <c r="J880" s="61" t="s">
        <v>6399</v>
      </c>
      <c r="K880" s="61" t="s">
        <v>7101</v>
      </c>
      <c r="L880" s="61" t="s">
        <v>2032</v>
      </c>
      <c r="M880" s="61" t="s">
        <v>1702</v>
      </c>
      <c r="N880" s="61" t="s">
        <v>1702</v>
      </c>
      <c r="O880" s="61" t="s">
        <v>1945</v>
      </c>
      <c r="P880" s="61">
        <v>0.5</v>
      </c>
      <c r="Q880" s="61">
        <v>25</v>
      </c>
      <c r="R880" s="61">
        <v>0</v>
      </c>
      <c r="S880" s="61" t="s">
        <v>4289</v>
      </c>
      <c r="T880" s="61" t="s">
        <v>4289</v>
      </c>
      <c r="U880" s="61" t="s">
        <v>2041</v>
      </c>
      <c r="V880" s="61" t="s">
        <v>7102</v>
      </c>
      <c r="W880" s="61" t="s">
        <v>1955</v>
      </c>
      <c r="X880" s="61" t="s">
        <v>1447</v>
      </c>
      <c r="Y880" s="61" t="s">
        <v>4936</v>
      </c>
      <c r="Z880" s="62">
        <v>1</v>
      </c>
      <c r="AA880" s="61">
        <v>70</v>
      </c>
      <c r="AB880" s="62">
        <v>1</v>
      </c>
      <c r="AC880" s="61">
        <v>70</v>
      </c>
      <c r="AD880" s="62">
        <v>1</v>
      </c>
      <c r="AE880" s="61">
        <v>70</v>
      </c>
      <c r="AF880" s="61" t="s">
        <v>5100</v>
      </c>
      <c r="AG880" s="61" t="s">
        <v>4581</v>
      </c>
      <c r="AH880" s="61" t="s">
        <v>1702</v>
      </c>
      <c r="AI880" s="61">
        <v>0</v>
      </c>
      <c r="AJ880" s="61" t="s">
        <v>4220</v>
      </c>
      <c r="AK880" s="62">
        <v>2026</v>
      </c>
      <c r="AL880" s="62">
        <v>5</v>
      </c>
      <c r="AM880" s="62">
        <v>0</v>
      </c>
      <c r="AN880" s="62">
        <v>0</v>
      </c>
      <c r="AO880" s="62">
        <v>16</v>
      </c>
      <c r="AP880" s="61" t="s">
        <v>1702</v>
      </c>
      <c r="AQ880" s="61" t="s">
        <v>1702</v>
      </c>
      <c r="AR880" s="61" t="s">
        <v>1702</v>
      </c>
      <c r="AS880" s="61" t="s">
        <v>6052</v>
      </c>
      <c r="AT880" s="61" t="s">
        <v>1702</v>
      </c>
      <c r="AU880" s="61" t="b">
        <v>0</v>
      </c>
      <c r="AV880" s="61" t="b">
        <v>0</v>
      </c>
      <c r="AW880" s="61" t="s">
        <v>1702</v>
      </c>
      <c r="AX880" s="61" t="s">
        <v>1702</v>
      </c>
      <c r="AY880" s="61">
        <v>0</v>
      </c>
      <c r="AZ880" s="61">
        <v>0</v>
      </c>
      <c r="BA880" s="61">
        <v>0</v>
      </c>
      <c r="BB880" s="61" t="s">
        <v>4937</v>
      </c>
      <c r="BC880" s="61">
        <v>2</v>
      </c>
      <c r="BD880" s="61" t="b">
        <v>0</v>
      </c>
      <c r="BH880" s="47" t="s">
        <v>1197</v>
      </c>
      <c r="BI880" s="47" t="str">
        <f t="shared" si="26"/>
        <v>Z22</v>
      </c>
      <c r="BJ880" s="47">
        <v>1219</v>
      </c>
    </row>
    <row r="881" spans="1:62" hidden="1">
      <c r="A881" s="61" t="b">
        <v>0</v>
      </c>
      <c r="B881" s="62">
        <v>13169</v>
      </c>
      <c r="C881" s="61" t="s">
        <v>1702</v>
      </c>
      <c r="D881" s="61" t="s">
        <v>7100</v>
      </c>
      <c r="E881" s="61" t="s">
        <v>7103</v>
      </c>
      <c r="F881" s="61" t="s">
        <v>6268</v>
      </c>
      <c r="G881" s="62" t="s">
        <v>1702</v>
      </c>
      <c r="H881" s="61" t="s">
        <v>499</v>
      </c>
      <c r="I881" s="61" t="s">
        <v>1675</v>
      </c>
      <c r="J881" s="61" t="s">
        <v>6399</v>
      </c>
      <c r="K881" s="61" t="s">
        <v>7103</v>
      </c>
      <c r="L881" s="61" t="s">
        <v>2032</v>
      </c>
      <c r="M881" s="61" t="s">
        <v>1702</v>
      </c>
      <c r="N881" s="61" t="s">
        <v>1702</v>
      </c>
      <c r="O881" s="61" t="s">
        <v>1945</v>
      </c>
      <c r="P881" s="61">
        <v>0.5</v>
      </c>
      <c r="Q881" s="61">
        <v>190</v>
      </c>
      <c r="R881" s="61">
        <v>255</v>
      </c>
      <c r="S881" s="61" t="s">
        <v>5659</v>
      </c>
      <c r="T881" s="61" t="s">
        <v>5659</v>
      </c>
      <c r="U881" s="61" t="s">
        <v>2041</v>
      </c>
      <c r="V881" s="61" t="s">
        <v>7104</v>
      </c>
      <c r="W881" s="61" t="s">
        <v>1955</v>
      </c>
      <c r="X881" s="61" t="s">
        <v>1447</v>
      </c>
      <c r="Y881" s="61" t="s">
        <v>4936</v>
      </c>
      <c r="Z881" s="62">
        <v>95</v>
      </c>
      <c r="AA881" s="61">
        <v>20</v>
      </c>
      <c r="AB881" s="62">
        <v>95</v>
      </c>
      <c r="AC881" s="61">
        <v>20</v>
      </c>
      <c r="AD881" s="62">
        <v>95</v>
      </c>
      <c r="AE881" s="61">
        <v>20</v>
      </c>
      <c r="AF881" s="61" t="s">
        <v>2237</v>
      </c>
      <c r="AG881" s="61" t="s">
        <v>1959</v>
      </c>
      <c r="AH881" s="61" t="s">
        <v>1702</v>
      </c>
      <c r="AI881" s="61">
        <v>0</v>
      </c>
      <c r="AJ881" s="61" t="s">
        <v>6222</v>
      </c>
      <c r="AK881" s="62">
        <v>2026</v>
      </c>
      <c r="AL881" s="62">
        <v>5</v>
      </c>
      <c r="AM881" s="62">
        <v>0</v>
      </c>
      <c r="AN881" s="62">
        <v>0</v>
      </c>
      <c r="AO881" s="62">
        <v>13</v>
      </c>
      <c r="AP881" s="61" t="s">
        <v>499</v>
      </c>
      <c r="AQ881" s="61" t="s">
        <v>1485</v>
      </c>
      <c r="AR881" s="61" t="s">
        <v>5661</v>
      </c>
      <c r="AS881" s="61" t="s">
        <v>6052</v>
      </c>
      <c r="AT881" s="61" t="s">
        <v>1702</v>
      </c>
      <c r="AU881" s="61" t="b">
        <v>0</v>
      </c>
      <c r="AV881" s="61" t="b">
        <v>0</v>
      </c>
      <c r="AW881" s="61" t="s">
        <v>1702</v>
      </c>
      <c r="AX881" s="61" t="s">
        <v>1702</v>
      </c>
      <c r="AY881" s="61">
        <v>0</v>
      </c>
      <c r="AZ881" s="61">
        <v>0</v>
      </c>
      <c r="BA881" s="61">
        <v>0</v>
      </c>
      <c r="BB881" s="61" t="s">
        <v>4937</v>
      </c>
      <c r="BC881" s="61">
        <v>2</v>
      </c>
      <c r="BD881" s="61" t="b">
        <v>0</v>
      </c>
      <c r="BH881" s="47" t="s">
        <v>1197</v>
      </c>
      <c r="BI881" s="47" t="str">
        <f t="shared" si="26"/>
        <v>Z22</v>
      </c>
      <c r="BJ881" s="47">
        <v>1219</v>
      </c>
    </row>
    <row r="882" spans="1:62" hidden="1">
      <c r="A882" s="61" t="b">
        <v>0</v>
      </c>
      <c r="B882" s="62">
        <v>13181</v>
      </c>
      <c r="C882" s="61" t="s">
        <v>1702</v>
      </c>
      <c r="D882" s="61" t="s">
        <v>7105</v>
      </c>
      <c r="E882" s="61" t="s">
        <v>7106</v>
      </c>
      <c r="F882" s="61" t="s">
        <v>6204</v>
      </c>
      <c r="G882" s="62" t="s">
        <v>1702</v>
      </c>
      <c r="H882" s="61" t="s">
        <v>1090</v>
      </c>
      <c r="I882" s="61" t="s">
        <v>1675</v>
      </c>
      <c r="J882" s="61" t="s">
        <v>6338</v>
      </c>
      <c r="K882" s="61" t="s">
        <v>7106</v>
      </c>
      <c r="L882" s="61" t="s">
        <v>2032</v>
      </c>
      <c r="M882" s="61" t="s">
        <v>1702</v>
      </c>
      <c r="N882" s="61" t="s">
        <v>1702</v>
      </c>
      <c r="O882" s="61" t="s">
        <v>1945</v>
      </c>
      <c r="P882" s="61">
        <v>0.5</v>
      </c>
      <c r="Q882" s="61">
        <v>686</v>
      </c>
      <c r="R882" s="61">
        <v>358</v>
      </c>
      <c r="S882" s="61" t="s">
        <v>6411</v>
      </c>
      <c r="T882" s="61" t="s">
        <v>6411</v>
      </c>
      <c r="U882" s="61" t="s">
        <v>2041</v>
      </c>
      <c r="V882" s="61" t="s">
        <v>7107</v>
      </c>
      <c r="W882" s="61" t="s">
        <v>1955</v>
      </c>
      <c r="X882" s="61" t="s">
        <v>1447</v>
      </c>
      <c r="Y882" s="61" t="s">
        <v>4936</v>
      </c>
      <c r="Z882" s="62">
        <v>38</v>
      </c>
      <c r="AA882" s="61">
        <v>38</v>
      </c>
      <c r="AB882" s="62">
        <v>38</v>
      </c>
      <c r="AC882" s="61">
        <v>38</v>
      </c>
      <c r="AD882" s="62">
        <v>38</v>
      </c>
      <c r="AE882" s="61">
        <v>38</v>
      </c>
      <c r="AF882" s="61" t="s">
        <v>2682</v>
      </c>
      <c r="AG882" s="61" t="s">
        <v>1959</v>
      </c>
      <c r="AH882" s="61" t="s">
        <v>1702</v>
      </c>
      <c r="AI882" s="61">
        <v>0</v>
      </c>
      <c r="AJ882" s="61" t="s">
        <v>6683</v>
      </c>
      <c r="AK882" s="62">
        <v>2026</v>
      </c>
      <c r="AL882" s="62">
        <v>4</v>
      </c>
      <c r="AM882" s="62">
        <v>0</v>
      </c>
      <c r="AN882" s="62">
        <v>0</v>
      </c>
      <c r="AO882" s="62">
        <v>21</v>
      </c>
      <c r="AP882" s="61" t="s">
        <v>1090</v>
      </c>
      <c r="AQ882" s="61" t="s">
        <v>1221</v>
      </c>
      <c r="AR882" s="61" t="s">
        <v>2678</v>
      </c>
      <c r="AS882" s="61" t="s">
        <v>7108</v>
      </c>
      <c r="AT882" s="61" t="s">
        <v>1702</v>
      </c>
      <c r="AU882" s="61" t="b">
        <v>1</v>
      </c>
      <c r="AV882" s="61" t="b">
        <v>0</v>
      </c>
      <c r="AW882" s="61" t="s">
        <v>1702</v>
      </c>
      <c r="AX882" s="61" t="s">
        <v>1702</v>
      </c>
      <c r="AY882" s="61">
        <v>0</v>
      </c>
      <c r="AZ882" s="61">
        <v>0</v>
      </c>
      <c r="BA882" s="61">
        <v>0</v>
      </c>
      <c r="BB882" s="61" t="s">
        <v>4937</v>
      </c>
      <c r="BC882" s="61">
        <v>2</v>
      </c>
      <c r="BD882" s="61" t="b">
        <v>0</v>
      </c>
      <c r="BH882" s="47" t="s">
        <v>1197</v>
      </c>
      <c r="BI882" s="47" t="str">
        <f t="shared" si="26"/>
        <v>Z22</v>
      </c>
      <c r="BJ882" s="47">
        <v>1219</v>
      </c>
    </row>
    <row r="883" spans="1:62" hidden="1">
      <c r="A883" s="61" t="b">
        <v>0</v>
      </c>
      <c r="B883" s="62">
        <v>13183</v>
      </c>
      <c r="C883" s="61" t="s">
        <v>1702</v>
      </c>
      <c r="D883" s="61" t="s">
        <v>7105</v>
      </c>
      <c r="E883" s="61" t="s">
        <v>7109</v>
      </c>
      <c r="F883" s="61" t="s">
        <v>5494</v>
      </c>
      <c r="G883" s="62" t="s">
        <v>1702</v>
      </c>
      <c r="H883" s="61" t="s">
        <v>1647</v>
      </c>
      <c r="I883" s="61" t="s">
        <v>1675</v>
      </c>
      <c r="J883" s="61" t="s">
        <v>6338</v>
      </c>
      <c r="K883" s="61" t="s">
        <v>7109</v>
      </c>
      <c r="L883" s="61" t="s">
        <v>2032</v>
      </c>
      <c r="M883" s="61" t="s">
        <v>1702</v>
      </c>
      <c r="N883" s="61" t="s">
        <v>1702</v>
      </c>
      <c r="O883" s="61" t="s">
        <v>1945</v>
      </c>
      <c r="P883" s="61">
        <v>0.5</v>
      </c>
      <c r="Q883" s="61">
        <v>78</v>
      </c>
      <c r="R883" s="61">
        <v>0</v>
      </c>
      <c r="S883" s="61" t="s">
        <v>7110</v>
      </c>
      <c r="T883" s="61" t="s">
        <v>7110</v>
      </c>
      <c r="U883" s="61" t="s">
        <v>2041</v>
      </c>
      <c r="V883" s="61" t="s">
        <v>7111</v>
      </c>
      <c r="W883" s="61" t="s">
        <v>1955</v>
      </c>
      <c r="X883" s="61" t="s">
        <v>1447</v>
      </c>
      <c r="Y883" s="61" t="s">
        <v>4936</v>
      </c>
      <c r="Z883" s="62">
        <v>1</v>
      </c>
      <c r="AA883" s="61">
        <v>205</v>
      </c>
      <c r="AB883" s="62">
        <v>1</v>
      </c>
      <c r="AC883" s="61">
        <v>205</v>
      </c>
      <c r="AD883" s="62">
        <v>1</v>
      </c>
      <c r="AE883" s="61">
        <v>205</v>
      </c>
      <c r="AF883" s="61" t="s">
        <v>3395</v>
      </c>
      <c r="AG883" s="61" t="s">
        <v>1958</v>
      </c>
      <c r="AH883" s="61" t="s">
        <v>1702</v>
      </c>
      <c r="AI883" s="61">
        <v>0</v>
      </c>
      <c r="AJ883" s="61" t="s">
        <v>6788</v>
      </c>
      <c r="AK883" s="62">
        <v>2026</v>
      </c>
      <c r="AL883" s="62">
        <v>4</v>
      </c>
      <c r="AM883" s="62">
        <v>0</v>
      </c>
      <c r="AN883" s="62">
        <v>0</v>
      </c>
      <c r="AO883" s="62">
        <v>23</v>
      </c>
      <c r="AP883" s="61" t="s">
        <v>1647</v>
      </c>
      <c r="AQ883" s="61" t="s">
        <v>1221</v>
      </c>
      <c r="AR883" s="61" t="s">
        <v>2989</v>
      </c>
      <c r="AS883" s="61" t="s">
        <v>7108</v>
      </c>
      <c r="AT883" s="61" t="s">
        <v>1702</v>
      </c>
      <c r="AU883" s="61" t="b">
        <v>1</v>
      </c>
      <c r="AV883" s="61" t="b">
        <v>0</v>
      </c>
      <c r="AW883" s="61" t="s">
        <v>1702</v>
      </c>
      <c r="AX883" s="61" t="s">
        <v>1702</v>
      </c>
      <c r="AY883" s="61">
        <v>0</v>
      </c>
      <c r="AZ883" s="61">
        <v>0</v>
      </c>
      <c r="BA883" s="61">
        <v>0</v>
      </c>
      <c r="BB883" s="61" t="s">
        <v>4937</v>
      </c>
      <c r="BC883" s="61">
        <v>2</v>
      </c>
      <c r="BD883" s="61" t="b">
        <v>0</v>
      </c>
      <c r="BH883" s="47" t="s">
        <v>1197</v>
      </c>
      <c r="BI883" s="47" t="str">
        <f t="shared" si="26"/>
        <v>Z22</v>
      </c>
      <c r="BJ883" s="47">
        <v>1219</v>
      </c>
    </row>
    <row r="884" spans="1:62" hidden="1">
      <c r="A884" s="61" t="b">
        <v>0</v>
      </c>
      <c r="B884" s="62">
        <v>13184</v>
      </c>
      <c r="C884" s="61" t="s">
        <v>1702</v>
      </c>
      <c r="D884" s="61" t="s">
        <v>7105</v>
      </c>
      <c r="E884" s="61" t="s">
        <v>7112</v>
      </c>
      <c r="F884" s="61" t="s">
        <v>5489</v>
      </c>
      <c r="G884" s="62" t="s">
        <v>1702</v>
      </c>
      <c r="H884" s="61" t="s">
        <v>429</v>
      </c>
      <c r="I884" s="61" t="s">
        <v>1675</v>
      </c>
      <c r="J884" s="61" t="s">
        <v>6338</v>
      </c>
      <c r="K884" s="61" t="s">
        <v>7113</v>
      </c>
      <c r="L884" s="61" t="s">
        <v>2032</v>
      </c>
      <c r="M884" s="61" t="s">
        <v>1702</v>
      </c>
      <c r="N884" s="61" t="s">
        <v>1702</v>
      </c>
      <c r="O884" s="61" t="s">
        <v>1945</v>
      </c>
      <c r="P884" s="61">
        <v>0.5</v>
      </c>
      <c r="Q884" s="61">
        <v>260</v>
      </c>
      <c r="R884" s="61">
        <v>406</v>
      </c>
      <c r="S884" s="61" t="s">
        <v>2674</v>
      </c>
      <c r="T884" s="61" t="s">
        <v>2674</v>
      </c>
      <c r="U884" s="61" t="s">
        <v>2041</v>
      </c>
      <c r="V884" s="61" t="s">
        <v>7114</v>
      </c>
      <c r="W884" s="61" t="s">
        <v>1955</v>
      </c>
      <c r="X884" s="61" t="s">
        <v>1447</v>
      </c>
      <c r="Y884" s="61" t="s">
        <v>4936</v>
      </c>
      <c r="Z884" s="62">
        <v>43</v>
      </c>
      <c r="AA884" s="61">
        <v>18</v>
      </c>
      <c r="AB884" s="62">
        <v>43</v>
      </c>
      <c r="AC884" s="61">
        <v>18</v>
      </c>
      <c r="AD884" s="62">
        <v>43</v>
      </c>
      <c r="AE884" s="61">
        <v>18</v>
      </c>
      <c r="AF884" s="61" t="s">
        <v>2682</v>
      </c>
      <c r="AG884" s="61" t="s">
        <v>3734</v>
      </c>
      <c r="AH884" s="61" t="s">
        <v>7115</v>
      </c>
      <c r="AI884" s="61">
        <v>0</v>
      </c>
      <c r="AJ884" s="61" t="s">
        <v>6683</v>
      </c>
      <c r="AK884" s="62">
        <v>2026</v>
      </c>
      <c r="AL884" s="62">
        <v>4</v>
      </c>
      <c r="AM884" s="62">
        <v>0</v>
      </c>
      <c r="AN884" s="62">
        <v>0</v>
      </c>
      <c r="AO884" s="62">
        <v>21</v>
      </c>
      <c r="AP884" s="61" t="s">
        <v>429</v>
      </c>
      <c r="AQ884" s="61" t="s">
        <v>1221</v>
      </c>
      <c r="AR884" s="61" t="s">
        <v>4222</v>
      </c>
      <c r="AS884" s="61" t="s">
        <v>7108</v>
      </c>
      <c r="AT884" s="61" t="s">
        <v>1702</v>
      </c>
      <c r="AU884" s="61" t="b">
        <v>1</v>
      </c>
      <c r="AV884" s="61" t="b">
        <v>0</v>
      </c>
      <c r="AW884" s="61" t="s">
        <v>1702</v>
      </c>
      <c r="AX884" s="61" t="s">
        <v>1702</v>
      </c>
      <c r="AY884" s="61">
        <v>0</v>
      </c>
      <c r="AZ884" s="61">
        <v>0</v>
      </c>
      <c r="BA884" s="61">
        <v>0</v>
      </c>
      <c r="BB884" s="61" t="s">
        <v>4937</v>
      </c>
      <c r="BC884" s="61">
        <v>2</v>
      </c>
      <c r="BD884" s="61" t="b">
        <v>0</v>
      </c>
      <c r="BH884" s="47" t="s">
        <v>1197</v>
      </c>
      <c r="BI884" s="47" t="str">
        <f t="shared" si="26"/>
        <v>Z22</v>
      </c>
      <c r="BJ884" s="47">
        <v>1219</v>
      </c>
    </row>
    <row r="885" spans="1:62" hidden="1">
      <c r="A885" s="61" t="b">
        <v>0</v>
      </c>
      <c r="B885" s="62">
        <v>13185</v>
      </c>
      <c r="C885" s="61" t="s">
        <v>1702</v>
      </c>
      <c r="D885" s="61" t="s">
        <v>7105</v>
      </c>
      <c r="E885" s="61" t="s">
        <v>7116</v>
      </c>
      <c r="F885" s="61" t="s">
        <v>6286</v>
      </c>
      <c r="G885" s="62" t="s">
        <v>1702</v>
      </c>
      <c r="H885" s="61" t="s">
        <v>1100</v>
      </c>
      <c r="I885" s="61" t="s">
        <v>1675</v>
      </c>
      <c r="J885" s="61" t="s">
        <v>6338</v>
      </c>
      <c r="K885" s="61" t="s">
        <v>7116</v>
      </c>
      <c r="L885" s="61" t="s">
        <v>2032</v>
      </c>
      <c r="M885" s="61" t="s">
        <v>1702</v>
      </c>
      <c r="N885" s="61" t="s">
        <v>1702</v>
      </c>
      <c r="O885" s="61" t="s">
        <v>1945</v>
      </c>
      <c r="P885" s="61">
        <v>0.5</v>
      </c>
      <c r="Q885" s="61">
        <v>152</v>
      </c>
      <c r="R885" s="61">
        <v>188</v>
      </c>
      <c r="S885" s="61" t="s">
        <v>3235</v>
      </c>
      <c r="T885" s="61" t="s">
        <v>3235</v>
      </c>
      <c r="U885" s="61" t="s">
        <v>2041</v>
      </c>
      <c r="V885" s="61" t="s">
        <v>7117</v>
      </c>
      <c r="W885" s="61" t="s">
        <v>1955</v>
      </c>
      <c r="X885" s="61" t="s">
        <v>1447</v>
      </c>
      <c r="Y885" s="61" t="s">
        <v>4936</v>
      </c>
      <c r="Z885" s="62">
        <v>2000</v>
      </c>
      <c r="AA885" s="61">
        <v>223</v>
      </c>
      <c r="AB885" s="62">
        <v>2000</v>
      </c>
      <c r="AC885" s="61">
        <v>223</v>
      </c>
      <c r="AD885" s="62">
        <v>2000</v>
      </c>
      <c r="AE885" s="61">
        <v>223</v>
      </c>
      <c r="AF885" s="61" t="s">
        <v>2083</v>
      </c>
      <c r="AG885" s="61" t="s">
        <v>1959</v>
      </c>
      <c r="AH885" s="61" t="s">
        <v>1702</v>
      </c>
      <c r="AI885" s="61">
        <v>0</v>
      </c>
      <c r="AJ885" s="61" t="s">
        <v>6780</v>
      </c>
      <c r="AK885" s="62">
        <v>2026</v>
      </c>
      <c r="AL885" s="62">
        <v>5</v>
      </c>
      <c r="AM885" s="62">
        <v>0</v>
      </c>
      <c r="AN885" s="62">
        <v>0</v>
      </c>
      <c r="AO885" s="62">
        <v>4</v>
      </c>
      <c r="AP885" s="61" t="s">
        <v>1100</v>
      </c>
      <c r="AQ885" s="61" t="s">
        <v>1221</v>
      </c>
      <c r="AR885" s="61" t="s">
        <v>3236</v>
      </c>
      <c r="AS885" s="61" t="s">
        <v>7108</v>
      </c>
      <c r="AT885" s="61" t="s">
        <v>1702</v>
      </c>
      <c r="AU885" s="61" t="b">
        <v>0</v>
      </c>
      <c r="AV885" s="61" t="b">
        <v>0</v>
      </c>
      <c r="AW885" s="61" t="s">
        <v>1702</v>
      </c>
      <c r="AX885" s="61" t="s">
        <v>1702</v>
      </c>
      <c r="AY885" s="61">
        <v>0</v>
      </c>
      <c r="AZ885" s="61">
        <v>0</v>
      </c>
      <c r="BA885" s="61">
        <v>0</v>
      </c>
      <c r="BB885" s="61" t="s">
        <v>4937</v>
      </c>
      <c r="BC885" s="61">
        <v>2</v>
      </c>
      <c r="BD885" s="61" t="b">
        <v>0</v>
      </c>
      <c r="BH885" s="47" t="s">
        <v>1197</v>
      </c>
      <c r="BI885" s="47" t="str">
        <f t="shared" si="26"/>
        <v>Z22</v>
      </c>
      <c r="BJ885" s="47">
        <v>1219</v>
      </c>
    </row>
    <row r="886" spans="1:62" hidden="1">
      <c r="A886" s="61" t="b">
        <v>0</v>
      </c>
      <c r="B886" s="62">
        <v>13186</v>
      </c>
      <c r="C886" s="61" t="s">
        <v>1702</v>
      </c>
      <c r="D886" s="61" t="s">
        <v>7105</v>
      </c>
      <c r="E886" s="61" t="s">
        <v>7118</v>
      </c>
      <c r="F886" s="61" t="s">
        <v>6286</v>
      </c>
      <c r="G886" s="62" t="s">
        <v>1702</v>
      </c>
      <c r="H886" s="61" t="s">
        <v>1100</v>
      </c>
      <c r="I886" s="61" t="s">
        <v>1675</v>
      </c>
      <c r="J886" s="61" t="s">
        <v>6338</v>
      </c>
      <c r="K886" s="61" t="s">
        <v>7118</v>
      </c>
      <c r="L886" s="61" t="s">
        <v>2032</v>
      </c>
      <c r="M886" s="61" t="s">
        <v>1702</v>
      </c>
      <c r="N886" s="61" t="s">
        <v>1702</v>
      </c>
      <c r="O886" s="61" t="s">
        <v>1945</v>
      </c>
      <c r="P886" s="61">
        <v>0.5</v>
      </c>
      <c r="Q886" s="61">
        <v>152</v>
      </c>
      <c r="R886" s="61">
        <v>188</v>
      </c>
      <c r="S886" s="61" t="s">
        <v>3235</v>
      </c>
      <c r="T886" s="61" t="s">
        <v>3235</v>
      </c>
      <c r="U886" s="61" t="s">
        <v>2041</v>
      </c>
      <c r="V886" s="61" t="s">
        <v>7117</v>
      </c>
      <c r="W886" s="61" t="s">
        <v>1955</v>
      </c>
      <c r="X886" s="61" t="s">
        <v>1447</v>
      </c>
      <c r="Y886" s="61" t="s">
        <v>4936</v>
      </c>
      <c r="Z886" s="62">
        <v>1580</v>
      </c>
      <c r="AA886" s="61">
        <v>177</v>
      </c>
      <c r="AB886" s="62">
        <v>1580</v>
      </c>
      <c r="AC886" s="61">
        <v>177</v>
      </c>
      <c r="AD886" s="62">
        <v>1580</v>
      </c>
      <c r="AE886" s="61">
        <v>177</v>
      </c>
      <c r="AF886" s="61" t="s">
        <v>2083</v>
      </c>
      <c r="AG886" s="61" t="s">
        <v>1959</v>
      </c>
      <c r="AH886" s="61" t="s">
        <v>1702</v>
      </c>
      <c r="AI886" s="61">
        <v>0</v>
      </c>
      <c r="AJ886" s="61" t="s">
        <v>6780</v>
      </c>
      <c r="AK886" s="62">
        <v>2026</v>
      </c>
      <c r="AL886" s="62">
        <v>5</v>
      </c>
      <c r="AM886" s="62">
        <v>0</v>
      </c>
      <c r="AN886" s="62">
        <v>0</v>
      </c>
      <c r="AO886" s="62">
        <v>4</v>
      </c>
      <c r="AP886" s="61" t="s">
        <v>1100</v>
      </c>
      <c r="AQ886" s="61" t="s">
        <v>1221</v>
      </c>
      <c r="AR886" s="61" t="s">
        <v>3236</v>
      </c>
      <c r="AS886" s="61" t="s">
        <v>7108</v>
      </c>
      <c r="AT886" s="61" t="s">
        <v>1702</v>
      </c>
      <c r="AU886" s="61" t="b">
        <v>0</v>
      </c>
      <c r="AV886" s="61" t="b">
        <v>0</v>
      </c>
      <c r="AW886" s="61" t="s">
        <v>1702</v>
      </c>
      <c r="AX886" s="61" t="s">
        <v>1702</v>
      </c>
      <c r="AY886" s="61">
        <v>0</v>
      </c>
      <c r="AZ886" s="61">
        <v>0</v>
      </c>
      <c r="BA886" s="61">
        <v>0</v>
      </c>
      <c r="BB886" s="61" t="s">
        <v>4937</v>
      </c>
      <c r="BC886" s="61">
        <v>2</v>
      </c>
      <c r="BD886" s="61" t="b">
        <v>0</v>
      </c>
      <c r="BH886" s="47" t="s">
        <v>1197</v>
      </c>
      <c r="BI886" s="47" t="str">
        <f t="shared" si="26"/>
        <v>Z22</v>
      </c>
      <c r="BJ886" s="47">
        <v>1219</v>
      </c>
    </row>
    <row r="887" spans="1:62" hidden="1">
      <c r="A887" s="61" t="b">
        <v>0</v>
      </c>
      <c r="B887" s="62">
        <v>13259</v>
      </c>
      <c r="C887" s="61" t="s">
        <v>1702</v>
      </c>
      <c r="D887" s="61" t="s">
        <v>5369</v>
      </c>
      <c r="E887" s="61" t="s">
        <v>5372</v>
      </c>
      <c r="F887" s="61" t="s">
        <v>1702</v>
      </c>
      <c r="G887" s="62" t="s">
        <v>1702</v>
      </c>
      <c r="H887" s="61" t="s">
        <v>1702</v>
      </c>
      <c r="I887" s="61" t="s">
        <v>1675</v>
      </c>
      <c r="J887" s="61" t="s">
        <v>5370</v>
      </c>
      <c r="K887" s="61" t="s">
        <v>5372</v>
      </c>
      <c r="L887" s="61" t="s">
        <v>2032</v>
      </c>
      <c r="M887" s="61" t="s">
        <v>1894</v>
      </c>
      <c r="N887" s="61" t="s">
        <v>1702</v>
      </c>
      <c r="O887" s="61" t="s">
        <v>1947</v>
      </c>
      <c r="P887" s="61">
        <v>0.7</v>
      </c>
      <c r="Q887" s="61">
        <v>70</v>
      </c>
      <c r="R887" s="61">
        <v>0</v>
      </c>
      <c r="S887" s="61" t="s">
        <v>3559</v>
      </c>
      <c r="T887" s="61" t="s">
        <v>3559</v>
      </c>
      <c r="U887" s="61" t="s">
        <v>2041</v>
      </c>
      <c r="V887" s="61" t="s">
        <v>5373</v>
      </c>
      <c r="W887" s="61" t="s">
        <v>1938</v>
      </c>
      <c r="X887" s="61" t="s">
        <v>1447</v>
      </c>
      <c r="Y887" s="61" t="s">
        <v>5387</v>
      </c>
      <c r="Z887" s="62">
        <v>1</v>
      </c>
      <c r="AA887" s="61">
        <v>208</v>
      </c>
      <c r="AB887" s="62">
        <v>1</v>
      </c>
      <c r="AC887" s="61">
        <v>208</v>
      </c>
      <c r="AD887" s="62">
        <v>1</v>
      </c>
      <c r="AE887" s="61">
        <v>208</v>
      </c>
      <c r="AF887" s="61" t="s">
        <v>2649</v>
      </c>
      <c r="AG887" s="61" t="s">
        <v>1958</v>
      </c>
      <c r="AH887" s="61" t="s">
        <v>1702</v>
      </c>
      <c r="AI887" s="61">
        <v>0</v>
      </c>
      <c r="AJ887" s="61" t="s">
        <v>4960</v>
      </c>
      <c r="AK887" s="62">
        <v>2026</v>
      </c>
      <c r="AL887" s="62">
        <v>3</v>
      </c>
      <c r="AM887" s="62">
        <v>0</v>
      </c>
      <c r="AN887" s="62">
        <v>2</v>
      </c>
      <c r="AO887" s="62">
        <v>6</v>
      </c>
      <c r="AP887" s="61" t="s">
        <v>1702</v>
      </c>
      <c r="AQ887" s="61" t="s">
        <v>1702</v>
      </c>
      <c r="AR887" s="61" t="s">
        <v>1702</v>
      </c>
      <c r="AS887" s="61" t="s">
        <v>5368</v>
      </c>
      <c r="AT887" s="61" t="s">
        <v>1702</v>
      </c>
      <c r="AU887" s="61" t="b">
        <v>1</v>
      </c>
      <c r="AV887" s="61" t="b">
        <v>0</v>
      </c>
      <c r="AW887" s="61" t="s">
        <v>1702</v>
      </c>
      <c r="AX887" s="61" t="s">
        <v>1702</v>
      </c>
      <c r="AY887" s="61">
        <v>0</v>
      </c>
      <c r="AZ887" s="61">
        <v>0</v>
      </c>
      <c r="BA887" s="61">
        <v>0</v>
      </c>
      <c r="BB887" s="61" t="s">
        <v>4941</v>
      </c>
      <c r="BC887" s="61">
        <v>2</v>
      </c>
      <c r="BD887" s="61" t="b">
        <v>0</v>
      </c>
      <c r="BH887" s="47" t="s">
        <v>1197</v>
      </c>
      <c r="BI887" s="47" t="str">
        <f t="shared" si="26"/>
        <v>Z08</v>
      </c>
      <c r="BJ887" s="47">
        <v>1219</v>
      </c>
    </row>
    <row r="888" spans="1:62" hidden="1">
      <c r="A888" s="61" t="b">
        <v>0</v>
      </c>
      <c r="B888" s="62">
        <v>13260</v>
      </c>
      <c r="C888" s="61" t="s">
        <v>1702</v>
      </c>
      <c r="D888" s="61" t="s">
        <v>4938</v>
      </c>
      <c r="E888" s="61" t="s">
        <v>5376</v>
      </c>
      <c r="F888" s="61" t="s">
        <v>1702</v>
      </c>
      <c r="G888" s="62" t="s">
        <v>1702</v>
      </c>
      <c r="H888" s="61" t="s">
        <v>1702</v>
      </c>
      <c r="I888" s="61" t="s">
        <v>1675</v>
      </c>
      <c r="J888" s="61" t="s">
        <v>4939</v>
      </c>
      <c r="K888" s="61" t="s">
        <v>5376</v>
      </c>
      <c r="L888" s="61" t="s">
        <v>2032</v>
      </c>
      <c r="M888" s="61" t="s">
        <v>1894</v>
      </c>
      <c r="N888" s="61" t="s">
        <v>1702</v>
      </c>
      <c r="O888" s="61" t="s">
        <v>1947</v>
      </c>
      <c r="P888" s="61">
        <v>0.7</v>
      </c>
      <c r="Q888" s="61">
        <v>95</v>
      </c>
      <c r="R888" s="61">
        <v>0</v>
      </c>
      <c r="S888" s="61" t="s">
        <v>3495</v>
      </c>
      <c r="T888" s="61" t="s">
        <v>3495</v>
      </c>
      <c r="U888" s="61" t="s">
        <v>2041</v>
      </c>
      <c r="V888" s="61" t="s">
        <v>5377</v>
      </c>
      <c r="W888" s="61" t="s">
        <v>1938</v>
      </c>
      <c r="X888" s="61" t="s">
        <v>1447</v>
      </c>
      <c r="Y888" s="61" t="s">
        <v>5387</v>
      </c>
      <c r="Z888" s="62">
        <v>1</v>
      </c>
      <c r="AA888" s="61">
        <v>82</v>
      </c>
      <c r="AB888" s="62">
        <v>1</v>
      </c>
      <c r="AC888" s="61">
        <v>82</v>
      </c>
      <c r="AD888" s="62">
        <v>1</v>
      </c>
      <c r="AE888" s="61">
        <v>82</v>
      </c>
      <c r="AF888" s="61" t="s">
        <v>2731</v>
      </c>
      <c r="AG888" s="61" t="s">
        <v>1958</v>
      </c>
      <c r="AH888" s="61" t="s">
        <v>1702</v>
      </c>
      <c r="AI888" s="61">
        <v>0</v>
      </c>
      <c r="AJ888" s="61" t="s">
        <v>4960</v>
      </c>
      <c r="AK888" s="62">
        <v>2026</v>
      </c>
      <c r="AL888" s="62">
        <v>3</v>
      </c>
      <c r="AM888" s="62">
        <v>0</v>
      </c>
      <c r="AN888" s="62">
        <v>2</v>
      </c>
      <c r="AO888" s="62">
        <v>6</v>
      </c>
      <c r="AP888" s="61" t="s">
        <v>1702</v>
      </c>
      <c r="AQ888" s="61" t="s">
        <v>1702</v>
      </c>
      <c r="AR888" s="61" t="s">
        <v>1702</v>
      </c>
      <c r="AS888" s="61" t="s">
        <v>4940</v>
      </c>
      <c r="AT888" s="61" t="s">
        <v>1702</v>
      </c>
      <c r="AU888" s="61" t="b">
        <v>1</v>
      </c>
      <c r="AV888" s="61" t="b">
        <v>0</v>
      </c>
      <c r="AW888" s="61" t="s">
        <v>1702</v>
      </c>
      <c r="AX888" s="61" t="s">
        <v>1702</v>
      </c>
      <c r="AY888" s="61">
        <v>0</v>
      </c>
      <c r="AZ888" s="61">
        <v>0</v>
      </c>
      <c r="BA888" s="61">
        <v>0</v>
      </c>
      <c r="BB888" s="61" t="s">
        <v>4941</v>
      </c>
      <c r="BC888" s="61">
        <v>2</v>
      </c>
      <c r="BD888" s="61" t="b">
        <v>0</v>
      </c>
      <c r="BH888" s="47" t="s">
        <v>1197</v>
      </c>
      <c r="BI888" s="47" t="str">
        <f t="shared" si="26"/>
        <v>Z08</v>
      </c>
      <c r="BJ888" s="47">
        <v>1219</v>
      </c>
    </row>
    <row r="889" spans="1:62" hidden="1">
      <c r="A889" s="61" t="b">
        <v>0</v>
      </c>
      <c r="B889" s="62">
        <v>13261</v>
      </c>
      <c r="C889" s="61" t="s">
        <v>1702</v>
      </c>
      <c r="D889" s="61" t="s">
        <v>4938</v>
      </c>
      <c r="E889" s="61" t="s">
        <v>7119</v>
      </c>
      <c r="F889" s="61" t="s">
        <v>6264</v>
      </c>
      <c r="G889" s="62" t="s">
        <v>1702</v>
      </c>
      <c r="H889" s="61" t="s">
        <v>91</v>
      </c>
      <c r="I889" s="61" t="s">
        <v>1675</v>
      </c>
      <c r="J889" s="61" t="s">
        <v>4939</v>
      </c>
      <c r="K889" s="61" t="s">
        <v>7119</v>
      </c>
      <c r="L889" s="61" t="s">
        <v>2032</v>
      </c>
      <c r="M889" s="61" t="s">
        <v>1894</v>
      </c>
      <c r="N889" s="61" t="s">
        <v>1702</v>
      </c>
      <c r="O889" s="61" t="s">
        <v>1947</v>
      </c>
      <c r="P889" s="61">
        <v>0.7</v>
      </c>
      <c r="Q889" s="61">
        <v>59</v>
      </c>
      <c r="R889" s="61">
        <v>354</v>
      </c>
      <c r="S889" s="61" t="s">
        <v>5654</v>
      </c>
      <c r="T889" s="61" t="s">
        <v>5654</v>
      </c>
      <c r="U889" s="61" t="s">
        <v>2041</v>
      </c>
      <c r="V889" s="61" t="s">
        <v>7120</v>
      </c>
      <c r="W889" s="61" t="s">
        <v>1938</v>
      </c>
      <c r="X889" s="61" t="s">
        <v>1447</v>
      </c>
      <c r="Y889" s="61" t="s">
        <v>5387</v>
      </c>
      <c r="Z889" s="62">
        <v>18</v>
      </c>
      <c r="AA889" s="61">
        <v>2</v>
      </c>
      <c r="AB889" s="62">
        <v>18</v>
      </c>
      <c r="AC889" s="61">
        <v>2</v>
      </c>
      <c r="AD889" s="62">
        <v>18</v>
      </c>
      <c r="AE889" s="61">
        <v>2</v>
      </c>
      <c r="AF889" s="61" t="s">
        <v>2062</v>
      </c>
      <c r="AG889" s="61" t="s">
        <v>1959</v>
      </c>
      <c r="AH889" s="61" t="s">
        <v>1702</v>
      </c>
      <c r="AI889" s="61">
        <v>0</v>
      </c>
      <c r="AJ889" s="61" t="s">
        <v>6748</v>
      </c>
      <c r="AK889" s="62">
        <v>2026</v>
      </c>
      <c r="AL889" s="62">
        <v>4</v>
      </c>
      <c r="AM889" s="62">
        <v>0</v>
      </c>
      <c r="AN889" s="62">
        <v>0</v>
      </c>
      <c r="AO889" s="62">
        <v>18</v>
      </c>
      <c r="AP889" s="61" t="s">
        <v>91</v>
      </c>
      <c r="AQ889" s="61" t="s">
        <v>1221</v>
      </c>
      <c r="AR889" s="61" t="s">
        <v>2297</v>
      </c>
      <c r="AS889" s="61" t="s">
        <v>4940</v>
      </c>
      <c r="AT889" s="61" t="s">
        <v>1702</v>
      </c>
      <c r="AU889" s="61" t="b">
        <v>1</v>
      </c>
      <c r="AV889" s="61" t="b">
        <v>0</v>
      </c>
      <c r="AW889" s="61" t="s">
        <v>1702</v>
      </c>
      <c r="AX889" s="61" t="s">
        <v>1702</v>
      </c>
      <c r="AY889" s="61">
        <v>0</v>
      </c>
      <c r="AZ889" s="61">
        <v>0</v>
      </c>
      <c r="BA889" s="61">
        <v>0</v>
      </c>
      <c r="BB889" s="61" t="s">
        <v>4941</v>
      </c>
      <c r="BC889" s="61">
        <v>2</v>
      </c>
      <c r="BD889" s="61" t="b">
        <v>0</v>
      </c>
      <c r="BH889" s="47" t="s">
        <v>1197</v>
      </c>
      <c r="BI889" s="47" t="str">
        <f t="shared" si="26"/>
        <v>Z08</v>
      </c>
      <c r="BJ889" s="47">
        <v>1219</v>
      </c>
    </row>
    <row r="890" spans="1:62" hidden="1">
      <c r="A890" s="61" t="b">
        <v>0</v>
      </c>
      <c r="B890" s="62">
        <v>13262</v>
      </c>
      <c r="C890" s="61" t="s">
        <v>1702</v>
      </c>
      <c r="D890" s="61" t="s">
        <v>4938</v>
      </c>
      <c r="E890" s="61" t="s">
        <v>7121</v>
      </c>
      <c r="F890" s="61" t="s">
        <v>6277</v>
      </c>
      <c r="G890" s="62" t="s">
        <v>1702</v>
      </c>
      <c r="H890" s="61" t="s">
        <v>205</v>
      </c>
      <c r="I890" s="61" t="s">
        <v>1675</v>
      </c>
      <c r="J890" s="61" t="s">
        <v>4939</v>
      </c>
      <c r="K890" s="61" t="s">
        <v>7121</v>
      </c>
      <c r="L890" s="61" t="s">
        <v>2032</v>
      </c>
      <c r="M890" s="61" t="s">
        <v>1894</v>
      </c>
      <c r="N890" s="61" t="s">
        <v>1702</v>
      </c>
      <c r="O890" s="61" t="s">
        <v>1947</v>
      </c>
      <c r="P890" s="61">
        <v>0.7</v>
      </c>
      <c r="Q890" s="61">
        <v>106</v>
      </c>
      <c r="R890" s="61">
        <v>185</v>
      </c>
      <c r="S890" s="61" t="s">
        <v>4106</v>
      </c>
      <c r="T890" s="61" t="s">
        <v>4106</v>
      </c>
      <c r="U890" s="61" t="s">
        <v>2041</v>
      </c>
      <c r="V890" s="61" t="s">
        <v>7122</v>
      </c>
      <c r="W890" s="61" t="s">
        <v>1938</v>
      </c>
      <c r="X890" s="61" t="s">
        <v>1447</v>
      </c>
      <c r="Y890" s="61" t="s">
        <v>5387</v>
      </c>
      <c r="Z890" s="62">
        <v>13</v>
      </c>
      <c r="AA890" s="61">
        <v>1</v>
      </c>
      <c r="AB890" s="62">
        <v>13</v>
      </c>
      <c r="AC890" s="61">
        <v>1</v>
      </c>
      <c r="AD890" s="62">
        <v>13</v>
      </c>
      <c r="AE890" s="61">
        <v>1</v>
      </c>
      <c r="AF890" s="61" t="s">
        <v>2083</v>
      </c>
      <c r="AG890" s="61" t="s">
        <v>1959</v>
      </c>
      <c r="AH890" s="61" t="s">
        <v>1702</v>
      </c>
      <c r="AI890" s="61">
        <v>0</v>
      </c>
      <c r="AJ890" s="61" t="s">
        <v>6751</v>
      </c>
      <c r="AK890" s="62">
        <v>2026</v>
      </c>
      <c r="AL890" s="62">
        <v>5</v>
      </c>
      <c r="AM890" s="62">
        <v>0</v>
      </c>
      <c r="AN890" s="62">
        <v>0</v>
      </c>
      <c r="AO890" s="62">
        <v>2</v>
      </c>
      <c r="AP890" s="61" t="s">
        <v>205</v>
      </c>
      <c r="AQ890" s="61" t="s">
        <v>1221</v>
      </c>
      <c r="AR890" s="61" t="s">
        <v>4107</v>
      </c>
      <c r="AS890" s="61" t="s">
        <v>4940</v>
      </c>
      <c r="AT890" s="61" t="s">
        <v>1702</v>
      </c>
      <c r="AU890" s="61" t="b">
        <v>0</v>
      </c>
      <c r="AV890" s="61" t="b">
        <v>0</v>
      </c>
      <c r="AW890" s="61" t="s">
        <v>1702</v>
      </c>
      <c r="AX890" s="61" t="s">
        <v>1702</v>
      </c>
      <c r="AY890" s="61">
        <v>0</v>
      </c>
      <c r="AZ890" s="61">
        <v>0</v>
      </c>
      <c r="BA890" s="61">
        <v>0</v>
      </c>
      <c r="BB890" s="61" t="s">
        <v>4941</v>
      </c>
      <c r="BC890" s="61">
        <v>2</v>
      </c>
      <c r="BD890" s="61" t="b">
        <v>0</v>
      </c>
      <c r="BH890" s="47" t="s">
        <v>1197</v>
      </c>
      <c r="BI890" s="47" t="str">
        <f t="shared" si="26"/>
        <v>Z08</v>
      </c>
      <c r="BJ890" s="47">
        <v>1219</v>
      </c>
    </row>
    <row r="891" spans="1:62" hidden="1">
      <c r="A891" s="61" t="b">
        <v>0</v>
      </c>
      <c r="B891" s="62">
        <v>13263</v>
      </c>
      <c r="C891" s="61" t="s">
        <v>1702</v>
      </c>
      <c r="D891" s="61" t="s">
        <v>4938</v>
      </c>
      <c r="E891" s="61" t="s">
        <v>7123</v>
      </c>
      <c r="F891" s="61" t="s">
        <v>6277</v>
      </c>
      <c r="G891" s="62" t="s">
        <v>1702</v>
      </c>
      <c r="H891" s="61" t="s">
        <v>205</v>
      </c>
      <c r="I891" s="61" t="s">
        <v>1675</v>
      </c>
      <c r="J891" s="61" t="s">
        <v>4939</v>
      </c>
      <c r="K891" s="61" t="s">
        <v>7123</v>
      </c>
      <c r="L891" s="61" t="s">
        <v>2032</v>
      </c>
      <c r="M891" s="61" t="s">
        <v>1894</v>
      </c>
      <c r="N891" s="61" t="s">
        <v>1702</v>
      </c>
      <c r="O891" s="61" t="s">
        <v>1947</v>
      </c>
      <c r="P891" s="61">
        <v>0.7</v>
      </c>
      <c r="Q891" s="61">
        <v>106</v>
      </c>
      <c r="R891" s="61">
        <v>0</v>
      </c>
      <c r="S891" s="61" t="s">
        <v>6063</v>
      </c>
      <c r="T891" s="61" t="s">
        <v>6063</v>
      </c>
      <c r="U891" s="61" t="s">
        <v>2041</v>
      </c>
      <c r="V891" s="61" t="s">
        <v>7122</v>
      </c>
      <c r="W891" s="61" t="s">
        <v>1938</v>
      </c>
      <c r="X891" s="61" t="s">
        <v>1447</v>
      </c>
      <c r="Y891" s="61" t="s">
        <v>5387</v>
      </c>
      <c r="Z891" s="62">
        <v>1</v>
      </c>
      <c r="AA891" s="61">
        <v>256</v>
      </c>
      <c r="AB891" s="62">
        <v>1</v>
      </c>
      <c r="AC891" s="61">
        <v>256</v>
      </c>
      <c r="AD891" s="62">
        <v>1</v>
      </c>
      <c r="AE891" s="61">
        <v>256</v>
      </c>
      <c r="AF891" s="61" t="s">
        <v>2237</v>
      </c>
      <c r="AG891" s="61" t="s">
        <v>1958</v>
      </c>
      <c r="AH891" s="61" t="s">
        <v>1702</v>
      </c>
      <c r="AI891" s="61">
        <v>0</v>
      </c>
      <c r="AJ891" s="61" t="s">
        <v>6751</v>
      </c>
      <c r="AK891" s="62">
        <v>2026</v>
      </c>
      <c r="AL891" s="62">
        <v>5</v>
      </c>
      <c r="AM891" s="62">
        <v>0</v>
      </c>
      <c r="AN891" s="62">
        <v>0</v>
      </c>
      <c r="AO891" s="62">
        <v>2</v>
      </c>
      <c r="AP891" s="61" t="s">
        <v>205</v>
      </c>
      <c r="AQ891" s="61" t="s">
        <v>1221</v>
      </c>
      <c r="AR891" s="61" t="s">
        <v>4107</v>
      </c>
      <c r="AS891" s="61" t="s">
        <v>4940</v>
      </c>
      <c r="AT891" s="61" t="s">
        <v>1702</v>
      </c>
      <c r="AU891" s="61" t="b">
        <v>0</v>
      </c>
      <c r="AV891" s="61" t="b">
        <v>0</v>
      </c>
      <c r="AW891" s="61" t="s">
        <v>1702</v>
      </c>
      <c r="AX891" s="61" t="s">
        <v>1702</v>
      </c>
      <c r="AY891" s="61">
        <v>0</v>
      </c>
      <c r="AZ891" s="61">
        <v>0</v>
      </c>
      <c r="BA891" s="61">
        <v>0</v>
      </c>
      <c r="BB891" s="61" t="s">
        <v>4941</v>
      </c>
      <c r="BC891" s="61">
        <v>2</v>
      </c>
      <c r="BD891" s="61" t="b">
        <v>0</v>
      </c>
      <c r="BH891" s="47" t="s">
        <v>1197</v>
      </c>
      <c r="BI891" s="47" t="str">
        <f t="shared" si="26"/>
        <v>Z08</v>
      </c>
      <c r="BJ891" s="47">
        <v>1219</v>
      </c>
    </row>
    <row r="892" spans="1:62" hidden="1">
      <c r="A892" s="61" t="b">
        <v>0</v>
      </c>
      <c r="B892" s="62">
        <v>13264</v>
      </c>
      <c r="C892" s="61" t="s">
        <v>1702</v>
      </c>
      <c r="D892" s="61" t="s">
        <v>4942</v>
      </c>
      <c r="E892" s="61" t="s">
        <v>6065</v>
      </c>
      <c r="F892" s="61" t="s">
        <v>5680</v>
      </c>
      <c r="G892" s="62" t="s">
        <v>1702</v>
      </c>
      <c r="H892" s="61" t="s">
        <v>674</v>
      </c>
      <c r="I892" s="61" t="s">
        <v>1675</v>
      </c>
      <c r="J892" s="61" t="s">
        <v>4943</v>
      </c>
      <c r="K892" s="61" t="s">
        <v>6066</v>
      </c>
      <c r="L892" s="61" t="s">
        <v>2032</v>
      </c>
      <c r="M892" s="61" t="s">
        <v>1894</v>
      </c>
      <c r="N892" s="61" t="s">
        <v>1702</v>
      </c>
      <c r="O892" s="61" t="s">
        <v>1937</v>
      </c>
      <c r="P892" s="61">
        <v>0.6</v>
      </c>
      <c r="Q892" s="61">
        <v>900</v>
      </c>
      <c r="R892" s="61">
        <v>900</v>
      </c>
      <c r="S892" s="61" t="s">
        <v>2347</v>
      </c>
      <c r="T892" s="61" t="s">
        <v>2347</v>
      </c>
      <c r="U892" s="61" t="s">
        <v>2041</v>
      </c>
      <c r="V892" s="61" t="s">
        <v>6064</v>
      </c>
      <c r="W892" s="61" t="s">
        <v>1938</v>
      </c>
      <c r="X892" s="61" t="s">
        <v>1447</v>
      </c>
      <c r="Y892" s="61" t="s">
        <v>5387</v>
      </c>
      <c r="Z892" s="62">
        <v>44</v>
      </c>
      <c r="AA892" s="61">
        <v>169</v>
      </c>
      <c r="AB892" s="62">
        <v>44</v>
      </c>
      <c r="AC892" s="61">
        <v>169</v>
      </c>
      <c r="AD892" s="62">
        <v>44</v>
      </c>
      <c r="AE892" s="61">
        <v>169</v>
      </c>
      <c r="AF892" s="61" t="s">
        <v>5675</v>
      </c>
      <c r="AG892" s="61" t="s">
        <v>3734</v>
      </c>
      <c r="AH892" s="61" t="s">
        <v>6067</v>
      </c>
      <c r="AI892" s="61">
        <v>0</v>
      </c>
      <c r="AJ892" s="61" t="s">
        <v>5635</v>
      </c>
      <c r="AK892" s="62">
        <v>2026</v>
      </c>
      <c r="AL892" s="62">
        <v>4</v>
      </c>
      <c r="AM892" s="62">
        <v>0</v>
      </c>
      <c r="AN892" s="62">
        <v>1</v>
      </c>
      <c r="AO892" s="62">
        <v>11</v>
      </c>
      <c r="AP892" s="61" t="s">
        <v>674</v>
      </c>
      <c r="AQ892" s="61" t="s">
        <v>1547</v>
      </c>
      <c r="AR892" s="61" t="s">
        <v>2349</v>
      </c>
      <c r="AS892" s="61" t="s">
        <v>4940</v>
      </c>
      <c r="AT892" s="61" t="s">
        <v>1702</v>
      </c>
      <c r="AU892" s="61" t="b">
        <v>1</v>
      </c>
      <c r="AV892" s="61" t="b">
        <v>0</v>
      </c>
      <c r="AW892" s="61" t="s">
        <v>1702</v>
      </c>
      <c r="AX892" s="61" t="s">
        <v>1702</v>
      </c>
      <c r="AY892" s="61">
        <v>0</v>
      </c>
      <c r="AZ892" s="61">
        <v>0</v>
      </c>
      <c r="BA892" s="61">
        <v>0</v>
      </c>
      <c r="BB892" s="61" t="s">
        <v>4941</v>
      </c>
      <c r="BC892" s="61">
        <v>6</v>
      </c>
      <c r="BD892" s="61" t="b">
        <v>0</v>
      </c>
      <c r="BH892" s="47" t="str">
        <f t="shared" si="27"/>
        <v>SGCD</v>
      </c>
      <c r="BI892" s="47" t="str">
        <f t="shared" si="26"/>
        <v>Z08</v>
      </c>
      <c r="BJ892" s="47">
        <v>915</v>
      </c>
    </row>
    <row r="893" spans="1:62" hidden="1">
      <c r="A893" s="61" t="b">
        <v>0</v>
      </c>
      <c r="B893" s="62">
        <v>13265</v>
      </c>
      <c r="C893" s="61" t="s">
        <v>7124</v>
      </c>
      <c r="D893" s="61" t="s">
        <v>4945</v>
      </c>
      <c r="E893" s="61" t="s">
        <v>7125</v>
      </c>
      <c r="F893" s="61" t="s">
        <v>5483</v>
      </c>
      <c r="G893" s="62" t="s">
        <v>1702</v>
      </c>
      <c r="H893" s="61" t="s">
        <v>1181</v>
      </c>
      <c r="I893" s="61" t="s">
        <v>1675</v>
      </c>
      <c r="J893" s="61" t="s">
        <v>4946</v>
      </c>
      <c r="K893" s="61" t="s">
        <v>7126</v>
      </c>
      <c r="L893" s="61" t="s">
        <v>2032</v>
      </c>
      <c r="M893" s="61" t="s">
        <v>1894</v>
      </c>
      <c r="N893" s="61" t="s">
        <v>1702</v>
      </c>
      <c r="O893" s="61" t="s">
        <v>1941</v>
      </c>
      <c r="P893" s="61">
        <v>2</v>
      </c>
      <c r="Q893" s="61">
        <v>176</v>
      </c>
      <c r="R893" s="61">
        <v>663</v>
      </c>
      <c r="S893" s="61" t="s">
        <v>2862</v>
      </c>
      <c r="T893" s="61" t="s">
        <v>1702</v>
      </c>
      <c r="U893" s="61" t="s">
        <v>2041</v>
      </c>
      <c r="V893" s="61" t="s">
        <v>7127</v>
      </c>
      <c r="W893" s="61" t="s">
        <v>1938</v>
      </c>
      <c r="X893" s="61" t="s">
        <v>1447</v>
      </c>
      <c r="Y893" s="61" t="s">
        <v>5387</v>
      </c>
      <c r="Z893" s="62">
        <v>52</v>
      </c>
      <c r="AA893" s="61">
        <v>95</v>
      </c>
      <c r="AB893" s="62">
        <v>52</v>
      </c>
      <c r="AC893" s="61">
        <v>0</v>
      </c>
      <c r="AD893" s="62">
        <v>52</v>
      </c>
      <c r="AE893" s="61">
        <v>95</v>
      </c>
      <c r="AF893" s="61" t="s">
        <v>2209</v>
      </c>
      <c r="AG893" s="61" t="s">
        <v>3734</v>
      </c>
      <c r="AH893" s="61" t="s">
        <v>7128</v>
      </c>
      <c r="AI893" s="61">
        <v>0</v>
      </c>
      <c r="AJ893" s="61" t="s">
        <v>7063</v>
      </c>
      <c r="AK893" s="62">
        <v>2026</v>
      </c>
      <c r="AL893" s="62">
        <v>4</v>
      </c>
      <c r="AM893" s="62">
        <v>0</v>
      </c>
      <c r="AN893" s="62">
        <v>1</v>
      </c>
      <c r="AO893" s="62">
        <v>0</v>
      </c>
      <c r="AP893" s="61" t="s">
        <v>1181</v>
      </c>
      <c r="AQ893" s="61" t="s">
        <v>1227</v>
      </c>
      <c r="AR893" s="61" t="s">
        <v>4685</v>
      </c>
      <c r="AS893" s="61" t="s">
        <v>4947</v>
      </c>
      <c r="AT893" s="61" t="s">
        <v>1702</v>
      </c>
      <c r="AU893" s="61" t="b">
        <v>1</v>
      </c>
      <c r="AV893" s="61" t="b">
        <v>0</v>
      </c>
      <c r="AW893" s="61" t="s">
        <v>1702</v>
      </c>
      <c r="AX893" s="61" t="s">
        <v>1702</v>
      </c>
      <c r="AY893" s="61">
        <v>0</v>
      </c>
      <c r="AZ893" s="61">
        <v>0</v>
      </c>
      <c r="BA893" s="61">
        <v>0</v>
      </c>
      <c r="BB893" s="61" t="s">
        <v>4941</v>
      </c>
      <c r="BC893" s="61">
        <v>18</v>
      </c>
      <c r="BD893" s="61" t="b">
        <v>0</v>
      </c>
      <c r="BH893" s="47" t="s">
        <v>1197</v>
      </c>
      <c r="BI893" s="47" t="str">
        <f t="shared" si="26"/>
        <v>Z18</v>
      </c>
      <c r="BJ893" s="47">
        <v>1219</v>
      </c>
    </row>
    <row r="894" spans="1:62" hidden="1">
      <c r="A894" s="61" t="b">
        <v>0</v>
      </c>
      <c r="B894" s="62">
        <v>13266</v>
      </c>
      <c r="C894" s="61" t="s">
        <v>1702</v>
      </c>
      <c r="D894" s="61" t="s">
        <v>4948</v>
      </c>
      <c r="E894" s="61" t="s">
        <v>6070</v>
      </c>
      <c r="F894" s="61" t="s">
        <v>6224</v>
      </c>
      <c r="G894" s="62">
        <v>120</v>
      </c>
      <c r="H894" s="61" t="s">
        <v>1083</v>
      </c>
      <c r="I894" s="61" t="s">
        <v>1675</v>
      </c>
      <c r="J894" s="61" t="s">
        <v>4949</v>
      </c>
      <c r="K894" s="61" t="s">
        <v>6070</v>
      </c>
      <c r="L894" s="61" t="s">
        <v>2032</v>
      </c>
      <c r="M894" s="61" t="s">
        <v>1894</v>
      </c>
      <c r="N894" s="61" t="s">
        <v>1702</v>
      </c>
      <c r="O894" s="61" t="s">
        <v>1945</v>
      </c>
      <c r="P894" s="61">
        <v>2</v>
      </c>
      <c r="Q894" s="61">
        <v>160</v>
      </c>
      <c r="R894" s="61">
        <v>168</v>
      </c>
      <c r="S894" s="61" t="s">
        <v>6071</v>
      </c>
      <c r="T894" s="61" t="s">
        <v>1702</v>
      </c>
      <c r="U894" s="61" t="s">
        <v>2041</v>
      </c>
      <c r="V894" s="61" t="s">
        <v>6072</v>
      </c>
      <c r="W894" s="61" t="s">
        <v>1938</v>
      </c>
      <c r="X894" s="61" t="s">
        <v>1447</v>
      </c>
      <c r="Y894" s="61" t="s">
        <v>5387</v>
      </c>
      <c r="Z894" s="62">
        <v>71</v>
      </c>
      <c r="AA894" s="61">
        <v>29</v>
      </c>
      <c r="AB894" s="62">
        <v>71</v>
      </c>
      <c r="AC894" s="61">
        <v>29</v>
      </c>
      <c r="AD894" s="62">
        <v>71</v>
      </c>
      <c r="AE894" s="61">
        <v>29</v>
      </c>
      <c r="AF894" s="61" t="s">
        <v>2410</v>
      </c>
      <c r="AG894" s="61" t="s">
        <v>1959</v>
      </c>
      <c r="AH894" s="61" t="s">
        <v>1702</v>
      </c>
      <c r="AI894" s="61">
        <v>0</v>
      </c>
      <c r="AJ894" s="61" t="s">
        <v>5605</v>
      </c>
      <c r="AK894" s="62">
        <v>2026</v>
      </c>
      <c r="AL894" s="62">
        <v>4</v>
      </c>
      <c r="AM894" s="62">
        <v>0</v>
      </c>
      <c r="AN894" s="62">
        <v>1</v>
      </c>
      <c r="AO894" s="62">
        <v>10</v>
      </c>
      <c r="AP894" s="61" t="s">
        <v>1083</v>
      </c>
      <c r="AQ894" s="61" t="s">
        <v>1270</v>
      </c>
      <c r="AR894" s="61" t="s">
        <v>6073</v>
      </c>
      <c r="AS894" s="61" t="s">
        <v>4944</v>
      </c>
      <c r="AT894" s="61" t="s">
        <v>1702</v>
      </c>
      <c r="AU894" s="61" t="b">
        <v>1</v>
      </c>
      <c r="AV894" s="61" t="b">
        <v>0</v>
      </c>
      <c r="AW894" s="61" t="s">
        <v>1702</v>
      </c>
      <c r="AX894" s="61" t="s">
        <v>1702</v>
      </c>
      <c r="AY894" s="61">
        <v>0</v>
      </c>
      <c r="AZ894" s="61">
        <v>0</v>
      </c>
      <c r="BA894" s="61">
        <v>0</v>
      </c>
      <c r="BB894" s="61" t="s">
        <v>4941</v>
      </c>
      <c r="BC894" s="61">
        <v>19</v>
      </c>
      <c r="BD894" s="61" t="b">
        <v>0</v>
      </c>
      <c r="BH894" s="47" t="s">
        <v>1197</v>
      </c>
      <c r="BI894" s="47" t="str">
        <f t="shared" si="26"/>
        <v>Z22</v>
      </c>
      <c r="BJ894" s="47">
        <v>1219</v>
      </c>
    </row>
    <row r="895" spans="1:62" hidden="1">
      <c r="A895" s="61" t="b">
        <v>0</v>
      </c>
      <c r="B895" s="62">
        <v>13267</v>
      </c>
      <c r="C895" s="61" t="s">
        <v>1702</v>
      </c>
      <c r="D895" s="61" t="s">
        <v>4948</v>
      </c>
      <c r="E895" s="61" t="s">
        <v>7129</v>
      </c>
      <c r="F895" s="61" t="s">
        <v>5483</v>
      </c>
      <c r="G895" s="62" t="s">
        <v>1702</v>
      </c>
      <c r="H895" s="61" t="s">
        <v>1702</v>
      </c>
      <c r="I895" s="61" t="s">
        <v>1675</v>
      </c>
      <c r="J895" s="61" t="s">
        <v>4949</v>
      </c>
      <c r="K895" s="61" t="s">
        <v>7129</v>
      </c>
      <c r="L895" s="61" t="s">
        <v>2032</v>
      </c>
      <c r="M895" s="61" t="s">
        <v>1894</v>
      </c>
      <c r="N895" s="61" t="s">
        <v>1702</v>
      </c>
      <c r="O895" s="61" t="s">
        <v>1945</v>
      </c>
      <c r="P895" s="61">
        <v>2</v>
      </c>
      <c r="Q895" s="61">
        <v>134</v>
      </c>
      <c r="R895" s="61">
        <v>0</v>
      </c>
      <c r="S895" s="61" t="s">
        <v>6069</v>
      </c>
      <c r="T895" s="61" t="s">
        <v>1702</v>
      </c>
      <c r="U895" s="61" t="s">
        <v>2041</v>
      </c>
      <c r="V895" s="61" t="s">
        <v>7130</v>
      </c>
      <c r="W895" s="61" t="s">
        <v>1938</v>
      </c>
      <c r="X895" s="61" t="s">
        <v>1447</v>
      </c>
      <c r="Y895" s="61" t="s">
        <v>5387</v>
      </c>
      <c r="Z895" s="62">
        <v>1</v>
      </c>
      <c r="AA895" s="61">
        <v>220</v>
      </c>
      <c r="AB895" s="62">
        <v>1</v>
      </c>
      <c r="AC895" s="61">
        <v>220</v>
      </c>
      <c r="AD895" s="62">
        <v>1</v>
      </c>
      <c r="AE895" s="61">
        <v>220</v>
      </c>
      <c r="AF895" s="61" t="s">
        <v>5163</v>
      </c>
      <c r="AG895" s="61" t="s">
        <v>1958</v>
      </c>
      <c r="AH895" s="61" t="s">
        <v>1702</v>
      </c>
      <c r="AI895" s="61">
        <v>0</v>
      </c>
      <c r="AJ895" s="61" t="s">
        <v>7063</v>
      </c>
      <c r="AK895" s="62">
        <v>2026</v>
      </c>
      <c r="AL895" s="62">
        <v>4</v>
      </c>
      <c r="AM895" s="62">
        <v>0</v>
      </c>
      <c r="AN895" s="62">
        <v>1</v>
      </c>
      <c r="AO895" s="62">
        <v>0</v>
      </c>
      <c r="AP895" s="61" t="s">
        <v>1702</v>
      </c>
      <c r="AQ895" s="61" t="s">
        <v>1702</v>
      </c>
      <c r="AR895" s="61" t="s">
        <v>1702</v>
      </c>
      <c r="AS895" s="61" t="s">
        <v>4944</v>
      </c>
      <c r="AT895" s="61" t="s">
        <v>1702</v>
      </c>
      <c r="AU895" s="61" t="b">
        <v>1</v>
      </c>
      <c r="AV895" s="61" t="b">
        <v>0</v>
      </c>
      <c r="AW895" s="61" t="s">
        <v>1702</v>
      </c>
      <c r="AX895" s="61" t="s">
        <v>1702</v>
      </c>
      <c r="AY895" s="61">
        <v>0</v>
      </c>
      <c r="AZ895" s="61">
        <v>0</v>
      </c>
      <c r="BA895" s="61">
        <v>0</v>
      </c>
      <c r="BB895" s="61" t="s">
        <v>4941</v>
      </c>
      <c r="BC895" s="61">
        <v>19</v>
      </c>
      <c r="BD895" s="61" t="b">
        <v>0</v>
      </c>
      <c r="BH895" s="47" t="s">
        <v>1197</v>
      </c>
      <c r="BI895" s="47" t="str">
        <f t="shared" si="26"/>
        <v>Z22</v>
      </c>
      <c r="BJ895" s="47">
        <v>1219</v>
      </c>
    </row>
    <row r="896" spans="1:62" hidden="1">
      <c r="A896" s="61" t="b">
        <v>0</v>
      </c>
      <c r="B896" s="62">
        <v>13268</v>
      </c>
      <c r="C896" s="61" t="s">
        <v>1702</v>
      </c>
      <c r="D896" s="61" t="s">
        <v>4948</v>
      </c>
      <c r="E896" s="61" t="s">
        <v>7131</v>
      </c>
      <c r="F896" s="61" t="s">
        <v>5487</v>
      </c>
      <c r="G896" s="62" t="s">
        <v>1702</v>
      </c>
      <c r="H896" s="61" t="s">
        <v>1165</v>
      </c>
      <c r="I896" s="61" t="s">
        <v>1675</v>
      </c>
      <c r="J896" s="61" t="s">
        <v>4949</v>
      </c>
      <c r="K896" s="61" t="s">
        <v>7131</v>
      </c>
      <c r="L896" s="61" t="s">
        <v>2032</v>
      </c>
      <c r="M896" s="61" t="s">
        <v>1894</v>
      </c>
      <c r="N896" s="61" t="s">
        <v>1702</v>
      </c>
      <c r="O896" s="61" t="s">
        <v>1945</v>
      </c>
      <c r="P896" s="61">
        <v>2</v>
      </c>
      <c r="Q896" s="61">
        <v>77</v>
      </c>
      <c r="R896" s="61">
        <v>850</v>
      </c>
      <c r="S896" s="61" t="s">
        <v>2574</v>
      </c>
      <c r="T896" s="61" t="s">
        <v>2574</v>
      </c>
      <c r="U896" s="61" t="s">
        <v>2041</v>
      </c>
      <c r="V896" s="61" t="s">
        <v>7132</v>
      </c>
      <c r="W896" s="61" t="s">
        <v>1938</v>
      </c>
      <c r="X896" s="61" t="s">
        <v>1447</v>
      </c>
      <c r="Y896" s="61" t="s">
        <v>5387</v>
      </c>
      <c r="Z896" s="62">
        <v>33</v>
      </c>
      <c r="AA896" s="61">
        <v>33</v>
      </c>
      <c r="AB896" s="62">
        <v>33</v>
      </c>
      <c r="AC896" s="61">
        <v>33</v>
      </c>
      <c r="AD896" s="62">
        <v>33</v>
      </c>
      <c r="AE896" s="61">
        <v>33</v>
      </c>
      <c r="AF896" s="61" t="s">
        <v>2576</v>
      </c>
      <c r="AG896" s="61" t="s">
        <v>1959</v>
      </c>
      <c r="AH896" s="61" t="s">
        <v>1702</v>
      </c>
      <c r="AI896" s="61">
        <v>0</v>
      </c>
      <c r="AJ896" s="61" t="s">
        <v>6748</v>
      </c>
      <c r="AK896" s="62">
        <v>2026</v>
      </c>
      <c r="AL896" s="62">
        <v>4</v>
      </c>
      <c r="AM896" s="62">
        <v>0</v>
      </c>
      <c r="AN896" s="62">
        <v>0</v>
      </c>
      <c r="AO896" s="62">
        <v>18</v>
      </c>
      <c r="AP896" s="61" t="s">
        <v>1165</v>
      </c>
      <c r="AQ896" s="61" t="s">
        <v>1227</v>
      </c>
      <c r="AR896" s="61" t="s">
        <v>2575</v>
      </c>
      <c r="AS896" s="61" t="s">
        <v>4944</v>
      </c>
      <c r="AT896" s="61" t="s">
        <v>1702</v>
      </c>
      <c r="AU896" s="61" t="b">
        <v>1</v>
      </c>
      <c r="AV896" s="61" t="b">
        <v>0</v>
      </c>
      <c r="AW896" s="61" t="s">
        <v>1702</v>
      </c>
      <c r="AX896" s="61" t="s">
        <v>1702</v>
      </c>
      <c r="AY896" s="61">
        <v>0</v>
      </c>
      <c r="AZ896" s="61">
        <v>0</v>
      </c>
      <c r="BA896" s="61">
        <v>0</v>
      </c>
      <c r="BB896" s="61" t="s">
        <v>4941</v>
      </c>
      <c r="BC896" s="61">
        <v>19</v>
      </c>
      <c r="BD896" s="61" t="b">
        <v>0</v>
      </c>
      <c r="BH896" s="47" t="s">
        <v>1197</v>
      </c>
      <c r="BI896" s="47" t="str">
        <f t="shared" si="26"/>
        <v>Z22</v>
      </c>
      <c r="BJ896" s="47">
        <v>1219</v>
      </c>
    </row>
    <row r="897" spans="1:62" hidden="1">
      <c r="A897" s="61" t="b">
        <v>0</v>
      </c>
      <c r="B897" s="62">
        <v>13269</v>
      </c>
      <c r="C897" s="61" t="s">
        <v>1702</v>
      </c>
      <c r="D897" s="61" t="s">
        <v>4948</v>
      </c>
      <c r="E897" s="61" t="s">
        <v>7133</v>
      </c>
      <c r="F897" s="61" t="s">
        <v>5487</v>
      </c>
      <c r="G897" s="62" t="s">
        <v>1702</v>
      </c>
      <c r="H897" s="61" t="s">
        <v>1165</v>
      </c>
      <c r="I897" s="61" t="s">
        <v>1675</v>
      </c>
      <c r="J897" s="61" t="s">
        <v>4949</v>
      </c>
      <c r="K897" s="61" t="s">
        <v>7133</v>
      </c>
      <c r="L897" s="61" t="s">
        <v>2032</v>
      </c>
      <c r="M897" s="61" t="s">
        <v>1894</v>
      </c>
      <c r="N897" s="61" t="s">
        <v>1702</v>
      </c>
      <c r="O897" s="61" t="s">
        <v>1945</v>
      </c>
      <c r="P897" s="61">
        <v>2</v>
      </c>
      <c r="Q897" s="61">
        <v>77</v>
      </c>
      <c r="R897" s="61">
        <v>850</v>
      </c>
      <c r="S897" s="61" t="s">
        <v>2574</v>
      </c>
      <c r="T897" s="61" t="s">
        <v>2574</v>
      </c>
      <c r="U897" s="61" t="s">
        <v>2041</v>
      </c>
      <c r="V897" s="61" t="s">
        <v>7132</v>
      </c>
      <c r="W897" s="61" t="s">
        <v>1938</v>
      </c>
      <c r="X897" s="61" t="s">
        <v>1447</v>
      </c>
      <c r="Y897" s="61" t="s">
        <v>5387</v>
      </c>
      <c r="Z897" s="62">
        <v>32</v>
      </c>
      <c r="AA897" s="61">
        <v>32</v>
      </c>
      <c r="AB897" s="62">
        <v>32</v>
      </c>
      <c r="AC897" s="61">
        <v>32</v>
      </c>
      <c r="AD897" s="62">
        <v>32</v>
      </c>
      <c r="AE897" s="61">
        <v>32</v>
      </c>
      <c r="AF897" s="61" t="s">
        <v>2576</v>
      </c>
      <c r="AG897" s="61" t="s">
        <v>1959</v>
      </c>
      <c r="AH897" s="61" t="s">
        <v>1702</v>
      </c>
      <c r="AI897" s="61">
        <v>0</v>
      </c>
      <c r="AJ897" s="61" t="s">
        <v>6748</v>
      </c>
      <c r="AK897" s="62">
        <v>2026</v>
      </c>
      <c r="AL897" s="62">
        <v>4</v>
      </c>
      <c r="AM897" s="62">
        <v>0</v>
      </c>
      <c r="AN897" s="62">
        <v>0</v>
      </c>
      <c r="AO897" s="62">
        <v>18</v>
      </c>
      <c r="AP897" s="61" t="s">
        <v>1165</v>
      </c>
      <c r="AQ897" s="61" t="s">
        <v>1227</v>
      </c>
      <c r="AR897" s="61" t="s">
        <v>2575</v>
      </c>
      <c r="AS897" s="61" t="s">
        <v>4944</v>
      </c>
      <c r="AT897" s="61" t="s">
        <v>1702</v>
      </c>
      <c r="AU897" s="61" t="b">
        <v>1</v>
      </c>
      <c r="AV897" s="61" t="b">
        <v>0</v>
      </c>
      <c r="AW897" s="61" t="s">
        <v>1702</v>
      </c>
      <c r="AX897" s="61" t="s">
        <v>1702</v>
      </c>
      <c r="AY897" s="61">
        <v>0</v>
      </c>
      <c r="AZ897" s="61">
        <v>0</v>
      </c>
      <c r="BA897" s="61">
        <v>0</v>
      </c>
      <c r="BB897" s="61" t="s">
        <v>4941</v>
      </c>
      <c r="BC897" s="61">
        <v>19</v>
      </c>
      <c r="BD897" s="61" t="b">
        <v>0</v>
      </c>
      <c r="BH897" s="47" t="s">
        <v>1197</v>
      </c>
      <c r="BI897" s="47" t="str">
        <f t="shared" si="26"/>
        <v>Z22</v>
      </c>
      <c r="BJ897" s="47">
        <v>1219</v>
      </c>
    </row>
    <row r="898" spans="1:62" hidden="1">
      <c r="A898" s="61" t="b">
        <v>0</v>
      </c>
      <c r="B898" s="62">
        <v>13270</v>
      </c>
      <c r="C898" s="61" t="s">
        <v>1702</v>
      </c>
      <c r="D898" s="61" t="s">
        <v>4950</v>
      </c>
      <c r="E898" s="61" t="s">
        <v>7134</v>
      </c>
      <c r="F898" s="61" t="s">
        <v>5680</v>
      </c>
      <c r="G898" s="62" t="s">
        <v>1702</v>
      </c>
      <c r="H898" s="61" t="s">
        <v>650</v>
      </c>
      <c r="I898" s="61" t="s">
        <v>1675</v>
      </c>
      <c r="J898" s="61" t="s">
        <v>4951</v>
      </c>
      <c r="K898" s="61" t="s">
        <v>7134</v>
      </c>
      <c r="L898" s="61" t="s">
        <v>2032</v>
      </c>
      <c r="M898" s="61" t="s">
        <v>1894</v>
      </c>
      <c r="N898" s="61" t="s">
        <v>1702</v>
      </c>
      <c r="O898" s="61" t="s">
        <v>1945</v>
      </c>
      <c r="P898" s="61">
        <v>2</v>
      </c>
      <c r="Q898" s="61">
        <v>228</v>
      </c>
      <c r="R898" s="61">
        <v>1220</v>
      </c>
      <c r="S898" s="61" t="s">
        <v>6311</v>
      </c>
      <c r="T898" s="61" t="s">
        <v>6311</v>
      </c>
      <c r="U898" s="61" t="s">
        <v>2041</v>
      </c>
      <c r="V898" s="61" t="s">
        <v>7135</v>
      </c>
      <c r="W898" s="61" t="s">
        <v>1938</v>
      </c>
      <c r="X898" s="61" t="s">
        <v>1447</v>
      </c>
      <c r="Y898" s="61" t="s">
        <v>5387</v>
      </c>
      <c r="Z898" s="62">
        <v>10</v>
      </c>
      <c r="AA898" s="61">
        <v>42</v>
      </c>
      <c r="AB898" s="62">
        <v>10</v>
      </c>
      <c r="AC898" s="61">
        <v>42</v>
      </c>
      <c r="AD898" s="62">
        <v>10</v>
      </c>
      <c r="AE898" s="61">
        <v>42</v>
      </c>
      <c r="AF898" s="61" t="s">
        <v>2206</v>
      </c>
      <c r="AG898" s="61" t="s">
        <v>1959</v>
      </c>
      <c r="AH898" s="61" t="s">
        <v>1702</v>
      </c>
      <c r="AI898" s="61">
        <v>0</v>
      </c>
      <c r="AJ898" s="61" t="s">
        <v>7094</v>
      </c>
      <c r="AK898" s="62">
        <v>2026</v>
      </c>
      <c r="AL898" s="62">
        <v>4</v>
      </c>
      <c r="AM898" s="62">
        <v>0</v>
      </c>
      <c r="AN898" s="62">
        <v>0</v>
      </c>
      <c r="AO898" s="62">
        <v>26</v>
      </c>
      <c r="AP898" s="61" t="s">
        <v>650</v>
      </c>
      <c r="AQ898" s="61" t="s">
        <v>1270</v>
      </c>
      <c r="AR898" s="61" t="s">
        <v>6312</v>
      </c>
      <c r="AS898" s="61" t="s">
        <v>4952</v>
      </c>
      <c r="AT898" s="61" t="s">
        <v>1702</v>
      </c>
      <c r="AU898" s="61" t="b">
        <v>1</v>
      </c>
      <c r="AV898" s="61" t="b">
        <v>0</v>
      </c>
      <c r="AW898" s="61" t="s">
        <v>1702</v>
      </c>
      <c r="AX898" s="61" t="s">
        <v>1702</v>
      </c>
      <c r="AY898" s="61">
        <v>0</v>
      </c>
      <c r="AZ898" s="61">
        <v>0</v>
      </c>
      <c r="BA898" s="61">
        <v>0</v>
      </c>
      <c r="BB898" s="61" t="s">
        <v>4941</v>
      </c>
      <c r="BC898" s="61">
        <v>19</v>
      </c>
      <c r="BD898" s="61" t="b">
        <v>0</v>
      </c>
      <c r="BH898" s="47" t="s">
        <v>1197</v>
      </c>
      <c r="BI898" s="47" t="str">
        <f t="shared" si="26"/>
        <v>Z22</v>
      </c>
      <c r="BJ898" s="47">
        <v>1219</v>
      </c>
    </row>
    <row r="899" spans="1:62" hidden="1">
      <c r="A899" s="61" t="b">
        <v>0</v>
      </c>
      <c r="B899" s="62">
        <v>13271</v>
      </c>
      <c r="C899" s="61" t="s">
        <v>1702</v>
      </c>
      <c r="D899" s="61" t="s">
        <v>4953</v>
      </c>
      <c r="E899" s="61" t="s">
        <v>6558</v>
      </c>
      <c r="F899" s="61" t="s">
        <v>6264</v>
      </c>
      <c r="G899" s="62">
        <v>38</v>
      </c>
      <c r="H899" s="61" t="s">
        <v>1175</v>
      </c>
      <c r="I899" s="61" t="s">
        <v>1675</v>
      </c>
      <c r="J899" s="61" t="s">
        <v>4954</v>
      </c>
      <c r="K899" s="61" t="s">
        <v>6558</v>
      </c>
      <c r="L899" s="61" t="s">
        <v>2032</v>
      </c>
      <c r="M899" s="61" t="s">
        <v>1894</v>
      </c>
      <c r="N899" s="61" t="s">
        <v>1702</v>
      </c>
      <c r="O899" s="61" t="s">
        <v>1945</v>
      </c>
      <c r="P899" s="61">
        <v>2</v>
      </c>
      <c r="Q899" s="61">
        <v>806.8</v>
      </c>
      <c r="R899" s="61">
        <v>426.6</v>
      </c>
      <c r="S899" s="61" t="s">
        <v>2861</v>
      </c>
      <c r="T899" s="61" t="s">
        <v>2640</v>
      </c>
      <c r="U899" s="61" t="s">
        <v>2041</v>
      </c>
      <c r="V899" s="61" t="s">
        <v>7136</v>
      </c>
      <c r="W899" s="61" t="s">
        <v>1938</v>
      </c>
      <c r="X899" s="61" t="s">
        <v>1447</v>
      </c>
      <c r="Y899" s="61" t="s">
        <v>5387</v>
      </c>
      <c r="Z899" s="62">
        <v>100</v>
      </c>
      <c r="AA899" s="61">
        <v>527</v>
      </c>
      <c r="AB899" s="62">
        <v>100</v>
      </c>
      <c r="AC899" s="61">
        <v>527</v>
      </c>
      <c r="AD899" s="62">
        <v>100</v>
      </c>
      <c r="AE899" s="61">
        <v>527</v>
      </c>
      <c r="AF899" s="61" t="s">
        <v>4381</v>
      </c>
      <c r="AG899" s="61" t="s">
        <v>1959</v>
      </c>
      <c r="AH899" s="61" t="s">
        <v>1702</v>
      </c>
      <c r="AI899" s="61">
        <v>0</v>
      </c>
      <c r="AJ899" s="61" t="s">
        <v>6780</v>
      </c>
      <c r="AK899" s="62">
        <v>2026</v>
      </c>
      <c r="AL899" s="62">
        <v>5</v>
      </c>
      <c r="AM899" s="62">
        <v>0</v>
      </c>
      <c r="AN899" s="62">
        <v>0</v>
      </c>
      <c r="AO899" s="62">
        <v>4</v>
      </c>
      <c r="AP899" s="61" t="s">
        <v>1175</v>
      </c>
      <c r="AQ899" s="61" t="s">
        <v>1227</v>
      </c>
      <c r="AR899" s="61" t="s">
        <v>2641</v>
      </c>
      <c r="AS899" s="61" t="s">
        <v>4955</v>
      </c>
      <c r="AT899" s="61" t="s">
        <v>6557</v>
      </c>
      <c r="AU899" s="61" t="b">
        <v>0</v>
      </c>
      <c r="AV899" s="61" t="b">
        <v>0</v>
      </c>
      <c r="AW899" s="61" t="s">
        <v>1702</v>
      </c>
      <c r="AX899" s="61" t="s">
        <v>1702</v>
      </c>
      <c r="AY899" s="61">
        <v>0</v>
      </c>
      <c r="AZ899" s="61">
        <v>0</v>
      </c>
      <c r="BA899" s="61">
        <v>0</v>
      </c>
      <c r="BB899" s="61" t="s">
        <v>4941</v>
      </c>
      <c r="BC899" s="61">
        <v>19</v>
      </c>
      <c r="BD899" s="61" t="b">
        <v>0</v>
      </c>
      <c r="BH899" s="47" t="s">
        <v>1197</v>
      </c>
      <c r="BI899" s="47" t="str">
        <f t="shared" si="26"/>
        <v>Z22</v>
      </c>
      <c r="BJ899" s="47">
        <v>1219</v>
      </c>
    </row>
    <row r="900" spans="1:62" hidden="1">
      <c r="A900" s="61" t="b">
        <v>0</v>
      </c>
      <c r="B900" s="62">
        <v>13272</v>
      </c>
      <c r="C900" s="61" t="s">
        <v>1702</v>
      </c>
      <c r="D900" s="61" t="s">
        <v>4953</v>
      </c>
      <c r="E900" s="61" t="s">
        <v>6559</v>
      </c>
      <c r="F900" s="61" t="s">
        <v>6264</v>
      </c>
      <c r="G900" s="62">
        <v>38</v>
      </c>
      <c r="H900" s="61" t="s">
        <v>1175</v>
      </c>
      <c r="I900" s="61" t="s">
        <v>1675</v>
      </c>
      <c r="J900" s="61" t="s">
        <v>4954</v>
      </c>
      <c r="K900" s="61" t="s">
        <v>6559</v>
      </c>
      <c r="L900" s="61" t="s">
        <v>2032</v>
      </c>
      <c r="M900" s="61" t="s">
        <v>1894</v>
      </c>
      <c r="N900" s="61" t="s">
        <v>1702</v>
      </c>
      <c r="O900" s="61" t="s">
        <v>1945</v>
      </c>
      <c r="P900" s="61">
        <v>2</v>
      </c>
      <c r="Q900" s="61">
        <v>806.8</v>
      </c>
      <c r="R900" s="61">
        <v>426.6</v>
      </c>
      <c r="S900" s="61" t="s">
        <v>2861</v>
      </c>
      <c r="T900" s="61" t="s">
        <v>2640</v>
      </c>
      <c r="U900" s="61" t="s">
        <v>2041</v>
      </c>
      <c r="V900" s="61" t="s">
        <v>7136</v>
      </c>
      <c r="W900" s="61" t="s">
        <v>1938</v>
      </c>
      <c r="X900" s="61" t="s">
        <v>1447</v>
      </c>
      <c r="Y900" s="61" t="s">
        <v>5387</v>
      </c>
      <c r="Z900" s="62">
        <v>100</v>
      </c>
      <c r="AA900" s="61">
        <v>527</v>
      </c>
      <c r="AB900" s="62">
        <v>100</v>
      </c>
      <c r="AC900" s="61">
        <v>527</v>
      </c>
      <c r="AD900" s="62">
        <v>100</v>
      </c>
      <c r="AE900" s="61">
        <v>527</v>
      </c>
      <c r="AF900" s="61" t="s">
        <v>4381</v>
      </c>
      <c r="AG900" s="61" t="s">
        <v>1959</v>
      </c>
      <c r="AH900" s="61" t="s">
        <v>1702</v>
      </c>
      <c r="AI900" s="61">
        <v>0</v>
      </c>
      <c r="AJ900" s="61" t="s">
        <v>6780</v>
      </c>
      <c r="AK900" s="62">
        <v>2026</v>
      </c>
      <c r="AL900" s="62">
        <v>5</v>
      </c>
      <c r="AM900" s="62">
        <v>0</v>
      </c>
      <c r="AN900" s="62">
        <v>0</v>
      </c>
      <c r="AO900" s="62">
        <v>4</v>
      </c>
      <c r="AP900" s="61" t="s">
        <v>1175</v>
      </c>
      <c r="AQ900" s="61" t="s">
        <v>1227</v>
      </c>
      <c r="AR900" s="61" t="s">
        <v>2641</v>
      </c>
      <c r="AS900" s="61" t="s">
        <v>4955</v>
      </c>
      <c r="AT900" s="61" t="s">
        <v>6557</v>
      </c>
      <c r="AU900" s="61" t="b">
        <v>0</v>
      </c>
      <c r="AV900" s="61" t="b">
        <v>0</v>
      </c>
      <c r="AW900" s="61" t="s">
        <v>1702</v>
      </c>
      <c r="AX900" s="61" t="s">
        <v>1702</v>
      </c>
      <c r="AY900" s="61">
        <v>0</v>
      </c>
      <c r="AZ900" s="61">
        <v>0</v>
      </c>
      <c r="BA900" s="61">
        <v>0</v>
      </c>
      <c r="BB900" s="61" t="s">
        <v>4941</v>
      </c>
      <c r="BC900" s="61">
        <v>19</v>
      </c>
      <c r="BD900" s="61" t="b">
        <v>0</v>
      </c>
      <c r="BH900" s="47" t="s">
        <v>1197</v>
      </c>
      <c r="BI900" s="47" t="str">
        <f t="shared" si="26"/>
        <v>Z22</v>
      </c>
      <c r="BJ900" s="47">
        <v>1219</v>
      </c>
    </row>
    <row r="901" spans="1:62" hidden="1">
      <c r="A901" s="61" t="b">
        <v>0</v>
      </c>
      <c r="B901" s="62">
        <v>13273</v>
      </c>
      <c r="C901" s="61" t="s">
        <v>1702</v>
      </c>
      <c r="D901" s="61" t="s">
        <v>4953</v>
      </c>
      <c r="E901" s="61" t="s">
        <v>6560</v>
      </c>
      <c r="F901" s="61" t="s">
        <v>6264</v>
      </c>
      <c r="G901" s="62">
        <v>38</v>
      </c>
      <c r="H901" s="61" t="s">
        <v>1175</v>
      </c>
      <c r="I901" s="61" t="s">
        <v>1675</v>
      </c>
      <c r="J901" s="61" t="s">
        <v>4954</v>
      </c>
      <c r="K901" s="61" t="s">
        <v>6560</v>
      </c>
      <c r="L901" s="61" t="s">
        <v>2032</v>
      </c>
      <c r="M901" s="61" t="s">
        <v>1894</v>
      </c>
      <c r="N901" s="61" t="s">
        <v>1702</v>
      </c>
      <c r="O901" s="61" t="s">
        <v>1945</v>
      </c>
      <c r="P901" s="61">
        <v>2</v>
      </c>
      <c r="Q901" s="61">
        <v>806.8</v>
      </c>
      <c r="R901" s="61">
        <v>426.6</v>
      </c>
      <c r="S901" s="61" t="s">
        <v>2861</v>
      </c>
      <c r="T901" s="61" t="s">
        <v>2640</v>
      </c>
      <c r="U901" s="61" t="s">
        <v>2041</v>
      </c>
      <c r="V901" s="61" t="s">
        <v>7136</v>
      </c>
      <c r="W901" s="61" t="s">
        <v>1938</v>
      </c>
      <c r="X901" s="61" t="s">
        <v>1447</v>
      </c>
      <c r="Y901" s="61" t="s">
        <v>5387</v>
      </c>
      <c r="Z901" s="62">
        <v>100</v>
      </c>
      <c r="AA901" s="61">
        <v>527</v>
      </c>
      <c r="AB901" s="62">
        <v>100</v>
      </c>
      <c r="AC901" s="61">
        <v>527</v>
      </c>
      <c r="AD901" s="62">
        <v>100</v>
      </c>
      <c r="AE901" s="61">
        <v>527</v>
      </c>
      <c r="AF901" s="61" t="s">
        <v>4381</v>
      </c>
      <c r="AG901" s="61" t="s">
        <v>1959</v>
      </c>
      <c r="AH901" s="61" t="s">
        <v>1702</v>
      </c>
      <c r="AI901" s="61">
        <v>0</v>
      </c>
      <c r="AJ901" s="61" t="s">
        <v>6780</v>
      </c>
      <c r="AK901" s="62">
        <v>2026</v>
      </c>
      <c r="AL901" s="62">
        <v>5</v>
      </c>
      <c r="AM901" s="62">
        <v>0</v>
      </c>
      <c r="AN901" s="62">
        <v>0</v>
      </c>
      <c r="AO901" s="62">
        <v>4</v>
      </c>
      <c r="AP901" s="61" t="s">
        <v>1175</v>
      </c>
      <c r="AQ901" s="61" t="s">
        <v>1227</v>
      </c>
      <c r="AR901" s="61" t="s">
        <v>2641</v>
      </c>
      <c r="AS901" s="61" t="s">
        <v>4955</v>
      </c>
      <c r="AT901" s="61" t="s">
        <v>6557</v>
      </c>
      <c r="AU901" s="61" t="b">
        <v>0</v>
      </c>
      <c r="AV901" s="61" t="b">
        <v>0</v>
      </c>
      <c r="AW901" s="61" t="s">
        <v>1702</v>
      </c>
      <c r="AX901" s="61" t="s">
        <v>1702</v>
      </c>
      <c r="AY901" s="61">
        <v>0</v>
      </c>
      <c r="AZ901" s="61">
        <v>0</v>
      </c>
      <c r="BA901" s="61">
        <v>0</v>
      </c>
      <c r="BB901" s="61" t="s">
        <v>4941</v>
      </c>
      <c r="BC901" s="61">
        <v>19</v>
      </c>
      <c r="BD901" s="61" t="b">
        <v>0</v>
      </c>
      <c r="BH901" s="47" t="s">
        <v>1197</v>
      </c>
      <c r="BI901" s="47" t="str">
        <f t="shared" si="26"/>
        <v>Z22</v>
      </c>
      <c r="BJ901" s="47">
        <v>1219</v>
      </c>
    </row>
    <row r="902" spans="1:62" hidden="1">
      <c r="A902" s="61" t="b">
        <v>0</v>
      </c>
      <c r="B902" s="62">
        <v>13274</v>
      </c>
      <c r="C902" s="61" t="s">
        <v>1702</v>
      </c>
      <c r="D902" s="61" t="s">
        <v>4953</v>
      </c>
      <c r="E902" s="61" t="s">
        <v>6561</v>
      </c>
      <c r="F902" s="61" t="s">
        <v>6264</v>
      </c>
      <c r="G902" s="62">
        <v>38</v>
      </c>
      <c r="H902" s="61" t="s">
        <v>1175</v>
      </c>
      <c r="I902" s="61" t="s">
        <v>1675</v>
      </c>
      <c r="J902" s="61" t="s">
        <v>4954</v>
      </c>
      <c r="K902" s="61" t="s">
        <v>6561</v>
      </c>
      <c r="L902" s="61" t="s">
        <v>2032</v>
      </c>
      <c r="M902" s="61" t="s">
        <v>1894</v>
      </c>
      <c r="N902" s="61" t="s">
        <v>1702</v>
      </c>
      <c r="O902" s="61" t="s">
        <v>1945</v>
      </c>
      <c r="P902" s="61">
        <v>2</v>
      </c>
      <c r="Q902" s="61">
        <v>806.8</v>
      </c>
      <c r="R902" s="61">
        <v>426.6</v>
      </c>
      <c r="S902" s="61" t="s">
        <v>2861</v>
      </c>
      <c r="T902" s="61" t="s">
        <v>2640</v>
      </c>
      <c r="U902" s="61" t="s">
        <v>2041</v>
      </c>
      <c r="V902" s="61" t="s">
        <v>7136</v>
      </c>
      <c r="W902" s="61" t="s">
        <v>1938</v>
      </c>
      <c r="X902" s="61" t="s">
        <v>1447</v>
      </c>
      <c r="Y902" s="61" t="s">
        <v>5387</v>
      </c>
      <c r="Z902" s="62">
        <v>100</v>
      </c>
      <c r="AA902" s="61">
        <v>527</v>
      </c>
      <c r="AB902" s="62">
        <v>100</v>
      </c>
      <c r="AC902" s="61">
        <v>527</v>
      </c>
      <c r="AD902" s="62">
        <v>100</v>
      </c>
      <c r="AE902" s="61">
        <v>527</v>
      </c>
      <c r="AF902" s="61" t="s">
        <v>4381</v>
      </c>
      <c r="AG902" s="61" t="s">
        <v>1959</v>
      </c>
      <c r="AH902" s="61" t="s">
        <v>1702</v>
      </c>
      <c r="AI902" s="61">
        <v>0</v>
      </c>
      <c r="AJ902" s="61" t="s">
        <v>6780</v>
      </c>
      <c r="AK902" s="62">
        <v>2026</v>
      </c>
      <c r="AL902" s="62">
        <v>5</v>
      </c>
      <c r="AM902" s="62">
        <v>0</v>
      </c>
      <c r="AN902" s="62">
        <v>0</v>
      </c>
      <c r="AO902" s="62">
        <v>4</v>
      </c>
      <c r="AP902" s="61" t="s">
        <v>1175</v>
      </c>
      <c r="AQ902" s="61" t="s">
        <v>1227</v>
      </c>
      <c r="AR902" s="61" t="s">
        <v>2641</v>
      </c>
      <c r="AS902" s="61" t="s">
        <v>4955</v>
      </c>
      <c r="AT902" s="61" t="s">
        <v>6557</v>
      </c>
      <c r="AU902" s="61" t="b">
        <v>0</v>
      </c>
      <c r="AV902" s="61" t="b">
        <v>0</v>
      </c>
      <c r="AW902" s="61" t="s">
        <v>1702</v>
      </c>
      <c r="AX902" s="61" t="s">
        <v>1702</v>
      </c>
      <c r="AY902" s="61">
        <v>0</v>
      </c>
      <c r="AZ902" s="61">
        <v>0</v>
      </c>
      <c r="BA902" s="61">
        <v>0</v>
      </c>
      <c r="BB902" s="61" t="s">
        <v>4941</v>
      </c>
      <c r="BC902" s="61">
        <v>19</v>
      </c>
      <c r="BD902" s="61" t="b">
        <v>0</v>
      </c>
      <c r="BH902" s="47" t="s">
        <v>1197</v>
      </c>
      <c r="BI902" s="47" t="str">
        <f t="shared" ref="BI902:BI965" si="28">RIGHT(O902,3)</f>
        <v>Z22</v>
      </c>
      <c r="BJ902" s="47">
        <v>1219</v>
      </c>
    </row>
    <row r="903" spans="1:62" hidden="1">
      <c r="A903" s="61" t="b">
        <v>0</v>
      </c>
      <c r="B903" s="62">
        <v>13275</v>
      </c>
      <c r="C903" s="61" t="s">
        <v>1702</v>
      </c>
      <c r="D903" s="61" t="s">
        <v>4953</v>
      </c>
      <c r="E903" s="61" t="s">
        <v>6562</v>
      </c>
      <c r="F903" s="61" t="s">
        <v>6264</v>
      </c>
      <c r="G903" s="62">
        <v>38</v>
      </c>
      <c r="H903" s="61" t="s">
        <v>1175</v>
      </c>
      <c r="I903" s="61" t="s">
        <v>1675</v>
      </c>
      <c r="J903" s="61" t="s">
        <v>4954</v>
      </c>
      <c r="K903" s="61" t="s">
        <v>6562</v>
      </c>
      <c r="L903" s="61" t="s">
        <v>2032</v>
      </c>
      <c r="M903" s="61" t="s">
        <v>1894</v>
      </c>
      <c r="N903" s="61" t="s">
        <v>1702</v>
      </c>
      <c r="O903" s="61" t="s">
        <v>1945</v>
      </c>
      <c r="P903" s="61">
        <v>2</v>
      </c>
      <c r="Q903" s="61">
        <v>806.8</v>
      </c>
      <c r="R903" s="61">
        <v>426.6</v>
      </c>
      <c r="S903" s="61" t="s">
        <v>2861</v>
      </c>
      <c r="T903" s="61" t="s">
        <v>2640</v>
      </c>
      <c r="U903" s="61" t="s">
        <v>2041</v>
      </c>
      <c r="V903" s="61" t="s">
        <v>7136</v>
      </c>
      <c r="W903" s="61" t="s">
        <v>1938</v>
      </c>
      <c r="X903" s="61" t="s">
        <v>1447</v>
      </c>
      <c r="Y903" s="61" t="s">
        <v>5387</v>
      </c>
      <c r="Z903" s="62">
        <v>100</v>
      </c>
      <c r="AA903" s="61">
        <v>527</v>
      </c>
      <c r="AB903" s="62">
        <v>100</v>
      </c>
      <c r="AC903" s="61">
        <v>527</v>
      </c>
      <c r="AD903" s="62">
        <v>100</v>
      </c>
      <c r="AE903" s="61">
        <v>527</v>
      </c>
      <c r="AF903" s="61" t="s">
        <v>4381</v>
      </c>
      <c r="AG903" s="61" t="s">
        <v>1959</v>
      </c>
      <c r="AH903" s="61" t="s">
        <v>1702</v>
      </c>
      <c r="AI903" s="61">
        <v>0</v>
      </c>
      <c r="AJ903" s="61" t="s">
        <v>6780</v>
      </c>
      <c r="AK903" s="62">
        <v>2026</v>
      </c>
      <c r="AL903" s="62">
        <v>5</v>
      </c>
      <c r="AM903" s="62">
        <v>0</v>
      </c>
      <c r="AN903" s="62">
        <v>0</v>
      </c>
      <c r="AO903" s="62">
        <v>4</v>
      </c>
      <c r="AP903" s="61" t="s">
        <v>1175</v>
      </c>
      <c r="AQ903" s="61" t="s">
        <v>1227</v>
      </c>
      <c r="AR903" s="61" t="s">
        <v>2641</v>
      </c>
      <c r="AS903" s="61" t="s">
        <v>4955</v>
      </c>
      <c r="AT903" s="61" t="s">
        <v>6557</v>
      </c>
      <c r="AU903" s="61" t="b">
        <v>0</v>
      </c>
      <c r="AV903" s="61" t="b">
        <v>0</v>
      </c>
      <c r="AW903" s="61" t="s">
        <v>1702</v>
      </c>
      <c r="AX903" s="61" t="s">
        <v>1702</v>
      </c>
      <c r="AY903" s="61">
        <v>0</v>
      </c>
      <c r="AZ903" s="61">
        <v>0</v>
      </c>
      <c r="BA903" s="61">
        <v>0</v>
      </c>
      <c r="BB903" s="61" t="s">
        <v>4941</v>
      </c>
      <c r="BC903" s="61">
        <v>19</v>
      </c>
      <c r="BD903" s="61" t="b">
        <v>0</v>
      </c>
      <c r="BH903" s="47" t="s">
        <v>1197</v>
      </c>
      <c r="BI903" s="47" t="str">
        <f t="shared" si="28"/>
        <v>Z22</v>
      </c>
      <c r="BJ903" s="47">
        <v>1219</v>
      </c>
    </row>
    <row r="904" spans="1:62" hidden="1">
      <c r="A904" s="61" t="b">
        <v>0</v>
      </c>
      <c r="B904" s="62">
        <v>13276</v>
      </c>
      <c r="C904" s="61" t="s">
        <v>1702</v>
      </c>
      <c r="D904" s="61" t="s">
        <v>4953</v>
      </c>
      <c r="E904" s="61" t="s">
        <v>6563</v>
      </c>
      <c r="F904" s="61" t="s">
        <v>6264</v>
      </c>
      <c r="G904" s="62">
        <v>38</v>
      </c>
      <c r="H904" s="61" t="s">
        <v>1175</v>
      </c>
      <c r="I904" s="61" t="s">
        <v>1675</v>
      </c>
      <c r="J904" s="61" t="s">
        <v>4954</v>
      </c>
      <c r="K904" s="61" t="s">
        <v>6563</v>
      </c>
      <c r="L904" s="61" t="s">
        <v>2032</v>
      </c>
      <c r="M904" s="61" t="s">
        <v>1894</v>
      </c>
      <c r="N904" s="61" t="s">
        <v>1702</v>
      </c>
      <c r="O904" s="61" t="s">
        <v>1945</v>
      </c>
      <c r="P904" s="61">
        <v>2</v>
      </c>
      <c r="Q904" s="61">
        <v>806.8</v>
      </c>
      <c r="R904" s="61">
        <v>426.6</v>
      </c>
      <c r="S904" s="61" t="s">
        <v>2861</v>
      </c>
      <c r="T904" s="61" t="s">
        <v>2640</v>
      </c>
      <c r="U904" s="61" t="s">
        <v>2041</v>
      </c>
      <c r="V904" s="61" t="s">
        <v>7136</v>
      </c>
      <c r="W904" s="61" t="s">
        <v>1938</v>
      </c>
      <c r="X904" s="61" t="s">
        <v>1447</v>
      </c>
      <c r="Y904" s="61" t="s">
        <v>5387</v>
      </c>
      <c r="Z904" s="62">
        <v>100</v>
      </c>
      <c r="AA904" s="61">
        <v>527</v>
      </c>
      <c r="AB904" s="62">
        <v>100</v>
      </c>
      <c r="AC904" s="61">
        <v>527</v>
      </c>
      <c r="AD904" s="62">
        <v>100</v>
      </c>
      <c r="AE904" s="61">
        <v>527</v>
      </c>
      <c r="AF904" s="61" t="s">
        <v>4381</v>
      </c>
      <c r="AG904" s="61" t="s">
        <v>1959</v>
      </c>
      <c r="AH904" s="61" t="s">
        <v>1702</v>
      </c>
      <c r="AI904" s="61">
        <v>0</v>
      </c>
      <c r="AJ904" s="61" t="s">
        <v>6780</v>
      </c>
      <c r="AK904" s="62">
        <v>2026</v>
      </c>
      <c r="AL904" s="62">
        <v>5</v>
      </c>
      <c r="AM904" s="62">
        <v>0</v>
      </c>
      <c r="AN904" s="62">
        <v>0</v>
      </c>
      <c r="AO904" s="62">
        <v>4</v>
      </c>
      <c r="AP904" s="61" t="s">
        <v>1175</v>
      </c>
      <c r="AQ904" s="61" t="s">
        <v>1227</v>
      </c>
      <c r="AR904" s="61" t="s">
        <v>2641</v>
      </c>
      <c r="AS904" s="61" t="s">
        <v>4955</v>
      </c>
      <c r="AT904" s="61" t="s">
        <v>6557</v>
      </c>
      <c r="AU904" s="61" t="b">
        <v>0</v>
      </c>
      <c r="AV904" s="61" t="b">
        <v>0</v>
      </c>
      <c r="AW904" s="61" t="s">
        <v>1702</v>
      </c>
      <c r="AX904" s="61" t="s">
        <v>1702</v>
      </c>
      <c r="AY904" s="61">
        <v>0</v>
      </c>
      <c r="AZ904" s="61">
        <v>0</v>
      </c>
      <c r="BA904" s="61">
        <v>0</v>
      </c>
      <c r="BB904" s="61" t="s">
        <v>4941</v>
      </c>
      <c r="BC904" s="61">
        <v>19</v>
      </c>
      <c r="BD904" s="61" t="b">
        <v>0</v>
      </c>
      <c r="BH904" s="47" t="s">
        <v>1197</v>
      </c>
      <c r="BI904" s="47" t="str">
        <f t="shared" si="28"/>
        <v>Z22</v>
      </c>
      <c r="BJ904" s="47">
        <v>1219</v>
      </c>
    </row>
    <row r="905" spans="1:62" hidden="1">
      <c r="A905" s="61" t="b">
        <v>0</v>
      </c>
      <c r="B905" s="62">
        <v>13277</v>
      </c>
      <c r="C905" s="61" t="s">
        <v>1702</v>
      </c>
      <c r="D905" s="61" t="s">
        <v>4953</v>
      </c>
      <c r="E905" s="61" t="s">
        <v>6564</v>
      </c>
      <c r="F905" s="61" t="s">
        <v>6264</v>
      </c>
      <c r="G905" s="62">
        <v>38</v>
      </c>
      <c r="H905" s="61" t="s">
        <v>1175</v>
      </c>
      <c r="I905" s="61" t="s">
        <v>1675</v>
      </c>
      <c r="J905" s="61" t="s">
        <v>4954</v>
      </c>
      <c r="K905" s="61" t="s">
        <v>6564</v>
      </c>
      <c r="L905" s="61" t="s">
        <v>2032</v>
      </c>
      <c r="M905" s="61" t="s">
        <v>1894</v>
      </c>
      <c r="N905" s="61" t="s">
        <v>1702</v>
      </c>
      <c r="O905" s="61" t="s">
        <v>1945</v>
      </c>
      <c r="P905" s="61">
        <v>2</v>
      </c>
      <c r="Q905" s="61">
        <v>806.8</v>
      </c>
      <c r="R905" s="61">
        <v>426.6</v>
      </c>
      <c r="S905" s="61" t="s">
        <v>2861</v>
      </c>
      <c r="T905" s="61" t="s">
        <v>2640</v>
      </c>
      <c r="U905" s="61" t="s">
        <v>2041</v>
      </c>
      <c r="V905" s="61" t="s">
        <v>7136</v>
      </c>
      <c r="W905" s="61" t="s">
        <v>1938</v>
      </c>
      <c r="X905" s="61" t="s">
        <v>1447</v>
      </c>
      <c r="Y905" s="61" t="s">
        <v>5387</v>
      </c>
      <c r="Z905" s="62">
        <v>100</v>
      </c>
      <c r="AA905" s="61">
        <v>527</v>
      </c>
      <c r="AB905" s="62">
        <v>100</v>
      </c>
      <c r="AC905" s="61">
        <v>527</v>
      </c>
      <c r="AD905" s="62">
        <v>100</v>
      </c>
      <c r="AE905" s="61">
        <v>527</v>
      </c>
      <c r="AF905" s="61" t="s">
        <v>4381</v>
      </c>
      <c r="AG905" s="61" t="s">
        <v>1959</v>
      </c>
      <c r="AH905" s="61" t="s">
        <v>1702</v>
      </c>
      <c r="AI905" s="61">
        <v>0</v>
      </c>
      <c r="AJ905" s="61" t="s">
        <v>6780</v>
      </c>
      <c r="AK905" s="62">
        <v>2026</v>
      </c>
      <c r="AL905" s="62">
        <v>5</v>
      </c>
      <c r="AM905" s="62">
        <v>0</v>
      </c>
      <c r="AN905" s="62">
        <v>0</v>
      </c>
      <c r="AO905" s="62">
        <v>4</v>
      </c>
      <c r="AP905" s="61" t="s">
        <v>1175</v>
      </c>
      <c r="AQ905" s="61" t="s">
        <v>1227</v>
      </c>
      <c r="AR905" s="61" t="s">
        <v>2641</v>
      </c>
      <c r="AS905" s="61" t="s">
        <v>4955</v>
      </c>
      <c r="AT905" s="61" t="s">
        <v>6557</v>
      </c>
      <c r="AU905" s="61" t="b">
        <v>0</v>
      </c>
      <c r="AV905" s="61" t="b">
        <v>0</v>
      </c>
      <c r="AW905" s="61" t="s">
        <v>1702</v>
      </c>
      <c r="AX905" s="61" t="s">
        <v>1702</v>
      </c>
      <c r="AY905" s="61">
        <v>0</v>
      </c>
      <c r="AZ905" s="61">
        <v>0</v>
      </c>
      <c r="BA905" s="61">
        <v>0</v>
      </c>
      <c r="BB905" s="61" t="s">
        <v>4941</v>
      </c>
      <c r="BC905" s="61">
        <v>19</v>
      </c>
      <c r="BD905" s="61" t="b">
        <v>0</v>
      </c>
      <c r="BH905" s="47" t="s">
        <v>1197</v>
      </c>
      <c r="BI905" s="47" t="str">
        <f t="shared" si="28"/>
        <v>Z22</v>
      </c>
      <c r="BJ905" s="47">
        <v>1219</v>
      </c>
    </row>
    <row r="906" spans="1:62" hidden="1">
      <c r="A906" s="61" t="b">
        <v>0</v>
      </c>
      <c r="B906" s="62">
        <v>13278</v>
      </c>
      <c r="C906" s="61" t="s">
        <v>1702</v>
      </c>
      <c r="D906" s="61" t="s">
        <v>4953</v>
      </c>
      <c r="E906" s="61" t="s">
        <v>6565</v>
      </c>
      <c r="F906" s="61" t="s">
        <v>6264</v>
      </c>
      <c r="G906" s="62">
        <v>38</v>
      </c>
      <c r="H906" s="61" t="s">
        <v>1175</v>
      </c>
      <c r="I906" s="61" t="s">
        <v>1675</v>
      </c>
      <c r="J906" s="61" t="s">
        <v>4954</v>
      </c>
      <c r="K906" s="61" t="s">
        <v>6565</v>
      </c>
      <c r="L906" s="61" t="s">
        <v>2032</v>
      </c>
      <c r="M906" s="61" t="s">
        <v>1894</v>
      </c>
      <c r="N906" s="61" t="s">
        <v>1702</v>
      </c>
      <c r="O906" s="61" t="s">
        <v>1945</v>
      </c>
      <c r="P906" s="61">
        <v>2</v>
      </c>
      <c r="Q906" s="61">
        <v>806.8</v>
      </c>
      <c r="R906" s="61">
        <v>426.6</v>
      </c>
      <c r="S906" s="61" t="s">
        <v>2861</v>
      </c>
      <c r="T906" s="61" t="s">
        <v>2640</v>
      </c>
      <c r="U906" s="61" t="s">
        <v>2041</v>
      </c>
      <c r="V906" s="61" t="s">
        <v>7136</v>
      </c>
      <c r="W906" s="61" t="s">
        <v>1938</v>
      </c>
      <c r="X906" s="61" t="s">
        <v>1447</v>
      </c>
      <c r="Y906" s="61" t="s">
        <v>5387</v>
      </c>
      <c r="Z906" s="62">
        <v>100</v>
      </c>
      <c r="AA906" s="61">
        <v>527</v>
      </c>
      <c r="AB906" s="62">
        <v>100</v>
      </c>
      <c r="AC906" s="61">
        <v>527</v>
      </c>
      <c r="AD906" s="62">
        <v>100</v>
      </c>
      <c r="AE906" s="61">
        <v>527</v>
      </c>
      <c r="AF906" s="61" t="s">
        <v>4381</v>
      </c>
      <c r="AG906" s="61" t="s">
        <v>1959</v>
      </c>
      <c r="AH906" s="61" t="s">
        <v>1702</v>
      </c>
      <c r="AI906" s="61">
        <v>0</v>
      </c>
      <c r="AJ906" s="61" t="s">
        <v>6780</v>
      </c>
      <c r="AK906" s="62">
        <v>2026</v>
      </c>
      <c r="AL906" s="62">
        <v>5</v>
      </c>
      <c r="AM906" s="62">
        <v>0</v>
      </c>
      <c r="AN906" s="62">
        <v>0</v>
      </c>
      <c r="AO906" s="62">
        <v>4</v>
      </c>
      <c r="AP906" s="61" t="s">
        <v>1175</v>
      </c>
      <c r="AQ906" s="61" t="s">
        <v>1227</v>
      </c>
      <c r="AR906" s="61" t="s">
        <v>2641</v>
      </c>
      <c r="AS906" s="61" t="s">
        <v>4955</v>
      </c>
      <c r="AT906" s="61" t="s">
        <v>6557</v>
      </c>
      <c r="AU906" s="61" t="b">
        <v>0</v>
      </c>
      <c r="AV906" s="61" t="b">
        <v>0</v>
      </c>
      <c r="AW906" s="61" t="s">
        <v>1702</v>
      </c>
      <c r="AX906" s="61" t="s">
        <v>1702</v>
      </c>
      <c r="AY906" s="61">
        <v>0</v>
      </c>
      <c r="AZ906" s="61">
        <v>0</v>
      </c>
      <c r="BA906" s="61">
        <v>0</v>
      </c>
      <c r="BB906" s="61" t="s">
        <v>4941</v>
      </c>
      <c r="BC906" s="61">
        <v>19</v>
      </c>
      <c r="BD906" s="61" t="b">
        <v>0</v>
      </c>
      <c r="BH906" s="47" t="s">
        <v>1197</v>
      </c>
      <c r="BI906" s="47" t="str">
        <f t="shared" si="28"/>
        <v>Z22</v>
      </c>
      <c r="BJ906" s="47">
        <v>1219</v>
      </c>
    </row>
    <row r="907" spans="1:62" hidden="1">
      <c r="A907" s="61" t="b">
        <v>0</v>
      </c>
      <c r="B907" s="62">
        <v>13279</v>
      </c>
      <c r="C907" s="61" t="s">
        <v>1702</v>
      </c>
      <c r="D907" s="61" t="s">
        <v>4953</v>
      </c>
      <c r="E907" s="61" t="s">
        <v>6566</v>
      </c>
      <c r="F907" s="61" t="s">
        <v>6264</v>
      </c>
      <c r="G907" s="62">
        <v>38</v>
      </c>
      <c r="H907" s="61" t="s">
        <v>1175</v>
      </c>
      <c r="I907" s="61" t="s">
        <v>1675</v>
      </c>
      <c r="J907" s="61" t="s">
        <v>4954</v>
      </c>
      <c r="K907" s="61" t="s">
        <v>6566</v>
      </c>
      <c r="L907" s="61" t="s">
        <v>2032</v>
      </c>
      <c r="M907" s="61" t="s">
        <v>1894</v>
      </c>
      <c r="N907" s="61" t="s">
        <v>1702</v>
      </c>
      <c r="O907" s="61" t="s">
        <v>1945</v>
      </c>
      <c r="P907" s="61">
        <v>2</v>
      </c>
      <c r="Q907" s="61">
        <v>806.8</v>
      </c>
      <c r="R907" s="61">
        <v>426.6</v>
      </c>
      <c r="S907" s="61" t="s">
        <v>2861</v>
      </c>
      <c r="T907" s="61" t="s">
        <v>2640</v>
      </c>
      <c r="U907" s="61" t="s">
        <v>2041</v>
      </c>
      <c r="V907" s="61" t="s">
        <v>7136</v>
      </c>
      <c r="W907" s="61" t="s">
        <v>1938</v>
      </c>
      <c r="X907" s="61" t="s">
        <v>1447</v>
      </c>
      <c r="Y907" s="61" t="s">
        <v>5387</v>
      </c>
      <c r="Z907" s="62">
        <v>100</v>
      </c>
      <c r="AA907" s="61">
        <v>527</v>
      </c>
      <c r="AB907" s="62">
        <v>100</v>
      </c>
      <c r="AC907" s="61">
        <v>527</v>
      </c>
      <c r="AD907" s="62">
        <v>100</v>
      </c>
      <c r="AE907" s="61">
        <v>527</v>
      </c>
      <c r="AF907" s="61" t="s">
        <v>4381</v>
      </c>
      <c r="AG907" s="61" t="s">
        <v>1959</v>
      </c>
      <c r="AH907" s="61" t="s">
        <v>1702</v>
      </c>
      <c r="AI907" s="61">
        <v>0</v>
      </c>
      <c r="AJ907" s="61" t="s">
        <v>6780</v>
      </c>
      <c r="AK907" s="62">
        <v>2026</v>
      </c>
      <c r="AL907" s="62">
        <v>5</v>
      </c>
      <c r="AM907" s="62">
        <v>0</v>
      </c>
      <c r="AN907" s="62">
        <v>0</v>
      </c>
      <c r="AO907" s="62">
        <v>4</v>
      </c>
      <c r="AP907" s="61" t="s">
        <v>1175</v>
      </c>
      <c r="AQ907" s="61" t="s">
        <v>1227</v>
      </c>
      <c r="AR907" s="61" t="s">
        <v>2641</v>
      </c>
      <c r="AS907" s="61" t="s">
        <v>4955</v>
      </c>
      <c r="AT907" s="61" t="s">
        <v>6557</v>
      </c>
      <c r="AU907" s="61" t="b">
        <v>0</v>
      </c>
      <c r="AV907" s="61" t="b">
        <v>0</v>
      </c>
      <c r="AW907" s="61" t="s">
        <v>1702</v>
      </c>
      <c r="AX907" s="61" t="s">
        <v>1702</v>
      </c>
      <c r="AY907" s="61">
        <v>0</v>
      </c>
      <c r="AZ907" s="61">
        <v>0</v>
      </c>
      <c r="BA907" s="61">
        <v>0</v>
      </c>
      <c r="BB907" s="61" t="s">
        <v>4941</v>
      </c>
      <c r="BC907" s="61">
        <v>19</v>
      </c>
      <c r="BD907" s="61" t="b">
        <v>0</v>
      </c>
      <c r="BH907" s="47" t="s">
        <v>1197</v>
      </c>
      <c r="BI907" s="47" t="str">
        <f t="shared" si="28"/>
        <v>Z22</v>
      </c>
      <c r="BJ907" s="47">
        <v>1219</v>
      </c>
    </row>
    <row r="908" spans="1:62" hidden="1">
      <c r="A908" s="61" t="b">
        <v>0</v>
      </c>
      <c r="B908" s="62">
        <v>13280</v>
      </c>
      <c r="C908" s="61" t="s">
        <v>1702</v>
      </c>
      <c r="D908" s="61" t="s">
        <v>4953</v>
      </c>
      <c r="E908" s="61" t="s">
        <v>7137</v>
      </c>
      <c r="F908" s="61" t="s">
        <v>6264</v>
      </c>
      <c r="G908" s="62" t="s">
        <v>1702</v>
      </c>
      <c r="H908" s="61" t="s">
        <v>1175</v>
      </c>
      <c r="I908" s="61" t="s">
        <v>1675</v>
      </c>
      <c r="J908" s="61" t="s">
        <v>4954</v>
      </c>
      <c r="K908" s="61" t="s">
        <v>7137</v>
      </c>
      <c r="L908" s="61" t="s">
        <v>2032</v>
      </c>
      <c r="M908" s="61" t="s">
        <v>1894</v>
      </c>
      <c r="N908" s="61" t="s">
        <v>1702</v>
      </c>
      <c r="O908" s="61" t="s">
        <v>1945</v>
      </c>
      <c r="P908" s="61">
        <v>2</v>
      </c>
      <c r="Q908" s="61">
        <v>806.8</v>
      </c>
      <c r="R908" s="61">
        <v>426.6</v>
      </c>
      <c r="S908" s="61" t="s">
        <v>2861</v>
      </c>
      <c r="T908" s="61" t="s">
        <v>2640</v>
      </c>
      <c r="U908" s="61" t="s">
        <v>2041</v>
      </c>
      <c r="V908" s="61" t="s">
        <v>7136</v>
      </c>
      <c r="W908" s="61" t="s">
        <v>1938</v>
      </c>
      <c r="X908" s="61" t="s">
        <v>1447</v>
      </c>
      <c r="Y908" s="61" t="s">
        <v>5387</v>
      </c>
      <c r="Z908" s="62">
        <v>100</v>
      </c>
      <c r="AA908" s="61">
        <v>527</v>
      </c>
      <c r="AB908" s="62">
        <v>100</v>
      </c>
      <c r="AC908" s="61">
        <v>527</v>
      </c>
      <c r="AD908" s="62">
        <v>100</v>
      </c>
      <c r="AE908" s="61">
        <v>527</v>
      </c>
      <c r="AF908" s="61" t="s">
        <v>4381</v>
      </c>
      <c r="AG908" s="61" t="s">
        <v>1959</v>
      </c>
      <c r="AH908" s="61" t="s">
        <v>1702</v>
      </c>
      <c r="AI908" s="61">
        <v>0</v>
      </c>
      <c r="AJ908" s="61" t="s">
        <v>6780</v>
      </c>
      <c r="AK908" s="62">
        <v>2026</v>
      </c>
      <c r="AL908" s="62">
        <v>5</v>
      </c>
      <c r="AM908" s="62">
        <v>0</v>
      </c>
      <c r="AN908" s="62">
        <v>0</v>
      </c>
      <c r="AO908" s="62">
        <v>4</v>
      </c>
      <c r="AP908" s="61" t="s">
        <v>1175</v>
      </c>
      <c r="AQ908" s="61" t="s">
        <v>1227</v>
      </c>
      <c r="AR908" s="61" t="s">
        <v>2641</v>
      </c>
      <c r="AS908" s="61" t="s">
        <v>4955</v>
      </c>
      <c r="AT908" s="61" t="s">
        <v>1702</v>
      </c>
      <c r="AU908" s="61" t="b">
        <v>0</v>
      </c>
      <c r="AV908" s="61" t="b">
        <v>0</v>
      </c>
      <c r="AW908" s="61" t="s">
        <v>1702</v>
      </c>
      <c r="AX908" s="61" t="s">
        <v>1702</v>
      </c>
      <c r="AY908" s="61">
        <v>0</v>
      </c>
      <c r="AZ908" s="61">
        <v>0</v>
      </c>
      <c r="BA908" s="61">
        <v>0</v>
      </c>
      <c r="BB908" s="61" t="s">
        <v>4941</v>
      </c>
      <c r="BC908" s="61">
        <v>19</v>
      </c>
      <c r="BD908" s="61" t="b">
        <v>0</v>
      </c>
      <c r="BH908" s="47" t="s">
        <v>1197</v>
      </c>
      <c r="BI908" s="47" t="str">
        <f t="shared" si="28"/>
        <v>Z22</v>
      </c>
      <c r="BJ908" s="47">
        <v>1219</v>
      </c>
    </row>
    <row r="909" spans="1:62" hidden="1">
      <c r="A909" s="61" t="b">
        <v>0</v>
      </c>
      <c r="B909" s="62">
        <v>13281</v>
      </c>
      <c r="C909" s="61" t="s">
        <v>1702</v>
      </c>
      <c r="D909" s="61" t="s">
        <v>4953</v>
      </c>
      <c r="E909" s="61" t="s">
        <v>6567</v>
      </c>
      <c r="F909" s="61" t="s">
        <v>6264</v>
      </c>
      <c r="G909" s="62">
        <v>38</v>
      </c>
      <c r="H909" s="61" t="s">
        <v>1175</v>
      </c>
      <c r="I909" s="61" t="s">
        <v>1675</v>
      </c>
      <c r="J909" s="61" t="s">
        <v>4954</v>
      </c>
      <c r="K909" s="61" t="s">
        <v>6567</v>
      </c>
      <c r="L909" s="61" t="s">
        <v>2032</v>
      </c>
      <c r="M909" s="61" t="s">
        <v>1894</v>
      </c>
      <c r="N909" s="61" t="s">
        <v>1702</v>
      </c>
      <c r="O909" s="61" t="s">
        <v>1945</v>
      </c>
      <c r="P909" s="61">
        <v>2</v>
      </c>
      <c r="Q909" s="61">
        <v>806.8</v>
      </c>
      <c r="R909" s="61">
        <v>426.6</v>
      </c>
      <c r="S909" s="61" t="s">
        <v>2861</v>
      </c>
      <c r="T909" s="61" t="s">
        <v>2640</v>
      </c>
      <c r="U909" s="61" t="s">
        <v>2041</v>
      </c>
      <c r="V909" s="61" t="s">
        <v>7136</v>
      </c>
      <c r="W909" s="61" t="s">
        <v>1938</v>
      </c>
      <c r="X909" s="61" t="s">
        <v>1447</v>
      </c>
      <c r="Y909" s="61" t="s">
        <v>5387</v>
      </c>
      <c r="Z909" s="62">
        <v>30</v>
      </c>
      <c r="AA909" s="61">
        <v>161</v>
      </c>
      <c r="AB909" s="62">
        <v>30</v>
      </c>
      <c r="AC909" s="61">
        <v>161</v>
      </c>
      <c r="AD909" s="62">
        <v>30</v>
      </c>
      <c r="AE909" s="61">
        <v>161</v>
      </c>
      <c r="AF909" s="61" t="s">
        <v>4381</v>
      </c>
      <c r="AG909" s="61" t="s">
        <v>1959</v>
      </c>
      <c r="AH909" s="61" t="s">
        <v>1702</v>
      </c>
      <c r="AI909" s="61">
        <v>0</v>
      </c>
      <c r="AJ909" s="61" t="s">
        <v>6780</v>
      </c>
      <c r="AK909" s="62">
        <v>2026</v>
      </c>
      <c r="AL909" s="62">
        <v>5</v>
      </c>
      <c r="AM909" s="62">
        <v>0</v>
      </c>
      <c r="AN909" s="62">
        <v>0</v>
      </c>
      <c r="AO909" s="62">
        <v>4</v>
      </c>
      <c r="AP909" s="61" t="s">
        <v>1175</v>
      </c>
      <c r="AQ909" s="61" t="s">
        <v>1227</v>
      </c>
      <c r="AR909" s="61" t="s">
        <v>2641</v>
      </c>
      <c r="AS909" s="61" t="s">
        <v>4955</v>
      </c>
      <c r="AT909" s="61" t="s">
        <v>6557</v>
      </c>
      <c r="AU909" s="61" t="b">
        <v>0</v>
      </c>
      <c r="AV909" s="61" t="b">
        <v>0</v>
      </c>
      <c r="AW909" s="61" t="s">
        <v>1702</v>
      </c>
      <c r="AX909" s="61" t="s">
        <v>1702</v>
      </c>
      <c r="AY909" s="61">
        <v>0</v>
      </c>
      <c r="AZ909" s="61">
        <v>0</v>
      </c>
      <c r="BA909" s="61">
        <v>0</v>
      </c>
      <c r="BB909" s="61" t="s">
        <v>4941</v>
      </c>
      <c r="BC909" s="61">
        <v>19</v>
      </c>
      <c r="BD909" s="61" t="b">
        <v>0</v>
      </c>
      <c r="BH909" s="47" t="s">
        <v>1197</v>
      </c>
      <c r="BI909" s="47" t="str">
        <f t="shared" si="28"/>
        <v>Z22</v>
      </c>
      <c r="BJ909" s="47">
        <v>1219</v>
      </c>
    </row>
    <row r="910" spans="1:62" hidden="1">
      <c r="A910" s="61" t="b">
        <v>0</v>
      </c>
      <c r="B910" s="62">
        <v>13282</v>
      </c>
      <c r="C910" s="61" t="s">
        <v>1702</v>
      </c>
      <c r="D910" s="61" t="s">
        <v>4953</v>
      </c>
      <c r="E910" s="61" t="s">
        <v>7138</v>
      </c>
      <c r="F910" s="61" t="s">
        <v>6271</v>
      </c>
      <c r="G910" s="62" t="s">
        <v>1702</v>
      </c>
      <c r="H910" s="61" t="s">
        <v>1185</v>
      </c>
      <c r="I910" s="61" t="s">
        <v>1675</v>
      </c>
      <c r="J910" s="61" t="s">
        <v>4954</v>
      </c>
      <c r="K910" s="61" t="s">
        <v>7138</v>
      </c>
      <c r="L910" s="61" t="s">
        <v>2032</v>
      </c>
      <c r="M910" s="61" t="s">
        <v>1894</v>
      </c>
      <c r="N910" s="61" t="s">
        <v>1702</v>
      </c>
      <c r="O910" s="61" t="s">
        <v>1945</v>
      </c>
      <c r="P910" s="61">
        <v>2</v>
      </c>
      <c r="Q910" s="61">
        <v>145</v>
      </c>
      <c r="R910" s="61">
        <v>790</v>
      </c>
      <c r="S910" s="61" t="s">
        <v>7139</v>
      </c>
      <c r="T910" s="61" t="s">
        <v>7139</v>
      </c>
      <c r="U910" s="61" t="s">
        <v>2041</v>
      </c>
      <c r="V910" s="61" t="s">
        <v>7140</v>
      </c>
      <c r="W910" s="61" t="s">
        <v>1938</v>
      </c>
      <c r="X910" s="61" t="s">
        <v>1447</v>
      </c>
      <c r="Y910" s="61" t="s">
        <v>5387</v>
      </c>
      <c r="Z910" s="62">
        <v>300</v>
      </c>
      <c r="AA910" s="61">
        <v>518</v>
      </c>
      <c r="AB910" s="62">
        <v>300</v>
      </c>
      <c r="AC910" s="61">
        <v>518</v>
      </c>
      <c r="AD910" s="62">
        <v>300</v>
      </c>
      <c r="AE910" s="61">
        <v>518</v>
      </c>
      <c r="AF910" s="61" t="s">
        <v>2410</v>
      </c>
      <c r="AG910" s="61" t="s">
        <v>1959</v>
      </c>
      <c r="AH910" s="61" t="s">
        <v>1702</v>
      </c>
      <c r="AI910" s="61">
        <v>0</v>
      </c>
      <c r="AJ910" s="61" t="s">
        <v>6780</v>
      </c>
      <c r="AK910" s="62">
        <v>2026</v>
      </c>
      <c r="AL910" s="62">
        <v>5</v>
      </c>
      <c r="AM910" s="62">
        <v>0</v>
      </c>
      <c r="AN910" s="62">
        <v>0</v>
      </c>
      <c r="AO910" s="62">
        <v>4</v>
      </c>
      <c r="AP910" s="61" t="s">
        <v>1185</v>
      </c>
      <c r="AQ910" s="61" t="s">
        <v>1221</v>
      </c>
      <c r="AR910" s="61" t="s">
        <v>7141</v>
      </c>
      <c r="AS910" s="61" t="s">
        <v>4955</v>
      </c>
      <c r="AT910" s="61" t="s">
        <v>1702</v>
      </c>
      <c r="AU910" s="61" t="b">
        <v>0</v>
      </c>
      <c r="AV910" s="61" t="b">
        <v>0</v>
      </c>
      <c r="AW910" s="61" t="s">
        <v>1702</v>
      </c>
      <c r="AX910" s="61" t="s">
        <v>1702</v>
      </c>
      <c r="AY910" s="61">
        <v>0</v>
      </c>
      <c r="AZ910" s="61">
        <v>0</v>
      </c>
      <c r="BA910" s="61">
        <v>0</v>
      </c>
      <c r="BB910" s="61" t="s">
        <v>4941</v>
      </c>
      <c r="BC910" s="61">
        <v>19</v>
      </c>
      <c r="BD910" s="61" t="b">
        <v>0</v>
      </c>
      <c r="BH910" s="47" t="s">
        <v>1197</v>
      </c>
      <c r="BI910" s="47" t="str">
        <f t="shared" si="28"/>
        <v>Z22</v>
      </c>
      <c r="BJ910" s="47">
        <v>1219</v>
      </c>
    </row>
    <row r="911" spans="1:62" hidden="1">
      <c r="A911" s="61" t="b">
        <v>0</v>
      </c>
      <c r="B911" s="62">
        <v>13283</v>
      </c>
      <c r="C911" s="61" t="s">
        <v>1702</v>
      </c>
      <c r="D911" s="61" t="s">
        <v>4953</v>
      </c>
      <c r="E911" s="61" t="s">
        <v>7142</v>
      </c>
      <c r="F911" s="61" t="s">
        <v>6271</v>
      </c>
      <c r="G911" s="62" t="s">
        <v>1702</v>
      </c>
      <c r="H911" s="61" t="s">
        <v>1185</v>
      </c>
      <c r="I911" s="61" t="s">
        <v>1675</v>
      </c>
      <c r="J911" s="61" t="s">
        <v>4954</v>
      </c>
      <c r="K911" s="61" t="s">
        <v>7142</v>
      </c>
      <c r="L911" s="61" t="s">
        <v>2032</v>
      </c>
      <c r="M911" s="61" t="s">
        <v>1894</v>
      </c>
      <c r="N911" s="61" t="s">
        <v>1702</v>
      </c>
      <c r="O911" s="61" t="s">
        <v>1945</v>
      </c>
      <c r="P911" s="61">
        <v>2</v>
      </c>
      <c r="Q911" s="61">
        <v>145</v>
      </c>
      <c r="R911" s="61">
        <v>790</v>
      </c>
      <c r="S911" s="61" t="s">
        <v>7139</v>
      </c>
      <c r="T911" s="61" t="s">
        <v>7139</v>
      </c>
      <c r="U911" s="61" t="s">
        <v>2041</v>
      </c>
      <c r="V911" s="61" t="s">
        <v>7140</v>
      </c>
      <c r="W911" s="61" t="s">
        <v>1938</v>
      </c>
      <c r="X911" s="61" t="s">
        <v>1447</v>
      </c>
      <c r="Y911" s="61" t="s">
        <v>5387</v>
      </c>
      <c r="Z911" s="62">
        <v>226</v>
      </c>
      <c r="AA911" s="61">
        <v>394</v>
      </c>
      <c r="AB911" s="62">
        <v>226</v>
      </c>
      <c r="AC911" s="61">
        <v>394</v>
      </c>
      <c r="AD911" s="62">
        <v>226</v>
      </c>
      <c r="AE911" s="61">
        <v>394</v>
      </c>
      <c r="AF911" s="61" t="s">
        <v>2410</v>
      </c>
      <c r="AG911" s="61" t="s">
        <v>1959</v>
      </c>
      <c r="AH911" s="61" t="s">
        <v>1702</v>
      </c>
      <c r="AI911" s="61">
        <v>0</v>
      </c>
      <c r="AJ911" s="61" t="s">
        <v>6780</v>
      </c>
      <c r="AK911" s="62">
        <v>2026</v>
      </c>
      <c r="AL911" s="62">
        <v>5</v>
      </c>
      <c r="AM911" s="62">
        <v>0</v>
      </c>
      <c r="AN911" s="62">
        <v>0</v>
      </c>
      <c r="AO911" s="62">
        <v>4</v>
      </c>
      <c r="AP911" s="61" t="s">
        <v>1185</v>
      </c>
      <c r="AQ911" s="61" t="s">
        <v>1221</v>
      </c>
      <c r="AR911" s="61" t="s">
        <v>7141</v>
      </c>
      <c r="AS911" s="61" t="s">
        <v>4955</v>
      </c>
      <c r="AT911" s="61" t="s">
        <v>1702</v>
      </c>
      <c r="AU911" s="61" t="b">
        <v>0</v>
      </c>
      <c r="AV911" s="61" t="b">
        <v>0</v>
      </c>
      <c r="AW911" s="61" t="s">
        <v>1702</v>
      </c>
      <c r="AX911" s="61" t="s">
        <v>1702</v>
      </c>
      <c r="AY911" s="61">
        <v>0</v>
      </c>
      <c r="AZ911" s="61">
        <v>0</v>
      </c>
      <c r="BA911" s="61">
        <v>0</v>
      </c>
      <c r="BB911" s="61" t="s">
        <v>4941</v>
      </c>
      <c r="BC911" s="61">
        <v>19</v>
      </c>
      <c r="BD911" s="61" t="b">
        <v>0</v>
      </c>
      <c r="BH911" s="47" t="s">
        <v>1197</v>
      </c>
      <c r="BI911" s="47" t="str">
        <f t="shared" si="28"/>
        <v>Z22</v>
      </c>
      <c r="BJ911" s="47">
        <v>1219</v>
      </c>
    </row>
    <row r="912" spans="1:62" hidden="1">
      <c r="A912" s="61" t="b">
        <v>0</v>
      </c>
      <c r="B912" s="62">
        <v>13284</v>
      </c>
      <c r="C912" s="61" t="s">
        <v>1702</v>
      </c>
      <c r="D912" s="61" t="s">
        <v>4953</v>
      </c>
      <c r="E912" s="61" t="s">
        <v>7143</v>
      </c>
      <c r="F912" s="61" t="s">
        <v>6224</v>
      </c>
      <c r="G912" s="62" t="s">
        <v>1702</v>
      </c>
      <c r="H912" s="61" t="s">
        <v>647</v>
      </c>
      <c r="I912" s="61" t="s">
        <v>1675</v>
      </c>
      <c r="J912" s="61" t="s">
        <v>4954</v>
      </c>
      <c r="K912" s="61" t="s">
        <v>7143</v>
      </c>
      <c r="L912" s="61" t="s">
        <v>2032</v>
      </c>
      <c r="M912" s="61" t="s">
        <v>1894</v>
      </c>
      <c r="N912" s="61" t="s">
        <v>1702</v>
      </c>
      <c r="O912" s="61" t="s">
        <v>1945</v>
      </c>
      <c r="P912" s="61">
        <v>2</v>
      </c>
      <c r="Q912" s="61">
        <v>216</v>
      </c>
      <c r="R912" s="61">
        <v>0</v>
      </c>
      <c r="S912" s="61" t="s">
        <v>5336</v>
      </c>
      <c r="T912" s="61" t="s">
        <v>5336</v>
      </c>
      <c r="U912" s="61" t="s">
        <v>2041</v>
      </c>
      <c r="V912" s="61" t="s">
        <v>7144</v>
      </c>
      <c r="W912" s="61" t="s">
        <v>1938</v>
      </c>
      <c r="X912" s="61" t="s">
        <v>1447</v>
      </c>
      <c r="Y912" s="61" t="s">
        <v>5387</v>
      </c>
      <c r="Z912" s="62">
        <v>1</v>
      </c>
      <c r="AA912" s="61">
        <v>690</v>
      </c>
      <c r="AB912" s="62">
        <v>1</v>
      </c>
      <c r="AC912" s="61">
        <v>690</v>
      </c>
      <c r="AD912" s="62">
        <v>1</v>
      </c>
      <c r="AE912" s="61">
        <v>690</v>
      </c>
      <c r="AF912" s="61" t="s">
        <v>2592</v>
      </c>
      <c r="AG912" s="61" t="s">
        <v>1959</v>
      </c>
      <c r="AH912" s="61" t="s">
        <v>1702</v>
      </c>
      <c r="AI912" s="61">
        <v>0</v>
      </c>
      <c r="AJ912" s="61" t="s">
        <v>6730</v>
      </c>
      <c r="AK912" s="62">
        <v>2026</v>
      </c>
      <c r="AL912" s="62">
        <v>5</v>
      </c>
      <c r="AM912" s="62">
        <v>0</v>
      </c>
      <c r="AN912" s="62">
        <v>0</v>
      </c>
      <c r="AO912" s="62">
        <v>5</v>
      </c>
      <c r="AP912" s="61" t="s">
        <v>647</v>
      </c>
      <c r="AQ912" s="61" t="s">
        <v>1270</v>
      </c>
      <c r="AR912" s="61" t="s">
        <v>6068</v>
      </c>
      <c r="AS912" s="61" t="s">
        <v>4955</v>
      </c>
      <c r="AT912" s="61" t="s">
        <v>1702</v>
      </c>
      <c r="AU912" s="61" t="b">
        <v>0</v>
      </c>
      <c r="AV912" s="61" t="b">
        <v>0</v>
      </c>
      <c r="AW912" s="61" t="s">
        <v>1702</v>
      </c>
      <c r="AX912" s="61" t="s">
        <v>1702</v>
      </c>
      <c r="AY912" s="61">
        <v>0</v>
      </c>
      <c r="AZ912" s="61">
        <v>0</v>
      </c>
      <c r="BA912" s="61">
        <v>0</v>
      </c>
      <c r="BB912" s="61" t="s">
        <v>4941</v>
      </c>
      <c r="BC912" s="61">
        <v>19</v>
      </c>
      <c r="BD912" s="61" t="b">
        <v>0</v>
      </c>
      <c r="BH912" s="47" t="s">
        <v>1197</v>
      </c>
      <c r="BI912" s="47" t="str">
        <f t="shared" si="28"/>
        <v>Z22</v>
      </c>
      <c r="BJ912" s="47">
        <v>1219</v>
      </c>
    </row>
    <row r="913" spans="1:62" hidden="1">
      <c r="A913" s="61" t="b">
        <v>0</v>
      </c>
      <c r="B913" s="62">
        <v>13285</v>
      </c>
      <c r="C913" s="61" t="s">
        <v>1702</v>
      </c>
      <c r="D913" s="61" t="s">
        <v>4953</v>
      </c>
      <c r="E913" s="61" t="s">
        <v>7145</v>
      </c>
      <c r="F913" s="61" t="s">
        <v>6224</v>
      </c>
      <c r="G913" s="62" t="s">
        <v>1702</v>
      </c>
      <c r="H913" s="61" t="s">
        <v>647</v>
      </c>
      <c r="I913" s="61" t="s">
        <v>1675</v>
      </c>
      <c r="J913" s="61" t="s">
        <v>4954</v>
      </c>
      <c r="K913" s="61" t="s">
        <v>7145</v>
      </c>
      <c r="L913" s="61" t="s">
        <v>2032</v>
      </c>
      <c r="M913" s="61" t="s">
        <v>1894</v>
      </c>
      <c r="N913" s="61" t="s">
        <v>1702</v>
      </c>
      <c r="O913" s="61" t="s">
        <v>1945</v>
      </c>
      <c r="P913" s="61">
        <v>2</v>
      </c>
      <c r="Q913" s="61">
        <v>216</v>
      </c>
      <c r="R913" s="61">
        <v>0</v>
      </c>
      <c r="S913" s="61" t="s">
        <v>5336</v>
      </c>
      <c r="T913" s="61" t="s">
        <v>5336</v>
      </c>
      <c r="U913" s="61" t="s">
        <v>2041</v>
      </c>
      <c r="V913" s="61" t="s">
        <v>7144</v>
      </c>
      <c r="W913" s="61" t="s">
        <v>1938</v>
      </c>
      <c r="X913" s="61" t="s">
        <v>1447</v>
      </c>
      <c r="Y913" s="61" t="s">
        <v>5387</v>
      </c>
      <c r="Z913" s="62">
        <v>1</v>
      </c>
      <c r="AA913" s="61">
        <v>703</v>
      </c>
      <c r="AB913" s="62">
        <v>1</v>
      </c>
      <c r="AC913" s="61">
        <v>703</v>
      </c>
      <c r="AD913" s="62">
        <v>1</v>
      </c>
      <c r="AE913" s="61">
        <v>703</v>
      </c>
      <c r="AF913" s="61" t="s">
        <v>2592</v>
      </c>
      <c r="AG913" s="61" t="s">
        <v>1959</v>
      </c>
      <c r="AH913" s="61" t="s">
        <v>1702</v>
      </c>
      <c r="AI913" s="61">
        <v>0</v>
      </c>
      <c r="AJ913" s="61" t="s">
        <v>6730</v>
      </c>
      <c r="AK913" s="62">
        <v>2026</v>
      </c>
      <c r="AL913" s="62">
        <v>5</v>
      </c>
      <c r="AM913" s="62">
        <v>0</v>
      </c>
      <c r="AN913" s="62">
        <v>0</v>
      </c>
      <c r="AO913" s="62">
        <v>5</v>
      </c>
      <c r="AP913" s="61" t="s">
        <v>647</v>
      </c>
      <c r="AQ913" s="61" t="s">
        <v>1270</v>
      </c>
      <c r="AR913" s="61" t="s">
        <v>6068</v>
      </c>
      <c r="AS913" s="61" t="s">
        <v>4955</v>
      </c>
      <c r="AT913" s="61" t="s">
        <v>1702</v>
      </c>
      <c r="AU913" s="61" t="b">
        <v>0</v>
      </c>
      <c r="AV913" s="61" t="b">
        <v>0</v>
      </c>
      <c r="AW913" s="61" t="s">
        <v>1702</v>
      </c>
      <c r="AX913" s="61" t="s">
        <v>1702</v>
      </c>
      <c r="AY913" s="61">
        <v>0</v>
      </c>
      <c r="AZ913" s="61">
        <v>0</v>
      </c>
      <c r="BA913" s="61">
        <v>0</v>
      </c>
      <c r="BB913" s="61" t="s">
        <v>4941</v>
      </c>
      <c r="BC913" s="61">
        <v>19</v>
      </c>
      <c r="BD913" s="61" t="b">
        <v>0</v>
      </c>
      <c r="BH913" s="47" t="s">
        <v>1197</v>
      </c>
      <c r="BI913" s="47" t="str">
        <f t="shared" si="28"/>
        <v>Z22</v>
      </c>
      <c r="BJ913" s="47">
        <v>1219</v>
      </c>
    </row>
    <row r="914" spans="1:62" hidden="1">
      <c r="A914" s="61" t="b">
        <v>0</v>
      </c>
      <c r="B914" s="62">
        <v>13289</v>
      </c>
      <c r="C914" s="61" t="s">
        <v>1702</v>
      </c>
      <c r="D914" s="61" t="s">
        <v>6076</v>
      </c>
      <c r="E914" s="61" t="s">
        <v>6077</v>
      </c>
      <c r="F914" s="61" t="s">
        <v>1702</v>
      </c>
      <c r="G914" s="62" t="s">
        <v>1702</v>
      </c>
      <c r="H914" s="61" t="s">
        <v>1702</v>
      </c>
      <c r="I914" s="61" t="s">
        <v>1675</v>
      </c>
      <c r="J914" s="61" t="s">
        <v>6078</v>
      </c>
      <c r="K914" s="61" t="s">
        <v>6077</v>
      </c>
      <c r="L914" s="61" t="s">
        <v>2032</v>
      </c>
      <c r="M914" s="61" t="s">
        <v>1894</v>
      </c>
      <c r="N914" s="61" t="s">
        <v>1702</v>
      </c>
      <c r="O914" s="61" t="s">
        <v>1947</v>
      </c>
      <c r="P914" s="61">
        <v>0.7</v>
      </c>
      <c r="Q914" s="61">
        <v>75</v>
      </c>
      <c r="R914" s="61">
        <v>0</v>
      </c>
      <c r="S914" s="61" t="s">
        <v>5285</v>
      </c>
      <c r="T914" s="61" t="s">
        <v>5285</v>
      </c>
      <c r="U914" s="61" t="s">
        <v>2041</v>
      </c>
      <c r="V914" s="61" t="s">
        <v>6079</v>
      </c>
      <c r="W914" s="61" t="s">
        <v>1938</v>
      </c>
      <c r="X914" s="61" t="s">
        <v>1447</v>
      </c>
      <c r="Y914" s="61" t="s">
        <v>5391</v>
      </c>
      <c r="Z914" s="62">
        <v>1</v>
      </c>
      <c r="AA914" s="61">
        <v>178</v>
      </c>
      <c r="AB914" s="62">
        <v>1</v>
      </c>
      <c r="AC914" s="61">
        <v>178</v>
      </c>
      <c r="AD914" s="62">
        <v>1</v>
      </c>
      <c r="AE914" s="61">
        <v>178</v>
      </c>
      <c r="AF914" s="61" t="s">
        <v>3418</v>
      </c>
      <c r="AG914" s="61" t="s">
        <v>1958</v>
      </c>
      <c r="AH914" s="61" t="s">
        <v>1702</v>
      </c>
      <c r="AI914" s="61">
        <v>0</v>
      </c>
      <c r="AJ914" s="61" t="s">
        <v>4849</v>
      </c>
      <c r="AK914" s="62">
        <v>2026</v>
      </c>
      <c r="AL914" s="62">
        <v>4</v>
      </c>
      <c r="AM914" s="62">
        <v>0</v>
      </c>
      <c r="AN914" s="62">
        <v>1</v>
      </c>
      <c r="AO914" s="62">
        <v>15</v>
      </c>
      <c r="AP914" s="61" t="s">
        <v>1702</v>
      </c>
      <c r="AQ914" s="61" t="s">
        <v>1702</v>
      </c>
      <c r="AR914" s="61" t="s">
        <v>1702</v>
      </c>
      <c r="AS914" s="61" t="s">
        <v>6080</v>
      </c>
      <c r="AT914" s="61" t="s">
        <v>1702</v>
      </c>
      <c r="AU914" s="61" t="b">
        <v>1</v>
      </c>
      <c r="AV914" s="61" t="b">
        <v>0</v>
      </c>
      <c r="AW914" s="61" t="s">
        <v>1702</v>
      </c>
      <c r="AX914" s="61" t="s">
        <v>1702</v>
      </c>
      <c r="AY914" s="61">
        <v>0</v>
      </c>
      <c r="AZ914" s="61">
        <v>0</v>
      </c>
      <c r="BA914" s="61">
        <v>0</v>
      </c>
      <c r="BB914" s="61" t="s">
        <v>4941</v>
      </c>
      <c r="BC914" s="61">
        <v>2</v>
      </c>
      <c r="BD914" s="61" t="b">
        <v>0</v>
      </c>
      <c r="BH914" s="47" t="s">
        <v>1197</v>
      </c>
      <c r="BI914" s="47" t="str">
        <f t="shared" si="28"/>
        <v>Z08</v>
      </c>
      <c r="BJ914" s="47">
        <v>1219</v>
      </c>
    </row>
    <row r="915" spans="1:62" hidden="1">
      <c r="A915" s="61" t="b">
        <v>0</v>
      </c>
      <c r="B915" s="62">
        <v>13290</v>
      </c>
      <c r="C915" s="61" t="s">
        <v>1702</v>
      </c>
      <c r="D915" s="61" t="s">
        <v>6081</v>
      </c>
      <c r="E915" s="61" t="s">
        <v>6082</v>
      </c>
      <c r="F915" s="61" t="s">
        <v>4863</v>
      </c>
      <c r="G915" s="62" t="s">
        <v>1702</v>
      </c>
      <c r="H915" s="61" t="s">
        <v>998</v>
      </c>
      <c r="I915" s="61" t="s">
        <v>1675</v>
      </c>
      <c r="J915" s="61" t="s">
        <v>6083</v>
      </c>
      <c r="K915" s="61" t="s">
        <v>6082</v>
      </c>
      <c r="L915" s="61" t="s">
        <v>2032</v>
      </c>
      <c r="M915" s="61" t="s">
        <v>1894</v>
      </c>
      <c r="N915" s="61" t="s">
        <v>1702</v>
      </c>
      <c r="O915" s="61" t="s">
        <v>1947</v>
      </c>
      <c r="P915" s="61">
        <v>0.7</v>
      </c>
      <c r="Q915" s="61">
        <v>375</v>
      </c>
      <c r="R915" s="61">
        <v>1090</v>
      </c>
      <c r="S915" s="61" t="s">
        <v>5017</v>
      </c>
      <c r="T915" s="61" t="s">
        <v>5017</v>
      </c>
      <c r="U915" s="61" t="s">
        <v>2041</v>
      </c>
      <c r="V915" s="61" t="s">
        <v>6084</v>
      </c>
      <c r="W915" s="61" t="s">
        <v>1938</v>
      </c>
      <c r="X915" s="61" t="s">
        <v>1447</v>
      </c>
      <c r="Y915" s="61" t="s">
        <v>5391</v>
      </c>
      <c r="Z915" s="62">
        <v>2</v>
      </c>
      <c r="AA915" s="61">
        <v>4</v>
      </c>
      <c r="AB915" s="62">
        <v>2</v>
      </c>
      <c r="AC915" s="61">
        <v>4</v>
      </c>
      <c r="AD915" s="62">
        <v>2</v>
      </c>
      <c r="AE915" s="61">
        <v>4</v>
      </c>
      <c r="AF915" s="61" t="s">
        <v>2042</v>
      </c>
      <c r="AG915" s="61" t="s">
        <v>1959</v>
      </c>
      <c r="AH915" s="61" t="s">
        <v>1702</v>
      </c>
      <c r="AI915" s="61">
        <v>0</v>
      </c>
      <c r="AJ915" s="61" t="s">
        <v>5656</v>
      </c>
      <c r="AK915" s="62">
        <v>2026</v>
      </c>
      <c r="AL915" s="62">
        <v>3</v>
      </c>
      <c r="AM915" s="62">
        <v>0</v>
      </c>
      <c r="AN915" s="62">
        <v>1</v>
      </c>
      <c r="AO915" s="62">
        <v>21</v>
      </c>
      <c r="AP915" s="61" t="s">
        <v>998</v>
      </c>
      <c r="AQ915" s="61" t="s">
        <v>1221</v>
      </c>
      <c r="AR915" s="61" t="s">
        <v>5020</v>
      </c>
      <c r="AS915" s="61" t="s">
        <v>5390</v>
      </c>
      <c r="AT915" s="61" t="s">
        <v>1702</v>
      </c>
      <c r="AU915" s="61" t="b">
        <v>1</v>
      </c>
      <c r="AV915" s="61" t="b">
        <v>0</v>
      </c>
      <c r="AW915" s="61" t="s">
        <v>1702</v>
      </c>
      <c r="AX915" s="61" t="s">
        <v>1702</v>
      </c>
      <c r="AY915" s="61">
        <v>0</v>
      </c>
      <c r="AZ915" s="61">
        <v>0</v>
      </c>
      <c r="BA915" s="61">
        <v>0</v>
      </c>
      <c r="BB915" s="61" t="s">
        <v>4941</v>
      </c>
      <c r="BC915" s="61">
        <v>2</v>
      </c>
      <c r="BD915" s="61" t="b">
        <v>0</v>
      </c>
      <c r="BH915" s="47" t="s">
        <v>1197</v>
      </c>
      <c r="BI915" s="47" t="str">
        <f t="shared" si="28"/>
        <v>Z08</v>
      </c>
      <c r="BJ915" s="47">
        <v>1219</v>
      </c>
    </row>
    <row r="916" spans="1:62" hidden="1">
      <c r="A916" s="61" t="b">
        <v>0</v>
      </c>
      <c r="B916" s="62">
        <v>13291</v>
      </c>
      <c r="C916" s="61" t="s">
        <v>1702</v>
      </c>
      <c r="D916" s="61" t="s">
        <v>6081</v>
      </c>
      <c r="E916" s="61" t="s">
        <v>6085</v>
      </c>
      <c r="F916" s="61" t="s">
        <v>1702</v>
      </c>
      <c r="G916" s="62" t="s">
        <v>1702</v>
      </c>
      <c r="H916" s="61" t="s">
        <v>1702</v>
      </c>
      <c r="I916" s="61" t="s">
        <v>1675</v>
      </c>
      <c r="J916" s="61" t="s">
        <v>6083</v>
      </c>
      <c r="K916" s="61" t="s">
        <v>6085</v>
      </c>
      <c r="L916" s="61" t="s">
        <v>2032</v>
      </c>
      <c r="M916" s="61" t="s">
        <v>1894</v>
      </c>
      <c r="N916" s="61" t="s">
        <v>1702</v>
      </c>
      <c r="O916" s="61" t="s">
        <v>1947</v>
      </c>
      <c r="P916" s="61">
        <v>0.7</v>
      </c>
      <c r="Q916" s="61">
        <v>60</v>
      </c>
      <c r="R916" s="61">
        <v>0</v>
      </c>
      <c r="S916" s="61" t="s">
        <v>6086</v>
      </c>
      <c r="T916" s="61" t="s">
        <v>6086</v>
      </c>
      <c r="U916" s="61" t="s">
        <v>2041</v>
      </c>
      <c r="V916" s="61" t="s">
        <v>6087</v>
      </c>
      <c r="W916" s="61" t="s">
        <v>1938</v>
      </c>
      <c r="X916" s="61" t="s">
        <v>1447</v>
      </c>
      <c r="Y916" s="61" t="s">
        <v>5391</v>
      </c>
      <c r="Z916" s="62">
        <v>1</v>
      </c>
      <c r="AA916" s="61">
        <v>201</v>
      </c>
      <c r="AB916" s="62">
        <v>1</v>
      </c>
      <c r="AC916" s="61">
        <v>201</v>
      </c>
      <c r="AD916" s="62">
        <v>1</v>
      </c>
      <c r="AE916" s="61">
        <v>201</v>
      </c>
      <c r="AF916" s="61" t="s">
        <v>2066</v>
      </c>
      <c r="AG916" s="61" t="s">
        <v>1959</v>
      </c>
      <c r="AH916" s="61" t="s">
        <v>1702</v>
      </c>
      <c r="AI916" s="61">
        <v>0</v>
      </c>
      <c r="AJ916" s="61" t="s">
        <v>5656</v>
      </c>
      <c r="AK916" s="62">
        <v>2026</v>
      </c>
      <c r="AL916" s="62">
        <v>3</v>
      </c>
      <c r="AM916" s="62">
        <v>0</v>
      </c>
      <c r="AN916" s="62">
        <v>1</v>
      </c>
      <c r="AO916" s="62">
        <v>21</v>
      </c>
      <c r="AP916" s="61" t="s">
        <v>1702</v>
      </c>
      <c r="AQ916" s="61" t="s">
        <v>1702</v>
      </c>
      <c r="AR916" s="61" t="s">
        <v>1702</v>
      </c>
      <c r="AS916" s="61" t="s">
        <v>5390</v>
      </c>
      <c r="AT916" s="61" t="s">
        <v>1702</v>
      </c>
      <c r="AU916" s="61" t="b">
        <v>1</v>
      </c>
      <c r="AV916" s="61" t="b">
        <v>0</v>
      </c>
      <c r="AW916" s="61" t="s">
        <v>1702</v>
      </c>
      <c r="AX916" s="61" t="s">
        <v>1702</v>
      </c>
      <c r="AY916" s="61">
        <v>0</v>
      </c>
      <c r="AZ916" s="61">
        <v>0</v>
      </c>
      <c r="BA916" s="61">
        <v>0</v>
      </c>
      <c r="BB916" s="61" t="s">
        <v>4941</v>
      </c>
      <c r="BC916" s="61">
        <v>2</v>
      </c>
      <c r="BD916" s="61" t="b">
        <v>0</v>
      </c>
      <c r="BH916" s="47" t="s">
        <v>1197</v>
      </c>
      <c r="BI916" s="47" t="str">
        <f t="shared" si="28"/>
        <v>Z08</v>
      </c>
      <c r="BJ916" s="47">
        <v>1219</v>
      </c>
    </row>
    <row r="917" spans="1:62" hidden="1">
      <c r="A917" s="61" t="b">
        <v>0</v>
      </c>
      <c r="B917" s="62">
        <v>13292</v>
      </c>
      <c r="C917" s="61" t="s">
        <v>1702</v>
      </c>
      <c r="D917" s="61" t="s">
        <v>6081</v>
      </c>
      <c r="E917" s="61" t="s">
        <v>6091</v>
      </c>
      <c r="F917" s="61" t="s">
        <v>5481</v>
      </c>
      <c r="G917" s="62" t="s">
        <v>1702</v>
      </c>
      <c r="H917" s="61" t="s">
        <v>568</v>
      </c>
      <c r="I917" s="61" t="s">
        <v>1675</v>
      </c>
      <c r="J917" s="61" t="s">
        <v>6083</v>
      </c>
      <c r="K917" s="61" t="s">
        <v>6091</v>
      </c>
      <c r="L917" s="61" t="s">
        <v>2032</v>
      </c>
      <c r="M917" s="61" t="s">
        <v>1894</v>
      </c>
      <c r="N917" s="61" t="s">
        <v>1702</v>
      </c>
      <c r="O917" s="61" t="s">
        <v>1947</v>
      </c>
      <c r="P917" s="61">
        <v>0.7</v>
      </c>
      <c r="Q917" s="61">
        <v>142</v>
      </c>
      <c r="R917" s="61">
        <v>344</v>
      </c>
      <c r="S917" s="61" t="s">
        <v>6088</v>
      </c>
      <c r="T917" s="61" t="s">
        <v>6088</v>
      </c>
      <c r="U917" s="61" t="s">
        <v>2041</v>
      </c>
      <c r="V917" s="61" t="s">
        <v>6089</v>
      </c>
      <c r="W917" s="61" t="s">
        <v>1938</v>
      </c>
      <c r="X917" s="61" t="s">
        <v>1447</v>
      </c>
      <c r="Y917" s="61" t="s">
        <v>5391</v>
      </c>
      <c r="Z917" s="62">
        <v>70</v>
      </c>
      <c r="AA917" s="61">
        <v>18</v>
      </c>
      <c r="AB917" s="62">
        <v>70</v>
      </c>
      <c r="AC917" s="61">
        <v>18</v>
      </c>
      <c r="AD917" s="62">
        <v>70</v>
      </c>
      <c r="AE917" s="61">
        <v>18</v>
      </c>
      <c r="AF917" s="61" t="s">
        <v>2083</v>
      </c>
      <c r="AG917" s="61" t="s">
        <v>1959</v>
      </c>
      <c r="AH917" s="61" t="s">
        <v>1702</v>
      </c>
      <c r="AI917" s="61">
        <v>0</v>
      </c>
      <c r="AJ917" s="61" t="s">
        <v>5565</v>
      </c>
      <c r="AK917" s="62">
        <v>2026</v>
      </c>
      <c r="AL917" s="62">
        <v>3</v>
      </c>
      <c r="AM917" s="62">
        <v>0</v>
      </c>
      <c r="AN917" s="62">
        <v>1</v>
      </c>
      <c r="AO917" s="62">
        <v>20</v>
      </c>
      <c r="AP917" s="61" t="s">
        <v>568</v>
      </c>
      <c r="AQ917" s="61" t="s">
        <v>1221</v>
      </c>
      <c r="AR917" s="61" t="s">
        <v>6090</v>
      </c>
      <c r="AS917" s="61" t="s">
        <v>5390</v>
      </c>
      <c r="AT917" s="61" t="s">
        <v>1702</v>
      </c>
      <c r="AU917" s="61" t="b">
        <v>1</v>
      </c>
      <c r="AV917" s="61" t="b">
        <v>0</v>
      </c>
      <c r="AW917" s="61" t="s">
        <v>1702</v>
      </c>
      <c r="AX917" s="61" t="s">
        <v>1702</v>
      </c>
      <c r="AY917" s="61">
        <v>0</v>
      </c>
      <c r="AZ917" s="61">
        <v>0</v>
      </c>
      <c r="BA917" s="61">
        <v>0</v>
      </c>
      <c r="BB917" s="61" t="s">
        <v>4941</v>
      </c>
      <c r="BC917" s="61">
        <v>2</v>
      </c>
      <c r="BD917" s="61" t="b">
        <v>0</v>
      </c>
      <c r="BH917" s="47" t="s">
        <v>1197</v>
      </c>
      <c r="BI917" s="47" t="str">
        <f t="shared" si="28"/>
        <v>Z08</v>
      </c>
      <c r="BJ917" s="47">
        <v>1219</v>
      </c>
    </row>
    <row r="918" spans="1:62" hidden="1">
      <c r="A918" s="61" t="b">
        <v>0</v>
      </c>
      <c r="B918" s="62">
        <v>13293</v>
      </c>
      <c r="C918" s="61" t="s">
        <v>1702</v>
      </c>
      <c r="D918" s="61" t="s">
        <v>6081</v>
      </c>
      <c r="E918" s="61" t="s">
        <v>6092</v>
      </c>
      <c r="F918" s="61" t="s">
        <v>5487</v>
      </c>
      <c r="G918" s="62" t="s">
        <v>1702</v>
      </c>
      <c r="H918" s="61" t="s">
        <v>552</v>
      </c>
      <c r="I918" s="61" t="s">
        <v>1675</v>
      </c>
      <c r="J918" s="61" t="s">
        <v>6083</v>
      </c>
      <c r="K918" s="61" t="s">
        <v>6092</v>
      </c>
      <c r="L918" s="61" t="s">
        <v>2032</v>
      </c>
      <c r="M918" s="61" t="s">
        <v>1894</v>
      </c>
      <c r="N918" s="61" t="s">
        <v>1702</v>
      </c>
      <c r="O918" s="61" t="s">
        <v>1947</v>
      </c>
      <c r="P918" s="61">
        <v>0.7</v>
      </c>
      <c r="Q918" s="61">
        <v>200</v>
      </c>
      <c r="R918" s="61">
        <v>688</v>
      </c>
      <c r="S918" s="61" t="s">
        <v>6093</v>
      </c>
      <c r="T918" s="61" t="s">
        <v>6093</v>
      </c>
      <c r="U918" s="61" t="s">
        <v>2041</v>
      </c>
      <c r="V918" s="61" t="s">
        <v>6094</v>
      </c>
      <c r="W918" s="61" t="s">
        <v>1938</v>
      </c>
      <c r="X918" s="61" t="s">
        <v>1447</v>
      </c>
      <c r="Y918" s="61" t="s">
        <v>5391</v>
      </c>
      <c r="Z918" s="62">
        <v>50</v>
      </c>
      <c r="AA918" s="61">
        <v>29</v>
      </c>
      <c r="AB918" s="62">
        <v>50</v>
      </c>
      <c r="AC918" s="61">
        <v>29</v>
      </c>
      <c r="AD918" s="62">
        <v>50</v>
      </c>
      <c r="AE918" s="61">
        <v>29</v>
      </c>
      <c r="AF918" s="61" t="s">
        <v>2042</v>
      </c>
      <c r="AG918" s="61" t="s">
        <v>1959</v>
      </c>
      <c r="AH918" s="61" t="s">
        <v>1702</v>
      </c>
      <c r="AI918" s="61">
        <v>0</v>
      </c>
      <c r="AJ918" s="61" t="s">
        <v>5660</v>
      </c>
      <c r="AK918" s="62">
        <v>2026</v>
      </c>
      <c r="AL918" s="62">
        <v>4</v>
      </c>
      <c r="AM918" s="62">
        <v>0</v>
      </c>
      <c r="AN918" s="62">
        <v>1</v>
      </c>
      <c r="AO918" s="62">
        <v>14</v>
      </c>
      <c r="AP918" s="61" t="s">
        <v>552</v>
      </c>
      <c r="AQ918" s="61" t="s">
        <v>1221</v>
      </c>
      <c r="AR918" s="61" t="s">
        <v>6095</v>
      </c>
      <c r="AS918" s="61" t="s">
        <v>5390</v>
      </c>
      <c r="AT918" s="61" t="s">
        <v>1702</v>
      </c>
      <c r="AU918" s="61" t="b">
        <v>1</v>
      </c>
      <c r="AV918" s="61" t="b">
        <v>0</v>
      </c>
      <c r="AW918" s="61" t="s">
        <v>1702</v>
      </c>
      <c r="AX918" s="61" t="s">
        <v>1702</v>
      </c>
      <c r="AY918" s="61">
        <v>0</v>
      </c>
      <c r="AZ918" s="61">
        <v>0</v>
      </c>
      <c r="BA918" s="61">
        <v>0</v>
      </c>
      <c r="BB918" s="61" t="s">
        <v>4941</v>
      </c>
      <c r="BC918" s="61">
        <v>2</v>
      </c>
      <c r="BD918" s="61" t="b">
        <v>0</v>
      </c>
      <c r="BH918" s="47" t="s">
        <v>1197</v>
      </c>
      <c r="BI918" s="47" t="str">
        <f t="shared" si="28"/>
        <v>Z08</v>
      </c>
      <c r="BJ918" s="47">
        <v>1219</v>
      </c>
    </row>
    <row r="919" spans="1:62" hidden="1">
      <c r="A919" s="61" t="b">
        <v>0</v>
      </c>
      <c r="B919" s="62">
        <v>13294</v>
      </c>
      <c r="C919" s="61" t="s">
        <v>1702</v>
      </c>
      <c r="D919" s="61" t="s">
        <v>6081</v>
      </c>
      <c r="E919" s="61" t="s">
        <v>6098</v>
      </c>
      <c r="F919" s="61" t="s">
        <v>5522</v>
      </c>
      <c r="G919" s="62" t="s">
        <v>1702</v>
      </c>
      <c r="H919" s="61" t="s">
        <v>1037</v>
      </c>
      <c r="I919" s="61" t="s">
        <v>1675</v>
      </c>
      <c r="J919" s="61" t="s">
        <v>6083</v>
      </c>
      <c r="K919" s="61" t="s">
        <v>6098</v>
      </c>
      <c r="L919" s="61" t="s">
        <v>2032</v>
      </c>
      <c r="M919" s="61" t="s">
        <v>1894</v>
      </c>
      <c r="N919" s="61" t="s">
        <v>1702</v>
      </c>
      <c r="O919" s="61" t="s">
        <v>1947</v>
      </c>
      <c r="P919" s="61">
        <v>0.7</v>
      </c>
      <c r="Q919" s="61">
        <v>240</v>
      </c>
      <c r="R919" s="61">
        <v>323</v>
      </c>
      <c r="S919" s="61" t="s">
        <v>6096</v>
      </c>
      <c r="T919" s="61" t="s">
        <v>3885</v>
      </c>
      <c r="U919" s="61" t="s">
        <v>2041</v>
      </c>
      <c r="V919" s="61" t="s">
        <v>6097</v>
      </c>
      <c r="W919" s="61" t="s">
        <v>1938</v>
      </c>
      <c r="X919" s="61" t="s">
        <v>1447</v>
      </c>
      <c r="Y919" s="61" t="s">
        <v>5391</v>
      </c>
      <c r="Z919" s="62">
        <v>1</v>
      </c>
      <c r="AA919" s="61">
        <v>1</v>
      </c>
      <c r="AB919" s="62">
        <v>1</v>
      </c>
      <c r="AC919" s="61">
        <v>1</v>
      </c>
      <c r="AD919" s="62">
        <v>1</v>
      </c>
      <c r="AE919" s="61">
        <v>1</v>
      </c>
      <c r="AF919" s="61" t="s">
        <v>2042</v>
      </c>
      <c r="AG919" s="61" t="s">
        <v>1959</v>
      </c>
      <c r="AH919" s="61" t="s">
        <v>1702</v>
      </c>
      <c r="AI919" s="61">
        <v>0</v>
      </c>
      <c r="AJ919" s="61" t="s">
        <v>5660</v>
      </c>
      <c r="AK919" s="62">
        <v>2026</v>
      </c>
      <c r="AL919" s="62">
        <v>4</v>
      </c>
      <c r="AM919" s="62">
        <v>0</v>
      </c>
      <c r="AN919" s="62">
        <v>1</v>
      </c>
      <c r="AO919" s="62">
        <v>14</v>
      </c>
      <c r="AP919" s="61" t="s">
        <v>1037</v>
      </c>
      <c r="AQ919" s="61" t="s">
        <v>1221</v>
      </c>
      <c r="AR919" s="61" t="s">
        <v>3886</v>
      </c>
      <c r="AS919" s="61" t="s">
        <v>5390</v>
      </c>
      <c r="AT919" s="61" t="s">
        <v>1702</v>
      </c>
      <c r="AU919" s="61" t="b">
        <v>1</v>
      </c>
      <c r="AV919" s="61" t="b">
        <v>0</v>
      </c>
      <c r="AW919" s="61" t="s">
        <v>1702</v>
      </c>
      <c r="AX919" s="61" t="s">
        <v>1702</v>
      </c>
      <c r="AY919" s="61">
        <v>0</v>
      </c>
      <c r="AZ919" s="61">
        <v>0</v>
      </c>
      <c r="BA919" s="61">
        <v>0</v>
      </c>
      <c r="BB919" s="61" t="s">
        <v>4941</v>
      </c>
      <c r="BC919" s="61">
        <v>2</v>
      </c>
      <c r="BD919" s="61" t="b">
        <v>0</v>
      </c>
      <c r="BH919" s="47" t="s">
        <v>1197</v>
      </c>
      <c r="BI919" s="47" t="str">
        <f t="shared" si="28"/>
        <v>Z08</v>
      </c>
      <c r="BJ919" s="47">
        <v>1219</v>
      </c>
    </row>
    <row r="920" spans="1:62" hidden="1">
      <c r="A920" s="61" t="b">
        <v>0</v>
      </c>
      <c r="B920" s="62">
        <v>13295</v>
      </c>
      <c r="C920" s="61" t="s">
        <v>1702</v>
      </c>
      <c r="D920" s="61" t="s">
        <v>6081</v>
      </c>
      <c r="E920" s="61" t="s">
        <v>6530</v>
      </c>
      <c r="F920" s="61" t="s">
        <v>5489</v>
      </c>
      <c r="G920" s="62">
        <v>13</v>
      </c>
      <c r="H920" s="61" t="s">
        <v>568</v>
      </c>
      <c r="I920" s="61" t="s">
        <v>1675</v>
      </c>
      <c r="J920" s="61" t="s">
        <v>6083</v>
      </c>
      <c r="K920" s="61" t="s">
        <v>6530</v>
      </c>
      <c r="L920" s="61" t="s">
        <v>2032</v>
      </c>
      <c r="M920" s="61" t="s">
        <v>1894</v>
      </c>
      <c r="N920" s="61" t="s">
        <v>1702</v>
      </c>
      <c r="O920" s="61" t="s">
        <v>1947</v>
      </c>
      <c r="P920" s="61">
        <v>0.7</v>
      </c>
      <c r="Q920" s="61">
        <v>142</v>
      </c>
      <c r="R920" s="61">
        <v>344</v>
      </c>
      <c r="S920" s="61" t="s">
        <v>6088</v>
      </c>
      <c r="T920" s="61" t="s">
        <v>6088</v>
      </c>
      <c r="U920" s="61" t="s">
        <v>2041</v>
      </c>
      <c r="V920" s="61" t="s">
        <v>7146</v>
      </c>
      <c r="W920" s="61" t="s">
        <v>1938</v>
      </c>
      <c r="X920" s="61" t="s">
        <v>1447</v>
      </c>
      <c r="Y920" s="61" t="s">
        <v>5391</v>
      </c>
      <c r="Z920" s="62">
        <v>100</v>
      </c>
      <c r="AA920" s="61">
        <v>27</v>
      </c>
      <c r="AB920" s="62">
        <v>100</v>
      </c>
      <c r="AC920" s="61">
        <v>27</v>
      </c>
      <c r="AD920" s="62">
        <v>100</v>
      </c>
      <c r="AE920" s="61">
        <v>27</v>
      </c>
      <c r="AF920" s="61" t="s">
        <v>2070</v>
      </c>
      <c r="AG920" s="61" t="s">
        <v>1959</v>
      </c>
      <c r="AH920" s="61" t="s">
        <v>1702</v>
      </c>
      <c r="AI920" s="61">
        <v>0</v>
      </c>
      <c r="AJ920" s="61" t="s">
        <v>6730</v>
      </c>
      <c r="AK920" s="62">
        <v>2026</v>
      </c>
      <c r="AL920" s="62">
        <v>5</v>
      </c>
      <c r="AM920" s="62">
        <v>0</v>
      </c>
      <c r="AN920" s="62">
        <v>0</v>
      </c>
      <c r="AO920" s="62">
        <v>5</v>
      </c>
      <c r="AP920" s="61" t="s">
        <v>568</v>
      </c>
      <c r="AQ920" s="61" t="s">
        <v>1221</v>
      </c>
      <c r="AR920" s="61" t="s">
        <v>6090</v>
      </c>
      <c r="AS920" s="61" t="s">
        <v>5390</v>
      </c>
      <c r="AT920" s="61" t="s">
        <v>6529</v>
      </c>
      <c r="AU920" s="61" t="b">
        <v>0</v>
      </c>
      <c r="AV920" s="61" t="b">
        <v>0</v>
      </c>
      <c r="AW920" s="61" t="s">
        <v>1702</v>
      </c>
      <c r="AX920" s="61" t="s">
        <v>1702</v>
      </c>
      <c r="AY920" s="61">
        <v>0</v>
      </c>
      <c r="AZ920" s="61">
        <v>0</v>
      </c>
      <c r="BA920" s="61">
        <v>0</v>
      </c>
      <c r="BB920" s="61" t="s">
        <v>4941</v>
      </c>
      <c r="BC920" s="61">
        <v>2</v>
      </c>
      <c r="BD920" s="61" t="b">
        <v>0</v>
      </c>
      <c r="BH920" s="47" t="s">
        <v>1197</v>
      </c>
      <c r="BI920" s="47" t="str">
        <f t="shared" si="28"/>
        <v>Z08</v>
      </c>
      <c r="BJ920" s="47">
        <v>1219</v>
      </c>
    </row>
    <row r="921" spans="1:62" hidden="1">
      <c r="A921" s="61" t="b">
        <v>0</v>
      </c>
      <c r="B921" s="62">
        <v>13296</v>
      </c>
      <c r="C921" s="61" t="s">
        <v>1702</v>
      </c>
      <c r="D921" s="61" t="s">
        <v>6081</v>
      </c>
      <c r="E921" s="61" t="s">
        <v>7147</v>
      </c>
      <c r="F921" s="61" t="s">
        <v>5489</v>
      </c>
      <c r="G921" s="62" t="s">
        <v>1702</v>
      </c>
      <c r="H921" s="61" t="s">
        <v>568</v>
      </c>
      <c r="I921" s="61" t="s">
        <v>1675</v>
      </c>
      <c r="J921" s="61" t="s">
        <v>6083</v>
      </c>
      <c r="K921" s="61" t="s">
        <v>7147</v>
      </c>
      <c r="L921" s="61" t="s">
        <v>2032</v>
      </c>
      <c r="M921" s="61" t="s">
        <v>1894</v>
      </c>
      <c r="N921" s="61" t="s">
        <v>1702</v>
      </c>
      <c r="O921" s="61" t="s">
        <v>1947</v>
      </c>
      <c r="P921" s="61">
        <v>0.7</v>
      </c>
      <c r="Q921" s="61">
        <v>142</v>
      </c>
      <c r="R921" s="61">
        <v>344</v>
      </c>
      <c r="S921" s="61" t="s">
        <v>6088</v>
      </c>
      <c r="T921" s="61" t="s">
        <v>6088</v>
      </c>
      <c r="U921" s="61" t="s">
        <v>2041</v>
      </c>
      <c r="V921" s="61" t="s">
        <v>7146</v>
      </c>
      <c r="W921" s="61" t="s">
        <v>1938</v>
      </c>
      <c r="X921" s="61" t="s">
        <v>1447</v>
      </c>
      <c r="Y921" s="61" t="s">
        <v>5391</v>
      </c>
      <c r="Z921" s="62">
        <v>100</v>
      </c>
      <c r="AA921" s="61">
        <v>27</v>
      </c>
      <c r="AB921" s="62">
        <v>100</v>
      </c>
      <c r="AC921" s="61">
        <v>27</v>
      </c>
      <c r="AD921" s="62">
        <v>100</v>
      </c>
      <c r="AE921" s="61">
        <v>27</v>
      </c>
      <c r="AF921" s="61" t="s">
        <v>2037</v>
      </c>
      <c r="AG921" s="61" t="s">
        <v>1959</v>
      </c>
      <c r="AH921" s="61" t="s">
        <v>1702</v>
      </c>
      <c r="AI921" s="61">
        <v>0</v>
      </c>
      <c r="AJ921" s="61" t="s">
        <v>6730</v>
      </c>
      <c r="AK921" s="62">
        <v>2026</v>
      </c>
      <c r="AL921" s="62">
        <v>5</v>
      </c>
      <c r="AM921" s="62">
        <v>0</v>
      </c>
      <c r="AN921" s="62">
        <v>0</v>
      </c>
      <c r="AO921" s="62">
        <v>5</v>
      </c>
      <c r="AP921" s="61" t="s">
        <v>568</v>
      </c>
      <c r="AQ921" s="61" t="s">
        <v>1221</v>
      </c>
      <c r="AR921" s="61" t="s">
        <v>6090</v>
      </c>
      <c r="AS921" s="61" t="s">
        <v>5390</v>
      </c>
      <c r="AT921" s="61" t="s">
        <v>1702</v>
      </c>
      <c r="AU921" s="61" t="b">
        <v>0</v>
      </c>
      <c r="AV921" s="61" t="b">
        <v>0</v>
      </c>
      <c r="AW921" s="61" t="s">
        <v>1702</v>
      </c>
      <c r="AX921" s="61" t="s">
        <v>1702</v>
      </c>
      <c r="AY921" s="61">
        <v>0</v>
      </c>
      <c r="AZ921" s="61">
        <v>0</v>
      </c>
      <c r="BA921" s="61">
        <v>0</v>
      </c>
      <c r="BB921" s="61" t="s">
        <v>4941</v>
      </c>
      <c r="BC921" s="61">
        <v>2</v>
      </c>
      <c r="BD921" s="61" t="b">
        <v>0</v>
      </c>
      <c r="BH921" s="47" t="s">
        <v>1197</v>
      </c>
      <c r="BI921" s="47" t="str">
        <f t="shared" si="28"/>
        <v>Z08</v>
      </c>
      <c r="BJ921" s="47">
        <v>1219</v>
      </c>
    </row>
    <row r="922" spans="1:62" hidden="1">
      <c r="A922" s="61" t="b">
        <v>0</v>
      </c>
      <c r="B922" s="62">
        <v>13297</v>
      </c>
      <c r="C922" s="61" t="s">
        <v>1702</v>
      </c>
      <c r="D922" s="61" t="s">
        <v>6101</v>
      </c>
      <c r="E922" s="61" t="s">
        <v>6532</v>
      </c>
      <c r="F922" s="61" t="s">
        <v>6253</v>
      </c>
      <c r="G922" s="62">
        <v>60</v>
      </c>
      <c r="H922" s="61" t="s">
        <v>628</v>
      </c>
      <c r="I922" s="61" t="s">
        <v>1675</v>
      </c>
      <c r="J922" s="61" t="s">
        <v>6102</v>
      </c>
      <c r="K922" s="61" t="s">
        <v>6532</v>
      </c>
      <c r="L922" s="61" t="s">
        <v>2032</v>
      </c>
      <c r="M922" s="61" t="s">
        <v>1894</v>
      </c>
      <c r="N922" s="61" t="s">
        <v>1702</v>
      </c>
      <c r="O922" s="61" t="s">
        <v>1937</v>
      </c>
      <c r="P922" s="61">
        <v>0.6</v>
      </c>
      <c r="Q922" s="61">
        <v>56</v>
      </c>
      <c r="R922" s="61">
        <v>425</v>
      </c>
      <c r="S922" s="61" t="s">
        <v>3020</v>
      </c>
      <c r="T922" s="61" t="s">
        <v>3020</v>
      </c>
      <c r="U922" s="61" t="s">
        <v>2041</v>
      </c>
      <c r="V922" s="61" t="s">
        <v>7148</v>
      </c>
      <c r="W922" s="61" t="s">
        <v>1938</v>
      </c>
      <c r="X922" s="61" t="s">
        <v>1447</v>
      </c>
      <c r="Y922" s="61" t="s">
        <v>5391</v>
      </c>
      <c r="Z922" s="62">
        <v>100</v>
      </c>
      <c r="AA922" s="61">
        <v>12</v>
      </c>
      <c r="AB922" s="62">
        <v>100</v>
      </c>
      <c r="AC922" s="61">
        <v>12</v>
      </c>
      <c r="AD922" s="62">
        <v>100</v>
      </c>
      <c r="AE922" s="61">
        <v>12</v>
      </c>
      <c r="AF922" s="61" t="s">
        <v>2037</v>
      </c>
      <c r="AG922" s="61" t="s">
        <v>1959</v>
      </c>
      <c r="AH922" s="61" t="s">
        <v>1702</v>
      </c>
      <c r="AI922" s="61">
        <v>0</v>
      </c>
      <c r="AJ922" s="61" t="s">
        <v>6730</v>
      </c>
      <c r="AK922" s="62">
        <v>2026</v>
      </c>
      <c r="AL922" s="62">
        <v>5</v>
      </c>
      <c r="AM922" s="62">
        <v>0</v>
      </c>
      <c r="AN922" s="62">
        <v>0</v>
      </c>
      <c r="AO922" s="62">
        <v>5</v>
      </c>
      <c r="AP922" s="61" t="s">
        <v>628</v>
      </c>
      <c r="AQ922" s="61" t="s">
        <v>1221</v>
      </c>
      <c r="AR922" s="61" t="s">
        <v>3021</v>
      </c>
      <c r="AS922" s="61" t="s">
        <v>5400</v>
      </c>
      <c r="AT922" s="61" t="s">
        <v>6531</v>
      </c>
      <c r="AU922" s="61" t="b">
        <v>0</v>
      </c>
      <c r="AV922" s="61" t="b">
        <v>0</v>
      </c>
      <c r="AW922" s="61" t="s">
        <v>1702</v>
      </c>
      <c r="AX922" s="61" t="s">
        <v>1702</v>
      </c>
      <c r="AY922" s="61">
        <v>0</v>
      </c>
      <c r="AZ922" s="61">
        <v>0</v>
      </c>
      <c r="BA922" s="61">
        <v>0</v>
      </c>
      <c r="BB922" s="61" t="s">
        <v>4941</v>
      </c>
      <c r="BC922" s="61">
        <v>6</v>
      </c>
      <c r="BD922" s="61" t="b">
        <v>0</v>
      </c>
      <c r="BH922" s="47" t="str">
        <f t="shared" ref="BH922:BH925" si="29">LEFT(O922,4)</f>
        <v>SGCD</v>
      </c>
      <c r="BI922" s="47" t="str">
        <f t="shared" si="28"/>
        <v>Z08</v>
      </c>
      <c r="BJ922" s="47">
        <v>1219</v>
      </c>
    </row>
    <row r="923" spans="1:62" hidden="1">
      <c r="A923" s="61" t="b">
        <v>0</v>
      </c>
      <c r="B923" s="62">
        <v>13298</v>
      </c>
      <c r="C923" s="61" t="s">
        <v>1702</v>
      </c>
      <c r="D923" s="61" t="s">
        <v>6101</v>
      </c>
      <c r="E923" s="61" t="s">
        <v>6533</v>
      </c>
      <c r="F923" s="61" t="s">
        <v>6253</v>
      </c>
      <c r="G923" s="62">
        <v>61</v>
      </c>
      <c r="H923" s="61" t="s">
        <v>628</v>
      </c>
      <c r="I923" s="61" t="s">
        <v>1675</v>
      </c>
      <c r="J923" s="61" t="s">
        <v>6102</v>
      </c>
      <c r="K923" s="61" t="s">
        <v>6533</v>
      </c>
      <c r="L923" s="61" t="s">
        <v>2032</v>
      </c>
      <c r="M923" s="61" t="s">
        <v>1894</v>
      </c>
      <c r="N923" s="61" t="s">
        <v>1702</v>
      </c>
      <c r="O923" s="61" t="s">
        <v>1937</v>
      </c>
      <c r="P923" s="61">
        <v>0.6</v>
      </c>
      <c r="Q923" s="61">
        <v>56</v>
      </c>
      <c r="R923" s="61">
        <v>425</v>
      </c>
      <c r="S923" s="61" t="s">
        <v>3020</v>
      </c>
      <c r="T923" s="61" t="s">
        <v>3020</v>
      </c>
      <c r="U923" s="61" t="s">
        <v>2041</v>
      </c>
      <c r="V923" s="61" t="s">
        <v>7148</v>
      </c>
      <c r="W923" s="61" t="s">
        <v>1938</v>
      </c>
      <c r="X923" s="61" t="s">
        <v>1447</v>
      </c>
      <c r="Y923" s="61" t="s">
        <v>5391</v>
      </c>
      <c r="Z923" s="62">
        <v>100</v>
      </c>
      <c r="AA923" s="61">
        <v>12</v>
      </c>
      <c r="AB923" s="62">
        <v>100</v>
      </c>
      <c r="AC923" s="61">
        <v>12</v>
      </c>
      <c r="AD923" s="62">
        <v>100</v>
      </c>
      <c r="AE923" s="61">
        <v>12</v>
      </c>
      <c r="AF923" s="61" t="s">
        <v>2037</v>
      </c>
      <c r="AG923" s="61" t="s">
        <v>1959</v>
      </c>
      <c r="AH923" s="61" t="s">
        <v>1702</v>
      </c>
      <c r="AI923" s="61">
        <v>0</v>
      </c>
      <c r="AJ923" s="61" t="s">
        <v>6730</v>
      </c>
      <c r="AK923" s="62">
        <v>2026</v>
      </c>
      <c r="AL923" s="62">
        <v>5</v>
      </c>
      <c r="AM923" s="62">
        <v>0</v>
      </c>
      <c r="AN923" s="62">
        <v>0</v>
      </c>
      <c r="AO923" s="62">
        <v>5</v>
      </c>
      <c r="AP923" s="61" t="s">
        <v>628</v>
      </c>
      <c r="AQ923" s="61" t="s">
        <v>1221</v>
      </c>
      <c r="AR923" s="61" t="s">
        <v>3021</v>
      </c>
      <c r="AS923" s="61" t="s">
        <v>5400</v>
      </c>
      <c r="AT923" s="61" t="s">
        <v>6531</v>
      </c>
      <c r="AU923" s="61" t="b">
        <v>0</v>
      </c>
      <c r="AV923" s="61" t="b">
        <v>0</v>
      </c>
      <c r="AW923" s="61" t="s">
        <v>1702</v>
      </c>
      <c r="AX923" s="61" t="s">
        <v>1702</v>
      </c>
      <c r="AY923" s="61">
        <v>0</v>
      </c>
      <c r="AZ923" s="61">
        <v>0</v>
      </c>
      <c r="BA923" s="61">
        <v>0</v>
      </c>
      <c r="BB923" s="61" t="s">
        <v>4941</v>
      </c>
      <c r="BC923" s="61">
        <v>6</v>
      </c>
      <c r="BD923" s="61" t="b">
        <v>0</v>
      </c>
      <c r="BH923" s="47" t="str">
        <f t="shared" si="29"/>
        <v>SGCD</v>
      </c>
      <c r="BI923" s="47" t="str">
        <f t="shared" si="28"/>
        <v>Z08</v>
      </c>
      <c r="BJ923" s="47">
        <v>1219</v>
      </c>
    </row>
    <row r="924" spans="1:62" hidden="1">
      <c r="A924" s="61" t="b">
        <v>0</v>
      </c>
      <c r="B924" s="62">
        <v>13299</v>
      </c>
      <c r="C924" s="61" t="s">
        <v>1702</v>
      </c>
      <c r="D924" s="61" t="s">
        <v>6101</v>
      </c>
      <c r="E924" s="61" t="s">
        <v>7149</v>
      </c>
      <c r="F924" s="61" t="s">
        <v>6253</v>
      </c>
      <c r="G924" s="62" t="s">
        <v>1702</v>
      </c>
      <c r="H924" s="61" t="s">
        <v>628</v>
      </c>
      <c r="I924" s="61" t="s">
        <v>1675</v>
      </c>
      <c r="J924" s="61" t="s">
        <v>6102</v>
      </c>
      <c r="K924" s="61" t="s">
        <v>7149</v>
      </c>
      <c r="L924" s="61" t="s">
        <v>2032</v>
      </c>
      <c r="M924" s="61" t="s">
        <v>1894</v>
      </c>
      <c r="N924" s="61" t="s">
        <v>1702</v>
      </c>
      <c r="O924" s="61" t="s">
        <v>1937</v>
      </c>
      <c r="P924" s="61">
        <v>0.6</v>
      </c>
      <c r="Q924" s="61">
        <v>56</v>
      </c>
      <c r="R924" s="61">
        <v>425</v>
      </c>
      <c r="S924" s="61" t="s">
        <v>3020</v>
      </c>
      <c r="T924" s="61" t="s">
        <v>3020</v>
      </c>
      <c r="U924" s="61" t="s">
        <v>2041</v>
      </c>
      <c r="V924" s="61" t="s">
        <v>7148</v>
      </c>
      <c r="W924" s="61" t="s">
        <v>1938</v>
      </c>
      <c r="X924" s="61" t="s">
        <v>1447</v>
      </c>
      <c r="Y924" s="61" t="s">
        <v>5391</v>
      </c>
      <c r="Z924" s="62">
        <v>52</v>
      </c>
      <c r="AA924" s="61">
        <v>5</v>
      </c>
      <c r="AB924" s="62">
        <v>52</v>
      </c>
      <c r="AC924" s="61">
        <v>5</v>
      </c>
      <c r="AD924" s="62">
        <v>52</v>
      </c>
      <c r="AE924" s="61">
        <v>5</v>
      </c>
      <c r="AF924" s="61" t="s">
        <v>2037</v>
      </c>
      <c r="AG924" s="61" t="s">
        <v>1959</v>
      </c>
      <c r="AH924" s="61" t="s">
        <v>1702</v>
      </c>
      <c r="AI924" s="61">
        <v>0</v>
      </c>
      <c r="AJ924" s="61" t="s">
        <v>6730</v>
      </c>
      <c r="AK924" s="62">
        <v>2026</v>
      </c>
      <c r="AL924" s="62">
        <v>5</v>
      </c>
      <c r="AM924" s="62">
        <v>0</v>
      </c>
      <c r="AN924" s="62">
        <v>0</v>
      </c>
      <c r="AO924" s="62">
        <v>5</v>
      </c>
      <c r="AP924" s="61" t="s">
        <v>628</v>
      </c>
      <c r="AQ924" s="61" t="s">
        <v>1221</v>
      </c>
      <c r="AR924" s="61" t="s">
        <v>3021</v>
      </c>
      <c r="AS924" s="61" t="s">
        <v>5400</v>
      </c>
      <c r="AT924" s="61" t="s">
        <v>1702</v>
      </c>
      <c r="AU924" s="61" t="b">
        <v>0</v>
      </c>
      <c r="AV924" s="61" t="b">
        <v>0</v>
      </c>
      <c r="AW924" s="61" t="s">
        <v>1702</v>
      </c>
      <c r="AX924" s="61" t="s">
        <v>1702</v>
      </c>
      <c r="AY924" s="61">
        <v>0</v>
      </c>
      <c r="AZ924" s="61">
        <v>0</v>
      </c>
      <c r="BA924" s="61">
        <v>0</v>
      </c>
      <c r="BB924" s="61" t="s">
        <v>4941</v>
      </c>
      <c r="BC924" s="61">
        <v>6</v>
      </c>
      <c r="BD924" s="61" t="b">
        <v>0</v>
      </c>
      <c r="BH924" s="47" t="str">
        <f t="shared" si="29"/>
        <v>SGCD</v>
      </c>
      <c r="BI924" s="47" t="str">
        <f t="shared" si="28"/>
        <v>Z08</v>
      </c>
      <c r="BJ924" s="47">
        <v>1219</v>
      </c>
    </row>
    <row r="925" spans="1:62" hidden="1">
      <c r="A925" s="61" t="b">
        <v>0</v>
      </c>
      <c r="B925" s="62">
        <v>13300</v>
      </c>
      <c r="C925" s="61" t="s">
        <v>1702</v>
      </c>
      <c r="D925" s="61" t="s">
        <v>6103</v>
      </c>
      <c r="E925" s="61" t="s">
        <v>6107</v>
      </c>
      <c r="F925" s="61" t="s">
        <v>5680</v>
      </c>
      <c r="G925" s="62" t="s">
        <v>1702</v>
      </c>
      <c r="H925" s="61" t="s">
        <v>674</v>
      </c>
      <c r="I925" s="61" t="s">
        <v>1675</v>
      </c>
      <c r="J925" s="61" t="s">
        <v>6104</v>
      </c>
      <c r="K925" s="61" t="s">
        <v>6108</v>
      </c>
      <c r="L925" s="61" t="s">
        <v>2032</v>
      </c>
      <c r="M925" s="61" t="s">
        <v>1894</v>
      </c>
      <c r="N925" s="61" t="s">
        <v>1702</v>
      </c>
      <c r="O925" s="61" t="s">
        <v>1937</v>
      </c>
      <c r="P925" s="61">
        <v>0.6</v>
      </c>
      <c r="Q925" s="61">
        <v>900</v>
      </c>
      <c r="R925" s="61">
        <v>900</v>
      </c>
      <c r="S925" s="61" t="s">
        <v>2347</v>
      </c>
      <c r="T925" s="61" t="s">
        <v>1702</v>
      </c>
      <c r="U925" s="61" t="s">
        <v>2041</v>
      </c>
      <c r="V925" s="61" t="s">
        <v>6105</v>
      </c>
      <c r="W925" s="61" t="s">
        <v>1938</v>
      </c>
      <c r="X925" s="61" t="s">
        <v>1447</v>
      </c>
      <c r="Y925" s="61" t="s">
        <v>5391</v>
      </c>
      <c r="Z925" s="62">
        <v>18</v>
      </c>
      <c r="AA925" s="61">
        <v>69</v>
      </c>
      <c r="AB925" s="62">
        <v>18</v>
      </c>
      <c r="AC925" s="61">
        <v>69</v>
      </c>
      <c r="AD925" s="62">
        <v>18</v>
      </c>
      <c r="AE925" s="61">
        <v>69</v>
      </c>
      <c r="AF925" s="61" t="s">
        <v>5675</v>
      </c>
      <c r="AG925" s="61" t="s">
        <v>3734</v>
      </c>
      <c r="AH925" s="61" t="s">
        <v>6109</v>
      </c>
      <c r="AI925" s="61">
        <v>0</v>
      </c>
      <c r="AJ925" s="61" t="s">
        <v>5477</v>
      </c>
      <c r="AK925" s="62">
        <v>2026</v>
      </c>
      <c r="AL925" s="62">
        <v>4</v>
      </c>
      <c r="AM925" s="62">
        <v>0</v>
      </c>
      <c r="AN925" s="62">
        <v>1</v>
      </c>
      <c r="AO925" s="62">
        <v>9</v>
      </c>
      <c r="AP925" s="61" t="s">
        <v>674</v>
      </c>
      <c r="AQ925" s="61" t="s">
        <v>1547</v>
      </c>
      <c r="AR925" s="61" t="s">
        <v>2349</v>
      </c>
      <c r="AS925" s="61" t="s">
        <v>6106</v>
      </c>
      <c r="AT925" s="61" t="s">
        <v>1702</v>
      </c>
      <c r="AU925" s="61" t="b">
        <v>1</v>
      </c>
      <c r="AV925" s="61" t="b">
        <v>0</v>
      </c>
      <c r="AW925" s="61" t="s">
        <v>1702</v>
      </c>
      <c r="AX925" s="61" t="s">
        <v>1702</v>
      </c>
      <c r="AY925" s="61">
        <v>0</v>
      </c>
      <c r="AZ925" s="61">
        <v>0</v>
      </c>
      <c r="BA925" s="61">
        <v>0</v>
      </c>
      <c r="BB925" s="61" t="s">
        <v>4941</v>
      </c>
      <c r="BC925" s="61">
        <v>6</v>
      </c>
      <c r="BD925" s="61" t="b">
        <v>0</v>
      </c>
      <c r="BH925" s="47" t="str">
        <f t="shared" si="29"/>
        <v>SGCD</v>
      </c>
      <c r="BI925" s="47" t="str">
        <f t="shared" si="28"/>
        <v>Z08</v>
      </c>
      <c r="BJ925" s="47">
        <v>915</v>
      </c>
    </row>
    <row r="926" spans="1:62" hidden="1">
      <c r="A926" s="61" t="b">
        <v>0</v>
      </c>
      <c r="B926" s="62">
        <v>13301</v>
      </c>
      <c r="C926" s="61" t="s">
        <v>1702</v>
      </c>
      <c r="D926" s="61" t="s">
        <v>6110</v>
      </c>
      <c r="E926" s="61" t="s">
        <v>7150</v>
      </c>
      <c r="F926" s="61" t="s">
        <v>4851</v>
      </c>
      <c r="G926" s="62" t="s">
        <v>1702</v>
      </c>
      <c r="H926" s="61" t="s">
        <v>1640</v>
      </c>
      <c r="I926" s="61" t="s">
        <v>1675</v>
      </c>
      <c r="J926" s="61" t="s">
        <v>6111</v>
      </c>
      <c r="K926" s="61" t="s">
        <v>7150</v>
      </c>
      <c r="L926" s="61" t="s">
        <v>2032</v>
      </c>
      <c r="M926" s="61" t="s">
        <v>1894</v>
      </c>
      <c r="N926" s="61" t="s">
        <v>1702</v>
      </c>
      <c r="O926" s="61" t="s">
        <v>1941</v>
      </c>
      <c r="P926" s="61">
        <v>1.6</v>
      </c>
      <c r="Q926" s="61">
        <v>68</v>
      </c>
      <c r="R926" s="61">
        <v>1200</v>
      </c>
      <c r="S926" s="61" t="s">
        <v>5634</v>
      </c>
      <c r="T926" s="61" t="s">
        <v>5634</v>
      </c>
      <c r="U926" s="61" t="s">
        <v>2041</v>
      </c>
      <c r="V926" s="61" t="s">
        <v>7151</v>
      </c>
      <c r="W926" s="61" t="s">
        <v>1938</v>
      </c>
      <c r="X926" s="61" t="s">
        <v>1447</v>
      </c>
      <c r="Y926" s="61" t="s">
        <v>5391</v>
      </c>
      <c r="Z926" s="62">
        <v>5</v>
      </c>
      <c r="AA926" s="61">
        <v>5</v>
      </c>
      <c r="AB926" s="62">
        <v>5</v>
      </c>
      <c r="AC926" s="61">
        <v>5</v>
      </c>
      <c r="AD926" s="62">
        <v>5</v>
      </c>
      <c r="AE926" s="61">
        <v>5</v>
      </c>
      <c r="AF926" s="61" t="s">
        <v>2237</v>
      </c>
      <c r="AG926" s="61" t="s">
        <v>1959</v>
      </c>
      <c r="AH926" s="61" t="s">
        <v>1702</v>
      </c>
      <c r="AI926" s="61">
        <v>0</v>
      </c>
      <c r="AJ926" s="61" t="s">
        <v>6222</v>
      </c>
      <c r="AK926" s="62">
        <v>2026</v>
      </c>
      <c r="AL926" s="62">
        <v>5</v>
      </c>
      <c r="AM926" s="62">
        <v>0</v>
      </c>
      <c r="AN926" s="62">
        <v>0</v>
      </c>
      <c r="AO926" s="62">
        <v>13</v>
      </c>
      <c r="AP926" s="61" t="s">
        <v>1640</v>
      </c>
      <c r="AQ926" s="61" t="s">
        <v>1221</v>
      </c>
      <c r="AR926" s="61" t="s">
        <v>5636</v>
      </c>
      <c r="AS926" s="61" t="s">
        <v>5390</v>
      </c>
      <c r="AT926" s="61" t="s">
        <v>1702</v>
      </c>
      <c r="AU926" s="61" t="b">
        <v>0</v>
      </c>
      <c r="AV926" s="61" t="b">
        <v>0</v>
      </c>
      <c r="AW926" s="61" t="s">
        <v>1702</v>
      </c>
      <c r="AX926" s="61" t="s">
        <v>1702</v>
      </c>
      <c r="AY926" s="61">
        <v>0</v>
      </c>
      <c r="AZ926" s="61">
        <v>0</v>
      </c>
      <c r="BA926" s="61">
        <v>0</v>
      </c>
      <c r="BB926" s="61" t="s">
        <v>4941</v>
      </c>
      <c r="BC926" s="61">
        <v>17</v>
      </c>
      <c r="BD926" s="61" t="b">
        <v>0</v>
      </c>
      <c r="BH926" s="47" t="s">
        <v>1197</v>
      </c>
      <c r="BI926" s="47" t="str">
        <f t="shared" si="28"/>
        <v>Z18</v>
      </c>
      <c r="BJ926" s="47">
        <v>1219</v>
      </c>
    </row>
    <row r="927" spans="1:62" hidden="1">
      <c r="A927" s="61" t="b">
        <v>0</v>
      </c>
      <c r="B927" s="62">
        <v>13302</v>
      </c>
      <c r="C927" s="61" t="s">
        <v>1702</v>
      </c>
      <c r="D927" s="61" t="s">
        <v>6110</v>
      </c>
      <c r="E927" s="61" t="s">
        <v>7152</v>
      </c>
      <c r="F927" s="61" t="s">
        <v>2069</v>
      </c>
      <c r="G927" s="62" t="s">
        <v>1702</v>
      </c>
      <c r="H927" s="61" t="s">
        <v>1640</v>
      </c>
      <c r="I927" s="61" t="s">
        <v>1675</v>
      </c>
      <c r="J927" s="61" t="s">
        <v>6111</v>
      </c>
      <c r="K927" s="61" t="s">
        <v>7152</v>
      </c>
      <c r="L927" s="61" t="s">
        <v>2032</v>
      </c>
      <c r="M927" s="61" t="s">
        <v>1894</v>
      </c>
      <c r="N927" s="61" t="s">
        <v>1702</v>
      </c>
      <c r="O927" s="61" t="s">
        <v>1941</v>
      </c>
      <c r="P927" s="61">
        <v>1.6</v>
      </c>
      <c r="Q927" s="61">
        <v>68</v>
      </c>
      <c r="R927" s="61">
        <v>1200</v>
      </c>
      <c r="S927" s="61" t="s">
        <v>5634</v>
      </c>
      <c r="T927" s="61" t="s">
        <v>5634</v>
      </c>
      <c r="U927" s="61" t="s">
        <v>2041</v>
      </c>
      <c r="V927" s="61" t="s">
        <v>7151</v>
      </c>
      <c r="W927" s="61" t="s">
        <v>1938</v>
      </c>
      <c r="X927" s="61" t="s">
        <v>1447</v>
      </c>
      <c r="Y927" s="61" t="s">
        <v>5391</v>
      </c>
      <c r="Z927" s="62">
        <v>110</v>
      </c>
      <c r="AA927" s="61">
        <v>116</v>
      </c>
      <c r="AB927" s="62">
        <v>110</v>
      </c>
      <c r="AC927" s="61">
        <v>116</v>
      </c>
      <c r="AD927" s="62">
        <v>110</v>
      </c>
      <c r="AE927" s="61">
        <v>116</v>
      </c>
      <c r="AF927" s="61" t="s">
        <v>2237</v>
      </c>
      <c r="AG927" s="61" t="s">
        <v>1959</v>
      </c>
      <c r="AH927" s="61" t="s">
        <v>1702</v>
      </c>
      <c r="AI927" s="61">
        <v>0</v>
      </c>
      <c r="AJ927" s="61" t="s">
        <v>6222</v>
      </c>
      <c r="AK927" s="62">
        <v>2026</v>
      </c>
      <c r="AL927" s="62">
        <v>5</v>
      </c>
      <c r="AM927" s="62">
        <v>0</v>
      </c>
      <c r="AN927" s="62">
        <v>0</v>
      </c>
      <c r="AO927" s="62">
        <v>13</v>
      </c>
      <c r="AP927" s="61" t="s">
        <v>1640</v>
      </c>
      <c r="AQ927" s="61" t="s">
        <v>1221</v>
      </c>
      <c r="AR927" s="61" t="s">
        <v>5636</v>
      </c>
      <c r="AS927" s="61" t="s">
        <v>5390</v>
      </c>
      <c r="AT927" s="61" t="s">
        <v>1702</v>
      </c>
      <c r="AU927" s="61" t="b">
        <v>0</v>
      </c>
      <c r="AV927" s="61" t="b">
        <v>0</v>
      </c>
      <c r="AW927" s="61" t="s">
        <v>1702</v>
      </c>
      <c r="AX927" s="61" t="s">
        <v>1702</v>
      </c>
      <c r="AY927" s="61">
        <v>0</v>
      </c>
      <c r="AZ927" s="61">
        <v>0</v>
      </c>
      <c r="BA927" s="61">
        <v>0</v>
      </c>
      <c r="BB927" s="61" t="s">
        <v>4941</v>
      </c>
      <c r="BC927" s="61">
        <v>17</v>
      </c>
      <c r="BD927" s="61" t="b">
        <v>0</v>
      </c>
      <c r="BH927" s="47" t="s">
        <v>1197</v>
      </c>
      <c r="BI927" s="47" t="str">
        <f t="shared" si="28"/>
        <v>Z18</v>
      </c>
      <c r="BJ927" s="47">
        <v>1219</v>
      </c>
    </row>
    <row r="928" spans="1:62" hidden="1">
      <c r="A928" s="61" t="b">
        <v>0</v>
      </c>
      <c r="B928" s="62">
        <v>13303</v>
      </c>
      <c r="C928" s="61" t="s">
        <v>1702</v>
      </c>
      <c r="D928" s="61" t="s">
        <v>5388</v>
      </c>
      <c r="E928" s="61" t="s">
        <v>6117</v>
      </c>
      <c r="F928" s="61" t="s">
        <v>6116</v>
      </c>
      <c r="G928" s="62" t="s">
        <v>1702</v>
      </c>
      <c r="H928" s="61" t="s">
        <v>46</v>
      </c>
      <c r="I928" s="61" t="s">
        <v>1675</v>
      </c>
      <c r="J928" s="61" t="s">
        <v>5389</v>
      </c>
      <c r="K928" s="61" t="s">
        <v>6117</v>
      </c>
      <c r="L928" s="61" t="s">
        <v>2032</v>
      </c>
      <c r="M928" s="61" t="s">
        <v>1894</v>
      </c>
      <c r="N928" s="61" t="s">
        <v>1702</v>
      </c>
      <c r="O928" s="61" t="s">
        <v>1941</v>
      </c>
      <c r="P928" s="61">
        <v>1.6</v>
      </c>
      <c r="Q928" s="61">
        <v>156</v>
      </c>
      <c r="R928" s="61">
        <v>0</v>
      </c>
      <c r="S928" s="61" t="s">
        <v>5129</v>
      </c>
      <c r="T928" s="61" t="s">
        <v>5129</v>
      </c>
      <c r="U928" s="61" t="s">
        <v>2041</v>
      </c>
      <c r="V928" s="61" t="s">
        <v>6115</v>
      </c>
      <c r="W928" s="61" t="s">
        <v>1938</v>
      </c>
      <c r="X928" s="61" t="s">
        <v>1447</v>
      </c>
      <c r="Y928" s="61" t="s">
        <v>5391</v>
      </c>
      <c r="Z928" s="62">
        <v>1</v>
      </c>
      <c r="AA928" s="61">
        <v>388</v>
      </c>
      <c r="AB928" s="62">
        <v>1</v>
      </c>
      <c r="AC928" s="61">
        <v>388</v>
      </c>
      <c r="AD928" s="62">
        <v>1</v>
      </c>
      <c r="AE928" s="61">
        <v>388</v>
      </c>
      <c r="AF928" s="61" t="s">
        <v>3162</v>
      </c>
      <c r="AG928" s="61" t="s">
        <v>1959</v>
      </c>
      <c r="AH928" s="61" t="s">
        <v>1702</v>
      </c>
      <c r="AI928" s="61">
        <v>0</v>
      </c>
      <c r="AJ928" s="61" t="s">
        <v>5488</v>
      </c>
      <c r="AK928" s="62">
        <v>2026</v>
      </c>
      <c r="AL928" s="62">
        <v>4</v>
      </c>
      <c r="AM928" s="62">
        <v>0</v>
      </c>
      <c r="AN928" s="62">
        <v>1</v>
      </c>
      <c r="AO928" s="62">
        <v>7</v>
      </c>
      <c r="AP928" s="61" t="s">
        <v>46</v>
      </c>
      <c r="AQ928" s="61" t="s">
        <v>1227</v>
      </c>
      <c r="AR928" s="61" t="s">
        <v>5129</v>
      </c>
      <c r="AS928" s="61" t="s">
        <v>5390</v>
      </c>
      <c r="AT928" s="61" t="s">
        <v>1702</v>
      </c>
      <c r="AU928" s="61" t="b">
        <v>1</v>
      </c>
      <c r="AV928" s="61" t="b">
        <v>0</v>
      </c>
      <c r="AW928" s="61" t="s">
        <v>1702</v>
      </c>
      <c r="AX928" s="61" t="s">
        <v>1702</v>
      </c>
      <c r="AY928" s="61">
        <v>0</v>
      </c>
      <c r="AZ928" s="61">
        <v>0</v>
      </c>
      <c r="BA928" s="61">
        <v>0</v>
      </c>
      <c r="BB928" s="61" t="s">
        <v>4941</v>
      </c>
      <c r="BC928" s="61">
        <v>17</v>
      </c>
      <c r="BD928" s="61" t="b">
        <v>0</v>
      </c>
      <c r="BH928" s="47" t="s">
        <v>1197</v>
      </c>
      <c r="BI928" s="47" t="str">
        <f t="shared" si="28"/>
        <v>Z18</v>
      </c>
      <c r="BJ928" s="47">
        <v>1219</v>
      </c>
    </row>
    <row r="929" spans="1:62" hidden="1">
      <c r="A929" s="61" t="b">
        <v>0</v>
      </c>
      <c r="B929" s="62">
        <v>13304</v>
      </c>
      <c r="C929" s="61" t="s">
        <v>1702</v>
      </c>
      <c r="D929" s="61" t="s">
        <v>5388</v>
      </c>
      <c r="E929" s="61" t="s">
        <v>6118</v>
      </c>
      <c r="F929" s="61" t="s">
        <v>1702</v>
      </c>
      <c r="G929" s="62" t="s">
        <v>1702</v>
      </c>
      <c r="H929" s="61" t="s">
        <v>1702</v>
      </c>
      <c r="I929" s="61" t="s">
        <v>1675</v>
      </c>
      <c r="J929" s="61" t="s">
        <v>5389</v>
      </c>
      <c r="K929" s="61" t="s">
        <v>6118</v>
      </c>
      <c r="L929" s="61" t="s">
        <v>2032</v>
      </c>
      <c r="M929" s="61" t="s">
        <v>1894</v>
      </c>
      <c r="N929" s="61" t="s">
        <v>1702</v>
      </c>
      <c r="O929" s="61" t="s">
        <v>1941</v>
      </c>
      <c r="P929" s="61">
        <v>1.6</v>
      </c>
      <c r="Q929" s="61">
        <v>122</v>
      </c>
      <c r="R929" s="61">
        <v>0</v>
      </c>
      <c r="S929" s="61" t="s">
        <v>6119</v>
      </c>
      <c r="T929" s="61" t="s">
        <v>6119</v>
      </c>
      <c r="U929" s="61" t="s">
        <v>2041</v>
      </c>
      <c r="V929" s="61" t="s">
        <v>6115</v>
      </c>
      <c r="W929" s="61" t="s">
        <v>1938</v>
      </c>
      <c r="X929" s="61" t="s">
        <v>1447</v>
      </c>
      <c r="Y929" s="61" t="s">
        <v>5391</v>
      </c>
      <c r="Z929" s="62">
        <v>1</v>
      </c>
      <c r="AA929" s="61">
        <v>303</v>
      </c>
      <c r="AB929" s="62">
        <v>1</v>
      </c>
      <c r="AC929" s="61">
        <v>303</v>
      </c>
      <c r="AD929" s="62">
        <v>1</v>
      </c>
      <c r="AE929" s="61">
        <v>303</v>
      </c>
      <c r="AF929" s="61" t="s">
        <v>2537</v>
      </c>
      <c r="AG929" s="61" t="s">
        <v>1959</v>
      </c>
      <c r="AH929" s="61" t="s">
        <v>1702</v>
      </c>
      <c r="AI929" s="61">
        <v>0</v>
      </c>
      <c r="AJ929" s="61" t="s">
        <v>5488</v>
      </c>
      <c r="AK929" s="62">
        <v>2026</v>
      </c>
      <c r="AL929" s="62">
        <v>4</v>
      </c>
      <c r="AM929" s="62">
        <v>0</v>
      </c>
      <c r="AN929" s="62">
        <v>1</v>
      </c>
      <c r="AO929" s="62">
        <v>7</v>
      </c>
      <c r="AP929" s="61" t="s">
        <v>1702</v>
      </c>
      <c r="AQ929" s="61" t="s">
        <v>1702</v>
      </c>
      <c r="AR929" s="61" t="s">
        <v>1702</v>
      </c>
      <c r="AS929" s="61" t="s">
        <v>5390</v>
      </c>
      <c r="AT929" s="61" t="s">
        <v>1702</v>
      </c>
      <c r="AU929" s="61" t="b">
        <v>1</v>
      </c>
      <c r="AV929" s="61" t="b">
        <v>0</v>
      </c>
      <c r="AW929" s="61" t="s">
        <v>1702</v>
      </c>
      <c r="AX929" s="61" t="s">
        <v>1702</v>
      </c>
      <c r="AY929" s="61">
        <v>0</v>
      </c>
      <c r="AZ929" s="61">
        <v>0</v>
      </c>
      <c r="BA929" s="61">
        <v>0</v>
      </c>
      <c r="BB929" s="61" t="s">
        <v>4941</v>
      </c>
      <c r="BC929" s="61">
        <v>17</v>
      </c>
      <c r="BD929" s="61" t="b">
        <v>0</v>
      </c>
      <c r="BH929" s="47" t="s">
        <v>1197</v>
      </c>
      <c r="BI929" s="47" t="str">
        <f t="shared" si="28"/>
        <v>Z18</v>
      </c>
      <c r="BJ929" s="47">
        <v>1219</v>
      </c>
    </row>
    <row r="930" spans="1:62" hidden="1">
      <c r="A930" s="61" t="b">
        <v>0</v>
      </c>
      <c r="B930" s="62">
        <v>13305</v>
      </c>
      <c r="C930" s="61" t="s">
        <v>7153</v>
      </c>
      <c r="D930" s="61" t="s">
        <v>5388</v>
      </c>
      <c r="E930" s="61" t="s">
        <v>6120</v>
      </c>
      <c r="F930" s="61" t="s">
        <v>1702</v>
      </c>
      <c r="G930" s="62" t="s">
        <v>1702</v>
      </c>
      <c r="H930" s="61" t="s">
        <v>1702</v>
      </c>
      <c r="I930" s="61" t="s">
        <v>1675</v>
      </c>
      <c r="J930" s="61" t="s">
        <v>5389</v>
      </c>
      <c r="K930" s="61" t="s">
        <v>6120</v>
      </c>
      <c r="L930" s="61" t="s">
        <v>2032</v>
      </c>
      <c r="M930" s="61" t="s">
        <v>1894</v>
      </c>
      <c r="N930" s="61" t="s">
        <v>1702</v>
      </c>
      <c r="O930" s="61" t="s">
        <v>1941</v>
      </c>
      <c r="P930" s="61">
        <v>1.6</v>
      </c>
      <c r="Q930" s="61">
        <v>292</v>
      </c>
      <c r="R930" s="61">
        <v>0</v>
      </c>
      <c r="S930" s="61" t="s">
        <v>6121</v>
      </c>
      <c r="T930" s="61" t="s">
        <v>6121</v>
      </c>
      <c r="U930" s="61" t="s">
        <v>2041</v>
      </c>
      <c r="V930" s="61" t="s">
        <v>6122</v>
      </c>
      <c r="W930" s="61" t="s">
        <v>1938</v>
      </c>
      <c r="X930" s="61" t="s">
        <v>1447</v>
      </c>
      <c r="Y930" s="61" t="s">
        <v>5391</v>
      </c>
      <c r="Z930" s="62">
        <v>1</v>
      </c>
      <c r="AA930" s="61">
        <v>1092</v>
      </c>
      <c r="AB930" s="62">
        <v>1</v>
      </c>
      <c r="AC930" s="61">
        <v>0</v>
      </c>
      <c r="AD930" s="62">
        <v>1</v>
      </c>
      <c r="AE930" s="61">
        <v>432</v>
      </c>
      <c r="AF930" s="61" t="s">
        <v>3418</v>
      </c>
      <c r="AG930" s="61" t="s">
        <v>1958</v>
      </c>
      <c r="AH930" s="61" t="s">
        <v>1702</v>
      </c>
      <c r="AI930" s="61">
        <v>0</v>
      </c>
      <c r="AJ930" s="61" t="s">
        <v>5493</v>
      </c>
      <c r="AK930" s="62">
        <v>2026</v>
      </c>
      <c r="AL930" s="62">
        <v>4</v>
      </c>
      <c r="AM930" s="62">
        <v>0</v>
      </c>
      <c r="AN930" s="62">
        <v>1</v>
      </c>
      <c r="AO930" s="62">
        <v>8</v>
      </c>
      <c r="AP930" s="61" t="s">
        <v>1702</v>
      </c>
      <c r="AQ930" s="61" t="s">
        <v>1702</v>
      </c>
      <c r="AR930" s="61" t="s">
        <v>1702</v>
      </c>
      <c r="AS930" s="61" t="s">
        <v>5390</v>
      </c>
      <c r="AT930" s="61" t="s">
        <v>1702</v>
      </c>
      <c r="AU930" s="61" t="b">
        <v>1</v>
      </c>
      <c r="AV930" s="61" t="b">
        <v>0</v>
      </c>
      <c r="AW930" s="61" t="s">
        <v>1702</v>
      </c>
      <c r="AX930" s="61" t="s">
        <v>1702</v>
      </c>
      <c r="AY930" s="61">
        <v>0</v>
      </c>
      <c r="AZ930" s="61">
        <v>0</v>
      </c>
      <c r="BA930" s="61">
        <v>0</v>
      </c>
      <c r="BB930" s="61" t="s">
        <v>4941</v>
      </c>
      <c r="BC930" s="61">
        <v>17</v>
      </c>
      <c r="BD930" s="61" t="b">
        <v>0</v>
      </c>
      <c r="BH930" s="47" t="s">
        <v>1197</v>
      </c>
      <c r="BI930" s="47" t="str">
        <f t="shared" si="28"/>
        <v>Z18</v>
      </c>
      <c r="BJ930" s="47">
        <v>1219</v>
      </c>
    </row>
    <row r="931" spans="1:62" hidden="1">
      <c r="A931" s="61" t="b">
        <v>0</v>
      </c>
      <c r="B931" s="62">
        <v>13306</v>
      </c>
      <c r="C931" s="61" t="s">
        <v>7154</v>
      </c>
      <c r="D931" s="61" t="s">
        <v>5388</v>
      </c>
      <c r="E931" s="61" t="s">
        <v>7155</v>
      </c>
      <c r="F931" s="61" t="s">
        <v>5489</v>
      </c>
      <c r="G931" s="62" t="s">
        <v>1702</v>
      </c>
      <c r="H931" s="61" t="s">
        <v>1323</v>
      </c>
      <c r="I931" s="61" t="s">
        <v>1675</v>
      </c>
      <c r="J931" s="61" t="s">
        <v>5389</v>
      </c>
      <c r="K931" s="61" t="s">
        <v>7155</v>
      </c>
      <c r="L931" s="61" t="s">
        <v>2032</v>
      </c>
      <c r="M931" s="61" t="s">
        <v>1894</v>
      </c>
      <c r="N931" s="61" t="s">
        <v>1702</v>
      </c>
      <c r="O931" s="61" t="s">
        <v>1941</v>
      </c>
      <c r="P931" s="61">
        <v>1.6</v>
      </c>
      <c r="Q931" s="61">
        <v>212</v>
      </c>
      <c r="R931" s="61">
        <v>1223</v>
      </c>
      <c r="S931" s="61" t="s">
        <v>7156</v>
      </c>
      <c r="T931" s="61" t="s">
        <v>7156</v>
      </c>
      <c r="U931" s="61" t="s">
        <v>2041</v>
      </c>
      <c r="V931" s="61" t="s">
        <v>7157</v>
      </c>
      <c r="W931" s="61" t="s">
        <v>1938</v>
      </c>
      <c r="X931" s="61" t="s">
        <v>1447</v>
      </c>
      <c r="Y931" s="61" t="s">
        <v>5391</v>
      </c>
      <c r="Z931" s="62">
        <v>112</v>
      </c>
      <c r="AA931" s="61">
        <v>369</v>
      </c>
      <c r="AB931" s="62">
        <v>112</v>
      </c>
      <c r="AC931" s="61">
        <v>0</v>
      </c>
      <c r="AD931" s="62">
        <v>112</v>
      </c>
      <c r="AE931" s="61">
        <v>369</v>
      </c>
      <c r="AF931" s="61" t="s">
        <v>2206</v>
      </c>
      <c r="AG931" s="61" t="s">
        <v>1958</v>
      </c>
      <c r="AH931" s="61" t="s">
        <v>1702</v>
      </c>
      <c r="AI931" s="61">
        <v>0</v>
      </c>
      <c r="AJ931" s="61" t="s">
        <v>7094</v>
      </c>
      <c r="AK931" s="62">
        <v>2026</v>
      </c>
      <c r="AL931" s="62">
        <v>4</v>
      </c>
      <c r="AM931" s="62">
        <v>0</v>
      </c>
      <c r="AN931" s="62">
        <v>0</v>
      </c>
      <c r="AO931" s="62">
        <v>26</v>
      </c>
      <c r="AP931" s="61" t="s">
        <v>1323</v>
      </c>
      <c r="AQ931" s="61" t="s">
        <v>1221</v>
      </c>
      <c r="AR931" s="61" t="s">
        <v>7158</v>
      </c>
      <c r="AS931" s="61" t="s">
        <v>5390</v>
      </c>
      <c r="AT931" s="61" t="s">
        <v>1702</v>
      </c>
      <c r="AU931" s="61" t="b">
        <v>1</v>
      </c>
      <c r="AV931" s="61" t="b">
        <v>0</v>
      </c>
      <c r="AW931" s="61" t="s">
        <v>1702</v>
      </c>
      <c r="AX931" s="61" t="s">
        <v>1702</v>
      </c>
      <c r="AY931" s="61">
        <v>0</v>
      </c>
      <c r="AZ931" s="61">
        <v>0</v>
      </c>
      <c r="BA931" s="61">
        <v>0</v>
      </c>
      <c r="BB931" s="61" t="s">
        <v>4941</v>
      </c>
      <c r="BC931" s="61">
        <v>17</v>
      </c>
      <c r="BD931" s="61" t="b">
        <v>0</v>
      </c>
      <c r="BH931" s="47" t="s">
        <v>1197</v>
      </c>
      <c r="BI931" s="47" t="str">
        <f t="shared" si="28"/>
        <v>Z18</v>
      </c>
      <c r="BJ931" s="47">
        <v>1219</v>
      </c>
    </row>
    <row r="932" spans="1:62" hidden="1">
      <c r="A932" s="61" t="b">
        <v>0</v>
      </c>
      <c r="B932" s="62">
        <v>13307</v>
      </c>
      <c r="C932" s="61" t="s">
        <v>1702</v>
      </c>
      <c r="D932" s="61" t="s">
        <v>5388</v>
      </c>
      <c r="E932" s="61" t="s">
        <v>7159</v>
      </c>
      <c r="F932" s="61" t="s">
        <v>6253</v>
      </c>
      <c r="G932" s="62" t="s">
        <v>1702</v>
      </c>
      <c r="H932" s="61" t="s">
        <v>242</v>
      </c>
      <c r="I932" s="61" t="s">
        <v>1675</v>
      </c>
      <c r="J932" s="61" t="s">
        <v>5389</v>
      </c>
      <c r="K932" s="61" t="s">
        <v>7159</v>
      </c>
      <c r="L932" s="61" t="s">
        <v>2032</v>
      </c>
      <c r="M932" s="61" t="s">
        <v>1894</v>
      </c>
      <c r="N932" s="61" t="s">
        <v>1702</v>
      </c>
      <c r="O932" s="61" t="s">
        <v>1941</v>
      </c>
      <c r="P932" s="61">
        <v>1.6</v>
      </c>
      <c r="Q932" s="61">
        <v>178</v>
      </c>
      <c r="R932" s="61">
        <v>550</v>
      </c>
      <c r="S932" s="61" t="s">
        <v>3270</v>
      </c>
      <c r="T932" s="61" t="s">
        <v>5633</v>
      </c>
      <c r="U932" s="61" t="s">
        <v>2041</v>
      </c>
      <c r="V932" s="61" t="s">
        <v>7160</v>
      </c>
      <c r="W932" s="61" t="s">
        <v>1938</v>
      </c>
      <c r="X932" s="61" t="s">
        <v>1447</v>
      </c>
      <c r="Y932" s="61" t="s">
        <v>5391</v>
      </c>
      <c r="Z932" s="62">
        <v>22</v>
      </c>
      <c r="AA932" s="61">
        <v>28</v>
      </c>
      <c r="AB932" s="62">
        <v>22</v>
      </c>
      <c r="AC932" s="61">
        <v>28</v>
      </c>
      <c r="AD932" s="62">
        <v>22</v>
      </c>
      <c r="AE932" s="61">
        <v>28</v>
      </c>
      <c r="AF932" s="61" t="s">
        <v>2077</v>
      </c>
      <c r="AG932" s="61" t="s">
        <v>1959</v>
      </c>
      <c r="AH932" s="61" t="s">
        <v>1702</v>
      </c>
      <c r="AI932" s="61">
        <v>0</v>
      </c>
      <c r="AJ932" s="61" t="s">
        <v>6229</v>
      </c>
      <c r="AK932" s="62">
        <v>2026</v>
      </c>
      <c r="AL932" s="62">
        <v>5</v>
      </c>
      <c r="AM932" s="62">
        <v>0</v>
      </c>
      <c r="AN932" s="62">
        <v>0</v>
      </c>
      <c r="AO932" s="62">
        <v>12</v>
      </c>
      <c r="AP932" s="61" t="s">
        <v>242</v>
      </c>
      <c r="AQ932" s="61" t="s">
        <v>1221</v>
      </c>
      <c r="AR932" s="61" t="s">
        <v>6369</v>
      </c>
      <c r="AS932" s="61" t="s">
        <v>5390</v>
      </c>
      <c r="AT932" s="61" t="s">
        <v>1702</v>
      </c>
      <c r="AU932" s="61" t="b">
        <v>0</v>
      </c>
      <c r="AV932" s="61" t="b">
        <v>0</v>
      </c>
      <c r="AW932" s="61" t="s">
        <v>1702</v>
      </c>
      <c r="AX932" s="61" t="s">
        <v>1702</v>
      </c>
      <c r="AY932" s="61">
        <v>0</v>
      </c>
      <c r="AZ932" s="61">
        <v>0</v>
      </c>
      <c r="BA932" s="61">
        <v>0</v>
      </c>
      <c r="BB932" s="61" t="s">
        <v>4941</v>
      </c>
      <c r="BC932" s="61">
        <v>17</v>
      </c>
      <c r="BD932" s="61" t="b">
        <v>0</v>
      </c>
      <c r="BH932" s="47" t="s">
        <v>1197</v>
      </c>
      <c r="BI932" s="47" t="str">
        <f t="shared" si="28"/>
        <v>Z18</v>
      </c>
      <c r="BJ932" s="47">
        <v>1219</v>
      </c>
    </row>
    <row r="933" spans="1:62" hidden="1">
      <c r="A933" s="61" t="b">
        <v>0</v>
      </c>
      <c r="B933" s="62">
        <v>13308</v>
      </c>
      <c r="C933" s="61" t="s">
        <v>1702</v>
      </c>
      <c r="D933" s="61" t="s">
        <v>5393</v>
      </c>
      <c r="E933" s="61" t="s">
        <v>7161</v>
      </c>
      <c r="F933" s="61" t="s">
        <v>6268</v>
      </c>
      <c r="G933" s="62" t="s">
        <v>1702</v>
      </c>
      <c r="H933" s="61" t="s">
        <v>46</v>
      </c>
      <c r="I933" s="61" t="s">
        <v>1675</v>
      </c>
      <c r="J933" s="61" t="s">
        <v>5394</v>
      </c>
      <c r="K933" s="61" t="s">
        <v>7161</v>
      </c>
      <c r="L933" s="61" t="s">
        <v>2032</v>
      </c>
      <c r="M933" s="61" t="s">
        <v>1894</v>
      </c>
      <c r="N933" s="61" t="s">
        <v>1702</v>
      </c>
      <c r="O933" s="61" t="s">
        <v>1941</v>
      </c>
      <c r="P933" s="61">
        <v>1.6</v>
      </c>
      <c r="Q933" s="61">
        <v>156</v>
      </c>
      <c r="R933" s="61">
        <v>0</v>
      </c>
      <c r="S933" s="61" t="s">
        <v>5129</v>
      </c>
      <c r="T933" s="61" t="s">
        <v>5129</v>
      </c>
      <c r="U933" s="61" t="s">
        <v>2041</v>
      </c>
      <c r="V933" s="61" t="s">
        <v>7162</v>
      </c>
      <c r="W933" s="61" t="s">
        <v>1938</v>
      </c>
      <c r="X933" s="61" t="s">
        <v>1447</v>
      </c>
      <c r="Y933" s="61" t="s">
        <v>5391</v>
      </c>
      <c r="Z933" s="62">
        <v>1</v>
      </c>
      <c r="AA933" s="61">
        <v>381</v>
      </c>
      <c r="AB933" s="62">
        <v>1</v>
      </c>
      <c r="AC933" s="61">
        <v>381</v>
      </c>
      <c r="AD933" s="62">
        <v>1</v>
      </c>
      <c r="AE933" s="61">
        <v>381</v>
      </c>
      <c r="AF933" s="61" t="s">
        <v>2062</v>
      </c>
      <c r="AG933" s="61" t="s">
        <v>1959</v>
      </c>
      <c r="AH933" s="61" t="s">
        <v>1702</v>
      </c>
      <c r="AI933" s="61">
        <v>0</v>
      </c>
      <c r="AJ933" s="61" t="s">
        <v>6730</v>
      </c>
      <c r="AK933" s="62">
        <v>2026</v>
      </c>
      <c r="AL933" s="62">
        <v>5</v>
      </c>
      <c r="AM933" s="62">
        <v>0</v>
      </c>
      <c r="AN933" s="62">
        <v>0</v>
      </c>
      <c r="AO933" s="62">
        <v>5</v>
      </c>
      <c r="AP933" s="61" t="s">
        <v>46</v>
      </c>
      <c r="AQ933" s="61" t="s">
        <v>1227</v>
      </c>
      <c r="AR933" s="61" t="s">
        <v>5129</v>
      </c>
      <c r="AS933" s="61" t="s">
        <v>5395</v>
      </c>
      <c r="AT933" s="61" t="s">
        <v>1702</v>
      </c>
      <c r="AU933" s="61" t="b">
        <v>0</v>
      </c>
      <c r="AV933" s="61" t="b">
        <v>0</v>
      </c>
      <c r="AW933" s="61" t="s">
        <v>1702</v>
      </c>
      <c r="AX933" s="61" t="s">
        <v>1702</v>
      </c>
      <c r="AY933" s="61">
        <v>0</v>
      </c>
      <c r="AZ933" s="61">
        <v>0</v>
      </c>
      <c r="BA933" s="61">
        <v>0</v>
      </c>
      <c r="BB933" s="61" t="s">
        <v>4941</v>
      </c>
      <c r="BC933" s="61">
        <v>17</v>
      </c>
      <c r="BD933" s="61" t="b">
        <v>0</v>
      </c>
      <c r="BH933" s="47" t="s">
        <v>1197</v>
      </c>
      <c r="BI933" s="47" t="str">
        <f t="shared" si="28"/>
        <v>Z18</v>
      </c>
      <c r="BJ933" s="47">
        <v>1219</v>
      </c>
    </row>
    <row r="934" spans="1:62" hidden="1">
      <c r="A934" s="61" t="b">
        <v>0</v>
      </c>
      <c r="B934" s="62">
        <v>13309</v>
      </c>
      <c r="C934" s="61" t="s">
        <v>1702</v>
      </c>
      <c r="D934" s="61" t="s">
        <v>5393</v>
      </c>
      <c r="E934" s="61" t="s">
        <v>6569</v>
      </c>
      <c r="F934" s="61" t="s">
        <v>6269</v>
      </c>
      <c r="G934" s="62">
        <v>2</v>
      </c>
      <c r="H934" s="61" t="s">
        <v>347</v>
      </c>
      <c r="I934" s="61" t="s">
        <v>1675</v>
      </c>
      <c r="J934" s="61" t="s">
        <v>5394</v>
      </c>
      <c r="K934" s="61" t="s">
        <v>6569</v>
      </c>
      <c r="L934" s="61" t="s">
        <v>2032</v>
      </c>
      <c r="M934" s="61" t="s">
        <v>1894</v>
      </c>
      <c r="N934" s="61" t="s">
        <v>1702</v>
      </c>
      <c r="O934" s="61" t="s">
        <v>1941</v>
      </c>
      <c r="P934" s="61">
        <v>1.6</v>
      </c>
      <c r="Q934" s="61">
        <v>1460</v>
      </c>
      <c r="R934" s="61">
        <v>520</v>
      </c>
      <c r="S934" s="61" t="s">
        <v>3107</v>
      </c>
      <c r="T934" s="61" t="s">
        <v>3108</v>
      </c>
      <c r="U934" s="61" t="s">
        <v>2041</v>
      </c>
      <c r="V934" s="61" t="s">
        <v>7163</v>
      </c>
      <c r="W934" s="61" t="s">
        <v>1938</v>
      </c>
      <c r="X934" s="61" t="s">
        <v>1447</v>
      </c>
      <c r="Y934" s="61" t="s">
        <v>5391</v>
      </c>
      <c r="Z934" s="62">
        <v>100</v>
      </c>
      <c r="AA934" s="61">
        <v>960</v>
      </c>
      <c r="AB934" s="62">
        <v>100</v>
      </c>
      <c r="AC934" s="61">
        <v>960</v>
      </c>
      <c r="AD934" s="62">
        <v>100</v>
      </c>
      <c r="AE934" s="61">
        <v>960</v>
      </c>
      <c r="AF934" s="61" t="s">
        <v>2682</v>
      </c>
      <c r="AG934" s="61" t="s">
        <v>1959</v>
      </c>
      <c r="AH934" s="61" t="s">
        <v>1702</v>
      </c>
      <c r="AI934" s="61">
        <v>0</v>
      </c>
      <c r="AJ934" s="61" t="s">
        <v>6780</v>
      </c>
      <c r="AK934" s="62">
        <v>2026</v>
      </c>
      <c r="AL934" s="62">
        <v>5</v>
      </c>
      <c r="AM934" s="62">
        <v>0</v>
      </c>
      <c r="AN934" s="62">
        <v>0</v>
      </c>
      <c r="AO934" s="62">
        <v>4</v>
      </c>
      <c r="AP934" s="61" t="s">
        <v>347</v>
      </c>
      <c r="AQ934" s="61" t="s">
        <v>1221</v>
      </c>
      <c r="AR934" s="61" t="s">
        <v>3109</v>
      </c>
      <c r="AS934" s="61" t="s">
        <v>5395</v>
      </c>
      <c r="AT934" s="61" t="s">
        <v>6568</v>
      </c>
      <c r="AU934" s="61" t="b">
        <v>0</v>
      </c>
      <c r="AV934" s="61" t="b">
        <v>0</v>
      </c>
      <c r="AW934" s="61" t="s">
        <v>1702</v>
      </c>
      <c r="AX934" s="61" t="s">
        <v>1702</v>
      </c>
      <c r="AY934" s="61">
        <v>0</v>
      </c>
      <c r="AZ934" s="61">
        <v>0</v>
      </c>
      <c r="BA934" s="61">
        <v>0</v>
      </c>
      <c r="BB934" s="61" t="s">
        <v>4941</v>
      </c>
      <c r="BC934" s="61">
        <v>17</v>
      </c>
      <c r="BD934" s="61" t="b">
        <v>0</v>
      </c>
      <c r="BH934" s="47" t="s">
        <v>1197</v>
      </c>
      <c r="BI934" s="47" t="str">
        <f t="shared" si="28"/>
        <v>Z18</v>
      </c>
      <c r="BJ934" s="47">
        <v>1219</v>
      </c>
    </row>
    <row r="935" spans="1:62" hidden="1">
      <c r="A935" s="61" t="b">
        <v>0</v>
      </c>
      <c r="B935" s="62">
        <v>13310</v>
      </c>
      <c r="C935" s="61" t="s">
        <v>1702</v>
      </c>
      <c r="D935" s="61" t="s">
        <v>5393</v>
      </c>
      <c r="E935" s="61" t="s">
        <v>6570</v>
      </c>
      <c r="F935" s="61" t="s">
        <v>6269</v>
      </c>
      <c r="G935" s="62">
        <v>3</v>
      </c>
      <c r="H935" s="61" t="s">
        <v>347</v>
      </c>
      <c r="I935" s="61" t="s">
        <v>1675</v>
      </c>
      <c r="J935" s="61" t="s">
        <v>5394</v>
      </c>
      <c r="K935" s="61" t="s">
        <v>6570</v>
      </c>
      <c r="L935" s="61" t="s">
        <v>2032</v>
      </c>
      <c r="M935" s="61" t="s">
        <v>1894</v>
      </c>
      <c r="N935" s="61" t="s">
        <v>1702</v>
      </c>
      <c r="O935" s="61" t="s">
        <v>1941</v>
      </c>
      <c r="P935" s="61">
        <v>1.6</v>
      </c>
      <c r="Q935" s="61">
        <v>1460</v>
      </c>
      <c r="R935" s="61">
        <v>520</v>
      </c>
      <c r="S935" s="61" t="s">
        <v>3107</v>
      </c>
      <c r="T935" s="61" t="s">
        <v>3108</v>
      </c>
      <c r="U935" s="61" t="s">
        <v>2041</v>
      </c>
      <c r="V935" s="61" t="s">
        <v>7163</v>
      </c>
      <c r="W935" s="61" t="s">
        <v>1938</v>
      </c>
      <c r="X935" s="61" t="s">
        <v>1447</v>
      </c>
      <c r="Y935" s="61" t="s">
        <v>5391</v>
      </c>
      <c r="Z935" s="62">
        <v>26</v>
      </c>
      <c r="AA935" s="61">
        <v>252</v>
      </c>
      <c r="AB935" s="62">
        <v>26</v>
      </c>
      <c r="AC935" s="61">
        <v>252</v>
      </c>
      <c r="AD935" s="62">
        <v>26</v>
      </c>
      <c r="AE935" s="61">
        <v>252</v>
      </c>
      <c r="AF935" s="61" t="s">
        <v>2682</v>
      </c>
      <c r="AG935" s="61" t="s">
        <v>1959</v>
      </c>
      <c r="AH935" s="61" t="s">
        <v>1702</v>
      </c>
      <c r="AI935" s="61">
        <v>0</v>
      </c>
      <c r="AJ935" s="61" t="s">
        <v>6780</v>
      </c>
      <c r="AK935" s="62">
        <v>2026</v>
      </c>
      <c r="AL935" s="62">
        <v>5</v>
      </c>
      <c r="AM935" s="62">
        <v>0</v>
      </c>
      <c r="AN935" s="62">
        <v>0</v>
      </c>
      <c r="AO935" s="62">
        <v>4</v>
      </c>
      <c r="AP935" s="61" t="s">
        <v>347</v>
      </c>
      <c r="AQ935" s="61" t="s">
        <v>1221</v>
      </c>
      <c r="AR935" s="61" t="s">
        <v>3109</v>
      </c>
      <c r="AS935" s="61" t="s">
        <v>5395</v>
      </c>
      <c r="AT935" s="61" t="s">
        <v>6568</v>
      </c>
      <c r="AU935" s="61" t="b">
        <v>0</v>
      </c>
      <c r="AV935" s="61" t="b">
        <v>0</v>
      </c>
      <c r="AW935" s="61" t="s">
        <v>1702</v>
      </c>
      <c r="AX935" s="61" t="s">
        <v>1702</v>
      </c>
      <c r="AY935" s="61">
        <v>0</v>
      </c>
      <c r="AZ935" s="61">
        <v>0</v>
      </c>
      <c r="BA935" s="61">
        <v>0</v>
      </c>
      <c r="BB935" s="61" t="s">
        <v>4941</v>
      </c>
      <c r="BC935" s="61">
        <v>17</v>
      </c>
      <c r="BD935" s="61" t="b">
        <v>0</v>
      </c>
      <c r="BH935" s="47" t="s">
        <v>1197</v>
      </c>
      <c r="BI935" s="47" t="str">
        <f t="shared" si="28"/>
        <v>Z18</v>
      </c>
      <c r="BJ935" s="47">
        <v>1219</v>
      </c>
    </row>
    <row r="936" spans="1:62" hidden="1">
      <c r="A936" s="61" t="b">
        <v>0</v>
      </c>
      <c r="B936" s="62">
        <v>13311</v>
      </c>
      <c r="C936" s="61" t="s">
        <v>1702</v>
      </c>
      <c r="D936" s="61" t="s">
        <v>5393</v>
      </c>
      <c r="E936" s="61" t="s">
        <v>7164</v>
      </c>
      <c r="F936" s="61" t="s">
        <v>6253</v>
      </c>
      <c r="G936" s="62" t="s">
        <v>1702</v>
      </c>
      <c r="H936" s="61" t="s">
        <v>634</v>
      </c>
      <c r="I936" s="61" t="s">
        <v>1675</v>
      </c>
      <c r="J936" s="61" t="s">
        <v>5394</v>
      </c>
      <c r="K936" s="61" t="s">
        <v>7164</v>
      </c>
      <c r="L936" s="61" t="s">
        <v>2032</v>
      </c>
      <c r="M936" s="61" t="s">
        <v>1894</v>
      </c>
      <c r="N936" s="61" t="s">
        <v>1702</v>
      </c>
      <c r="O936" s="61" t="s">
        <v>1941</v>
      </c>
      <c r="P936" s="61">
        <v>1.6</v>
      </c>
      <c r="Q936" s="61">
        <v>129</v>
      </c>
      <c r="R936" s="61">
        <v>173</v>
      </c>
      <c r="S936" s="61" t="s">
        <v>3110</v>
      </c>
      <c r="T936" s="61" t="s">
        <v>3110</v>
      </c>
      <c r="U936" s="61" t="s">
        <v>2041</v>
      </c>
      <c r="V936" s="61" t="s">
        <v>7165</v>
      </c>
      <c r="W936" s="61" t="s">
        <v>1938</v>
      </c>
      <c r="X936" s="61" t="s">
        <v>1447</v>
      </c>
      <c r="Y936" s="61" t="s">
        <v>5391</v>
      </c>
      <c r="Z936" s="62">
        <v>500</v>
      </c>
      <c r="AA936" s="61">
        <v>140</v>
      </c>
      <c r="AB936" s="62">
        <v>500</v>
      </c>
      <c r="AC936" s="61">
        <v>140</v>
      </c>
      <c r="AD936" s="62">
        <v>500</v>
      </c>
      <c r="AE936" s="61">
        <v>140</v>
      </c>
      <c r="AF936" s="61" t="s">
        <v>2560</v>
      </c>
      <c r="AG936" s="61" t="s">
        <v>1959</v>
      </c>
      <c r="AH936" s="61" t="s">
        <v>1702</v>
      </c>
      <c r="AI936" s="61">
        <v>0</v>
      </c>
      <c r="AJ936" s="61" t="s">
        <v>6228</v>
      </c>
      <c r="AK936" s="62">
        <v>2026</v>
      </c>
      <c r="AL936" s="62">
        <v>5</v>
      </c>
      <c r="AM936" s="62">
        <v>0</v>
      </c>
      <c r="AN936" s="62">
        <v>0</v>
      </c>
      <c r="AO936" s="62">
        <v>3</v>
      </c>
      <c r="AP936" s="61" t="s">
        <v>634</v>
      </c>
      <c r="AQ936" s="61" t="s">
        <v>1221</v>
      </c>
      <c r="AR936" s="61" t="s">
        <v>4966</v>
      </c>
      <c r="AS936" s="61" t="s">
        <v>5395</v>
      </c>
      <c r="AT936" s="61" t="s">
        <v>1702</v>
      </c>
      <c r="AU936" s="61" t="b">
        <v>0</v>
      </c>
      <c r="AV936" s="61" t="b">
        <v>0</v>
      </c>
      <c r="AW936" s="61" t="s">
        <v>1702</v>
      </c>
      <c r="AX936" s="61" t="s">
        <v>1702</v>
      </c>
      <c r="AY936" s="61">
        <v>0</v>
      </c>
      <c r="AZ936" s="61">
        <v>0</v>
      </c>
      <c r="BA936" s="61">
        <v>0</v>
      </c>
      <c r="BB936" s="61" t="s">
        <v>4941</v>
      </c>
      <c r="BC936" s="61">
        <v>17</v>
      </c>
      <c r="BD936" s="61" t="b">
        <v>0</v>
      </c>
      <c r="BH936" s="47" t="s">
        <v>1197</v>
      </c>
      <c r="BI936" s="47" t="str">
        <f t="shared" si="28"/>
        <v>Z18</v>
      </c>
      <c r="BJ936" s="47">
        <v>1219</v>
      </c>
    </row>
    <row r="937" spans="1:62" hidden="1">
      <c r="A937" s="61" t="b">
        <v>0</v>
      </c>
      <c r="B937" s="62">
        <v>13312</v>
      </c>
      <c r="C937" s="61" t="s">
        <v>1702</v>
      </c>
      <c r="D937" s="61" t="s">
        <v>5393</v>
      </c>
      <c r="E937" s="61" t="s">
        <v>7166</v>
      </c>
      <c r="F937" s="61" t="s">
        <v>6253</v>
      </c>
      <c r="G937" s="62" t="s">
        <v>1702</v>
      </c>
      <c r="H937" s="61" t="s">
        <v>634</v>
      </c>
      <c r="I937" s="61" t="s">
        <v>1675</v>
      </c>
      <c r="J937" s="61" t="s">
        <v>5394</v>
      </c>
      <c r="K937" s="61" t="s">
        <v>7166</v>
      </c>
      <c r="L937" s="61" t="s">
        <v>2032</v>
      </c>
      <c r="M937" s="61" t="s">
        <v>1894</v>
      </c>
      <c r="N937" s="61" t="s">
        <v>1702</v>
      </c>
      <c r="O937" s="61" t="s">
        <v>1941</v>
      </c>
      <c r="P937" s="61">
        <v>1.6</v>
      </c>
      <c r="Q937" s="61">
        <v>129</v>
      </c>
      <c r="R937" s="61">
        <v>173</v>
      </c>
      <c r="S937" s="61" t="s">
        <v>3110</v>
      </c>
      <c r="T937" s="61" t="s">
        <v>3110</v>
      </c>
      <c r="U937" s="61" t="s">
        <v>2041</v>
      </c>
      <c r="V937" s="61" t="s">
        <v>7165</v>
      </c>
      <c r="W937" s="61" t="s">
        <v>1938</v>
      </c>
      <c r="X937" s="61" t="s">
        <v>1447</v>
      </c>
      <c r="Y937" s="61" t="s">
        <v>5391</v>
      </c>
      <c r="Z937" s="62">
        <v>500</v>
      </c>
      <c r="AA937" s="61">
        <v>140</v>
      </c>
      <c r="AB937" s="62">
        <v>500</v>
      </c>
      <c r="AC937" s="61">
        <v>140</v>
      </c>
      <c r="AD937" s="62">
        <v>500</v>
      </c>
      <c r="AE937" s="61">
        <v>140</v>
      </c>
      <c r="AF937" s="61" t="s">
        <v>2560</v>
      </c>
      <c r="AG937" s="61" t="s">
        <v>1959</v>
      </c>
      <c r="AH937" s="61" t="s">
        <v>1702</v>
      </c>
      <c r="AI937" s="61">
        <v>0</v>
      </c>
      <c r="AJ937" s="61" t="s">
        <v>6228</v>
      </c>
      <c r="AK937" s="62">
        <v>2026</v>
      </c>
      <c r="AL937" s="62">
        <v>5</v>
      </c>
      <c r="AM937" s="62">
        <v>0</v>
      </c>
      <c r="AN937" s="62">
        <v>0</v>
      </c>
      <c r="AO937" s="62">
        <v>3</v>
      </c>
      <c r="AP937" s="61" t="s">
        <v>634</v>
      </c>
      <c r="AQ937" s="61" t="s">
        <v>1221</v>
      </c>
      <c r="AR937" s="61" t="s">
        <v>4966</v>
      </c>
      <c r="AS937" s="61" t="s">
        <v>5395</v>
      </c>
      <c r="AT937" s="61" t="s">
        <v>1702</v>
      </c>
      <c r="AU937" s="61" t="b">
        <v>0</v>
      </c>
      <c r="AV937" s="61" t="b">
        <v>0</v>
      </c>
      <c r="AW937" s="61" t="s">
        <v>1702</v>
      </c>
      <c r="AX937" s="61" t="s">
        <v>1702</v>
      </c>
      <c r="AY937" s="61">
        <v>0</v>
      </c>
      <c r="AZ937" s="61">
        <v>0</v>
      </c>
      <c r="BA937" s="61">
        <v>0</v>
      </c>
      <c r="BB937" s="61" t="s">
        <v>4941</v>
      </c>
      <c r="BC937" s="61">
        <v>17</v>
      </c>
      <c r="BD937" s="61" t="b">
        <v>0</v>
      </c>
      <c r="BH937" s="47" t="s">
        <v>1197</v>
      </c>
      <c r="BI937" s="47" t="str">
        <f t="shared" si="28"/>
        <v>Z18</v>
      </c>
      <c r="BJ937" s="47">
        <v>1219</v>
      </c>
    </row>
    <row r="938" spans="1:62" hidden="1">
      <c r="A938" s="61" t="b">
        <v>0</v>
      </c>
      <c r="B938" s="62">
        <v>13313</v>
      </c>
      <c r="C938" s="61" t="s">
        <v>1702</v>
      </c>
      <c r="D938" s="61" t="s">
        <v>5393</v>
      </c>
      <c r="E938" s="61" t="s">
        <v>7167</v>
      </c>
      <c r="F938" s="61" t="s">
        <v>6253</v>
      </c>
      <c r="G938" s="62" t="s">
        <v>1702</v>
      </c>
      <c r="H938" s="61" t="s">
        <v>634</v>
      </c>
      <c r="I938" s="61" t="s">
        <v>1675</v>
      </c>
      <c r="J938" s="61" t="s">
        <v>5394</v>
      </c>
      <c r="K938" s="61" t="s">
        <v>7167</v>
      </c>
      <c r="L938" s="61" t="s">
        <v>2032</v>
      </c>
      <c r="M938" s="61" t="s">
        <v>1894</v>
      </c>
      <c r="N938" s="61" t="s">
        <v>1702</v>
      </c>
      <c r="O938" s="61" t="s">
        <v>1941</v>
      </c>
      <c r="P938" s="61">
        <v>1.6</v>
      </c>
      <c r="Q938" s="61">
        <v>129</v>
      </c>
      <c r="R938" s="61">
        <v>173</v>
      </c>
      <c r="S938" s="61" t="s">
        <v>3110</v>
      </c>
      <c r="T938" s="61" t="s">
        <v>3110</v>
      </c>
      <c r="U938" s="61" t="s">
        <v>2041</v>
      </c>
      <c r="V938" s="61" t="s">
        <v>7165</v>
      </c>
      <c r="W938" s="61" t="s">
        <v>1938</v>
      </c>
      <c r="X938" s="61" t="s">
        <v>1447</v>
      </c>
      <c r="Y938" s="61" t="s">
        <v>5391</v>
      </c>
      <c r="Z938" s="62">
        <v>500</v>
      </c>
      <c r="AA938" s="61">
        <v>140</v>
      </c>
      <c r="AB938" s="62">
        <v>500</v>
      </c>
      <c r="AC938" s="61">
        <v>140</v>
      </c>
      <c r="AD938" s="62">
        <v>500</v>
      </c>
      <c r="AE938" s="61">
        <v>140</v>
      </c>
      <c r="AF938" s="61" t="s">
        <v>2560</v>
      </c>
      <c r="AG938" s="61" t="s">
        <v>1959</v>
      </c>
      <c r="AH938" s="61" t="s">
        <v>1702</v>
      </c>
      <c r="AI938" s="61">
        <v>0</v>
      </c>
      <c r="AJ938" s="61" t="s">
        <v>6228</v>
      </c>
      <c r="AK938" s="62">
        <v>2026</v>
      </c>
      <c r="AL938" s="62">
        <v>5</v>
      </c>
      <c r="AM938" s="62">
        <v>0</v>
      </c>
      <c r="AN938" s="62">
        <v>0</v>
      </c>
      <c r="AO938" s="62">
        <v>3</v>
      </c>
      <c r="AP938" s="61" t="s">
        <v>634</v>
      </c>
      <c r="AQ938" s="61" t="s">
        <v>1221</v>
      </c>
      <c r="AR938" s="61" t="s">
        <v>4966</v>
      </c>
      <c r="AS938" s="61" t="s">
        <v>5395</v>
      </c>
      <c r="AT938" s="61" t="s">
        <v>1702</v>
      </c>
      <c r="AU938" s="61" t="b">
        <v>0</v>
      </c>
      <c r="AV938" s="61" t="b">
        <v>0</v>
      </c>
      <c r="AW938" s="61" t="s">
        <v>1702</v>
      </c>
      <c r="AX938" s="61" t="s">
        <v>1702</v>
      </c>
      <c r="AY938" s="61">
        <v>0</v>
      </c>
      <c r="AZ938" s="61">
        <v>0</v>
      </c>
      <c r="BA938" s="61">
        <v>0</v>
      </c>
      <c r="BB938" s="61" t="s">
        <v>4941</v>
      </c>
      <c r="BC938" s="61">
        <v>17</v>
      </c>
      <c r="BD938" s="61" t="b">
        <v>0</v>
      </c>
      <c r="BH938" s="47" t="s">
        <v>1197</v>
      </c>
      <c r="BI938" s="47" t="str">
        <f t="shared" si="28"/>
        <v>Z18</v>
      </c>
      <c r="BJ938" s="47">
        <v>1219</v>
      </c>
    </row>
    <row r="939" spans="1:62" hidden="1">
      <c r="A939" s="61" t="b">
        <v>0</v>
      </c>
      <c r="B939" s="62">
        <v>13314</v>
      </c>
      <c r="C939" s="61" t="s">
        <v>1702</v>
      </c>
      <c r="D939" s="61" t="s">
        <v>5393</v>
      </c>
      <c r="E939" s="61" t="s">
        <v>7168</v>
      </c>
      <c r="F939" s="61" t="s">
        <v>6253</v>
      </c>
      <c r="G939" s="62" t="s">
        <v>1702</v>
      </c>
      <c r="H939" s="61" t="s">
        <v>634</v>
      </c>
      <c r="I939" s="61" t="s">
        <v>1675</v>
      </c>
      <c r="J939" s="61" t="s">
        <v>5394</v>
      </c>
      <c r="K939" s="61" t="s">
        <v>7168</v>
      </c>
      <c r="L939" s="61" t="s">
        <v>2032</v>
      </c>
      <c r="M939" s="61" t="s">
        <v>1894</v>
      </c>
      <c r="N939" s="61" t="s">
        <v>1702</v>
      </c>
      <c r="O939" s="61" t="s">
        <v>1941</v>
      </c>
      <c r="P939" s="61">
        <v>1.6</v>
      </c>
      <c r="Q939" s="61">
        <v>129</v>
      </c>
      <c r="R939" s="61">
        <v>173</v>
      </c>
      <c r="S939" s="61" t="s">
        <v>3110</v>
      </c>
      <c r="T939" s="61" t="s">
        <v>3110</v>
      </c>
      <c r="U939" s="61" t="s">
        <v>2041</v>
      </c>
      <c r="V939" s="61" t="s">
        <v>7165</v>
      </c>
      <c r="W939" s="61" t="s">
        <v>1938</v>
      </c>
      <c r="X939" s="61" t="s">
        <v>1447</v>
      </c>
      <c r="Y939" s="61" t="s">
        <v>5391</v>
      </c>
      <c r="Z939" s="62">
        <v>500</v>
      </c>
      <c r="AA939" s="61">
        <v>140</v>
      </c>
      <c r="AB939" s="62">
        <v>500</v>
      </c>
      <c r="AC939" s="61">
        <v>140</v>
      </c>
      <c r="AD939" s="62">
        <v>500</v>
      </c>
      <c r="AE939" s="61">
        <v>140</v>
      </c>
      <c r="AF939" s="61" t="s">
        <v>2560</v>
      </c>
      <c r="AG939" s="61" t="s">
        <v>1959</v>
      </c>
      <c r="AH939" s="61" t="s">
        <v>1702</v>
      </c>
      <c r="AI939" s="61">
        <v>0</v>
      </c>
      <c r="AJ939" s="61" t="s">
        <v>6228</v>
      </c>
      <c r="AK939" s="62">
        <v>2026</v>
      </c>
      <c r="AL939" s="62">
        <v>5</v>
      </c>
      <c r="AM939" s="62">
        <v>0</v>
      </c>
      <c r="AN939" s="62">
        <v>0</v>
      </c>
      <c r="AO939" s="62">
        <v>3</v>
      </c>
      <c r="AP939" s="61" t="s">
        <v>634</v>
      </c>
      <c r="AQ939" s="61" t="s">
        <v>1221</v>
      </c>
      <c r="AR939" s="61" t="s">
        <v>4966</v>
      </c>
      <c r="AS939" s="61" t="s">
        <v>5395</v>
      </c>
      <c r="AT939" s="61" t="s">
        <v>1702</v>
      </c>
      <c r="AU939" s="61" t="b">
        <v>0</v>
      </c>
      <c r="AV939" s="61" t="b">
        <v>0</v>
      </c>
      <c r="AW939" s="61" t="s">
        <v>1702</v>
      </c>
      <c r="AX939" s="61" t="s">
        <v>1702</v>
      </c>
      <c r="AY939" s="61">
        <v>0</v>
      </c>
      <c r="AZ939" s="61">
        <v>0</v>
      </c>
      <c r="BA939" s="61">
        <v>0</v>
      </c>
      <c r="BB939" s="61" t="s">
        <v>4941</v>
      </c>
      <c r="BC939" s="61">
        <v>17</v>
      </c>
      <c r="BD939" s="61" t="b">
        <v>0</v>
      </c>
      <c r="BH939" s="47" t="s">
        <v>1197</v>
      </c>
      <c r="BI939" s="47" t="str">
        <f t="shared" si="28"/>
        <v>Z18</v>
      </c>
      <c r="BJ939" s="47">
        <v>1219</v>
      </c>
    </row>
    <row r="940" spans="1:62" hidden="1">
      <c r="A940" s="61" t="b">
        <v>0</v>
      </c>
      <c r="B940" s="62">
        <v>13315</v>
      </c>
      <c r="C940" s="61" t="s">
        <v>1702</v>
      </c>
      <c r="D940" s="61" t="s">
        <v>5393</v>
      </c>
      <c r="E940" s="61" t="s">
        <v>7169</v>
      </c>
      <c r="F940" s="61" t="s">
        <v>6253</v>
      </c>
      <c r="G940" s="62" t="s">
        <v>1702</v>
      </c>
      <c r="H940" s="61" t="s">
        <v>634</v>
      </c>
      <c r="I940" s="61" t="s">
        <v>1675</v>
      </c>
      <c r="J940" s="61" t="s">
        <v>5394</v>
      </c>
      <c r="K940" s="61" t="s">
        <v>7169</v>
      </c>
      <c r="L940" s="61" t="s">
        <v>2032</v>
      </c>
      <c r="M940" s="61" t="s">
        <v>1894</v>
      </c>
      <c r="N940" s="61" t="s">
        <v>1702</v>
      </c>
      <c r="O940" s="61" t="s">
        <v>1941</v>
      </c>
      <c r="P940" s="61">
        <v>1.6</v>
      </c>
      <c r="Q940" s="61">
        <v>129</v>
      </c>
      <c r="R940" s="61">
        <v>173</v>
      </c>
      <c r="S940" s="61" t="s">
        <v>3110</v>
      </c>
      <c r="T940" s="61" t="s">
        <v>3110</v>
      </c>
      <c r="U940" s="61" t="s">
        <v>2041</v>
      </c>
      <c r="V940" s="61" t="s">
        <v>7165</v>
      </c>
      <c r="W940" s="61" t="s">
        <v>1938</v>
      </c>
      <c r="X940" s="61" t="s">
        <v>1447</v>
      </c>
      <c r="Y940" s="61" t="s">
        <v>5391</v>
      </c>
      <c r="Z940" s="62">
        <v>12</v>
      </c>
      <c r="AA940" s="61">
        <v>4</v>
      </c>
      <c r="AB940" s="62">
        <v>12</v>
      </c>
      <c r="AC940" s="61">
        <v>4</v>
      </c>
      <c r="AD940" s="62">
        <v>12</v>
      </c>
      <c r="AE940" s="61">
        <v>4</v>
      </c>
      <c r="AF940" s="61" t="s">
        <v>2560</v>
      </c>
      <c r="AG940" s="61" t="s">
        <v>1959</v>
      </c>
      <c r="AH940" s="61" t="s">
        <v>1702</v>
      </c>
      <c r="AI940" s="61">
        <v>0</v>
      </c>
      <c r="AJ940" s="61" t="s">
        <v>6228</v>
      </c>
      <c r="AK940" s="62">
        <v>2026</v>
      </c>
      <c r="AL940" s="62">
        <v>5</v>
      </c>
      <c r="AM940" s="62">
        <v>0</v>
      </c>
      <c r="AN940" s="62">
        <v>0</v>
      </c>
      <c r="AO940" s="62">
        <v>3</v>
      </c>
      <c r="AP940" s="61" t="s">
        <v>634</v>
      </c>
      <c r="AQ940" s="61" t="s">
        <v>1221</v>
      </c>
      <c r="AR940" s="61" t="s">
        <v>4966</v>
      </c>
      <c r="AS940" s="61" t="s">
        <v>5395</v>
      </c>
      <c r="AT940" s="61" t="s">
        <v>1702</v>
      </c>
      <c r="AU940" s="61" t="b">
        <v>0</v>
      </c>
      <c r="AV940" s="61" t="b">
        <v>0</v>
      </c>
      <c r="AW940" s="61" t="s">
        <v>1702</v>
      </c>
      <c r="AX940" s="61" t="s">
        <v>1702</v>
      </c>
      <c r="AY940" s="61">
        <v>0</v>
      </c>
      <c r="AZ940" s="61">
        <v>0</v>
      </c>
      <c r="BA940" s="61">
        <v>0</v>
      </c>
      <c r="BB940" s="61" t="s">
        <v>4941</v>
      </c>
      <c r="BC940" s="61">
        <v>17</v>
      </c>
      <c r="BD940" s="61" t="b">
        <v>0</v>
      </c>
      <c r="BH940" s="47" t="s">
        <v>1197</v>
      </c>
      <c r="BI940" s="47" t="str">
        <f t="shared" si="28"/>
        <v>Z18</v>
      </c>
      <c r="BJ940" s="47">
        <v>1219</v>
      </c>
    </row>
    <row r="941" spans="1:62" hidden="1">
      <c r="A941" s="61" t="b">
        <v>0</v>
      </c>
      <c r="B941" s="62">
        <v>13316</v>
      </c>
      <c r="C941" s="61" t="s">
        <v>1702</v>
      </c>
      <c r="D941" s="61" t="s">
        <v>5393</v>
      </c>
      <c r="E941" s="61" t="s">
        <v>7170</v>
      </c>
      <c r="F941" s="61" t="s">
        <v>2069</v>
      </c>
      <c r="G941" s="62" t="s">
        <v>1702</v>
      </c>
      <c r="H941" s="61" t="s">
        <v>634</v>
      </c>
      <c r="I941" s="61" t="s">
        <v>1675</v>
      </c>
      <c r="J941" s="61" t="s">
        <v>5394</v>
      </c>
      <c r="K941" s="61" t="s">
        <v>7170</v>
      </c>
      <c r="L941" s="61" t="s">
        <v>2032</v>
      </c>
      <c r="M941" s="61" t="s">
        <v>1894</v>
      </c>
      <c r="N941" s="61" t="s">
        <v>1702</v>
      </c>
      <c r="O941" s="61" t="s">
        <v>1941</v>
      </c>
      <c r="P941" s="61">
        <v>1.6</v>
      </c>
      <c r="Q941" s="61">
        <v>129</v>
      </c>
      <c r="R941" s="61">
        <v>173</v>
      </c>
      <c r="S941" s="61" t="s">
        <v>3110</v>
      </c>
      <c r="T941" s="61" t="s">
        <v>3110</v>
      </c>
      <c r="U941" s="61" t="s">
        <v>2041</v>
      </c>
      <c r="V941" s="61" t="s">
        <v>7165</v>
      </c>
      <c r="W941" s="61" t="s">
        <v>1938</v>
      </c>
      <c r="X941" s="61" t="s">
        <v>1447</v>
      </c>
      <c r="Y941" s="61" t="s">
        <v>5391</v>
      </c>
      <c r="Z941" s="62">
        <v>60</v>
      </c>
      <c r="AA941" s="61">
        <v>17</v>
      </c>
      <c r="AB941" s="62">
        <v>60</v>
      </c>
      <c r="AC941" s="61">
        <v>17</v>
      </c>
      <c r="AD941" s="62">
        <v>60</v>
      </c>
      <c r="AE941" s="61">
        <v>17</v>
      </c>
      <c r="AF941" s="61" t="s">
        <v>2560</v>
      </c>
      <c r="AG941" s="61" t="s">
        <v>1959</v>
      </c>
      <c r="AH941" s="61" t="s">
        <v>1702</v>
      </c>
      <c r="AI941" s="61">
        <v>0</v>
      </c>
      <c r="AJ941" s="61" t="s">
        <v>6228</v>
      </c>
      <c r="AK941" s="62">
        <v>2026</v>
      </c>
      <c r="AL941" s="62">
        <v>5</v>
      </c>
      <c r="AM941" s="62">
        <v>0</v>
      </c>
      <c r="AN941" s="62">
        <v>0</v>
      </c>
      <c r="AO941" s="62">
        <v>3</v>
      </c>
      <c r="AP941" s="61" t="s">
        <v>634</v>
      </c>
      <c r="AQ941" s="61" t="s">
        <v>1221</v>
      </c>
      <c r="AR941" s="61" t="s">
        <v>4966</v>
      </c>
      <c r="AS941" s="61" t="s">
        <v>5395</v>
      </c>
      <c r="AT941" s="61" t="s">
        <v>1702</v>
      </c>
      <c r="AU941" s="61" t="b">
        <v>0</v>
      </c>
      <c r="AV941" s="61" t="b">
        <v>0</v>
      </c>
      <c r="AW941" s="61" t="s">
        <v>1702</v>
      </c>
      <c r="AX941" s="61" t="s">
        <v>1702</v>
      </c>
      <c r="AY941" s="61">
        <v>0</v>
      </c>
      <c r="AZ941" s="61">
        <v>0</v>
      </c>
      <c r="BA941" s="61">
        <v>0</v>
      </c>
      <c r="BB941" s="61" t="s">
        <v>4941</v>
      </c>
      <c r="BC941" s="61">
        <v>17</v>
      </c>
      <c r="BD941" s="61" t="b">
        <v>0</v>
      </c>
      <c r="BH941" s="47" t="s">
        <v>1197</v>
      </c>
      <c r="BI941" s="47" t="str">
        <f t="shared" si="28"/>
        <v>Z18</v>
      </c>
      <c r="BJ941" s="47">
        <v>1219</v>
      </c>
    </row>
    <row r="942" spans="1:62" hidden="1">
      <c r="A942" s="61" t="b">
        <v>0</v>
      </c>
      <c r="B942" s="62">
        <v>13317</v>
      </c>
      <c r="C942" s="61" t="s">
        <v>1702</v>
      </c>
      <c r="D942" s="61" t="s">
        <v>5393</v>
      </c>
      <c r="E942" s="61" t="s">
        <v>7171</v>
      </c>
      <c r="F942" s="61" t="s">
        <v>6224</v>
      </c>
      <c r="G942" s="62" t="s">
        <v>1702</v>
      </c>
      <c r="H942" s="61" t="s">
        <v>1025</v>
      </c>
      <c r="I942" s="61" t="s">
        <v>1675</v>
      </c>
      <c r="J942" s="61" t="s">
        <v>5394</v>
      </c>
      <c r="K942" s="61" t="s">
        <v>7171</v>
      </c>
      <c r="L942" s="61" t="s">
        <v>2032</v>
      </c>
      <c r="M942" s="61" t="s">
        <v>1894</v>
      </c>
      <c r="N942" s="61" t="s">
        <v>1702</v>
      </c>
      <c r="O942" s="61" t="s">
        <v>1941</v>
      </c>
      <c r="P942" s="61">
        <v>1.6</v>
      </c>
      <c r="Q942" s="61">
        <v>136</v>
      </c>
      <c r="R942" s="61">
        <v>439</v>
      </c>
      <c r="S942" s="61" t="s">
        <v>2921</v>
      </c>
      <c r="T942" s="61" t="s">
        <v>2921</v>
      </c>
      <c r="U942" s="61" t="s">
        <v>2041</v>
      </c>
      <c r="V942" s="61" t="s">
        <v>7172</v>
      </c>
      <c r="W942" s="61" t="s">
        <v>1938</v>
      </c>
      <c r="X942" s="61" t="s">
        <v>1447</v>
      </c>
      <c r="Y942" s="61" t="s">
        <v>5391</v>
      </c>
      <c r="Z942" s="62">
        <v>100</v>
      </c>
      <c r="AA942" s="61">
        <v>77</v>
      </c>
      <c r="AB942" s="62">
        <v>100</v>
      </c>
      <c r="AC942" s="61">
        <v>77</v>
      </c>
      <c r="AD942" s="62">
        <v>100</v>
      </c>
      <c r="AE942" s="61">
        <v>77</v>
      </c>
      <c r="AF942" s="61" t="s">
        <v>2237</v>
      </c>
      <c r="AG942" s="61" t="s">
        <v>1959</v>
      </c>
      <c r="AH942" s="61" t="s">
        <v>1702</v>
      </c>
      <c r="AI942" s="61">
        <v>0</v>
      </c>
      <c r="AJ942" s="61" t="s">
        <v>6751</v>
      </c>
      <c r="AK942" s="62">
        <v>2026</v>
      </c>
      <c r="AL942" s="62">
        <v>5</v>
      </c>
      <c r="AM942" s="62">
        <v>0</v>
      </c>
      <c r="AN942" s="62">
        <v>0</v>
      </c>
      <c r="AO942" s="62">
        <v>2</v>
      </c>
      <c r="AP942" s="61" t="s">
        <v>1025</v>
      </c>
      <c r="AQ942" s="61" t="s">
        <v>1221</v>
      </c>
      <c r="AR942" s="61" t="s">
        <v>2922</v>
      </c>
      <c r="AS942" s="61" t="s">
        <v>5395</v>
      </c>
      <c r="AT942" s="61" t="s">
        <v>1702</v>
      </c>
      <c r="AU942" s="61" t="b">
        <v>0</v>
      </c>
      <c r="AV942" s="61" t="b">
        <v>0</v>
      </c>
      <c r="AW942" s="61" t="s">
        <v>1702</v>
      </c>
      <c r="AX942" s="61" t="s">
        <v>1702</v>
      </c>
      <c r="AY942" s="61">
        <v>0</v>
      </c>
      <c r="AZ942" s="61">
        <v>0</v>
      </c>
      <c r="BA942" s="61">
        <v>0</v>
      </c>
      <c r="BB942" s="61" t="s">
        <v>4941</v>
      </c>
      <c r="BC942" s="61">
        <v>17</v>
      </c>
      <c r="BD942" s="61" t="b">
        <v>0</v>
      </c>
      <c r="BH942" s="47" t="s">
        <v>1197</v>
      </c>
      <c r="BI942" s="47" t="str">
        <f t="shared" si="28"/>
        <v>Z18</v>
      </c>
      <c r="BJ942" s="47">
        <v>1219</v>
      </c>
    </row>
    <row r="943" spans="1:62" hidden="1">
      <c r="A943" s="61" t="b">
        <v>0</v>
      </c>
      <c r="B943" s="62">
        <v>13318</v>
      </c>
      <c r="C943" s="61" t="s">
        <v>1702</v>
      </c>
      <c r="D943" s="61" t="s">
        <v>5393</v>
      </c>
      <c r="E943" s="61" t="s">
        <v>7173</v>
      </c>
      <c r="F943" s="61" t="s">
        <v>6224</v>
      </c>
      <c r="G943" s="62" t="s">
        <v>1702</v>
      </c>
      <c r="H943" s="61" t="s">
        <v>1025</v>
      </c>
      <c r="I943" s="61" t="s">
        <v>1675</v>
      </c>
      <c r="J943" s="61" t="s">
        <v>5394</v>
      </c>
      <c r="K943" s="61" t="s">
        <v>7173</v>
      </c>
      <c r="L943" s="61" t="s">
        <v>2032</v>
      </c>
      <c r="M943" s="61" t="s">
        <v>1894</v>
      </c>
      <c r="N943" s="61" t="s">
        <v>1702</v>
      </c>
      <c r="O943" s="61" t="s">
        <v>1941</v>
      </c>
      <c r="P943" s="61">
        <v>1.6</v>
      </c>
      <c r="Q943" s="61">
        <v>136</v>
      </c>
      <c r="R943" s="61">
        <v>439</v>
      </c>
      <c r="S943" s="61" t="s">
        <v>2921</v>
      </c>
      <c r="T943" s="61" t="s">
        <v>2921</v>
      </c>
      <c r="U943" s="61" t="s">
        <v>2041</v>
      </c>
      <c r="V943" s="61" t="s">
        <v>7172</v>
      </c>
      <c r="W943" s="61" t="s">
        <v>1938</v>
      </c>
      <c r="X943" s="61" t="s">
        <v>1447</v>
      </c>
      <c r="Y943" s="61" t="s">
        <v>5391</v>
      </c>
      <c r="Z943" s="62">
        <v>200</v>
      </c>
      <c r="AA943" s="61">
        <v>153</v>
      </c>
      <c r="AB943" s="62">
        <v>200</v>
      </c>
      <c r="AC943" s="61">
        <v>153</v>
      </c>
      <c r="AD943" s="62">
        <v>200</v>
      </c>
      <c r="AE943" s="61">
        <v>153</v>
      </c>
      <c r="AF943" s="61" t="s">
        <v>2237</v>
      </c>
      <c r="AG943" s="61" t="s">
        <v>1959</v>
      </c>
      <c r="AH943" s="61" t="s">
        <v>1702</v>
      </c>
      <c r="AI943" s="61">
        <v>0</v>
      </c>
      <c r="AJ943" s="61" t="s">
        <v>6751</v>
      </c>
      <c r="AK943" s="62">
        <v>2026</v>
      </c>
      <c r="AL943" s="62">
        <v>5</v>
      </c>
      <c r="AM943" s="62">
        <v>0</v>
      </c>
      <c r="AN943" s="62">
        <v>0</v>
      </c>
      <c r="AO943" s="62">
        <v>2</v>
      </c>
      <c r="AP943" s="61" t="s">
        <v>1025</v>
      </c>
      <c r="AQ943" s="61" t="s">
        <v>1221</v>
      </c>
      <c r="AR943" s="61" t="s">
        <v>2922</v>
      </c>
      <c r="AS943" s="61" t="s">
        <v>5395</v>
      </c>
      <c r="AT943" s="61" t="s">
        <v>1702</v>
      </c>
      <c r="AU943" s="61" t="b">
        <v>0</v>
      </c>
      <c r="AV943" s="61" t="b">
        <v>0</v>
      </c>
      <c r="AW943" s="61" t="s">
        <v>1702</v>
      </c>
      <c r="AX943" s="61" t="s">
        <v>1702</v>
      </c>
      <c r="AY943" s="61">
        <v>0</v>
      </c>
      <c r="AZ943" s="61">
        <v>0</v>
      </c>
      <c r="BA943" s="61">
        <v>0</v>
      </c>
      <c r="BB943" s="61" t="s">
        <v>4941</v>
      </c>
      <c r="BC943" s="61">
        <v>17</v>
      </c>
      <c r="BD943" s="61" t="b">
        <v>0</v>
      </c>
      <c r="BH943" s="47" t="s">
        <v>1197</v>
      </c>
      <c r="BI943" s="47" t="str">
        <f t="shared" si="28"/>
        <v>Z18</v>
      </c>
      <c r="BJ943" s="47">
        <v>1219</v>
      </c>
    </row>
    <row r="944" spans="1:62" hidden="1">
      <c r="A944" s="61" t="b">
        <v>0</v>
      </c>
      <c r="B944" s="62">
        <v>13319</v>
      </c>
      <c r="C944" s="61" t="s">
        <v>1702</v>
      </c>
      <c r="D944" s="61" t="s">
        <v>5393</v>
      </c>
      <c r="E944" s="61" t="s">
        <v>7174</v>
      </c>
      <c r="F944" s="61" t="s">
        <v>6224</v>
      </c>
      <c r="G944" s="62" t="s">
        <v>1702</v>
      </c>
      <c r="H944" s="61" t="s">
        <v>1025</v>
      </c>
      <c r="I944" s="61" t="s">
        <v>1675</v>
      </c>
      <c r="J944" s="61" t="s">
        <v>5394</v>
      </c>
      <c r="K944" s="61" t="s">
        <v>7174</v>
      </c>
      <c r="L944" s="61" t="s">
        <v>2032</v>
      </c>
      <c r="M944" s="61" t="s">
        <v>1894</v>
      </c>
      <c r="N944" s="61" t="s">
        <v>1702</v>
      </c>
      <c r="O944" s="61" t="s">
        <v>1941</v>
      </c>
      <c r="P944" s="61">
        <v>1.6</v>
      </c>
      <c r="Q944" s="61">
        <v>136</v>
      </c>
      <c r="R944" s="61">
        <v>439</v>
      </c>
      <c r="S944" s="61" t="s">
        <v>2921</v>
      </c>
      <c r="T944" s="61" t="s">
        <v>2921</v>
      </c>
      <c r="U944" s="61" t="s">
        <v>2041</v>
      </c>
      <c r="V944" s="61" t="s">
        <v>7172</v>
      </c>
      <c r="W944" s="61" t="s">
        <v>1938</v>
      </c>
      <c r="X944" s="61" t="s">
        <v>1447</v>
      </c>
      <c r="Y944" s="61" t="s">
        <v>5391</v>
      </c>
      <c r="Z944" s="62">
        <v>200</v>
      </c>
      <c r="AA944" s="61">
        <v>153</v>
      </c>
      <c r="AB944" s="62">
        <v>200</v>
      </c>
      <c r="AC944" s="61">
        <v>153</v>
      </c>
      <c r="AD944" s="62">
        <v>200</v>
      </c>
      <c r="AE944" s="61">
        <v>153</v>
      </c>
      <c r="AF944" s="61" t="s">
        <v>2237</v>
      </c>
      <c r="AG944" s="61" t="s">
        <v>1959</v>
      </c>
      <c r="AH944" s="61" t="s">
        <v>1702</v>
      </c>
      <c r="AI944" s="61">
        <v>0</v>
      </c>
      <c r="AJ944" s="61" t="s">
        <v>6751</v>
      </c>
      <c r="AK944" s="62">
        <v>2026</v>
      </c>
      <c r="AL944" s="62">
        <v>5</v>
      </c>
      <c r="AM944" s="62">
        <v>0</v>
      </c>
      <c r="AN944" s="62">
        <v>0</v>
      </c>
      <c r="AO944" s="62">
        <v>2</v>
      </c>
      <c r="AP944" s="61" t="s">
        <v>1025</v>
      </c>
      <c r="AQ944" s="61" t="s">
        <v>1221</v>
      </c>
      <c r="AR944" s="61" t="s">
        <v>2922</v>
      </c>
      <c r="AS944" s="61" t="s">
        <v>5395</v>
      </c>
      <c r="AT944" s="61" t="s">
        <v>1702</v>
      </c>
      <c r="AU944" s="61" t="b">
        <v>0</v>
      </c>
      <c r="AV944" s="61" t="b">
        <v>0</v>
      </c>
      <c r="AW944" s="61" t="s">
        <v>1702</v>
      </c>
      <c r="AX944" s="61" t="s">
        <v>1702</v>
      </c>
      <c r="AY944" s="61">
        <v>0</v>
      </c>
      <c r="AZ944" s="61">
        <v>0</v>
      </c>
      <c r="BA944" s="61">
        <v>0</v>
      </c>
      <c r="BB944" s="61" t="s">
        <v>4941</v>
      </c>
      <c r="BC944" s="61">
        <v>17</v>
      </c>
      <c r="BD944" s="61" t="b">
        <v>0</v>
      </c>
      <c r="BH944" s="47" t="s">
        <v>1197</v>
      </c>
      <c r="BI944" s="47" t="str">
        <f t="shared" si="28"/>
        <v>Z18</v>
      </c>
      <c r="BJ944" s="47">
        <v>1219</v>
      </c>
    </row>
    <row r="945" spans="1:62" hidden="1">
      <c r="A945" s="61" t="b">
        <v>0</v>
      </c>
      <c r="B945" s="62">
        <v>13320</v>
      </c>
      <c r="C945" s="61" t="s">
        <v>1702</v>
      </c>
      <c r="D945" s="61" t="s">
        <v>5393</v>
      </c>
      <c r="E945" s="61" t="s">
        <v>7175</v>
      </c>
      <c r="F945" s="61" t="s">
        <v>6224</v>
      </c>
      <c r="G945" s="62" t="s">
        <v>1702</v>
      </c>
      <c r="H945" s="61" t="s">
        <v>1025</v>
      </c>
      <c r="I945" s="61" t="s">
        <v>1675</v>
      </c>
      <c r="J945" s="61" t="s">
        <v>5394</v>
      </c>
      <c r="K945" s="61" t="s">
        <v>7175</v>
      </c>
      <c r="L945" s="61" t="s">
        <v>2032</v>
      </c>
      <c r="M945" s="61" t="s">
        <v>1894</v>
      </c>
      <c r="N945" s="61" t="s">
        <v>1702</v>
      </c>
      <c r="O945" s="61" t="s">
        <v>1941</v>
      </c>
      <c r="P945" s="61">
        <v>1.6</v>
      </c>
      <c r="Q945" s="61">
        <v>136</v>
      </c>
      <c r="R945" s="61">
        <v>439</v>
      </c>
      <c r="S945" s="61" t="s">
        <v>2921</v>
      </c>
      <c r="T945" s="61" t="s">
        <v>2921</v>
      </c>
      <c r="U945" s="61" t="s">
        <v>2041</v>
      </c>
      <c r="V945" s="61" t="s">
        <v>7172</v>
      </c>
      <c r="W945" s="61" t="s">
        <v>1938</v>
      </c>
      <c r="X945" s="61" t="s">
        <v>1447</v>
      </c>
      <c r="Y945" s="61" t="s">
        <v>5391</v>
      </c>
      <c r="Z945" s="62">
        <v>200</v>
      </c>
      <c r="AA945" s="61">
        <v>153</v>
      </c>
      <c r="AB945" s="62">
        <v>200</v>
      </c>
      <c r="AC945" s="61">
        <v>153</v>
      </c>
      <c r="AD945" s="62">
        <v>200</v>
      </c>
      <c r="AE945" s="61">
        <v>153</v>
      </c>
      <c r="AF945" s="61" t="s">
        <v>2237</v>
      </c>
      <c r="AG945" s="61" t="s">
        <v>1959</v>
      </c>
      <c r="AH945" s="61" t="s">
        <v>1702</v>
      </c>
      <c r="AI945" s="61">
        <v>0</v>
      </c>
      <c r="AJ945" s="61" t="s">
        <v>6751</v>
      </c>
      <c r="AK945" s="62">
        <v>2026</v>
      </c>
      <c r="AL945" s="62">
        <v>5</v>
      </c>
      <c r="AM945" s="62">
        <v>0</v>
      </c>
      <c r="AN945" s="62">
        <v>0</v>
      </c>
      <c r="AO945" s="62">
        <v>2</v>
      </c>
      <c r="AP945" s="61" t="s">
        <v>1025</v>
      </c>
      <c r="AQ945" s="61" t="s">
        <v>1221</v>
      </c>
      <c r="AR945" s="61" t="s">
        <v>2922</v>
      </c>
      <c r="AS945" s="61" t="s">
        <v>5395</v>
      </c>
      <c r="AT945" s="61" t="s">
        <v>1702</v>
      </c>
      <c r="AU945" s="61" t="b">
        <v>0</v>
      </c>
      <c r="AV945" s="61" t="b">
        <v>0</v>
      </c>
      <c r="AW945" s="61" t="s">
        <v>1702</v>
      </c>
      <c r="AX945" s="61" t="s">
        <v>1702</v>
      </c>
      <c r="AY945" s="61">
        <v>0</v>
      </c>
      <c r="AZ945" s="61">
        <v>0</v>
      </c>
      <c r="BA945" s="61">
        <v>0</v>
      </c>
      <c r="BB945" s="61" t="s">
        <v>4941</v>
      </c>
      <c r="BC945" s="61">
        <v>17</v>
      </c>
      <c r="BD945" s="61" t="b">
        <v>0</v>
      </c>
      <c r="BH945" s="47" t="s">
        <v>1197</v>
      </c>
      <c r="BI945" s="47" t="str">
        <f t="shared" si="28"/>
        <v>Z18</v>
      </c>
      <c r="BJ945" s="47">
        <v>1219</v>
      </c>
    </row>
    <row r="946" spans="1:62" hidden="1">
      <c r="A946" s="61" t="b">
        <v>0</v>
      </c>
      <c r="B946" s="62">
        <v>13321</v>
      </c>
      <c r="C946" s="61" t="s">
        <v>1702</v>
      </c>
      <c r="D946" s="61" t="s">
        <v>5393</v>
      </c>
      <c r="E946" s="61" t="s">
        <v>7176</v>
      </c>
      <c r="F946" s="61" t="s">
        <v>6224</v>
      </c>
      <c r="G946" s="62" t="s">
        <v>1702</v>
      </c>
      <c r="H946" s="61" t="s">
        <v>1025</v>
      </c>
      <c r="I946" s="61" t="s">
        <v>1675</v>
      </c>
      <c r="J946" s="61" t="s">
        <v>5394</v>
      </c>
      <c r="K946" s="61" t="s">
        <v>7176</v>
      </c>
      <c r="L946" s="61" t="s">
        <v>2032</v>
      </c>
      <c r="M946" s="61" t="s">
        <v>1894</v>
      </c>
      <c r="N946" s="61" t="s">
        <v>1702</v>
      </c>
      <c r="O946" s="61" t="s">
        <v>1941</v>
      </c>
      <c r="P946" s="61">
        <v>1.6</v>
      </c>
      <c r="Q946" s="61">
        <v>136</v>
      </c>
      <c r="R946" s="61">
        <v>439</v>
      </c>
      <c r="S946" s="61" t="s">
        <v>2921</v>
      </c>
      <c r="T946" s="61" t="s">
        <v>2921</v>
      </c>
      <c r="U946" s="61" t="s">
        <v>2041</v>
      </c>
      <c r="V946" s="61" t="s">
        <v>7172</v>
      </c>
      <c r="W946" s="61" t="s">
        <v>1938</v>
      </c>
      <c r="X946" s="61" t="s">
        <v>1447</v>
      </c>
      <c r="Y946" s="61" t="s">
        <v>5391</v>
      </c>
      <c r="Z946" s="62">
        <v>125</v>
      </c>
      <c r="AA946" s="61">
        <v>96</v>
      </c>
      <c r="AB946" s="62">
        <v>125</v>
      </c>
      <c r="AC946" s="61">
        <v>96</v>
      </c>
      <c r="AD946" s="62">
        <v>125</v>
      </c>
      <c r="AE946" s="61">
        <v>96</v>
      </c>
      <c r="AF946" s="61" t="s">
        <v>2237</v>
      </c>
      <c r="AG946" s="61" t="s">
        <v>1959</v>
      </c>
      <c r="AH946" s="61" t="s">
        <v>1702</v>
      </c>
      <c r="AI946" s="61">
        <v>0</v>
      </c>
      <c r="AJ946" s="61" t="s">
        <v>6751</v>
      </c>
      <c r="AK946" s="62">
        <v>2026</v>
      </c>
      <c r="AL946" s="62">
        <v>5</v>
      </c>
      <c r="AM946" s="62">
        <v>0</v>
      </c>
      <c r="AN946" s="62">
        <v>0</v>
      </c>
      <c r="AO946" s="62">
        <v>2</v>
      </c>
      <c r="AP946" s="61" t="s">
        <v>1025</v>
      </c>
      <c r="AQ946" s="61" t="s">
        <v>1221</v>
      </c>
      <c r="AR946" s="61" t="s">
        <v>2922</v>
      </c>
      <c r="AS946" s="61" t="s">
        <v>5395</v>
      </c>
      <c r="AT946" s="61" t="s">
        <v>1702</v>
      </c>
      <c r="AU946" s="61" t="b">
        <v>0</v>
      </c>
      <c r="AV946" s="61" t="b">
        <v>0</v>
      </c>
      <c r="AW946" s="61" t="s">
        <v>1702</v>
      </c>
      <c r="AX946" s="61" t="s">
        <v>1702</v>
      </c>
      <c r="AY946" s="61">
        <v>0</v>
      </c>
      <c r="AZ946" s="61">
        <v>0</v>
      </c>
      <c r="BA946" s="61">
        <v>0</v>
      </c>
      <c r="BB946" s="61" t="s">
        <v>4941</v>
      </c>
      <c r="BC946" s="61">
        <v>17</v>
      </c>
      <c r="BD946" s="61" t="b">
        <v>0</v>
      </c>
      <c r="BH946" s="47" t="s">
        <v>1197</v>
      </c>
      <c r="BI946" s="47" t="str">
        <f t="shared" si="28"/>
        <v>Z18</v>
      </c>
      <c r="BJ946" s="47">
        <v>1219</v>
      </c>
    </row>
    <row r="947" spans="1:62" hidden="1">
      <c r="A947" s="61" t="b">
        <v>0</v>
      </c>
      <c r="B947" s="62">
        <v>13322</v>
      </c>
      <c r="C947" s="61" t="s">
        <v>1702</v>
      </c>
      <c r="D947" s="61" t="s">
        <v>5396</v>
      </c>
      <c r="E947" s="61" t="s">
        <v>7177</v>
      </c>
      <c r="F947" s="61" t="s">
        <v>6253</v>
      </c>
      <c r="G947" s="62" t="s">
        <v>1702</v>
      </c>
      <c r="H947" s="61" t="s">
        <v>242</v>
      </c>
      <c r="I947" s="61" t="s">
        <v>1675</v>
      </c>
      <c r="J947" s="61" t="s">
        <v>5397</v>
      </c>
      <c r="K947" s="61" t="s">
        <v>7177</v>
      </c>
      <c r="L947" s="61" t="s">
        <v>2032</v>
      </c>
      <c r="M947" s="61" t="s">
        <v>1894</v>
      </c>
      <c r="N947" s="61" t="s">
        <v>1702</v>
      </c>
      <c r="O947" s="61" t="s">
        <v>1941</v>
      </c>
      <c r="P947" s="61">
        <v>1.6</v>
      </c>
      <c r="Q947" s="61">
        <v>178</v>
      </c>
      <c r="R947" s="61">
        <v>550</v>
      </c>
      <c r="S947" s="61" t="s">
        <v>3270</v>
      </c>
      <c r="T947" s="61" t="s">
        <v>5633</v>
      </c>
      <c r="U947" s="61" t="s">
        <v>2041</v>
      </c>
      <c r="V947" s="61" t="s">
        <v>7178</v>
      </c>
      <c r="W947" s="61" t="s">
        <v>1938</v>
      </c>
      <c r="X947" s="61" t="s">
        <v>1447</v>
      </c>
      <c r="Y947" s="61" t="s">
        <v>5391</v>
      </c>
      <c r="Z947" s="62">
        <v>148</v>
      </c>
      <c r="AA947" s="61">
        <v>168</v>
      </c>
      <c r="AB947" s="62">
        <v>148</v>
      </c>
      <c r="AC947" s="61">
        <v>168</v>
      </c>
      <c r="AD947" s="62">
        <v>148</v>
      </c>
      <c r="AE947" s="61">
        <v>168</v>
      </c>
      <c r="AF947" s="61" t="s">
        <v>2070</v>
      </c>
      <c r="AG947" s="61" t="s">
        <v>1959</v>
      </c>
      <c r="AH947" s="61" t="s">
        <v>1702</v>
      </c>
      <c r="AI947" s="61">
        <v>0</v>
      </c>
      <c r="AJ947" s="61" t="s">
        <v>6780</v>
      </c>
      <c r="AK947" s="62">
        <v>2026</v>
      </c>
      <c r="AL947" s="62">
        <v>5</v>
      </c>
      <c r="AM947" s="62">
        <v>0</v>
      </c>
      <c r="AN947" s="62">
        <v>0</v>
      </c>
      <c r="AO947" s="62">
        <v>4</v>
      </c>
      <c r="AP947" s="61" t="s">
        <v>242</v>
      </c>
      <c r="AQ947" s="61" t="s">
        <v>1221</v>
      </c>
      <c r="AR947" s="61" t="s">
        <v>6369</v>
      </c>
      <c r="AS947" s="61" t="s">
        <v>5395</v>
      </c>
      <c r="AT947" s="61" t="s">
        <v>1702</v>
      </c>
      <c r="AU947" s="61" t="b">
        <v>0</v>
      </c>
      <c r="AV947" s="61" t="b">
        <v>0</v>
      </c>
      <c r="AW947" s="61" t="s">
        <v>1702</v>
      </c>
      <c r="AX947" s="61" t="s">
        <v>1702</v>
      </c>
      <c r="AY947" s="61">
        <v>0</v>
      </c>
      <c r="AZ947" s="61">
        <v>0</v>
      </c>
      <c r="BA947" s="61">
        <v>0</v>
      </c>
      <c r="BB947" s="61" t="s">
        <v>4941</v>
      </c>
      <c r="BC947" s="61">
        <v>17</v>
      </c>
      <c r="BD947" s="61" t="b">
        <v>0</v>
      </c>
      <c r="BH947" s="47" t="s">
        <v>1197</v>
      </c>
      <c r="BI947" s="47" t="str">
        <f t="shared" si="28"/>
        <v>Z18</v>
      </c>
      <c r="BJ947" s="47">
        <v>1219</v>
      </c>
    </row>
    <row r="948" spans="1:62" hidden="1">
      <c r="A948" s="61" t="b">
        <v>0</v>
      </c>
      <c r="B948" s="62">
        <v>13323</v>
      </c>
      <c r="C948" s="61" t="s">
        <v>1702</v>
      </c>
      <c r="D948" s="61" t="s">
        <v>5396</v>
      </c>
      <c r="E948" s="61" t="s">
        <v>7179</v>
      </c>
      <c r="F948" s="61" t="s">
        <v>6281</v>
      </c>
      <c r="G948" s="62" t="s">
        <v>1702</v>
      </c>
      <c r="H948" s="61" t="s">
        <v>240</v>
      </c>
      <c r="I948" s="61" t="s">
        <v>1675</v>
      </c>
      <c r="J948" s="61" t="s">
        <v>5397</v>
      </c>
      <c r="K948" s="61" t="s">
        <v>7179</v>
      </c>
      <c r="L948" s="61" t="s">
        <v>2032</v>
      </c>
      <c r="M948" s="61" t="s">
        <v>1894</v>
      </c>
      <c r="N948" s="61" t="s">
        <v>1702</v>
      </c>
      <c r="O948" s="61" t="s">
        <v>1941</v>
      </c>
      <c r="P948" s="61">
        <v>1.6</v>
      </c>
      <c r="Q948" s="61">
        <v>178</v>
      </c>
      <c r="R948" s="61">
        <v>550</v>
      </c>
      <c r="S948" s="61" t="s">
        <v>3270</v>
      </c>
      <c r="T948" s="61" t="s">
        <v>3270</v>
      </c>
      <c r="U948" s="61" t="s">
        <v>2041</v>
      </c>
      <c r="V948" s="61" t="s">
        <v>7178</v>
      </c>
      <c r="W948" s="61" t="s">
        <v>1938</v>
      </c>
      <c r="X948" s="61" t="s">
        <v>1447</v>
      </c>
      <c r="Y948" s="61" t="s">
        <v>5391</v>
      </c>
      <c r="Z948" s="62">
        <v>200</v>
      </c>
      <c r="AA948" s="61">
        <v>251</v>
      </c>
      <c r="AB948" s="62">
        <v>200</v>
      </c>
      <c r="AC948" s="61">
        <v>251</v>
      </c>
      <c r="AD948" s="62">
        <v>200</v>
      </c>
      <c r="AE948" s="61">
        <v>251</v>
      </c>
      <c r="AF948" s="61" t="s">
        <v>2070</v>
      </c>
      <c r="AG948" s="61" t="s">
        <v>1959</v>
      </c>
      <c r="AH948" s="61" t="s">
        <v>1702</v>
      </c>
      <c r="AI948" s="61">
        <v>0</v>
      </c>
      <c r="AJ948" s="61" t="s">
        <v>6780</v>
      </c>
      <c r="AK948" s="62">
        <v>2026</v>
      </c>
      <c r="AL948" s="62">
        <v>5</v>
      </c>
      <c r="AM948" s="62">
        <v>0</v>
      </c>
      <c r="AN948" s="62">
        <v>0</v>
      </c>
      <c r="AO948" s="62">
        <v>4</v>
      </c>
      <c r="AP948" s="61" t="s">
        <v>240</v>
      </c>
      <c r="AQ948" s="61" t="s">
        <v>1221</v>
      </c>
      <c r="AR948" s="61" t="s">
        <v>3271</v>
      </c>
      <c r="AS948" s="61" t="s">
        <v>5395</v>
      </c>
      <c r="AT948" s="61" t="s">
        <v>1702</v>
      </c>
      <c r="AU948" s="61" t="b">
        <v>0</v>
      </c>
      <c r="AV948" s="61" t="b">
        <v>0</v>
      </c>
      <c r="AW948" s="61" t="s">
        <v>1702</v>
      </c>
      <c r="AX948" s="61" t="s">
        <v>1702</v>
      </c>
      <c r="AY948" s="61">
        <v>0</v>
      </c>
      <c r="AZ948" s="61">
        <v>0</v>
      </c>
      <c r="BA948" s="61">
        <v>0</v>
      </c>
      <c r="BB948" s="61" t="s">
        <v>4941</v>
      </c>
      <c r="BC948" s="61">
        <v>17</v>
      </c>
      <c r="BD948" s="61" t="b">
        <v>0</v>
      </c>
      <c r="BH948" s="47" t="s">
        <v>1197</v>
      </c>
      <c r="BI948" s="47" t="str">
        <f t="shared" si="28"/>
        <v>Z18</v>
      </c>
      <c r="BJ948" s="47">
        <v>1219</v>
      </c>
    </row>
    <row r="949" spans="1:62" hidden="1">
      <c r="A949" s="61" t="b">
        <v>0</v>
      </c>
      <c r="B949" s="62">
        <v>13324</v>
      </c>
      <c r="C949" s="61" t="s">
        <v>1702</v>
      </c>
      <c r="D949" s="61" t="s">
        <v>5396</v>
      </c>
      <c r="E949" s="61" t="s">
        <v>7180</v>
      </c>
      <c r="F949" s="61" t="s">
        <v>6281</v>
      </c>
      <c r="G949" s="62" t="s">
        <v>1702</v>
      </c>
      <c r="H949" s="61" t="s">
        <v>240</v>
      </c>
      <c r="I949" s="61" t="s">
        <v>1675</v>
      </c>
      <c r="J949" s="61" t="s">
        <v>5397</v>
      </c>
      <c r="K949" s="61" t="s">
        <v>7180</v>
      </c>
      <c r="L949" s="61" t="s">
        <v>2032</v>
      </c>
      <c r="M949" s="61" t="s">
        <v>1894</v>
      </c>
      <c r="N949" s="61" t="s">
        <v>1702</v>
      </c>
      <c r="O949" s="61" t="s">
        <v>1941</v>
      </c>
      <c r="P949" s="61">
        <v>1.6</v>
      </c>
      <c r="Q949" s="61">
        <v>178</v>
      </c>
      <c r="R949" s="61">
        <v>550</v>
      </c>
      <c r="S949" s="61" t="s">
        <v>3270</v>
      </c>
      <c r="T949" s="61" t="s">
        <v>3270</v>
      </c>
      <c r="U949" s="61" t="s">
        <v>2041</v>
      </c>
      <c r="V949" s="61" t="s">
        <v>7178</v>
      </c>
      <c r="W949" s="61" t="s">
        <v>1938</v>
      </c>
      <c r="X949" s="61" t="s">
        <v>1447</v>
      </c>
      <c r="Y949" s="61" t="s">
        <v>5391</v>
      </c>
      <c r="Z949" s="62">
        <v>200</v>
      </c>
      <c r="AA949" s="61">
        <v>251</v>
      </c>
      <c r="AB949" s="62">
        <v>200</v>
      </c>
      <c r="AC949" s="61">
        <v>251</v>
      </c>
      <c r="AD949" s="62">
        <v>200</v>
      </c>
      <c r="AE949" s="61">
        <v>251</v>
      </c>
      <c r="AF949" s="61" t="s">
        <v>2070</v>
      </c>
      <c r="AG949" s="61" t="s">
        <v>1959</v>
      </c>
      <c r="AH949" s="61" t="s">
        <v>1702</v>
      </c>
      <c r="AI949" s="61">
        <v>0</v>
      </c>
      <c r="AJ949" s="61" t="s">
        <v>6780</v>
      </c>
      <c r="AK949" s="62">
        <v>2026</v>
      </c>
      <c r="AL949" s="62">
        <v>5</v>
      </c>
      <c r="AM949" s="62">
        <v>0</v>
      </c>
      <c r="AN949" s="62">
        <v>0</v>
      </c>
      <c r="AO949" s="62">
        <v>4</v>
      </c>
      <c r="AP949" s="61" t="s">
        <v>240</v>
      </c>
      <c r="AQ949" s="61" t="s">
        <v>1221</v>
      </c>
      <c r="AR949" s="61" t="s">
        <v>3271</v>
      </c>
      <c r="AS949" s="61" t="s">
        <v>5395</v>
      </c>
      <c r="AT949" s="61" t="s">
        <v>1702</v>
      </c>
      <c r="AU949" s="61" t="b">
        <v>0</v>
      </c>
      <c r="AV949" s="61" t="b">
        <v>0</v>
      </c>
      <c r="AW949" s="61" t="s">
        <v>1702</v>
      </c>
      <c r="AX949" s="61" t="s">
        <v>1702</v>
      </c>
      <c r="AY949" s="61">
        <v>0</v>
      </c>
      <c r="AZ949" s="61">
        <v>0</v>
      </c>
      <c r="BA949" s="61">
        <v>0</v>
      </c>
      <c r="BB949" s="61" t="s">
        <v>4941</v>
      </c>
      <c r="BC949" s="61">
        <v>17</v>
      </c>
      <c r="BD949" s="61" t="b">
        <v>0</v>
      </c>
      <c r="BH949" s="47" t="s">
        <v>1197</v>
      </c>
      <c r="BI949" s="47" t="str">
        <f t="shared" si="28"/>
        <v>Z18</v>
      </c>
      <c r="BJ949" s="47">
        <v>1219</v>
      </c>
    </row>
    <row r="950" spans="1:62" hidden="1">
      <c r="A950" s="61" t="b">
        <v>0</v>
      </c>
      <c r="B950" s="62">
        <v>13325</v>
      </c>
      <c r="C950" s="61" t="s">
        <v>1702</v>
      </c>
      <c r="D950" s="61" t="s">
        <v>5396</v>
      </c>
      <c r="E950" s="61" t="s">
        <v>7181</v>
      </c>
      <c r="F950" s="61" t="s">
        <v>6281</v>
      </c>
      <c r="G950" s="62" t="s">
        <v>1702</v>
      </c>
      <c r="H950" s="61" t="s">
        <v>240</v>
      </c>
      <c r="I950" s="61" t="s">
        <v>1675</v>
      </c>
      <c r="J950" s="61" t="s">
        <v>5397</v>
      </c>
      <c r="K950" s="61" t="s">
        <v>7181</v>
      </c>
      <c r="L950" s="61" t="s">
        <v>2032</v>
      </c>
      <c r="M950" s="61" t="s">
        <v>1894</v>
      </c>
      <c r="N950" s="61" t="s">
        <v>1702</v>
      </c>
      <c r="O950" s="61" t="s">
        <v>1941</v>
      </c>
      <c r="P950" s="61">
        <v>1.6</v>
      </c>
      <c r="Q950" s="61">
        <v>178</v>
      </c>
      <c r="R950" s="61">
        <v>550</v>
      </c>
      <c r="S950" s="61" t="s">
        <v>3270</v>
      </c>
      <c r="T950" s="61" t="s">
        <v>3270</v>
      </c>
      <c r="U950" s="61" t="s">
        <v>2041</v>
      </c>
      <c r="V950" s="61" t="s">
        <v>7178</v>
      </c>
      <c r="W950" s="61" t="s">
        <v>1938</v>
      </c>
      <c r="X950" s="61" t="s">
        <v>1447</v>
      </c>
      <c r="Y950" s="61" t="s">
        <v>5391</v>
      </c>
      <c r="Z950" s="62">
        <v>200</v>
      </c>
      <c r="AA950" s="61">
        <v>251</v>
      </c>
      <c r="AB950" s="62">
        <v>200</v>
      </c>
      <c r="AC950" s="61">
        <v>251</v>
      </c>
      <c r="AD950" s="62">
        <v>200</v>
      </c>
      <c r="AE950" s="61">
        <v>251</v>
      </c>
      <c r="AF950" s="61" t="s">
        <v>2410</v>
      </c>
      <c r="AG950" s="61" t="s">
        <v>1959</v>
      </c>
      <c r="AH950" s="61" t="s">
        <v>1702</v>
      </c>
      <c r="AI950" s="61">
        <v>0</v>
      </c>
      <c r="AJ950" s="61" t="s">
        <v>6780</v>
      </c>
      <c r="AK950" s="62">
        <v>2026</v>
      </c>
      <c r="AL950" s="62">
        <v>5</v>
      </c>
      <c r="AM950" s="62">
        <v>0</v>
      </c>
      <c r="AN950" s="62">
        <v>0</v>
      </c>
      <c r="AO950" s="62">
        <v>4</v>
      </c>
      <c r="AP950" s="61" t="s">
        <v>240</v>
      </c>
      <c r="AQ950" s="61" t="s">
        <v>1221</v>
      </c>
      <c r="AR950" s="61" t="s">
        <v>3271</v>
      </c>
      <c r="AS950" s="61" t="s">
        <v>5395</v>
      </c>
      <c r="AT950" s="61" t="s">
        <v>1702</v>
      </c>
      <c r="AU950" s="61" t="b">
        <v>0</v>
      </c>
      <c r="AV950" s="61" t="b">
        <v>0</v>
      </c>
      <c r="AW950" s="61" t="s">
        <v>1702</v>
      </c>
      <c r="AX950" s="61" t="s">
        <v>1702</v>
      </c>
      <c r="AY950" s="61">
        <v>0</v>
      </c>
      <c r="AZ950" s="61">
        <v>0</v>
      </c>
      <c r="BA950" s="61">
        <v>0</v>
      </c>
      <c r="BB950" s="61" t="s">
        <v>4941</v>
      </c>
      <c r="BC950" s="61">
        <v>17</v>
      </c>
      <c r="BD950" s="61" t="b">
        <v>0</v>
      </c>
      <c r="BH950" s="47" t="s">
        <v>1197</v>
      </c>
      <c r="BI950" s="47" t="str">
        <f t="shared" si="28"/>
        <v>Z18</v>
      </c>
      <c r="BJ950" s="47">
        <v>1219</v>
      </c>
    </row>
    <row r="951" spans="1:62" hidden="1">
      <c r="A951" s="61" t="b">
        <v>0</v>
      </c>
      <c r="B951" s="62">
        <v>13326</v>
      </c>
      <c r="C951" s="61" t="s">
        <v>1702</v>
      </c>
      <c r="D951" s="61" t="s">
        <v>5396</v>
      </c>
      <c r="E951" s="61" t="s">
        <v>7182</v>
      </c>
      <c r="F951" s="61" t="s">
        <v>6281</v>
      </c>
      <c r="G951" s="62" t="s">
        <v>1702</v>
      </c>
      <c r="H951" s="61" t="s">
        <v>240</v>
      </c>
      <c r="I951" s="61" t="s">
        <v>1675</v>
      </c>
      <c r="J951" s="61" t="s">
        <v>5397</v>
      </c>
      <c r="K951" s="61" t="s">
        <v>7182</v>
      </c>
      <c r="L951" s="61" t="s">
        <v>2032</v>
      </c>
      <c r="M951" s="61" t="s">
        <v>1894</v>
      </c>
      <c r="N951" s="61" t="s">
        <v>1702</v>
      </c>
      <c r="O951" s="61" t="s">
        <v>1941</v>
      </c>
      <c r="P951" s="61">
        <v>1.6</v>
      </c>
      <c r="Q951" s="61">
        <v>178</v>
      </c>
      <c r="R951" s="61">
        <v>550</v>
      </c>
      <c r="S951" s="61" t="s">
        <v>3270</v>
      </c>
      <c r="T951" s="61" t="s">
        <v>3270</v>
      </c>
      <c r="U951" s="61" t="s">
        <v>2041</v>
      </c>
      <c r="V951" s="61" t="s">
        <v>7178</v>
      </c>
      <c r="W951" s="61" t="s">
        <v>1938</v>
      </c>
      <c r="X951" s="61" t="s">
        <v>1447</v>
      </c>
      <c r="Y951" s="61" t="s">
        <v>5391</v>
      </c>
      <c r="Z951" s="62">
        <v>200</v>
      </c>
      <c r="AA951" s="61">
        <v>251</v>
      </c>
      <c r="AB951" s="62">
        <v>200</v>
      </c>
      <c r="AC951" s="61">
        <v>251</v>
      </c>
      <c r="AD951" s="62">
        <v>200</v>
      </c>
      <c r="AE951" s="61">
        <v>251</v>
      </c>
      <c r="AF951" s="61" t="s">
        <v>2410</v>
      </c>
      <c r="AG951" s="61" t="s">
        <v>1959</v>
      </c>
      <c r="AH951" s="61" t="s">
        <v>1702</v>
      </c>
      <c r="AI951" s="61">
        <v>0</v>
      </c>
      <c r="AJ951" s="61" t="s">
        <v>6780</v>
      </c>
      <c r="AK951" s="62">
        <v>2026</v>
      </c>
      <c r="AL951" s="62">
        <v>5</v>
      </c>
      <c r="AM951" s="62">
        <v>0</v>
      </c>
      <c r="AN951" s="62">
        <v>0</v>
      </c>
      <c r="AO951" s="62">
        <v>4</v>
      </c>
      <c r="AP951" s="61" t="s">
        <v>240</v>
      </c>
      <c r="AQ951" s="61" t="s">
        <v>1221</v>
      </c>
      <c r="AR951" s="61" t="s">
        <v>3271</v>
      </c>
      <c r="AS951" s="61" t="s">
        <v>5395</v>
      </c>
      <c r="AT951" s="61" t="s">
        <v>1702</v>
      </c>
      <c r="AU951" s="61" t="b">
        <v>0</v>
      </c>
      <c r="AV951" s="61" t="b">
        <v>0</v>
      </c>
      <c r="AW951" s="61" t="s">
        <v>1702</v>
      </c>
      <c r="AX951" s="61" t="s">
        <v>1702</v>
      </c>
      <c r="AY951" s="61">
        <v>0</v>
      </c>
      <c r="AZ951" s="61">
        <v>0</v>
      </c>
      <c r="BA951" s="61">
        <v>0</v>
      </c>
      <c r="BB951" s="61" t="s">
        <v>4941</v>
      </c>
      <c r="BC951" s="61">
        <v>17</v>
      </c>
      <c r="BD951" s="61" t="b">
        <v>0</v>
      </c>
      <c r="BH951" s="47" t="s">
        <v>1197</v>
      </c>
      <c r="BI951" s="47" t="str">
        <f t="shared" si="28"/>
        <v>Z18</v>
      </c>
      <c r="BJ951" s="47">
        <v>1219</v>
      </c>
    </row>
    <row r="952" spans="1:62" hidden="1">
      <c r="A952" s="61" t="b">
        <v>0</v>
      </c>
      <c r="B952" s="62">
        <v>13327</v>
      </c>
      <c r="C952" s="61" t="s">
        <v>1702</v>
      </c>
      <c r="D952" s="61" t="s">
        <v>5396</v>
      </c>
      <c r="E952" s="61" t="s">
        <v>7183</v>
      </c>
      <c r="F952" s="61" t="s">
        <v>6281</v>
      </c>
      <c r="G952" s="62" t="s">
        <v>1702</v>
      </c>
      <c r="H952" s="61" t="s">
        <v>240</v>
      </c>
      <c r="I952" s="61" t="s">
        <v>1675</v>
      </c>
      <c r="J952" s="61" t="s">
        <v>5397</v>
      </c>
      <c r="K952" s="61" t="s">
        <v>7183</v>
      </c>
      <c r="L952" s="61" t="s">
        <v>2032</v>
      </c>
      <c r="M952" s="61" t="s">
        <v>1894</v>
      </c>
      <c r="N952" s="61" t="s">
        <v>1702</v>
      </c>
      <c r="O952" s="61" t="s">
        <v>1941</v>
      </c>
      <c r="P952" s="61">
        <v>1.6</v>
      </c>
      <c r="Q952" s="61">
        <v>178</v>
      </c>
      <c r="R952" s="61">
        <v>550</v>
      </c>
      <c r="S952" s="61" t="s">
        <v>3270</v>
      </c>
      <c r="T952" s="61" t="s">
        <v>3270</v>
      </c>
      <c r="U952" s="61" t="s">
        <v>2041</v>
      </c>
      <c r="V952" s="61" t="s">
        <v>7178</v>
      </c>
      <c r="W952" s="61" t="s">
        <v>1938</v>
      </c>
      <c r="X952" s="61" t="s">
        <v>1447</v>
      </c>
      <c r="Y952" s="61" t="s">
        <v>5391</v>
      </c>
      <c r="Z952" s="62">
        <v>200</v>
      </c>
      <c r="AA952" s="61">
        <v>251</v>
      </c>
      <c r="AB952" s="62">
        <v>200</v>
      </c>
      <c r="AC952" s="61">
        <v>251</v>
      </c>
      <c r="AD952" s="62">
        <v>200</v>
      </c>
      <c r="AE952" s="61">
        <v>251</v>
      </c>
      <c r="AF952" s="61" t="s">
        <v>2410</v>
      </c>
      <c r="AG952" s="61" t="s">
        <v>1959</v>
      </c>
      <c r="AH952" s="61" t="s">
        <v>1702</v>
      </c>
      <c r="AI952" s="61">
        <v>0</v>
      </c>
      <c r="AJ952" s="61" t="s">
        <v>6780</v>
      </c>
      <c r="AK952" s="62">
        <v>2026</v>
      </c>
      <c r="AL952" s="62">
        <v>5</v>
      </c>
      <c r="AM952" s="62">
        <v>0</v>
      </c>
      <c r="AN952" s="62">
        <v>0</v>
      </c>
      <c r="AO952" s="62">
        <v>4</v>
      </c>
      <c r="AP952" s="61" t="s">
        <v>240</v>
      </c>
      <c r="AQ952" s="61" t="s">
        <v>1221</v>
      </c>
      <c r="AR952" s="61" t="s">
        <v>3271</v>
      </c>
      <c r="AS952" s="61" t="s">
        <v>5395</v>
      </c>
      <c r="AT952" s="61" t="s">
        <v>1702</v>
      </c>
      <c r="AU952" s="61" t="b">
        <v>0</v>
      </c>
      <c r="AV952" s="61" t="b">
        <v>0</v>
      </c>
      <c r="AW952" s="61" t="s">
        <v>1702</v>
      </c>
      <c r="AX952" s="61" t="s">
        <v>1702</v>
      </c>
      <c r="AY952" s="61">
        <v>0</v>
      </c>
      <c r="AZ952" s="61">
        <v>0</v>
      </c>
      <c r="BA952" s="61">
        <v>0</v>
      </c>
      <c r="BB952" s="61" t="s">
        <v>4941</v>
      </c>
      <c r="BC952" s="61">
        <v>17</v>
      </c>
      <c r="BD952" s="61" t="b">
        <v>0</v>
      </c>
      <c r="BH952" s="47" t="s">
        <v>1197</v>
      </c>
      <c r="BI952" s="47" t="str">
        <f t="shared" si="28"/>
        <v>Z18</v>
      </c>
      <c r="BJ952" s="47">
        <v>1219</v>
      </c>
    </row>
    <row r="953" spans="1:62" hidden="1">
      <c r="A953" s="61" t="b">
        <v>0</v>
      </c>
      <c r="B953" s="62">
        <v>13328</v>
      </c>
      <c r="C953" s="61" t="s">
        <v>1702</v>
      </c>
      <c r="D953" s="61" t="s">
        <v>5396</v>
      </c>
      <c r="E953" s="61" t="s">
        <v>7184</v>
      </c>
      <c r="F953" s="61" t="s">
        <v>6281</v>
      </c>
      <c r="G953" s="62" t="s">
        <v>1702</v>
      </c>
      <c r="H953" s="61" t="s">
        <v>240</v>
      </c>
      <c r="I953" s="61" t="s">
        <v>1675</v>
      </c>
      <c r="J953" s="61" t="s">
        <v>5397</v>
      </c>
      <c r="K953" s="61" t="s">
        <v>7184</v>
      </c>
      <c r="L953" s="61" t="s">
        <v>2032</v>
      </c>
      <c r="M953" s="61" t="s">
        <v>1894</v>
      </c>
      <c r="N953" s="61" t="s">
        <v>1702</v>
      </c>
      <c r="O953" s="61" t="s">
        <v>1941</v>
      </c>
      <c r="P953" s="61">
        <v>1.6</v>
      </c>
      <c r="Q953" s="61">
        <v>178</v>
      </c>
      <c r="R953" s="61">
        <v>550</v>
      </c>
      <c r="S953" s="61" t="s">
        <v>3270</v>
      </c>
      <c r="T953" s="61" t="s">
        <v>3270</v>
      </c>
      <c r="U953" s="61" t="s">
        <v>2041</v>
      </c>
      <c r="V953" s="61" t="s">
        <v>7178</v>
      </c>
      <c r="W953" s="61" t="s">
        <v>1938</v>
      </c>
      <c r="X953" s="61" t="s">
        <v>1447</v>
      </c>
      <c r="Y953" s="61" t="s">
        <v>5391</v>
      </c>
      <c r="Z953" s="62">
        <v>48</v>
      </c>
      <c r="AA953" s="61">
        <v>60</v>
      </c>
      <c r="AB953" s="62">
        <v>48</v>
      </c>
      <c r="AC953" s="61">
        <v>60</v>
      </c>
      <c r="AD953" s="62">
        <v>48</v>
      </c>
      <c r="AE953" s="61">
        <v>60</v>
      </c>
      <c r="AF953" s="61" t="s">
        <v>2410</v>
      </c>
      <c r="AG953" s="61" t="s">
        <v>1959</v>
      </c>
      <c r="AH953" s="61" t="s">
        <v>1702</v>
      </c>
      <c r="AI953" s="61">
        <v>0</v>
      </c>
      <c r="AJ953" s="61" t="s">
        <v>6780</v>
      </c>
      <c r="AK953" s="62">
        <v>2026</v>
      </c>
      <c r="AL953" s="62">
        <v>5</v>
      </c>
      <c r="AM953" s="62">
        <v>0</v>
      </c>
      <c r="AN953" s="62">
        <v>0</v>
      </c>
      <c r="AO953" s="62">
        <v>4</v>
      </c>
      <c r="AP953" s="61" t="s">
        <v>240</v>
      </c>
      <c r="AQ953" s="61" t="s">
        <v>1221</v>
      </c>
      <c r="AR953" s="61" t="s">
        <v>3271</v>
      </c>
      <c r="AS953" s="61" t="s">
        <v>5395</v>
      </c>
      <c r="AT953" s="61" t="s">
        <v>1702</v>
      </c>
      <c r="AU953" s="61" t="b">
        <v>0</v>
      </c>
      <c r="AV953" s="61" t="b">
        <v>0</v>
      </c>
      <c r="AW953" s="61" t="s">
        <v>1702</v>
      </c>
      <c r="AX953" s="61" t="s">
        <v>1702</v>
      </c>
      <c r="AY953" s="61">
        <v>0</v>
      </c>
      <c r="AZ953" s="61">
        <v>0</v>
      </c>
      <c r="BA953" s="61">
        <v>0</v>
      </c>
      <c r="BB953" s="61" t="s">
        <v>4941</v>
      </c>
      <c r="BC953" s="61">
        <v>17</v>
      </c>
      <c r="BD953" s="61" t="b">
        <v>0</v>
      </c>
      <c r="BH953" s="47" t="s">
        <v>1197</v>
      </c>
      <c r="BI953" s="47" t="str">
        <f t="shared" si="28"/>
        <v>Z18</v>
      </c>
      <c r="BJ953" s="47">
        <v>1219</v>
      </c>
    </row>
    <row r="954" spans="1:62" hidden="1">
      <c r="A954" s="61" t="b">
        <v>0</v>
      </c>
      <c r="B954" s="62">
        <v>13329</v>
      </c>
      <c r="C954" s="61" t="s">
        <v>1702</v>
      </c>
      <c r="D954" s="61" t="s">
        <v>5396</v>
      </c>
      <c r="E954" s="61" t="s">
        <v>7185</v>
      </c>
      <c r="F954" s="61" t="s">
        <v>6253</v>
      </c>
      <c r="G954" s="62" t="s">
        <v>1702</v>
      </c>
      <c r="H954" s="61" t="s">
        <v>243</v>
      </c>
      <c r="I954" s="61" t="s">
        <v>1675</v>
      </c>
      <c r="J954" s="61" t="s">
        <v>5397</v>
      </c>
      <c r="K954" s="61" t="s">
        <v>7185</v>
      </c>
      <c r="L954" s="61" t="s">
        <v>2032</v>
      </c>
      <c r="M954" s="61" t="s">
        <v>1894</v>
      </c>
      <c r="N954" s="61" t="s">
        <v>1702</v>
      </c>
      <c r="O954" s="61" t="s">
        <v>1941</v>
      </c>
      <c r="P954" s="61">
        <v>1.6</v>
      </c>
      <c r="Q954" s="61">
        <v>180</v>
      </c>
      <c r="R954" s="61">
        <v>570</v>
      </c>
      <c r="S954" s="61" t="s">
        <v>3267</v>
      </c>
      <c r="T954" s="61" t="s">
        <v>6112</v>
      </c>
      <c r="U954" s="61" t="s">
        <v>2041</v>
      </c>
      <c r="V954" s="61" t="s">
        <v>7186</v>
      </c>
      <c r="W954" s="61" t="s">
        <v>1938</v>
      </c>
      <c r="X954" s="61" t="s">
        <v>1447</v>
      </c>
      <c r="Y954" s="61" t="s">
        <v>5391</v>
      </c>
      <c r="Z954" s="62">
        <v>120</v>
      </c>
      <c r="AA954" s="61">
        <v>157</v>
      </c>
      <c r="AB954" s="62">
        <v>120</v>
      </c>
      <c r="AC954" s="61">
        <v>157</v>
      </c>
      <c r="AD954" s="62">
        <v>120</v>
      </c>
      <c r="AE954" s="61">
        <v>157</v>
      </c>
      <c r="AF954" s="61" t="s">
        <v>2392</v>
      </c>
      <c r="AG954" s="61" t="s">
        <v>1959</v>
      </c>
      <c r="AH954" s="61" t="s">
        <v>1702</v>
      </c>
      <c r="AI954" s="61">
        <v>0</v>
      </c>
      <c r="AJ954" s="61" t="s">
        <v>6780</v>
      </c>
      <c r="AK954" s="62">
        <v>2026</v>
      </c>
      <c r="AL954" s="62">
        <v>5</v>
      </c>
      <c r="AM954" s="62">
        <v>0</v>
      </c>
      <c r="AN954" s="62">
        <v>0</v>
      </c>
      <c r="AO954" s="62">
        <v>4</v>
      </c>
      <c r="AP954" s="61" t="s">
        <v>243</v>
      </c>
      <c r="AQ954" s="61" t="s">
        <v>1221</v>
      </c>
      <c r="AR954" s="61" t="s">
        <v>6113</v>
      </c>
      <c r="AS954" s="61" t="s">
        <v>5395</v>
      </c>
      <c r="AT954" s="61" t="s">
        <v>1702</v>
      </c>
      <c r="AU954" s="61" t="b">
        <v>0</v>
      </c>
      <c r="AV954" s="61" t="b">
        <v>0</v>
      </c>
      <c r="AW954" s="61" t="s">
        <v>1702</v>
      </c>
      <c r="AX954" s="61" t="s">
        <v>1702</v>
      </c>
      <c r="AY954" s="61">
        <v>0</v>
      </c>
      <c r="AZ954" s="61">
        <v>0</v>
      </c>
      <c r="BA954" s="61">
        <v>0</v>
      </c>
      <c r="BB954" s="61" t="s">
        <v>4941</v>
      </c>
      <c r="BC954" s="61">
        <v>17</v>
      </c>
      <c r="BD954" s="61" t="b">
        <v>0</v>
      </c>
      <c r="BH954" s="47" t="s">
        <v>1197</v>
      </c>
      <c r="BI954" s="47" t="str">
        <f t="shared" si="28"/>
        <v>Z18</v>
      </c>
      <c r="BJ954" s="47">
        <v>1219</v>
      </c>
    </row>
    <row r="955" spans="1:62" hidden="1">
      <c r="A955" s="61" t="b">
        <v>0</v>
      </c>
      <c r="B955" s="62">
        <v>13330</v>
      </c>
      <c r="C955" s="61" t="s">
        <v>1702</v>
      </c>
      <c r="D955" s="61" t="s">
        <v>5396</v>
      </c>
      <c r="E955" s="61" t="s">
        <v>7187</v>
      </c>
      <c r="F955" s="61" t="s">
        <v>6253</v>
      </c>
      <c r="G955" s="62" t="s">
        <v>1702</v>
      </c>
      <c r="H955" s="61" t="s">
        <v>243</v>
      </c>
      <c r="I955" s="61" t="s">
        <v>1675</v>
      </c>
      <c r="J955" s="61" t="s">
        <v>5397</v>
      </c>
      <c r="K955" s="61" t="s">
        <v>7187</v>
      </c>
      <c r="L955" s="61" t="s">
        <v>2032</v>
      </c>
      <c r="M955" s="61" t="s">
        <v>1894</v>
      </c>
      <c r="N955" s="61" t="s">
        <v>1702</v>
      </c>
      <c r="O955" s="61" t="s">
        <v>1941</v>
      </c>
      <c r="P955" s="61">
        <v>1.6</v>
      </c>
      <c r="Q955" s="61">
        <v>180</v>
      </c>
      <c r="R955" s="61">
        <v>570</v>
      </c>
      <c r="S955" s="61" t="s">
        <v>3267</v>
      </c>
      <c r="T955" s="61" t="s">
        <v>6112</v>
      </c>
      <c r="U955" s="61" t="s">
        <v>2041</v>
      </c>
      <c r="V955" s="61" t="s">
        <v>7186</v>
      </c>
      <c r="W955" s="61" t="s">
        <v>1938</v>
      </c>
      <c r="X955" s="61" t="s">
        <v>1447</v>
      </c>
      <c r="Y955" s="61" t="s">
        <v>5391</v>
      </c>
      <c r="Z955" s="62">
        <v>200</v>
      </c>
      <c r="AA955" s="61">
        <v>262</v>
      </c>
      <c r="AB955" s="62">
        <v>200</v>
      </c>
      <c r="AC955" s="61">
        <v>262</v>
      </c>
      <c r="AD955" s="62">
        <v>200</v>
      </c>
      <c r="AE955" s="61">
        <v>262</v>
      </c>
      <c r="AF955" s="61" t="s">
        <v>2392</v>
      </c>
      <c r="AG955" s="61" t="s">
        <v>1959</v>
      </c>
      <c r="AH955" s="61" t="s">
        <v>1702</v>
      </c>
      <c r="AI955" s="61">
        <v>0</v>
      </c>
      <c r="AJ955" s="61" t="s">
        <v>6780</v>
      </c>
      <c r="AK955" s="62">
        <v>2026</v>
      </c>
      <c r="AL955" s="62">
        <v>5</v>
      </c>
      <c r="AM955" s="62">
        <v>0</v>
      </c>
      <c r="AN955" s="62">
        <v>0</v>
      </c>
      <c r="AO955" s="62">
        <v>4</v>
      </c>
      <c r="AP955" s="61" t="s">
        <v>243</v>
      </c>
      <c r="AQ955" s="61" t="s">
        <v>1221</v>
      </c>
      <c r="AR955" s="61" t="s">
        <v>6113</v>
      </c>
      <c r="AS955" s="61" t="s">
        <v>5395</v>
      </c>
      <c r="AT955" s="61" t="s">
        <v>1702</v>
      </c>
      <c r="AU955" s="61" t="b">
        <v>0</v>
      </c>
      <c r="AV955" s="61" t="b">
        <v>0</v>
      </c>
      <c r="AW955" s="61" t="s">
        <v>1702</v>
      </c>
      <c r="AX955" s="61" t="s">
        <v>1702</v>
      </c>
      <c r="AY955" s="61">
        <v>0</v>
      </c>
      <c r="AZ955" s="61">
        <v>0</v>
      </c>
      <c r="BA955" s="61">
        <v>0</v>
      </c>
      <c r="BB955" s="61" t="s">
        <v>4941</v>
      </c>
      <c r="BC955" s="61">
        <v>17</v>
      </c>
      <c r="BD955" s="61" t="b">
        <v>0</v>
      </c>
      <c r="BH955" s="47" t="s">
        <v>1197</v>
      </c>
      <c r="BI955" s="47" t="str">
        <f t="shared" si="28"/>
        <v>Z18</v>
      </c>
      <c r="BJ955" s="47">
        <v>1219</v>
      </c>
    </row>
    <row r="956" spans="1:62" hidden="1">
      <c r="A956" s="61" t="b">
        <v>0</v>
      </c>
      <c r="B956" s="62">
        <v>13331</v>
      </c>
      <c r="C956" s="61" t="s">
        <v>1702</v>
      </c>
      <c r="D956" s="61" t="s">
        <v>5396</v>
      </c>
      <c r="E956" s="61" t="s">
        <v>7188</v>
      </c>
      <c r="F956" s="61" t="s">
        <v>6253</v>
      </c>
      <c r="G956" s="62" t="s">
        <v>1702</v>
      </c>
      <c r="H956" s="61" t="s">
        <v>243</v>
      </c>
      <c r="I956" s="61" t="s">
        <v>1675</v>
      </c>
      <c r="J956" s="61" t="s">
        <v>5397</v>
      </c>
      <c r="K956" s="61" t="s">
        <v>7188</v>
      </c>
      <c r="L956" s="61" t="s">
        <v>2032</v>
      </c>
      <c r="M956" s="61" t="s">
        <v>1894</v>
      </c>
      <c r="N956" s="61" t="s">
        <v>1702</v>
      </c>
      <c r="O956" s="61" t="s">
        <v>1941</v>
      </c>
      <c r="P956" s="61">
        <v>1.6</v>
      </c>
      <c r="Q956" s="61">
        <v>180</v>
      </c>
      <c r="R956" s="61">
        <v>570</v>
      </c>
      <c r="S956" s="61" t="s">
        <v>3267</v>
      </c>
      <c r="T956" s="61" t="s">
        <v>6112</v>
      </c>
      <c r="U956" s="61" t="s">
        <v>2041</v>
      </c>
      <c r="V956" s="61" t="s">
        <v>7186</v>
      </c>
      <c r="W956" s="61" t="s">
        <v>1938</v>
      </c>
      <c r="X956" s="61" t="s">
        <v>1447</v>
      </c>
      <c r="Y956" s="61" t="s">
        <v>5391</v>
      </c>
      <c r="Z956" s="62">
        <v>200</v>
      </c>
      <c r="AA956" s="61">
        <v>262</v>
      </c>
      <c r="AB956" s="62">
        <v>200</v>
      </c>
      <c r="AC956" s="61">
        <v>262</v>
      </c>
      <c r="AD956" s="62">
        <v>200</v>
      </c>
      <c r="AE956" s="61">
        <v>262</v>
      </c>
      <c r="AF956" s="61" t="s">
        <v>2392</v>
      </c>
      <c r="AG956" s="61" t="s">
        <v>1959</v>
      </c>
      <c r="AH956" s="61" t="s">
        <v>1702</v>
      </c>
      <c r="AI956" s="61">
        <v>0</v>
      </c>
      <c r="AJ956" s="61" t="s">
        <v>6780</v>
      </c>
      <c r="AK956" s="62">
        <v>2026</v>
      </c>
      <c r="AL956" s="62">
        <v>5</v>
      </c>
      <c r="AM956" s="62">
        <v>0</v>
      </c>
      <c r="AN956" s="62">
        <v>0</v>
      </c>
      <c r="AO956" s="62">
        <v>4</v>
      </c>
      <c r="AP956" s="61" t="s">
        <v>243</v>
      </c>
      <c r="AQ956" s="61" t="s">
        <v>1221</v>
      </c>
      <c r="AR956" s="61" t="s">
        <v>6113</v>
      </c>
      <c r="AS956" s="61" t="s">
        <v>5395</v>
      </c>
      <c r="AT956" s="61" t="s">
        <v>1702</v>
      </c>
      <c r="AU956" s="61" t="b">
        <v>0</v>
      </c>
      <c r="AV956" s="61" t="b">
        <v>0</v>
      </c>
      <c r="AW956" s="61" t="s">
        <v>1702</v>
      </c>
      <c r="AX956" s="61" t="s">
        <v>1702</v>
      </c>
      <c r="AY956" s="61">
        <v>0</v>
      </c>
      <c r="AZ956" s="61">
        <v>0</v>
      </c>
      <c r="BA956" s="61">
        <v>0</v>
      </c>
      <c r="BB956" s="61" t="s">
        <v>4941</v>
      </c>
      <c r="BC956" s="61">
        <v>17</v>
      </c>
      <c r="BD956" s="61" t="b">
        <v>0</v>
      </c>
      <c r="BH956" s="47" t="s">
        <v>1197</v>
      </c>
      <c r="BI956" s="47" t="str">
        <f t="shared" si="28"/>
        <v>Z18</v>
      </c>
      <c r="BJ956" s="47">
        <v>1219</v>
      </c>
    </row>
    <row r="957" spans="1:62" hidden="1">
      <c r="A957" s="61" t="b">
        <v>0</v>
      </c>
      <c r="B957" s="62">
        <v>13332</v>
      </c>
      <c r="C957" s="61" t="s">
        <v>1702</v>
      </c>
      <c r="D957" s="61" t="s">
        <v>5396</v>
      </c>
      <c r="E957" s="61" t="s">
        <v>7189</v>
      </c>
      <c r="F957" s="61" t="s">
        <v>6253</v>
      </c>
      <c r="G957" s="62" t="s">
        <v>1702</v>
      </c>
      <c r="H957" s="61" t="s">
        <v>243</v>
      </c>
      <c r="I957" s="61" t="s">
        <v>1675</v>
      </c>
      <c r="J957" s="61" t="s">
        <v>5397</v>
      </c>
      <c r="K957" s="61" t="s">
        <v>7189</v>
      </c>
      <c r="L957" s="61" t="s">
        <v>2032</v>
      </c>
      <c r="M957" s="61" t="s">
        <v>1894</v>
      </c>
      <c r="N957" s="61" t="s">
        <v>1702</v>
      </c>
      <c r="O957" s="61" t="s">
        <v>1941</v>
      </c>
      <c r="P957" s="61">
        <v>1.6</v>
      </c>
      <c r="Q957" s="61">
        <v>180</v>
      </c>
      <c r="R957" s="61">
        <v>570</v>
      </c>
      <c r="S957" s="61" t="s">
        <v>3267</v>
      </c>
      <c r="T957" s="61" t="s">
        <v>6112</v>
      </c>
      <c r="U957" s="61" t="s">
        <v>2041</v>
      </c>
      <c r="V957" s="61" t="s">
        <v>7186</v>
      </c>
      <c r="W957" s="61" t="s">
        <v>1938</v>
      </c>
      <c r="X957" s="61" t="s">
        <v>1447</v>
      </c>
      <c r="Y957" s="61" t="s">
        <v>5391</v>
      </c>
      <c r="Z957" s="62">
        <v>200</v>
      </c>
      <c r="AA957" s="61">
        <v>262</v>
      </c>
      <c r="AB957" s="62">
        <v>200</v>
      </c>
      <c r="AC957" s="61">
        <v>262</v>
      </c>
      <c r="AD957" s="62">
        <v>200</v>
      </c>
      <c r="AE957" s="61">
        <v>262</v>
      </c>
      <c r="AF957" s="61" t="s">
        <v>2206</v>
      </c>
      <c r="AG957" s="61" t="s">
        <v>1959</v>
      </c>
      <c r="AH957" s="61" t="s">
        <v>1702</v>
      </c>
      <c r="AI957" s="61">
        <v>0</v>
      </c>
      <c r="AJ957" s="61" t="s">
        <v>6780</v>
      </c>
      <c r="AK957" s="62">
        <v>2026</v>
      </c>
      <c r="AL957" s="62">
        <v>5</v>
      </c>
      <c r="AM957" s="62">
        <v>0</v>
      </c>
      <c r="AN957" s="62">
        <v>0</v>
      </c>
      <c r="AO957" s="62">
        <v>4</v>
      </c>
      <c r="AP957" s="61" t="s">
        <v>243</v>
      </c>
      <c r="AQ957" s="61" t="s">
        <v>1221</v>
      </c>
      <c r="AR957" s="61" t="s">
        <v>6113</v>
      </c>
      <c r="AS957" s="61" t="s">
        <v>5395</v>
      </c>
      <c r="AT957" s="61" t="s">
        <v>1702</v>
      </c>
      <c r="AU957" s="61" t="b">
        <v>0</v>
      </c>
      <c r="AV957" s="61" t="b">
        <v>0</v>
      </c>
      <c r="AW957" s="61" t="s">
        <v>1702</v>
      </c>
      <c r="AX957" s="61" t="s">
        <v>1702</v>
      </c>
      <c r="AY957" s="61">
        <v>0</v>
      </c>
      <c r="AZ957" s="61">
        <v>0</v>
      </c>
      <c r="BA957" s="61">
        <v>0</v>
      </c>
      <c r="BB957" s="61" t="s">
        <v>4941</v>
      </c>
      <c r="BC957" s="61">
        <v>17</v>
      </c>
      <c r="BD957" s="61" t="b">
        <v>0</v>
      </c>
      <c r="BH957" s="47" t="s">
        <v>1197</v>
      </c>
      <c r="BI957" s="47" t="str">
        <f t="shared" si="28"/>
        <v>Z18</v>
      </c>
      <c r="BJ957" s="47">
        <v>1219</v>
      </c>
    </row>
    <row r="958" spans="1:62" hidden="1">
      <c r="A958" s="61" t="b">
        <v>0</v>
      </c>
      <c r="B958" s="62">
        <v>13333</v>
      </c>
      <c r="C958" s="61" t="s">
        <v>1702</v>
      </c>
      <c r="D958" s="61" t="s">
        <v>5396</v>
      </c>
      <c r="E958" s="61" t="s">
        <v>7190</v>
      </c>
      <c r="F958" s="61" t="s">
        <v>6253</v>
      </c>
      <c r="G958" s="62" t="s">
        <v>1702</v>
      </c>
      <c r="H958" s="61" t="s">
        <v>243</v>
      </c>
      <c r="I958" s="61" t="s">
        <v>1675</v>
      </c>
      <c r="J958" s="61" t="s">
        <v>5397</v>
      </c>
      <c r="K958" s="61" t="s">
        <v>7190</v>
      </c>
      <c r="L958" s="61" t="s">
        <v>2032</v>
      </c>
      <c r="M958" s="61" t="s">
        <v>1894</v>
      </c>
      <c r="N958" s="61" t="s">
        <v>1702</v>
      </c>
      <c r="O958" s="61" t="s">
        <v>1941</v>
      </c>
      <c r="P958" s="61">
        <v>1.6</v>
      </c>
      <c r="Q958" s="61">
        <v>180</v>
      </c>
      <c r="R958" s="61">
        <v>570</v>
      </c>
      <c r="S958" s="61" t="s">
        <v>3267</v>
      </c>
      <c r="T958" s="61" t="s">
        <v>6112</v>
      </c>
      <c r="U958" s="61" t="s">
        <v>2041</v>
      </c>
      <c r="V958" s="61" t="s">
        <v>7186</v>
      </c>
      <c r="W958" s="61" t="s">
        <v>1938</v>
      </c>
      <c r="X958" s="61" t="s">
        <v>1447</v>
      </c>
      <c r="Y958" s="61" t="s">
        <v>5391</v>
      </c>
      <c r="Z958" s="62">
        <v>200</v>
      </c>
      <c r="AA958" s="61">
        <v>262</v>
      </c>
      <c r="AB958" s="62">
        <v>200</v>
      </c>
      <c r="AC958" s="61">
        <v>262</v>
      </c>
      <c r="AD958" s="62">
        <v>200</v>
      </c>
      <c r="AE958" s="61">
        <v>262</v>
      </c>
      <c r="AF958" s="61" t="s">
        <v>2206</v>
      </c>
      <c r="AG958" s="61" t="s">
        <v>1959</v>
      </c>
      <c r="AH958" s="61" t="s">
        <v>1702</v>
      </c>
      <c r="AI958" s="61">
        <v>0</v>
      </c>
      <c r="AJ958" s="61" t="s">
        <v>6780</v>
      </c>
      <c r="AK958" s="62">
        <v>2026</v>
      </c>
      <c r="AL958" s="62">
        <v>5</v>
      </c>
      <c r="AM958" s="62">
        <v>0</v>
      </c>
      <c r="AN958" s="62">
        <v>0</v>
      </c>
      <c r="AO958" s="62">
        <v>4</v>
      </c>
      <c r="AP958" s="61" t="s">
        <v>243</v>
      </c>
      <c r="AQ958" s="61" t="s">
        <v>1221</v>
      </c>
      <c r="AR958" s="61" t="s">
        <v>6113</v>
      </c>
      <c r="AS958" s="61" t="s">
        <v>5395</v>
      </c>
      <c r="AT958" s="61" t="s">
        <v>1702</v>
      </c>
      <c r="AU958" s="61" t="b">
        <v>0</v>
      </c>
      <c r="AV958" s="61" t="b">
        <v>0</v>
      </c>
      <c r="AW958" s="61" t="s">
        <v>1702</v>
      </c>
      <c r="AX958" s="61" t="s">
        <v>1702</v>
      </c>
      <c r="AY958" s="61">
        <v>0</v>
      </c>
      <c r="AZ958" s="61">
        <v>0</v>
      </c>
      <c r="BA958" s="61">
        <v>0</v>
      </c>
      <c r="BB958" s="61" t="s">
        <v>4941</v>
      </c>
      <c r="BC958" s="61">
        <v>17</v>
      </c>
      <c r="BD958" s="61" t="b">
        <v>0</v>
      </c>
      <c r="BH958" s="47" t="s">
        <v>1197</v>
      </c>
      <c r="BI958" s="47" t="str">
        <f t="shared" si="28"/>
        <v>Z18</v>
      </c>
      <c r="BJ958" s="47">
        <v>1219</v>
      </c>
    </row>
    <row r="959" spans="1:62" hidden="1">
      <c r="A959" s="61" t="b">
        <v>0</v>
      </c>
      <c r="B959" s="62">
        <v>13334</v>
      </c>
      <c r="C959" s="61" t="s">
        <v>1702</v>
      </c>
      <c r="D959" s="61" t="s">
        <v>5396</v>
      </c>
      <c r="E959" s="61" t="s">
        <v>7191</v>
      </c>
      <c r="F959" s="61" t="s">
        <v>6281</v>
      </c>
      <c r="G959" s="62" t="s">
        <v>1702</v>
      </c>
      <c r="H959" s="61" t="s">
        <v>245</v>
      </c>
      <c r="I959" s="61" t="s">
        <v>1675</v>
      </c>
      <c r="J959" s="61" t="s">
        <v>5397</v>
      </c>
      <c r="K959" s="61" t="s">
        <v>7191</v>
      </c>
      <c r="L959" s="61" t="s">
        <v>2032</v>
      </c>
      <c r="M959" s="61" t="s">
        <v>1894</v>
      </c>
      <c r="N959" s="61" t="s">
        <v>1702</v>
      </c>
      <c r="O959" s="61" t="s">
        <v>1941</v>
      </c>
      <c r="P959" s="61">
        <v>1.6</v>
      </c>
      <c r="Q959" s="61">
        <v>180</v>
      </c>
      <c r="R959" s="61">
        <v>570</v>
      </c>
      <c r="S959" s="61" t="s">
        <v>3267</v>
      </c>
      <c r="T959" s="61" t="s">
        <v>3267</v>
      </c>
      <c r="U959" s="61" t="s">
        <v>2041</v>
      </c>
      <c r="V959" s="61" t="s">
        <v>7186</v>
      </c>
      <c r="W959" s="61" t="s">
        <v>1938</v>
      </c>
      <c r="X959" s="61" t="s">
        <v>1447</v>
      </c>
      <c r="Y959" s="61" t="s">
        <v>5391</v>
      </c>
      <c r="Z959" s="62">
        <v>200</v>
      </c>
      <c r="AA959" s="61">
        <v>262</v>
      </c>
      <c r="AB959" s="62">
        <v>200</v>
      </c>
      <c r="AC959" s="61">
        <v>262</v>
      </c>
      <c r="AD959" s="62">
        <v>200</v>
      </c>
      <c r="AE959" s="61">
        <v>262</v>
      </c>
      <c r="AF959" s="61" t="s">
        <v>2206</v>
      </c>
      <c r="AG959" s="61" t="s">
        <v>1959</v>
      </c>
      <c r="AH959" s="61" t="s">
        <v>1702</v>
      </c>
      <c r="AI959" s="61">
        <v>0</v>
      </c>
      <c r="AJ959" s="61" t="s">
        <v>6780</v>
      </c>
      <c r="AK959" s="62">
        <v>2026</v>
      </c>
      <c r="AL959" s="62">
        <v>5</v>
      </c>
      <c r="AM959" s="62">
        <v>0</v>
      </c>
      <c r="AN959" s="62">
        <v>0</v>
      </c>
      <c r="AO959" s="62">
        <v>4</v>
      </c>
      <c r="AP959" s="61" t="s">
        <v>245</v>
      </c>
      <c r="AQ959" s="61" t="s">
        <v>1221</v>
      </c>
      <c r="AR959" s="61" t="s">
        <v>6114</v>
      </c>
      <c r="AS959" s="61" t="s">
        <v>5395</v>
      </c>
      <c r="AT959" s="61" t="s">
        <v>1702</v>
      </c>
      <c r="AU959" s="61" t="b">
        <v>0</v>
      </c>
      <c r="AV959" s="61" t="b">
        <v>0</v>
      </c>
      <c r="AW959" s="61" t="s">
        <v>1702</v>
      </c>
      <c r="AX959" s="61" t="s">
        <v>1702</v>
      </c>
      <c r="AY959" s="61">
        <v>0</v>
      </c>
      <c r="AZ959" s="61">
        <v>0</v>
      </c>
      <c r="BA959" s="61">
        <v>0</v>
      </c>
      <c r="BB959" s="61" t="s">
        <v>4941</v>
      </c>
      <c r="BC959" s="61">
        <v>17</v>
      </c>
      <c r="BD959" s="61" t="b">
        <v>0</v>
      </c>
      <c r="BH959" s="47" t="s">
        <v>1197</v>
      </c>
      <c r="BI959" s="47" t="str">
        <f t="shared" si="28"/>
        <v>Z18</v>
      </c>
      <c r="BJ959" s="47">
        <v>1219</v>
      </c>
    </row>
    <row r="960" spans="1:62" hidden="1">
      <c r="A960" s="61" t="b">
        <v>0</v>
      </c>
      <c r="B960" s="62">
        <v>13335</v>
      </c>
      <c r="C960" s="61" t="s">
        <v>1702</v>
      </c>
      <c r="D960" s="61" t="s">
        <v>5396</v>
      </c>
      <c r="E960" s="61" t="s">
        <v>7192</v>
      </c>
      <c r="F960" s="61" t="s">
        <v>6281</v>
      </c>
      <c r="G960" s="62" t="s">
        <v>1702</v>
      </c>
      <c r="H960" s="61" t="s">
        <v>245</v>
      </c>
      <c r="I960" s="61" t="s">
        <v>1675</v>
      </c>
      <c r="J960" s="61" t="s">
        <v>5397</v>
      </c>
      <c r="K960" s="61" t="s">
        <v>7192</v>
      </c>
      <c r="L960" s="61" t="s">
        <v>2032</v>
      </c>
      <c r="M960" s="61" t="s">
        <v>1894</v>
      </c>
      <c r="N960" s="61" t="s">
        <v>1702</v>
      </c>
      <c r="O960" s="61" t="s">
        <v>1941</v>
      </c>
      <c r="P960" s="61">
        <v>1.6</v>
      </c>
      <c r="Q960" s="61">
        <v>180</v>
      </c>
      <c r="R960" s="61">
        <v>570</v>
      </c>
      <c r="S960" s="61" t="s">
        <v>3267</v>
      </c>
      <c r="T960" s="61" t="s">
        <v>3267</v>
      </c>
      <c r="U960" s="61" t="s">
        <v>2041</v>
      </c>
      <c r="V960" s="61" t="s">
        <v>7186</v>
      </c>
      <c r="W960" s="61" t="s">
        <v>1938</v>
      </c>
      <c r="X960" s="61" t="s">
        <v>1447</v>
      </c>
      <c r="Y960" s="61" t="s">
        <v>5391</v>
      </c>
      <c r="Z960" s="62">
        <v>200</v>
      </c>
      <c r="AA960" s="61">
        <v>262</v>
      </c>
      <c r="AB960" s="62">
        <v>200</v>
      </c>
      <c r="AC960" s="61">
        <v>262</v>
      </c>
      <c r="AD960" s="62">
        <v>200</v>
      </c>
      <c r="AE960" s="61">
        <v>262</v>
      </c>
      <c r="AF960" s="61" t="s">
        <v>2206</v>
      </c>
      <c r="AG960" s="61" t="s">
        <v>1959</v>
      </c>
      <c r="AH960" s="61" t="s">
        <v>1702</v>
      </c>
      <c r="AI960" s="61">
        <v>0</v>
      </c>
      <c r="AJ960" s="61" t="s">
        <v>6780</v>
      </c>
      <c r="AK960" s="62">
        <v>2026</v>
      </c>
      <c r="AL960" s="62">
        <v>5</v>
      </c>
      <c r="AM960" s="62">
        <v>0</v>
      </c>
      <c r="AN960" s="62">
        <v>0</v>
      </c>
      <c r="AO960" s="62">
        <v>4</v>
      </c>
      <c r="AP960" s="61" t="s">
        <v>245</v>
      </c>
      <c r="AQ960" s="61" t="s">
        <v>1221</v>
      </c>
      <c r="AR960" s="61" t="s">
        <v>6114</v>
      </c>
      <c r="AS960" s="61" t="s">
        <v>5395</v>
      </c>
      <c r="AT960" s="61" t="s">
        <v>1702</v>
      </c>
      <c r="AU960" s="61" t="b">
        <v>0</v>
      </c>
      <c r="AV960" s="61" t="b">
        <v>0</v>
      </c>
      <c r="AW960" s="61" t="s">
        <v>1702</v>
      </c>
      <c r="AX960" s="61" t="s">
        <v>1702</v>
      </c>
      <c r="AY960" s="61">
        <v>0</v>
      </c>
      <c r="AZ960" s="61">
        <v>0</v>
      </c>
      <c r="BA960" s="61">
        <v>0</v>
      </c>
      <c r="BB960" s="61" t="s">
        <v>4941</v>
      </c>
      <c r="BC960" s="61">
        <v>17</v>
      </c>
      <c r="BD960" s="61" t="b">
        <v>0</v>
      </c>
      <c r="BH960" s="47" t="s">
        <v>1197</v>
      </c>
      <c r="BI960" s="47" t="str">
        <f t="shared" si="28"/>
        <v>Z18</v>
      </c>
      <c r="BJ960" s="47">
        <v>1219</v>
      </c>
    </row>
    <row r="961" spans="1:62" hidden="1">
      <c r="A961" s="61" t="b">
        <v>0</v>
      </c>
      <c r="B961" s="62">
        <v>13336</v>
      </c>
      <c r="C961" s="61" t="s">
        <v>1702</v>
      </c>
      <c r="D961" s="61" t="s">
        <v>5396</v>
      </c>
      <c r="E961" s="61" t="s">
        <v>7193</v>
      </c>
      <c r="F961" s="61" t="s">
        <v>1702</v>
      </c>
      <c r="G961" s="62" t="s">
        <v>1702</v>
      </c>
      <c r="H961" s="61" t="s">
        <v>1702</v>
      </c>
      <c r="I961" s="61" t="s">
        <v>1675</v>
      </c>
      <c r="J961" s="61" t="s">
        <v>5397</v>
      </c>
      <c r="K961" s="61" t="s">
        <v>7193</v>
      </c>
      <c r="L961" s="61" t="s">
        <v>2032</v>
      </c>
      <c r="M961" s="61" t="s">
        <v>1894</v>
      </c>
      <c r="N961" s="61" t="s">
        <v>1702</v>
      </c>
      <c r="O961" s="61" t="s">
        <v>1941</v>
      </c>
      <c r="P961" s="61">
        <v>1.6</v>
      </c>
      <c r="Q961" s="61">
        <v>178</v>
      </c>
      <c r="R961" s="61">
        <v>0</v>
      </c>
      <c r="S961" s="61" t="s">
        <v>7194</v>
      </c>
      <c r="T961" s="61" t="s">
        <v>7194</v>
      </c>
      <c r="U961" s="61" t="s">
        <v>2041</v>
      </c>
      <c r="V961" s="61" t="s">
        <v>7195</v>
      </c>
      <c r="W961" s="61" t="s">
        <v>1938</v>
      </c>
      <c r="X961" s="61" t="s">
        <v>1447</v>
      </c>
      <c r="Y961" s="61" t="s">
        <v>5391</v>
      </c>
      <c r="Z961" s="62">
        <v>1</v>
      </c>
      <c r="AA961" s="61">
        <v>1117</v>
      </c>
      <c r="AB961" s="62">
        <v>1</v>
      </c>
      <c r="AC961" s="61">
        <v>1117</v>
      </c>
      <c r="AD961" s="62">
        <v>1</v>
      </c>
      <c r="AE961" s="61">
        <v>1117</v>
      </c>
      <c r="AF961" s="61" t="s">
        <v>7196</v>
      </c>
      <c r="AG961" s="61" t="s">
        <v>1958</v>
      </c>
      <c r="AH961" s="61" t="s">
        <v>1702</v>
      </c>
      <c r="AI961" s="61">
        <v>0</v>
      </c>
      <c r="AJ961" s="61" t="s">
        <v>6730</v>
      </c>
      <c r="AK961" s="62">
        <v>2026</v>
      </c>
      <c r="AL961" s="62">
        <v>5</v>
      </c>
      <c r="AM961" s="62">
        <v>0</v>
      </c>
      <c r="AN961" s="62">
        <v>0</v>
      </c>
      <c r="AO961" s="62">
        <v>5</v>
      </c>
      <c r="AP961" s="61" t="s">
        <v>1702</v>
      </c>
      <c r="AQ961" s="61" t="s">
        <v>1702</v>
      </c>
      <c r="AR961" s="61" t="s">
        <v>1702</v>
      </c>
      <c r="AS961" s="61" t="s">
        <v>5395</v>
      </c>
      <c r="AT961" s="61" t="s">
        <v>1702</v>
      </c>
      <c r="AU961" s="61" t="b">
        <v>0</v>
      </c>
      <c r="AV961" s="61" t="b">
        <v>0</v>
      </c>
      <c r="AW961" s="61" t="s">
        <v>1702</v>
      </c>
      <c r="AX961" s="61" t="s">
        <v>1702</v>
      </c>
      <c r="AY961" s="61">
        <v>0</v>
      </c>
      <c r="AZ961" s="61">
        <v>0</v>
      </c>
      <c r="BA961" s="61">
        <v>0</v>
      </c>
      <c r="BB961" s="61" t="s">
        <v>4941</v>
      </c>
      <c r="BC961" s="61">
        <v>17</v>
      </c>
      <c r="BD961" s="61" t="b">
        <v>0</v>
      </c>
      <c r="BH961" s="47" t="s">
        <v>1197</v>
      </c>
      <c r="BI961" s="47" t="str">
        <f t="shared" si="28"/>
        <v>Z18</v>
      </c>
      <c r="BJ961" s="47">
        <v>1219</v>
      </c>
    </row>
    <row r="962" spans="1:62" hidden="1">
      <c r="A962" s="61" t="b">
        <v>0</v>
      </c>
      <c r="B962" s="62">
        <v>13337</v>
      </c>
      <c r="C962" s="61" t="s">
        <v>1702</v>
      </c>
      <c r="D962" s="61" t="s">
        <v>5396</v>
      </c>
      <c r="E962" s="61" t="s">
        <v>7197</v>
      </c>
      <c r="F962" s="61" t="s">
        <v>6281</v>
      </c>
      <c r="G962" s="62" t="s">
        <v>1702</v>
      </c>
      <c r="H962" s="61" t="s">
        <v>240</v>
      </c>
      <c r="I962" s="61" t="s">
        <v>1675</v>
      </c>
      <c r="J962" s="61" t="s">
        <v>5397</v>
      </c>
      <c r="K962" s="61" t="s">
        <v>7197</v>
      </c>
      <c r="L962" s="61" t="s">
        <v>2032</v>
      </c>
      <c r="M962" s="61" t="s">
        <v>1894</v>
      </c>
      <c r="N962" s="61" t="s">
        <v>1702</v>
      </c>
      <c r="O962" s="61" t="s">
        <v>1941</v>
      </c>
      <c r="P962" s="61">
        <v>1.6</v>
      </c>
      <c r="Q962" s="61">
        <v>178</v>
      </c>
      <c r="R962" s="61">
        <v>0</v>
      </c>
      <c r="S962" s="61" t="s">
        <v>7194</v>
      </c>
      <c r="T962" s="61" t="s">
        <v>7194</v>
      </c>
      <c r="U962" s="61" t="s">
        <v>2041</v>
      </c>
      <c r="V962" s="61" t="s">
        <v>7178</v>
      </c>
      <c r="W962" s="61" t="s">
        <v>1938</v>
      </c>
      <c r="X962" s="61" t="s">
        <v>1447</v>
      </c>
      <c r="Y962" s="61" t="s">
        <v>5391</v>
      </c>
      <c r="Z962" s="62">
        <v>1</v>
      </c>
      <c r="AA962" s="61">
        <v>727</v>
      </c>
      <c r="AB962" s="62">
        <v>1</v>
      </c>
      <c r="AC962" s="61">
        <v>727</v>
      </c>
      <c r="AD962" s="62">
        <v>1</v>
      </c>
      <c r="AE962" s="61">
        <v>727</v>
      </c>
      <c r="AF962" s="61" t="s">
        <v>7198</v>
      </c>
      <c r="AG962" s="61" t="s">
        <v>1958</v>
      </c>
      <c r="AH962" s="61" t="s">
        <v>1702</v>
      </c>
      <c r="AI962" s="61">
        <v>0</v>
      </c>
      <c r="AJ962" s="61" t="s">
        <v>6780</v>
      </c>
      <c r="AK962" s="62">
        <v>2026</v>
      </c>
      <c r="AL962" s="62">
        <v>5</v>
      </c>
      <c r="AM962" s="62">
        <v>0</v>
      </c>
      <c r="AN962" s="62">
        <v>0</v>
      </c>
      <c r="AO962" s="62">
        <v>4</v>
      </c>
      <c r="AP962" s="61" t="s">
        <v>240</v>
      </c>
      <c r="AQ962" s="61" t="s">
        <v>1221</v>
      </c>
      <c r="AR962" s="61" t="s">
        <v>3271</v>
      </c>
      <c r="AS962" s="61" t="s">
        <v>5395</v>
      </c>
      <c r="AT962" s="61" t="s">
        <v>1702</v>
      </c>
      <c r="AU962" s="61" t="b">
        <v>0</v>
      </c>
      <c r="AV962" s="61" t="b">
        <v>0</v>
      </c>
      <c r="AW962" s="61" t="s">
        <v>1702</v>
      </c>
      <c r="AX962" s="61" t="s">
        <v>1702</v>
      </c>
      <c r="AY962" s="61">
        <v>0</v>
      </c>
      <c r="AZ962" s="61">
        <v>0</v>
      </c>
      <c r="BA962" s="61">
        <v>0</v>
      </c>
      <c r="BB962" s="61" t="s">
        <v>4941</v>
      </c>
      <c r="BC962" s="61">
        <v>17</v>
      </c>
      <c r="BD962" s="61" t="b">
        <v>0</v>
      </c>
      <c r="BH962" s="47" t="s">
        <v>1197</v>
      </c>
      <c r="BI962" s="47" t="str">
        <f t="shared" si="28"/>
        <v>Z18</v>
      </c>
      <c r="BJ962" s="47">
        <v>1219</v>
      </c>
    </row>
    <row r="963" spans="1:62" hidden="1">
      <c r="A963" s="61" t="b">
        <v>0</v>
      </c>
      <c r="B963" s="62">
        <v>13338</v>
      </c>
      <c r="C963" s="61" t="s">
        <v>1702</v>
      </c>
      <c r="D963" s="61" t="s">
        <v>5396</v>
      </c>
      <c r="E963" s="61" t="s">
        <v>7199</v>
      </c>
      <c r="F963" s="61" t="s">
        <v>6281</v>
      </c>
      <c r="G963" s="62" t="s">
        <v>1702</v>
      </c>
      <c r="H963" s="61" t="s">
        <v>245</v>
      </c>
      <c r="I963" s="61" t="s">
        <v>1675</v>
      </c>
      <c r="J963" s="61" t="s">
        <v>5397</v>
      </c>
      <c r="K963" s="61" t="s">
        <v>7199</v>
      </c>
      <c r="L963" s="61" t="s">
        <v>2032</v>
      </c>
      <c r="M963" s="61" t="s">
        <v>1894</v>
      </c>
      <c r="N963" s="61" t="s">
        <v>1702</v>
      </c>
      <c r="O963" s="61" t="s">
        <v>1941</v>
      </c>
      <c r="P963" s="61">
        <v>1.6</v>
      </c>
      <c r="Q963" s="61">
        <v>180</v>
      </c>
      <c r="R963" s="61">
        <v>0</v>
      </c>
      <c r="S963" s="61" t="s">
        <v>7200</v>
      </c>
      <c r="T963" s="61" t="s">
        <v>7200</v>
      </c>
      <c r="U963" s="61" t="s">
        <v>2041</v>
      </c>
      <c r="V963" s="61" t="s">
        <v>7186</v>
      </c>
      <c r="W963" s="61" t="s">
        <v>1938</v>
      </c>
      <c r="X963" s="61" t="s">
        <v>1447</v>
      </c>
      <c r="Y963" s="61" t="s">
        <v>5391</v>
      </c>
      <c r="Z963" s="62">
        <v>1</v>
      </c>
      <c r="AA963" s="61">
        <v>513</v>
      </c>
      <c r="AB963" s="62">
        <v>1</v>
      </c>
      <c r="AC963" s="61">
        <v>513</v>
      </c>
      <c r="AD963" s="62">
        <v>1</v>
      </c>
      <c r="AE963" s="61">
        <v>513</v>
      </c>
      <c r="AF963" s="61" t="s">
        <v>7196</v>
      </c>
      <c r="AG963" s="61" t="s">
        <v>1958</v>
      </c>
      <c r="AH963" s="61" t="s">
        <v>1702</v>
      </c>
      <c r="AI963" s="61">
        <v>0</v>
      </c>
      <c r="AJ963" s="61" t="s">
        <v>6780</v>
      </c>
      <c r="AK963" s="62">
        <v>2026</v>
      </c>
      <c r="AL963" s="62">
        <v>5</v>
      </c>
      <c r="AM963" s="62">
        <v>0</v>
      </c>
      <c r="AN963" s="62">
        <v>0</v>
      </c>
      <c r="AO963" s="62">
        <v>4</v>
      </c>
      <c r="AP963" s="61" t="s">
        <v>245</v>
      </c>
      <c r="AQ963" s="61" t="s">
        <v>1221</v>
      </c>
      <c r="AR963" s="61" t="s">
        <v>6114</v>
      </c>
      <c r="AS963" s="61" t="s">
        <v>5395</v>
      </c>
      <c r="AT963" s="61" t="s">
        <v>1702</v>
      </c>
      <c r="AU963" s="61" t="b">
        <v>0</v>
      </c>
      <c r="AV963" s="61" t="b">
        <v>0</v>
      </c>
      <c r="AW963" s="61" t="s">
        <v>1702</v>
      </c>
      <c r="AX963" s="61" t="s">
        <v>1702</v>
      </c>
      <c r="AY963" s="61">
        <v>0</v>
      </c>
      <c r="AZ963" s="61">
        <v>0</v>
      </c>
      <c r="BA963" s="61">
        <v>0</v>
      </c>
      <c r="BB963" s="61" t="s">
        <v>4941</v>
      </c>
      <c r="BC963" s="61">
        <v>17</v>
      </c>
      <c r="BD963" s="61" t="b">
        <v>0</v>
      </c>
      <c r="BH963" s="47" t="s">
        <v>1197</v>
      </c>
      <c r="BI963" s="47" t="str">
        <f t="shared" si="28"/>
        <v>Z18</v>
      </c>
      <c r="BJ963" s="47">
        <v>1219</v>
      </c>
    </row>
    <row r="964" spans="1:62" hidden="1">
      <c r="A964" s="61" t="b">
        <v>0</v>
      </c>
      <c r="B964" s="62">
        <v>13339</v>
      </c>
      <c r="C964" s="61" t="s">
        <v>1702</v>
      </c>
      <c r="D964" s="61" t="s">
        <v>5398</v>
      </c>
      <c r="E964" s="61" t="s">
        <v>7201</v>
      </c>
      <c r="F964" s="61" t="s">
        <v>6269</v>
      </c>
      <c r="G964" s="62" t="s">
        <v>1702</v>
      </c>
      <c r="H964" s="61" t="s">
        <v>347</v>
      </c>
      <c r="I964" s="61" t="s">
        <v>1675</v>
      </c>
      <c r="J964" s="61" t="s">
        <v>5399</v>
      </c>
      <c r="K964" s="61" t="s">
        <v>7201</v>
      </c>
      <c r="L964" s="61" t="s">
        <v>2032</v>
      </c>
      <c r="M964" s="61" t="s">
        <v>1894</v>
      </c>
      <c r="N964" s="61" t="s">
        <v>1702</v>
      </c>
      <c r="O964" s="61" t="s">
        <v>1941</v>
      </c>
      <c r="P964" s="61">
        <v>1.6</v>
      </c>
      <c r="Q964" s="61">
        <v>1460</v>
      </c>
      <c r="R964" s="61">
        <v>520</v>
      </c>
      <c r="S964" s="61" t="s">
        <v>3107</v>
      </c>
      <c r="T964" s="61" t="s">
        <v>3108</v>
      </c>
      <c r="U964" s="61" t="s">
        <v>2041</v>
      </c>
      <c r="V964" s="61" t="s">
        <v>7202</v>
      </c>
      <c r="W964" s="61" t="s">
        <v>1938</v>
      </c>
      <c r="X964" s="61" t="s">
        <v>1447</v>
      </c>
      <c r="Y964" s="61" t="s">
        <v>5391</v>
      </c>
      <c r="Z964" s="62">
        <v>100</v>
      </c>
      <c r="AA964" s="61">
        <v>962</v>
      </c>
      <c r="AB964" s="62">
        <v>100</v>
      </c>
      <c r="AC964" s="61">
        <v>962</v>
      </c>
      <c r="AD964" s="62">
        <v>100</v>
      </c>
      <c r="AE964" s="61">
        <v>962</v>
      </c>
      <c r="AF964" s="61" t="s">
        <v>4381</v>
      </c>
      <c r="AG964" s="61" t="s">
        <v>1959</v>
      </c>
      <c r="AH964" s="61" t="s">
        <v>1702</v>
      </c>
      <c r="AI964" s="61">
        <v>0</v>
      </c>
      <c r="AJ964" s="61" t="s">
        <v>6780</v>
      </c>
      <c r="AK964" s="62">
        <v>2026</v>
      </c>
      <c r="AL964" s="62">
        <v>5</v>
      </c>
      <c r="AM964" s="62">
        <v>0</v>
      </c>
      <c r="AN964" s="62">
        <v>0</v>
      </c>
      <c r="AO964" s="62">
        <v>4</v>
      </c>
      <c r="AP964" s="61" t="s">
        <v>347</v>
      </c>
      <c r="AQ964" s="61" t="s">
        <v>1221</v>
      </c>
      <c r="AR964" s="61" t="s">
        <v>3109</v>
      </c>
      <c r="AS964" s="61" t="s">
        <v>5400</v>
      </c>
      <c r="AT964" s="61" t="s">
        <v>1702</v>
      </c>
      <c r="AU964" s="61" t="b">
        <v>0</v>
      </c>
      <c r="AV964" s="61" t="b">
        <v>0</v>
      </c>
      <c r="AW964" s="61" t="s">
        <v>1702</v>
      </c>
      <c r="AX964" s="61" t="s">
        <v>1702</v>
      </c>
      <c r="AY964" s="61">
        <v>0</v>
      </c>
      <c r="AZ964" s="61">
        <v>0</v>
      </c>
      <c r="BA964" s="61">
        <v>0</v>
      </c>
      <c r="BB964" s="61" t="s">
        <v>4941</v>
      </c>
      <c r="BC964" s="61">
        <v>17</v>
      </c>
      <c r="BD964" s="61" t="b">
        <v>0</v>
      </c>
      <c r="BH964" s="47" t="s">
        <v>1197</v>
      </c>
      <c r="BI964" s="47" t="str">
        <f t="shared" si="28"/>
        <v>Z18</v>
      </c>
      <c r="BJ964" s="47">
        <v>1219</v>
      </c>
    </row>
    <row r="965" spans="1:62" hidden="1">
      <c r="A965" s="61" t="b">
        <v>0</v>
      </c>
      <c r="B965" s="62">
        <v>13340</v>
      </c>
      <c r="C965" s="61" t="s">
        <v>1702</v>
      </c>
      <c r="D965" s="61" t="s">
        <v>5398</v>
      </c>
      <c r="E965" s="61" t="s">
        <v>7203</v>
      </c>
      <c r="F965" s="61" t="s">
        <v>6269</v>
      </c>
      <c r="G965" s="62" t="s">
        <v>1702</v>
      </c>
      <c r="H965" s="61" t="s">
        <v>347</v>
      </c>
      <c r="I965" s="61" t="s">
        <v>1675</v>
      </c>
      <c r="J965" s="61" t="s">
        <v>5399</v>
      </c>
      <c r="K965" s="61" t="s">
        <v>7203</v>
      </c>
      <c r="L965" s="61" t="s">
        <v>2032</v>
      </c>
      <c r="M965" s="61" t="s">
        <v>1894</v>
      </c>
      <c r="N965" s="61" t="s">
        <v>1702</v>
      </c>
      <c r="O965" s="61" t="s">
        <v>1941</v>
      </c>
      <c r="P965" s="61">
        <v>1.6</v>
      </c>
      <c r="Q965" s="61">
        <v>1460</v>
      </c>
      <c r="R965" s="61">
        <v>520</v>
      </c>
      <c r="S965" s="61" t="s">
        <v>3107</v>
      </c>
      <c r="T965" s="61" t="s">
        <v>3108</v>
      </c>
      <c r="U965" s="61" t="s">
        <v>2041</v>
      </c>
      <c r="V965" s="61" t="s">
        <v>7202</v>
      </c>
      <c r="W965" s="61" t="s">
        <v>1938</v>
      </c>
      <c r="X965" s="61" t="s">
        <v>1447</v>
      </c>
      <c r="Y965" s="61" t="s">
        <v>5391</v>
      </c>
      <c r="Z965" s="62">
        <v>100</v>
      </c>
      <c r="AA965" s="61">
        <v>962</v>
      </c>
      <c r="AB965" s="62">
        <v>100</v>
      </c>
      <c r="AC965" s="61">
        <v>962</v>
      </c>
      <c r="AD965" s="62">
        <v>100</v>
      </c>
      <c r="AE965" s="61">
        <v>962</v>
      </c>
      <c r="AF965" s="61" t="s">
        <v>4381</v>
      </c>
      <c r="AG965" s="61" t="s">
        <v>1959</v>
      </c>
      <c r="AH965" s="61" t="s">
        <v>1702</v>
      </c>
      <c r="AI965" s="61">
        <v>0</v>
      </c>
      <c r="AJ965" s="61" t="s">
        <v>6780</v>
      </c>
      <c r="AK965" s="62">
        <v>2026</v>
      </c>
      <c r="AL965" s="62">
        <v>5</v>
      </c>
      <c r="AM965" s="62">
        <v>0</v>
      </c>
      <c r="AN965" s="62">
        <v>0</v>
      </c>
      <c r="AO965" s="62">
        <v>4</v>
      </c>
      <c r="AP965" s="61" t="s">
        <v>347</v>
      </c>
      <c r="AQ965" s="61" t="s">
        <v>1221</v>
      </c>
      <c r="AR965" s="61" t="s">
        <v>3109</v>
      </c>
      <c r="AS965" s="61" t="s">
        <v>5400</v>
      </c>
      <c r="AT965" s="61" t="s">
        <v>1702</v>
      </c>
      <c r="AU965" s="61" t="b">
        <v>0</v>
      </c>
      <c r="AV965" s="61" t="b">
        <v>0</v>
      </c>
      <c r="AW965" s="61" t="s">
        <v>1702</v>
      </c>
      <c r="AX965" s="61" t="s">
        <v>1702</v>
      </c>
      <c r="AY965" s="61">
        <v>0</v>
      </c>
      <c r="AZ965" s="61">
        <v>0</v>
      </c>
      <c r="BA965" s="61">
        <v>0</v>
      </c>
      <c r="BB965" s="61" t="s">
        <v>4941</v>
      </c>
      <c r="BC965" s="61">
        <v>17</v>
      </c>
      <c r="BD965" s="61" t="b">
        <v>0</v>
      </c>
      <c r="BH965" s="47" t="s">
        <v>1197</v>
      </c>
      <c r="BI965" s="47" t="str">
        <f t="shared" si="28"/>
        <v>Z18</v>
      </c>
      <c r="BJ965" s="47">
        <v>1219</v>
      </c>
    </row>
    <row r="966" spans="1:62" hidden="1">
      <c r="A966" s="61" t="b">
        <v>0</v>
      </c>
      <c r="B966" s="62">
        <v>13341</v>
      </c>
      <c r="C966" s="61" t="s">
        <v>1702</v>
      </c>
      <c r="D966" s="61" t="s">
        <v>5398</v>
      </c>
      <c r="E966" s="61" t="s">
        <v>7204</v>
      </c>
      <c r="F966" s="61" t="s">
        <v>6269</v>
      </c>
      <c r="G966" s="62" t="s">
        <v>1702</v>
      </c>
      <c r="H966" s="61" t="s">
        <v>347</v>
      </c>
      <c r="I966" s="61" t="s">
        <v>1675</v>
      </c>
      <c r="J966" s="61" t="s">
        <v>5399</v>
      </c>
      <c r="K966" s="61" t="s">
        <v>7204</v>
      </c>
      <c r="L966" s="61" t="s">
        <v>2032</v>
      </c>
      <c r="M966" s="61" t="s">
        <v>1894</v>
      </c>
      <c r="N966" s="61" t="s">
        <v>1702</v>
      </c>
      <c r="O966" s="61" t="s">
        <v>1941</v>
      </c>
      <c r="P966" s="61">
        <v>1.6</v>
      </c>
      <c r="Q966" s="61">
        <v>1460</v>
      </c>
      <c r="R966" s="61">
        <v>520</v>
      </c>
      <c r="S966" s="61" t="s">
        <v>3107</v>
      </c>
      <c r="T966" s="61" t="s">
        <v>3108</v>
      </c>
      <c r="U966" s="61" t="s">
        <v>2041</v>
      </c>
      <c r="V966" s="61" t="s">
        <v>7202</v>
      </c>
      <c r="W966" s="61" t="s">
        <v>1938</v>
      </c>
      <c r="X966" s="61" t="s">
        <v>1447</v>
      </c>
      <c r="Y966" s="61" t="s">
        <v>5391</v>
      </c>
      <c r="Z966" s="62">
        <v>100</v>
      </c>
      <c r="AA966" s="61">
        <v>962</v>
      </c>
      <c r="AB966" s="62">
        <v>100</v>
      </c>
      <c r="AC966" s="61">
        <v>962</v>
      </c>
      <c r="AD966" s="62">
        <v>100</v>
      </c>
      <c r="AE966" s="61">
        <v>962</v>
      </c>
      <c r="AF966" s="61" t="s">
        <v>4381</v>
      </c>
      <c r="AG966" s="61" t="s">
        <v>1959</v>
      </c>
      <c r="AH966" s="61" t="s">
        <v>1702</v>
      </c>
      <c r="AI966" s="61">
        <v>0</v>
      </c>
      <c r="AJ966" s="61" t="s">
        <v>6780</v>
      </c>
      <c r="AK966" s="62">
        <v>2026</v>
      </c>
      <c r="AL966" s="62">
        <v>5</v>
      </c>
      <c r="AM966" s="62">
        <v>0</v>
      </c>
      <c r="AN966" s="62">
        <v>0</v>
      </c>
      <c r="AO966" s="62">
        <v>4</v>
      </c>
      <c r="AP966" s="61" t="s">
        <v>347</v>
      </c>
      <c r="AQ966" s="61" t="s">
        <v>1221</v>
      </c>
      <c r="AR966" s="61" t="s">
        <v>3109</v>
      </c>
      <c r="AS966" s="61" t="s">
        <v>5400</v>
      </c>
      <c r="AT966" s="61" t="s">
        <v>1702</v>
      </c>
      <c r="AU966" s="61" t="b">
        <v>0</v>
      </c>
      <c r="AV966" s="61" t="b">
        <v>0</v>
      </c>
      <c r="AW966" s="61" t="s">
        <v>1702</v>
      </c>
      <c r="AX966" s="61" t="s">
        <v>1702</v>
      </c>
      <c r="AY966" s="61">
        <v>0</v>
      </c>
      <c r="AZ966" s="61">
        <v>0</v>
      </c>
      <c r="BA966" s="61">
        <v>0</v>
      </c>
      <c r="BB966" s="61" t="s">
        <v>4941</v>
      </c>
      <c r="BC966" s="61">
        <v>17</v>
      </c>
      <c r="BD966" s="61" t="b">
        <v>0</v>
      </c>
      <c r="BH966" s="47" t="s">
        <v>1197</v>
      </c>
      <c r="BI966" s="47" t="str">
        <f t="shared" ref="BI966:BI1029" si="30">RIGHT(O966,3)</f>
        <v>Z18</v>
      </c>
      <c r="BJ966" s="47">
        <v>1219</v>
      </c>
    </row>
    <row r="967" spans="1:62" hidden="1">
      <c r="A967" s="61" t="b">
        <v>0</v>
      </c>
      <c r="B967" s="62">
        <v>13342</v>
      </c>
      <c r="C967" s="61" t="s">
        <v>1702</v>
      </c>
      <c r="D967" s="61" t="s">
        <v>5398</v>
      </c>
      <c r="E967" s="61" t="s">
        <v>7205</v>
      </c>
      <c r="F967" s="61" t="s">
        <v>6269</v>
      </c>
      <c r="G967" s="62" t="s">
        <v>1702</v>
      </c>
      <c r="H967" s="61" t="s">
        <v>347</v>
      </c>
      <c r="I967" s="61" t="s">
        <v>1675</v>
      </c>
      <c r="J967" s="61" t="s">
        <v>5399</v>
      </c>
      <c r="K967" s="61" t="s">
        <v>7205</v>
      </c>
      <c r="L967" s="61" t="s">
        <v>2032</v>
      </c>
      <c r="M967" s="61" t="s">
        <v>1894</v>
      </c>
      <c r="N967" s="61" t="s">
        <v>1702</v>
      </c>
      <c r="O967" s="61" t="s">
        <v>1941</v>
      </c>
      <c r="P967" s="61">
        <v>1.6</v>
      </c>
      <c r="Q967" s="61">
        <v>1460</v>
      </c>
      <c r="R967" s="61">
        <v>520</v>
      </c>
      <c r="S967" s="61" t="s">
        <v>3107</v>
      </c>
      <c r="T967" s="61" t="s">
        <v>3108</v>
      </c>
      <c r="U967" s="61" t="s">
        <v>2041</v>
      </c>
      <c r="V967" s="61" t="s">
        <v>7202</v>
      </c>
      <c r="W967" s="61" t="s">
        <v>1938</v>
      </c>
      <c r="X967" s="61" t="s">
        <v>1447</v>
      </c>
      <c r="Y967" s="61" t="s">
        <v>5391</v>
      </c>
      <c r="Z967" s="62">
        <v>31</v>
      </c>
      <c r="AA967" s="61">
        <v>300</v>
      </c>
      <c r="AB967" s="62">
        <v>31</v>
      </c>
      <c r="AC967" s="61">
        <v>300</v>
      </c>
      <c r="AD967" s="62">
        <v>31</v>
      </c>
      <c r="AE967" s="61">
        <v>300</v>
      </c>
      <c r="AF967" s="61" t="s">
        <v>4381</v>
      </c>
      <c r="AG967" s="61" t="s">
        <v>1959</v>
      </c>
      <c r="AH967" s="61" t="s">
        <v>1702</v>
      </c>
      <c r="AI967" s="61">
        <v>0</v>
      </c>
      <c r="AJ967" s="61" t="s">
        <v>6780</v>
      </c>
      <c r="AK967" s="62">
        <v>2026</v>
      </c>
      <c r="AL967" s="62">
        <v>5</v>
      </c>
      <c r="AM967" s="62">
        <v>0</v>
      </c>
      <c r="AN967" s="62">
        <v>0</v>
      </c>
      <c r="AO967" s="62">
        <v>4</v>
      </c>
      <c r="AP967" s="61" t="s">
        <v>347</v>
      </c>
      <c r="AQ967" s="61" t="s">
        <v>1221</v>
      </c>
      <c r="AR967" s="61" t="s">
        <v>3109</v>
      </c>
      <c r="AS967" s="61" t="s">
        <v>5400</v>
      </c>
      <c r="AT967" s="61" t="s">
        <v>1702</v>
      </c>
      <c r="AU967" s="61" t="b">
        <v>0</v>
      </c>
      <c r="AV967" s="61" t="b">
        <v>0</v>
      </c>
      <c r="AW967" s="61" t="s">
        <v>1702</v>
      </c>
      <c r="AX967" s="61" t="s">
        <v>1702</v>
      </c>
      <c r="AY967" s="61">
        <v>0</v>
      </c>
      <c r="AZ967" s="61">
        <v>0</v>
      </c>
      <c r="BA967" s="61">
        <v>0</v>
      </c>
      <c r="BB967" s="61" t="s">
        <v>4941</v>
      </c>
      <c r="BC967" s="61">
        <v>17</v>
      </c>
      <c r="BD967" s="61" t="b">
        <v>0</v>
      </c>
      <c r="BH967" s="47" t="s">
        <v>1197</v>
      </c>
      <c r="BI967" s="47" t="str">
        <f t="shared" si="30"/>
        <v>Z18</v>
      </c>
      <c r="BJ967" s="47">
        <v>1219</v>
      </c>
    </row>
    <row r="968" spans="1:62" hidden="1">
      <c r="A968" s="61" t="b">
        <v>0</v>
      </c>
      <c r="B968" s="62">
        <v>13343</v>
      </c>
      <c r="C968" s="61" t="s">
        <v>1702</v>
      </c>
      <c r="D968" s="61" t="s">
        <v>5398</v>
      </c>
      <c r="E968" s="61" t="s">
        <v>7206</v>
      </c>
      <c r="F968" s="61" t="s">
        <v>6364</v>
      </c>
      <c r="G968" s="62" t="s">
        <v>1702</v>
      </c>
      <c r="H968" s="61" t="s">
        <v>1028</v>
      </c>
      <c r="I968" s="61" t="s">
        <v>1675</v>
      </c>
      <c r="J968" s="61" t="s">
        <v>5399</v>
      </c>
      <c r="K968" s="61" t="s">
        <v>7206</v>
      </c>
      <c r="L968" s="61" t="s">
        <v>2032</v>
      </c>
      <c r="M968" s="61" t="s">
        <v>1894</v>
      </c>
      <c r="N968" s="61" t="s">
        <v>1702</v>
      </c>
      <c r="O968" s="61" t="s">
        <v>1941</v>
      </c>
      <c r="P968" s="61">
        <v>1.6</v>
      </c>
      <c r="Q968" s="61">
        <v>498</v>
      </c>
      <c r="R968" s="61">
        <v>590</v>
      </c>
      <c r="S968" s="61" t="s">
        <v>5631</v>
      </c>
      <c r="T968" s="61" t="s">
        <v>5631</v>
      </c>
      <c r="U968" s="61" t="s">
        <v>2041</v>
      </c>
      <c r="V968" s="61" t="s">
        <v>7207</v>
      </c>
      <c r="W968" s="61" t="s">
        <v>1938</v>
      </c>
      <c r="X968" s="61" t="s">
        <v>1447</v>
      </c>
      <c r="Y968" s="61" t="s">
        <v>5391</v>
      </c>
      <c r="Z968" s="62">
        <v>100</v>
      </c>
      <c r="AA968" s="61">
        <v>374</v>
      </c>
      <c r="AB968" s="62">
        <v>100</v>
      </c>
      <c r="AC968" s="61">
        <v>374</v>
      </c>
      <c r="AD968" s="62">
        <v>100</v>
      </c>
      <c r="AE968" s="61">
        <v>374</v>
      </c>
      <c r="AF968" s="61" t="s">
        <v>4381</v>
      </c>
      <c r="AG968" s="61" t="s">
        <v>1959</v>
      </c>
      <c r="AH968" s="61" t="s">
        <v>1702</v>
      </c>
      <c r="AI968" s="61">
        <v>0</v>
      </c>
      <c r="AJ968" s="61" t="s">
        <v>6780</v>
      </c>
      <c r="AK968" s="62">
        <v>2026</v>
      </c>
      <c r="AL968" s="62">
        <v>5</v>
      </c>
      <c r="AM968" s="62">
        <v>0</v>
      </c>
      <c r="AN968" s="62">
        <v>0</v>
      </c>
      <c r="AO968" s="62">
        <v>4</v>
      </c>
      <c r="AP968" s="61" t="s">
        <v>1028</v>
      </c>
      <c r="AQ968" s="61" t="s">
        <v>1221</v>
      </c>
      <c r="AR968" s="61" t="s">
        <v>3077</v>
      </c>
      <c r="AS968" s="61" t="s">
        <v>5400</v>
      </c>
      <c r="AT968" s="61" t="s">
        <v>1702</v>
      </c>
      <c r="AU968" s="61" t="b">
        <v>0</v>
      </c>
      <c r="AV968" s="61" t="b">
        <v>0</v>
      </c>
      <c r="AW968" s="61" t="s">
        <v>1702</v>
      </c>
      <c r="AX968" s="61" t="s">
        <v>1702</v>
      </c>
      <c r="AY968" s="61">
        <v>0</v>
      </c>
      <c r="AZ968" s="61">
        <v>0</v>
      </c>
      <c r="BA968" s="61">
        <v>0</v>
      </c>
      <c r="BB968" s="61" t="s">
        <v>4941</v>
      </c>
      <c r="BC968" s="61">
        <v>17</v>
      </c>
      <c r="BD968" s="61" t="b">
        <v>0</v>
      </c>
      <c r="BH968" s="47" t="s">
        <v>1197</v>
      </c>
      <c r="BI968" s="47" t="str">
        <f t="shared" si="30"/>
        <v>Z18</v>
      </c>
      <c r="BJ968" s="47">
        <v>1219</v>
      </c>
    </row>
    <row r="969" spans="1:62" hidden="1">
      <c r="A969" s="61" t="b">
        <v>0</v>
      </c>
      <c r="B969" s="62">
        <v>13344</v>
      </c>
      <c r="C969" s="61" t="s">
        <v>1702</v>
      </c>
      <c r="D969" s="61" t="s">
        <v>5398</v>
      </c>
      <c r="E969" s="61" t="s">
        <v>7208</v>
      </c>
      <c r="F969" s="61" t="s">
        <v>6364</v>
      </c>
      <c r="G969" s="62" t="s">
        <v>1702</v>
      </c>
      <c r="H969" s="61" t="s">
        <v>1028</v>
      </c>
      <c r="I969" s="61" t="s">
        <v>1675</v>
      </c>
      <c r="J969" s="61" t="s">
        <v>5399</v>
      </c>
      <c r="K969" s="61" t="s">
        <v>7208</v>
      </c>
      <c r="L969" s="61" t="s">
        <v>2032</v>
      </c>
      <c r="M969" s="61" t="s">
        <v>1894</v>
      </c>
      <c r="N969" s="61" t="s">
        <v>1702</v>
      </c>
      <c r="O969" s="61" t="s">
        <v>1941</v>
      </c>
      <c r="P969" s="61">
        <v>1.6</v>
      </c>
      <c r="Q969" s="61">
        <v>498</v>
      </c>
      <c r="R969" s="61">
        <v>590</v>
      </c>
      <c r="S969" s="61" t="s">
        <v>5631</v>
      </c>
      <c r="T969" s="61" t="s">
        <v>5631</v>
      </c>
      <c r="U969" s="61" t="s">
        <v>2041</v>
      </c>
      <c r="V969" s="61" t="s">
        <v>7207</v>
      </c>
      <c r="W969" s="61" t="s">
        <v>1938</v>
      </c>
      <c r="X969" s="61" t="s">
        <v>1447</v>
      </c>
      <c r="Y969" s="61" t="s">
        <v>5391</v>
      </c>
      <c r="Z969" s="62">
        <v>100</v>
      </c>
      <c r="AA969" s="61">
        <v>372</v>
      </c>
      <c r="AB969" s="62">
        <v>100</v>
      </c>
      <c r="AC969" s="61">
        <v>372</v>
      </c>
      <c r="AD969" s="62">
        <v>100</v>
      </c>
      <c r="AE969" s="61">
        <v>372</v>
      </c>
      <c r="AF969" s="61" t="s">
        <v>4381</v>
      </c>
      <c r="AG969" s="61" t="s">
        <v>1959</v>
      </c>
      <c r="AH969" s="61" t="s">
        <v>1702</v>
      </c>
      <c r="AI969" s="61">
        <v>0</v>
      </c>
      <c r="AJ969" s="61" t="s">
        <v>6780</v>
      </c>
      <c r="AK969" s="62">
        <v>2026</v>
      </c>
      <c r="AL969" s="62">
        <v>5</v>
      </c>
      <c r="AM969" s="62">
        <v>0</v>
      </c>
      <c r="AN969" s="62">
        <v>0</v>
      </c>
      <c r="AO969" s="62">
        <v>4</v>
      </c>
      <c r="AP969" s="61" t="s">
        <v>1028</v>
      </c>
      <c r="AQ969" s="61" t="s">
        <v>1221</v>
      </c>
      <c r="AR969" s="61" t="s">
        <v>3077</v>
      </c>
      <c r="AS969" s="61" t="s">
        <v>5400</v>
      </c>
      <c r="AT969" s="61" t="s">
        <v>1702</v>
      </c>
      <c r="AU969" s="61" t="b">
        <v>0</v>
      </c>
      <c r="AV969" s="61" t="b">
        <v>0</v>
      </c>
      <c r="AW969" s="61" t="s">
        <v>1702</v>
      </c>
      <c r="AX969" s="61" t="s">
        <v>1702</v>
      </c>
      <c r="AY969" s="61">
        <v>0</v>
      </c>
      <c r="AZ969" s="61">
        <v>0</v>
      </c>
      <c r="BA969" s="61">
        <v>0</v>
      </c>
      <c r="BB969" s="61" t="s">
        <v>4941</v>
      </c>
      <c r="BC969" s="61">
        <v>17</v>
      </c>
      <c r="BD969" s="61" t="b">
        <v>0</v>
      </c>
      <c r="BH969" s="47" t="s">
        <v>1197</v>
      </c>
      <c r="BI969" s="47" t="str">
        <f t="shared" si="30"/>
        <v>Z18</v>
      </c>
      <c r="BJ969" s="47">
        <v>1219</v>
      </c>
    </row>
    <row r="970" spans="1:62" hidden="1">
      <c r="A970" s="61" t="b">
        <v>0</v>
      </c>
      <c r="B970" s="62">
        <v>13345</v>
      </c>
      <c r="C970" s="61" t="s">
        <v>1702</v>
      </c>
      <c r="D970" s="61" t="s">
        <v>5398</v>
      </c>
      <c r="E970" s="61" t="s">
        <v>7209</v>
      </c>
      <c r="F970" s="61" t="s">
        <v>6364</v>
      </c>
      <c r="G970" s="62" t="s">
        <v>1702</v>
      </c>
      <c r="H970" s="61" t="s">
        <v>1028</v>
      </c>
      <c r="I970" s="61" t="s">
        <v>1675</v>
      </c>
      <c r="J970" s="61" t="s">
        <v>5399</v>
      </c>
      <c r="K970" s="61" t="s">
        <v>7209</v>
      </c>
      <c r="L970" s="61" t="s">
        <v>2032</v>
      </c>
      <c r="M970" s="61" t="s">
        <v>1894</v>
      </c>
      <c r="N970" s="61" t="s">
        <v>1702</v>
      </c>
      <c r="O970" s="61" t="s">
        <v>1941</v>
      </c>
      <c r="P970" s="61">
        <v>1.6</v>
      </c>
      <c r="Q970" s="61">
        <v>498</v>
      </c>
      <c r="R970" s="61">
        <v>590</v>
      </c>
      <c r="S970" s="61" t="s">
        <v>5631</v>
      </c>
      <c r="T970" s="61" t="s">
        <v>5631</v>
      </c>
      <c r="U970" s="61" t="s">
        <v>2041</v>
      </c>
      <c r="V970" s="61" t="s">
        <v>7207</v>
      </c>
      <c r="W970" s="61" t="s">
        <v>1938</v>
      </c>
      <c r="X970" s="61" t="s">
        <v>1447</v>
      </c>
      <c r="Y970" s="61" t="s">
        <v>5391</v>
      </c>
      <c r="Z970" s="62">
        <v>100</v>
      </c>
      <c r="AA970" s="61">
        <v>374</v>
      </c>
      <c r="AB970" s="62">
        <v>100</v>
      </c>
      <c r="AC970" s="61">
        <v>374</v>
      </c>
      <c r="AD970" s="62">
        <v>100</v>
      </c>
      <c r="AE970" s="61">
        <v>374</v>
      </c>
      <c r="AF970" s="61" t="s">
        <v>4381</v>
      </c>
      <c r="AG970" s="61" t="s">
        <v>1959</v>
      </c>
      <c r="AH970" s="61" t="s">
        <v>1702</v>
      </c>
      <c r="AI970" s="61">
        <v>0</v>
      </c>
      <c r="AJ970" s="61" t="s">
        <v>6780</v>
      </c>
      <c r="AK970" s="62">
        <v>2026</v>
      </c>
      <c r="AL970" s="62">
        <v>5</v>
      </c>
      <c r="AM970" s="62">
        <v>0</v>
      </c>
      <c r="AN970" s="62">
        <v>0</v>
      </c>
      <c r="AO970" s="62">
        <v>4</v>
      </c>
      <c r="AP970" s="61" t="s">
        <v>1028</v>
      </c>
      <c r="AQ970" s="61" t="s">
        <v>1221</v>
      </c>
      <c r="AR970" s="61" t="s">
        <v>3077</v>
      </c>
      <c r="AS970" s="61" t="s">
        <v>5400</v>
      </c>
      <c r="AT970" s="61" t="s">
        <v>1702</v>
      </c>
      <c r="AU970" s="61" t="b">
        <v>0</v>
      </c>
      <c r="AV970" s="61" t="b">
        <v>0</v>
      </c>
      <c r="AW970" s="61" t="s">
        <v>1702</v>
      </c>
      <c r="AX970" s="61" t="s">
        <v>1702</v>
      </c>
      <c r="AY970" s="61">
        <v>0</v>
      </c>
      <c r="AZ970" s="61">
        <v>0</v>
      </c>
      <c r="BA970" s="61">
        <v>0</v>
      </c>
      <c r="BB970" s="61" t="s">
        <v>4941</v>
      </c>
      <c r="BC970" s="61">
        <v>17</v>
      </c>
      <c r="BD970" s="61" t="b">
        <v>0</v>
      </c>
      <c r="BH970" s="47" t="s">
        <v>1197</v>
      </c>
      <c r="BI970" s="47" t="str">
        <f t="shared" si="30"/>
        <v>Z18</v>
      </c>
      <c r="BJ970" s="47">
        <v>1219</v>
      </c>
    </row>
    <row r="971" spans="1:62" hidden="1">
      <c r="A971" s="61" t="b">
        <v>0</v>
      </c>
      <c r="B971" s="62">
        <v>13346</v>
      </c>
      <c r="C971" s="61" t="s">
        <v>1702</v>
      </c>
      <c r="D971" s="61" t="s">
        <v>5398</v>
      </c>
      <c r="E971" s="61" t="s">
        <v>7210</v>
      </c>
      <c r="F971" s="61" t="s">
        <v>6364</v>
      </c>
      <c r="G971" s="62" t="s">
        <v>1702</v>
      </c>
      <c r="H971" s="61" t="s">
        <v>1028</v>
      </c>
      <c r="I971" s="61" t="s">
        <v>1675</v>
      </c>
      <c r="J971" s="61" t="s">
        <v>5399</v>
      </c>
      <c r="K971" s="61" t="s">
        <v>7210</v>
      </c>
      <c r="L971" s="61" t="s">
        <v>2032</v>
      </c>
      <c r="M971" s="61" t="s">
        <v>1894</v>
      </c>
      <c r="N971" s="61" t="s">
        <v>1702</v>
      </c>
      <c r="O971" s="61" t="s">
        <v>1941</v>
      </c>
      <c r="P971" s="61">
        <v>1.6</v>
      </c>
      <c r="Q971" s="61">
        <v>498</v>
      </c>
      <c r="R971" s="61">
        <v>590</v>
      </c>
      <c r="S971" s="61" t="s">
        <v>5631</v>
      </c>
      <c r="T971" s="61" t="s">
        <v>5631</v>
      </c>
      <c r="U971" s="61" t="s">
        <v>2041</v>
      </c>
      <c r="V971" s="61" t="s">
        <v>7207</v>
      </c>
      <c r="W971" s="61" t="s">
        <v>1938</v>
      </c>
      <c r="X971" s="61" t="s">
        <v>1447</v>
      </c>
      <c r="Y971" s="61" t="s">
        <v>5391</v>
      </c>
      <c r="Z971" s="62">
        <v>100</v>
      </c>
      <c r="AA971" s="61">
        <v>372</v>
      </c>
      <c r="AB971" s="62">
        <v>100</v>
      </c>
      <c r="AC971" s="61">
        <v>372</v>
      </c>
      <c r="AD971" s="62">
        <v>100</v>
      </c>
      <c r="AE971" s="61">
        <v>372</v>
      </c>
      <c r="AF971" s="61" t="s">
        <v>4381</v>
      </c>
      <c r="AG971" s="61" t="s">
        <v>1959</v>
      </c>
      <c r="AH971" s="61" t="s">
        <v>1702</v>
      </c>
      <c r="AI971" s="61">
        <v>0</v>
      </c>
      <c r="AJ971" s="61" t="s">
        <v>6780</v>
      </c>
      <c r="AK971" s="62">
        <v>2026</v>
      </c>
      <c r="AL971" s="62">
        <v>5</v>
      </c>
      <c r="AM971" s="62">
        <v>0</v>
      </c>
      <c r="AN971" s="62">
        <v>0</v>
      </c>
      <c r="AO971" s="62">
        <v>4</v>
      </c>
      <c r="AP971" s="61" t="s">
        <v>1028</v>
      </c>
      <c r="AQ971" s="61" t="s">
        <v>1221</v>
      </c>
      <c r="AR971" s="61" t="s">
        <v>3077</v>
      </c>
      <c r="AS971" s="61" t="s">
        <v>5400</v>
      </c>
      <c r="AT971" s="61" t="s">
        <v>1702</v>
      </c>
      <c r="AU971" s="61" t="b">
        <v>0</v>
      </c>
      <c r="AV971" s="61" t="b">
        <v>0</v>
      </c>
      <c r="AW971" s="61" t="s">
        <v>1702</v>
      </c>
      <c r="AX971" s="61" t="s">
        <v>1702</v>
      </c>
      <c r="AY971" s="61">
        <v>0</v>
      </c>
      <c r="AZ971" s="61">
        <v>0</v>
      </c>
      <c r="BA971" s="61">
        <v>0</v>
      </c>
      <c r="BB971" s="61" t="s">
        <v>4941</v>
      </c>
      <c r="BC971" s="61">
        <v>17</v>
      </c>
      <c r="BD971" s="61" t="b">
        <v>0</v>
      </c>
      <c r="BH971" s="47" t="s">
        <v>1197</v>
      </c>
      <c r="BI971" s="47" t="str">
        <f t="shared" si="30"/>
        <v>Z18</v>
      </c>
      <c r="BJ971" s="47">
        <v>1219</v>
      </c>
    </row>
    <row r="972" spans="1:62" hidden="1">
      <c r="A972" s="61" t="b">
        <v>0</v>
      </c>
      <c r="B972" s="62">
        <v>13347</v>
      </c>
      <c r="C972" s="61" t="s">
        <v>1702</v>
      </c>
      <c r="D972" s="61" t="s">
        <v>5398</v>
      </c>
      <c r="E972" s="61" t="s">
        <v>7211</v>
      </c>
      <c r="F972" s="61" t="s">
        <v>6364</v>
      </c>
      <c r="G972" s="62" t="s">
        <v>1702</v>
      </c>
      <c r="H972" s="61" t="s">
        <v>1028</v>
      </c>
      <c r="I972" s="61" t="s">
        <v>1675</v>
      </c>
      <c r="J972" s="61" t="s">
        <v>5399</v>
      </c>
      <c r="K972" s="61" t="s">
        <v>7211</v>
      </c>
      <c r="L972" s="61" t="s">
        <v>2032</v>
      </c>
      <c r="M972" s="61" t="s">
        <v>1894</v>
      </c>
      <c r="N972" s="61" t="s">
        <v>1702</v>
      </c>
      <c r="O972" s="61" t="s">
        <v>1941</v>
      </c>
      <c r="P972" s="61">
        <v>1.6</v>
      </c>
      <c r="Q972" s="61">
        <v>498</v>
      </c>
      <c r="R972" s="61">
        <v>590</v>
      </c>
      <c r="S972" s="61" t="s">
        <v>5631</v>
      </c>
      <c r="T972" s="61" t="s">
        <v>5631</v>
      </c>
      <c r="U972" s="61" t="s">
        <v>2041</v>
      </c>
      <c r="V972" s="61" t="s">
        <v>7207</v>
      </c>
      <c r="W972" s="61" t="s">
        <v>1938</v>
      </c>
      <c r="X972" s="61" t="s">
        <v>1447</v>
      </c>
      <c r="Y972" s="61" t="s">
        <v>5391</v>
      </c>
      <c r="Z972" s="62">
        <v>100</v>
      </c>
      <c r="AA972" s="61">
        <v>374</v>
      </c>
      <c r="AB972" s="62">
        <v>100</v>
      </c>
      <c r="AC972" s="61">
        <v>374</v>
      </c>
      <c r="AD972" s="62">
        <v>100</v>
      </c>
      <c r="AE972" s="61">
        <v>374</v>
      </c>
      <c r="AF972" s="61" t="s">
        <v>4381</v>
      </c>
      <c r="AG972" s="61" t="s">
        <v>1959</v>
      </c>
      <c r="AH972" s="61" t="s">
        <v>1702</v>
      </c>
      <c r="AI972" s="61">
        <v>0</v>
      </c>
      <c r="AJ972" s="61" t="s">
        <v>6780</v>
      </c>
      <c r="AK972" s="62">
        <v>2026</v>
      </c>
      <c r="AL972" s="62">
        <v>5</v>
      </c>
      <c r="AM972" s="62">
        <v>0</v>
      </c>
      <c r="AN972" s="62">
        <v>0</v>
      </c>
      <c r="AO972" s="62">
        <v>4</v>
      </c>
      <c r="AP972" s="61" t="s">
        <v>1028</v>
      </c>
      <c r="AQ972" s="61" t="s">
        <v>1221</v>
      </c>
      <c r="AR972" s="61" t="s">
        <v>3077</v>
      </c>
      <c r="AS972" s="61" t="s">
        <v>5400</v>
      </c>
      <c r="AT972" s="61" t="s">
        <v>1702</v>
      </c>
      <c r="AU972" s="61" t="b">
        <v>0</v>
      </c>
      <c r="AV972" s="61" t="b">
        <v>0</v>
      </c>
      <c r="AW972" s="61" t="s">
        <v>1702</v>
      </c>
      <c r="AX972" s="61" t="s">
        <v>1702</v>
      </c>
      <c r="AY972" s="61">
        <v>0</v>
      </c>
      <c r="AZ972" s="61">
        <v>0</v>
      </c>
      <c r="BA972" s="61">
        <v>0</v>
      </c>
      <c r="BB972" s="61" t="s">
        <v>4941</v>
      </c>
      <c r="BC972" s="61">
        <v>17</v>
      </c>
      <c r="BD972" s="61" t="b">
        <v>0</v>
      </c>
      <c r="BH972" s="47" t="s">
        <v>1197</v>
      </c>
      <c r="BI972" s="47" t="str">
        <f t="shared" si="30"/>
        <v>Z18</v>
      </c>
      <c r="BJ972" s="47">
        <v>1219</v>
      </c>
    </row>
    <row r="973" spans="1:62" hidden="1">
      <c r="A973" s="61" t="b">
        <v>0</v>
      </c>
      <c r="B973" s="62">
        <v>13348</v>
      </c>
      <c r="C973" s="61" t="s">
        <v>1702</v>
      </c>
      <c r="D973" s="61" t="s">
        <v>5398</v>
      </c>
      <c r="E973" s="61" t="s">
        <v>7212</v>
      </c>
      <c r="F973" s="61" t="s">
        <v>6364</v>
      </c>
      <c r="G973" s="62" t="s">
        <v>1702</v>
      </c>
      <c r="H973" s="61" t="s">
        <v>1028</v>
      </c>
      <c r="I973" s="61" t="s">
        <v>1675</v>
      </c>
      <c r="J973" s="61" t="s">
        <v>5399</v>
      </c>
      <c r="K973" s="61" t="s">
        <v>7212</v>
      </c>
      <c r="L973" s="61" t="s">
        <v>2032</v>
      </c>
      <c r="M973" s="61" t="s">
        <v>1894</v>
      </c>
      <c r="N973" s="61" t="s">
        <v>1702</v>
      </c>
      <c r="O973" s="61" t="s">
        <v>1941</v>
      </c>
      <c r="P973" s="61">
        <v>1.6</v>
      </c>
      <c r="Q973" s="61">
        <v>498</v>
      </c>
      <c r="R973" s="61">
        <v>590</v>
      </c>
      <c r="S973" s="61" t="s">
        <v>5631</v>
      </c>
      <c r="T973" s="61" t="s">
        <v>5631</v>
      </c>
      <c r="U973" s="61" t="s">
        <v>2041</v>
      </c>
      <c r="V973" s="61" t="s">
        <v>7207</v>
      </c>
      <c r="W973" s="61" t="s">
        <v>1938</v>
      </c>
      <c r="X973" s="61" t="s">
        <v>1447</v>
      </c>
      <c r="Y973" s="61" t="s">
        <v>5391</v>
      </c>
      <c r="Z973" s="62">
        <v>100</v>
      </c>
      <c r="AA973" s="61">
        <v>374</v>
      </c>
      <c r="AB973" s="62">
        <v>100</v>
      </c>
      <c r="AC973" s="61">
        <v>374</v>
      </c>
      <c r="AD973" s="62">
        <v>100</v>
      </c>
      <c r="AE973" s="61">
        <v>374</v>
      </c>
      <c r="AF973" s="61" t="s">
        <v>4381</v>
      </c>
      <c r="AG973" s="61" t="s">
        <v>1959</v>
      </c>
      <c r="AH973" s="61" t="s">
        <v>1702</v>
      </c>
      <c r="AI973" s="61">
        <v>0</v>
      </c>
      <c r="AJ973" s="61" t="s">
        <v>6780</v>
      </c>
      <c r="AK973" s="62">
        <v>2026</v>
      </c>
      <c r="AL973" s="62">
        <v>5</v>
      </c>
      <c r="AM973" s="62">
        <v>0</v>
      </c>
      <c r="AN973" s="62">
        <v>0</v>
      </c>
      <c r="AO973" s="62">
        <v>4</v>
      </c>
      <c r="AP973" s="61" t="s">
        <v>1028</v>
      </c>
      <c r="AQ973" s="61" t="s">
        <v>1221</v>
      </c>
      <c r="AR973" s="61" t="s">
        <v>3077</v>
      </c>
      <c r="AS973" s="61" t="s">
        <v>5400</v>
      </c>
      <c r="AT973" s="61" t="s">
        <v>1702</v>
      </c>
      <c r="AU973" s="61" t="b">
        <v>0</v>
      </c>
      <c r="AV973" s="61" t="b">
        <v>0</v>
      </c>
      <c r="AW973" s="61" t="s">
        <v>1702</v>
      </c>
      <c r="AX973" s="61" t="s">
        <v>1702</v>
      </c>
      <c r="AY973" s="61">
        <v>0</v>
      </c>
      <c r="AZ973" s="61">
        <v>0</v>
      </c>
      <c r="BA973" s="61">
        <v>0</v>
      </c>
      <c r="BB973" s="61" t="s">
        <v>4941</v>
      </c>
      <c r="BC973" s="61">
        <v>17</v>
      </c>
      <c r="BD973" s="61" t="b">
        <v>0</v>
      </c>
      <c r="BH973" s="47" t="s">
        <v>1197</v>
      </c>
      <c r="BI973" s="47" t="str">
        <f t="shared" si="30"/>
        <v>Z18</v>
      </c>
      <c r="BJ973" s="47">
        <v>1219</v>
      </c>
    </row>
    <row r="974" spans="1:62" hidden="1">
      <c r="A974" s="61" t="b">
        <v>0</v>
      </c>
      <c r="B974" s="62">
        <v>13349</v>
      </c>
      <c r="C974" s="61" t="s">
        <v>1702</v>
      </c>
      <c r="D974" s="61" t="s">
        <v>5398</v>
      </c>
      <c r="E974" s="61" t="s">
        <v>7213</v>
      </c>
      <c r="F974" s="61" t="s">
        <v>6364</v>
      </c>
      <c r="G974" s="62" t="s">
        <v>1702</v>
      </c>
      <c r="H974" s="61" t="s">
        <v>1028</v>
      </c>
      <c r="I974" s="61" t="s">
        <v>1675</v>
      </c>
      <c r="J974" s="61" t="s">
        <v>5399</v>
      </c>
      <c r="K974" s="61" t="s">
        <v>7213</v>
      </c>
      <c r="L974" s="61" t="s">
        <v>2032</v>
      </c>
      <c r="M974" s="61" t="s">
        <v>1894</v>
      </c>
      <c r="N974" s="61" t="s">
        <v>1702</v>
      </c>
      <c r="O974" s="61" t="s">
        <v>1941</v>
      </c>
      <c r="P974" s="61">
        <v>1.6</v>
      </c>
      <c r="Q974" s="61">
        <v>498</v>
      </c>
      <c r="R974" s="61">
        <v>590</v>
      </c>
      <c r="S974" s="61" t="s">
        <v>5631</v>
      </c>
      <c r="T974" s="61" t="s">
        <v>5631</v>
      </c>
      <c r="U974" s="61" t="s">
        <v>2041</v>
      </c>
      <c r="V974" s="61" t="s">
        <v>7207</v>
      </c>
      <c r="W974" s="61" t="s">
        <v>1938</v>
      </c>
      <c r="X974" s="61" t="s">
        <v>1447</v>
      </c>
      <c r="Y974" s="61" t="s">
        <v>5391</v>
      </c>
      <c r="Z974" s="62">
        <v>100</v>
      </c>
      <c r="AA974" s="61">
        <v>372</v>
      </c>
      <c r="AB974" s="62">
        <v>100</v>
      </c>
      <c r="AC974" s="61">
        <v>372</v>
      </c>
      <c r="AD974" s="62">
        <v>100</v>
      </c>
      <c r="AE974" s="61">
        <v>372</v>
      </c>
      <c r="AF974" s="61" t="s">
        <v>4381</v>
      </c>
      <c r="AG974" s="61" t="s">
        <v>1959</v>
      </c>
      <c r="AH974" s="61" t="s">
        <v>1702</v>
      </c>
      <c r="AI974" s="61">
        <v>0</v>
      </c>
      <c r="AJ974" s="61" t="s">
        <v>6780</v>
      </c>
      <c r="AK974" s="62">
        <v>2026</v>
      </c>
      <c r="AL974" s="62">
        <v>5</v>
      </c>
      <c r="AM974" s="62">
        <v>0</v>
      </c>
      <c r="AN974" s="62">
        <v>0</v>
      </c>
      <c r="AO974" s="62">
        <v>4</v>
      </c>
      <c r="AP974" s="61" t="s">
        <v>1028</v>
      </c>
      <c r="AQ974" s="61" t="s">
        <v>1221</v>
      </c>
      <c r="AR974" s="61" t="s">
        <v>3077</v>
      </c>
      <c r="AS974" s="61" t="s">
        <v>5400</v>
      </c>
      <c r="AT974" s="61" t="s">
        <v>1702</v>
      </c>
      <c r="AU974" s="61" t="b">
        <v>0</v>
      </c>
      <c r="AV974" s="61" t="b">
        <v>0</v>
      </c>
      <c r="AW974" s="61" t="s">
        <v>1702</v>
      </c>
      <c r="AX974" s="61" t="s">
        <v>1702</v>
      </c>
      <c r="AY974" s="61">
        <v>0</v>
      </c>
      <c r="AZ974" s="61">
        <v>0</v>
      </c>
      <c r="BA974" s="61">
        <v>0</v>
      </c>
      <c r="BB974" s="61" t="s">
        <v>4941</v>
      </c>
      <c r="BC974" s="61">
        <v>17</v>
      </c>
      <c r="BD974" s="61" t="b">
        <v>0</v>
      </c>
      <c r="BH974" s="47" t="s">
        <v>1197</v>
      </c>
      <c r="BI974" s="47" t="str">
        <f t="shared" si="30"/>
        <v>Z18</v>
      </c>
      <c r="BJ974" s="47">
        <v>1219</v>
      </c>
    </row>
    <row r="975" spans="1:62" hidden="1">
      <c r="A975" s="61" t="b">
        <v>0</v>
      </c>
      <c r="B975" s="62">
        <v>13350</v>
      </c>
      <c r="C975" s="61" t="s">
        <v>1702</v>
      </c>
      <c r="D975" s="61" t="s">
        <v>5398</v>
      </c>
      <c r="E975" s="61" t="s">
        <v>7214</v>
      </c>
      <c r="F975" s="61" t="s">
        <v>6364</v>
      </c>
      <c r="G975" s="62" t="s">
        <v>1702</v>
      </c>
      <c r="H975" s="61" t="s">
        <v>1028</v>
      </c>
      <c r="I975" s="61" t="s">
        <v>1675</v>
      </c>
      <c r="J975" s="61" t="s">
        <v>5399</v>
      </c>
      <c r="K975" s="61" t="s">
        <v>7214</v>
      </c>
      <c r="L975" s="61" t="s">
        <v>2032</v>
      </c>
      <c r="M975" s="61" t="s">
        <v>1894</v>
      </c>
      <c r="N975" s="61" t="s">
        <v>1702</v>
      </c>
      <c r="O975" s="61" t="s">
        <v>1941</v>
      </c>
      <c r="P975" s="61">
        <v>1.6</v>
      </c>
      <c r="Q975" s="61">
        <v>498</v>
      </c>
      <c r="R975" s="61">
        <v>590</v>
      </c>
      <c r="S975" s="61" t="s">
        <v>5631</v>
      </c>
      <c r="T975" s="61" t="s">
        <v>5631</v>
      </c>
      <c r="U975" s="61" t="s">
        <v>2041</v>
      </c>
      <c r="V975" s="61" t="s">
        <v>7207</v>
      </c>
      <c r="W975" s="61" t="s">
        <v>1938</v>
      </c>
      <c r="X975" s="61" t="s">
        <v>1447</v>
      </c>
      <c r="Y975" s="61" t="s">
        <v>5391</v>
      </c>
      <c r="Z975" s="62">
        <v>100</v>
      </c>
      <c r="AA975" s="61">
        <v>374</v>
      </c>
      <c r="AB975" s="62">
        <v>100</v>
      </c>
      <c r="AC975" s="61">
        <v>374</v>
      </c>
      <c r="AD975" s="62">
        <v>100</v>
      </c>
      <c r="AE975" s="61">
        <v>374</v>
      </c>
      <c r="AF975" s="61" t="s">
        <v>4381</v>
      </c>
      <c r="AG975" s="61" t="s">
        <v>1959</v>
      </c>
      <c r="AH975" s="61" t="s">
        <v>1702</v>
      </c>
      <c r="AI975" s="61">
        <v>0</v>
      </c>
      <c r="AJ975" s="61" t="s">
        <v>6780</v>
      </c>
      <c r="AK975" s="62">
        <v>2026</v>
      </c>
      <c r="AL975" s="62">
        <v>5</v>
      </c>
      <c r="AM975" s="62">
        <v>0</v>
      </c>
      <c r="AN975" s="62">
        <v>0</v>
      </c>
      <c r="AO975" s="62">
        <v>4</v>
      </c>
      <c r="AP975" s="61" t="s">
        <v>1028</v>
      </c>
      <c r="AQ975" s="61" t="s">
        <v>1221</v>
      </c>
      <c r="AR975" s="61" t="s">
        <v>3077</v>
      </c>
      <c r="AS975" s="61" t="s">
        <v>5400</v>
      </c>
      <c r="AT975" s="61" t="s">
        <v>1702</v>
      </c>
      <c r="AU975" s="61" t="b">
        <v>0</v>
      </c>
      <c r="AV975" s="61" t="b">
        <v>0</v>
      </c>
      <c r="AW975" s="61" t="s">
        <v>1702</v>
      </c>
      <c r="AX975" s="61" t="s">
        <v>1702</v>
      </c>
      <c r="AY975" s="61">
        <v>0</v>
      </c>
      <c r="AZ975" s="61">
        <v>0</v>
      </c>
      <c r="BA975" s="61">
        <v>0</v>
      </c>
      <c r="BB975" s="61" t="s">
        <v>4941</v>
      </c>
      <c r="BC975" s="61">
        <v>17</v>
      </c>
      <c r="BD975" s="61" t="b">
        <v>0</v>
      </c>
      <c r="BH975" s="47" t="s">
        <v>1197</v>
      </c>
      <c r="BI975" s="47" t="str">
        <f t="shared" si="30"/>
        <v>Z18</v>
      </c>
      <c r="BJ975" s="47">
        <v>1219</v>
      </c>
    </row>
    <row r="976" spans="1:62" hidden="1">
      <c r="A976" s="61" t="b">
        <v>0</v>
      </c>
      <c r="B976" s="62">
        <v>13351</v>
      </c>
      <c r="C976" s="61" t="s">
        <v>1702</v>
      </c>
      <c r="D976" s="61" t="s">
        <v>5398</v>
      </c>
      <c r="E976" s="61" t="s">
        <v>7215</v>
      </c>
      <c r="F976" s="61" t="s">
        <v>6364</v>
      </c>
      <c r="G976" s="62" t="s">
        <v>1702</v>
      </c>
      <c r="H976" s="61" t="s">
        <v>1028</v>
      </c>
      <c r="I976" s="61" t="s">
        <v>1675</v>
      </c>
      <c r="J976" s="61" t="s">
        <v>5399</v>
      </c>
      <c r="K976" s="61" t="s">
        <v>7215</v>
      </c>
      <c r="L976" s="61" t="s">
        <v>2032</v>
      </c>
      <c r="M976" s="61" t="s">
        <v>1894</v>
      </c>
      <c r="N976" s="61" t="s">
        <v>1702</v>
      </c>
      <c r="O976" s="61" t="s">
        <v>1941</v>
      </c>
      <c r="P976" s="61">
        <v>1.6</v>
      </c>
      <c r="Q976" s="61">
        <v>498</v>
      </c>
      <c r="R976" s="61">
        <v>590</v>
      </c>
      <c r="S976" s="61" t="s">
        <v>5631</v>
      </c>
      <c r="T976" s="61" t="s">
        <v>5631</v>
      </c>
      <c r="U976" s="61" t="s">
        <v>2041</v>
      </c>
      <c r="V976" s="61" t="s">
        <v>7207</v>
      </c>
      <c r="W976" s="61" t="s">
        <v>1938</v>
      </c>
      <c r="X976" s="61" t="s">
        <v>1447</v>
      </c>
      <c r="Y976" s="61" t="s">
        <v>5391</v>
      </c>
      <c r="Z976" s="62">
        <v>21</v>
      </c>
      <c r="AA976" s="61">
        <v>78</v>
      </c>
      <c r="AB976" s="62">
        <v>21</v>
      </c>
      <c r="AC976" s="61">
        <v>78</v>
      </c>
      <c r="AD976" s="62">
        <v>21</v>
      </c>
      <c r="AE976" s="61">
        <v>78</v>
      </c>
      <c r="AF976" s="61" t="s">
        <v>4381</v>
      </c>
      <c r="AG976" s="61" t="s">
        <v>1959</v>
      </c>
      <c r="AH976" s="61" t="s">
        <v>1702</v>
      </c>
      <c r="AI976" s="61">
        <v>0</v>
      </c>
      <c r="AJ976" s="61" t="s">
        <v>6780</v>
      </c>
      <c r="AK976" s="62">
        <v>2026</v>
      </c>
      <c r="AL976" s="62">
        <v>5</v>
      </c>
      <c r="AM976" s="62">
        <v>0</v>
      </c>
      <c r="AN976" s="62">
        <v>0</v>
      </c>
      <c r="AO976" s="62">
        <v>4</v>
      </c>
      <c r="AP976" s="61" t="s">
        <v>1028</v>
      </c>
      <c r="AQ976" s="61" t="s">
        <v>1221</v>
      </c>
      <c r="AR976" s="61" t="s">
        <v>3077</v>
      </c>
      <c r="AS976" s="61" t="s">
        <v>5400</v>
      </c>
      <c r="AT976" s="61" t="s">
        <v>1702</v>
      </c>
      <c r="AU976" s="61" t="b">
        <v>0</v>
      </c>
      <c r="AV976" s="61" t="b">
        <v>0</v>
      </c>
      <c r="AW976" s="61" t="s">
        <v>1702</v>
      </c>
      <c r="AX976" s="61" t="s">
        <v>1702</v>
      </c>
      <c r="AY976" s="61">
        <v>0</v>
      </c>
      <c r="AZ976" s="61">
        <v>0</v>
      </c>
      <c r="BA976" s="61">
        <v>0</v>
      </c>
      <c r="BB976" s="61" t="s">
        <v>4941</v>
      </c>
      <c r="BC976" s="61">
        <v>17</v>
      </c>
      <c r="BD976" s="61" t="b">
        <v>0</v>
      </c>
      <c r="BH976" s="47" t="s">
        <v>1197</v>
      </c>
      <c r="BI976" s="47" t="str">
        <f t="shared" si="30"/>
        <v>Z18</v>
      </c>
      <c r="BJ976" s="47">
        <v>1219</v>
      </c>
    </row>
    <row r="977" spans="1:62" hidden="1">
      <c r="A977" s="61" t="b">
        <v>0</v>
      </c>
      <c r="B977" s="62">
        <v>13352</v>
      </c>
      <c r="C977" s="61" t="s">
        <v>1702</v>
      </c>
      <c r="D977" s="61" t="s">
        <v>5398</v>
      </c>
      <c r="E977" s="61" t="s">
        <v>7216</v>
      </c>
      <c r="F977" s="61" t="s">
        <v>6224</v>
      </c>
      <c r="G977" s="62" t="s">
        <v>1702</v>
      </c>
      <c r="H977" s="61" t="s">
        <v>621</v>
      </c>
      <c r="I977" s="61" t="s">
        <v>1675</v>
      </c>
      <c r="J977" s="61" t="s">
        <v>5399</v>
      </c>
      <c r="K977" s="61" t="s">
        <v>7216</v>
      </c>
      <c r="L977" s="61" t="s">
        <v>2032</v>
      </c>
      <c r="M977" s="61" t="s">
        <v>1894</v>
      </c>
      <c r="N977" s="61" t="s">
        <v>1702</v>
      </c>
      <c r="O977" s="61" t="s">
        <v>1941</v>
      </c>
      <c r="P977" s="61">
        <v>1.6</v>
      </c>
      <c r="Q977" s="61">
        <v>192</v>
      </c>
      <c r="R977" s="61">
        <v>380</v>
      </c>
      <c r="S977" s="61" t="s">
        <v>4136</v>
      </c>
      <c r="T977" s="61" t="s">
        <v>4136</v>
      </c>
      <c r="U977" s="61" t="s">
        <v>2041</v>
      </c>
      <c r="V977" s="61" t="s">
        <v>7217</v>
      </c>
      <c r="W977" s="61" t="s">
        <v>1938</v>
      </c>
      <c r="X977" s="61" t="s">
        <v>1447</v>
      </c>
      <c r="Y977" s="61" t="s">
        <v>5391</v>
      </c>
      <c r="Z977" s="62">
        <v>300</v>
      </c>
      <c r="AA977" s="61">
        <v>275</v>
      </c>
      <c r="AB977" s="62">
        <v>300</v>
      </c>
      <c r="AC977" s="61">
        <v>275</v>
      </c>
      <c r="AD977" s="62">
        <v>300</v>
      </c>
      <c r="AE977" s="61">
        <v>275</v>
      </c>
      <c r="AF977" s="61" t="s">
        <v>2237</v>
      </c>
      <c r="AG977" s="61" t="s">
        <v>1959</v>
      </c>
      <c r="AH977" s="61" t="s">
        <v>1702</v>
      </c>
      <c r="AI977" s="61">
        <v>0</v>
      </c>
      <c r="AJ977" s="61" t="s">
        <v>6751</v>
      </c>
      <c r="AK977" s="62">
        <v>2026</v>
      </c>
      <c r="AL977" s="62">
        <v>5</v>
      </c>
      <c r="AM977" s="62">
        <v>0</v>
      </c>
      <c r="AN977" s="62">
        <v>0</v>
      </c>
      <c r="AO977" s="62">
        <v>2</v>
      </c>
      <c r="AP977" s="61" t="s">
        <v>621</v>
      </c>
      <c r="AQ977" s="61" t="s">
        <v>1221</v>
      </c>
      <c r="AR977" s="61" t="s">
        <v>4137</v>
      </c>
      <c r="AS977" s="61" t="s">
        <v>5400</v>
      </c>
      <c r="AT977" s="61" t="s">
        <v>1702</v>
      </c>
      <c r="AU977" s="61" t="b">
        <v>0</v>
      </c>
      <c r="AV977" s="61" t="b">
        <v>0</v>
      </c>
      <c r="AW977" s="61" t="s">
        <v>1702</v>
      </c>
      <c r="AX977" s="61" t="s">
        <v>1702</v>
      </c>
      <c r="AY977" s="61">
        <v>0</v>
      </c>
      <c r="AZ977" s="61">
        <v>0</v>
      </c>
      <c r="BA977" s="61">
        <v>0</v>
      </c>
      <c r="BB977" s="61" t="s">
        <v>4941</v>
      </c>
      <c r="BC977" s="61">
        <v>17</v>
      </c>
      <c r="BD977" s="61" t="b">
        <v>0</v>
      </c>
      <c r="BH977" s="47" t="s">
        <v>1197</v>
      </c>
      <c r="BI977" s="47" t="str">
        <f t="shared" si="30"/>
        <v>Z18</v>
      </c>
      <c r="BJ977" s="47">
        <v>1219</v>
      </c>
    </row>
    <row r="978" spans="1:62" hidden="1">
      <c r="A978" s="61" t="b">
        <v>0</v>
      </c>
      <c r="B978" s="62">
        <v>13353</v>
      </c>
      <c r="C978" s="61" t="s">
        <v>1702</v>
      </c>
      <c r="D978" s="61" t="s">
        <v>5398</v>
      </c>
      <c r="E978" s="61" t="s">
        <v>7218</v>
      </c>
      <c r="F978" s="61" t="s">
        <v>6224</v>
      </c>
      <c r="G978" s="62" t="s">
        <v>1702</v>
      </c>
      <c r="H978" s="61" t="s">
        <v>621</v>
      </c>
      <c r="I978" s="61" t="s">
        <v>1675</v>
      </c>
      <c r="J978" s="61" t="s">
        <v>5399</v>
      </c>
      <c r="K978" s="61" t="s">
        <v>7218</v>
      </c>
      <c r="L978" s="61" t="s">
        <v>2032</v>
      </c>
      <c r="M978" s="61" t="s">
        <v>1894</v>
      </c>
      <c r="N978" s="61" t="s">
        <v>1702</v>
      </c>
      <c r="O978" s="61" t="s">
        <v>1941</v>
      </c>
      <c r="P978" s="61">
        <v>1.6</v>
      </c>
      <c r="Q978" s="61">
        <v>192</v>
      </c>
      <c r="R978" s="61">
        <v>380</v>
      </c>
      <c r="S978" s="61" t="s">
        <v>4136</v>
      </c>
      <c r="T978" s="61" t="s">
        <v>4136</v>
      </c>
      <c r="U978" s="61" t="s">
        <v>2041</v>
      </c>
      <c r="V978" s="61" t="s">
        <v>7217</v>
      </c>
      <c r="W978" s="61" t="s">
        <v>1938</v>
      </c>
      <c r="X978" s="61" t="s">
        <v>1447</v>
      </c>
      <c r="Y978" s="61" t="s">
        <v>5391</v>
      </c>
      <c r="Z978" s="62">
        <v>169</v>
      </c>
      <c r="AA978" s="61">
        <v>154</v>
      </c>
      <c r="AB978" s="62">
        <v>169</v>
      </c>
      <c r="AC978" s="61">
        <v>154</v>
      </c>
      <c r="AD978" s="62">
        <v>169</v>
      </c>
      <c r="AE978" s="61">
        <v>154</v>
      </c>
      <c r="AF978" s="61" t="s">
        <v>2237</v>
      </c>
      <c r="AG978" s="61" t="s">
        <v>1959</v>
      </c>
      <c r="AH978" s="61" t="s">
        <v>1702</v>
      </c>
      <c r="AI978" s="61">
        <v>0</v>
      </c>
      <c r="AJ978" s="61" t="s">
        <v>6751</v>
      </c>
      <c r="AK978" s="62">
        <v>2026</v>
      </c>
      <c r="AL978" s="62">
        <v>5</v>
      </c>
      <c r="AM978" s="62">
        <v>0</v>
      </c>
      <c r="AN978" s="62">
        <v>0</v>
      </c>
      <c r="AO978" s="62">
        <v>2</v>
      </c>
      <c r="AP978" s="61" t="s">
        <v>621</v>
      </c>
      <c r="AQ978" s="61" t="s">
        <v>1221</v>
      </c>
      <c r="AR978" s="61" t="s">
        <v>4137</v>
      </c>
      <c r="AS978" s="61" t="s">
        <v>5400</v>
      </c>
      <c r="AT978" s="61" t="s">
        <v>1702</v>
      </c>
      <c r="AU978" s="61" t="b">
        <v>0</v>
      </c>
      <c r="AV978" s="61" t="b">
        <v>0</v>
      </c>
      <c r="AW978" s="61" t="s">
        <v>1702</v>
      </c>
      <c r="AX978" s="61" t="s">
        <v>1702</v>
      </c>
      <c r="AY978" s="61">
        <v>0</v>
      </c>
      <c r="AZ978" s="61">
        <v>0</v>
      </c>
      <c r="BA978" s="61">
        <v>0</v>
      </c>
      <c r="BB978" s="61" t="s">
        <v>4941</v>
      </c>
      <c r="BC978" s="61">
        <v>17</v>
      </c>
      <c r="BD978" s="61" t="b">
        <v>0</v>
      </c>
      <c r="BH978" s="47" t="s">
        <v>1197</v>
      </c>
      <c r="BI978" s="47" t="str">
        <f t="shared" si="30"/>
        <v>Z18</v>
      </c>
      <c r="BJ978" s="47">
        <v>1219</v>
      </c>
    </row>
    <row r="979" spans="1:62" hidden="1">
      <c r="A979" s="61" t="b">
        <v>0</v>
      </c>
      <c r="B979" s="62">
        <v>13354</v>
      </c>
      <c r="C979" s="61" t="s">
        <v>1702</v>
      </c>
      <c r="D979" s="61" t="s">
        <v>5398</v>
      </c>
      <c r="E979" s="61" t="s">
        <v>7219</v>
      </c>
      <c r="F979" s="61" t="s">
        <v>6224</v>
      </c>
      <c r="G979" s="62" t="s">
        <v>1702</v>
      </c>
      <c r="H979" s="61" t="s">
        <v>621</v>
      </c>
      <c r="I979" s="61" t="s">
        <v>1675</v>
      </c>
      <c r="J979" s="61" t="s">
        <v>5399</v>
      </c>
      <c r="K979" s="61" t="s">
        <v>7219</v>
      </c>
      <c r="L979" s="61" t="s">
        <v>2032</v>
      </c>
      <c r="M979" s="61" t="s">
        <v>1894</v>
      </c>
      <c r="N979" s="61" t="s">
        <v>1702</v>
      </c>
      <c r="O979" s="61" t="s">
        <v>1941</v>
      </c>
      <c r="P979" s="61">
        <v>1.6</v>
      </c>
      <c r="Q979" s="61">
        <v>192</v>
      </c>
      <c r="R979" s="61">
        <v>0</v>
      </c>
      <c r="S979" s="61" t="s">
        <v>7220</v>
      </c>
      <c r="T979" s="61" t="s">
        <v>7220</v>
      </c>
      <c r="U979" s="61" t="s">
        <v>2041</v>
      </c>
      <c r="V979" s="61" t="s">
        <v>7217</v>
      </c>
      <c r="W979" s="61" t="s">
        <v>1938</v>
      </c>
      <c r="X979" s="61" t="s">
        <v>1447</v>
      </c>
      <c r="Y979" s="61" t="s">
        <v>5391</v>
      </c>
      <c r="Z979" s="62">
        <v>1</v>
      </c>
      <c r="AA979" s="61">
        <v>749</v>
      </c>
      <c r="AB979" s="62">
        <v>1</v>
      </c>
      <c r="AC979" s="61">
        <v>749</v>
      </c>
      <c r="AD979" s="62">
        <v>1</v>
      </c>
      <c r="AE979" s="61">
        <v>749</v>
      </c>
      <c r="AF979" s="61" t="s">
        <v>2237</v>
      </c>
      <c r="AG979" s="61" t="s">
        <v>1958</v>
      </c>
      <c r="AH979" s="61" t="s">
        <v>1702</v>
      </c>
      <c r="AI979" s="61">
        <v>0</v>
      </c>
      <c r="AJ979" s="61" t="s">
        <v>6751</v>
      </c>
      <c r="AK979" s="62">
        <v>2026</v>
      </c>
      <c r="AL979" s="62">
        <v>5</v>
      </c>
      <c r="AM979" s="62">
        <v>0</v>
      </c>
      <c r="AN979" s="62">
        <v>0</v>
      </c>
      <c r="AO979" s="62">
        <v>2</v>
      </c>
      <c r="AP979" s="61" t="s">
        <v>621</v>
      </c>
      <c r="AQ979" s="61" t="s">
        <v>1221</v>
      </c>
      <c r="AR979" s="61" t="s">
        <v>4137</v>
      </c>
      <c r="AS979" s="61" t="s">
        <v>5400</v>
      </c>
      <c r="AT979" s="61" t="s">
        <v>1702</v>
      </c>
      <c r="AU979" s="61" t="b">
        <v>0</v>
      </c>
      <c r="AV979" s="61" t="b">
        <v>0</v>
      </c>
      <c r="AW979" s="61" t="s">
        <v>1702</v>
      </c>
      <c r="AX979" s="61" t="s">
        <v>1702</v>
      </c>
      <c r="AY979" s="61">
        <v>0</v>
      </c>
      <c r="AZ979" s="61">
        <v>0</v>
      </c>
      <c r="BA979" s="61">
        <v>0</v>
      </c>
      <c r="BB979" s="61" t="s">
        <v>4941</v>
      </c>
      <c r="BC979" s="61">
        <v>17</v>
      </c>
      <c r="BD979" s="61" t="b">
        <v>0</v>
      </c>
      <c r="BH979" s="47" t="s">
        <v>1197</v>
      </c>
      <c r="BI979" s="47" t="str">
        <f t="shared" si="30"/>
        <v>Z18</v>
      </c>
      <c r="BJ979" s="47">
        <v>1219</v>
      </c>
    </row>
    <row r="980" spans="1:62" hidden="1">
      <c r="A980" s="61" t="b">
        <v>0</v>
      </c>
      <c r="B980" s="62">
        <v>13366</v>
      </c>
      <c r="C980" s="61" t="s">
        <v>1702</v>
      </c>
      <c r="D980" s="61" t="s">
        <v>6123</v>
      </c>
      <c r="E980" s="61" t="s">
        <v>6124</v>
      </c>
      <c r="F980" s="61" t="s">
        <v>6289</v>
      </c>
      <c r="G980" s="62">
        <v>14</v>
      </c>
      <c r="H980" s="61" t="s">
        <v>1055</v>
      </c>
      <c r="I980" s="61" t="s">
        <v>1675</v>
      </c>
      <c r="J980" s="61" t="s">
        <v>6125</v>
      </c>
      <c r="K980" s="61" t="s">
        <v>6124</v>
      </c>
      <c r="L980" s="61" t="s">
        <v>2032</v>
      </c>
      <c r="M980" s="61" t="s">
        <v>1702</v>
      </c>
      <c r="N980" s="61" t="s">
        <v>1702</v>
      </c>
      <c r="O980" s="61" t="s">
        <v>1945</v>
      </c>
      <c r="P980" s="61">
        <v>0.7</v>
      </c>
      <c r="Q980" s="61">
        <v>242.5</v>
      </c>
      <c r="R980" s="61">
        <v>612</v>
      </c>
      <c r="S980" s="61" t="s">
        <v>2779</v>
      </c>
      <c r="T980" s="61" t="s">
        <v>2779</v>
      </c>
      <c r="U980" s="61" t="s">
        <v>2041</v>
      </c>
      <c r="V980" s="61" t="s">
        <v>6126</v>
      </c>
      <c r="W980" s="61" t="s">
        <v>1955</v>
      </c>
      <c r="X980" s="61" t="s">
        <v>1447</v>
      </c>
      <c r="Y980" s="61" t="s">
        <v>6127</v>
      </c>
      <c r="Z980" s="62">
        <v>27</v>
      </c>
      <c r="AA980" s="61">
        <v>23</v>
      </c>
      <c r="AB980" s="62">
        <v>27</v>
      </c>
      <c r="AC980" s="61">
        <v>23</v>
      </c>
      <c r="AD980" s="62">
        <v>27</v>
      </c>
      <c r="AE980" s="61">
        <v>23</v>
      </c>
      <c r="AF980" s="61" t="s">
        <v>2037</v>
      </c>
      <c r="AG980" s="61" t="s">
        <v>1959</v>
      </c>
      <c r="AH980" s="61" t="s">
        <v>1702</v>
      </c>
      <c r="AI980" s="61">
        <v>0</v>
      </c>
      <c r="AJ980" s="61" t="s">
        <v>5485</v>
      </c>
      <c r="AK980" s="62">
        <v>2026</v>
      </c>
      <c r="AL980" s="62">
        <v>3</v>
      </c>
      <c r="AM980" s="62">
        <v>0</v>
      </c>
      <c r="AN980" s="62">
        <v>1</v>
      </c>
      <c r="AO980" s="62">
        <v>23</v>
      </c>
      <c r="AP980" s="61" t="s">
        <v>1055</v>
      </c>
      <c r="AQ980" s="61" t="s">
        <v>1221</v>
      </c>
      <c r="AR980" s="61" t="s">
        <v>3974</v>
      </c>
      <c r="AS980" s="61" t="s">
        <v>6128</v>
      </c>
      <c r="AT980" s="61" t="s">
        <v>6466</v>
      </c>
      <c r="AU980" s="61" t="b">
        <v>1</v>
      </c>
      <c r="AV980" s="61" t="b">
        <v>0</v>
      </c>
      <c r="AW980" s="61" t="s">
        <v>1702</v>
      </c>
      <c r="AX980" s="61" t="s">
        <v>1702</v>
      </c>
      <c r="AY980" s="61">
        <v>0</v>
      </c>
      <c r="AZ980" s="61">
        <v>0</v>
      </c>
      <c r="BA980" s="61">
        <v>0</v>
      </c>
      <c r="BB980" s="61" t="s">
        <v>6129</v>
      </c>
      <c r="BC980" s="61">
        <v>1</v>
      </c>
      <c r="BD980" s="61" t="b">
        <v>0</v>
      </c>
      <c r="BH980" s="47" t="s">
        <v>1197</v>
      </c>
      <c r="BI980" s="47" t="str">
        <f t="shared" si="30"/>
        <v>Z22</v>
      </c>
      <c r="BJ980" s="47">
        <v>1219</v>
      </c>
    </row>
    <row r="981" spans="1:62" hidden="1">
      <c r="A981" s="61" t="b">
        <v>0</v>
      </c>
      <c r="B981" s="62">
        <v>13367</v>
      </c>
      <c r="C981" s="61" t="s">
        <v>1702</v>
      </c>
      <c r="D981" s="61" t="s">
        <v>6133</v>
      </c>
      <c r="E981" s="61" t="s">
        <v>6134</v>
      </c>
      <c r="F981" s="61" t="s">
        <v>1702</v>
      </c>
      <c r="G981" s="62" t="s">
        <v>1702</v>
      </c>
      <c r="H981" s="61" t="s">
        <v>1702</v>
      </c>
      <c r="I981" s="61" t="s">
        <v>1675</v>
      </c>
      <c r="J981" s="61" t="s">
        <v>6135</v>
      </c>
      <c r="K981" s="61" t="s">
        <v>6134</v>
      </c>
      <c r="L981" s="61" t="s">
        <v>2032</v>
      </c>
      <c r="M981" s="61" t="s">
        <v>1702</v>
      </c>
      <c r="N981" s="61" t="s">
        <v>1702</v>
      </c>
      <c r="O981" s="61" t="s">
        <v>1945</v>
      </c>
      <c r="P981" s="61">
        <v>0.7</v>
      </c>
      <c r="Q981" s="61">
        <v>19</v>
      </c>
      <c r="R981" s="61">
        <v>0</v>
      </c>
      <c r="S981" s="61" t="s">
        <v>4624</v>
      </c>
      <c r="T981" s="61" t="s">
        <v>4624</v>
      </c>
      <c r="U981" s="61" t="s">
        <v>2041</v>
      </c>
      <c r="V981" s="61" t="s">
        <v>6136</v>
      </c>
      <c r="W981" s="61" t="s">
        <v>1955</v>
      </c>
      <c r="X981" s="61" t="s">
        <v>1447</v>
      </c>
      <c r="Y981" s="61" t="s">
        <v>6137</v>
      </c>
      <c r="Z981" s="62">
        <v>1</v>
      </c>
      <c r="AA981" s="61">
        <v>88</v>
      </c>
      <c r="AB981" s="62">
        <v>1</v>
      </c>
      <c r="AC981" s="61">
        <v>88</v>
      </c>
      <c r="AD981" s="62">
        <v>1</v>
      </c>
      <c r="AE981" s="61">
        <v>88</v>
      </c>
      <c r="AF981" s="61" t="s">
        <v>2295</v>
      </c>
      <c r="AG981" s="61" t="s">
        <v>1958</v>
      </c>
      <c r="AH981" s="61" t="s">
        <v>1702</v>
      </c>
      <c r="AI981" s="61">
        <v>0</v>
      </c>
      <c r="AJ981" s="61" t="s">
        <v>5503</v>
      </c>
      <c r="AK981" s="62">
        <v>2026</v>
      </c>
      <c r="AL981" s="62">
        <v>3</v>
      </c>
      <c r="AM981" s="62">
        <v>0</v>
      </c>
      <c r="AN981" s="62">
        <v>1</v>
      </c>
      <c r="AO981" s="62">
        <v>25</v>
      </c>
      <c r="AP981" s="61" t="s">
        <v>1702</v>
      </c>
      <c r="AQ981" s="61" t="s">
        <v>1702</v>
      </c>
      <c r="AR981" s="61" t="s">
        <v>1702</v>
      </c>
      <c r="AS981" s="61" t="s">
        <v>6138</v>
      </c>
      <c r="AT981" s="61" t="s">
        <v>1702</v>
      </c>
      <c r="AU981" s="61" t="b">
        <v>1</v>
      </c>
      <c r="AV981" s="61" t="b">
        <v>0</v>
      </c>
      <c r="AW981" s="61" t="s">
        <v>1702</v>
      </c>
      <c r="AX981" s="61" t="s">
        <v>1702</v>
      </c>
      <c r="AY981" s="61">
        <v>0</v>
      </c>
      <c r="AZ981" s="61">
        <v>0</v>
      </c>
      <c r="BA981" s="61">
        <v>0</v>
      </c>
      <c r="BB981" s="61" t="s">
        <v>6129</v>
      </c>
      <c r="BC981" s="61">
        <v>2</v>
      </c>
      <c r="BD981" s="61" t="b">
        <v>0</v>
      </c>
      <c r="BH981" s="47" t="s">
        <v>1197</v>
      </c>
      <c r="BI981" s="47" t="str">
        <f t="shared" si="30"/>
        <v>Z22</v>
      </c>
      <c r="BJ981" s="47">
        <v>1219</v>
      </c>
    </row>
    <row r="982" spans="1:62" hidden="1">
      <c r="A982" s="61" t="b">
        <v>0</v>
      </c>
      <c r="B982" s="62">
        <v>13368</v>
      </c>
      <c r="C982" s="61" t="s">
        <v>1702</v>
      </c>
      <c r="D982" s="61" t="s">
        <v>6133</v>
      </c>
      <c r="E982" s="61" t="s">
        <v>6139</v>
      </c>
      <c r="F982" s="61" t="s">
        <v>1702</v>
      </c>
      <c r="G982" s="62" t="s">
        <v>1702</v>
      </c>
      <c r="H982" s="61" t="s">
        <v>1702</v>
      </c>
      <c r="I982" s="61" t="s">
        <v>1675</v>
      </c>
      <c r="J982" s="61" t="s">
        <v>6135</v>
      </c>
      <c r="K982" s="61" t="s">
        <v>6139</v>
      </c>
      <c r="L982" s="61" t="s">
        <v>2032</v>
      </c>
      <c r="M982" s="61" t="s">
        <v>1702</v>
      </c>
      <c r="N982" s="61" t="s">
        <v>1702</v>
      </c>
      <c r="O982" s="61" t="s">
        <v>1945</v>
      </c>
      <c r="P982" s="61">
        <v>0.7</v>
      </c>
      <c r="Q982" s="61">
        <v>100</v>
      </c>
      <c r="R982" s="61">
        <v>0</v>
      </c>
      <c r="S982" s="61" t="s">
        <v>4626</v>
      </c>
      <c r="T982" s="61" t="s">
        <v>4626</v>
      </c>
      <c r="U982" s="61" t="s">
        <v>2041</v>
      </c>
      <c r="V982" s="61" t="s">
        <v>6140</v>
      </c>
      <c r="W982" s="61" t="s">
        <v>1955</v>
      </c>
      <c r="X982" s="61" t="s">
        <v>1447</v>
      </c>
      <c r="Y982" s="61" t="s">
        <v>6137</v>
      </c>
      <c r="Z982" s="62">
        <v>1</v>
      </c>
      <c r="AA982" s="61">
        <v>183</v>
      </c>
      <c r="AB982" s="62">
        <v>1</v>
      </c>
      <c r="AC982" s="61">
        <v>183</v>
      </c>
      <c r="AD982" s="62">
        <v>1</v>
      </c>
      <c r="AE982" s="61">
        <v>183</v>
      </c>
      <c r="AF982" s="61" t="s">
        <v>3395</v>
      </c>
      <c r="AG982" s="61" t="s">
        <v>1958</v>
      </c>
      <c r="AH982" s="61" t="s">
        <v>1702</v>
      </c>
      <c r="AI982" s="61">
        <v>0</v>
      </c>
      <c r="AJ982" s="61" t="s">
        <v>5503</v>
      </c>
      <c r="AK982" s="62">
        <v>2026</v>
      </c>
      <c r="AL982" s="62">
        <v>3</v>
      </c>
      <c r="AM982" s="62">
        <v>0</v>
      </c>
      <c r="AN982" s="62">
        <v>1</v>
      </c>
      <c r="AO982" s="62">
        <v>25</v>
      </c>
      <c r="AP982" s="61" t="s">
        <v>1702</v>
      </c>
      <c r="AQ982" s="61" t="s">
        <v>1702</v>
      </c>
      <c r="AR982" s="61" t="s">
        <v>1702</v>
      </c>
      <c r="AS982" s="61" t="s">
        <v>6138</v>
      </c>
      <c r="AT982" s="61" t="s">
        <v>1702</v>
      </c>
      <c r="AU982" s="61" t="b">
        <v>1</v>
      </c>
      <c r="AV982" s="61" t="b">
        <v>0</v>
      </c>
      <c r="AW982" s="61" t="s">
        <v>1702</v>
      </c>
      <c r="AX982" s="61" t="s">
        <v>1702</v>
      </c>
      <c r="AY982" s="61">
        <v>0</v>
      </c>
      <c r="AZ982" s="61">
        <v>0</v>
      </c>
      <c r="BA982" s="61">
        <v>0</v>
      </c>
      <c r="BB982" s="61" t="s">
        <v>6129</v>
      </c>
      <c r="BC982" s="61">
        <v>2</v>
      </c>
      <c r="BD982" s="61" t="b">
        <v>0</v>
      </c>
      <c r="BH982" s="47" t="s">
        <v>1197</v>
      </c>
      <c r="BI982" s="47" t="str">
        <f t="shared" si="30"/>
        <v>Z22</v>
      </c>
      <c r="BJ982" s="47">
        <v>1219</v>
      </c>
    </row>
    <row r="983" spans="1:62" hidden="1">
      <c r="A983" s="61" t="b">
        <v>0</v>
      </c>
      <c r="B983" s="62">
        <v>13369</v>
      </c>
      <c r="C983" s="61" t="s">
        <v>1702</v>
      </c>
      <c r="D983" s="61" t="s">
        <v>6133</v>
      </c>
      <c r="E983" s="61" t="s">
        <v>6141</v>
      </c>
      <c r="F983" s="61" t="s">
        <v>4866</v>
      </c>
      <c r="G983" s="62" t="s">
        <v>1702</v>
      </c>
      <c r="H983" s="61" t="s">
        <v>660</v>
      </c>
      <c r="I983" s="61" t="s">
        <v>1675</v>
      </c>
      <c r="J983" s="61" t="s">
        <v>6135</v>
      </c>
      <c r="K983" s="61" t="s">
        <v>6141</v>
      </c>
      <c r="L983" s="61" t="s">
        <v>2032</v>
      </c>
      <c r="M983" s="61" t="s">
        <v>1702</v>
      </c>
      <c r="N983" s="61" t="s">
        <v>1702</v>
      </c>
      <c r="O983" s="61" t="s">
        <v>1945</v>
      </c>
      <c r="P983" s="61">
        <v>0.7</v>
      </c>
      <c r="Q983" s="61">
        <v>248</v>
      </c>
      <c r="R983" s="61">
        <v>260</v>
      </c>
      <c r="S983" s="61" t="s">
        <v>2942</v>
      </c>
      <c r="T983" s="61" t="s">
        <v>1702</v>
      </c>
      <c r="U983" s="61" t="s">
        <v>2041</v>
      </c>
      <c r="V983" s="61" t="s">
        <v>6142</v>
      </c>
      <c r="W983" s="61" t="s">
        <v>1955</v>
      </c>
      <c r="X983" s="61" t="s">
        <v>1447</v>
      </c>
      <c r="Y983" s="61" t="s">
        <v>6137</v>
      </c>
      <c r="Z983" s="62">
        <v>111</v>
      </c>
      <c r="AA983" s="61">
        <v>43</v>
      </c>
      <c r="AB983" s="62">
        <v>111</v>
      </c>
      <c r="AC983" s="61">
        <v>43</v>
      </c>
      <c r="AD983" s="62">
        <v>111</v>
      </c>
      <c r="AE983" s="61">
        <v>43</v>
      </c>
      <c r="AF983" s="61" t="s">
        <v>2071</v>
      </c>
      <c r="AG983" s="61" t="s">
        <v>1959</v>
      </c>
      <c r="AH983" s="61" t="s">
        <v>1702</v>
      </c>
      <c r="AI983" s="61">
        <v>0</v>
      </c>
      <c r="AJ983" s="61" t="s">
        <v>5408</v>
      </c>
      <c r="AK983" s="62">
        <v>2026</v>
      </c>
      <c r="AL983" s="62">
        <v>3</v>
      </c>
      <c r="AM983" s="62">
        <v>0</v>
      </c>
      <c r="AN983" s="62">
        <v>1</v>
      </c>
      <c r="AO983" s="62">
        <v>22</v>
      </c>
      <c r="AP983" s="61" t="s">
        <v>660</v>
      </c>
      <c r="AQ983" s="61" t="s">
        <v>1221</v>
      </c>
      <c r="AR983" s="61" t="s">
        <v>2943</v>
      </c>
      <c r="AS983" s="61" t="s">
        <v>6138</v>
      </c>
      <c r="AT983" s="61" t="s">
        <v>1702</v>
      </c>
      <c r="AU983" s="61" t="b">
        <v>1</v>
      </c>
      <c r="AV983" s="61" t="b">
        <v>0</v>
      </c>
      <c r="AW983" s="61" t="s">
        <v>1702</v>
      </c>
      <c r="AX983" s="61" t="s">
        <v>1702</v>
      </c>
      <c r="AY983" s="61">
        <v>0</v>
      </c>
      <c r="AZ983" s="61">
        <v>0</v>
      </c>
      <c r="BA983" s="61">
        <v>0</v>
      </c>
      <c r="BB983" s="61" t="s">
        <v>6129</v>
      </c>
      <c r="BC983" s="61">
        <v>2</v>
      </c>
      <c r="BD983" s="61" t="b">
        <v>0</v>
      </c>
      <c r="BH983" s="47" t="s">
        <v>1197</v>
      </c>
      <c r="BI983" s="47" t="str">
        <f t="shared" si="30"/>
        <v>Z22</v>
      </c>
      <c r="BJ983" s="47">
        <v>1219</v>
      </c>
    </row>
    <row r="984" spans="1:62" hidden="1">
      <c r="A984" s="61" t="b">
        <v>0</v>
      </c>
      <c r="B984" s="62">
        <v>13406</v>
      </c>
      <c r="C984" s="61" t="s">
        <v>1702</v>
      </c>
      <c r="D984" s="61" t="s">
        <v>5404</v>
      </c>
      <c r="E984" s="61" t="s">
        <v>6146</v>
      </c>
      <c r="F984" s="61" t="s">
        <v>5494</v>
      </c>
      <c r="G984" s="62" t="s">
        <v>1702</v>
      </c>
      <c r="H984" s="61" t="s">
        <v>1108</v>
      </c>
      <c r="I984" s="61" t="s">
        <v>1675</v>
      </c>
      <c r="J984" s="61" t="s">
        <v>5405</v>
      </c>
      <c r="K984" s="61" t="s">
        <v>6146</v>
      </c>
      <c r="L984" s="61" t="s">
        <v>2032</v>
      </c>
      <c r="M984" s="61" t="s">
        <v>1894</v>
      </c>
      <c r="N984" s="61" t="s">
        <v>1702</v>
      </c>
      <c r="O984" s="61" t="s">
        <v>1947</v>
      </c>
      <c r="P984" s="61">
        <v>0.6</v>
      </c>
      <c r="Q984" s="61">
        <v>119</v>
      </c>
      <c r="R984" s="61">
        <v>1220</v>
      </c>
      <c r="S984" s="61" t="s">
        <v>6144</v>
      </c>
      <c r="T984" s="61" t="s">
        <v>2492</v>
      </c>
      <c r="U984" s="61" t="s">
        <v>2041</v>
      </c>
      <c r="V984" s="61" t="s">
        <v>6145</v>
      </c>
      <c r="W984" s="61" t="s">
        <v>1938</v>
      </c>
      <c r="X984" s="61" t="s">
        <v>1447</v>
      </c>
      <c r="Y984" s="61" t="s">
        <v>5407</v>
      </c>
      <c r="Z984" s="62">
        <v>3</v>
      </c>
      <c r="AA984" s="61">
        <v>2</v>
      </c>
      <c r="AB984" s="62">
        <v>3</v>
      </c>
      <c r="AC984" s="61">
        <v>2</v>
      </c>
      <c r="AD984" s="62">
        <v>3</v>
      </c>
      <c r="AE984" s="61">
        <v>2</v>
      </c>
      <c r="AF984" s="61" t="s">
        <v>2042</v>
      </c>
      <c r="AG984" s="61" t="s">
        <v>1959</v>
      </c>
      <c r="AH984" s="61" t="s">
        <v>1702</v>
      </c>
      <c r="AI984" s="61">
        <v>0</v>
      </c>
      <c r="AJ984" s="61" t="s">
        <v>5477</v>
      </c>
      <c r="AK984" s="62">
        <v>2026</v>
      </c>
      <c r="AL984" s="62">
        <v>4</v>
      </c>
      <c r="AM984" s="62">
        <v>0</v>
      </c>
      <c r="AN984" s="62">
        <v>1</v>
      </c>
      <c r="AO984" s="62">
        <v>9</v>
      </c>
      <c r="AP984" s="61" t="s">
        <v>1108</v>
      </c>
      <c r="AQ984" s="61" t="s">
        <v>1221</v>
      </c>
      <c r="AR984" s="61" t="s">
        <v>2493</v>
      </c>
      <c r="AS984" s="61" t="s">
        <v>5406</v>
      </c>
      <c r="AT984" s="61" t="s">
        <v>1702</v>
      </c>
      <c r="AU984" s="61" t="b">
        <v>1</v>
      </c>
      <c r="AV984" s="61" t="b">
        <v>0</v>
      </c>
      <c r="AW984" s="61" t="s">
        <v>1702</v>
      </c>
      <c r="AX984" s="61" t="s">
        <v>1702</v>
      </c>
      <c r="AY984" s="61">
        <v>0</v>
      </c>
      <c r="AZ984" s="61">
        <v>0</v>
      </c>
      <c r="BA984" s="61">
        <v>0</v>
      </c>
      <c r="BB984" s="61" t="s">
        <v>4941</v>
      </c>
      <c r="BC984" s="61">
        <v>1</v>
      </c>
      <c r="BD984" s="61" t="b">
        <v>0</v>
      </c>
      <c r="BH984" s="47" t="str">
        <f t="shared" ref="BH984:BH1029" si="31">LEFT(O984,4)</f>
        <v>SGCC</v>
      </c>
      <c r="BI984" s="47" t="str">
        <f t="shared" si="30"/>
        <v>Z08</v>
      </c>
      <c r="BJ984" s="47">
        <v>1219</v>
      </c>
    </row>
    <row r="985" spans="1:62" hidden="1">
      <c r="A985" s="61" t="b">
        <v>0</v>
      </c>
      <c r="B985" s="62">
        <v>13407</v>
      </c>
      <c r="C985" s="61" t="s">
        <v>1702</v>
      </c>
      <c r="D985" s="61" t="s">
        <v>5404</v>
      </c>
      <c r="E985" s="61" t="s">
        <v>6149</v>
      </c>
      <c r="F985" s="61" t="s">
        <v>5487</v>
      </c>
      <c r="G985" s="62" t="s">
        <v>1702</v>
      </c>
      <c r="H985" s="61" t="s">
        <v>1136</v>
      </c>
      <c r="I985" s="61" t="s">
        <v>1675</v>
      </c>
      <c r="J985" s="61" t="s">
        <v>5405</v>
      </c>
      <c r="K985" s="61" t="s">
        <v>6149</v>
      </c>
      <c r="L985" s="61" t="s">
        <v>2032</v>
      </c>
      <c r="M985" s="61" t="s">
        <v>1894</v>
      </c>
      <c r="N985" s="61" t="s">
        <v>1702</v>
      </c>
      <c r="O985" s="61" t="s">
        <v>1947</v>
      </c>
      <c r="P985" s="61">
        <v>0.6</v>
      </c>
      <c r="Q985" s="61">
        <v>138</v>
      </c>
      <c r="R985" s="61">
        <v>1220</v>
      </c>
      <c r="S985" s="61" t="s">
        <v>6147</v>
      </c>
      <c r="T985" s="61" t="s">
        <v>2608</v>
      </c>
      <c r="U985" s="61" t="s">
        <v>2041</v>
      </c>
      <c r="V985" s="61" t="s">
        <v>6148</v>
      </c>
      <c r="W985" s="61" t="s">
        <v>1938</v>
      </c>
      <c r="X985" s="61" t="s">
        <v>1447</v>
      </c>
      <c r="Y985" s="61" t="s">
        <v>5407</v>
      </c>
      <c r="Z985" s="62">
        <v>4</v>
      </c>
      <c r="AA985" s="61">
        <v>3</v>
      </c>
      <c r="AB985" s="62">
        <v>4</v>
      </c>
      <c r="AC985" s="61">
        <v>3</v>
      </c>
      <c r="AD985" s="62">
        <v>4</v>
      </c>
      <c r="AE985" s="61">
        <v>3</v>
      </c>
      <c r="AF985" s="61" t="s">
        <v>2042</v>
      </c>
      <c r="AG985" s="61" t="s">
        <v>1959</v>
      </c>
      <c r="AH985" s="61" t="s">
        <v>1702</v>
      </c>
      <c r="AI985" s="61">
        <v>0</v>
      </c>
      <c r="AJ985" s="61" t="s">
        <v>5477</v>
      </c>
      <c r="AK985" s="62">
        <v>2026</v>
      </c>
      <c r="AL985" s="62">
        <v>4</v>
      </c>
      <c r="AM985" s="62">
        <v>0</v>
      </c>
      <c r="AN985" s="62">
        <v>1</v>
      </c>
      <c r="AO985" s="62">
        <v>9</v>
      </c>
      <c r="AP985" s="61" t="s">
        <v>1136</v>
      </c>
      <c r="AQ985" s="61" t="s">
        <v>1221</v>
      </c>
      <c r="AR985" s="61" t="s">
        <v>2609</v>
      </c>
      <c r="AS985" s="61" t="s">
        <v>5406</v>
      </c>
      <c r="AT985" s="61" t="s">
        <v>1702</v>
      </c>
      <c r="AU985" s="61" t="b">
        <v>1</v>
      </c>
      <c r="AV985" s="61" t="b">
        <v>0</v>
      </c>
      <c r="AW985" s="61" t="s">
        <v>1702</v>
      </c>
      <c r="AX985" s="61" t="s">
        <v>1702</v>
      </c>
      <c r="AY985" s="61">
        <v>0</v>
      </c>
      <c r="AZ985" s="61">
        <v>0</v>
      </c>
      <c r="BA985" s="61">
        <v>0</v>
      </c>
      <c r="BB985" s="61" t="s">
        <v>4941</v>
      </c>
      <c r="BC985" s="61">
        <v>1</v>
      </c>
      <c r="BD985" s="61" t="b">
        <v>0</v>
      </c>
      <c r="BH985" s="47" t="str">
        <f t="shared" si="31"/>
        <v>SGCC</v>
      </c>
      <c r="BI985" s="47" t="str">
        <f t="shared" si="30"/>
        <v>Z08</v>
      </c>
      <c r="BJ985" s="47">
        <v>1219</v>
      </c>
    </row>
    <row r="986" spans="1:62" hidden="1">
      <c r="A986" s="61" t="b">
        <v>0</v>
      </c>
      <c r="B986" s="62">
        <v>13408</v>
      </c>
      <c r="C986" s="61" t="s">
        <v>1702</v>
      </c>
      <c r="D986" s="61" t="s">
        <v>5404</v>
      </c>
      <c r="E986" s="61" t="s">
        <v>7221</v>
      </c>
      <c r="F986" s="61" t="s">
        <v>5561</v>
      </c>
      <c r="G986" s="62" t="s">
        <v>1702</v>
      </c>
      <c r="H986" s="61" t="s">
        <v>876</v>
      </c>
      <c r="I986" s="61" t="s">
        <v>1675</v>
      </c>
      <c r="J986" s="61" t="s">
        <v>5405</v>
      </c>
      <c r="K986" s="61" t="s">
        <v>7221</v>
      </c>
      <c r="L986" s="61" t="s">
        <v>2032</v>
      </c>
      <c r="M986" s="61" t="s">
        <v>1894</v>
      </c>
      <c r="N986" s="61" t="s">
        <v>1702</v>
      </c>
      <c r="O986" s="61" t="s">
        <v>1947</v>
      </c>
      <c r="P986" s="61">
        <v>0.6</v>
      </c>
      <c r="Q986" s="61">
        <v>268</v>
      </c>
      <c r="R986" s="61">
        <v>580</v>
      </c>
      <c r="S986" s="61" t="s">
        <v>6390</v>
      </c>
      <c r="T986" s="61" t="s">
        <v>6390</v>
      </c>
      <c r="U986" s="61" t="s">
        <v>2041</v>
      </c>
      <c r="V986" s="61" t="s">
        <v>7222</v>
      </c>
      <c r="W986" s="61" t="s">
        <v>1938</v>
      </c>
      <c r="X986" s="61" t="s">
        <v>1447</v>
      </c>
      <c r="Y986" s="61" t="s">
        <v>5407</v>
      </c>
      <c r="Z986" s="62">
        <v>17</v>
      </c>
      <c r="AA986" s="61">
        <v>13</v>
      </c>
      <c r="AB986" s="62">
        <v>17</v>
      </c>
      <c r="AC986" s="61">
        <v>13</v>
      </c>
      <c r="AD986" s="62">
        <v>17</v>
      </c>
      <c r="AE986" s="61">
        <v>13</v>
      </c>
      <c r="AF986" s="61" t="s">
        <v>2724</v>
      </c>
      <c r="AG986" s="61" t="s">
        <v>1959</v>
      </c>
      <c r="AH986" s="61" t="s">
        <v>1702</v>
      </c>
      <c r="AI986" s="61">
        <v>0</v>
      </c>
      <c r="AJ986" s="61" t="s">
        <v>6225</v>
      </c>
      <c r="AK986" s="62">
        <v>2026</v>
      </c>
      <c r="AL986" s="62">
        <v>4</v>
      </c>
      <c r="AM986" s="62">
        <v>0</v>
      </c>
      <c r="AN986" s="62">
        <v>0</v>
      </c>
      <c r="AO986" s="62">
        <v>24</v>
      </c>
      <c r="AP986" s="61" t="s">
        <v>876</v>
      </c>
      <c r="AQ986" s="61" t="s">
        <v>1221</v>
      </c>
      <c r="AR986" s="61" t="s">
        <v>6391</v>
      </c>
      <c r="AS986" s="61" t="s">
        <v>5406</v>
      </c>
      <c r="AT986" s="61" t="s">
        <v>1702</v>
      </c>
      <c r="AU986" s="61" t="b">
        <v>1</v>
      </c>
      <c r="AV986" s="61" t="b">
        <v>0</v>
      </c>
      <c r="AW986" s="61" t="s">
        <v>1702</v>
      </c>
      <c r="AX986" s="61" t="s">
        <v>1702</v>
      </c>
      <c r="AY986" s="61">
        <v>0</v>
      </c>
      <c r="AZ986" s="61">
        <v>0</v>
      </c>
      <c r="BA986" s="61">
        <v>0</v>
      </c>
      <c r="BB986" s="61" t="s">
        <v>4941</v>
      </c>
      <c r="BC986" s="61">
        <v>1</v>
      </c>
      <c r="BD986" s="61" t="b">
        <v>0</v>
      </c>
      <c r="BH986" s="47" t="str">
        <f t="shared" si="31"/>
        <v>SGCC</v>
      </c>
      <c r="BI986" s="47" t="str">
        <f t="shared" si="30"/>
        <v>Z08</v>
      </c>
      <c r="BJ986" s="47">
        <v>1219</v>
      </c>
    </row>
    <row r="987" spans="1:62" hidden="1">
      <c r="A987" s="61" t="b">
        <v>0</v>
      </c>
      <c r="B987" s="62">
        <v>13409</v>
      </c>
      <c r="C987" s="61" t="s">
        <v>1702</v>
      </c>
      <c r="D987" s="61" t="s">
        <v>5404</v>
      </c>
      <c r="E987" s="61" t="s">
        <v>7223</v>
      </c>
      <c r="F987" s="61" t="s">
        <v>5587</v>
      </c>
      <c r="G987" s="62" t="s">
        <v>1702</v>
      </c>
      <c r="H987" s="61" t="s">
        <v>1094</v>
      </c>
      <c r="I987" s="61" t="s">
        <v>1675</v>
      </c>
      <c r="J987" s="61" t="s">
        <v>5405</v>
      </c>
      <c r="K987" s="61" t="s">
        <v>7223</v>
      </c>
      <c r="L987" s="61" t="s">
        <v>2032</v>
      </c>
      <c r="M987" s="61" t="s">
        <v>1894</v>
      </c>
      <c r="N987" s="61" t="s">
        <v>1702</v>
      </c>
      <c r="O987" s="61" t="s">
        <v>1947</v>
      </c>
      <c r="P987" s="61">
        <v>0.6</v>
      </c>
      <c r="Q987" s="61">
        <v>82</v>
      </c>
      <c r="R987" s="61">
        <v>203</v>
      </c>
      <c r="S987" s="61" t="s">
        <v>2729</v>
      </c>
      <c r="T987" s="61" t="s">
        <v>2729</v>
      </c>
      <c r="U987" s="61" t="s">
        <v>2041</v>
      </c>
      <c r="V987" s="61" t="s">
        <v>7224</v>
      </c>
      <c r="W987" s="61" t="s">
        <v>1938</v>
      </c>
      <c r="X987" s="61" t="s">
        <v>1447</v>
      </c>
      <c r="Y987" s="61" t="s">
        <v>5407</v>
      </c>
      <c r="Z987" s="62">
        <v>8</v>
      </c>
      <c r="AA987" s="61">
        <v>0.6</v>
      </c>
      <c r="AB987" s="62">
        <v>8</v>
      </c>
      <c r="AC987" s="61">
        <v>0.6</v>
      </c>
      <c r="AD987" s="62">
        <v>8</v>
      </c>
      <c r="AE987" s="61">
        <v>0.6</v>
      </c>
      <c r="AF987" s="61" t="s">
        <v>2062</v>
      </c>
      <c r="AG987" s="61" t="s">
        <v>1959</v>
      </c>
      <c r="AH987" s="61" t="s">
        <v>1702</v>
      </c>
      <c r="AI987" s="61">
        <v>0</v>
      </c>
      <c r="AJ987" s="61" t="s">
        <v>6792</v>
      </c>
      <c r="AK987" s="62">
        <v>2026</v>
      </c>
      <c r="AL987" s="62">
        <v>4</v>
      </c>
      <c r="AM987" s="62">
        <v>0</v>
      </c>
      <c r="AN987" s="62">
        <v>0</v>
      </c>
      <c r="AO987" s="62">
        <v>27</v>
      </c>
      <c r="AP987" s="61" t="s">
        <v>1094</v>
      </c>
      <c r="AQ987" s="61" t="s">
        <v>1221</v>
      </c>
      <c r="AR987" s="61" t="s">
        <v>2730</v>
      </c>
      <c r="AS987" s="61" t="s">
        <v>5406</v>
      </c>
      <c r="AT987" s="61" t="s">
        <v>1702</v>
      </c>
      <c r="AU987" s="61" t="b">
        <v>1</v>
      </c>
      <c r="AV987" s="61" t="b">
        <v>0</v>
      </c>
      <c r="AW987" s="61" t="s">
        <v>1702</v>
      </c>
      <c r="AX987" s="61" t="s">
        <v>1702</v>
      </c>
      <c r="AY987" s="61">
        <v>0</v>
      </c>
      <c r="AZ987" s="61">
        <v>0</v>
      </c>
      <c r="BA987" s="61">
        <v>0</v>
      </c>
      <c r="BB987" s="61" t="s">
        <v>4941</v>
      </c>
      <c r="BC987" s="61">
        <v>1</v>
      </c>
      <c r="BD987" s="61" t="b">
        <v>0</v>
      </c>
      <c r="BH987" s="47" t="str">
        <f t="shared" si="31"/>
        <v>SGCC</v>
      </c>
      <c r="BI987" s="47" t="str">
        <f t="shared" si="30"/>
        <v>Z08</v>
      </c>
      <c r="BJ987" s="47">
        <v>1219</v>
      </c>
    </row>
    <row r="988" spans="1:62" hidden="1">
      <c r="A988" s="61" t="b">
        <v>0</v>
      </c>
      <c r="B988" s="62">
        <v>13410</v>
      </c>
      <c r="C988" s="61" t="s">
        <v>1702</v>
      </c>
      <c r="D988" s="61" t="s">
        <v>5404</v>
      </c>
      <c r="E988" s="61" t="s">
        <v>7225</v>
      </c>
      <c r="F988" s="61" t="s">
        <v>5587</v>
      </c>
      <c r="G988" s="62" t="s">
        <v>1702</v>
      </c>
      <c r="H988" s="61" t="s">
        <v>1094</v>
      </c>
      <c r="I988" s="61" t="s">
        <v>1675</v>
      </c>
      <c r="J988" s="61" t="s">
        <v>5405</v>
      </c>
      <c r="K988" s="61" t="s">
        <v>7225</v>
      </c>
      <c r="L988" s="61" t="s">
        <v>2032</v>
      </c>
      <c r="M988" s="61" t="s">
        <v>1894</v>
      </c>
      <c r="N988" s="61" t="s">
        <v>1702</v>
      </c>
      <c r="O988" s="61" t="s">
        <v>1947</v>
      </c>
      <c r="P988" s="61">
        <v>0.6</v>
      </c>
      <c r="Q988" s="61">
        <v>82</v>
      </c>
      <c r="R988" s="61">
        <v>203</v>
      </c>
      <c r="S988" s="61" t="s">
        <v>2729</v>
      </c>
      <c r="T988" s="61" t="s">
        <v>2729</v>
      </c>
      <c r="U988" s="61" t="s">
        <v>2041</v>
      </c>
      <c r="V988" s="61" t="s">
        <v>7224</v>
      </c>
      <c r="W988" s="61" t="s">
        <v>1938</v>
      </c>
      <c r="X988" s="61" t="s">
        <v>1447</v>
      </c>
      <c r="Y988" s="61" t="s">
        <v>5407</v>
      </c>
      <c r="Z988" s="62">
        <v>479</v>
      </c>
      <c r="AA988" s="61">
        <v>38</v>
      </c>
      <c r="AB988" s="62">
        <v>479</v>
      </c>
      <c r="AC988" s="61">
        <v>38</v>
      </c>
      <c r="AD988" s="62">
        <v>479</v>
      </c>
      <c r="AE988" s="61">
        <v>38</v>
      </c>
      <c r="AF988" s="61" t="s">
        <v>2083</v>
      </c>
      <c r="AG988" s="61" t="s">
        <v>1959</v>
      </c>
      <c r="AH988" s="61" t="s">
        <v>1702</v>
      </c>
      <c r="AI988" s="61">
        <v>0</v>
      </c>
      <c r="AJ988" s="61" t="s">
        <v>6792</v>
      </c>
      <c r="AK988" s="62">
        <v>2026</v>
      </c>
      <c r="AL988" s="62">
        <v>4</v>
      </c>
      <c r="AM988" s="62">
        <v>0</v>
      </c>
      <c r="AN988" s="62">
        <v>0</v>
      </c>
      <c r="AO988" s="62">
        <v>27</v>
      </c>
      <c r="AP988" s="61" t="s">
        <v>1094</v>
      </c>
      <c r="AQ988" s="61" t="s">
        <v>1221</v>
      </c>
      <c r="AR988" s="61" t="s">
        <v>2730</v>
      </c>
      <c r="AS988" s="61" t="s">
        <v>5406</v>
      </c>
      <c r="AT988" s="61" t="s">
        <v>1702</v>
      </c>
      <c r="AU988" s="61" t="b">
        <v>1</v>
      </c>
      <c r="AV988" s="61" t="b">
        <v>0</v>
      </c>
      <c r="AW988" s="61" t="s">
        <v>1702</v>
      </c>
      <c r="AX988" s="61" t="s">
        <v>1702</v>
      </c>
      <c r="AY988" s="61">
        <v>0</v>
      </c>
      <c r="AZ988" s="61">
        <v>0</v>
      </c>
      <c r="BA988" s="61">
        <v>0</v>
      </c>
      <c r="BB988" s="61" t="s">
        <v>4941</v>
      </c>
      <c r="BC988" s="61">
        <v>1</v>
      </c>
      <c r="BD988" s="61" t="b">
        <v>0</v>
      </c>
      <c r="BH988" s="47" t="str">
        <f t="shared" si="31"/>
        <v>SGCC</v>
      </c>
      <c r="BI988" s="47" t="str">
        <f t="shared" si="30"/>
        <v>Z08</v>
      </c>
      <c r="BJ988" s="47">
        <v>1219</v>
      </c>
    </row>
    <row r="989" spans="1:62" hidden="1">
      <c r="A989" s="61" t="b">
        <v>0</v>
      </c>
      <c r="B989" s="62">
        <v>13411</v>
      </c>
      <c r="C989" s="61" t="s">
        <v>1702</v>
      </c>
      <c r="D989" s="61" t="s">
        <v>5404</v>
      </c>
      <c r="E989" s="61" t="s">
        <v>7226</v>
      </c>
      <c r="F989" s="61" t="s">
        <v>5494</v>
      </c>
      <c r="G989" s="62" t="s">
        <v>1702</v>
      </c>
      <c r="H989" s="61" t="s">
        <v>207</v>
      </c>
      <c r="I989" s="61" t="s">
        <v>1675</v>
      </c>
      <c r="J989" s="61" t="s">
        <v>5405</v>
      </c>
      <c r="K989" s="61" t="s">
        <v>7226</v>
      </c>
      <c r="L989" s="61" t="s">
        <v>2032</v>
      </c>
      <c r="M989" s="61" t="s">
        <v>1894</v>
      </c>
      <c r="N989" s="61" t="s">
        <v>1702</v>
      </c>
      <c r="O989" s="61" t="s">
        <v>1947</v>
      </c>
      <c r="P989" s="61">
        <v>0.6</v>
      </c>
      <c r="Q989" s="61">
        <v>100</v>
      </c>
      <c r="R989" s="61">
        <v>215</v>
      </c>
      <c r="S989" s="61" t="s">
        <v>2874</v>
      </c>
      <c r="T989" s="61" t="s">
        <v>2874</v>
      </c>
      <c r="U989" s="61" t="s">
        <v>2041</v>
      </c>
      <c r="V989" s="61" t="s">
        <v>7227</v>
      </c>
      <c r="W989" s="61" t="s">
        <v>1938</v>
      </c>
      <c r="X989" s="61" t="s">
        <v>1447</v>
      </c>
      <c r="Y989" s="61" t="s">
        <v>5407</v>
      </c>
      <c r="Z989" s="62">
        <v>461</v>
      </c>
      <c r="AA989" s="61">
        <v>47</v>
      </c>
      <c r="AB989" s="62">
        <v>461</v>
      </c>
      <c r="AC989" s="61">
        <v>47</v>
      </c>
      <c r="AD989" s="62">
        <v>461</v>
      </c>
      <c r="AE989" s="61">
        <v>47</v>
      </c>
      <c r="AF989" s="61" t="s">
        <v>2062</v>
      </c>
      <c r="AG989" s="61" t="s">
        <v>1959</v>
      </c>
      <c r="AH989" s="61" t="s">
        <v>1702</v>
      </c>
      <c r="AI989" s="61">
        <v>0</v>
      </c>
      <c r="AJ989" s="61" t="s">
        <v>7094</v>
      </c>
      <c r="AK989" s="62">
        <v>2026</v>
      </c>
      <c r="AL989" s="62">
        <v>4</v>
      </c>
      <c r="AM989" s="62">
        <v>0</v>
      </c>
      <c r="AN989" s="62">
        <v>0</v>
      </c>
      <c r="AO989" s="62">
        <v>26</v>
      </c>
      <c r="AP989" s="61" t="s">
        <v>207</v>
      </c>
      <c r="AQ989" s="61" t="s">
        <v>1221</v>
      </c>
      <c r="AR989" s="61" t="s">
        <v>2875</v>
      </c>
      <c r="AS989" s="61" t="s">
        <v>5406</v>
      </c>
      <c r="AT989" s="61" t="s">
        <v>1702</v>
      </c>
      <c r="AU989" s="61" t="b">
        <v>1</v>
      </c>
      <c r="AV989" s="61" t="b">
        <v>0</v>
      </c>
      <c r="AW989" s="61" t="s">
        <v>1702</v>
      </c>
      <c r="AX989" s="61" t="s">
        <v>1702</v>
      </c>
      <c r="AY989" s="61">
        <v>0</v>
      </c>
      <c r="AZ989" s="61">
        <v>0</v>
      </c>
      <c r="BA989" s="61">
        <v>0</v>
      </c>
      <c r="BB989" s="61" t="s">
        <v>4941</v>
      </c>
      <c r="BC989" s="61">
        <v>1</v>
      </c>
      <c r="BD989" s="61" t="b">
        <v>0</v>
      </c>
      <c r="BH989" s="47" t="str">
        <f t="shared" si="31"/>
        <v>SGCC</v>
      </c>
      <c r="BI989" s="47" t="str">
        <f t="shared" si="30"/>
        <v>Z08</v>
      </c>
      <c r="BJ989" s="47">
        <v>1219</v>
      </c>
    </row>
    <row r="990" spans="1:62" hidden="1">
      <c r="A990" s="61" t="b">
        <v>0</v>
      </c>
      <c r="B990" s="62">
        <v>13412</v>
      </c>
      <c r="C990" s="61" t="s">
        <v>1702</v>
      </c>
      <c r="D990" s="61" t="s">
        <v>5404</v>
      </c>
      <c r="E990" s="61" t="s">
        <v>7228</v>
      </c>
      <c r="F990" s="61" t="s">
        <v>5494</v>
      </c>
      <c r="G990" s="62" t="s">
        <v>1702</v>
      </c>
      <c r="H990" s="61" t="s">
        <v>207</v>
      </c>
      <c r="I990" s="61" t="s">
        <v>1675</v>
      </c>
      <c r="J990" s="61" t="s">
        <v>5405</v>
      </c>
      <c r="K990" s="61" t="s">
        <v>7228</v>
      </c>
      <c r="L990" s="61" t="s">
        <v>2032</v>
      </c>
      <c r="M990" s="61" t="s">
        <v>1894</v>
      </c>
      <c r="N990" s="61" t="s">
        <v>1702</v>
      </c>
      <c r="O990" s="61" t="s">
        <v>1947</v>
      </c>
      <c r="P990" s="61">
        <v>0.6</v>
      </c>
      <c r="Q990" s="61">
        <v>100</v>
      </c>
      <c r="R990" s="61">
        <v>215</v>
      </c>
      <c r="S990" s="61" t="s">
        <v>2874</v>
      </c>
      <c r="T990" s="61" t="s">
        <v>2874</v>
      </c>
      <c r="U990" s="61" t="s">
        <v>2041</v>
      </c>
      <c r="V990" s="61" t="s">
        <v>7227</v>
      </c>
      <c r="W990" s="61" t="s">
        <v>1938</v>
      </c>
      <c r="X990" s="61" t="s">
        <v>1447</v>
      </c>
      <c r="Y990" s="61" t="s">
        <v>5407</v>
      </c>
      <c r="Z990" s="62">
        <v>455</v>
      </c>
      <c r="AA990" s="61">
        <v>46</v>
      </c>
      <c r="AB990" s="62">
        <v>455</v>
      </c>
      <c r="AC990" s="61">
        <v>46</v>
      </c>
      <c r="AD990" s="62">
        <v>455</v>
      </c>
      <c r="AE990" s="61">
        <v>46</v>
      </c>
      <c r="AF990" s="61" t="s">
        <v>2083</v>
      </c>
      <c r="AG990" s="61" t="s">
        <v>1959</v>
      </c>
      <c r="AH990" s="61" t="s">
        <v>1702</v>
      </c>
      <c r="AI990" s="61">
        <v>0</v>
      </c>
      <c r="AJ990" s="61" t="s">
        <v>7094</v>
      </c>
      <c r="AK990" s="62">
        <v>2026</v>
      </c>
      <c r="AL990" s="62">
        <v>4</v>
      </c>
      <c r="AM990" s="62">
        <v>0</v>
      </c>
      <c r="AN990" s="62">
        <v>0</v>
      </c>
      <c r="AO990" s="62">
        <v>26</v>
      </c>
      <c r="AP990" s="61" t="s">
        <v>207</v>
      </c>
      <c r="AQ990" s="61" t="s">
        <v>1221</v>
      </c>
      <c r="AR990" s="61" t="s">
        <v>2875</v>
      </c>
      <c r="AS990" s="61" t="s">
        <v>5406</v>
      </c>
      <c r="AT990" s="61" t="s">
        <v>1702</v>
      </c>
      <c r="AU990" s="61" t="b">
        <v>1</v>
      </c>
      <c r="AV990" s="61" t="b">
        <v>0</v>
      </c>
      <c r="AW990" s="61" t="s">
        <v>1702</v>
      </c>
      <c r="AX990" s="61" t="s">
        <v>1702</v>
      </c>
      <c r="AY990" s="61">
        <v>0</v>
      </c>
      <c r="AZ990" s="61">
        <v>0</v>
      </c>
      <c r="BA990" s="61">
        <v>0</v>
      </c>
      <c r="BB990" s="61" t="s">
        <v>4941</v>
      </c>
      <c r="BC990" s="61">
        <v>1</v>
      </c>
      <c r="BD990" s="61" t="b">
        <v>0</v>
      </c>
      <c r="BH990" s="47" t="str">
        <f t="shared" si="31"/>
        <v>SGCC</v>
      </c>
      <c r="BI990" s="47" t="str">
        <f t="shared" si="30"/>
        <v>Z08</v>
      </c>
      <c r="BJ990" s="47">
        <v>1219</v>
      </c>
    </row>
    <row r="991" spans="1:62" hidden="1">
      <c r="A991" s="61" t="b">
        <v>0</v>
      </c>
      <c r="B991" s="62">
        <v>13413</v>
      </c>
      <c r="C991" s="61" t="s">
        <v>1702</v>
      </c>
      <c r="D991" s="61" t="s">
        <v>5404</v>
      </c>
      <c r="E991" s="61" t="s">
        <v>7229</v>
      </c>
      <c r="F991" s="61" t="s">
        <v>5487</v>
      </c>
      <c r="G991" s="62" t="s">
        <v>1702</v>
      </c>
      <c r="H991" s="61" t="s">
        <v>1665</v>
      </c>
      <c r="I991" s="61" t="s">
        <v>1675</v>
      </c>
      <c r="J991" s="61" t="s">
        <v>5405</v>
      </c>
      <c r="K991" s="61" t="s">
        <v>7229</v>
      </c>
      <c r="L991" s="61" t="s">
        <v>2032</v>
      </c>
      <c r="M991" s="61" t="s">
        <v>1894</v>
      </c>
      <c r="N991" s="61" t="s">
        <v>1702</v>
      </c>
      <c r="O991" s="61" t="s">
        <v>1947</v>
      </c>
      <c r="P991" s="61">
        <v>0.6</v>
      </c>
      <c r="Q991" s="61">
        <v>242</v>
      </c>
      <c r="R991" s="61">
        <v>300</v>
      </c>
      <c r="S991" s="61" t="s">
        <v>7230</v>
      </c>
      <c r="T991" s="61" t="s">
        <v>7230</v>
      </c>
      <c r="U991" s="61" t="s">
        <v>2041</v>
      </c>
      <c r="V991" s="61" t="s">
        <v>7231</v>
      </c>
      <c r="W991" s="61" t="s">
        <v>1938</v>
      </c>
      <c r="X991" s="61" t="s">
        <v>1447</v>
      </c>
      <c r="Y991" s="61" t="s">
        <v>5407</v>
      </c>
      <c r="Z991" s="62">
        <v>19</v>
      </c>
      <c r="AA991" s="61">
        <v>6</v>
      </c>
      <c r="AB991" s="62">
        <v>19</v>
      </c>
      <c r="AC991" s="61">
        <v>6</v>
      </c>
      <c r="AD991" s="62">
        <v>19</v>
      </c>
      <c r="AE991" s="61">
        <v>6</v>
      </c>
      <c r="AF991" s="61" t="s">
        <v>2410</v>
      </c>
      <c r="AG991" s="61" t="s">
        <v>1959</v>
      </c>
      <c r="AH991" s="61" t="s">
        <v>1702</v>
      </c>
      <c r="AI991" s="61">
        <v>0</v>
      </c>
      <c r="AJ991" s="61" t="s">
        <v>6788</v>
      </c>
      <c r="AK991" s="62">
        <v>2026</v>
      </c>
      <c r="AL991" s="62">
        <v>4</v>
      </c>
      <c r="AM991" s="62">
        <v>0</v>
      </c>
      <c r="AN991" s="62">
        <v>0</v>
      </c>
      <c r="AO991" s="62">
        <v>23</v>
      </c>
      <c r="AP991" s="61" t="s">
        <v>1665</v>
      </c>
      <c r="AQ991" s="61" t="s">
        <v>1221</v>
      </c>
      <c r="AR991" s="61" t="s">
        <v>7232</v>
      </c>
      <c r="AS991" s="61" t="s">
        <v>5406</v>
      </c>
      <c r="AT991" s="61" t="s">
        <v>1702</v>
      </c>
      <c r="AU991" s="61" t="b">
        <v>1</v>
      </c>
      <c r="AV991" s="61" t="b">
        <v>0</v>
      </c>
      <c r="AW991" s="61" t="s">
        <v>1702</v>
      </c>
      <c r="AX991" s="61" t="s">
        <v>1702</v>
      </c>
      <c r="AY991" s="61">
        <v>0</v>
      </c>
      <c r="AZ991" s="61">
        <v>0</v>
      </c>
      <c r="BA991" s="61">
        <v>0</v>
      </c>
      <c r="BB991" s="61" t="s">
        <v>4941</v>
      </c>
      <c r="BC991" s="61">
        <v>1</v>
      </c>
      <c r="BD991" s="61" t="b">
        <v>0</v>
      </c>
      <c r="BH991" s="47" t="str">
        <f t="shared" si="31"/>
        <v>SGCC</v>
      </c>
      <c r="BI991" s="47" t="str">
        <f t="shared" si="30"/>
        <v>Z08</v>
      </c>
      <c r="BJ991" s="47">
        <v>1219</v>
      </c>
    </row>
    <row r="992" spans="1:62" hidden="1">
      <c r="A992" s="61" t="b">
        <v>0</v>
      </c>
      <c r="B992" s="62">
        <v>13414</v>
      </c>
      <c r="C992" s="61" t="s">
        <v>1702</v>
      </c>
      <c r="D992" s="61" t="s">
        <v>5404</v>
      </c>
      <c r="E992" s="61" t="s">
        <v>7233</v>
      </c>
      <c r="F992" s="61" t="s">
        <v>5487</v>
      </c>
      <c r="G992" s="62" t="s">
        <v>1702</v>
      </c>
      <c r="H992" s="61" t="s">
        <v>1665</v>
      </c>
      <c r="I992" s="61" t="s">
        <v>1675</v>
      </c>
      <c r="J992" s="61" t="s">
        <v>5405</v>
      </c>
      <c r="K992" s="61" t="s">
        <v>7233</v>
      </c>
      <c r="L992" s="61" t="s">
        <v>2032</v>
      </c>
      <c r="M992" s="61" t="s">
        <v>1894</v>
      </c>
      <c r="N992" s="61" t="s">
        <v>1702</v>
      </c>
      <c r="O992" s="61" t="s">
        <v>1947</v>
      </c>
      <c r="P992" s="61">
        <v>0.6</v>
      </c>
      <c r="Q992" s="61">
        <v>242</v>
      </c>
      <c r="R992" s="61">
        <v>300</v>
      </c>
      <c r="S992" s="61" t="s">
        <v>7230</v>
      </c>
      <c r="T992" s="61" t="s">
        <v>7230</v>
      </c>
      <c r="U992" s="61" t="s">
        <v>2041</v>
      </c>
      <c r="V992" s="61" t="s">
        <v>7231</v>
      </c>
      <c r="W992" s="61" t="s">
        <v>1938</v>
      </c>
      <c r="X992" s="61" t="s">
        <v>1447</v>
      </c>
      <c r="Y992" s="61" t="s">
        <v>5407</v>
      </c>
      <c r="Z992" s="62">
        <v>11</v>
      </c>
      <c r="AA992" s="61">
        <v>3</v>
      </c>
      <c r="AB992" s="62">
        <v>11</v>
      </c>
      <c r="AC992" s="61">
        <v>3</v>
      </c>
      <c r="AD992" s="62">
        <v>11</v>
      </c>
      <c r="AE992" s="61">
        <v>3</v>
      </c>
      <c r="AF992" s="61" t="s">
        <v>2410</v>
      </c>
      <c r="AG992" s="61" t="s">
        <v>1959</v>
      </c>
      <c r="AH992" s="61" t="s">
        <v>1702</v>
      </c>
      <c r="AI992" s="61">
        <v>0</v>
      </c>
      <c r="AJ992" s="61" t="s">
        <v>6788</v>
      </c>
      <c r="AK992" s="62">
        <v>2026</v>
      </c>
      <c r="AL992" s="62">
        <v>4</v>
      </c>
      <c r="AM992" s="62">
        <v>0</v>
      </c>
      <c r="AN992" s="62">
        <v>0</v>
      </c>
      <c r="AO992" s="62">
        <v>23</v>
      </c>
      <c r="AP992" s="61" t="s">
        <v>1665</v>
      </c>
      <c r="AQ992" s="61" t="s">
        <v>1221</v>
      </c>
      <c r="AR992" s="61" t="s">
        <v>7232</v>
      </c>
      <c r="AS992" s="61" t="s">
        <v>5406</v>
      </c>
      <c r="AT992" s="61" t="s">
        <v>1702</v>
      </c>
      <c r="AU992" s="61" t="b">
        <v>1</v>
      </c>
      <c r="AV992" s="61" t="b">
        <v>0</v>
      </c>
      <c r="AW992" s="61" t="s">
        <v>1702</v>
      </c>
      <c r="AX992" s="61" t="s">
        <v>1702</v>
      </c>
      <c r="AY992" s="61">
        <v>0</v>
      </c>
      <c r="AZ992" s="61">
        <v>0</v>
      </c>
      <c r="BA992" s="61">
        <v>0</v>
      </c>
      <c r="BB992" s="61" t="s">
        <v>4941</v>
      </c>
      <c r="BC992" s="61">
        <v>1</v>
      </c>
      <c r="BD992" s="61" t="b">
        <v>0</v>
      </c>
      <c r="BH992" s="47" t="str">
        <f t="shared" si="31"/>
        <v>SGCC</v>
      </c>
      <c r="BI992" s="47" t="str">
        <f t="shared" si="30"/>
        <v>Z08</v>
      </c>
      <c r="BJ992" s="47">
        <v>1219</v>
      </c>
    </row>
    <row r="993" spans="1:62" hidden="1">
      <c r="A993" s="61" t="b">
        <v>0</v>
      </c>
      <c r="B993" s="62">
        <v>13415</v>
      </c>
      <c r="C993" s="61" t="s">
        <v>1702</v>
      </c>
      <c r="D993" s="61" t="s">
        <v>5404</v>
      </c>
      <c r="E993" s="61" t="s">
        <v>7234</v>
      </c>
      <c r="F993" s="61" t="s">
        <v>5807</v>
      </c>
      <c r="G993" s="62" t="s">
        <v>1702</v>
      </c>
      <c r="H993" s="61" t="s">
        <v>1047</v>
      </c>
      <c r="I993" s="61" t="s">
        <v>1675</v>
      </c>
      <c r="J993" s="61" t="s">
        <v>5405</v>
      </c>
      <c r="K993" s="61" t="s">
        <v>7234</v>
      </c>
      <c r="L993" s="61" t="s">
        <v>2032</v>
      </c>
      <c r="M993" s="61" t="s">
        <v>1894</v>
      </c>
      <c r="N993" s="61" t="s">
        <v>1702</v>
      </c>
      <c r="O993" s="61" t="s">
        <v>1947</v>
      </c>
      <c r="P993" s="61">
        <v>0.6</v>
      </c>
      <c r="Q993" s="61">
        <v>172</v>
      </c>
      <c r="R993" s="61">
        <v>998</v>
      </c>
      <c r="S993" s="61" t="s">
        <v>5802</v>
      </c>
      <c r="T993" s="61" t="s">
        <v>5802</v>
      </c>
      <c r="U993" s="61" t="s">
        <v>2041</v>
      </c>
      <c r="V993" s="61" t="s">
        <v>7235</v>
      </c>
      <c r="W993" s="61" t="s">
        <v>1938</v>
      </c>
      <c r="X993" s="61" t="s">
        <v>1447</v>
      </c>
      <c r="Y993" s="61" t="s">
        <v>5407</v>
      </c>
      <c r="Z993" s="62">
        <v>40</v>
      </c>
      <c r="AA993" s="61">
        <v>33</v>
      </c>
      <c r="AB993" s="62">
        <v>40</v>
      </c>
      <c r="AC993" s="61">
        <v>33</v>
      </c>
      <c r="AD993" s="62">
        <v>40</v>
      </c>
      <c r="AE993" s="61">
        <v>33</v>
      </c>
      <c r="AF993" s="61" t="s">
        <v>2062</v>
      </c>
      <c r="AG993" s="61" t="s">
        <v>1959</v>
      </c>
      <c r="AH993" s="61" t="s">
        <v>1702</v>
      </c>
      <c r="AI993" s="61">
        <v>0</v>
      </c>
      <c r="AJ993" s="61" t="s">
        <v>7094</v>
      </c>
      <c r="AK993" s="62">
        <v>2026</v>
      </c>
      <c r="AL993" s="62">
        <v>4</v>
      </c>
      <c r="AM993" s="62">
        <v>0</v>
      </c>
      <c r="AN993" s="62">
        <v>0</v>
      </c>
      <c r="AO993" s="62">
        <v>26</v>
      </c>
      <c r="AP993" s="61" t="s">
        <v>1047</v>
      </c>
      <c r="AQ993" s="61" t="s">
        <v>1221</v>
      </c>
      <c r="AR993" s="61" t="s">
        <v>5803</v>
      </c>
      <c r="AS993" s="61" t="s">
        <v>5406</v>
      </c>
      <c r="AT993" s="61" t="s">
        <v>1702</v>
      </c>
      <c r="AU993" s="61" t="b">
        <v>1</v>
      </c>
      <c r="AV993" s="61" t="b">
        <v>0</v>
      </c>
      <c r="AW993" s="61" t="s">
        <v>1702</v>
      </c>
      <c r="AX993" s="61" t="s">
        <v>1702</v>
      </c>
      <c r="AY993" s="61">
        <v>0</v>
      </c>
      <c r="AZ993" s="61">
        <v>0</v>
      </c>
      <c r="BA993" s="61">
        <v>0</v>
      </c>
      <c r="BB993" s="61" t="s">
        <v>4941</v>
      </c>
      <c r="BC993" s="61">
        <v>1</v>
      </c>
      <c r="BD993" s="61" t="b">
        <v>0</v>
      </c>
      <c r="BH993" s="47" t="str">
        <f t="shared" si="31"/>
        <v>SGCC</v>
      </c>
      <c r="BI993" s="47" t="str">
        <f t="shared" si="30"/>
        <v>Z08</v>
      </c>
      <c r="BJ993" s="47">
        <v>1219</v>
      </c>
    </row>
    <row r="994" spans="1:62" hidden="1">
      <c r="A994" s="61" t="b">
        <v>0</v>
      </c>
      <c r="B994" s="62">
        <v>13416</v>
      </c>
      <c r="C994" s="61" t="s">
        <v>1702</v>
      </c>
      <c r="D994" s="61" t="s">
        <v>5404</v>
      </c>
      <c r="E994" s="61" t="s">
        <v>7236</v>
      </c>
      <c r="F994" s="61" t="s">
        <v>5561</v>
      </c>
      <c r="G994" s="62" t="s">
        <v>1702</v>
      </c>
      <c r="H994" s="61" t="s">
        <v>228</v>
      </c>
      <c r="I994" s="61" t="s">
        <v>1675</v>
      </c>
      <c r="J994" s="61" t="s">
        <v>5405</v>
      </c>
      <c r="K994" s="61" t="s">
        <v>7236</v>
      </c>
      <c r="L994" s="61" t="s">
        <v>2032</v>
      </c>
      <c r="M994" s="61" t="s">
        <v>1894</v>
      </c>
      <c r="N994" s="61" t="s">
        <v>1702</v>
      </c>
      <c r="O994" s="61" t="s">
        <v>1947</v>
      </c>
      <c r="P994" s="61">
        <v>0.6</v>
      </c>
      <c r="Q994" s="61">
        <v>80</v>
      </c>
      <c r="R994" s="61">
        <v>877</v>
      </c>
      <c r="S994" s="61" t="s">
        <v>5220</v>
      </c>
      <c r="T994" s="61" t="s">
        <v>5221</v>
      </c>
      <c r="U994" s="61" t="s">
        <v>2041</v>
      </c>
      <c r="V994" s="61" t="s">
        <v>7237</v>
      </c>
      <c r="W994" s="61" t="s">
        <v>1938</v>
      </c>
      <c r="X994" s="61" t="s">
        <v>1447</v>
      </c>
      <c r="Y994" s="61" t="s">
        <v>5407</v>
      </c>
      <c r="Z994" s="62">
        <v>187</v>
      </c>
      <c r="AA994" s="61">
        <v>63</v>
      </c>
      <c r="AB994" s="62">
        <v>187</v>
      </c>
      <c r="AC994" s="61">
        <v>63</v>
      </c>
      <c r="AD994" s="62">
        <v>187</v>
      </c>
      <c r="AE994" s="61">
        <v>63</v>
      </c>
      <c r="AF994" s="61" t="s">
        <v>2786</v>
      </c>
      <c r="AG994" s="61" t="s">
        <v>1959</v>
      </c>
      <c r="AH994" s="61" t="s">
        <v>1702</v>
      </c>
      <c r="AI994" s="61">
        <v>0</v>
      </c>
      <c r="AJ994" s="61" t="s">
        <v>6225</v>
      </c>
      <c r="AK994" s="62">
        <v>2026</v>
      </c>
      <c r="AL994" s="62">
        <v>4</v>
      </c>
      <c r="AM994" s="62">
        <v>0</v>
      </c>
      <c r="AN994" s="62">
        <v>0</v>
      </c>
      <c r="AO994" s="62">
        <v>24</v>
      </c>
      <c r="AP994" s="61" t="s">
        <v>228</v>
      </c>
      <c r="AQ994" s="61" t="s">
        <v>1221</v>
      </c>
      <c r="AR994" s="61" t="s">
        <v>5222</v>
      </c>
      <c r="AS994" s="61" t="s">
        <v>5406</v>
      </c>
      <c r="AT994" s="61" t="s">
        <v>1702</v>
      </c>
      <c r="AU994" s="61" t="b">
        <v>1</v>
      </c>
      <c r="AV994" s="61" t="b">
        <v>0</v>
      </c>
      <c r="AW994" s="61" t="s">
        <v>1702</v>
      </c>
      <c r="AX994" s="61" t="s">
        <v>1702</v>
      </c>
      <c r="AY994" s="61">
        <v>0</v>
      </c>
      <c r="AZ994" s="61">
        <v>0</v>
      </c>
      <c r="BA994" s="61">
        <v>0</v>
      </c>
      <c r="BB994" s="61" t="s">
        <v>4941</v>
      </c>
      <c r="BC994" s="61">
        <v>1</v>
      </c>
      <c r="BD994" s="61" t="b">
        <v>0</v>
      </c>
      <c r="BH994" s="47" t="str">
        <f t="shared" si="31"/>
        <v>SGCC</v>
      </c>
      <c r="BI994" s="47" t="str">
        <f t="shared" si="30"/>
        <v>Z08</v>
      </c>
      <c r="BJ994" s="47">
        <v>1219</v>
      </c>
    </row>
    <row r="995" spans="1:62" hidden="1">
      <c r="A995" s="61" t="b">
        <v>0</v>
      </c>
      <c r="B995" s="62">
        <v>13417</v>
      </c>
      <c r="C995" s="61" t="s">
        <v>1702</v>
      </c>
      <c r="D995" s="61" t="s">
        <v>5404</v>
      </c>
      <c r="E995" s="61" t="s">
        <v>7238</v>
      </c>
      <c r="F995" s="61" t="s">
        <v>5494</v>
      </c>
      <c r="G995" s="62" t="s">
        <v>1702</v>
      </c>
      <c r="H995" s="61" t="s">
        <v>490</v>
      </c>
      <c r="I995" s="61" t="s">
        <v>1675</v>
      </c>
      <c r="J995" s="61" t="s">
        <v>5405</v>
      </c>
      <c r="K995" s="61" t="s">
        <v>7238</v>
      </c>
      <c r="L995" s="61" t="s">
        <v>2032</v>
      </c>
      <c r="M995" s="61" t="s">
        <v>1894</v>
      </c>
      <c r="N995" s="61" t="s">
        <v>1702</v>
      </c>
      <c r="O995" s="61" t="s">
        <v>1947</v>
      </c>
      <c r="P995" s="61">
        <v>0.6</v>
      </c>
      <c r="Q995" s="61">
        <v>143</v>
      </c>
      <c r="R995" s="61">
        <v>252</v>
      </c>
      <c r="S995" s="61" t="s">
        <v>7239</v>
      </c>
      <c r="T995" s="61" t="s">
        <v>1702</v>
      </c>
      <c r="U995" s="61" t="s">
        <v>2041</v>
      </c>
      <c r="V995" s="61" t="s">
        <v>7240</v>
      </c>
      <c r="W995" s="61" t="s">
        <v>1938</v>
      </c>
      <c r="X995" s="61" t="s">
        <v>1447</v>
      </c>
      <c r="Y995" s="61" t="s">
        <v>5407</v>
      </c>
      <c r="Z995" s="62">
        <v>8</v>
      </c>
      <c r="AA995" s="61">
        <v>1</v>
      </c>
      <c r="AB995" s="62">
        <v>8</v>
      </c>
      <c r="AC995" s="61">
        <v>1</v>
      </c>
      <c r="AD995" s="62">
        <v>8</v>
      </c>
      <c r="AE995" s="61">
        <v>1</v>
      </c>
      <c r="AF995" s="61" t="s">
        <v>2083</v>
      </c>
      <c r="AG995" s="61" t="s">
        <v>1959</v>
      </c>
      <c r="AH995" s="61" t="s">
        <v>1702</v>
      </c>
      <c r="AI995" s="61">
        <v>0</v>
      </c>
      <c r="AJ995" s="61" t="s">
        <v>7094</v>
      </c>
      <c r="AK995" s="62">
        <v>2026</v>
      </c>
      <c r="AL995" s="62">
        <v>4</v>
      </c>
      <c r="AM995" s="62">
        <v>0</v>
      </c>
      <c r="AN995" s="62">
        <v>0</v>
      </c>
      <c r="AO995" s="62">
        <v>26</v>
      </c>
      <c r="AP995" s="61" t="s">
        <v>490</v>
      </c>
      <c r="AQ995" s="61" t="s">
        <v>1221</v>
      </c>
      <c r="AR995" s="61" t="s">
        <v>7241</v>
      </c>
      <c r="AS995" s="61" t="s">
        <v>5406</v>
      </c>
      <c r="AT995" s="61" t="s">
        <v>1702</v>
      </c>
      <c r="AU995" s="61" t="b">
        <v>1</v>
      </c>
      <c r="AV995" s="61" t="b">
        <v>0</v>
      </c>
      <c r="AW995" s="61" t="s">
        <v>1702</v>
      </c>
      <c r="AX995" s="61" t="s">
        <v>1702</v>
      </c>
      <c r="AY995" s="61">
        <v>0</v>
      </c>
      <c r="AZ995" s="61">
        <v>0</v>
      </c>
      <c r="BA995" s="61">
        <v>0</v>
      </c>
      <c r="BB995" s="61" t="s">
        <v>4941</v>
      </c>
      <c r="BC995" s="61">
        <v>1</v>
      </c>
      <c r="BD995" s="61" t="b">
        <v>0</v>
      </c>
      <c r="BH995" s="47" t="str">
        <f t="shared" si="31"/>
        <v>SGCC</v>
      </c>
      <c r="BI995" s="47" t="str">
        <f t="shared" si="30"/>
        <v>Z08</v>
      </c>
      <c r="BJ995" s="47">
        <v>1219</v>
      </c>
    </row>
    <row r="996" spans="1:62" hidden="1">
      <c r="A996" s="61" t="b">
        <v>0</v>
      </c>
      <c r="B996" s="62">
        <v>13418</v>
      </c>
      <c r="C996" s="61" t="s">
        <v>1702</v>
      </c>
      <c r="D996" s="61" t="s">
        <v>5404</v>
      </c>
      <c r="E996" s="61" t="s">
        <v>7242</v>
      </c>
      <c r="F996" s="61" t="s">
        <v>5487</v>
      </c>
      <c r="G996" s="62" t="s">
        <v>1702</v>
      </c>
      <c r="H996" s="61" t="s">
        <v>448</v>
      </c>
      <c r="I996" s="61" t="s">
        <v>1675</v>
      </c>
      <c r="J996" s="61" t="s">
        <v>5405</v>
      </c>
      <c r="K996" s="61" t="s">
        <v>7242</v>
      </c>
      <c r="L996" s="61" t="s">
        <v>2032</v>
      </c>
      <c r="M996" s="61" t="s">
        <v>1894</v>
      </c>
      <c r="N996" s="61" t="s">
        <v>1702</v>
      </c>
      <c r="O996" s="61" t="s">
        <v>1947</v>
      </c>
      <c r="P996" s="61">
        <v>0.6</v>
      </c>
      <c r="Q996" s="61">
        <v>144</v>
      </c>
      <c r="R996" s="61">
        <v>164.5</v>
      </c>
      <c r="S996" s="61" t="s">
        <v>3610</v>
      </c>
      <c r="T996" s="61" t="s">
        <v>3610</v>
      </c>
      <c r="U996" s="61" t="s">
        <v>2041</v>
      </c>
      <c r="V996" s="61" t="s">
        <v>7243</v>
      </c>
      <c r="W996" s="61" t="s">
        <v>1938</v>
      </c>
      <c r="X996" s="61" t="s">
        <v>1447</v>
      </c>
      <c r="Y996" s="61" t="s">
        <v>5407</v>
      </c>
      <c r="Z996" s="62">
        <v>31</v>
      </c>
      <c r="AA996" s="61">
        <v>3</v>
      </c>
      <c r="AB996" s="62">
        <v>31</v>
      </c>
      <c r="AC996" s="61">
        <v>3</v>
      </c>
      <c r="AD996" s="62">
        <v>31</v>
      </c>
      <c r="AE996" s="61">
        <v>3</v>
      </c>
      <c r="AF996" s="61" t="s">
        <v>2071</v>
      </c>
      <c r="AG996" s="61" t="s">
        <v>1959</v>
      </c>
      <c r="AH996" s="61" t="s">
        <v>1702</v>
      </c>
      <c r="AI996" s="61">
        <v>0</v>
      </c>
      <c r="AJ996" s="61" t="s">
        <v>6748</v>
      </c>
      <c r="AK996" s="62">
        <v>2026</v>
      </c>
      <c r="AL996" s="62">
        <v>4</v>
      </c>
      <c r="AM996" s="62">
        <v>0</v>
      </c>
      <c r="AN996" s="62">
        <v>0</v>
      </c>
      <c r="AO996" s="62">
        <v>18</v>
      </c>
      <c r="AP996" s="61" t="s">
        <v>448</v>
      </c>
      <c r="AQ996" s="61" t="s">
        <v>1221</v>
      </c>
      <c r="AR996" s="61" t="s">
        <v>3611</v>
      </c>
      <c r="AS996" s="61" t="s">
        <v>5406</v>
      </c>
      <c r="AT996" s="61" t="s">
        <v>1702</v>
      </c>
      <c r="AU996" s="61" t="b">
        <v>1</v>
      </c>
      <c r="AV996" s="61" t="b">
        <v>0</v>
      </c>
      <c r="AW996" s="61" t="s">
        <v>1702</v>
      </c>
      <c r="AX996" s="61" t="s">
        <v>1702</v>
      </c>
      <c r="AY996" s="61">
        <v>0</v>
      </c>
      <c r="AZ996" s="61">
        <v>0</v>
      </c>
      <c r="BA996" s="61">
        <v>0</v>
      </c>
      <c r="BB996" s="61" t="s">
        <v>4941</v>
      </c>
      <c r="BC996" s="61">
        <v>1</v>
      </c>
      <c r="BD996" s="61" t="b">
        <v>0</v>
      </c>
      <c r="BH996" s="47" t="str">
        <f t="shared" si="31"/>
        <v>SGCC</v>
      </c>
      <c r="BI996" s="47" t="str">
        <f t="shared" si="30"/>
        <v>Z08</v>
      </c>
      <c r="BJ996" s="47">
        <v>1219</v>
      </c>
    </row>
    <row r="997" spans="1:62" hidden="1">
      <c r="A997" s="61" t="b">
        <v>0</v>
      </c>
      <c r="B997" s="62">
        <v>13419</v>
      </c>
      <c r="C997" s="61" t="s">
        <v>1702</v>
      </c>
      <c r="D997" s="61" t="s">
        <v>5404</v>
      </c>
      <c r="E997" s="61" t="s">
        <v>7244</v>
      </c>
      <c r="F997" s="61" t="s">
        <v>6253</v>
      </c>
      <c r="G997" s="62" t="s">
        <v>1702</v>
      </c>
      <c r="H997" s="61" t="s">
        <v>24</v>
      </c>
      <c r="I997" s="61" t="s">
        <v>1675</v>
      </c>
      <c r="J997" s="61" t="s">
        <v>5405</v>
      </c>
      <c r="K997" s="61" t="s">
        <v>7244</v>
      </c>
      <c r="L997" s="61" t="s">
        <v>2032</v>
      </c>
      <c r="M997" s="61" t="s">
        <v>1894</v>
      </c>
      <c r="N997" s="61" t="s">
        <v>1702</v>
      </c>
      <c r="O997" s="61" t="s">
        <v>1947</v>
      </c>
      <c r="P997" s="61">
        <v>0.6</v>
      </c>
      <c r="Q997" s="61">
        <v>144</v>
      </c>
      <c r="R997" s="61">
        <v>0</v>
      </c>
      <c r="S997" s="61" t="s">
        <v>3614</v>
      </c>
      <c r="T997" s="61" t="s">
        <v>3614</v>
      </c>
      <c r="U997" s="61" t="s">
        <v>2041</v>
      </c>
      <c r="V997" s="61" t="s">
        <v>7245</v>
      </c>
      <c r="W997" s="61" t="s">
        <v>1938</v>
      </c>
      <c r="X997" s="61" t="s">
        <v>1447</v>
      </c>
      <c r="Y997" s="61" t="s">
        <v>5407</v>
      </c>
      <c r="Z997" s="62">
        <v>1</v>
      </c>
      <c r="AA997" s="61">
        <v>153</v>
      </c>
      <c r="AB997" s="62">
        <v>1</v>
      </c>
      <c r="AC997" s="61">
        <v>153</v>
      </c>
      <c r="AD997" s="62">
        <v>1</v>
      </c>
      <c r="AE997" s="61">
        <v>153</v>
      </c>
      <c r="AF997" s="61" t="s">
        <v>2083</v>
      </c>
      <c r="AG997" s="61" t="s">
        <v>1958</v>
      </c>
      <c r="AH997" s="61" t="s">
        <v>1702</v>
      </c>
      <c r="AI997" s="61">
        <v>0</v>
      </c>
      <c r="AJ997" s="61" t="s">
        <v>6849</v>
      </c>
      <c r="AK997" s="62">
        <v>2026</v>
      </c>
      <c r="AL997" s="62">
        <v>5</v>
      </c>
      <c r="AM997" s="62">
        <v>0</v>
      </c>
      <c r="AN997" s="62">
        <v>0</v>
      </c>
      <c r="AO997" s="62">
        <v>14</v>
      </c>
      <c r="AP997" s="61" t="s">
        <v>24</v>
      </c>
      <c r="AQ997" s="61" t="s">
        <v>1221</v>
      </c>
      <c r="AR997" s="61" t="s">
        <v>6392</v>
      </c>
      <c r="AS997" s="61" t="s">
        <v>5406</v>
      </c>
      <c r="AT997" s="61" t="s">
        <v>1702</v>
      </c>
      <c r="AU997" s="61" t="b">
        <v>0</v>
      </c>
      <c r="AV997" s="61" t="b">
        <v>0</v>
      </c>
      <c r="AW997" s="61" t="s">
        <v>1702</v>
      </c>
      <c r="AX997" s="61" t="s">
        <v>1702</v>
      </c>
      <c r="AY997" s="61">
        <v>0</v>
      </c>
      <c r="AZ997" s="61">
        <v>0</v>
      </c>
      <c r="BA997" s="61">
        <v>0</v>
      </c>
      <c r="BB997" s="61" t="s">
        <v>4941</v>
      </c>
      <c r="BC997" s="61">
        <v>1</v>
      </c>
      <c r="BD997" s="61" t="b">
        <v>0</v>
      </c>
      <c r="BH997" s="47" t="str">
        <f t="shared" si="31"/>
        <v>SGCC</v>
      </c>
      <c r="BI997" s="47" t="str">
        <f t="shared" si="30"/>
        <v>Z08</v>
      </c>
      <c r="BJ997" s="47">
        <v>1219</v>
      </c>
    </row>
    <row r="998" spans="1:62" hidden="1">
      <c r="A998" s="61" t="b">
        <v>0</v>
      </c>
      <c r="B998" s="62">
        <v>13420</v>
      </c>
      <c r="C998" s="61" t="s">
        <v>1702</v>
      </c>
      <c r="D998" s="61" t="s">
        <v>5409</v>
      </c>
      <c r="E998" s="61" t="s">
        <v>6151</v>
      </c>
      <c r="F998" s="61" t="s">
        <v>1702</v>
      </c>
      <c r="G998" s="62" t="s">
        <v>1702</v>
      </c>
      <c r="H998" s="61" t="s">
        <v>1702</v>
      </c>
      <c r="I998" s="61" t="s">
        <v>1675</v>
      </c>
      <c r="J998" s="61" t="s">
        <v>5410</v>
      </c>
      <c r="K998" s="61" t="s">
        <v>6151</v>
      </c>
      <c r="L998" s="61" t="s">
        <v>2032</v>
      </c>
      <c r="M998" s="61" t="s">
        <v>1894</v>
      </c>
      <c r="N998" s="61" t="s">
        <v>1702</v>
      </c>
      <c r="O998" s="61" t="s">
        <v>1947</v>
      </c>
      <c r="P998" s="61">
        <v>0.8</v>
      </c>
      <c r="Q998" s="61">
        <v>52</v>
      </c>
      <c r="R998" s="61">
        <v>0</v>
      </c>
      <c r="S998" s="61" t="s">
        <v>6152</v>
      </c>
      <c r="T998" s="61" t="s">
        <v>6152</v>
      </c>
      <c r="U998" s="61" t="s">
        <v>2041</v>
      </c>
      <c r="V998" s="61" t="s">
        <v>6153</v>
      </c>
      <c r="W998" s="61" t="s">
        <v>1938</v>
      </c>
      <c r="X998" s="61" t="s">
        <v>1447</v>
      </c>
      <c r="Y998" s="61" t="s">
        <v>5407</v>
      </c>
      <c r="Z998" s="62">
        <v>1</v>
      </c>
      <c r="AA998" s="61">
        <v>173</v>
      </c>
      <c r="AB998" s="62">
        <v>1</v>
      </c>
      <c r="AC998" s="61">
        <v>173</v>
      </c>
      <c r="AD998" s="62">
        <v>1</v>
      </c>
      <c r="AE998" s="61">
        <v>173</v>
      </c>
      <c r="AF998" s="61" t="s">
        <v>3395</v>
      </c>
      <c r="AG998" s="61" t="s">
        <v>1958</v>
      </c>
      <c r="AH998" s="61" t="s">
        <v>1702</v>
      </c>
      <c r="AI998" s="61">
        <v>0</v>
      </c>
      <c r="AJ998" s="61" t="s">
        <v>5477</v>
      </c>
      <c r="AK998" s="62">
        <v>2026</v>
      </c>
      <c r="AL998" s="62">
        <v>4</v>
      </c>
      <c r="AM998" s="62">
        <v>0</v>
      </c>
      <c r="AN998" s="62">
        <v>1</v>
      </c>
      <c r="AO998" s="62">
        <v>9</v>
      </c>
      <c r="AP998" s="61" t="s">
        <v>1702</v>
      </c>
      <c r="AQ998" s="61" t="s">
        <v>1702</v>
      </c>
      <c r="AR998" s="61" t="s">
        <v>1702</v>
      </c>
      <c r="AS998" s="61" t="s">
        <v>5411</v>
      </c>
      <c r="AT998" s="61" t="s">
        <v>1702</v>
      </c>
      <c r="AU998" s="61" t="b">
        <v>1</v>
      </c>
      <c r="AV998" s="61" t="b">
        <v>0</v>
      </c>
      <c r="AW998" s="61" t="s">
        <v>1702</v>
      </c>
      <c r="AX998" s="61" t="s">
        <v>1702</v>
      </c>
      <c r="AY998" s="61">
        <v>0</v>
      </c>
      <c r="AZ998" s="61">
        <v>0</v>
      </c>
      <c r="BA998" s="61">
        <v>0</v>
      </c>
      <c r="BB998" s="61" t="s">
        <v>4941</v>
      </c>
      <c r="BC998" s="61">
        <v>3</v>
      </c>
      <c r="BD998" s="61" t="b">
        <v>0</v>
      </c>
      <c r="BH998" s="47" t="str">
        <f t="shared" si="31"/>
        <v>SGCC</v>
      </c>
      <c r="BI998" s="47" t="str">
        <f t="shared" si="30"/>
        <v>Z08</v>
      </c>
      <c r="BJ998" s="47">
        <v>1219</v>
      </c>
    </row>
    <row r="999" spans="1:62" hidden="1">
      <c r="A999" s="61" t="b">
        <v>0</v>
      </c>
      <c r="B999" s="62">
        <v>13421</v>
      </c>
      <c r="C999" s="61" t="s">
        <v>1702</v>
      </c>
      <c r="D999" s="61" t="s">
        <v>5409</v>
      </c>
      <c r="E999" s="61" t="s">
        <v>7246</v>
      </c>
      <c r="F999" s="61" t="s">
        <v>1702</v>
      </c>
      <c r="G999" s="62" t="s">
        <v>1702</v>
      </c>
      <c r="H999" s="61" t="s">
        <v>1702</v>
      </c>
      <c r="I999" s="61" t="s">
        <v>1675</v>
      </c>
      <c r="J999" s="61" t="s">
        <v>5410</v>
      </c>
      <c r="K999" s="61" t="s">
        <v>7246</v>
      </c>
      <c r="L999" s="61" t="s">
        <v>2032</v>
      </c>
      <c r="M999" s="61" t="s">
        <v>1894</v>
      </c>
      <c r="N999" s="61" t="s">
        <v>1702</v>
      </c>
      <c r="O999" s="61" t="s">
        <v>1947</v>
      </c>
      <c r="P999" s="61">
        <v>0.8</v>
      </c>
      <c r="Q999" s="61">
        <v>32</v>
      </c>
      <c r="R999" s="61">
        <v>0</v>
      </c>
      <c r="S999" s="61" t="s">
        <v>7247</v>
      </c>
      <c r="T999" s="61" t="s">
        <v>7247</v>
      </c>
      <c r="U999" s="61" t="s">
        <v>2041</v>
      </c>
      <c r="V999" s="61" t="s">
        <v>7248</v>
      </c>
      <c r="W999" s="61" t="s">
        <v>1938</v>
      </c>
      <c r="X999" s="61" t="s">
        <v>1447</v>
      </c>
      <c r="Y999" s="61" t="s">
        <v>5407</v>
      </c>
      <c r="Z999" s="62">
        <v>1</v>
      </c>
      <c r="AA999" s="61">
        <v>95</v>
      </c>
      <c r="AB999" s="62">
        <v>1</v>
      </c>
      <c r="AC999" s="61">
        <v>95</v>
      </c>
      <c r="AD999" s="62">
        <v>1</v>
      </c>
      <c r="AE999" s="61">
        <v>95</v>
      </c>
      <c r="AF999" s="61" t="s">
        <v>3225</v>
      </c>
      <c r="AG999" s="61" t="s">
        <v>4581</v>
      </c>
      <c r="AH999" s="61" t="s">
        <v>1702</v>
      </c>
      <c r="AI999" s="61">
        <v>0</v>
      </c>
      <c r="AJ999" s="61" t="s">
        <v>6683</v>
      </c>
      <c r="AK999" s="62">
        <v>2026</v>
      </c>
      <c r="AL999" s="62">
        <v>4</v>
      </c>
      <c r="AM999" s="62">
        <v>0</v>
      </c>
      <c r="AN999" s="62">
        <v>0</v>
      </c>
      <c r="AO999" s="62">
        <v>21</v>
      </c>
      <c r="AP999" s="61" t="s">
        <v>1702</v>
      </c>
      <c r="AQ999" s="61" t="s">
        <v>1702</v>
      </c>
      <c r="AR999" s="61" t="s">
        <v>1702</v>
      </c>
      <c r="AS999" s="61" t="s">
        <v>5411</v>
      </c>
      <c r="AT999" s="61" t="s">
        <v>1702</v>
      </c>
      <c r="AU999" s="61" t="b">
        <v>1</v>
      </c>
      <c r="AV999" s="61" t="b">
        <v>0</v>
      </c>
      <c r="AW999" s="61" t="s">
        <v>1702</v>
      </c>
      <c r="AX999" s="61" t="s">
        <v>1702</v>
      </c>
      <c r="AY999" s="61">
        <v>0</v>
      </c>
      <c r="AZ999" s="61">
        <v>0</v>
      </c>
      <c r="BA999" s="61">
        <v>0</v>
      </c>
      <c r="BB999" s="61" t="s">
        <v>4941</v>
      </c>
      <c r="BC999" s="61">
        <v>3</v>
      </c>
      <c r="BD999" s="61" t="b">
        <v>0</v>
      </c>
      <c r="BH999" s="47" t="str">
        <f t="shared" si="31"/>
        <v>SGCC</v>
      </c>
      <c r="BI999" s="47" t="str">
        <f t="shared" si="30"/>
        <v>Z08</v>
      </c>
      <c r="BJ999" s="47">
        <v>1219</v>
      </c>
    </row>
    <row r="1000" spans="1:62" hidden="1">
      <c r="A1000" s="61" t="b">
        <v>0</v>
      </c>
      <c r="B1000" s="62">
        <v>13422</v>
      </c>
      <c r="C1000" s="61" t="s">
        <v>1702</v>
      </c>
      <c r="D1000" s="61" t="s">
        <v>5412</v>
      </c>
      <c r="E1000" s="61" t="s">
        <v>6154</v>
      </c>
      <c r="F1000" s="61" t="s">
        <v>5680</v>
      </c>
      <c r="G1000" s="62" t="s">
        <v>1702</v>
      </c>
      <c r="H1000" s="61" t="s">
        <v>54</v>
      </c>
      <c r="I1000" s="61" t="s">
        <v>1675</v>
      </c>
      <c r="J1000" s="61" t="s">
        <v>5413</v>
      </c>
      <c r="K1000" s="61" t="s">
        <v>6154</v>
      </c>
      <c r="L1000" s="61" t="s">
        <v>2032</v>
      </c>
      <c r="M1000" s="61" t="s">
        <v>1894</v>
      </c>
      <c r="N1000" s="61" t="s">
        <v>1702</v>
      </c>
      <c r="O1000" s="61" t="s">
        <v>1947</v>
      </c>
      <c r="P1000" s="61">
        <v>0.8</v>
      </c>
      <c r="Q1000" s="61">
        <v>152</v>
      </c>
      <c r="R1000" s="61">
        <v>0</v>
      </c>
      <c r="S1000" s="61" t="s">
        <v>6150</v>
      </c>
      <c r="T1000" s="61" t="s">
        <v>6150</v>
      </c>
      <c r="U1000" s="61" t="s">
        <v>2041</v>
      </c>
      <c r="V1000" s="61" t="s">
        <v>6155</v>
      </c>
      <c r="W1000" s="61" t="s">
        <v>1938</v>
      </c>
      <c r="X1000" s="61" t="s">
        <v>1447</v>
      </c>
      <c r="Y1000" s="61" t="s">
        <v>5407</v>
      </c>
      <c r="Z1000" s="62">
        <v>1</v>
      </c>
      <c r="AA1000" s="61">
        <v>495</v>
      </c>
      <c r="AB1000" s="62">
        <v>1</v>
      </c>
      <c r="AC1000" s="61">
        <v>495</v>
      </c>
      <c r="AD1000" s="62">
        <v>1</v>
      </c>
      <c r="AE1000" s="61">
        <v>495</v>
      </c>
      <c r="AF1000" s="61" t="s">
        <v>2649</v>
      </c>
      <c r="AG1000" s="61" t="s">
        <v>1959</v>
      </c>
      <c r="AH1000" s="61" t="s">
        <v>1702</v>
      </c>
      <c r="AI1000" s="61">
        <v>0</v>
      </c>
      <c r="AJ1000" s="61" t="s">
        <v>5488</v>
      </c>
      <c r="AK1000" s="62">
        <v>2026</v>
      </c>
      <c r="AL1000" s="62">
        <v>4</v>
      </c>
      <c r="AM1000" s="62">
        <v>0</v>
      </c>
      <c r="AN1000" s="62">
        <v>1</v>
      </c>
      <c r="AO1000" s="62">
        <v>7</v>
      </c>
      <c r="AP1000" s="61" t="s">
        <v>54</v>
      </c>
      <c r="AQ1000" s="61" t="s">
        <v>1221</v>
      </c>
      <c r="AR1000" s="61" t="s">
        <v>6150</v>
      </c>
      <c r="AS1000" s="61" t="s">
        <v>5414</v>
      </c>
      <c r="AT1000" s="61" t="s">
        <v>1702</v>
      </c>
      <c r="AU1000" s="61" t="b">
        <v>1</v>
      </c>
      <c r="AV1000" s="61" t="b">
        <v>0</v>
      </c>
      <c r="AW1000" s="61" t="s">
        <v>1702</v>
      </c>
      <c r="AX1000" s="61" t="s">
        <v>1702</v>
      </c>
      <c r="AY1000" s="61">
        <v>0</v>
      </c>
      <c r="AZ1000" s="61">
        <v>0</v>
      </c>
      <c r="BA1000" s="61">
        <v>0</v>
      </c>
      <c r="BB1000" s="61" t="s">
        <v>4941</v>
      </c>
      <c r="BC1000" s="61">
        <v>3</v>
      </c>
      <c r="BD1000" s="61" t="b">
        <v>0</v>
      </c>
      <c r="BH1000" s="47" t="str">
        <f t="shared" si="31"/>
        <v>SGCC</v>
      </c>
      <c r="BI1000" s="47" t="str">
        <f t="shared" si="30"/>
        <v>Z08</v>
      </c>
      <c r="BJ1000" s="47">
        <v>1219</v>
      </c>
    </row>
    <row r="1001" spans="1:62" hidden="1">
      <c r="A1001" s="61" t="b">
        <v>0</v>
      </c>
      <c r="B1001" s="62">
        <v>13423</v>
      </c>
      <c r="C1001" s="61" t="s">
        <v>1702</v>
      </c>
      <c r="D1001" s="61" t="s">
        <v>5412</v>
      </c>
      <c r="E1001" s="61" t="s">
        <v>7249</v>
      </c>
      <c r="F1001" s="61" t="s">
        <v>6224</v>
      </c>
      <c r="G1001" s="62" t="s">
        <v>1702</v>
      </c>
      <c r="H1001" s="61" t="s">
        <v>362</v>
      </c>
      <c r="I1001" s="61" t="s">
        <v>1675</v>
      </c>
      <c r="J1001" s="61" t="s">
        <v>5413</v>
      </c>
      <c r="K1001" s="61" t="s">
        <v>7249</v>
      </c>
      <c r="L1001" s="61" t="s">
        <v>2032</v>
      </c>
      <c r="M1001" s="61" t="s">
        <v>1894</v>
      </c>
      <c r="N1001" s="61" t="s">
        <v>1702</v>
      </c>
      <c r="O1001" s="61" t="s">
        <v>1947</v>
      </c>
      <c r="P1001" s="61">
        <v>0.8</v>
      </c>
      <c r="Q1001" s="61">
        <v>590</v>
      </c>
      <c r="R1001" s="61">
        <v>645</v>
      </c>
      <c r="S1001" s="61" t="s">
        <v>3218</v>
      </c>
      <c r="T1001" s="61" t="s">
        <v>3218</v>
      </c>
      <c r="U1001" s="61" t="s">
        <v>2041</v>
      </c>
      <c r="V1001" s="61" t="s">
        <v>7250</v>
      </c>
      <c r="W1001" s="61" t="s">
        <v>1938</v>
      </c>
      <c r="X1001" s="61" t="s">
        <v>1447</v>
      </c>
      <c r="Y1001" s="61" t="s">
        <v>5407</v>
      </c>
      <c r="Z1001" s="62">
        <v>17</v>
      </c>
      <c r="AA1001" s="61">
        <v>40</v>
      </c>
      <c r="AB1001" s="62">
        <v>17</v>
      </c>
      <c r="AC1001" s="61">
        <v>40</v>
      </c>
      <c r="AD1001" s="62">
        <v>17</v>
      </c>
      <c r="AE1001" s="61">
        <v>40</v>
      </c>
      <c r="AF1001" s="61" t="s">
        <v>2194</v>
      </c>
      <c r="AG1001" s="61" t="s">
        <v>1959</v>
      </c>
      <c r="AH1001" s="61" t="s">
        <v>1702</v>
      </c>
      <c r="AI1001" s="61">
        <v>0</v>
      </c>
      <c r="AJ1001" s="61" t="s">
        <v>6228</v>
      </c>
      <c r="AK1001" s="62">
        <v>2026</v>
      </c>
      <c r="AL1001" s="62">
        <v>5</v>
      </c>
      <c r="AM1001" s="62">
        <v>0</v>
      </c>
      <c r="AN1001" s="62">
        <v>0</v>
      </c>
      <c r="AO1001" s="62">
        <v>3</v>
      </c>
      <c r="AP1001" s="61" t="s">
        <v>362</v>
      </c>
      <c r="AQ1001" s="61" t="s">
        <v>1221</v>
      </c>
      <c r="AR1001" s="61" t="s">
        <v>5665</v>
      </c>
      <c r="AS1001" s="61" t="s">
        <v>5414</v>
      </c>
      <c r="AT1001" s="61" t="s">
        <v>1702</v>
      </c>
      <c r="AU1001" s="61" t="b">
        <v>0</v>
      </c>
      <c r="AV1001" s="61" t="b">
        <v>0</v>
      </c>
      <c r="AW1001" s="61" t="s">
        <v>1702</v>
      </c>
      <c r="AX1001" s="61" t="s">
        <v>1702</v>
      </c>
      <c r="AY1001" s="61">
        <v>0</v>
      </c>
      <c r="AZ1001" s="61">
        <v>0</v>
      </c>
      <c r="BA1001" s="61">
        <v>0</v>
      </c>
      <c r="BB1001" s="61" t="s">
        <v>4941</v>
      </c>
      <c r="BC1001" s="61">
        <v>3</v>
      </c>
      <c r="BD1001" s="61" t="b">
        <v>0</v>
      </c>
      <c r="BH1001" s="47" t="str">
        <f t="shared" si="31"/>
        <v>SGCC</v>
      </c>
      <c r="BI1001" s="47" t="str">
        <f t="shared" si="30"/>
        <v>Z08</v>
      </c>
      <c r="BJ1001" s="47">
        <v>1219</v>
      </c>
    </row>
    <row r="1002" spans="1:62" hidden="1">
      <c r="A1002" s="61" t="b">
        <v>0</v>
      </c>
      <c r="B1002" s="62">
        <v>13424</v>
      </c>
      <c r="C1002" s="61" t="s">
        <v>1702</v>
      </c>
      <c r="D1002" s="61" t="s">
        <v>5412</v>
      </c>
      <c r="E1002" s="61" t="s">
        <v>7251</v>
      </c>
      <c r="F1002" s="61" t="s">
        <v>6256</v>
      </c>
      <c r="G1002" s="62" t="s">
        <v>1702</v>
      </c>
      <c r="H1002" s="61" t="s">
        <v>736</v>
      </c>
      <c r="I1002" s="61" t="s">
        <v>1675</v>
      </c>
      <c r="J1002" s="61" t="s">
        <v>5413</v>
      </c>
      <c r="K1002" s="61" t="s">
        <v>7251</v>
      </c>
      <c r="L1002" s="61" t="s">
        <v>2032</v>
      </c>
      <c r="M1002" s="61" t="s">
        <v>1894</v>
      </c>
      <c r="N1002" s="61" t="s">
        <v>1702</v>
      </c>
      <c r="O1002" s="61" t="s">
        <v>1947</v>
      </c>
      <c r="P1002" s="61">
        <v>0.8</v>
      </c>
      <c r="Q1002" s="61">
        <v>500</v>
      </c>
      <c r="R1002" s="61">
        <v>230</v>
      </c>
      <c r="S1002" s="61" t="s">
        <v>6415</v>
      </c>
      <c r="T1002" s="61" t="s">
        <v>6416</v>
      </c>
      <c r="U1002" s="61" t="s">
        <v>2041</v>
      </c>
      <c r="V1002" s="61" t="s">
        <v>7252</v>
      </c>
      <c r="W1002" s="61" t="s">
        <v>1938</v>
      </c>
      <c r="X1002" s="61" t="s">
        <v>1447</v>
      </c>
      <c r="Y1002" s="61" t="s">
        <v>5407</v>
      </c>
      <c r="Z1002" s="62">
        <v>2</v>
      </c>
      <c r="AA1002" s="61">
        <v>1</v>
      </c>
      <c r="AB1002" s="62">
        <v>2</v>
      </c>
      <c r="AC1002" s="61">
        <v>1</v>
      </c>
      <c r="AD1002" s="62">
        <v>2</v>
      </c>
      <c r="AE1002" s="61">
        <v>1</v>
      </c>
      <c r="AF1002" s="61" t="s">
        <v>2194</v>
      </c>
      <c r="AG1002" s="61" t="s">
        <v>1959</v>
      </c>
      <c r="AH1002" s="61" t="s">
        <v>1702</v>
      </c>
      <c r="AI1002" s="61">
        <v>0</v>
      </c>
      <c r="AJ1002" s="61" t="s">
        <v>6228</v>
      </c>
      <c r="AK1002" s="62">
        <v>2026</v>
      </c>
      <c r="AL1002" s="62">
        <v>5</v>
      </c>
      <c r="AM1002" s="62">
        <v>0</v>
      </c>
      <c r="AN1002" s="62">
        <v>0</v>
      </c>
      <c r="AO1002" s="62">
        <v>3</v>
      </c>
      <c r="AP1002" s="61" t="s">
        <v>736</v>
      </c>
      <c r="AQ1002" s="61" t="s">
        <v>1221</v>
      </c>
      <c r="AR1002" s="61" t="s">
        <v>6417</v>
      </c>
      <c r="AS1002" s="61" t="s">
        <v>5414</v>
      </c>
      <c r="AT1002" s="61" t="s">
        <v>1702</v>
      </c>
      <c r="AU1002" s="61" t="b">
        <v>0</v>
      </c>
      <c r="AV1002" s="61" t="b">
        <v>0</v>
      </c>
      <c r="AW1002" s="61" t="s">
        <v>1702</v>
      </c>
      <c r="AX1002" s="61" t="s">
        <v>1702</v>
      </c>
      <c r="AY1002" s="61">
        <v>0</v>
      </c>
      <c r="AZ1002" s="61">
        <v>0</v>
      </c>
      <c r="BA1002" s="61">
        <v>0</v>
      </c>
      <c r="BB1002" s="61" t="s">
        <v>4941</v>
      </c>
      <c r="BC1002" s="61">
        <v>3</v>
      </c>
      <c r="BD1002" s="61" t="b">
        <v>0</v>
      </c>
      <c r="BH1002" s="47" t="str">
        <f t="shared" si="31"/>
        <v>SGCC</v>
      </c>
      <c r="BI1002" s="47" t="str">
        <f t="shared" si="30"/>
        <v>Z08</v>
      </c>
      <c r="BJ1002" s="47">
        <v>1219</v>
      </c>
    </row>
    <row r="1003" spans="1:62" hidden="1">
      <c r="A1003" s="61" t="b">
        <v>0</v>
      </c>
      <c r="B1003" s="62">
        <v>13425</v>
      </c>
      <c r="C1003" s="61" t="s">
        <v>1702</v>
      </c>
      <c r="D1003" s="61" t="s">
        <v>5412</v>
      </c>
      <c r="E1003" s="61" t="s">
        <v>7253</v>
      </c>
      <c r="F1003" s="61" t="s">
        <v>5496</v>
      </c>
      <c r="G1003" s="62" t="s">
        <v>1702</v>
      </c>
      <c r="H1003" s="61" t="s">
        <v>1069</v>
      </c>
      <c r="I1003" s="61" t="s">
        <v>1675</v>
      </c>
      <c r="J1003" s="61" t="s">
        <v>5413</v>
      </c>
      <c r="K1003" s="61" t="s">
        <v>7253</v>
      </c>
      <c r="L1003" s="61" t="s">
        <v>2032</v>
      </c>
      <c r="M1003" s="61" t="s">
        <v>1894</v>
      </c>
      <c r="N1003" s="61" t="s">
        <v>1702</v>
      </c>
      <c r="O1003" s="61" t="s">
        <v>1947</v>
      </c>
      <c r="P1003" s="61">
        <v>0.8</v>
      </c>
      <c r="Q1003" s="61">
        <v>430</v>
      </c>
      <c r="R1003" s="61">
        <v>445</v>
      </c>
      <c r="S1003" s="61" t="s">
        <v>5341</v>
      </c>
      <c r="T1003" s="61" t="s">
        <v>5341</v>
      </c>
      <c r="U1003" s="61" t="s">
        <v>2041</v>
      </c>
      <c r="V1003" s="61" t="s">
        <v>7254</v>
      </c>
      <c r="W1003" s="61" t="s">
        <v>1938</v>
      </c>
      <c r="X1003" s="61" t="s">
        <v>1447</v>
      </c>
      <c r="Y1003" s="61" t="s">
        <v>5407</v>
      </c>
      <c r="Z1003" s="62">
        <v>3</v>
      </c>
      <c r="AA1003" s="61">
        <v>3</v>
      </c>
      <c r="AB1003" s="62">
        <v>3</v>
      </c>
      <c r="AC1003" s="61">
        <v>3</v>
      </c>
      <c r="AD1003" s="62">
        <v>3</v>
      </c>
      <c r="AE1003" s="61">
        <v>3</v>
      </c>
      <c r="AF1003" s="61" t="s">
        <v>2194</v>
      </c>
      <c r="AG1003" s="61" t="s">
        <v>1959</v>
      </c>
      <c r="AH1003" s="61" t="s">
        <v>1702</v>
      </c>
      <c r="AI1003" s="61">
        <v>0</v>
      </c>
      <c r="AJ1003" s="61" t="s">
        <v>6228</v>
      </c>
      <c r="AK1003" s="62">
        <v>2026</v>
      </c>
      <c r="AL1003" s="62">
        <v>5</v>
      </c>
      <c r="AM1003" s="62">
        <v>0</v>
      </c>
      <c r="AN1003" s="62">
        <v>0</v>
      </c>
      <c r="AO1003" s="62">
        <v>3</v>
      </c>
      <c r="AP1003" s="61" t="s">
        <v>1069</v>
      </c>
      <c r="AQ1003" s="61" t="s">
        <v>1221</v>
      </c>
      <c r="AR1003" s="61" t="s">
        <v>2502</v>
      </c>
      <c r="AS1003" s="61" t="s">
        <v>5414</v>
      </c>
      <c r="AT1003" s="61" t="s">
        <v>1702</v>
      </c>
      <c r="AU1003" s="61" t="b">
        <v>0</v>
      </c>
      <c r="AV1003" s="61" t="b">
        <v>0</v>
      </c>
      <c r="AW1003" s="61" t="s">
        <v>1702</v>
      </c>
      <c r="AX1003" s="61" t="s">
        <v>1702</v>
      </c>
      <c r="AY1003" s="61">
        <v>0</v>
      </c>
      <c r="AZ1003" s="61">
        <v>0</v>
      </c>
      <c r="BA1003" s="61">
        <v>0</v>
      </c>
      <c r="BB1003" s="61" t="s">
        <v>4941</v>
      </c>
      <c r="BC1003" s="61">
        <v>3</v>
      </c>
      <c r="BD1003" s="61" t="b">
        <v>0</v>
      </c>
      <c r="BH1003" s="47" t="str">
        <f t="shared" si="31"/>
        <v>SGCC</v>
      </c>
      <c r="BI1003" s="47" t="str">
        <f t="shared" si="30"/>
        <v>Z08</v>
      </c>
      <c r="BJ1003" s="47">
        <v>1219</v>
      </c>
    </row>
    <row r="1004" spans="1:62" hidden="1">
      <c r="A1004" s="61" t="b">
        <v>0</v>
      </c>
      <c r="B1004" s="62">
        <v>13426</v>
      </c>
      <c r="C1004" s="61" t="s">
        <v>1702</v>
      </c>
      <c r="D1004" s="61" t="s">
        <v>5412</v>
      </c>
      <c r="E1004" s="61" t="s">
        <v>7255</v>
      </c>
      <c r="F1004" s="61" t="s">
        <v>6224</v>
      </c>
      <c r="G1004" s="62" t="s">
        <v>1702</v>
      </c>
      <c r="H1004" s="61" t="s">
        <v>7256</v>
      </c>
      <c r="I1004" s="61" t="s">
        <v>1675</v>
      </c>
      <c r="J1004" s="61" t="s">
        <v>5413</v>
      </c>
      <c r="K1004" s="61" t="s">
        <v>7255</v>
      </c>
      <c r="L1004" s="61" t="s">
        <v>2032</v>
      </c>
      <c r="M1004" s="61" t="s">
        <v>1894</v>
      </c>
      <c r="N1004" s="61" t="s">
        <v>1702</v>
      </c>
      <c r="O1004" s="61" t="s">
        <v>1947</v>
      </c>
      <c r="P1004" s="61">
        <v>0.8</v>
      </c>
      <c r="Q1004" s="61">
        <v>340</v>
      </c>
      <c r="R1004" s="61">
        <v>1023</v>
      </c>
      <c r="S1004" s="61" t="s">
        <v>6161</v>
      </c>
      <c r="T1004" s="61" t="s">
        <v>6161</v>
      </c>
      <c r="U1004" s="61" t="s">
        <v>2041</v>
      </c>
      <c r="V1004" s="61" t="s">
        <v>7257</v>
      </c>
      <c r="W1004" s="61" t="s">
        <v>1938</v>
      </c>
      <c r="X1004" s="61" t="s">
        <v>1447</v>
      </c>
      <c r="Y1004" s="61" t="s">
        <v>5407</v>
      </c>
      <c r="Z1004" s="62">
        <v>3</v>
      </c>
      <c r="AA1004" s="61">
        <v>7</v>
      </c>
      <c r="AB1004" s="62">
        <v>3</v>
      </c>
      <c r="AC1004" s="61">
        <v>7</v>
      </c>
      <c r="AD1004" s="62">
        <v>3</v>
      </c>
      <c r="AE1004" s="61">
        <v>7</v>
      </c>
      <c r="AF1004" s="61" t="s">
        <v>2042</v>
      </c>
      <c r="AG1004" s="61" t="s">
        <v>1959</v>
      </c>
      <c r="AH1004" s="61" t="s">
        <v>1702</v>
      </c>
      <c r="AI1004" s="61">
        <v>0</v>
      </c>
      <c r="AJ1004" s="61" t="s">
        <v>6228</v>
      </c>
      <c r="AK1004" s="62">
        <v>2026</v>
      </c>
      <c r="AL1004" s="62">
        <v>5</v>
      </c>
      <c r="AM1004" s="62">
        <v>0</v>
      </c>
      <c r="AN1004" s="62">
        <v>0</v>
      </c>
      <c r="AO1004" s="62">
        <v>3</v>
      </c>
      <c r="AP1004" s="61" t="s">
        <v>7256</v>
      </c>
      <c r="AQ1004" s="61" t="s">
        <v>1233</v>
      </c>
      <c r="AR1004" s="61" t="s">
        <v>2625</v>
      </c>
      <c r="AS1004" s="61" t="s">
        <v>5414</v>
      </c>
      <c r="AT1004" s="61" t="s">
        <v>1702</v>
      </c>
      <c r="AU1004" s="61" t="b">
        <v>0</v>
      </c>
      <c r="AV1004" s="61" t="b">
        <v>0</v>
      </c>
      <c r="AW1004" s="61" t="s">
        <v>1702</v>
      </c>
      <c r="AX1004" s="61" t="s">
        <v>1702</v>
      </c>
      <c r="AY1004" s="61">
        <v>0</v>
      </c>
      <c r="AZ1004" s="61">
        <v>0</v>
      </c>
      <c r="BA1004" s="61">
        <v>0</v>
      </c>
      <c r="BB1004" s="61" t="s">
        <v>4941</v>
      </c>
      <c r="BC1004" s="61">
        <v>3</v>
      </c>
      <c r="BD1004" s="61" t="b">
        <v>0</v>
      </c>
      <c r="BH1004" s="47" t="str">
        <f t="shared" si="31"/>
        <v>SGCC</v>
      </c>
      <c r="BI1004" s="47" t="str">
        <f t="shared" si="30"/>
        <v>Z08</v>
      </c>
      <c r="BJ1004" s="47">
        <v>1219</v>
      </c>
    </row>
    <row r="1005" spans="1:62" hidden="1">
      <c r="A1005" s="61" t="b">
        <v>0</v>
      </c>
      <c r="B1005" s="62">
        <v>13427</v>
      </c>
      <c r="C1005" s="61" t="s">
        <v>1702</v>
      </c>
      <c r="D1005" s="61" t="s">
        <v>5412</v>
      </c>
      <c r="E1005" s="61" t="s">
        <v>7258</v>
      </c>
      <c r="F1005" s="61" t="s">
        <v>6256</v>
      </c>
      <c r="G1005" s="62" t="s">
        <v>1702</v>
      </c>
      <c r="H1005" s="61" t="s">
        <v>732</v>
      </c>
      <c r="I1005" s="61" t="s">
        <v>1675</v>
      </c>
      <c r="J1005" s="61" t="s">
        <v>5413</v>
      </c>
      <c r="K1005" s="61" t="s">
        <v>7258</v>
      </c>
      <c r="L1005" s="61" t="s">
        <v>2032</v>
      </c>
      <c r="M1005" s="61" t="s">
        <v>1894</v>
      </c>
      <c r="N1005" s="61" t="s">
        <v>1702</v>
      </c>
      <c r="O1005" s="61" t="s">
        <v>1947</v>
      </c>
      <c r="P1005" s="61">
        <v>0.8</v>
      </c>
      <c r="Q1005" s="61">
        <v>330</v>
      </c>
      <c r="R1005" s="61">
        <v>210</v>
      </c>
      <c r="S1005" s="61" t="s">
        <v>7259</v>
      </c>
      <c r="T1005" s="61" t="s">
        <v>6374</v>
      </c>
      <c r="U1005" s="61" t="s">
        <v>2041</v>
      </c>
      <c r="V1005" s="61" t="s">
        <v>7260</v>
      </c>
      <c r="W1005" s="61" t="s">
        <v>1938</v>
      </c>
      <c r="X1005" s="61" t="s">
        <v>1447</v>
      </c>
      <c r="Y1005" s="61" t="s">
        <v>5407</v>
      </c>
      <c r="Z1005" s="62">
        <v>16</v>
      </c>
      <c r="AA1005" s="61">
        <v>7</v>
      </c>
      <c r="AB1005" s="62">
        <v>16</v>
      </c>
      <c r="AC1005" s="61">
        <v>7</v>
      </c>
      <c r="AD1005" s="62">
        <v>16</v>
      </c>
      <c r="AE1005" s="61">
        <v>7</v>
      </c>
      <c r="AF1005" s="61" t="s">
        <v>2194</v>
      </c>
      <c r="AG1005" s="61" t="s">
        <v>1959</v>
      </c>
      <c r="AH1005" s="61" t="s">
        <v>1702</v>
      </c>
      <c r="AI1005" s="61">
        <v>0</v>
      </c>
      <c r="AJ1005" s="61" t="s">
        <v>6228</v>
      </c>
      <c r="AK1005" s="62">
        <v>2026</v>
      </c>
      <c r="AL1005" s="62">
        <v>5</v>
      </c>
      <c r="AM1005" s="62">
        <v>0</v>
      </c>
      <c r="AN1005" s="62">
        <v>0</v>
      </c>
      <c r="AO1005" s="62">
        <v>3</v>
      </c>
      <c r="AP1005" s="61" t="s">
        <v>732</v>
      </c>
      <c r="AQ1005" s="61" t="s">
        <v>1221</v>
      </c>
      <c r="AR1005" s="61" t="s">
        <v>6375</v>
      </c>
      <c r="AS1005" s="61" t="s">
        <v>5414</v>
      </c>
      <c r="AT1005" s="61" t="s">
        <v>1702</v>
      </c>
      <c r="AU1005" s="61" t="b">
        <v>0</v>
      </c>
      <c r="AV1005" s="61" t="b">
        <v>0</v>
      </c>
      <c r="AW1005" s="61" t="s">
        <v>1702</v>
      </c>
      <c r="AX1005" s="61" t="s">
        <v>1702</v>
      </c>
      <c r="AY1005" s="61">
        <v>0</v>
      </c>
      <c r="AZ1005" s="61">
        <v>0</v>
      </c>
      <c r="BA1005" s="61">
        <v>0</v>
      </c>
      <c r="BB1005" s="61" t="s">
        <v>4941</v>
      </c>
      <c r="BC1005" s="61">
        <v>3</v>
      </c>
      <c r="BD1005" s="61" t="b">
        <v>0</v>
      </c>
      <c r="BH1005" s="47" t="str">
        <f t="shared" si="31"/>
        <v>SGCC</v>
      </c>
      <c r="BI1005" s="47" t="str">
        <f t="shared" si="30"/>
        <v>Z08</v>
      </c>
      <c r="BJ1005" s="47">
        <v>1219</v>
      </c>
    </row>
    <row r="1006" spans="1:62" hidden="1">
      <c r="A1006" s="61" t="b">
        <v>0</v>
      </c>
      <c r="B1006" s="62">
        <v>13428</v>
      </c>
      <c r="C1006" s="61" t="s">
        <v>1702</v>
      </c>
      <c r="D1006" s="61" t="s">
        <v>5412</v>
      </c>
      <c r="E1006" s="61" t="s">
        <v>7261</v>
      </c>
      <c r="F1006" s="61" t="s">
        <v>6256</v>
      </c>
      <c r="G1006" s="62" t="s">
        <v>1702</v>
      </c>
      <c r="H1006" s="61" t="s">
        <v>732</v>
      </c>
      <c r="I1006" s="61" t="s">
        <v>1675</v>
      </c>
      <c r="J1006" s="61" t="s">
        <v>5413</v>
      </c>
      <c r="K1006" s="61" t="s">
        <v>7261</v>
      </c>
      <c r="L1006" s="61" t="s">
        <v>2032</v>
      </c>
      <c r="M1006" s="61" t="s">
        <v>1894</v>
      </c>
      <c r="N1006" s="61" t="s">
        <v>1702</v>
      </c>
      <c r="O1006" s="61" t="s">
        <v>1947</v>
      </c>
      <c r="P1006" s="61">
        <v>0.8</v>
      </c>
      <c r="Q1006" s="61">
        <v>330</v>
      </c>
      <c r="R1006" s="61">
        <v>210</v>
      </c>
      <c r="S1006" s="61" t="s">
        <v>7259</v>
      </c>
      <c r="T1006" s="61" t="s">
        <v>6374</v>
      </c>
      <c r="U1006" s="61" t="s">
        <v>2041</v>
      </c>
      <c r="V1006" s="61" t="s">
        <v>7260</v>
      </c>
      <c r="W1006" s="61" t="s">
        <v>1938</v>
      </c>
      <c r="X1006" s="61" t="s">
        <v>1447</v>
      </c>
      <c r="Y1006" s="61" t="s">
        <v>5407</v>
      </c>
      <c r="Z1006" s="62">
        <v>19</v>
      </c>
      <c r="AA1006" s="61">
        <v>9</v>
      </c>
      <c r="AB1006" s="62">
        <v>19</v>
      </c>
      <c r="AC1006" s="61">
        <v>9</v>
      </c>
      <c r="AD1006" s="62">
        <v>19</v>
      </c>
      <c r="AE1006" s="61">
        <v>9</v>
      </c>
      <c r="AF1006" s="61" t="s">
        <v>2194</v>
      </c>
      <c r="AG1006" s="61" t="s">
        <v>1959</v>
      </c>
      <c r="AH1006" s="61" t="s">
        <v>1702</v>
      </c>
      <c r="AI1006" s="61">
        <v>0</v>
      </c>
      <c r="AJ1006" s="61" t="s">
        <v>6228</v>
      </c>
      <c r="AK1006" s="62">
        <v>2026</v>
      </c>
      <c r="AL1006" s="62">
        <v>5</v>
      </c>
      <c r="AM1006" s="62">
        <v>0</v>
      </c>
      <c r="AN1006" s="62">
        <v>0</v>
      </c>
      <c r="AO1006" s="62">
        <v>3</v>
      </c>
      <c r="AP1006" s="61" t="s">
        <v>732</v>
      </c>
      <c r="AQ1006" s="61" t="s">
        <v>1221</v>
      </c>
      <c r="AR1006" s="61" t="s">
        <v>6375</v>
      </c>
      <c r="AS1006" s="61" t="s">
        <v>5414</v>
      </c>
      <c r="AT1006" s="61" t="s">
        <v>1702</v>
      </c>
      <c r="AU1006" s="61" t="b">
        <v>0</v>
      </c>
      <c r="AV1006" s="61" t="b">
        <v>0</v>
      </c>
      <c r="AW1006" s="61" t="s">
        <v>1702</v>
      </c>
      <c r="AX1006" s="61" t="s">
        <v>1702</v>
      </c>
      <c r="AY1006" s="61">
        <v>0</v>
      </c>
      <c r="AZ1006" s="61">
        <v>0</v>
      </c>
      <c r="BA1006" s="61">
        <v>0</v>
      </c>
      <c r="BB1006" s="61" t="s">
        <v>4941</v>
      </c>
      <c r="BC1006" s="61">
        <v>3</v>
      </c>
      <c r="BD1006" s="61" t="b">
        <v>0</v>
      </c>
      <c r="BH1006" s="47" t="str">
        <f t="shared" si="31"/>
        <v>SGCC</v>
      </c>
      <c r="BI1006" s="47" t="str">
        <f t="shared" si="30"/>
        <v>Z08</v>
      </c>
      <c r="BJ1006" s="47">
        <v>1219</v>
      </c>
    </row>
    <row r="1007" spans="1:62" hidden="1">
      <c r="A1007" s="61" t="b">
        <v>0</v>
      </c>
      <c r="B1007" s="62">
        <v>13429</v>
      </c>
      <c r="C1007" s="61" t="s">
        <v>1702</v>
      </c>
      <c r="D1007" s="61" t="s">
        <v>5415</v>
      </c>
      <c r="E1007" s="61" t="s">
        <v>6163</v>
      </c>
      <c r="F1007" s="61" t="s">
        <v>5496</v>
      </c>
      <c r="G1007" s="62" t="s">
        <v>1702</v>
      </c>
      <c r="H1007" s="61" t="s">
        <v>1098</v>
      </c>
      <c r="I1007" s="61" t="s">
        <v>1675</v>
      </c>
      <c r="J1007" s="61" t="s">
        <v>5416</v>
      </c>
      <c r="K1007" s="61" t="s">
        <v>6163</v>
      </c>
      <c r="L1007" s="61" t="s">
        <v>2032</v>
      </c>
      <c r="M1007" s="61" t="s">
        <v>1894</v>
      </c>
      <c r="N1007" s="61" t="s">
        <v>1702</v>
      </c>
      <c r="O1007" s="61" t="s">
        <v>1947</v>
      </c>
      <c r="P1007" s="61">
        <v>0.8</v>
      </c>
      <c r="Q1007" s="61">
        <v>250</v>
      </c>
      <c r="R1007" s="61">
        <v>610</v>
      </c>
      <c r="S1007" s="61" t="s">
        <v>3168</v>
      </c>
      <c r="T1007" s="61" t="s">
        <v>3168</v>
      </c>
      <c r="U1007" s="61" t="s">
        <v>2041</v>
      </c>
      <c r="V1007" s="61" t="s">
        <v>6162</v>
      </c>
      <c r="W1007" s="61" t="s">
        <v>1938</v>
      </c>
      <c r="X1007" s="61" t="s">
        <v>1447</v>
      </c>
      <c r="Y1007" s="61" t="s">
        <v>5407</v>
      </c>
      <c r="Z1007" s="62">
        <v>4</v>
      </c>
      <c r="AA1007" s="61">
        <v>4</v>
      </c>
      <c r="AB1007" s="62">
        <v>4</v>
      </c>
      <c r="AC1007" s="61">
        <v>4</v>
      </c>
      <c r="AD1007" s="62">
        <v>4</v>
      </c>
      <c r="AE1007" s="61">
        <v>4</v>
      </c>
      <c r="AF1007" s="61" t="s">
        <v>2194</v>
      </c>
      <c r="AG1007" s="61" t="s">
        <v>1959</v>
      </c>
      <c r="AH1007" s="61" t="s">
        <v>1702</v>
      </c>
      <c r="AI1007" s="61">
        <v>0</v>
      </c>
      <c r="AJ1007" s="61" t="s">
        <v>5477</v>
      </c>
      <c r="AK1007" s="62">
        <v>2026</v>
      </c>
      <c r="AL1007" s="62">
        <v>4</v>
      </c>
      <c r="AM1007" s="62">
        <v>0</v>
      </c>
      <c r="AN1007" s="62">
        <v>1</v>
      </c>
      <c r="AO1007" s="62">
        <v>9</v>
      </c>
      <c r="AP1007" s="61" t="s">
        <v>1098</v>
      </c>
      <c r="AQ1007" s="61" t="s">
        <v>1221</v>
      </c>
      <c r="AR1007" s="61" t="s">
        <v>3169</v>
      </c>
      <c r="AS1007" s="61" t="s">
        <v>5417</v>
      </c>
      <c r="AT1007" s="61" t="s">
        <v>1702</v>
      </c>
      <c r="AU1007" s="61" t="b">
        <v>1</v>
      </c>
      <c r="AV1007" s="61" t="b">
        <v>0</v>
      </c>
      <c r="AW1007" s="61" t="s">
        <v>1702</v>
      </c>
      <c r="AX1007" s="61" t="s">
        <v>1702</v>
      </c>
      <c r="AY1007" s="61">
        <v>0</v>
      </c>
      <c r="AZ1007" s="61">
        <v>0</v>
      </c>
      <c r="BA1007" s="61">
        <v>0</v>
      </c>
      <c r="BB1007" s="61" t="s">
        <v>4941</v>
      </c>
      <c r="BC1007" s="61">
        <v>3</v>
      </c>
      <c r="BD1007" s="61" t="b">
        <v>0</v>
      </c>
      <c r="BH1007" s="47" t="str">
        <f t="shared" si="31"/>
        <v>SGCC</v>
      </c>
      <c r="BI1007" s="47" t="str">
        <f t="shared" si="30"/>
        <v>Z08</v>
      </c>
      <c r="BJ1007" s="47">
        <v>1219</v>
      </c>
    </row>
    <row r="1008" spans="1:62" hidden="1">
      <c r="A1008" s="61" t="b">
        <v>0</v>
      </c>
      <c r="B1008" s="62">
        <v>13430</v>
      </c>
      <c r="C1008" s="61" t="s">
        <v>1702</v>
      </c>
      <c r="D1008" s="61" t="s">
        <v>5415</v>
      </c>
      <c r="E1008" s="61" t="s">
        <v>7262</v>
      </c>
      <c r="F1008" s="61" t="s">
        <v>5489</v>
      </c>
      <c r="G1008" s="62" t="s">
        <v>1702</v>
      </c>
      <c r="H1008" s="61" t="s">
        <v>286</v>
      </c>
      <c r="I1008" s="61" t="s">
        <v>1675</v>
      </c>
      <c r="J1008" s="61" t="s">
        <v>5416</v>
      </c>
      <c r="K1008" s="61" t="s">
        <v>7262</v>
      </c>
      <c r="L1008" s="61" t="s">
        <v>2032</v>
      </c>
      <c r="M1008" s="61" t="s">
        <v>1894</v>
      </c>
      <c r="N1008" s="61" t="s">
        <v>1702</v>
      </c>
      <c r="O1008" s="61" t="s">
        <v>1947</v>
      </c>
      <c r="P1008" s="61">
        <v>0.8</v>
      </c>
      <c r="Q1008" s="61">
        <v>336</v>
      </c>
      <c r="R1008" s="61">
        <v>875.5</v>
      </c>
      <c r="S1008" s="61" t="s">
        <v>5887</v>
      </c>
      <c r="T1008" s="61" t="s">
        <v>5887</v>
      </c>
      <c r="U1008" s="61" t="s">
        <v>2041</v>
      </c>
      <c r="V1008" s="61" t="s">
        <v>7263</v>
      </c>
      <c r="W1008" s="61" t="s">
        <v>1938</v>
      </c>
      <c r="X1008" s="61" t="s">
        <v>1447</v>
      </c>
      <c r="Y1008" s="61" t="s">
        <v>5407</v>
      </c>
      <c r="Z1008" s="62">
        <v>79</v>
      </c>
      <c r="AA1008" s="61">
        <v>150</v>
      </c>
      <c r="AB1008" s="62">
        <v>79</v>
      </c>
      <c r="AC1008" s="61">
        <v>150</v>
      </c>
      <c r="AD1008" s="62">
        <v>79</v>
      </c>
      <c r="AE1008" s="61">
        <v>150</v>
      </c>
      <c r="AF1008" s="61" t="s">
        <v>2237</v>
      </c>
      <c r="AG1008" s="61" t="s">
        <v>1959</v>
      </c>
      <c r="AH1008" s="61" t="s">
        <v>1702</v>
      </c>
      <c r="AI1008" s="61">
        <v>0</v>
      </c>
      <c r="AJ1008" s="61" t="s">
        <v>7094</v>
      </c>
      <c r="AK1008" s="62">
        <v>2026</v>
      </c>
      <c r="AL1008" s="62">
        <v>4</v>
      </c>
      <c r="AM1008" s="62">
        <v>0</v>
      </c>
      <c r="AN1008" s="62">
        <v>0</v>
      </c>
      <c r="AO1008" s="62">
        <v>26</v>
      </c>
      <c r="AP1008" s="61" t="s">
        <v>286</v>
      </c>
      <c r="AQ1008" s="61" t="s">
        <v>1221</v>
      </c>
      <c r="AR1008" s="61" t="s">
        <v>5888</v>
      </c>
      <c r="AS1008" s="61" t="s">
        <v>5417</v>
      </c>
      <c r="AT1008" s="61" t="s">
        <v>1702</v>
      </c>
      <c r="AU1008" s="61" t="b">
        <v>1</v>
      </c>
      <c r="AV1008" s="61" t="b">
        <v>0</v>
      </c>
      <c r="AW1008" s="61" t="s">
        <v>1702</v>
      </c>
      <c r="AX1008" s="61" t="s">
        <v>1702</v>
      </c>
      <c r="AY1008" s="61">
        <v>0</v>
      </c>
      <c r="AZ1008" s="61">
        <v>0</v>
      </c>
      <c r="BA1008" s="61">
        <v>0</v>
      </c>
      <c r="BB1008" s="61" t="s">
        <v>4941</v>
      </c>
      <c r="BC1008" s="61">
        <v>3</v>
      </c>
      <c r="BD1008" s="61" t="b">
        <v>0</v>
      </c>
      <c r="BH1008" s="47" t="str">
        <f t="shared" si="31"/>
        <v>SGCC</v>
      </c>
      <c r="BI1008" s="47" t="str">
        <f t="shared" si="30"/>
        <v>Z08</v>
      </c>
      <c r="BJ1008" s="47">
        <v>1219</v>
      </c>
    </row>
    <row r="1009" spans="1:62" hidden="1">
      <c r="A1009" s="61" t="b">
        <v>0</v>
      </c>
      <c r="B1009" s="62">
        <v>13431</v>
      </c>
      <c r="C1009" s="61" t="s">
        <v>1702</v>
      </c>
      <c r="D1009" s="61" t="s">
        <v>5415</v>
      </c>
      <c r="E1009" s="61" t="s">
        <v>7264</v>
      </c>
      <c r="F1009" s="61" t="s">
        <v>6116</v>
      </c>
      <c r="G1009" s="62" t="s">
        <v>1702</v>
      </c>
      <c r="H1009" s="61" t="s">
        <v>140</v>
      </c>
      <c r="I1009" s="61" t="s">
        <v>1675</v>
      </c>
      <c r="J1009" s="61" t="s">
        <v>5416</v>
      </c>
      <c r="K1009" s="61" t="s">
        <v>7264</v>
      </c>
      <c r="L1009" s="61" t="s">
        <v>2032</v>
      </c>
      <c r="M1009" s="61" t="s">
        <v>1894</v>
      </c>
      <c r="N1009" s="61" t="s">
        <v>1702</v>
      </c>
      <c r="O1009" s="61" t="s">
        <v>1947</v>
      </c>
      <c r="P1009" s="61">
        <v>0.8</v>
      </c>
      <c r="Q1009" s="61">
        <v>194</v>
      </c>
      <c r="R1009" s="61">
        <v>0</v>
      </c>
      <c r="S1009" s="61" t="s">
        <v>2890</v>
      </c>
      <c r="T1009" s="61" t="s">
        <v>2890</v>
      </c>
      <c r="U1009" s="61" t="s">
        <v>2041</v>
      </c>
      <c r="V1009" s="61" t="s">
        <v>7265</v>
      </c>
      <c r="W1009" s="61" t="s">
        <v>1938</v>
      </c>
      <c r="X1009" s="61" t="s">
        <v>1447</v>
      </c>
      <c r="Y1009" s="61" t="s">
        <v>5407</v>
      </c>
      <c r="Z1009" s="62">
        <v>1</v>
      </c>
      <c r="AA1009" s="61">
        <v>224</v>
      </c>
      <c r="AB1009" s="62">
        <v>1</v>
      </c>
      <c r="AC1009" s="61">
        <v>224</v>
      </c>
      <c r="AD1009" s="62">
        <v>1</v>
      </c>
      <c r="AE1009" s="61">
        <v>224</v>
      </c>
      <c r="AF1009" s="61" t="s">
        <v>2590</v>
      </c>
      <c r="AG1009" s="61" t="s">
        <v>1959</v>
      </c>
      <c r="AH1009" s="61" t="s">
        <v>1702</v>
      </c>
      <c r="AI1009" s="61">
        <v>0</v>
      </c>
      <c r="AJ1009" s="61" t="s">
        <v>6600</v>
      </c>
      <c r="AK1009" s="62">
        <v>2026</v>
      </c>
      <c r="AL1009" s="62">
        <v>4</v>
      </c>
      <c r="AM1009" s="62">
        <v>0</v>
      </c>
      <c r="AN1009" s="62">
        <v>0</v>
      </c>
      <c r="AO1009" s="62">
        <v>28</v>
      </c>
      <c r="AP1009" s="61" t="s">
        <v>140</v>
      </c>
      <c r="AQ1009" s="61" t="s">
        <v>1221</v>
      </c>
      <c r="AR1009" s="61" t="s">
        <v>2890</v>
      </c>
      <c r="AS1009" s="61" t="s">
        <v>5417</v>
      </c>
      <c r="AT1009" s="61" t="s">
        <v>1702</v>
      </c>
      <c r="AU1009" s="61" t="b">
        <v>1</v>
      </c>
      <c r="AV1009" s="61" t="b">
        <v>0</v>
      </c>
      <c r="AW1009" s="61" t="s">
        <v>1702</v>
      </c>
      <c r="AX1009" s="61" t="s">
        <v>1702</v>
      </c>
      <c r="AY1009" s="61">
        <v>0</v>
      </c>
      <c r="AZ1009" s="61">
        <v>0</v>
      </c>
      <c r="BA1009" s="61">
        <v>0</v>
      </c>
      <c r="BB1009" s="61" t="s">
        <v>4941</v>
      </c>
      <c r="BC1009" s="61">
        <v>3</v>
      </c>
      <c r="BD1009" s="61" t="b">
        <v>0</v>
      </c>
      <c r="BH1009" s="47" t="str">
        <f t="shared" si="31"/>
        <v>SGCC</v>
      </c>
      <c r="BI1009" s="47" t="str">
        <f t="shared" si="30"/>
        <v>Z08</v>
      </c>
      <c r="BJ1009" s="47">
        <v>1219</v>
      </c>
    </row>
    <row r="1010" spans="1:62" hidden="1">
      <c r="A1010" s="61" t="b">
        <v>0</v>
      </c>
      <c r="B1010" s="62">
        <v>13432</v>
      </c>
      <c r="C1010" s="61" t="s">
        <v>1702</v>
      </c>
      <c r="D1010" s="61" t="s">
        <v>5415</v>
      </c>
      <c r="E1010" s="61" t="s">
        <v>7266</v>
      </c>
      <c r="F1010" s="61" t="s">
        <v>5481</v>
      </c>
      <c r="G1010" s="62" t="s">
        <v>1702</v>
      </c>
      <c r="H1010" s="61" t="s">
        <v>403</v>
      </c>
      <c r="I1010" s="61" t="s">
        <v>1675</v>
      </c>
      <c r="J1010" s="61" t="s">
        <v>5416</v>
      </c>
      <c r="K1010" s="61" t="s">
        <v>7266</v>
      </c>
      <c r="L1010" s="61" t="s">
        <v>2032</v>
      </c>
      <c r="M1010" s="61" t="s">
        <v>1894</v>
      </c>
      <c r="N1010" s="61" t="s">
        <v>1702</v>
      </c>
      <c r="O1010" s="61" t="s">
        <v>1947</v>
      </c>
      <c r="P1010" s="61">
        <v>0.8</v>
      </c>
      <c r="Q1010" s="61">
        <v>322</v>
      </c>
      <c r="R1010" s="61">
        <v>1017</v>
      </c>
      <c r="S1010" s="61" t="s">
        <v>6344</v>
      </c>
      <c r="T1010" s="61" t="s">
        <v>6344</v>
      </c>
      <c r="U1010" s="61" t="s">
        <v>2041</v>
      </c>
      <c r="V1010" s="61" t="s">
        <v>7267</v>
      </c>
      <c r="W1010" s="61" t="s">
        <v>1938</v>
      </c>
      <c r="X1010" s="61" t="s">
        <v>1447</v>
      </c>
      <c r="Y1010" s="61" t="s">
        <v>5407</v>
      </c>
      <c r="Z1010" s="62">
        <v>230</v>
      </c>
      <c r="AA1010" s="61">
        <v>478</v>
      </c>
      <c r="AB1010" s="62">
        <v>230</v>
      </c>
      <c r="AC1010" s="61">
        <v>478</v>
      </c>
      <c r="AD1010" s="62">
        <v>230</v>
      </c>
      <c r="AE1010" s="61">
        <v>478</v>
      </c>
      <c r="AF1010" s="61" t="s">
        <v>2392</v>
      </c>
      <c r="AG1010" s="61" t="s">
        <v>1959</v>
      </c>
      <c r="AH1010" s="61" t="s">
        <v>1702</v>
      </c>
      <c r="AI1010" s="61">
        <v>0</v>
      </c>
      <c r="AJ1010" s="61" t="s">
        <v>6228</v>
      </c>
      <c r="AK1010" s="62">
        <v>2026</v>
      </c>
      <c r="AL1010" s="62">
        <v>5</v>
      </c>
      <c r="AM1010" s="62">
        <v>0</v>
      </c>
      <c r="AN1010" s="62">
        <v>0</v>
      </c>
      <c r="AO1010" s="62">
        <v>3</v>
      </c>
      <c r="AP1010" s="61" t="s">
        <v>403</v>
      </c>
      <c r="AQ1010" s="61" t="s">
        <v>1221</v>
      </c>
      <c r="AR1010" s="61" t="s">
        <v>6345</v>
      </c>
      <c r="AS1010" s="61" t="s">
        <v>5417</v>
      </c>
      <c r="AT1010" s="61" t="s">
        <v>1702</v>
      </c>
      <c r="AU1010" s="61" t="b">
        <v>0</v>
      </c>
      <c r="AV1010" s="61" t="b">
        <v>0</v>
      </c>
      <c r="AW1010" s="61" t="s">
        <v>1702</v>
      </c>
      <c r="AX1010" s="61" t="s">
        <v>1702</v>
      </c>
      <c r="AY1010" s="61">
        <v>0</v>
      </c>
      <c r="AZ1010" s="61">
        <v>0</v>
      </c>
      <c r="BA1010" s="61">
        <v>0</v>
      </c>
      <c r="BB1010" s="61" t="s">
        <v>4941</v>
      </c>
      <c r="BC1010" s="61">
        <v>3</v>
      </c>
      <c r="BD1010" s="61" t="b">
        <v>0</v>
      </c>
      <c r="BH1010" s="47" t="str">
        <f t="shared" si="31"/>
        <v>SGCC</v>
      </c>
      <c r="BI1010" s="47" t="str">
        <f t="shared" si="30"/>
        <v>Z08</v>
      </c>
      <c r="BJ1010" s="47">
        <v>1219</v>
      </c>
    </row>
    <row r="1011" spans="1:62" hidden="1">
      <c r="A1011" s="61" t="b">
        <v>0</v>
      </c>
      <c r="B1011" s="62">
        <v>13433</v>
      </c>
      <c r="C1011" s="61" t="s">
        <v>1702</v>
      </c>
      <c r="D1011" s="61" t="s">
        <v>5415</v>
      </c>
      <c r="E1011" s="61" t="s">
        <v>7268</v>
      </c>
      <c r="F1011" s="61" t="s">
        <v>5481</v>
      </c>
      <c r="G1011" s="62" t="s">
        <v>1702</v>
      </c>
      <c r="H1011" s="61" t="s">
        <v>403</v>
      </c>
      <c r="I1011" s="61" t="s">
        <v>1675</v>
      </c>
      <c r="J1011" s="61" t="s">
        <v>5416</v>
      </c>
      <c r="K1011" s="61" t="s">
        <v>7268</v>
      </c>
      <c r="L1011" s="61" t="s">
        <v>2032</v>
      </c>
      <c r="M1011" s="61" t="s">
        <v>1894</v>
      </c>
      <c r="N1011" s="61" t="s">
        <v>1702</v>
      </c>
      <c r="O1011" s="61" t="s">
        <v>1947</v>
      </c>
      <c r="P1011" s="61">
        <v>0.8</v>
      </c>
      <c r="Q1011" s="61">
        <v>322</v>
      </c>
      <c r="R1011" s="61">
        <v>1017</v>
      </c>
      <c r="S1011" s="61" t="s">
        <v>6344</v>
      </c>
      <c r="T1011" s="61" t="s">
        <v>6344</v>
      </c>
      <c r="U1011" s="61" t="s">
        <v>2041</v>
      </c>
      <c r="V1011" s="61" t="s">
        <v>7267</v>
      </c>
      <c r="W1011" s="61" t="s">
        <v>1938</v>
      </c>
      <c r="X1011" s="61" t="s">
        <v>1447</v>
      </c>
      <c r="Y1011" s="61" t="s">
        <v>5407</v>
      </c>
      <c r="Z1011" s="62">
        <v>20</v>
      </c>
      <c r="AA1011" s="61">
        <v>42</v>
      </c>
      <c r="AB1011" s="62">
        <v>20</v>
      </c>
      <c r="AC1011" s="61">
        <v>42</v>
      </c>
      <c r="AD1011" s="62">
        <v>20</v>
      </c>
      <c r="AE1011" s="61">
        <v>42</v>
      </c>
      <c r="AF1011" s="61" t="s">
        <v>2392</v>
      </c>
      <c r="AG1011" s="61" t="s">
        <v>1959</v>
      </c>
      <c r="AH1011" s="61" t="s">
        <v>1702</v>
      </c>
      <c r="AI1011" s="61">
        <v>0</v>
      </c>
      <c r="AJ1011" s="61" t="s">
        <v>6228</v>
      </c>
      <c r="AK1011" s="62">
        <v>2026</v>
      </c>
      <c r="AL1011" s="62">
        <v>5</v>
      </c>
      <c r="AM1011" s="62">
        <v>0</v>
      </c>
      <c r="AN1011" s="62">
        <v>0</v>
      </c>
      <c r="AO1011" s="62">
        <v>3</v>
      </c>
      <c r="AP1011" s="61" t="s">
        <v>403</v>
      </c>
      <c r="AQ1011" s="61" t="s">
        <v>1221</v>
      </c>
      <c r="AR1011" s="61" t="s">
        <v>6345</v>
      </c>
      <c r="AS1011" s="61" t="s">
        <v>5417</v>
      </c>
      <c r="AT1011" s="61" t="s">
        <v>1702</v>
      </c>
      <c r="AU1011" s="61" t="b">
        <v>0</v>
      </c>
      <c r="AV1011" s="61" t="b">
        <v>0</v>
      </c>
      <c r="AW1011" s="61" t="s">
        <v>1702</v>
      </c>
      <c r="AX1011" s="61" t="s">
        <v>1702</v>
      </c>
      <c r="AY1011" s="61">
        <v>0</v>
      </c>
      <c r="AZ1011" s="61">
        <v>0</v>
      </c>
      <c r="BA1011" s="61">
        <v>0</v>
      </c>
      <c r="BB1011" s="61" t="s">
        <v>4941</v>
      </c>
      <c r="BC1011" s="61">
        <v>3</v>
      </c>
      <c r="BD1011" s="61" t="b">
        <v>0</v>
      </c>
      <c r="BH1011" s="47" t="str">
        <f t="shared" si="31"/>
        <v>SGCC</v>
      </c>
      <c r="BI1011" s="47" t="str">
        <f t="shared" si="30"/>
        <v>Z08</v>
      </c>
      <c r="BJ1011" s="47">
        <v>1219</v>
      </c>
    </row>
    <row r="1012" spans="1:62" hidden="1">
      <c r="A1012" s="61" t="b">
        <v>0</v>
      </c>
      <c r="B1012" s="62">
        <v>13434</v>
      </c>
      <c r="C1012" s="61" t="s">
        <v>1702</v>
      </c>
      <c r="D1012" s="61" t="s">
        <v>5418</v>
      </c>
      <c r="E1012" s="61" t="s">
        <v>7269</v>
      </c>
      <c r="F1012" s="61" t="s">
        <v>5561</v>
      </c>
      <c r="G1012" s="62" t="s">
        <v>1702</v>
      </c>
      <c r="H1012" s="61" t="s">
        <v>419</v>
      </c>
      <c r="I1012" s="61" t="s">
        <v>1675</v>
      </c>
      <c r="J1012" s="61" t="s">
        <v>5419</v>
      </c>
      <c r="K1012" s="61" t="s">
        <v>7269</v>
      </c>
      <c r="L1012" s="61" t="s">
        <v>2032</v>
      </c>
      <c r="M1012" s="61" t="s">
        <v>1894</v>
      </c>
      <c r="N1012" s="61" t="s">
        <v>1702</v>
      </c>
      <c r="O1012" s="61" t="s">
        <v>1947</v>
      </c>
      <c r="P1012" s="61">
        <v>0.8</v>
      </c>
      <c r="Q1012" s="61">
        <v>330</v>
      </c>
      <c r="R1012" s="61">
        <v>340</v>
      </c>
      <c r="S1012" s="61" t="s">
        <v>6444</v>
      </c>
      <c r="T1012" s="61" t="s">
        <v>1702</v>
      </c>
      <c r="U1012" s="61" t="s">
        <v>2041</v>
      </c>
      <c r="V1012" s="61" t="s">
        <v>7270</v>
      </c>
      <c r="W1012" s="61" t="s">
        <v>1938</v>
      </c>
      <c r="X1012" s="61" t="s">
        <v>1447</v>
      </c>
      <c r="Y1012" s="61" t="s">
        <v>5407</v>
      </c>
      <c r="Z1012" s="62">
        <v>168</v>
      </c>
      <c r="AA1012" s="61">
        <v>120</v>
      </c>
      <c r="AB1012" s="62">
        <v>168</v>
      </c>
      <c r="AC1012" s="61">
        <v>120</v>
      </c>
      <c r="AD1012" s="62">
        <v>168</v>
      </c>
      <c r="AE1012" s="61">
        <v>120</v>
      </c>
      <c r="AF1012" s="61" t="s">
        <v>2367</v>
      </c>
      <c r="AG1012" s="61" t="s">
        <v>1959</v>
      </c>
      <c r="AH1012" s="61" t="s">
        <v>1702</v>
      </c>
      <c r="AI1012" s="61">
        <v>0</v>
      </c>
      <c r="AJ1012" s="61" t="s">
        <v>7094</v>
      </c>
      <c r="AK1012" s="62">
        <v>2026</v>
      </c>
      <c r="AL1012" s="62">
        <v>4</v>
      </c>
      <c r="AM1012" s="62">
        <v>0</v>
      </c>
      <c r="AN1012" s="62">
        <v>0</v>
      </c>
      <c r="AO1012" s="62">
        <v>26</v>
      </c>
      <c r="AP1012" s="61" t="s">
        <v>419</v>
      </c>
      <c r="AQ1012" s="61" t="s">
        <v>1227</v>
      </c>
      <c r="AR1012" s="61" t="s">
        <v>7271</v>
      </c>
      <c r="AS1012" s="61" t="s">
        <v>5420</v>
      </c>
      <c r="AT1012" s="61" t="s">
        <v>1702</v>
      </c>
      <c r="AU1012" s="61" t="b">
        <v>1</v>
      </c>
      <c r="AV1012" s="61" t="b">
        <v>0</v>
      </c>
      <c r="AW1012" s="61" t="s">
        <v>1702</v>
      </c>
      <c r="AX1012" s="61" t="s">
        <v>1702</v>
      </c>
      <c r="AY1012" s="61">
        <v>0</v>
      </c>
      <c r="AZ1012" s="61">
        <v>0</v>
      </c>
      <c r="BA1012" s="61">
        <v>0</v>
      </c>
      <c r="BB1012" s="61" t="s">
        <v>4941</v>
      </c>
      <c r="BC1012" s="61">
        <v>3</v>
      </c>
      <c r="BD1012" s="61" t="b">
        <v>0</v>
      </c>
      <c r="BH1012" s="47" t="str">
        <f t="shared" si="31"/>
        <v>SGCC</v>
      </c>
      <c r="BI1012" s="47" t="str">
        <f t="shared" si="30"/>
        <v>Z08</v>
      </c>
      <c r="BJ1012" s="47">
        <v>1219</v>
      </c>
    </row>
    <row r="1013" spans="1:62" hidden="1">
      <c r="A1013" s="61" t="b">
        <v>0</v>
      </c>
      <c r="B1013" s="62">
        <v>13435</v>
      </c>
      <c r="C1013" s="61" t="s">
        <v>1702</v>
      </c>
      <c r="D1013" s="61" t="s">
        <v>5421</v>
      </c>
      <c r="E1013" s="61" t="s">
        <v>7272</v>
      </c>
      <c r="F1013" s="61" t="s">
        <v>6204</v>
      </c>
      <c r="G1013" s="62" t="s">
        <v>1702</v>
      </c>
      <c r="H1013" s="61" t="s">
        <v>1533</v>
      </c>
      <c r="I1013" s="61" t="s">
        <v>1675</v>
      </c>
      <c r="J1013" s="61" t="s">
        <v>5422</v>
      </c>
      <c r="K1013" s="61" t="s">
        <v>7272</v>
      </c>
      <c r="L1013" s="61" t="s">
        <v>2032</v>
      </c>
      <c r="M1013" s="61" t="s">
        <v>1894</v>
      </c>
      <c r="N1013" s="61" t="s">
        <v>1702</v>
      </c>
      <c r="O1013" s="61" t="s">
        <v>1947</v>
      </c>
      <c r="P1013" s="61">
        <v>0.8</v>
      </c>
      <c r="Q1013" s="61">
        <v>340</v>
      </c>
      <c r="R1013" s="61">
        <v>1023</v>
      </c>
      <c r="S1013" s="61" t="s">
        <v>6161</v>
      </c>
      <c r="T1013" s="61" t="s">
        <v>6161</v>
      </c>
      <c r="U1013" s="61" t="s">
        <v>2041</v>
      </c>
      <c r="V1013" s="61" t="s">
        <v>7273</v>
      </c>
      <c r="W1013" s="61" t="s">
        <v>1938</v>
      </c>
      <c r="X1013" s="61" t="s">
        <v>1447</v>
      </c>
      <c r="Y1013" s="61" t="s">
        <v>5407</v>
      </c>
      <c r="Z1013" s="62">
        <v>2</v>
      </c>
      <c r="AA1013" s="61">
        <v>2</v>
      </c>
      <c r="AB1013" s="62">
        <v>2</v>
      </c>
      <c r="AC1013" s="61">
        <v>2</v>
      </c>
      <c r="AD1013" s="62">
        <v>2</v>
      </c>
      <c r="AE1013" s="61">
        <v>2</v>
      </c>
      <c r="AF1013" s="61" t="s">
        <v>2042</v>
      </c>
      <c r="AG1013" s="61" t="s">
        <v>1959</v>
      </c>
      <c r="AH1013" s="61" t="s">
        <v>1702</v>
      </c>
      <c r="AI1013" s="61">
        <v>0</v>
      </c>
      <c r="AJ1013" s="61" t="s">
        <v>6274</v>
      </c>
      <c r="AK1013" s="62">
        <v>2026</v>
      </c>
      <c r="AL1013" s="62">
        <v>4</v>
      </c>
      <c r="AM1013" s="62">
        <v>0</v>
      </c>
      <c r="AN1013" s="62">
        <v>0</v>
      </c>
      <c r="AO1013" s="62">
        <v>20</v>
      </c>
      <c r="AP1013" s="61" t="s">
        <v>1533</v>
      </c>
      <c r="AQ1013" s="61" t="s">
        <v>1233</v>
      </c>
      <c r="AR1013" s="61" t="s">
        <v>2625</v>
      </c>
      <c r="AS1013" s="61" t="s">
        <v>5423</v>
      </c>
      <c r="AT1013" s="61" t="s">
        <v>1702</v>
      </c>
      <c r="AU1013" s="61" t="b">
        <v>1</v>
      </c>
      <c r="AV1013" s="61" t="b">
        <v>0</v>
      </c>
      <c r="AW1013" s="61" t="s">
        <v>1702</v>
      </c>
      <c r="AX1013" s="61" t="s">
        <v>1702</v>
      </c>
      <c r="AY1013" s="61">
        <v>0</v>
      </c>
      <c r="AZ1013" s="61">
        <v>0</v>
      </c>
      <c r="BA1013" s="61">
        <v>0</v>
      </c>
      <c r="BB1013" s="61" t="s">
        <v>4941</v>
      </c>
      <c r="BC1013" s="61">
        <v>3</v>
      </c>
      <c r="BD1013" s="61" t="b">
        <v>0</v>
      </c>
      <c r="BH1013" s="47" t="str">
        <f t="shared" si="31"/>
        <v>SGCC</v>
      </c>
      <c r="BI1013" s="47" t="str">
        <f t="shared" si="30"/>
        <v>Z08</v>
      </c>
      <c r="BJ1013" s="47">
        <v>1219</v>
      </c>
    </row>
    <row r="1014" spans="1:62" hidden="1">
      <c r="A1014" s="61" t="b">
        <v>0</v>
      </c>
      <c r="B1014" s="62">
        <v>13436</v>
      </c>
      <c r="C1014" s="61" t="s">
        <v>1702</v>
      </c>
      <c r="D1014" s="61" t="s">
        <v>5421</v>
      </c>
      <c r="E1014" s="61" t="s">
        <v>7274</v>
      </c>
      <c r="F1014" s="61" t="s">
        <v>6204</v>
      </c>
      <c r="G1014" s="62" t="s">
        <v>1702</v>
      </c>
      <c r="H1014" s="61" t="s">
        <v>898</v>
      </c>
      <c r="I1014" s="61" t="s">
        <v>1675</v>
      </c>
      <c r="J1014" s="61" t="s">
        <v>5422</v>
      </c>
      <c r="K1014" s="61" t="s">
        <v>7274</v>
      </c>
      <c r="L1014" s="61" t="s">
        <v>2032</v>
      </c>
      <c r="M1014" s="61" t="s">
        <v>1894</v>
      </c>
      <c r="N1014" s="61" t="s">
        <v>1702</v>
      </c>
      <c r="O1014" s="61" t="s">
        <v>1947</v>
      </c>
      <c r="P1014" s="61">
        <v>0.8</v>
      </c>
      <c r="Q1014" s="61">
        <v>290</v>
      </c>
      <c r="R1014" s="61">
        <v>345</v>
      </c>
      <c r="S1014" s="61" t="s">
        <v>6156</v>
      </c>
      <c r="T1014" s="61" t="s">
        <v>1702</v>
      </c>
      <c r="U1014" s="61" t="s">
        <v>2041</v>
      </c>
      <c r="V1014" s="61" t="s">
        <v>7275</v>
      </c>
      <c r="W1014" s="61" t="s">
        <v>1938</v>
      </c>
      <c r="X1014" s="61" t="s">
        <v>1447</v>
      </c>
      <c r="Y1014" s="61" t="s">
        <v>5407</v>
      </c>
      <c r="Z1014" s="62">
        <v>400</v>
      </c>
      <c r="AA1014" s="61">
        <v>258</v>
      </c>
      <c r="AB1014" s="62">
        <v>400</v>
      </c>
      <c r="AC1014" s="61">
        <v>258</v>
      </c>
      <c r="AD1014" s="62">
        <v>400</v>
      </c>
      <c r="AE1014" s="61">
        <v>258</v>
      </c>
      <c r="AF1014" s="61" t="s">
        <v>2070</v>
      </c>
      <c r="AG1014" s="61" t="s">
        <v>1959</v>
      </c>
      <c r="AH1014" s="61" t="s">
        <v>1702</v>
      </c>
      <c r="AI1014" s="61">
        <v>0</v>
      </c>
      <c r="AJ1014" s="61" t="s">
        <v>6683</v>
      </c>
      <c r="AK1014" s="62">
        <v>2026</v>
      </c>
      <c r="AL1014" s="62">
        <v>4</v>
      </c>
      <c r="AM1014" s="62">
        <v>0</v>
      </c>
      <c r="AN1014" s="62">
        <v>0</v>
      </c>
      <c r="AO1014" s="62">
        <v>21</v>
      </c>
      <c r="AP1014" s="61" t="s">
        <v>898</v>
      </c>
      <c r="AQ1014" s="61" t="s">
        <v>1221</v>
      </c>
      <c r="AR1014" s="61" t="s">
        <v>6157</v>
      </c>
      <c r="AS1014" s="61" t="s">
        <v>5423</v>
      </c>
      <c r="AT1014" s="61" t="s">
        <v>1702</v>
      </c>
      <c r="AU1014" s="61" t="b">
        <v>1</v>
      </c>
      <c r="AV1014" s="61" t="b">
        <v>0</v>
      </c>
      <c r="AW1014" s="61" t="s">
        <v>1702</v>
      </c>
      <c r="AX1014" s="61" t="s">
        <v>1702</v>
      </c>
      <c r="AY1014" s="61">
        <v>0</v>
      </c>
      <c r="AZ1014" s="61">
        <v>0</v>
      </c>
      <c r="BA1014" s="61">
        <v>0</v>
      </c>
      <c r="BB1014" s="61" t="s">
        <v>4941</v>
      </c>
      <c r="BC1014" s="61">
        <v>3</v>
      </c>
      <c r="BD1014" s="61" t="b">
        <v>0</v>
      </c>
      <c r="BH1014" s="47" t="str">
        <f t="shared" si="31"/>
        <v>SGCC</v>
      </c>
      <c r="BI1014" s="47" t="str">
        <f t="shared" si="30"/>
        <v>Z08</v>
      </c>
      <c r="BJ1014" s="47">
        <v>1219</v>
      </c>
    </row>
    <row r="1015" spans="1:62" hidden="1">
      <c r="A1015" s="61" t="b">
        <v>0</v>
      </c>
      <c r="B1015" s="62">
        <v>13437</v>
      </c>
      <c r="C1015" s="61" t="s">
        <v>1702</v>
      </c>
      <c r="D1015" s="61" t="s">
        <v>5421</v>
      </c>
      <c r="E1015" s="61" t="s">
        <v>7276</v>
      </c>
      <c r="F1015" s="61" t="s">
        <v>6224</v>
      </c>
      <c r="G1015" s="62" t="s">
        <v>1702</v>
      </c>
      <c r="H1015" s="61" t="s">
        <v>197</v>
      </c>
      <c r="I1015" s="61" t="s">
        <v>1675</v>
      </c>
      <c r="J1015" s="61" t="s">
        <v>5422</v>
      </c>
      <c r="K1015" s="61" t="s">
        <v>7277</v>
      </c>
      <c r="L1015" s="61" t="s">
        <v>2032</v>
      </c>
      <c r="M1015" s="61" t="s">
        <v>1894</v>
      </c>
      <c r="N1015" s="61" t="s">
        <v>1702</v>
      </c>
      <c r="O1015" s="61" t="s">
        <v>1947</v>
      </c>
      <c r="P1015" s="61">
        <v>0.8</v>
      </c>
      <c r="Q1015" s="61">
        <v>237</v>
      </c>
      <c r="R1015" s="61">
        <v>243</v>
      </c>
      <c r="S1015" s="61" t="s">
        <v>4582</v>
      </c>
      <c r="T1015" s="61" t="s">
        <v>4582</v>
      </c>
      <c r="U1015" s="61" t="s">
        <v>2041</v>
      </c>
      <c r="V1015" s="61" t="s">
        <v>7278</v>
      </c>
      <c r="W1015" s="61" t="s">
        <v>1938</v>
      </c>
      <c r="X1015" s="61" t="s">
        <v>1447</v>
      </c>
      <c r="Y1015" s="61" t="s">
        <v>5407</v>
      </c>
      <c r="Z1015" s="62">
        <v>500</v>
      </c>
      <c r="AA1015" s="61">
        <v>182</v>
      </c>
      <c r="AB1015" s="62">
        <v>500</v>
      </c>
      <c r="AC1015" s="61">
        <v>182</v>
      </c>
      <c r="AD1015" s="62">
        <v>500</v>
      </c>
      <c r="AE1015" s="61">
        <v>182</v>
      </c>
      <c r="AF1015" s="61" t="s">
        <v>2410</v>
      </c>
      <c r="AG1015" s="61" t="s">
        <v>3734</v>
      </c>
      <c r="AH1015" s="61" t="s">
        <v>7279</v>
      </c>
      <c r="AI1015" s="61">
        <v>0</v>
      </c>
      <c r="AJ1015" s="61" t="s">
        <v>6724</v>
      </c>
      <c r="AK1015" s="62">
        <v>2026</v>
      </c>
      <c r="AL1015" s="62">
        <v>5</v>
      </c>
      <c r="AM1015" s="62">
        <v>0</v>
      </c>
      <c r="AN1015" s="62">
        <v>0</v>
      </c>
      <c r="AO1015" s="62">
        <v>11</v>
      </c>
      <c r="AP1015" s="61" t="s">
        <v>197</v>
      </c>
      <c r="AQ1015" s="61" t="s">
        <v>1221</v>
      </c>
      <c r="AR1015" s="61" t="s">
        <v>4583</v>
      </c>
      <c r="AS1015" s="61" t="s">
        <v>5423</v>
      </c>
      <c r="AT1015" s="61" t="s">
        <v>1702</v>
      </c>
      <c r="AU1015" s="61" t="b">
        <v>0</v>
      </c>
      <c r="AV1015" s="61" t="b">
        <v>0</v>
      </c>
      <c r="AW1015" s="61" t="s">
        <v>1702</v>
      </c>
      <c r="AX1015" s="61" t="s">
        <v>1702</v>
      </c>
      <c r="AY1015" s="61">
        <v>0</v>
      </c>
      <c r="AZ1015" s="61">
        <v>0</v>
      </c>
      <c r="BA1015" s="61">
        <v>0</v>
      </c>
      <c r="BB1015" s="61" t="s">
        <v>4941</v>
      </c>
      <c r="BC1015" s="61">
        <v>3</v>
      </c>
      <c r="BD1015" s="61" t="b">
        <v>0</v>
      </c>
      <c r="BH1015" s="47" t="str">
        <f t="shared" si="31"/>
        <v>SGCC</v>
      </c>
      <c r="BI1015" s="47" t="str">
        <f t="shared" si="30"/>
        <v>Z08</v>
      </c>
      <c r="BJ1015" s="47">
        <v>1219</v>
      </c>
    </row>
    <row r="1016" spans="1:62" hidden="1">
      <c r="A1016" s="61" t="b">
        <v>0</v>
      </c>
      <c r="B1016" s="62">
        <v>13438</v>
      </c>
      <c r="C1016" s="61" t="s">
        <v>1702</v>
      </c>
      <c r="D1016" s="61" t="s">
        <v>5421</v>
      </c>
      <c r="E1016" s="61" t="s">
        <v>7280</v>
      </c>
      <c r="F1016" s="61" t="s">
        <v>6253</v>
      </c>
      <c r="G1016" s="62" t="s">
        <v>1702</v>
      </c>
      <c r="H1016" s="61" t="s">
        <v>353</v>
      </c>
      <c r="I1016" s="61" t="s">
        <v>1675</v>
      </c>
      <c r="J1016" s="61" t="s">
        <v>5422</v>
      </c>
      <c r="K1016" s="61" t="s">
        <v>7280</v>
      </c>
      <c r="L1016" s="61" t="s">
        <v>2032</v>
      </c>
      <c r="M1016" s="61" t="s">
        <v>1894</v>
      </c>
      <c r="N1016" s="61" t="s">
        <v>1702</v>
      </c>
      <c r="O1016" s="61" t="s">
        <v>1947</v>
      </c>
      <c r="P1016" s="61">
        <v>0.8</v>
      </c>
      <c r="Q1016" s="61">
        <v>150</v>
      </c>
      <c r="R1016" s="61">
        <v>491</v>
      </c>
      <c r="S1016" s="61" t="s">
        <v>5113</v>
      </c>
      <c r="T1016" s="61" t="s">
        <v>5114</v>
      </c>
      <c r="U1016" s="61" t="s">
        <v>2041</v>
      </c>
      <c r="V1016" s="61" t="s">
        <v>7281</v>
      </c>
      <c r="W1016" s="61" t="s">
        <v>1938</v>
      </c>
      <c r="X1016" s="61" t="s">
        <v>1447</v>
      </c>
      <c r="Y1016" s="61" t="s">
        <v>5407</v>
      </c>
      <c r="Z1016" s="62">
        <v>62</v>
      </c>
      <c r="AA1016" s="61">
        <v>28</v>
      </c>
      <c r="AB1016" s="62">
        <v>62</v>
      </c>
      <c r="AC1016" s="61">
        <v>28</v>
      </c>
      <c r="AD1016" s="62">
        <v>62</v>
      </c>
      <c r="AE1016" s="61">
        <v>28</v>
      </c>
      <c r="AF1016" s="61" t="s">
        <v>2194</v>
      </c>
      <c r="AG1016" s="61" t="s">
        <v>1959</v>
      </c>
      <c r="AH1016" s="61" t="s">
        <v>1702</v>
      </c>
      <c r="AI1016" s="61">
        <v>0</v>
      </c>
      <c r="AJ1016" s="61" t="s">
        <v>6836</v>
      </c>
      <c r="AK1016" s="62">
        <v>2026</v>
      </c>
      <c r="AL1016" s="62">
        <v>5</v>
      </c>
      <c r="AM1016" s="62">
        <v>0</v>
      </c>
      <c r="AN1016" s="62">
        <v>0</v>
      </c>
      <c r="AO1016" s="62">
        <v>7</v>
      </c>
      <c r="AP1016" s="61" t="s">
        <v>353</v>
      </c>
      <c r="AQ1016" s="61" t="s">
        <v>1221</v>
      </c>
      <c r="AR1016" s="61" t="s">
        <v>3393</v>
      </c>
      <c r="AS1016" s="61" t="s">
        <v>5423</v>
      </c>
      <c r="AT1016" s="61" t="s">
        <v>1702</v>
      </c>
      <c r="AU1016" s="61" t="b">
        <v>0</v>
      </c>
      <c r="AV1016" s="61" t="b">
        <v>0</v>
      </c>
      <c r="AW1016" s="61" t="s">
        <v>1702</v>
      </c>
      <c r="AX1016" s="61" t="s">
        <v>1702</v>
      </c>
      <c r="AY1016" s="61">
        <v>0</v>
      </c>
      <c r="AZ1016" s="61">
        <v>0</v>
      </c>
      <c r="BA1016" s="61">
        <v>0</v>
      </c>
      <c r="BB1016" s="61" t="s">
        <v>4941</v>
      </c>
      <c r="BC1016" s="61">
        <v>3</v>
      </c>
      <c r="BD1016" s="61" t="b">
        <v>0</v>
      </c>
      <c r="BH1016" s="47" t="str">
        <f t="shared" si="31"/>
        <v>SGCC</v>
      </c>
      <c r="BI1016" s="47" t="str">
        <f t="shared" si="30"/>
        <v>Z08</v>
      </c>
      <c r="BJ1016" s="47">
        <v>1219</v>
      </c>
    </row>
    <row r="1017" spans="1:62" hidden="1">
      <c r="A1017" s="61" t="b">
        <v>0</v>
      </c>
      <c r="B1017" s="62">
        <v>13439</v>
      </c>
      <c r="C1017" s="61" t="s">
        <v>1702</v>
      </c>
      <c r="D1017" s="61" t="s">
        <v>5421</v>
      </c>
      <c r="E1017" s="61" t="s">
        <v>7282</v>
      </c>
      <c r="F1017" s="61" t="s">
        <v>6253</v>
      </c>
      <c r="G1017" s="62" t="s">
        <v>1702</v>
      </c>
      <c r="H1017" s="61" t="s">
        <v>353</v>
      </c>
      <c r="I1017" s="61" t="s">
        <v>1675</v>
      </c>
      <c r="J1017" s="61" t="s">
        <v>5422</v>
      </c>
      <c r="K1017" s="61" t="s">
        <v>7282</v>
      </c>
      <c r="L1017" s="61" t="s">
        <v>2032</v>
      </c>
      <c r="M1017" s="61" t="s">
        <v>1894</v>
      </c>
      <c r="N1017" s="61" t="s">
        <v>1702</v>
      </c>
      <c r="O1017" s="61" t="s">
        <v>1947</v>
      </c>
      <c r="P1017" s="61">
        <v>0.8</v>
      </c>
      <c r="Q1017" s="61">
        <v>150</v>
      </c>
      <c r="R1017" s="61">
        <v>491</v>
      </c>
      <c r="S1017" s="61" t="s">
        <v>5113</v>
      </c>
      <c r="T1017" s="61" t="s">
        <v>5114</v>
      </c>
      <c r="U1017" s="61" t="s">
        <v>2041</v>
      </c>
      <c r="V1017" s="61" t="s">
        <v>7281</v>
      </c>
      <c r="W1017" s="61" t="s">
        <v>1938</v>
      </c>
      <c r="X1017" s="61" t="s">
        <v>1447</v>
      </c>
      <c r="Y1017" s="61" t="s">
        <v>5407</v>
      </c>
      <c r="Z1017" s="62">
        <v>58</v>
      </c>
      <c r="AA1017" s="61">
        <v>27</v>
      </c>
      <c r="AB1017" s="62">
        <v>58</v>
      </c>
      <c r="AC1017" s="61">
        <v>27</v>
      </c>
      <c r="AD1017" s="62">
        <v>58</v>
      </c>
      <c r="AE1017" s="61">
        <v>27</v>
      </c>
      <c r="AF1017" s="61" t="s">
        <v>2194</v>
      </c>
      <c r="AG1017" s="61" t="s">
        <v>1959</v>
      </c>
      <c r="AH1017" s="61" t="s">
        <v>1702</v>
      </c>
      <c r="AI1017" s="61">
        <v>0</v>
      </c>
      <c r="AJ1017" s="61" t="s">
        <v>6836</v>
      </c>
      <c r="AK1017" s="62">
        <v>2026</v>
      </c>
      <c r="AL1017" s="62">
        <v>5</v>
      </c>
      <c r="AM1017" s="62">
        <v>0</v>
      </c>
      <c r="AN1017" s="62">
        <v>0</v>
      </c>
      <c r="AO1017" s="62">
        <v>7</v>
      </c>
      <c r="AP1017" s="61" t="s">
        <v>353</v>
      </c>
      <c r="AQ1017" s="61" t="s">
        <v>1221</v>
      </c>
      <c r="AR1017" s="61" t="s">
        <v>3393</v>
      </c>
      <c r="AS1017" s="61" t="s">
        <v>5423</v>
      </c>
      <c r="AT1017" s="61" t="s">
        <v>1702</v>
      </c>
      <c r="AU1017" s="61" t="b">
        <v>0</v>
      </c>
      <c r="AV1017" s="61" t="b">
        <v>0</v>
      </c>
      <c r="AW1017" s="61" t="s">
        <v>1702</v>
      </c>
      <c r="AX1017" s="61" t="s">
        <v>1702</v>
      </c>
      <c r="AY1017" s="61">
        <v>0</v>
      </c>
      <c r="AZ1017" s="61">
        <v>0</v>
      </c>
      <c r="BA1017" s="61">
        <v>0</v>
      </c>
      <c r="BB1017" s="61" t="s">
        <v>4941</v>
      </c>
      <c r="BC1017" s="61">
        <v>3</v>
      </c>
      <c r="BD1017" s="61" t="b">
        <v>0</v>
      </c>
      <c r="BH1017" s="47" t="str">
        <f t="shared" si="31"/>
        <v>SGCC</v>
      </c>
      <c r="BI1017" s="47" t="str">
        <f t="shared" si="30"/>
        <v>Z08</v>
      </c>
      <c r="BJ1017" s="47">
        <v>1219</v>
      </c>
    </row>
    <row r="1018" spans="1:62" hidden="1">
      <c r="A1018" s="61" t="b">
        <v>0</v>
      </c>
      <c r="B1018" s="62">
        <v>13440</v>
      </c>
      <c r="C1018" s="61" t="s">
        <v>1702</v>
      </c>
      <c r="D1018" s="61" t="s">
        <v>5421</v>
      </c>
      <c r="E1018" s="61" t="s">
        <v>7283</v>
      </c>
      <c r="F1018" s="61" t="s">
        <v>6224</v>
      </c>
      <c r="G1018" s="62" t="s">
        <v>1702</v>
      </c>
      <c r="H1018" s="61" t="s">
        <v>1077</v>
      </c>
      <c r="I1018" s="61" t="s">
        <v>1675</v>
      </c>
      <c r="J1018" s="61" t="s">
        <v>5422</v>
      </c>
      <c r="K1018" s="61" t="s">
        <v>7283</v>
      </c>
      <c r="L1018" s="61" t="s">
        <v>2032</v>
      </c>
      <c r="M1018" s="61" t="s">
        <v>1894</v>
      </c>
      <c r="N1018" s="61" t="s">
        <v>1702</v>
      </c>
      <c r="O1018" s="61" t="s">
        <v>1947</v>
      </c>
      <c r="P1018" s="61">
        <v>0.8</v>
      </c>
      <c r="Q1018" s="61">
        <v>215</v>
      </c>
      <c r="R1018" s="61">
        <v>310</v>
      </c>
      <c r="S1018" s="61" t="s">
        <v>6413</v>
      </c>
      <c r="T1018" s="61" t="s">
        <v>1702</v>
      </c>
      <c r="U1018" s="61" t="s">
        <v>2041</v>
      </c>
      <c r="V1018" s="61" t="s">
        <v>7284</v>
      </c>
      <c r="W1018" s="61" t="s">
        <v>1938</v>
      </c>
      <c r="X1018" s="61" t="s">
        <v>1447</v>
      </c>
      <c r="Y1018" s="61" t="s">
        <v>5407</v>
      </c>
      <c r="Z1018" s="62">
        <v>320</v>
      </c>
      <c r="AA1018" s="61">
        <v>135</v>
      </c>
      <c r="AB1018" s="62">
        <v>320</v>
      </c>
      <c r="AC1018" s="61">
        <v>135</v>
      </c>
      <c r="AD1018" s="62">
        <v>320</v>
      </c>
      <c r="AE1018" s="61">
        <v>135</v>
      </c>
      <c r="AF1018" s="61" t="s">
        <v>2037</v>
      </c>
      <c r="AG1018" s="61" t="s">
        <v>1959</v>
      </c>
      <c r="AH1018" s="61" t="s">
        <v>1702</v>
      </c>
      <c r="AI1018" s="61">
        <v>0</v>
      </c>
      <c r="AJ1018" s="61" t="s">
        <v>6229</v>
      </c>
      <c r="AK1018" s="62">
        <v>2026</v>
      </c>
      <c r="AL1018" s="62">
        <v>5</v>
      </c>
      <c r="AM1018" s="62">
        <v>0</v>
      </c>
      <c r="AN1018" s="62">
        <v>0</v>
      </c>
      <c r="AO1018" s="62">
        <v>12</v>
      </c>
      <c r="AP1018" s="61" t="s">
        <v>1077</v>
      </c>
      <c r="AQ1018" s="61" t="s">
        <v>1270</v>
      </c>
      <c r="AR1018" s="61" t="s">
        <v>6414</v>
      </c>
      <c r="AS1018" s="61" t="s">
        <v>5423</v>
      </c>
      <c r="AT1018" s="61" t="s">
        <v>1702</v>
      </c>
      <c r="AU1018" s="61" t="b">
        <v>0</v>
      </c>
      <c r="AV1018" s="61" t="b">
        <v>0</v>
      </c>
      <c r="AW1018" s="61" t="s">
        <v>1702</v>
      </c>
      <c r="AX1018" s="61" t="s">
        <v>1702</v>
      </c>
      <c r="AY1018" s="61">
        <v>0</v>
      </c>
      <c r="AZ1018" s="61">
        <v>0</v>
      </c>
      <c r="BA1018" s="61">
        <v>0</v>
      </c>
      <c r="BB1018" s="61" t="s">
        <v>4941</v>
      </c>
      <c r="BC1018" s="61">
        <v>3</v>
      </c>
      <c r="BD1018" s="61" t="b">
        <v>0</v>
      </c>
      <c r="BH1018" s="47" t="str">
        <f t="shared" si="31"/>
        <v>SGCC</v>
      </c>
      <c r="BI1018" s="47" t="str">
        <f t="shared" si="30"/>
        <v>Z08</v>
      </c>
      <c r="BJ1018" s="47">
        <v>1219</v>
      </c>
    </row>
    <row r="1019" spans="1:62" hidden="1">
      <c r="A1019" s="61" t="b">
        <v>0</v>
      </c>
      <c r="B1019" s="62">
        <v>13441</v>
      </c>
      <c r="C1019" s="61" t="s">
        <v>7285</v>
      </c>
      <c r="D1019" s="61" t="s">
        <v>5421</v>
      </c>
      <c r="E1019" s="61" t="s">
        <v>7286</v>
      </c>
      <c r="F1019" s="61" t="s">
        <v>4865</v>
      </c>
      <c r="G1019" s="62" t="s">
        <v>1702</v>
      </c>
      <c r="H1019" s="61" t="s">
        <v>188</v>
      </c>
      <c r="I1019" s="61" t="s">
        <v>1675</v>
      </c>
      <c r="J1019" s="61" t="s">
        <v>5422</v>
      </c>
      <c r="K1019" s="61" t="s">
        <v>7286</v>
      </c>
      <c r="L1019" s="61" t="s">
        <v>2032</v>
      </c>
      <c r="M1019" s="61" t="s">
        <v>1894</v>
      </c>
      <c r="N1019" s="61" t="s">
        <v>1702</v>
      </c>
      <c r="O1019" s="61" t="s">
        <v>1947</v>
      </c>
      <c r="P1019" s="61">
        <v>0.8</v>
      </c>
      <c r="Q1019" s="61">
        <v>174</v>
      </c>
      <c r="R1019" s="61">
        <v>0</v>
      </c>
      <c r="S1019" s="61" t="s">
        <v>7287</v>
      </c>
      <c r="T1019" s="61" t="s">
        <v>7287</v>
      </c>
      <c r="U1019" s="61" t="s">
        <v>2041</v>
      </c>
      <c r="V1019" s="61" t="s">
        <v>7288</v>
      </c>
      <c r="W1019" s="61" t="s">
        <v>1938</v>
      </c>
      <c r="X1019" s="61" t="s">
        <v>1447</v>
      </c>
      <c r="Y1019" s="61" t="s">
        <v>5407</v>
      </c>
      <c r="Z1019" s="62">
        <v>1</v>
      </c>
      <c r="AA1019" s="61">
        <v>372</v>
      </c>
      <c r="AB1019" s="62">
        <v>1</v>
      </c>
      <c r="AC1019" s="61">
        <v>0</v>
      </c>
      <c r="AD1019" s="62">
        <v>1</v>
      </c>
      <c r="AE1019" s="61">
        <v>372</v>
      </c>
      <c r="AF1019" s="61" t="s">
        <v>2649</v>
      </c>
      <c r="AG1019" s="61" t="s">
        <v>1958</v>
      </c>
      <c r="AH1019" s="61" t="s">
        <v>1702</v>
      </c>
      <c r="AI1019" s="61">
        <v>0</v>
      </c>
      <c r="AJ1019" s="61" t="s">
        <v>6229</v>
      </c>
      <c r="AK1019" s="62">
        <v>2026</v>
      </c>
      <c r="AL1019" s="62">
        <v>5</v>
      </c>
      <c r="AM1019" s="62">
        <v>0</v>
      </c>
      <c r="AN1019" s="62">
        <v>0</v>
      </c>
      <c r="AO1019" s="62">
        <v>12</v>
      </c>
      <c r="AP1019" s="61" t="s">
        <v>188</v>
      </c>
      <c r="AQ1019" s="61" t="s">
        <v>1221</v>
      </c>
      <c r="AR1019" s="61" t="s">
        <v>6427</v>
      </c>
      <c r="AS1019" s="61" t="s">
        <v>5423</v>
      </c>
      <c r="AT1019" s="61" t="s">
        <v>1702</v>
      </c>
      <c r="AU1019" s="61" t="b">
        <v>0</v>
      </c>
      <c r="AV1019" s="61" t="b">
        <v>0</v>
      </c>
      <c r="AW1019" s="61" t="s">
        <v>1702</v>
      </c>
      <c r="AX1019" s="61" t="s">
        <v>1702</v>
      </c>
      <c r="AY1019" s="61">
        <v>0</v>
      </c>
      <c r="AZ1019" s="61">
        <v>0</v>
      </c>
      <c r="BA1019" s="61">
        <v>0</v>
      </c>
      <c r="BB1019" s="61" t="s">
        <v>4941</v>
      </c>
      <c r="BC1019" s="61">
        <v>3</v>
      </c>
      <c r="BD1019" s="61" t="b">
        <v>0</v>
      </c>
      <c r="BH1019" s="47" t="str">
        <f t="shared" si="31"/>
        <v>SGCC</v>
      </c>
      <c r="BI1019" s="47" t="str">
        <f t="shared" si="30"/>
        <v>Z08</v>
      </c>
      <c r="BJ1019" s="47">
        <v>1219</v>
      </c>
    </row>
    <row r="1020" spans="1:62" hidden="1">
      <c r="A1020" s="61" t="b">
        <v>0</v>
      </c>
      <c r="B1020" s="62">
        <v>13442</v>
      </c>
      <c r="C1020" s="61" t="s">
        <v>1702</v>
      </c>
      <c r="D1020" s="61" t="s">
        <v>5421</v>
      </c>
      <c r="E1020" s="61" t="s">
        <v>7289</v>
      </c>
      <c r="F1020" s="61" t="s">
        <v>1702</v>
      </c>
      <c r="G1020" s="62" t="s">
        <v>1702</v>
      </c>
      <c r="H1020" s="61" t="s">
        <v>1702</v>
      </c>
      <c r="I1020" s="61" t="s">
        <v>1675</v>
      </c>
      <c r="J1020" s="61" t="s">
        <v>5422</v>
      </c>
      <c r="K1020" s="61" t="s">
        <v>7290</v>
      </c>
      <c r="L1020" s="61" t="s">
        <v>2032</v>
      </c>
      <c r="M1020" s="61" t="s">
        <v>1894</v>
      </c>
      <c r="N1020" s="61" t="s">
        <v>1702</v>
      </c>
      <c r="O1020" s="61" t="s">
        <v>1947</v>
      </c>
      <c r="P1020" s="61">
        <v>0.8</v>
      </c>
      <c r="Q1020" s="61">
        <v>237</v>
      </c>
      <c r="R1020" s="61">
        <v>243</v>
      </c>
      <c r="S1020" s="61" t="s">
        <v>4582</v>
      </c>
      <c r="T1020" s="61" t="s">
        <v>1702</v>
      </c>
      <c r="U1020" s="61" t="s">
        <v>2041</v>
      </c>
      <c r="V1020" s="61" t="s">
        <v>7278</v>
      </c>
      <c r="W1020" s="61" t="s">
        <v>1938</v>
      </c>
      <c r="X1020" s="61" t="s">
        <v>1447</v>
      </c>
      <c r="Y1020" s="61" t="s">
        <v>5407</v>
      </c>
      <c r="Z1020" s="62">
        <v>137</v>
      </c>
      <c r="AA1020" s="61">
        <v>50</v>
      </c>
      <c r="AB1020" s="62">
        <v>137</v>
      </c>
      <c r="AC1020" s="61">
        <v>50</v>
      </c>
      <c r="AD1020" s="62">
        <v>137</v>
      </c>
      <c r="AE1020" s="61">
        <v>50</v>
      </c>
      <c r="AF1020" s="61" t="s">
        <v>2410</v>
      </c>
      <c r="AG1020" s="61" t="s">
        <v>3737</v>
      </c>
      <c r="AH1020" s="61" t="s">
        <v>7291</v>
      </c>
      <c r="AI1020" s="61">
        <v>0</v>
      </c>
      <c r="AJ1020" s="61" t="s">
        <v>6724</v>
      </c>
      <c r="AK1020" s="62">
        <v>2026</v>
      </c>
      <c r="AL1020" s="62">
        <v>5</v>
      </c>
      <c r="AM1020" s="62">
        <v>0</v>
      </c>
      <c r="AN1020" s="62">
        <v>0</v>
      </c>
      <c r="AO1020" s="62">
        <v>11</v>
      </c>
      <c r="AP1020" s="61" t="s">
        <v>1702</v>
      </c>
      <c r="AQ1020" s="61" t="s">
        <v>1702</v>
      </c>
      <c r="AR1020" s="61" t="s">
        <v>1702</v>
      </c>
      <c r="AS1020" s="61" t="s">
        <v>5423</v>
      </c>
      <c r="AT1020" s="61" t="s">
        <v>1702</v>
      </c>
      <c r="AU1020" s="61" t="b">
        <v>0</v>
      </c>
      <c r="AV1020" s="61" t="b">
        <v>0</v>
      </c>
      <c r="AW1020" s="61" t="s">
        <v>1702</v>
      </c>
      <c r="AX1020" s="61" t="s">
        <v>1702</v>
      </c>
      <c r="AY1020" s="61">
        <v>0</v>
      </c>
      <c r="AZ1020" s="61">
        <v>0</v>
      </c>
      <c r="BA1020" s="61">
        <v>0</v>
      </c>
      <c r="BB1020" s="61" t="s">
        <v>4941</v>
      </c>
      <c r="BC1020" s="61">
        <v>3</v>
      </c>
      <c r="BD1020" s="61" t="b">
        <v>0</v>
      </c>
      <c r="BH1020" s="47" t="str">
        <f t="shared" si="31"/>
        <v>SGCC</v>
      </c>
      <c r="BI1020" s="47" t="str">
        <f t="shared" si="30"/>
        <v>Z08</v>
      </c>
      <c r="BJ1020" s="47">
        <v>1219</v>
      </c>
    </row>
    <row r="1021" spans="1:62" hidden="1">
      <c r="A1021" s="61" t="b">
        <v>0</v>
      </c>
      <c r="B1021" s="62">
        <v>13443</v>
      </c>
      <c r="C1021" s="61" t="s">
        <v>1702</v>
      </c>
      <c r="D1021" s="61" t="s">
        <v>5424</v>
      </c>
      <c r="E1021" s="61" t="s">
        <v>7292</v>
      </c>
      <c r="F1021" s="61" t="s">
        <v>6256</v>
      </c>
      <c r="G1021" s="62" t="s">
        <v>1702</v>
      </c>
      <c r="H1021" s="61" t="s">
        <v>710</v>
      </c>
      <c r="I1021" s="61" t="s">
        <v>1675</v>
      </c>
      <c r="J1021" s="61" t="s">
        <v>5425</v>
      </c>
      <c r="K1021" s="61" t="s">
        <v>7292</v>
      </c>
      <c r="L1021" s="61" t="s">
        <v>2032</v>
      </c>
      <c r="M1021" s="61" t="s">
        <v>1894</v>
      </c>
      <c r="N1021" s="61" t="s">
        <v>1702</v>
      </c>
      <c r="O1021" s="61" t="s">
        <v>1947</v>
      </c>
      <c r="P1021" s="61">
        <v>0.8</v>
      </c>
      <c r="Q1021" s="61">
        <v>404</v>
      </c>
      <c r="R1021" s="61">
        <v>495</v>
      </c>
      <c r="S1021" s="61" t="s">
        <v>6400</v>
      </c>
      <c r="T1021" s="61" t="s">
        <v>6400</v>
      </c>
      <c r="U1021" s="61" t="s">
        <v>2041</v>
      </c>
      <c r="V1021" s="61" t="s">
        <v>7293</v>
      </c>
      <c r="W1021" s="61" t="s">
        <v>1938</v>
      </c>
      <c r="X1021" s="61" t="s">
        <v>1447</v>
      </c>
      <c r="Y1021" s="61" t="s">
        <v>5407</v>
      </c>
      <c r="Z1021" s="62">
        <v>2</v>
      </c>
      <c r="AA1021" s="61">
        <v>2</v>
      </c>
      <c r="AB1021" s="62">
        <v>2</v>
      </c>
      <c r="AC1021" s="61">
        <v>2</v>
      </c>
      <c r="AD1021" s="62">
        <v>2</v>
      </c>
      <c r="AE1021" s="61">
        <v>2</v>
      </c>
      <c r="AF1021" s="61" t="s">
        <v>2042</v>
      </c>
      <c r="AG1021" s="61" t="s">
        <v>1959</v>
      </c>
      <c r="AH1021" s="61" t="s">
        <v>1702</v>
      </c>
      <c r="AI1021" s="61">
        <v>0</v>
      </c>
      <c r="AJ1021" s="61" t="s">
        <v>6849</v>
      </c>
      <c r="AK1021" s="62">
        <v>2026</v>
      </c>
      <c r="AL1021" s="62">
        <v>5</v>
      </c>
      <c r="AM1021" s="62">
        <v>0</v>
      </c>
      <c r="AN1021" s="62">
        <v>0</v>
      </c>
      <c r="AO1021" s="62">
        <v>14</v>
      </c>
      <c r="AP1021" s="61" t="s">
        <v>710</v>
      </c>
      <c r="AQ1021" s="61" t="s">
        <v>1221</v>
      </c>
      <c r="AR1021" s="61" t="s">
        <v>6401</v>
      </c>
      <c r="AS1021" s="61" t="s">
        <v>5420</v>
      </c>
      <c r="AT1021" s="61" t="s">
        <v>1702</v>
      </c>
      <c r="AU1021" s="61" t="b">
        <v>0</v>
      </c>
      <c r="AV1021" s="61" t="b">
        <v>0</v>
      </c>
      <c r="AW1021" s="61" t="s">
        <v>1702</v>
      </c>
      <c r="AX1021" s="61" t="s">
        <v>1702</v>
      </c>
      <c r="AY1021" s="61">
        <v>0</v>
      </c>
      <c r="AZ1021" s="61">
        <v>0</v>
      </c>
      <c r="BA1021" s="61">
        <v>0</v>
      </c>
      <c r="BB1021" s="61" t="s">
        <v>4941</v>
      </c>
      <c r="BC1021" s="61">
        <v>3</v>
      </c>
      <c r="BD1021" s="61" t="b">
        <v>0</v>
      </c>
      <c r="BH1021" s="47" t="str">
        <f t="shared" si="31"/>
        <v>SGCC</v>
      </c>
      <c r="BI1021" s="47" t="str">
        <f t="shared" si="30"/>
        <v>Z08</v>
      </c>
      <c r="BJ1021" s="47">
        <v>1219</v>
      </c>
    </row>
    <row r="1022" spans="1:62" hidden="1">
      <c r="A1022" s="61" t="b">
        <v>0</v>
      </c>
      <c r="B1022" s="62">
        <v>13444</v>
      </c>
      <c r="C1022" s="61" t="s">
        <v>1702</v>
      </c>
      <c r="D1022" s="61" t="s">
        <v>5424</v>
      </c>
      <c r="E1022" s="61" t="s">
        <v>7294</v>
      </c>
      <c r="F1022" s="61" t="s">
        <v>6224</v>
      </c>
      <c r="G1022" s="62" t="s">
        <v>1702</v>
      </c>
      <c r="H1022" s="61" t="s">
        <v>639</v>
      </c>
      <c r="I1022" s="61" t="s">
        <v>1675</v>
      </c>
      <c r="J1022" s="61" t="s">
        <v>5425</v>
      </c>
      <c r="K1022" s="61" t="s">
        <v>7294</v>
      </c>
      <c r="L1022" s="61" t="s">
        <v>2032</v>
      </c>
      <c r="M1022" s="61" t="s">
        <v>1894</v>
      </c>
      <c r="N1022" s="61" t="s">
        <v>1702</v>
      </c>
      <c r="O1022" s="61" t="s">
        <v>1947</v>
      </c>
      <c r="P1022" s="61">
        <v>0.8</v>
      </c>
      <c r="Q1022" s="61">
        <v>340</v>
      </c>
      <c r="R1022" s="61">
        <v>1023</v>
      </c>
      <c r="S1022" s="61" t="s">
        <v>6161</v>
      </c>
      <c r="T1022" s="61" t="s">
        <v>6161</v>
      </c>
      <c r="U1022" s="61" t="s">
        <v>2041</v>
      </c>
      <c r="V1022" s="61" t="s">
        <v>7295</v>
      </c>
      <c r="W1022" s="61" t="s">
        <v>1938</v>
      </c>
      <c r="X1022" s="61" t="s">
        <v>1447</v>
      </c>
      <c r="Y1022" s="61" t="s">
        <v>5407</v>
      </c>
      <c r="Z1022" s="62">
        <v>97</v>
      </c>
      <c r="AA1022" s="61">
        <v>214</v>
      </c>
      <c r="AB1022" s="62">
        <v>97</v>
      </c>
      <c r="AC1022" s="61">
        <v>214</v>
      </c>
      <c r="AD1022" s="62">
        <v>97</v>
      </c>
      <c r="AE1022" s="61">
        <v>214</v>
      </c>
      <c r="AF1022" s="61" t="s">
        <v>2576</v>
      </c>
      <c r="AG1022" s="61" t="s">
        <v>1959</v>
      </c>
      <c r="AH1022" s="61" t="s">
        <v>1702</v>
      </c>
      <c r="AI1022" s="61">
        <v>0</v>
      </c>
      <c r="AJ1022" s="61" t="s">
        <v>4220</v>
      </c>
      <c r="AK1022" s="62">
        <v>2026</v>
      </c>
      <c r="AL1022" s="62">
        <v>5</v>
      </c>
      <c r="AM1022" s="62">
        <v>0</v>
      </c>
      <c r="AN1022" s="62">
        <v>0</v>
      </c>
      <c r="AO1022" s="62">
        <v>16</v>
      </c>
      <c r="AP1022" s="61" t="s">
        <v>639</v>
      </c>
      <c r="AQ1022" s="61" t="s">
        <v>1233</v>
      </c>
      <c r="AR1022" s="61" t="s">
        <v>2625</v>
      </c>
      <c r="AS1022" s="61" t="s">
        <v>5420</v>
      </c>
      <c r="AT1022" s="61" t="s">
        <v>1702</v>
      </c>
      <c r="AU1022" s="61" t="b">
        <v>0</v>
      </c>
      <c r="AV1022" s="61" t="b">
        <v>0</v>
      </c>
      <c r="AW1022" s="61" t="s">
        <v>1702</v>
      </c>
      <c r="AX1022" s="61" t="s">
        <v>1702</v>
      </c>
      <c r="AY1022" s="61">
        <v>0</v>
      </c>
      <c r="AZ1022" s="61">
        <v>0</v>
      </c>
      <c r="BA1022" s="61">
        <v>0</v>
      </c>
      <c r="BB1022" s="61" t="s">
        <v>4941</v>
      </c>
      <c r="BC1022" s="61">
        <v>3</v>
      </c>
      <c r="BD1022" s="61" t="b">
        <v>0</v>
      </c>
      <c r="BH1022" s="47" t="str">
        <f t="shared" si="31"/>
        <v>SGCC</v>
      </c>
      <c r="BI1022" s="47" t="str">
        <f t="shared" si="30"/>
        <v>Z08</v>
      </c>
      <c r="BJ1022" s="47">
        <v>1219</v>
      </c>
    </row>
    <row r="1023" spans="1:62" hidden="1">
      <c r="A1023" s="61" t="b">
        <v>0</v>
      </c>
      <c r="B1023" s="62">
        <v>13445</v>
      </c>
      <c r="C1023" s="61" t="s">
        <v>1702</v>
      </c>
      <c r="D1023" s="61" t="s">
        <v>5424</v>
      </c>
      <c r="E1023" s="61" t="s">
        <v>7296</v>
      </c>
      <c r="F1023" s="61" t="s">
        <v>6224</v>
      </c>
      <c r="G1023" s="62" t="s">
        <v>1702</v>
      </c>
      <c r="H1023" s="61" t="s">
        <v>814</v>
      </c>
      <c r="I1023" s="61" t="s">
        <v>1675</v>
      </c>
      <c r="J1023" s="61" t="s">
        <v>5425</v>
      </c>
      <c r="K1023" s="61" t="s">
        <v>7296</v>
      </c>
      <c r="L1023" s="61" t="s">
        <v>2032</v>
      </c>
      <c r="M1023" s="61" t="s">
        <v>1894</v>
      </c>
      <c r="N1023" s="61" t="s">
        <v>1702</v>
      </c>
      <c r="O1023" s="61" t="s">
        <v>1947</v>
      </c>
      <c r="P1023" s="61">
        <v>0.8</v>
      </c>
      <c r="Q1023" s="61">
        <v>85.3</v>
      </c>
      <c r="R1023" s="61">
        <v>1250</v>
      </c>
      <c r="S1023" s="61" t="s">
        <v>5621</v>
      </c>
      <c r="T1023" s="61" t="s">
        <v>5621</v>
      </c>
      <c r="U1023" s="61" t="s">
        <v>2041</v>
      </c>
      <c r="V1023" s="61" t="s">
        <v>7297</v>
      </c>
      <c r="W1023" s="61" t="s">
        <v>1938</v>
      </c>
      <c r="X1023" s="61" t="s">
        <v>1447</v>
      </c>
      <c r="Y1023" s="61" t="s">
        <v>5407</v>
      </c>
      <c r="Z1023" s="62">
        <v>5</v>
      </c>
      <c r="AA1023" s="61">
        <v>3</v>
      </c>
      <c r="AB1023" s="62">
        <v>5</v>
      </c>
      <c r="AC1023" s="61">
        <v>3</v>
      </c>
      <c r="AD1023" s="62">
        <v>5</v>
      </c>
      <c r="AE1023" s="61">
        <v>3</v>
      </c>
      <c r="AF1023" s="61" t="s">
        <v>2237</v>
      </c>
      <c r="AG1023" s="61" t="s">
        <v>1959</v>
      </c>
      <c r="AH1023" s="61" t="s">
        <v>1702</v>
      </c>
      <c r="AI1023" s="61">
        <v>0</v>
      </c>
      <c r="AJ1023" s="61" t="s">
        <v>6222</v>
      </c>
      <c r="AK1023" s="62">
        <v>2026</v>
      </c>
      <c r="AL1023" s="62">
        <v>5</v>
      </c>
      <c r="AM1023" s="62">
        <v>0</v>
      </c>
      <c r="AN1023" s="62">
        <v>0</v>
      </c>
      <c r="AO1023" s="62">
        <v>13</v>
      </c>
      <c r="AP1023" s="61" t="s">
        <v>814</v>
      </c>
      <c r="AQ1023" s="61" t="s">
        <v>1221</v>
      </c>
      <c r="AR1023" s="61" t="s">
        <v>5622</v>
      </c>
      <c r="AS1023" s="61" t="s">
        <v>5420</v>
      </c>
      <c r="AT1023" s="61" t="s">
        <v>1702</v>
      </c>
      <c r="AU1023" s="61" t="b">
        <v>0</v>
      </c>
      <c r="AV1023" s="61" t="b">
        <v>0</v>
      </c>
      <c r="AW1023" s="61" t="s">
        <v>1702</v>
      </c>
      <c r="AX1023" s="61" t="s">
        <v>1702</v>
      </c>
      <c r="AY1023" s="61">
        <v>0</v>
      </c>
      <c r="AZ1023" s="61">
        <v>0</v>
      </c>
      <c r="BA1023" s="61">
        <v>0</v>
      </c>
      <c r="BB1023" s="61" t="s">
        <v>4941</v>
      </c>
      <c r="BC1023" s="61">
        <v>3</v>
      </c>
      <c r="BD1023" s="61" t="b">
        <v>0</v>
      </c>
      <c r="BH1023" s="47" t="str">
        <f t="shared" si="31"/>
        <v>SGCC</v>
      </c>
      <c r="BI1023" s="47" t="str">
        <f t="shared" si="30"/>
        <v>Z08</v>
      </c>
      <c r="BJ1023" s="47">
        <v>1219</v>
      </c>
    </row>
    <row r="1024" spans="1:62" hidden="1">
      <c r="A1024" s="61" t="b">
        <v>0</v>
      </c>
      <c r="B1024" s="62">
        <v>13446</v>
      </c>
      <c r="C1024" s="61" t="s">
        <v>1702</v>
      </c>
      <c r="D1024" s="61" t="s">
        <v>5424</v>
      </c>
      <c r="E1024" s="61" t="s">
        <v>7298</v>
      </c>
      <c r="F1024" s="61" t="s">
        <v>1702</v>
      </c>
      <c r="G1024" s="62" t="s">
        <v>1702</v>
      </c>
      <c r="H1024" s="61" t="s">
        <v>1702</v>
      </c>
      <c r="I1024" s="61" t="s">
        <v>1675</v>
      </c>
      <c r="J1024" s="61" t="s">
        <v>5425</v>
      </c>
      <c r="K1024" s="61" t="s">
        <v>7298</v>
      </c>
      <c r="L1024" s="61" t="s">
        <v>2032</v>
      </c>
      <c r="M1024" s="61" t="s">
        <v>1894</v>
      </c>
      <c r="N1024" s="61" t="s">
        <v>1702</v>
      </c>
      <c r="O1024" s="61" t="s">
        <v>1947</v>
      </c>
      <c r="P1024" s="61">
        <v>0.8</v>
      </c>
      <c r="Q1024" s="61">
        <v>25</v>
      </c>
      <c r="R1024" s="61">
        <v>0</v>
      </c>
      <c r="S1024" s="61" t="s">
        <v>4316</v>
      </c>
      <c r="T1024" s="61" t="s">
        <v>4316</v>
      </c>
      <c r="U1024" s="61" t="s">
        <v>2041</v>
      </c>
      <c r="V1024" s="61" t="s">
        <v>7299</v>
      </c>
      <c r="W1024" s="61" t="s">
        <v>1938</v>
      </c>
      <c r="X1024" s="61" t="s">
        <v>1447</v>
      </c>
      <c r="Y1024" s="61" t="s">
        <v>5407</v>
      </c>
      <c r="Z1024" s="62">
        <v>1</v>
      </c>
      <c r="AA1024" s="61">
        <v>85</v>
      </c>
      <c r="AB1024" s="62">
        <v>1</v>
      </c>
      <c r="AC1024" s="61">
        <v>85</v>
      </c>
      <c r="AD1024" s="62">
        <v>1</v>
      </c>
      <c r="AE1024" s="61">
        <v>85</v>
      </c>
      <c r="AF1024" s="61" t="s">
        <v>3450</v>
      </c>
      <c r="AG1024" s="61" t="s">
        <v>1958</v>
      </c>
      <c r="AH1024" s="61" t="s">
        <v>1702</v>
      </c>
      <c r="AI1024" s="61">
        <v>0</v>
      </c>
      <c r="AJ1024" s="61" t="s">
        <v>6849</v>
      </c>
      <c r="AK1024" s="62">
        <v>2026</v>
      </c>
      <c r="AL1024" s="62">
        <v>5</v>
      </c>
      <c r="AM1024" s="62">
        <v>0</v>
      </c>
      <c r="AN1024" s="62">
        <v>0</v>
      </c>
      <c r="AO1024" s="62">
        <v>14</v>
      </c>
      <c r="AP1024" s="61" t="s">
        <v>1702</v>
      </c>
      <c r="AQ1024" s="61" t="s">
        <v>1702</v>
      </c>
      <c r="AR1024" s="61" t="s">
        <v>1702</v>
      </c>
      <c r="AS1024" s="61" t="s">
        <v>5420</v>
      </c>
      <c r="AT1024" s="61" t="s">
        <v>1702</v>
      </c>
      <c r="AU1024" s="61" t="b">
        <v>0</v>
      </c>
      <c r="AV1024" s="61" t="b">
        <v>0</v>
      </c>
      <c r="AW1024" s="61" t="s">
        <v>1702</v>
      </c>
      <c r="AX1024" s="61" t="s">
        <v>1702</v>
      </c>
      <c r="AY1024" s="61">
        <v>0</v>
      </c>
      <c r="AZ1024" s="61">
        <v>0</v>
      </c>
      <c r="BA1024" s="61">
        <v>0</v>
      </c>
      <c r="BB1024" s="61" t="s">
        <v>4941</v>
      </c>
      <c r="BC1024" s="61">
        <v>3</v>
      </c>
      <c r="BD1024" s="61" t="b">
        <v>0</v>
      </c>
      <c r="BH1024" s="47" t="str">
        <f t="shared" si="31"/>
        <v>SGCC</v>
      </c>
      <c r="BI1024" s="47" t="str">
        <f t="shared" si="30"/>
        <v>Z08</v>
      </c>
      <c r="BJ1024" s="47">
        <v>1219</v>
      </c>
    </row>
    <row r="1025" spans="1:62" hidden="1">
      <c r="A1025" s="61" t="b">
        <v>0</v>
      </c>
      <c r="B1025" s="62">
        <v>13447</v>
      </c>
      <c r="C1025" s="61" t="s">
        <v>1702</v>
      </c>
      <c r="D1025" s="61" t="s">
        <v>5424</v>
      </c>
      <c r="E1025" s="61" t="s">
        <v>7300</v>
      </c>
      <c r="F1025" s="61" t="s">
        <v>6224</v>
      </c>
      <c r="G1025" s="62" t="s">
        <v>1702</v>
      </c>
      <c r="H1025" s="61" t="s">
        <v>177</v>
      </c>
      <c r="I1025" s="61" t="s">
        <v>1675</v>
      </c>
      <c r="J1025" s="61" t="s">
        <v>5425</v>
      </c>
      <c r="K1025" s="61" t="s">
        <v>7300</v>
      </c>
      <c r="L1025" s="61" t="s">
        <v>2032</v>
      </c>
      <c r="M1025" s="61" t="s">
        <v>1894</v>
      </c>
      <c r="N1025" s="61" t="s">
        <v>1702</v>
      </c>
      <c r="O1025" s="61" t="s">
        <v>1947</v>
      </c>
      <c r="P1025" s="61">
        <v>0.8</v>
      </c>
      <c r="Q1025" s="61">
        <v>44.6</v>
      </c>
      <c r="R1025" s="61">
        <v>690</v>
      </c>
      <c r="S1025" s="61" t="s">
        <v>5188</v>
      </c>
      <c r="T1025" s="61" t="s">
        <v>5188</v>
      </c>
      <c r="U1025" s="61" t="s">
        <v>2041</v>
      </c>
      <c r="V1025" s="61" t="s">
        <v>7301</v>
      </c>
      <c r="W1025" s="61" t="s">
        <v>1938</v>
      </c>
      <c r="X1025" s="61" t="s">
        <v>1447</v>
      </c>
      <c r="Y1025" s="61" t="s">
        <v>5407</v>
      </c>
      <c r="Z1025" s="62">
        <v>207</v>
      </c>
      <c r="AA1025" s="61">
        <v>39</v>
      </c>
      <c r="AB1025" s="62">
        <v>207</v>
      </c>
      <c r="AC1025" s="61">
        <v>39</v>
      </c>
      <c r="AD1025" s="62">
        <v>207</v>
      </c>
      <c r="AE1025" s="61">
        <v>39</v>
      </c>
      <c r="AF1025" s="61" t="s">
        <v>2194</v>
      </c>
      <c r="AG1025" s="61" t="s">
        <v>1959</v>
      </c>
      <c r="AH1025" s="61" t="s">
        <v>1702</v>
      </c>
      <c r="AI1025" s="61">
        <v>0</v>
      </c>
      <c r="AJ1025" s="61" t="s">
        <v>6751</v>
      </c>
      <c r="AK1025" s="62">
        <v>2026</v>
      </c>
      <c r="AL1025" s="62">
        <v>5</v>
      </c>
      <c r="AM1025" s="62">
        <v>0</v>
      </c>
      <c r="AN1025" s="62">
        <v>0</v>
      </c>
      <c r="AO1025" s="62">
        <v>2</v>
      </c>
      <c r="AP1025" s="61" t="s">
        <v>177</v>
      </c>
      <c r="AQ1025" s="61" t="s">
        <v>1221</v>
      </c>
      <c r="AR1025" s="61" t="s">
        <v>5189</v>
      </c>
      <c r="AS1025" s="61" t="s">
        <v>5420</v>
      </c>
      <c r="AT1025" s="61" t="s">
        <v>1702</v>
      </c>
      <c r="AU1025" s="61" t="b">
        <v>0</v>
      </c>
      <c r="AV1025" s="61" t="b">
        <v>0</v>
      </c>
      <c r="AW1025" s="61" t="s">
        <v>1702</v>
      </c>
      <c r="AX1025" s="61" t="s">
        <v>1702</v>
      </c>
      <c r="AY1025" s="61">
        <v>0</v>
      </c>
      <c r="AZ1025" s="61">
        <v>0</v>
      </c>
      <c r="BA1025" s="61">
        <v>0</v>
      </c>
      <c r="BB1025" s="61" t="s">
        <v>4941</v>
      </c>
      <c r="BC1025" s="61">
        <v>3</v>
      </c>
      <c r="BD1025" s="61" t="b">
        <v>0</v>
      </c>
      <c r="BH1025" s="47" t="str">
        <f t="shared" si="31"/>
        <v>SGCC</v>
      </c>
      <c r="BI1025" s="47" t="str">
        <f t="shared" si="30"/>
        <v>Z08</v>
      </c>
      <c r="BJ1025" s="47">
        <v>1219</v>
      </c>
    </row>
    <row r="1026" spans="1:62" hidden="1">
      <c r="A1026" s="61" t="b">
        <v>0</v>
      </c>
      <c r="B1026" s="62">
        <v>13448</v>
      </c>
      <c r="C1026" s="61" t="s">
        <v>1702</v>
      </c>
      <c r="D1026" s="61" t="s">
        <v>5424</v>
      </c>
      <c r="E1026" s="61" t="s">
        <v>7302</v>
      </c>
      <c r="F1026" s="61" t="s">
        <v>6253</v>
      </c>
      <c r="G1026" s="62" t="s">
        <v>1702</v>
      </c>
      <c r="H1026" s="61" t="s">
        <v>353</v>
      </c>
      <c r="I1026" s="61" t="s">
        <v>1675</v>
      </c>
      <c r="J1026" s="61" t="s">
        <v>5425</v>
      </c>
      <c r="K1026" s="61" t="s">
        <v>7302</v>
      </c>
      <c r="L1026" s="61" t="s">
        <v>2032</v>
      </c>
      <c r="M1026" s="61" t="s">
        <v>1894</v>
      </c>
      <c r="N1026" s="61" t="s">
        <v>1702</v>
      </c>
      <c r="O1026" s="61" t="s">
        <v>1947</v>
      </c>
      <c r="P1026" s="61">
        <v>0.8</v>
      </c>
      <c r="Q1026" s="61">
        <v>150</v>
      </c>
      <c r="R1026" s="61">
        <v>491</v>
      </c>
      <c r="S1026" s="61" t="s">
        <v>5113</v>
      </c>
      <c r="T1026" s="61" t="s">
        <v>5114</v>
      </c>
      <c r="U1026" s="61" t="s">
        <v>2041</v>
      </c>
      <c r="V1026" s="61" t="s">
        <v>7303</v>
      </c>
      <c r="W1026" s="61" t="s">
        <v>1938</v>
      </c>
      <c r="X1026" s="61" t="s">
        <v>1447</v>
      </c>
      <c r="Y1026" s="61" t="s">
        <v>5407</v>
      </c>
      <c r="Z1026" s="62">
        <v>55</v>
      </c>
      <c r="AA1026" s="61">
        <v>24</v>
      </c>
      <c r="AB1026" s="62">
        <v>55</v>
      </c>
      <c r="AC1026" s="61">
        <v>24</v>
      </c>
      <c r="AD1026" s="62">
        <v>55</v>
      </c>
      <c r="AE1026" s="61">
        <v>24</v>
      </c>
      <c r="AF1026" s="61" t="s">
        <v>2042</v>
      </c>
      <c r="AG1026" s="61" t="s">
        <v>1959</v>
      </c>
      <c r="AH1026" s="61" t="s">
        <v>1702</v>
      </c>
      <c r="AI1026" s="61">
        <v>0</v>
      </c>
      <c r="AJ1026" s="61" t="s">
        <v>6751</v>
      </c>
      <c r="AK1026" s="62">
        <v>2026</v>
      </c>
      <c r="AL1026" s="62">
        <v>5</v>
      </c>
      <c r="AM1026" s="62">
        <v>0</v>
      </c>
      <c r="AN1026" s="62">
        <v>0</v>
      </c>
      <c r="AO1026" s="62">
        <v>2</v>
      </c>
      <c r="AP1026" s="61" t="s">
        <v>353</v>
      </c>
      <c r="AQ1026" s="61" t="s">
        <v>1221</v>
      </c>
      <c r="AR1026" s="61" t="s">
        <v>3393</v>
      </c>
      <c r="AS1026" s="61" t="s">
        <v>5420</v>
      </c>
      <c r="AT1026" s="61" t="s">
        <v>1702</v>
      </c>
      <c r="AU1026" s="61" t="b">
        <v>0</v>
      </c>
      <c r="AV1026" s="61" t="b">
        <v>0</v>
      </c>
      <c r="AW1026" s="61" t="s">
        <v>1702</v>
      </c>
      <c r="AX1026" s="61" t="s">
        <v>1702</v>
      </c>
      <c r="AY1026" s="61">
        <v>0</v>
      </c>
      <c r="AZ1026" s="61">
        <v>0</v>
      </c>
      <c r="BA1026" s="61">
        <v>0</v>
      </c>
      <c r="BB1026" s="61" t="s">
        <v>4941</v>
      </c>
      <c r="BC1026" s="61">
        <v>3</v>
      </c>
      <c r="BD1026" s="61" t="b">
        <v>0</v>
      </c>
      <c r="BH1026" s="47" t="str">
        <f t="shared" si="31"/>
        <v>SGCC</v>
      </c>
      <c r="BI1026" s="47" t="str">
        <f t="shared" si="30"/>
        <v>Z08</v>
      </c>
      <c r="BJ1026" s="47">
        <v>1219</v>
      </c>
    </row>
    <row r="1027" spans="1:62" hidden="1">
      <c r="A1027" s="61" t="b">
        <v>0</v>
      </c>
      <c r="B1027" s="62">
        <v>13449</v>
      </c>
      <c r="C1027" s="61" t="s">
        <v>1702</v>
      </c>
      <c r="D1027" s="61" t="s">
        <v>5424</v>
      </c>
      <c r="E1027" s="61" t="s">
        <v>7304</v>
      </c>
      <c r="F1027" s="61" t="s">
        <v>6281</v>
      </c>
      <c r="G1027" s="62" t="s">
        <v>1702</v>
      </c>
      <c r="H1027" s="61" t="s">
        <v>282</v>
      </c>
      <c r="I1027" s="61" t="s">
        <v>1675</v>
      </c>
      <c r="J1027" s="61" t="s">
        <v>5425</v>
      </c>
      <c r="K1027" s="61" t="s">
        <v>7304</v>
      </c>
      <c r="L1027" s="61" t="s">
        <v>2032</v>
      </c>
      <c r="M1027" s="61" t="s">
        <v>1894</v>
      </c>
      <c r="N1027" s="61" t="s">
        <v>1702</v>
      </c>
      <c r="O1027" s="61" t="s">
        <v>1947</v>
      </c>
      <c r="P1027" s="61">
        <v>0.8</v>
      </c>
      <c r="Q1027" s="61">
        <v>106</v>
      </c>
      <c r="R1027" s="61">
        <v>767</v>
      </c>
      <c r="S1027" s="61" t="s">
        <v>5871</v>
      </c>
      <c r="T1027" s="61" t="s">
        <v>5871</v>
      </c>
      <c r="U1027" s="61" t="s">
        <v>2041</v>
      </c>
      <c r="V1027" s="61" t="s">
        <v>7305</v>
      </c>
      <c r="W1027" s="61" t="s">
        <v>1938</v>
      </c>
      <c r="X1027" s="61" t="s">
        <v>1447</v>
      </c>
      <c r="Y1027" s="61" t="s">
        <v>5407</v>
      </c>
      <c r="Z1027" s="62">
        <v>115</v>
      </c>
      <c r="AA1027" s="61">
        <v>59</v>
      </c>
      <c r="AB1027" s="62">
        <v>115</v>
      </c>
      <c r="AC1027" s="61">
        <v>59</v>
      </c>
      <c r="AD1027" s="62">
        <v>115</v>
      </c>
      <c r="AE1027" s="61">
        <v>59</v>
      </c>
      <c r="AF1027" s="61" t="s">
        <v>2083</v>
      </c>
      <c r="AG1027" s="61" t="s">
        <v>1959</v>
      </c>
      <c r="AH1027" s="61" t="s">
        <v>1702</v>
      </c>
      <c r="AI1027" s="61">
        <v>0</v>
      </c>
      <c r="AJ1027" s="61" t="s">
        <v>6751</v>
      </c>
      <c r="AK1027" s="62">
        <v>2026</v>
      </c>
      <c r="AL1027" s="62">
        <v>5</v>
      </c>
      <c r="AM1027" s="62">
        <v>0</v>
      </c>
      <c r="AN1027" s="62">
        <v>0</v>
      </c>
      <c r="AO1027" s="62">
        <v>2</v>
      </c>
      <c r="AP1027" s="61" t="s">
        <v>282</v>
      </c>
      <c r="AQ1027" s="61" t="s">
        <v>1221</v>
      </c>
      <c r="AR1027" s="61" t="s">
        <v>5873</v>
      </c>
      <c r="AS1027" s="61" t="s">
        <v>5420</v>
      </c>
      <c r="AT1027" s="61" t="s">
        <v>1702</v>
      </c>
      <c r="AU1027" s="61" t="b">
        <v>0</v>
      </c>
      <c r="AV1027" s="61" t="b">
        <v>0</v>
      </c>
      <c r="AW1027" s="61" t="s">
        <v>1702</v>
      </c>
      <c r="AX1027" s="61" t="s">
        <v>1702</v>
      </c>
      <c r="AY1027" s="61">
        <v>0</v>
      </c>
      <c r="AZ1027" s="61">
        <v>0</v>
      </c>
      <c r="BA1027" s="61">
        <v>0</v>
      </c>
      <c r="BB1027" s="61" t="s">
        <v>4941</v>
      </c>
      <c r="BC1027" s="61">
        <v>3</v>
      </c>
      <c r="BD1027" s="61" t="b">
        <v>0</v>
      </c>
      <c r="BH1027" s="47" t="str">
        <f t="shared" si="31"/>
        <v>SGCC</v>
      </c>
      <c r="BI1027" s="47" t="str">
        <f t="shared" si="30"/>
        <v>Z08</v>
      </c>
      <c r="BJ1027" s="47">
        <v>1219</v>
      </c>
    </row>
    <row r="1028" spans="1:62" hidden="1">
      <c r="A1028" s="61" t="b">
        <v>0</v>
      </c>
      <c r="B1028" s="62">
        <v>13450</v>
      </c>
      <c r="C1028" s="61" t="s">
        <v>1702</v>
      </c>
      <c r="D1028" s="61" t="s">
        <v>5426</v>
      </c>
      <c r="E1028" s="61" t="s">
        <v>6579</v>
      </c>
      <c r="F1028" s="61" t="s">
        <v>6224</v>
      </c>
      <c r="G1028" s="62">
        <v>27</v>
      </c>
      <c r="H1028" s="61" t="s">
        <v>183</v>
      </c>
      <c r="I1028" s="61" t="s">
        <v>1675</v>
      </c>
      <c r="J1028" s="61" t="s">
        <v>5427</v>
      </c>
      <c r="K1028" s="61" t="s">
        <v>6579</v>
      </c>
      <c r="L1028" s="61" t="s">
        <v>2032</v>
      </c>
      <c r="M1028" s="61" t="s">
        <v>1894</v>
      </c>
      <c r="N1028" s="61" t="s">
        <v>1702</v>
      </c>
      <c r="O1028" s="61" t="s">
        <v>1947</v>
      </c>
      <c r="P1028" s="61">
        <v>0.8</v>
      </c>
      <c r="Q1028" s="61">
        <v>44.6</v>
      </c>
      <c r="R1028" s="61">
        <v>1390</v>
      </c>
      <c r="S1028" s="61" t="s">
        <v>4085</v>
      </c>
      <c r="T1028" s="61" t="s">
        <v>4085</v>
      </c>
      <c r="U1028" s="61" t="s">
        <v>2041</v>
      </c>
      <c r="V1028" s="61" t="s">
        <v>7306</v>
      </c>
      <c r="W1028" s="61" t="s">
        <v>1938</v>
      </c>
      <c r="X1028" s="61" t="s">
        <v>1447</v>
      </c>
      <c r="Y1028" s="61" t="s">
        <v>5407</v>
      </c>
      <c r="Z1028" s="62">
        <v>146</v>
      </c>
      <c r="AA1028" s="61">
        <v>59</v>
      </c>
      <c r="AB1028" s="62">
        <v>146</v>
      </c>
      <c r="AC1028" s="61">
        <v>59</v>
      </c>
      <c r="AD1028" s="62">
        <v>146</v>
      </c>
      <c r="AE1028" s="61">
        <v>59</v>
      </c>
      <c r="AF1028" s="61" t="s">
        <v>2237</v>
      </c>
      <c r="AG1028" s="61" t="s">
        <v>1959</v>
      </c>
      <c r="AH1028" s="61" t="s">
        <v>1702</v>
      </c>
      <c r="AI1028" s="61">
        <v>0</v>
      </c>
      <c r="AJ1028" s="61" t="s">
        <v>6755</v>
      </c>
      <c r="AK1028" s="62">
        <v>2026</v>
      </c>
      <c r="AL1028" s="62">
        <v>5</v>
      </c>
      <c r="AM1028" s="62">
        <v>0</v>
      </c>
      <c r="AN1028" s="62">
        <v>0</v>
      </c>
      <c r="AO1028" s="62">
        <v>6</v>
      </c>
      <c r="AP1028" s="61" t="s">
        <v>183</v>
      </c>
      <c r="AQ1028" s="61" t="s">
        <v>1221</v>
      </c>
      <c r="AR1028" s="61" t="s">
        <v>2132</v>
      </c>
      <c r="AS1028" s="61" t="s">
        <v>5417</v>
      </c>
      <c r="AT1028" s="61" t="s">
        <v>6577</v>
      </c>
      <c r="AU1028" s="61" t="b">
        <v>0</v>
      </c>
      <c r="AV1028" s="61" t="b">
        <v>0</v>
      </c>
      <c r="AW1028" s="61" t="s">
        <v>1702</v>
      </c>
      <c r="AX1028" s="61" t="s">
        <v>1702</v>
      </c>
      <c r="AY1028" s="61">
        <v>0</v>
      </c>
      <c r="AZ1028" s="61">
        <v>0</v>
      </c>
      <c r="BA1028" s="61">
        <v>0</v>
      </c>
      <c r="BB1028" s="61" t="s">
        <v>4941</v>
      </c>
      <c r="BC1028" s="61">
        <v>3</v>
      </c>
      <c r="BD1028" s="61" t="b">
        <v>0</v>
      </c>
      <c r="BH1028" s="47" t="str">
        <f t="shared" si="31"/>
        <v>SGCC</v>
      </c>
      <c r="BI1028" s="47" t="str">
        <f t="shared" si="30"/>
        <v>Z08</v>
      </c>
      <c r="BJ1028" s="47">
        <v>1219</v>
      </c>
    </row>
    <row r="1029" spans="1:62" hidden="1">
      <c r="A1029" s="61" t="b">
        <v>0</v>
      </c>
      <c r="B1029" s="62">
        <v>13451</v>
      </c>
      <c r="C1029" s="61" t="s">
        <v>1702</v>
      </c>
      <c r="D1029" s="61" t="s">
        <v>5426</v>
      </c>
      <c r="E1029" s="61" t="s">
        <v>6580</v>
      </c>
      <c r="F1029" s="61" t="s">
        <v>6224</v>
      </c>
      <c r="G1029" s="62">
        <v>27</v>
      </c>
      <c r="H1029" s="61" t="s">
        <v>183</v>
      </c>
      <c r="I1029" s="61" t="s">
        <v>1675</v>
      </c>
      <c r="J1029" s="61" t="s">
        <v>5427</v>
      </c>
      <c r="K1029" s="61" t="s">
        <v>6580</v>
      </c>
      <c r="L1029" s="61" t="s">
        <v>2032</v>
      </c>
      <c r="M1029" s="61" t="s">
        <v>1894</v>
      </c>
      <c r="N1029" s="61" t="s">
        <v>1702</v>
      </c>
      <c r="O1029" s="61" t="s">
        <v>1947</v>
      </c>
      <c r="P1029" s="61">
        <v>0.8</v>
      </c>
      <c r="Q1029" s="61">
        <v>44.6</v>
      </c>
      <c r="R1029" s="61">
        <v>1390</v>
      </c>
      <c r="S1029" s="61" t="s">
        <v>4085</v>
      </c>
      <c r="T1029" s="61" t="s">
        <v>4085</v>
      </c>
      <c r="U1029" s="61" t="s">
        <v>2041</v>
      </c>
      <c r="V1029" s="61" t="s">
        <v>7306</v>
      </c>
      <c r="W1029" s="61" t="s">
        <v>1938</v>
      </c>
      <c r="X1029" s="61" t="s">
        <v>1447</v>
      </c>
      <c r="Y1029" s="61" t="s">
        <v>5407</v>
      </c>
      <c r="Z1029" s="62">
        <v>80</v>
      </c>
      <c r="AA1029" s="61">
        <v>32</v>
      </c>
      <c r="AB1029" s="62">
        <v>80</v>
      </c>
      <c r="AC1029" s="61">
        <v>32</v>
      </c>
      <c r="AD1029" s="62">
        <v>80</v>
      </c>
      <c r="AE1029" s="61">
        <v>32</v>
      </c>
      <c r="AF1029" s="61" t="s">
        <v>2237</v>
      </c>
      <c r="AG1029" s="61" t="s">
        <v>1959</v>
      </c>
      <c r="AH1029" s="61" t="s">
        <v>1702</v>
      </c>
      <c r="AI1029" s="61">
        <v>0</v>
      </c>
      <c r="AJ1029" s="61" t="s">
        <v>6755</v>
      </c>
      <c r="AK1029" s="62">
        <v>2026</v>
      </c>
      <c r="AL1029" s="62">
        <v>5</v>
      </c>
      <c r="AM1029" s="62">
        <v>0</v>
      </c>
      <c r="AN1029" s="62">
        <v>0</v>
      </c>
      <c r="AO1029" s="62">
        <v>6</v>
      </c>
      <c r="AP1029" s="61" t="s">
        <v>183</v>
      </c>
      <c r="AQ1029" s="61" t="s">
        <v>1221</v>
      </c>
      <c r="AR1029" s="61" t="s">
        <v>2132</v>
      </c>
      <c r="AS1029" s="61" t="s">
        <v>5417</v>
      </c>
      <c r="AT1029" s="61" t="s">
        <v>6577</v>
      </c>
      <c r="AU1029" s="61" t="b">
        <v>0</v>
      </c>
      <c r="AV1029" s="61" t="b">
        <v>0</v>
      </c>
      <c r="AW1029" s="61" t="s">
        <v>1702</v>
      </c>
      <c r="AX1029" s="61" t="s">
        <v>1702</v>
      </c>
      <c r="AY1029" s="61">
        <v>0</v>
      </c>
      <c r="AZ1029" s="61">
        <v>0</v>
      </c>
      <c r="BA1029" s="61">
        <v>0</v>
      </c>
      <c r="BB1029" s="61" t="s">
        <v>4941</v>
      </c>
      <c r="BC1029" s="61">
        <v>3</v>
      </c>
      <c r="BD1029" s="61" t="b">
        <v>0</v>
      </c>
      <c r="BH1029" s="47" t="str">
        <f t="shared" si="31"/>
        <v>SGCC</v>
      </c>
      <c r="BI1029" s="47" t="str">
        <f t="shared" si="30"/>
        <v>Z08</v>
      </c>
      <c r="BJ1029" s="47">
        <v>1219</v>
      </c>
    </row>
    <row r="1030" spans="1:62" hidden="1">
      <c r="A1030" s="61" t="b">
        <v>0</v>
      </c>
      <c r="B1030" s="62">
        <v>13452</v>
      </c>
      <c r="C1030" s="61" t="s">
        <v>1702</v>
      </c>
      <c r="D1030" s="61" t="s">
        <v>5426</v>
      </c>
      <c r="E1030" s="61" t="s">
        <v>7307</v>
      </c>
      <c r="F1030" s="61" t="s">
        <v>1702</v>
      </c>
      <c r="G1030" s="62" t="s">
        <v>1702</v>
      </c>
      <c r="H1030" s="61" t="s">
        <v>1702</v>
      </c>
      <c r="I1030" s="61" t="s">
        <v>1675</v>
      </c>
      <c r="J1030" s="61" t="s">
        <v>5427</v>
      </c>
      <c r="K1030" s="61" t="s">
        <v>7308</v>
      </c>
      <c r="L1030" s="61" t="s">
        <v>2032</v>
      </c>
      <c r="M1030" s="61" t="s">
        <v>1894</v>
      </c>
      <c r="N1030" s="61" t="s">
        <v>1702</v>
      </c>
      <c r="O1030" s="61" t="s">
        <v>1947</v>
      </c>
      <c r="P1030" s="61">
        <v>0.8</v>
      </c>
      <c r="Q1030" s="61">
        <v>1048</v>
      </c>
      <c r="R1030" s="61">
        <v>1477</v>
      </c>
      <c r="S1030" s="61" t="s">
        <v>3215</v>
      </c>
      <c r="T1030" s="61" t="s">
        <v>1702</v>
      </c>
      <c r="U1030" s="61" t="s">
        <v>2041</v>
      </c>
      <c r="V1030" s="61" t="s">
        <v>7309</v>
      </c>
      <c r="W1030" s="61" t="s">
        <v>1938</v>
      </c>
      <c r="X1030" s="61" t="s">
        <v>1447</v>
      </c>
      <c r="Y1030" s="61" t="s">
        <v>5407</v>
      </c>
      <c r="Z1030" s="62">
        <v>7</v>
      </c>
      <c r="AA1030" s="61">
        <v>69</v>
      </c>
      <c r="AB1030" s="62">
        <v>7</v>
      </c>
      <c r="AC1030" s="61">
        <v>69</v>
      </c>
      <c r="AD1030" s="62">
        <v>7</v>
      </c>
      <c r="AE1030" s="61">
        <v>69</v>
      </c>
      <c r="AF1030" s="61" t="s">
        <v>5675</v>
      </c>
      <c r="AG1030" s="61" t="s">
        <v>3737</v>
      </c>
      <c r="AH1030" s="61" t="s">
        <v>1702</v>
      </c>
      <c r="AI1030" s="61">
        <v>0</v>
      </c>
      <c r="AJ1030" s="61" t="s">
        <v>6296</v>
      </c>
      <c r="AK1030" s="62">
        <v>2026</v>
      </c>
      <c r="AL1030" s="62">
        <v>5</v>
      </c>
      <c r="AM1030" s="62">
        <v>0</v>
      </c>
      <c r="AN1030" s="62">
        <v>0</v>
      </c>
      <c r="AO1030" s="62">
        <v>9</v>
      </c>
      <c r="AP1030" s="61" t="s">
        <v>1702</v>
      </c>
      <c r="AQ1030" s="61" t="s">
        <v>1702</v>
      </c>
      <c r="AR1030" s="61" t="s">
        <v>1702</v>
      </c>
      <c r="AS1030" s="61" t="s">
        <v>5417</v>
      </c>
      <c r="AT1030" s="61" t="s">
        <v>1702</v>
      </c>
      <c r="AU1030" s="61" t="b">
        <v>0</v>
      </c>
      <c r="AV1030" s="61" t="b">
        <v>0</v>
      </c>
      <c r="AW1030" s="61" t="s">
        <v>1702</v>
      </c>
      <c r="AX1030" s="61" t="s">
        <v>1702</v>
      </c>
      <c r="AY1030" s="61">
        <v>0</v>
      </c>
      <c r="AZ1030" s="61">
        <v>0</v>
      </c>
      <c r="BA1030" s="61">
        <v>0</v>
      </c>
      <c r="BB1030" s="61" t="s">
        <v>4941</v>
      </c>
      <c r="BC1030" s="61">
        <v>3</v>
      </c>
      <c r="BD1030" s="61" t="b">
        <v>0</v>
      </c>
      <c r="BH1030" s="47" t="str">
        <f t="shared" ref="BH1030:BH1053" si="32">LEFT(O1030,4)</f>
        <v>SGCC</v>
      </c>
      <c r="BI1030" s="47" t="str">
        <f t="shared" ref="BI1030:BI1093" si="33">RIGHT(O1030,3)</f>
        <v>Z08</v>
      </c>
      <c r="BJ1030" s="47">
        <v>1219</v>
      </c>
    </row>
    <row r="1031" spans="1:62" hidden="1">
      <c r="A1031" s="61" t="b">
        <v>0</v>
      </c>
      <c r="B1031" s="62">
        <v>13453</v>
      </c>
      <c r="C1031" s="61" t="s">
        <v>1702</v>
      </c>
      <c r="D1031" s="61" t="s">
        <v>5426</v>
      </c>
      <c r="E1031" s="61" t="s">
        <v>7310</v>
      </c>
      <c r="F1031" s="61" t="s">
        <v>6277</v>
      </c>
      <c r="G1031" s="62" t="s">
        <v>1702</v>
      </c>
      <c r="H1031" s="61" t="s">
        <v>189</v>
      </c>
      <c r="I1031" s="61" t="s">
        <v>1675</v>
      </c>
      <c r="J1031" s="61" t="s">
        <v>5427</v>
      </c>
      <c r="K1031" s="61" t="s">
        <v>7310</v>
      </c>
      <c r="L1031" s="61" t="s">
        <v>2032</v>
      </c>
      <c r="M1031" s="61" t="s">
        <v>1894</v>
      </c>
      <c r="N1031" s="61" t="s">
        <v>1702</v>
      </c>
      <c r="O1031" s="61" t="s">
        <v>1947</v>
      </c>
      <c r="P1031" s="61">
        <v>0.8</v>
      </c>
      <c r="Q1031" s="61">
        <v>261</v>
      </c>
      <c r="R1031" s="61">
        <v>210</v>
      </c>
      <c r="S1031" s="61" t="s">
        <v>6320</v>
      </c>
      <c r="T1031" s="61" t="s">
        <v>1702</v>
      </c>
      <c r="U1031" s="61" t="s">
        <v>2041</v>
      </c>
      <c r="V1031" s="61" t="s">
        <v>7311</v>
      </c>
      <c r="W1031" s="61" t="s">
        <v>1938</v>
      </c>
      <c r="X1031" s="61" t="s">
        <v>1447</v>
      </c>
      <c r="Y1031" s="61" t="s">
        <v>5407</v>
      </c>
      <c r="Z1031" s="62">
        <v>328</v>
      </c>
      <c r="AA1031" s="61">
        <v>116</v>
      </c>
      <c r="AB1031" s="62">
        <v>328</v>
      </c>
      <c r="AC1031" s="61">
        <v>116</v>
      </c>
      <c r="AD1031" s="62">
        <v>328</v>
      </c>
      <c r="AE1031" s="61">
        <v>116</v>
      </c>
      <c r="AF1031" s="61" t="s">
        <v>2037</v>
      </c>
      <c r="AG1031" s="61" t="s">
        <v>1959</v>
      </c>
      <c r="AH1031" s="61" t="s">
        <v>1702</v>
      </c>
      <c r="AI1031" s="61">
        <v>0</v>
      </c>
      <c r="AJ1031" s="61" t="s">
        <v>6836</v>
      </c>
      <c r="AK1031" s="62">
        <v>2026</v>
      </c>
      <c r="AL1031" s="62">
        <v>5</v>
      </c>
      <c r="AM1031" s="62">
        <v>0</v>
      </c>
      <c r="AN1031" s="62">
        <v>0</v>
      </c>
      <c r="AO1031" s="62">
        <v>7</v>
      </c>
      <c r="AP1031" s="61" t="s">
        <v>189</v>
      </c>
      <c r="AQ1031" s="61" t="s">
        <v>1221</v>
      </c>
      <c r="AR1031" s="61" t="s">
        <v>6321</v>
      </c>
      <c r="AS1031" s="61" t="s">
        <v>5417</v>
      </c>
      <c r="AT1031" s="61" t="s">
        <v>1702</v>
      </c>
      <c r="AU1031" s="61" t="b">
        <v>0</v>
      </c>
      <c r="AV1031" s="61" t="b">
        <v>0</v>
      </c>
      <c r="AW1031" s="61" t="s">
        <v>1702</v>
      </c>
      <c r="AX1031" s="61" t="s">
        <v>1702</v>
      </c>
      <c r="AY1031" s="61">
        <v>0</v>
      </c>
      <c r="AZ1031" s="61">
        <v>0</v>
      </c>
      <c r="BA1031" s="61">
        <v>0</v>
      </c>
      <c r="BB1031" s="61" t="s">
        <v>4941</v>
      </c>
      <c r="BC1031" s="61">
        <v>3</v>
      </c>
      <c r="BD1031" s="61" t="b">
        <v>0</v>
      </c>
      <c r="BH1031" s="47" t="str">
        <f t="shared" si="32"/>
        <v>SGCC</v>
      </c>
      <c r="BI1031" s="47" t="str">
        <f t="shared" si="33"/>
        <v>Z08</v>
      </c>
      <c r="BJ1031" s="47">
        <v>1219</v>
      </c>
    </row>
    <row r="1032" spans="1:62" hidden="1">
      <c r="A1032" s="61" t="b">
        <v>0</v>
      </c>
      <c r="B1032" s="62">
        <v>13454</v>
      </c>
      <c r="C1032" s="61" t="s">
        <v>1702</v>
      </c>
      <c r="D1032" s="61" t="s">
        <v>5426</v>
      </c>
      <c r="E1032" s="61" t="s">
        <v>7312</v>
      </c>
      <c r="F1032" s="61" t="s">
        <v>6224</v>
      </c>
      <c r="G1032" s="62" t="s">
        <v>1702</v>
      </c>
      <c r="H1032" s="61" t="s">
        <v>434</v>
      </c>
      <c r="I1032" s="61" t="s">
        <v>1675</v>
      </c>
      <c r="J1032" s="61" t="s">
        <v>5427</v>
      </c>
      <c r="K1032" s="61" t="s">
        <v>7312</v>
      </c>
      <c r="L1032" s="61" t="s">
        <v>2032</v>
      </c>
      <c r="M1032" s="61" t="s">
        <v>1894</v>
      </c>
      <c r="N1032" s="61" t="s">
        <v>1702</v>
      </c>
      <c r="O1032" s="61" t="s">
        <v>1947</v>
      </c>
      <c r="P1032" s="61">
        <v>0.8</v>
      </c>
      <c r="Q1032" s="61">
        <v>156</v>
      </c>
      <c r="R1032" s="61">
        <v>284</v>
      </c>
      <c r="S1032" s="61" t="s">
        <v>2886</v>
      </c>
      <c r="T1032" s="61" t="s">
        <v>1702</v>
      </c>
      <c r="U1032" s="61" t="s">
        <v>2041</v>
      </c>
      <c r="V1032" s="61" t="s">
        <v>7313</v>
      </c>
      <c r="W1032" s="61" t="s">
        <v>1938</v>
      </c>
      <c r="X1032" s="61" t="s">
        <v>1447</v>
      </c>
      <c r="Y1032" s="61" t="s">
        <v>5407</v>
      </c>
      <c r="Z1032" s="62">
        <v>500</v>
      </c>
      <c r="AA1032" s="61">
        <v>140</v>
      </c>
      <c r="AB1032" s="62">
        <v>500</v>
      </c>
      <c r="AC1032" s="61">
        <v>140</v>
      </c>
      <c r="AD1032" s="62">
        <v>500</v>
      </c>
      <c r="AE1032" s="61">
        <v>140</v>
      </c>
      <c r="AF1032" s="61" t="s">
        <v>2070</v>
      </c>
      <c r="AG1032" s="61" t="s">
        <v>1959</v>
      </c>
      <c r="AH1032" s="61" t="s">
        <v>1702</v>
      </c>
      <c r="AI1032" s="61">
        <v>0</v>
      </c>
      <c r="AJ1032" s="61" t="s">
        <v>6755</v>
      </c>
      <c r="AK1032" s="62">
        <v>2026</v>
      </c>
      <c r="AL1032" s="62">
        <v>5</v>
      </c>
      <c r="AM1032" s="62">
        <v>0</v>
      </c>
      <c r="AN1032" s="62">
        <v>0</v>
      </c>
      <c r="AO1032" s="62">
        <v>6</v>
      </c>
      <c r="AP1032" s="61" t="s">
        <v>434</v>
      </c>
      <c r="AQ1032" s="61" t="s">
        <v>1221</v>
      </c>
      <c r="AR1032" s="61" t="s">
        <v>2887</v>
      </c>
      <c r="AS1032" s="61" t="s">
        <v>5417</v>
      </c>
      <c r="AT1032" s="61" t="s">
        <v>1702</v>
      </c>
      <c r="AU1032" s="61" t="b">
        <v>0</v>
      </c>
      <c r="AV1032" s="61" t="b">
        <v>0</v>
      </c>
      <c r="AW1032" s="61" t="s">
        <v>1702</v>
      </c>
      <c r="AX1032" s="61" t="s">
        <v>1702</v>
      </c>
      <c r="AY1032" s="61">
        <v>0</v>
      </c>
      <c r="AZ1032" s="61">
        <v>0</v>
      </c>
      <c r="BA1032" s="61">
        <v>0</v>
      </c>
      <c r="BB1032" s="61" t="s">
        <v>4941</v>
      </c>
      <c r="BC1032" s="61">
        <v>3</v>
      </c>
      <c r="BD1032" s="61" t="b">
        <v>0</v>
      </c>
      <c r="BH1032" s="47" t="str">
        <f t="shared" si="32"/>
        <v>SGCC</v>
      </c>
      <c r="BI1032" s="47" t="str">
        <f t="shared" si="33"/>
        <v>Z08</v>
      </c>
      <c r="BJ1032" s="47">
        <v>1219</v>
      </c>
    </row>
    <row r="1033" spans="1:62" hidden="1">
      <c r="A1033" s="61" t="b">
        <v>0</v>
      </c>
      <c r="B1033" s="62">
        <v>13455</v>
      </c>
      <c r="C1033" s="61" t="s">
        <v>1702</v>
      </c>
      <c r="D1033" s="61" t="s">
        <v>5426</v>
      </c>
      <c r="E1033" s="61" t="s">
        <v>7314</v>
      </c>
      <c r="F1033" s="61" t="s">
        <v>6224</v>
      </c>
      <c r="G1033" s="62" t="s">
        <v>1702</v>
      </c>
      <c r="H1033" s="61" t="s">
        <v>434</v>
      </c>
      <c r="I1033" s="61" t="s">
        <v>1675</v>
      </c>
      <c r="J1033" s="61" t="s">
        <v>5427</v>
      </c>
      <c r="K1033" s="61" t="s">
        <v>7314</v>
      </c>
      <c r="L1033" s="61" t="s">
        <v>2032</v>
      </c>
      <c r="M1033" s="61" t="s">
        <v>1894</v>
      </c>
      <c r="N1033" s="61" t="s">
        <v>1702</v>
      </c>
      <c r="O1033" s="61" t="s">
        <v>1947</v>
      </c>
      <c r="P1033" s="61">
        <v>0.8</v>
      </c>
      <c r="Q1033" s="61">
        <v>156</v>
      </c>
      <c r="R1033" s="61">
        <v>284</v>
      </c>
      <c r="S1033" s="61" t="s">
        <v>2886</v>
      </c>
      <c r="T1033" s="61" t="s">
        <v>1702</v>
      </c>
      <c r="U1033" s="61" t="s">
        <v>2041</v>
      </c>
      <c r="V1033" s="61" t="s">
        <v>7313</v>
      </c>
      <c r="W1033" s="61" t="s">
        <v>1938</v>
      </c>
      <c r="X1033" s="61" t="s">
        <v>1447</v>
      </c>
      <c r="Y1033" s="61" t="s">
        <v>5407</v>
      </c>
      <c r="Z1033" s="62">
        <v>203</v>
      </c>
      <c r="AA1033" s="61">
        <v>59</v>
      </c>
      <c r="AB1033" s="62">
        <v>203</v>
      </c>
      <c r="AC1033" s="61">
        <v>59</v>
      </c>
      <c r="AD1033" s="62">
        <v>203</v>
      </c>
      <c r="AE1033" s="61">
        <v>59</v>
      </c>
      <c r="AF1033" s="61" t="s">
        <v>2070</v>
      </c>
      <c r="AG1033" s="61" t="s">
        <v>1959</v>
      </c>
      <c r="AH1033" s="61" t="s">
        <v>1702</v>
      </c>
      <c r="AI1033" s="61">
        <v>0</v>
      </c>
      <c r="AJ1033" s="61" t="s">
        <v>6755</v>
      </c>
      <c r="AK1033" s="62">
        <v>2026</v>
      </c>
      <c r="AL1033" s="62">
        <v>5</v>
      </c>
      <c r="AM1033" s="62">
        <v>0</v>
      </c>
      <c r="AN1033" s="62">
        <v>0</v>
      </c>
      <c r="AO1033" s="62">
        <v>6</v>
      </c>
      <c r="AP1033" s="61" t="s">
        <v>434</v>
      </c>
      <c r="AQ1033" s="61" t="s">
        <v>1221</v>
      </c>
      <c r="AR1033" s="61" t="s">
        <v>2887</v>
      </c>
      <c r="AS1033" s="61" t="s">
        <v>5417</v>
      </c>
      <c r="AT1033" s="61" t="s">
        <v>1702</v>
      </c>
      <c r="AU1033" s="61" t="b">
        <v>0</v>
      </c>
      <c r="AV1033" s="61" t="b">
        <v>0</v>
      </c>
      <c r="AW1033" s="61" t="s">
        <v>1702</v>
      </c>
      <c r="AX1033" s="61" t="s">
        <v>1702</v>
      </c>
      <c r="AY1033" s="61">
        <v>0</v>
      </c>
      <c r="AZ1033" s="61">
        <v>0</v>
      </c>
      <c r="BA1033" s="61">
        <v>0</v>
      </c>
      <c r="BB1033" s="61" t="s">
        <v>4941</v>
      </c>
      <c r="BC1033" s="61">
        <v>3</v>
      </c>
      <c r="BD1033" s="61" t="b">
        <v>0</v>
      </c>
      <c r="BH1033" s="47" t="str">
        <f t="shared" si="32"/>
        <v>SGCC</v>
      </c>
      <c r="BI1033" s="47" t="str">
        <f t="shared" si="33"/>
        <v>Z08</v>
      </c>
      <c r="BJ1033" s="47">
        <v>1219</v>
      </c>
    </row>
    <row r="1034" spans="1:62" hidden="1">
      <c r="A1034" s="61" t="b">
        <v>0</v>
      </c>
      <c r="B1034" s="62">
        <v>13456</v>
      </c>
      <c r="C1034" s="61" t="s">
        <v>1702</v>
      </c>
      <c r="D1034" s="61" t="s">
        <v>5429</v>
      </c>
      <c r="E1034" s="61" t="s">
        <v>6513</v>
      </c>
      <c r="F1034" s="61" t="s">
        <v>6253</v>
      </c>
      <c r="G1034" s="62">
        <v>42</v>
      </c>
      <c r="H1034" s="61" t="s">
        <v>356</v>
      </c>
      <c r="I1034" s="61" t="s">
        <v>1675</v>
      </c>
      <c r="J1034" s="61" t="s">
        <v>5430</v>
      </c>
      <c r="K1034" s="61" t="s">
        <v>6513</v>
      </c>
      <c r="L1034" s="61" t="s">
        <v>2032</v>
      </c>
      <c r="M1034" s="61" t="s">
        <v>1894</v>
      </c>
      <c r="N1034" s="61" t="s">
        <v>1702</v>
      </c>
      <c r="O1034" s="61" t="s">
        <v>1947</v>
      </c>
      <c r="P1034" s="61">
        <v>0.8</v>
      </c>
      <c r="Q1034" s="61">
        <v>377</v>
      </c>
      <c r="R1034" s="61">
        <v>460</v>
      </c>
      <c r="S1034" s="61" t="s">
        <v>6514</v>
      </c>
      <c r="T1034" s="61" t="s">
        <v>6046</v>
      </c>
      <c r="U1034" s="61" t="s">
        <v>2041</v>
      </c>
      <c r="V1034" s="61" t="s">
        <v>7315</v>
      </c>
      <c r="W1034" s="61" t="s">
        <v>1938</v>
      </c>
      <c r="X1034" s="61" t="s">
        <v>1447</v>
      </c>
      <c r="Y1034" s="61" t="s">
        <v>5407</v>
      </c>
      <c r="Z1034" s="62">
        <v>500</v>
      </c>
      <c r="AA1034" s="61">
        <v>548</v>
      </c>
      <c r="AB1034" s="62">
        <v>500</v>
      </c>
      <c r="AC1034" s="61">
        <v>548</v>
      </c>
      <c r="AD1034" s="62">
        <v>500</v>
      </c>
      <c r="AE1034" s="61">
        <v>548</v>
      </c>
      <c r="AF1034" s="61" t="s">
        <v>2070</v>
      </c>
      <c r="AG1034" s="61" t="s">
        <v>1959</v>
      </c>
      <c r="AH1034" s="61" t="s">
        <v>1702</v>
      </c>
      <c r="AI1034" s="61">
        <v>0</v>
      </c>
      <c r="AJ1034" s="61" t="s">
        <v>6755</v>
      </c>
      <c r="AK1034" s="62">
        <v>2026</v>
      </c>
      <c r="AL1034" s="62">
        <v>5</v>
      </c>
      <c r="AM1034" s="62">
        <v>0</v>
      </c>
      <c r="AN1034" s="62">
        <v>0</v>
      </c>
      <c r="AO1034" s="62">
        <v>6</v>
      </c>
      <c r="AP1034" s="61" t="s">
        <v>356</v>
      </c>
      <c r="AQ1034" s="61" t="s">
        <v>1221</v>
      </c>
      <c r="AR1034" s="61" t="s">
        <v>6047</v>
      </c>
      <c r="AS1034" s="61" t="s">
        <v>5414</v>
      </c>
      <c r="AT1034" s="61" t="s">
        <v>6512</v>
      </c>
      <c r="AU1034" s="61" t="b">
        <v>0</v>
      </c>
      <c r="AV1034" s="61" t="b">
        <v>0</v>
      </c>
      <c r="AW1034" s="61" t="s">
        <v>1702</v>
      </c>
      <c r="AX1034" s="61" t="s">
        <v>1702</v>
      </c>
      <c r="AY1034" s="61">
        <v>0</v>
      </c>
      <c r="AZ1034" s="61">
        <v>0</v>
      </c>
      <c r="BA1034" s="61">
        <v>0</v>
      </c>
      <c r="BB1034" s="61" t="s">
        <v>4941</v>
      </c>
      <c r="BC1034" s="61">
        <v>3</v>
      </c>
      <c r="BD1034" s="61" t="b">
        <v>0</v>
      </c>
      <c r="BH1034" s="47" t="str">
        <f t="shared" si="32"/>
        <v>SGCC</v>
      </c>
      <c r="BI1034" s="47" t="str">
        <f t="shared" si="33"/>
        <v>Z08</v>
      </c>
      <c r="BJ1034" s="47">
        <v>1219</v>
      </c>
    </row>
    <row r="1035" spans="1:62" hidden="1">
      <c r="A1035" s="61" t="b">
        <v>0</v>
      </c>
      <c r="B1035" s="62">
        <v>13457</v>
      </c>
      <c r="C1035" s="61" t="s">
        <v>1702</v>
      </c>
      <c r="D1035" s="61" t="s">
        <v>5429</v>
      </c>
      <c r="E1035" s="61" t="s">
        <v>6515</v>
      </c>
      <c r="F1035" s="61" t="s">
        <v>6253</v>
      </c>
      <c r="G1035" s="62">
        <v>41</v>
      </c>
      <c r="H1035" s="61" t="s">
        <v>356</v>
      </c>
      <c r="I1035" s="61" t="s">
        <v>1675</v>
      </c>
      <c r="J1035" s="61" t="s">
        <v>5430</v>
      </c>
      <c r="K1035" s="61" t="s">
        <v>6515</v>
      </c>
      <c r="L1035" s="61" t="s">
        <v>2032</v>
      </c>
      <c r="M1035" s="61" t="s">
        <v>1894</v>
      </c>
      <c r="N1035" s="61" t="s">
        <v>1702</v>
      </c>
      <c r="O1035" s="61" t="s">
        <v>1947</v>
      </c>
      <c r="P1035" s="61">
        <v>0.8</v>
      </c>
      <c r="Q1035" s="61">
        <v>377</v>
      </c>
      <c r="R1035" s="61">
        <v>460</v>
      </c>
      <c r="S1035" s="61" t="s">
        <v>6514</v>
      </c>
      <c r="T1035" s="61" t="s">
        <v>6046</v>
      </c>
      <c r="U1035" s="61" t="s">
        <v>2041</v>
      </c>
      <c r="V1035" s="61" t="s">
        <v>7315</v>
      </c>
      <c r="W1035" s="61" t="s">
        <v>1938</v>
      </c>
      <c r="X1035" s="61" t="s">
        <v>1447</v>
      </c>
      <c r="Y1035" s="61" t="s">
        <v>5407</v>
      </c>
      <c r="Z1035" s="62">
        <v>146</v>
      </c>
      <c r="AA1035" s="61">
        <v>160</v>
      </c>
      <c r="AB1035" s="62">
        <v>146</v>
      </c>
      <c r="AC1035" s="61">
        <v>160</v>
      </c>
      <c r="AD1035" s="62">
        <v>146</v>
      </c>
      <c r="AE1035" s="61">
        <v>160</v>
      </c>
      <c r="AF1035" s="61" t="s">
        <v>2070</v>
      </c>
      <c r="AG1035" s="61" t="s">
        <v>1959</v>
      </c>
      <c r="AH1035" s="61" t="s">
        <v>1702</v>
      </c>
      <c r="AI1035" s="61">
        <v>0</v>
      </c>
      <c r="AJ1035" s="61" t="s">
        <v>6755</v>
      </c>
      <c r="AK1035" s="62">
        <v>2026</v>
      </c>
      <c r="AL1035" s="62">
        <v>5</v>
      </c>
      <c r="AM1035" s="62">
        <v>0</v>
      </c>
      <c r="AN1035" s="62">
        <v>0</v>
      </c>
      <c r="AO1035" s="62">
        <v>6</v>
      </c>
      <c r="AP1035" s="61" t="s">
        <v>356</v>
      </c>
      <c r="AQ1035" s="61" t="s">
        <v>1221</v>
      </c>
      <c r="AR1035" s="61" t="s">
        <v>6047</v>
      </c>
      <c r="AS1035" s="61" t="s">
        <v>5414</v>
      </c>
      <c r="AT1035" s="61" t="s">
        <v>6512</v>
      </c>
      <c r="AU1035" s="61" t="b">
        <v>0</v>
      </c>
      <c r="AV1035" s="61" t="b">
        <v>0</v>
      </c>
      <c r="AW1035" s="61" t="s">
        <v>1702</v>
      </c>
      <c r="AX1035" s="61" t="s">
        <v>1702</v>
      </c>
      <c r="AY1035" s="61">
        <v>0</v>
      </c>
      <c r="AZ1035" s="61">
        <v>0</v>
      </c>
      <c r="BA1035" s="61">
        <v>0</v>
      </c>
      <c r="BB1035" s="61" t="s">
        <v>4941</v>
      </c>
      <c r="BC1035" s="61">
        <v>3</v>
      </c>
      <c r="BD1035" s="61" t="b">
        <v>0</v>
      </c>
      <c r="BH1035" s="47" t="str">
        <f t="shared" si="32"/>
        <v>SGCC</v>
      </c>
      <c r="BI1035" s="47" t="str">
        <f t="shared" si="33"/>
        <v>Z08</v>
      </c>
      <c r="BJ1035" s="47">
        <v>1219</v>
      </c>
    </row>
    <row r="1036" spans="1:62" hidden="1">
      <c r="A1036" s="61" t="b">
        <v>0</v>
      </c>
      <c r="B1036" s="62">
        <v>13458</v>
      </c>
      <c r="C1036" s="61" t="s">
        <v>1702</v>
      </c>
      <c r="D1036" s="61" t="s">
        <v>5429</v>
      </c>
      <c r="E1036" s="61" t="s">
        <v>6517</v>
      </c>
      <c r="F1036" s="61" t="s">
        <v>6253</v>
      </c>
      <c r="G1036" s="62">
        <v>45</v>
      </c>
      <c r="H1036" s="61" t="s">
        <v>378</v>
      </c>
      <c r="I1036" s="61" t="s">
        <v>1675</v>
      </c>
      <c r="J1036" s="61" t="s">
        <v>5430</v>
      </c>
      <c r="K1036" s="61" t="s">
        <v>6517</v>
      </c>
      <c r="L1036" s="61" t="s">
        <v>2032</v>
      </c>
      <c r="M1036" s="61" t="s">
        <v>1894</v>
      </c>
      <c r="N1036" s="61" t="s">
        <v>1702</v>
      </c>
      <c r="O1036" s="61" t="s">
        <v>1947</v>
      </c>
      <c r="P1036" s="61">
        <v>0.8</v>
      </c>
      <c r="Q1036" s="61">
        <v>444</v>
      </c>
      <c r="R1036" s="61">
        <v>641</v>
      </c>
      <c r="S1036" s="61" t="s">
        <v>5874</v>
      </c>
      <c r="T1036" s="61" t="s">
        <v>5874</v>
      </c>
      <c r="U1036" s="61" t="s">
        <v>2041</v>
      </c>
      <c r="V1036" s="61" t="s">
        <v>7316</v>
      </c>
      <c r="W1036" s="61" t="s">
        <v>1938</v>
      </c>
      <c r="X1036" s="61" t="s">
        <v>1447</v>
      </c>
      <c r="Y1036" s="61" t="s">
        <v>5407</v>
      </c>
      <c r="Z1036" s="62">
        <v>200</v>
      </c>
      <c r="AA1036" s="61">
        <v>361</v>
      </c>
      <c r="AB1036" s="62">
        <v>200</v>
      </c>
      <c r="AC1036" s="61">
        <v>361</v>
      </c>
      <c r="AD1036" s="62">
        <v>200</v>
      </c>
      <c r="AE1036" s="61">
        <v>361</v>
      </c>
      <c r="AF1036" s="61" t="s">
        <v>2037</v>
      </c>
      <c r="AG1036" s="61" t="s">
        <v>1959</v>
      </c>
      <c r="AH1036" s="61" t="s">
        <v>1702</v>
      </c>
      <c r="AI1036" s="61">
        <v>0</v>
      </c>
      <c r="AJ1036" s="61" t="s">
        <v>6730</v>
      </c>
      <c r="AK1036" s="62">
        <v>2026</v>
      </c>
      <c r="AL1036" s="62">
        <v>5</v>
      </c>
      <c r="AM1036" s="62">
        <v>0</v>
      </c>
      <c r="AN1036" s="62">
        <v>0</v>
      </c>
      <c r="AO1036" s="62">
        <v>5</v>
      </c>
      <c r="AP1036" s="61" t="s">
        <v>378</v>
      </c>
      <c r="AQ1036" s="61" t="s">
        <v>1221</v>
      </c>
      <c r="AR1036" s="61" t="s">
        <v>3451</v>
      </c>
      <c r="AS1036" s="61" t="s">
        <v>5414</v>
      </c>
      <c r="AT1036" s="61" t="s">
        <v>6516</v>
      </c>
      <c r="AU1036" s="61" t="b">
        <v>0</v>
      </c>
      <c r="AV1036" s="61" t="b">
        <v>0</v>
      </c>
      <c r="AW1036" s="61" t="s">
        <v>1702</v>
      </c>
      <c r="AX1036" s="61" t="s">
        <v>1702</v>
      </c>
      <c r="AY1036" s="61">
        <v>0</v>
      </c>
      <c r="AZ1036" s="61">
        <v>0</v>
      </c>
      <c r="BA1036" s="61">
        <v>0</v>
      </c>
      <c r="BB1036" s="61" t="s">
        <v>4941</v>
      </c>
      <c r="BC1036" s="61">
        <v>3</v>
      </c>
      <c r="BD1036" s="61" t="b">
        <v>0</v>
      </c>
      <c r="BH1036" s="47" t="str">
        <f t="shared" si="32"/>
        <v>SGCC</v>
      </c>
      <c r="BI1036" s="47" t="str">
        <f t="shared" si="33"/>
        <v>Z08</v>
      </c>
      <c r="BJ1036" s="47">
        <v>1219</v>
      </c>
    </row>
    <row r="1037" spans="1:62" hidden="1">
      <c r="A1037" s="61" t="b">
        <v>0</v>
      </c>
      <c r="B1037" s="62">
        <v>13459</v>
      </c>
      <c r="C1037" s="61" t="s">
        <v>1702</v>
      </c>
      <c r="D1037" s="61" t="s">
        <v>5429</v>
      </c>
      <c r="E1037" s="61" t="s">
        <v>6518</v>
      </c>
      <c r="F1037" s="61" t="s">
        <v>6253</v>
      </c>
      <c r="G1037" s="62">
        <v>44</v>
      </c>
      <c r="H1037" s="61" t="s">
        <v>378</v>
      </c>
      <c r="I1037" s="61" t="s">
        <v>1675</v>
      </c>
      <c r="J1037" s="61" t="s">
        <v>5430</v>
      </c>
      <c r="K1037" s="61" t="s">
        <v>6518</v>
      </c>
      <c r="L1037" s="61" t="s">
        <v>2032</v>
      </c>
      <c r="M1037" s="61" t="s">
        <v>1894</v>
      </c>
      <c r="N1037" s="61" t="s">
        <v>1702</v>
      </c>
      <c r="O1037" s="61" t="s">
        <v>1947</v>
      </c>
      <c r="P1037" s="61">
        <v>0.8</v>
      </c>
      <c r="Q1037" s="61">
        <v>444</v>
      </c>
      <c r="R1037" s="61">
        <v>641</v>
      </c>
      <c r="S1037" s="61" t="s">
        <v>5874</v>
      </c>
      <c r="T1037" s="61" t="s">
        <v>5874</v>
      </c>
      <c r="U1037" s="61" t="s">
        <v>2041</v>
      </c>
      <c r="V1037" s="61" t="s">
        <v>7316</v>
      </c>
      <c r="W1037" s="61" t="s">
        <v>1938</v>
      </c>
      <c r="X1037" s="61" t="s">
        <v>1447</v>
      </c>
      <c r="Y1037" s="61" t="s">
        <v>5407</v>
      </c>
      <c r="Z1037" s="62">
        <v>100</v>
      </c>
      <c r="AA1037" s="61">
        <v>181</v>
      </c>
      <c r="AB1037" s="62">
        <v>100</v>
      </c>
      <c r="AC1037" s="61">
        <v>181</v>
      </c>
      <c r="AD1037" s="62">
        <v>100</v>
      </c>
      <c r="AE1037" s="61">
        <v>181</v>
      </c>
      <c r="AF1037" s="61" t="s">
        <v>2037</v>
      </c>
      <c r="AG1037" s="61" t="s">
        <v>1959</v>
      </c>
      <c r="AH1037" s="61" t="s">
        <v>1702</v>
      </c>
      <c r="AI1037" s="61">
        <v>0</v>
      </c>
      <c r="AJ1037" s="61" t="s">
        <v>6730</v>
      </c>
      <c r="AK1037" s="62">
        <v>2026</v>
      </c>
      <c r="AL1037" s="62">
        <v>5</v>
      </c>
      <c r="AM1037" s="62">
        <v>0</v>
      </c>
      <c r="AN1037" s="62">
        <v>0</v>
      </c>
      <c r="AO1037" s="62">
        <v>5</v>
      </c>
      <c r="AP1037" s="61" t="s">
        <v>378</v>
      </c>
      <c r="AQ1037" s="61" t="s">
        <v>1221</v>
      </c>
      <c r="AR1037" s="61" t="s">
        <v>3451</v>
      </c>
      <c r="AS1037" s="61" t="s">
        <v>5414</v>
      </c>
      <c r="AT1037" s="61" t="s">
        <v>6516</v>
      </c>
      <c r="AU1037" s="61" t="b">
        <v>0</v>
      </c>
      <c r="AV1037" s="61" t="b">
        <v>0</v>
      </c>
      <c r="AW1037" s="61" t="s">
        <v>1702</v>
      </c>
      <c r="AX1037" s="61" t="s">
        <v>1702</v>
      </c>
      <c r="AY1037" s="61">
        <v>0</v>
      </c>
      <c r="AZ1037" s="61">
        <v>0</v>
      </c>
      <c r="BA1037" s="61">
        <v>0</v>
      </c>
      <c r="BB1037" s="61" t="s">
        <v>4941</v>
      </c>
      <c r="BC1037" s="61">
        <v>3</v>
      </c>
      <c r="BD1037" s="61" t="b">
        <v>0</v>
      </c>
      <c r="BH1037" s="47" t="str">
        <f t="shared" si="32"/>
        <v>SGCC</v>
      </c>
      <c r="BI1037" s="47" t="str">
        <f t="shared" si="33"/>
        <v>Z08</v>
      </c>
      <c r="BJ1037" s="47">
        <v>1219</v>
      </c>
    </row>
    <row r="1038" spans="1:62" hidden="1">
      <c r="A1038" s="61" t="b">
        <v>0</v>
      </c>
      <c r="B1038" s="62">
        <v>13460</v>
      </c>
      <c r="C1038" s="61" t="s">
        <v>1702</v>
      </c>
      <c r="D1038" s="61" t="s">
        <v>5429</v>
      </c>
      <c r="E1038" s="61" t="s">
        <v>7317</v>
      </c>
      <c r="F1038" s="61" t="s">
        <v>6253</v>
      </c>
      <c r="G1038" s="62" t="s">
        <v>1702</v>
      </c>
      <c r="H1038" s="61" t="s">
        <v>378</v>
      </c>
      <c r="I1038" s="61" t="s">
        <v>1675</v>
      </c>
      <c r="J1038" s="61" t="s">
        <v>5430</v>
      </c>
      <c r="K1038" s="61" t="s">
        <v>7317</v>
      </c>
      <c r="L1038" s="61" t="s">
        <v>2032</v>
      </c>
      <c r="M1038" s="61" t="s">
        <v>1894</v>
      </c>
      <c r="N1038" s="61" t="s">
        <v>1702</v>
      </c>
      <c r="O1038" s="61" t="s">
        <v>1947</v>
      </c>
      <c r="P1038" s="61">
        <v>0.8</v>
      </c>
      <c r="Q1038" s="61">
        <v>444</v>
      </c>
      <c r="R1038" s="61">
        <v>641</v>
      </c>
      <c r="S1038" s="61" t="s">
        <v>5874</v>
      </c>
      <c r="T1038" s="61" t="s">
        <v>5874</v>
      </c>
      <c r="U1038" s="61" t="s">
        <v>2041</v>
      </c>
      <c r="V1038" s="61" t="s">
        <v>7316</v>
      </c>
      <c r="W1038" s="61" t="s">
        <v>1938</v>
      </c>
      <c r="X1038" s="61" t="s">
        <v>1447</v>
      </c>
      <c r="Y1038" s="61" t="s">
        <v>5407</v>
      </c>
      <c r="Z1038" s="62">
        <v>54</v>
      </c>
      <c r="AA1038" s="61">
        <v>98</v>
      </c>
      <c r="AB1038" s="62">
        <v>54</v>
      </c>
      <c r="AC1038" s="61">
        <v>98</v>
      </c>
      <c r="AD1038" s="62">
        <v>54</v>
      </c>
      <c r="AE1038" s="61">
        <v>98</v>
      </c>
      <c r="AF1038" s="61" t="s">
        <v>2037</v>
      </c>
      <c r="AG1038" s="61" t="s">
        <v>1959</v>
      </c>
      <c r="AH1038" s="61" t="s">
        <v>1702</v>
      </c>
      <c r="AI1038" s="61">
        <v>0</v>
      </c>
      <c r="AJ1038" s="61" t="s">
        <v>6730</v>
      </c>
      <c r="AK1038" s="62">
        <v>2026</v>
      </c>
      <c r="AL1038" s="62">
        <v>5</v>
      </c>
      <c r="AM1038" s="62">
        <v>0</v>
      </c>
      <c r="AN1038" s="62">
        <v>0</v>
      </c>
      <c r="AO1038" s="62">
        <v>5</v>
      </c>
      <c r="AP1038" s="61" t="s">
        <v>378</v>
      </c>
      <c r="AQ1038" s="61" t="s">
        <v>1221</v>
      </c>
      <c r="AR1038" s="61" t="s">
        <v>3451</v>
      </c>
      <c r="AS1038" s="61" t="s">
        <v>5414</v>
      </c>
      <c r="AT1038" s="61" t="s">
        <v>1702</v>
      </c>
      <c r="AU1038" s="61" t="b">
        <v>0</v>
      </c>
      <c r="AV1038" s="61" t="b">
        <v>0</v>
      </c>
      <c r="AW1038" s="61" t="s">
        <v>1702</v>
      </c>
      <c r="AX1038" s="61" t="s">
        <v>1702</v>
      </c>
      <c r="AY1038" s="61">
        <v>0</v>
      </c>
      <c r="AZ1038" s="61">
        <v>0</v>
      </c>
      <c r="BA1038" s="61">
        <v>0</v>
      </c>
      <c r="BB1038" s="61" t="s">
        <v>4941</v>
      </c>
      <c r="BC1038" s="61">
        <v>3</v>
      </c>
      <c r="BD1038" s="61" t="b">
        <v>0</v>
      </c>
      <c r="BH1038" s="47" t="str">
        <f t="shared" si="32"/>
        <v>SGCC</v>
      </c>
      <c r="BI1038" s="47" t="str">
        <f t="shared" si="33"/>
        <v>Z08</v>
      </c>
      <c r="BJ1038" s="47">
        <v>1219</v>
      </c>
    </row>
    <row r="1039" spans="1:62" hidden="1">
      <c r="A1039" s="61" t="b">
        <v>0</v>
      </c>
      <c r="B1039" s="62">
        <v>13461</v>
      </c>
      <c r="C1039" s="61" t="s">
        <v>1702</v>
      </c>
      <c r="D1039" s="61" t="s">
        <v>5429</v>
      </c>
      <c r="E1039" s="61" t="s">
        <v>7318</v>
      </c>
      <c r="F1039" s="61" t="s">
        <v>6256</v>
      </c>
      <c r="G1039" s="62" t="s">
        <v>1702</v>
      </c>
      <c r="H1039" s="61" t="s">
        <v>482</v>
      </c>
      <c r="I1039" s="61" t="s">
        <v>1675</v>
      </c>
      <c r="J1039" s="61" t="s">
        <v>5430</v>
      </c>
      <c r="K1039" s="61" t="s">
        <v>7318</v>
      </c>
      <c r="L1039" s="61" t="s">
        <v>2032</v>
      </c>
      <c r="M1039" s="61" t="s">
        <v>1894</v>
      </c>
      <c r="N1039" s="61" t="s">
        <v>1702</v>
      </c>
      <c r="O1039" s="61" t="s">
        <v>1947</v>
      </c>
      <c r="P1039" s="61">
        <v>0.8</v>
      </c>
      <c r="Q1039" s="61">
        <v>250</v>
      </c>
      <c r="R1039" s="61">
        <v>450</v>
      </c>
      <c r="S1039" s="61" t="s">
        <v>2631</v>
      </c>
      <c r="T1039" s="61" t="s">
        <v>2631</v>
      </c>
      <c r="U1039" s="61" t="s">
        <v>2041</v>
      </c>
      <c r="V1039" s="61" t="s">
        <v>7319</v>
      </c>
      <c r="W1039" s="61" t="s">
        <v>1938</v>
      </c>
      <c r="X1039" s="61" t="s">
        <v>1447</v>
      </c>
      <c r="Y1039" s="61" t="s">
        <v>5407</v>
      </c>
      <c r="Z1039" s="62">
        <v>23</v>
      </c>
      <c r="AA1039" s="61">
        <v>17</v>
      </c>
      <c r="AB1039" s="62">
        <v>23</v>
      </c>
      <c r="AC1039" s="61">
        <v>17</v>
      </c>
      <c r="AD1039" s="62">
        <v>23</v>
      </c>
      <c r="AE1039" s="61">
        <v>17</v>
      </c>
      <c r="AF1039" s="61" t="s">
        <v>2392</v>
      </c>
      <c r="AG1039" s="61" t="s">
        <v>1959</v>
      </c>
      <c r="AH1039" s="61" t="s">
        <v>1702</v>
      </c>
      <c r="AI1039" s="61">
        <v>0</v>
      </c>
      <c r="AJ1039" s="61" t="s">
        <v>6730</v>
      </c>
      <c r="AK1039" s="62">
        <v>2026</v>
      </c>
      <c r="AL1039" s="62">
        <v>5</v>
      </c>
      <c r="AM1039" s="62">
        <v>0</v>
      </c>
      <c r="AN1039" s="62">
        <v>0</v>
      </c>
      <c r="AO1039" s="62">
        <v>5</v>
      </c>
      <c r="AP1039" s="61" t="s">
        <v>482</v>
      </c>
      <c r="AQ1039" s="61" t="s">
        <v>1221</v>
      </c>
      <c r="AR1039" s="61" t="s">
        <v>5999</v>
      </c>
      <c r="AS1039" s="61" t="s">
        <v>5414</v>
      </c>
      <c r="AT1039" s="61" t="s">
        <v>1702</v>
      </c>
      <c r="AU1039" s="61" t="b">
        <v>0</v>
      </c>
      <c r="AV1039" s="61" t="b">
        <v>0</v>
      </c>
      <c r="AW1039" s="61" t="s">
        <v>1702</v>
      </c>
      <c r="AX1039" s="61" t="s">
        <v>1702</v>
      </c>
      <c r="AY1039" s="61">
        <v>0</v>
      </c>
      <c r="AZ1039" s="61">
        <v>0</v>
      </c>
      <c r="BA1039" s="61">
        <v>0</v>
      </c>
      <c r="BB1039" s="61" t="s">
        <v>4941</v>
      </c>
      <c r="BC1039" s="61">
        <v>3</v>
      </c>
      <c r="BD1039" s="61" t="b">
        <v>0</v>
      </c>
      <c r="BH1039" s="47" t="str">
        <f t="shared" si="32"/>
        <v>SGCC</v>
      </c>
      <c r="BI1039" s="47" t="str">
        <f t="shared" si="33"/>
        <v>Z08</v>
      </c>
      <c r="BJ1039" s="47">
        <v>1219</v>
      </c>
    </row>
    <row r="1040" spans="1:62" hidden="1">
      <c r="A1040" s="61" t="b">
        <v>0</v>
      </c>
      <c r="B1040" s="62">
        <v>13462</v>
      </c>
      <c r="C1040" s="61" t="s">
        <v>1702</v>
      </c>
      <c r="D1040" s="61" t="s">
        <v>5429</v>
      </c>
      <c r="E1040" s="61" t="s">
        <v>6499</v>
      </c>
      <c r="F1040" s="61" t="s">
        <v>6253</v>
      </c>
      <c r="G1040" s="62">
        <v>22</v>
      </c>
      <c r="H1040" s="61" t="s">
        <v>252</v>
      </c>
      <c r="I1040" s="61" t="s">
        <v>1675</v>
      </c>
      <c r="J1040" s="61" t="s">
        <v>5430</v>
      </c>
      <c r="K1040" s="61" t="s">
        <v>6499</v>
      </c>
      <c r="L1040" s="61" t="s">
        <v>2032</v>
      </c>
      <c r="M1040" s="61" t="s">
        <v>1894</v>
      </c>
      <c r="N1040" s="61" t="s">
        <v>1702</v>
      </c>
      <c r="O1040" s="61" t="s">
        <v>1947</v>
      </c>
      <c r="P1040" s="61">
        <v>0.8</v>
      </c>
      <c r="Q1040" s="61">
        <v>88.5</v>
      </c>
      <c r="R1040" s="61">
        <v>745</v>
      </c>
      <c r="S1040" s="61" t="s">
        <v>2193</v>
      </c>
      <c r="T1040" s="61" t="s">
        <v>2193</v>
      </c>
      <c r="U1040" s="61" t="s">
        <v>2041</v>
      </c>
      <c r="V1040" s="61" t="s">
        <v>7320</v>
      </c>
      <c r="W1040" s="61" t="s">
        <v>1938</v>
      </c>
      <c r="X1040" s="61" t="s">
        <v>1447</v>
      </c>
      <c r="Y1040" s="61" t="s">
        <v>5407</v>
      </c>
      <c r="Z1040" s="62">
        <v>304</v>
      </c>
      <c r="AA1040" s="61">
        <v>126</v>
      </c>
      <c r="AB1040" s="62">
        <v>304</v>
      </c>
      <c r="AC1040" s="61">
        <v>126</v>
      </c>
      <c r="AD1040" s="62">
        <v>304</v>
      </c>
      <c r="AE1040" s="61">
        <v>126</v>
      </c>
      <c r="AF1040" s="61" t="s">
        <v>2062</v>
      </c>
      <c r="AG1040" s="61" t="s">
        <v>1959</v>
      </c>
      <c r="AH1040" s="61" t="s">
        <v>1702</v>
      </c>
      <c r="AI1040" s="61">
        <v>0</v>
      </c>
      <c r="AJ1040" s="61" t="s">
        <v>6730</v>
      </c>
      <c r="AK1040" s="62">
        <v>2026</v>
      </c>
      <c r="AL1040" s="62">
        <v>5</v>
      </c>
      <c r="AM1040" s="62">
        <v>0</v>
      </c>
      <c r="AN1040" s="62">
        <v>0</v>
      </c>
      <c r="AO1040" s="62">
        <v>5</v>
      </c>
      <c r="AP1040" s="61" t="s">
        <v>252</v>
      </c>
      <c r="AQ1040" s="61" t="s">
        <v>1221</v>
      </c>
      <c r="AR1040" s="61" t="s">
        <v>2196</v>
      </c>
      <c r="AS1040" s="61" t="s">
        <v>5414</v>
      </c>
      <c r="AT1040" s="61" t="s">
        <v>6498</v>
      </c>
      <c r="AU1040" s="61" t="b">
        <v>0</v>
      </c>
      <c r="AV1040" s="61" t="b">
        <v>0</v>
      </c>
      <c r="AW1040" s="61" t="s">
        <v>1702</v>
      </c>
      <c r="AX1040" s="61" t="s">
        <v>1702</v>
      </c>
      <c r="AY1040" s="61">
        <v>0</v>
      </c>
      <c r="AZ1040" s="61">
        <v>0</v>
      </c>
      <c r="BA1040" s="61">
        <v>0</v>
      </c>
      <c r="BB1040" s="61" t="s">
        <v>4941</v>
      </c>
      <c r="BC1040" s="61">
        <v>3</v>
      </c>
      <c r="BD1040" s="61" t="b">
        <v>0</v>
      </c>
      <c r="BH1040" s="47" t="str">
        <f t="shared" si="32"/>
        <v>SGCC</v>
      </c>
      <c r="BI1040" s="47" t="str">
        <f t="shared" si="33"/>
        <v>Z08</v>
      </c>
      <c r="BJ1040" s="47">
        <v>1219</v>
      </c>
    </row>
    <row r="1041" spans="1:62" hidden="1">
      <c r="A1041" s="61" t="b">
        <v>0</v>
      </c>
      <c r="B1041" s="62">
        <v>13463</v>
      </c>
      <c r="C1041" s="61" t="s">
        <v>1702</v>
      </c>
      <c r="D1041" s="61" t="s">
        <v>5429</v>
      </c>
      <c r="E1041" s="61" t="s">
        <v>6500</v>
      </c>
      <c r="F1041" s="61" t="s">
        <v>6253</v>
      </c>
      <c r="G1041" s="62">
        <v>22</v>
      </c>
      <c r="H1041" s="61" t="s">
        <v>252</v>
      </c>
      <c r="I1041" s="61" t="s">
        <v>1675</v>
      </c>
      <c r="J1041" s="61" t="s">
        <v>5430</v>
      </c>
      <c r="K1041" s="61" t="s">
        <v>6500</v>
      </c>
      <c r="L1041" s="61" t="s">
        <v>2032</v>
      </c>
      <c r="M1041" s="61" t="s">
        <v>1894</v>
      </c>
      <c r="N1041" s="61" t="s">
        <v>1702</v>
      </c>
      <c r="O1041" s="61" t="s">
        <v>1947</v>
      </c>
      <c r="P1041" s="61">
        <v>0.8</v>
      </c>
      <c r="Q1041" s="61">
        <v>88.5</v>
      </c>
      <c r="R1041" s="61">
        <v>745</v>
      </c>
      <c r="S1041" s="61" t="s">
        <v>2193</v>
      </c>
      <c r="T1041" s="61" t="s">
        <v>2193</v>
      </c>
      <c r="U1041" s="61" t="s">
        <v>2041</v>
      </c>
      <c r="V1041" s="61" t="s">
        <v>7321</v>
      </c>
      <c r="W1041" s="61" t="s">
        <v>1938</v>
      </c>
      <c r="X1041" s="61" t="s">
        <v>1447</v>
      </c>
      <c r="Y1041" s="61" t="s">
        <v>5407</v>
      </c>
      <c r="Z1041" s="62">
        <v>500</v>
      </c>
      <c r="AA1041" s="61">
        <v>210</v>
      </c>
      <c r="AB1041" s="62">
        <v>500</v>
      </c>
      <c r="AC1041" s="61">
        <v>210</v>
      </c>
      <c r="AD1041" s="62">
        <v>500</v>
      </c>
      <c r="AE1041" s="61">
        <v>210</v>
      </c>
      <c r="AF1041" s="61" t="s">
        <v>2062</v>
      </c>
      <c r="AG1041" s="61" t="s">
        <v>1959</v>
      </c>
      <c r="AH1041" s="61" t="s">
        <v>1702</v>
      </c>
      <c r="AI1041" s="61">
        <v>0</v>
      </c>
      <c r="AJ1041" s="61" t="s">
        <v>6730</v>
      </c>
      <c r="AK1041" s="62">
        <v>2026</v>
      </c>
      <c r="AL1041" s="62">
        <v>5</v>
      </c>
      <c r="AM1041" s="62">
        <v>0</v>
      </c>
      <c r="AN1041" s="62">
        <v>0</v>
      </c>
      <c r="AO1041" s="62">
        <v>5</v>
      </c>
      <c r="AP1041" s="61" t="s">
        <v>252</v>
      </c>
      <c r="AQ1041" s="61" t="s">
        <v>1221</v>
      </c>
      <c r="AR1041" s="61" t="s">
        <v>2196</v>
      </c>
      <c r="AS1041" s="61" t="s">
        <v>5414</v>
      </c>
      <c r="AT1041" s="61" t="s">
        <v>6498</v>
      </c>
      <c r="AU1041" s="61" t="b">
        <v>0</v>
      </c>
      <c r="AV1041" s="61" t="b">
        <v>0</v>
      </c>
      <c r="AW1041" s="61" t="s">
        <v>1702</v>
      </c>
      <c r="AX1041" s="61" t="s">
        <v>1702</v>
      </c>
      <c r="AY1041" s="61">
        <v>0</v>
      </c>
      <c r="AZ1041" s="61">
        <v>0</v>
      </c>
      <c r="BA1041" s="61">
        <v>0</v>
      </c>
      <c r="BB1041" s="61" t="s">
        <v>4941</v>
      </c>
      <c r="BC1041" s="61">
        <v>3</v>
      </c>
      <c r="BD1041" s="61" t="b">
        <v>0</v>
      </c>
      <c r="BH1041" s="47" t="str">
        <f t="shared" si="32"/>
        <v>SGCC</v>
      </c>
      <c r="BI1041" s="47" t="str">
        <f t="shared" si="33"/>
        <v>Z08</v>
      </c>
      <c r="BJ1041" s="47">
        <v>1219</v>
      </c>
    </row>
    <row r="1042" spans="1:62" hidden="1">
      <c r="A1042" s="61" t="b">
        <v>0</v>
      </c>
      <c r="B1042" s="62">
        <v>13464</v>
      </c>
      <c r="C1042" s="61" t="s">
        <v>1702</v>
      </c>
      <c r="D1042" s="61" t="s">
        <v>5429</v>
      </c>
      <c r="E1042" s="61" t="s">
        <v>6501</v>
      </c>
      <c r="F1042" s="61" t="s">
        <v>6253</v>
      </c>
      <c r="G1042" s="62">
        <v>22</v>
      </c>
      <c r="H1042" s="61" t="s">
        <v>252</v>
      </c>
      <c r="I1042" s="61" t="s">
        <v>1675</v>
      </c>
      <c r="J1042" s="61" t="s">
        <v>5430</v>
      </c>
      <c r="K1042" s="61" t="s">
        <v>6501</v>
      </c>
      <c r="L1042" s="61" t="s">
        <v>2032</v>
      </c>
      <c r="M1042" s="61" t="s">
        <v>1894</v>
      </c>
      <c r="N1042" s="61" t="s">
        <v>1702</v>
      </c>
      <c r="O1042" s="61" t="s">
        <v>1947</v>
      </c>
      <c r="P1042" s="61">
        <v>0.8</v>
      </c>
      <c r="Q1042" s="61">
        <v>88.5</v>
      </c>
      <c r="R1042" s="61">
        <v>745</v>
      </c>
      <c r="S1042" s="61" t="s">
        <v>2193</v>
      </c>
      <c r="T1042" s="61" t="s">
        <v>2193</v>
      </c>
      <c r="U1042" s="61" t="s">
        <v>2041</v>
      </c>
      <c r="V1042" s="61" t="s">
        <v>7321</v>
      </c>
      <c r="W1042" s="61" t="s">
        <v>1938</v>
      </c>
      <c r="X1042" s="61" t="s">
        <v>1447</v>
      </c>
      <c r="Y1042" s="61" t="s">
        <v>5407</v>
      </c>
      <c r="Z1042" s="62">
        <v>500</v>
      </c>
      <c r="AA1042" s="61">
        <v>210</v>
      </c>
      <c r="AB1042" s="62">
        <v>500</v>
      </c>
      <c r="AC1042" s="61">
        <v>210</v>
      </c>
      <c r="AD1042" s="62">
        <v>500</v>
      </c>
      <c r="AE1042" s="61">
        <v>210</v>
      </c>
      <c r="AF1042" s="61" t="s">
        <v>2062</v>
      </c>
      <c r="AG1042" s="61" t="s">
        <v>1959</v>
      </c>
      <c r="AH1042" s="61" t="s">
        <v>1702</v>
      </c>
      <c r="AI1042" s="61">
        <v>0</v>
      </c>
      <c r="AJ1042" s="61" t="s">
        <v>6730</v>
      </c>
      <c r="AK1042" s="62">
        <v>2026</v>
      </c>
      <c r="AL1042" s="62">
        <v>5</v>
      </c>
      <c r="AM1042" s="62">
        <v>0</v>
      </c>
      <c r="AN1042" s="62">
        <v>0</v>
      </c>
      <c r="AO1042" s="62">
        <v>5</v>
      </c>
      <c r="AP1042" s="61" t="s">
        <v>252</v>
      </c>
      <c r="AQ1042" s="61" t="s">
        <v>1221</v>
      </c>
      <c r="AR1042" s="61" t="s">
        <v>2196</v>
      </c>
      <c r="AS1042" s="61" t="s">
        <v>5414</v>
      </c>
      <c r="AT1042" s="61" t="s">
        <v>6498</v>
      </c>
      <c r="AU1042" s="61" t="b">
        <v>0</v>
      </c>
      <c r="AV1042" s="61" t="b">
        <v>0</v>
      </c>
      <c r="AW1042" s="61" t="s">
        <v>1702</v>
      </c>
      <c r="AX1042" s="61" t="s">
        <v>1702</v>
      </c>
      <c r="AY1042" s="61">
        <v>0</v>
      </c>
      <c r="AZ1042" s="61">
        <v>0</v>
      </c>
      <c r="BA1042" s="61">
        <v>0</v>
      </c>
      <c r="BB1042" s="61" t="s">
        <v>4941</v>
      </c>
      <c r="BC1042" s="61">
        <v>3</v>
      </c>
      <c r="BD1042" s="61" t="b">
        <v>0</v>
      </c>
      <c r="BH1042" s="47" t="str">
        <f t="shared" si="32"/>
        <v>SGCC</v>
      </c>
      <c r="BI1042" s="47" t="str">
        <f t="shared" si="33"/>
        <v>Z08</v>
      </c>
      <c r="BJ1042" s="47">
        <v>1219</v>
      </c>
    </row>
    <row r="1043" spans="1:62" hidden="1">
      <c r="A1043" s="61" t="b">
        <v>0</v>
      </c>
      <c r="B1043" s="62">
        <v>13465</v>
      </c>
      <c r="C1043" s="61" t="s">
        <v>1702</v>
      </c>
      <c r="D1043" s="61" t="s">
        <v>5429</v>
      </c>
      <c r="E1043" s="61" t="s">
        <v>6502</v>
      </c>
      <c r="F1043" s="61" t="s">
        <v>6253</v>
      </c>
      <c r="G1043" s="62">
        <v>22</v>
      </c>
      <c r="H1043" s="61" t="s">
        <v>252</v>
      </c>
      <c r="I1043" s="61" t="s">
        <v>1675</v>
      </c>
      <c r="J1043" s="61" t="s">
        <v>5430</v>
      </c>
      <c r="K1043" s="61" t="s">
        <v>6502</v>
      </c>
      <c r="L1043" s="61" t="s">
        <v>2032</v>
      </c>
      <c r="M1043" s="61" t="s">
        <v>1894</v>
      </c>
      <c r="N1043" s="61" t="s">
        <v>1702</v>
      </c>
      <c r="O1043" s="61" t="s">
        <v>1947</v>
      </c>
      <c r="P1043" s="61">
        <v>0.8</v>
      </c>
      <c r="Q1043" s="61">
        <v>88.5</v>
      </c>
      <c r="R1043" s="61">
        <v>745</v>
      </c>
      <c r="S1043" s="61" t="s">
        <v>2193</v>
      </c>
      <c r="T1043" s="61" t="s">
        <v>2193</v>
      </c>
      <c r="U1043" s="61" t="s">
        <v>2041</v>
      </c>
      <c r="V1043" s="61" t="s">
        <v>7321</v>
      </c>
      <c r="W1043" s="61" t="s">
        <v>1938</v>
      </c>
      <c r="X1043" s="61" t="s">
        <v>1447</v>
      </c>
      <c r="Y1043" s="61" t="s">
        <v>5407</v>
      </c>
      <c r="Z1043" s="62">
        <v>500</v>
      </c>
      <c r="AA1043" s="61">
        <v>210</v>
      </c>
      <c r="AB1043" s="62">
        <v>500</v>
      </c>
      <c r="AC1043" s="61">
        <v>210</v>
      </c>
      <c r="AD1043" s="62">
        <v>500</v>
      </c>
      <c r="AE1043" s="61">
        <v>210</v>
      </c>
      <c r="AF1043" s="61" t="s">
        <v>2062</v>
      </c>
      <c r="AG1043" s="61" t="s">
        <v>1959</v>
      </c>
      <c r="AH1043" s="61" t="s">
        <v>1702</v>
      </c>
      <c r="AI1043" s="61">
        <v>0</v>
      </c>
      <c r="AJ1043" s="61" t="s">
        <v>6730</v>
      </c>
      <c r="AK1043" s="62">
        <v>2026</v>
      </c>
      <c r="AL1043" s="62">
        <v>5</v>
      </c>
      <c r="AM1043" s="62">
        <v>0</v>
      </c>
      <c r="AN1043" s="62">
        <v>0</v>
      </c>
      <c r="AO1043" s="62">
        <v>5</v>
      </c>
      <c r="AP1043" s="61" t="s">
        <v>252</v>
      </c>
      <c r="AQ1043" s="61" t="s">
        <v>1221</v>
      </c>
      <c r="AR1043" s="61" t="s">
        <v>2196</v>
      </c>
      <c r="AS1043" s="61" t="s">
        <v>5414</v>
      </c>
      <c r="AT1043" s="61" t="s">
        <v>6498</v>
      </c>
      <c r="AU1043" s="61" t="b">
        <v>0</v>
      </c>
      <c r="AV1043" s="61" t="b">
        <v>0</v>
      </c>
      <c r="AW1043" s="61" t="s">
        <v>1702</v>
      </c>
      <c r="AX1043" s="61" t="s">
        <v>1702</v>
      </c>
      <c r="AY1043" s="61">
        <v>0</v>
      </c>
      <c r="AZ1043" s="61">
        <v>0</v>
      </c>
      <c r="BA1043" s="61">
        <v>0</v>
      </c>
      <c r="BB1043" s="61" t="s">
        <v>4941</v>
      </c>
      <c r="BC1043" s="61">
        <v>3</v>
      </c>
      <c r="BD1043" s="61" t="b">
        <v>0</v>
      </c>
      <c r="BH1043" s="47" t="str">
        <f t="shared" si="32"/>
        <v>SGCC</v>
      </c>
      <c r="BI1043" s="47" t="str">
        <f t="shared" si="33"/>
        <v>Z08</v>
      </c>
      <c r="BJ1043" s="47">
        <v>1219</v>
      </c>
    </row>
    <row r="1044" spans="1:62" hidden="1">
      <c r="A1044" s="61" t="b">
        <v>0</v>
      </c>
      <c r="B1044" s="62">
        <v>13466</v>
      </c>
      <c r="C1044" s="61" t="s">
        <v>1702</v>
      </c>
      <c r="D1044" s="61" t="s">
        <v>5429</v>
      </c>
      <c r="E1044" s="61" t="s">
        <v>6503</v>
      </c>
      <c r="F1044" s="61" t="s">
        <v>6253</v>
      </c>
      <c r="G1044" s="62">
        <v>22</v>
      </c>
      <c r="H1044" s="61" t="s">
        <v>252</v>
      </c>
      <c r="I1044" s="61" t="s">
        <v>1675</v>
      </c>
      <c r="J1044" s="61" t="s">
        <v>5430</v>
      </c>
      <c r="K1044" s="61" t="s">
        <v>6503</v>
      </c>
      <c r="L1044" s="61" t="s">
        <v>2032</v>
      </c>
      <c r="M1044" s="61" t="s">
        <v>1894</v>
      </c>
      <c r="N1044" s="61" t="s">
        <v>1702</v>
      </c>
      <c r="O1044" s="61" t="s">
        <v>1947</v>
      </c>
      <c r="P1044" s="61">
        <v>0.8</v>
      </c>
      <c r="Q1044" s="61">
        <v>88.5</v>
      </c>
      <c r="R1044" s="61">
        <v>745</v>
      </c>
      <c r="S1044" s="61" t="s">
        <v>2193</v>
      </c>
      <c r="T1044" s="61" t="s">
        <v>2193</v>
      </c>
      <c r="U1044" s="61" t="s">
        <v>2041</v>
      </c>
      <c r="V1044" s="61" t="s">
        <v>7321</v>
      </c>
      <c r="W1044" s="61" t="s">
        <v>1938</v>
      </c>
      <c r="X1044" s="61" t="s">
        <v>1447</v>
      </c>
      <c r="Y1044" s="61" t="s">
        <v>5407</v>
      </c>
      <c r="Z1044" s="62">
        <v>500</v>
      </c>
      <c r="AA1044" s="61">
        <v>210</v>
      </c>
      <c r="AB1044" s="62">
        <v>500</v>
      </c>
      <c r="AC1044" s="61">
        <v>210</v>
      </c>
      <c r="AD1044" s="62">
        <v>500</v>
      </c>
      <c r="AE1044" s="61">
        <v>210</v>
      </c>
      <c r="AF1044" s="61" t="s">
        <v>2062</v>
      </c>
      <c r="AG1044" s="61" t="s">
        <v>1959</v>
      </c>
      <c r="AH1044" s="61" t="s">
        <v>1702</v>
      </c>
      <c r="AI1044" s="61">
        <v>0</v>
      </c>
      <c r="AJ1044" s="61" t="s">
        <v>6730</v>
      </c>
      <c r="AK1044" s="62">
        <v>2026</v>
      </c>
      <c r="AL1044" s="62">
        <v>5</v>
      </c>
      <c r="AM1044" s="62">
        <v>0</v>
      </c>
      <c r="AN1044" s="62">
        <v>0</v>
      </c>
      <c r="AO1044" s="62">
        <v>5</v>
      </c>
      <c r="AP1044" s="61" t="s">
        <v>252</v>
      </c>
      <c r="AQ1044" s="61" t="s">
        <v>1221</v>
      </c>
      <c r="AR1044" s="61" t="s">
        <v>2196</v>
      </c>
      <c r="AS1044" s="61" t="s">
        <v>5414</v>
      </c>
      <c r="AT1044" s="61" t="s">
        <v>6498</v>
      </c>
      <c r="AU1044" s="61" t="b">
        <v>0</v>
      </c>
      <c r="AV1044" s="61" t="b">
        <v>0</v>
      </c>
      <c r="AW1044" s="61" t="s">
        <v>1702</v>
      </c>
      <c r="AX1044" s="61" t="s">
        <v>1702</v>
      </c>
      <c r="AY1044" s="61">
        <v>0</v>
      </c>
      <c r="AZ1044" s="61">
        <v>0</v>
      </c>
      <c r="BA1044" s="61">
        <v>0</v>
      </c>
      <c r="BB1044" s="61" t="s">
        <v>4941</v>
      </c>
      <c r="BC1044" s="61">
        <v>3</v>
      </c>
      <c r="BD1044" s="61" t="b">
        <v>0</v>
      </c>
      <c r="BH1044" s="47" t="str">
        <f t="shared" si="32"/>
        <v>SGCC</v>
      </c>
      <c r="BI1044" s="47" t="str">
        <f t="shared" si="33"/>
        <v>Z08</v>
      </c>
      <c r="BJ1044" s="47">
        <v>1219</v>
      </c>
    </row>
    <row r="1045" spans="1:62" hidden="1">
      <c r="A1045" s="61" t="b">
        <v>0</v>
      </c>
      <c r="B1045" s="62">
        <v>13467</v>
      </c>
      <c r="C1045" s="61" t="s">
        <v>1702</v>
      </c>
      <c r="D1045" s="61" t="s">
        <v>5429</v>
      </c>
      <c r="E1045" s="61" t="s">
        <v>6504</v>
      </c>
      <c r="F1045" s="61" t="s">
        <v>6253</v>
      </c>
      <c r="G1045" s="62">
        <v>22</v>
      </c>
      <c r="H1045" s="61" t="s">
        <v>252</v>
      </c>
      <c r="I1045" s="61" t="s">
        <v>1675</v>
      </c>
      <c r="J1045" s="61" t="s">
        <v>5430</v>
      </c>
      <c r="K1045" s="61" t="s">
        <v>6504</v>
      </c>
      <c r="L1045" s="61" t="s">
        <v>2032</v>
      </c>
      <c r="M1045" s="61" t="s">
        <v>1894</v>
      </c>
      <c r="N1045" s="61" t="s">
        <v>1702</v>
      </c>
      <c r="O1045" s="61" t="s">
        <v>1947</v>
      </c>
      <c r="P1045" s="61">
        <v>0.8</v>
      </c>
      <c r="Q1045" s="61">
        <v>88.5</v>
      </c>
      <c r="R1045" s="61">
        <v>745</v>
      </c>
      <c r="S1045" s="61" t="s">
        <v>2193</v>
      </c>
      <c r="T1045" s="61" t="s">
        <v>2193</v>
      </c>
      <c r="U1045" s="61" t="s">
        <v>2041</v>
      </c>
      <c r="V1045" s="61" t="s">
        <v>7321</v>
      </c>
      <c r="W1045" s="61" t="s">
        <v>1938</v>
      </c>
      <c r="X1045" s="61" t="s">
        <v>1447</v>
      </c>
      <c r="Y1045" s="61" t="s">
        <v>5407</v>
      </c>
      <c r="Z1045" s="62">
        <v>500</v>
      </c>
      <c r="AA1045" s="61">
        <v>210</v>
      </c>
      <c r="AB1045" s="62">
        <v>500</v>
      </c>
      <c r="AC1045" s="61">
        <v>210</v>
      </c>
      <c r="AD1045" s="62">
        <v>500</v>
      </c>
      <c r="AE1045" s="61">
        <v>210</v>
      </c>
      <c r="AF1045" s="61" t="s">
        <v>2062</v>
      </c>
      <c r="AG1045" s="61" t="s">
        <v>1959</v>
      </c>
      <c r="AH1045" s="61" t="s">
        <v>1702</v>
      </c>
      <c r="AI1045" s="61">
        <v>0</v>
      </c>
      <c r="AJ1045" s="61" t="s">
        <v>6730</v>
      </c>
      <c r="AK1045" s="62">
        <v>2026</v>
      </c>
      <c r="AL1045" s="62">
        <v>5</v>
      </c>
      <c r="AM1045" s="62">
        <v>0</v>
      </c>
      <c r="AN1045" s="62">
        <v>0</v>
      </c>
      <c r="AO1045" s="62">
        <v>5</v>
      </c>
      <c r="AP1045" s="61" t="s">
        <v>252</v>
      </c>
      <c r="AQ1045" s="61" t="s">
        <v>1221</v>
      </c>
      <c r="AR1045" s="61" t="s">
        <v>2196</v>
      </c>
      <c r="AS1045" s="61" t="s">
        <v>5414</v>
      </c>
      <c r="AT1045" s="61" t="s">
        <v>6498</v>
      </c>
      <c r="AU1045" s="61" t="b">
        <v>0</v>
      </c>
      <c r="AV1045" s="61" t="b">
        <v>0</v>
      </c>
      <c r="AW1045" s="61" t="s">
        <v>1702</v>
      </c>
      <c r="AX1045" s="61" t="s">
        <v>1702</v>
      </c>
      <c r="AY1045" s="61">
        <v>0</v>
      </c>
      <c r="AZ1045" s="61">
        <v>0</v>
      </c>
      <c r="BA1045" s="61">
        <v>0</v>
      </c>
      <c r="BB1045" s="61" t="s">
        <v>4941</v>
      </c>
      <c r="BC1045" s="61">
        <v>3</v>
      </c>
      <c r="BD1045" s="61" t="b">
        <v>0</v>
      </c>
      <c r="BH1045" s="47" t="str">
        <f t="shared" si="32"/>
        <v>SGCC</v>
      </c>
      <c r="BI1045" s="47" t="str">
        <f t="shared" si="33"/>
        <v>Z08</v>
      </c>
      <c r="BJ1045" s="47">
        <v>1219</v>
      </c>
    </row>
    <row r="1046" spans="1:62" hidden="1">
      <c r="A1046" s="61" t="b">
        <v>0</v>
      </c>
      <c r="B1046" s="62">
        <v>13468</v>
      </c>
      <c r="C1046" s="61" t="s">
        <v>1702</v>
      </c>
      <c r="D1046" s="61" t="s">
        <v>5429</v>
      </c>
      <c r="E1046" s="61" t="s">
        <v>6505</v>
      </c>
      <c r="F1046" s="61" t="s">
        <v>6253</v>
      </c>
      <c r="G1046" s="62">
        <v>23</v>
      </c>
      <c r="H1046" s="61" t="s">
        <v>252</v>
      </c>
      <c r="I1046" s="61" t="s">
        <v>1675</v>
      </c>
      <c r="J1046" s="61" t="s">
        <v>5430</v>
      </c>
      <c r="K1046" s="61" t="s">
        <v>6505</v>
      </c>
      <c r="L1046" s="61" t="s">
        <v>2032</v>
      </c>
      <c r="M1046" s="61" t="s">
        <v>1894</v>
      </c>
      <c r="N1046" s="61" t="s">
        <v>1702</v>
      </c>
      <c r="O1046" s="61" t="s">
        <v>1947</v>
      </c>
      <c r="P1046" s="61">
        <v>0.8</v>
      </c>
      <c r="Q1046" s="61">
        <v>88.5</v>
      </c>
      <c r="R1046" s="61">
        <v>745</v>
      </c>
      <c r="S1046" s="61" t="s">
        <v>2193</v>
      </c>
      <c r="T1046" s="61" t="s">
        <v>2193</v>
      </c>
      <c r="U1046" s="61" t="s">
        <v>2041</v>
      </c>
      <c r="V1046" s="61" t="s">
        <v>7321</v>
      </c>
      <c r="W1046" s="61" t="s">
        <v>1938</v>
      </c>
      <c r="X1046" s="61" t="s">
        <v>1447</v>
      </c>
      <c r="Y1046" s="61" t="s">
        <v>5407</v>
      </c>
      <c r="Z1046" s="62">
        <v>500</v>
      </c>
      <c r="AA1046" s="61">
        <v>210</v>
      </c>
      <c r="AB1046" s="62">
        <v>500</v>
      </c>
      <c r="AC1046" s="61">
        <v>210</v>
      </c>
      <c r="AD1046" s="62">
        <v>500</v>
      </c>
      <c r="AE1046" s="61">
        <v>210</v>
      </c>
      <c r="AF1046" s="61" t="s">
        <v>2062</v>
      </c>
      <c r="AG1046" s="61" t="s">
        <v>1959</v>
      </c>
      <c r="AH1046" s="61" t="s">
        <v>1702</v>
      </c>
      <c r="AI1046" s="61">
        <v>0</v>
      </c>
      <c r="AJ1046" s="61" t="s">
        <v>6730</v>
      </c>
      <c r="AK1046" s="62">
        <v>2026</v>
      </c>
      <c r="AL1046" s="62">
        <v>5</v>
      </c>
      <c r="AM1046" s="62">
        <v>0</v>
      </c>
      <c r="AN1046" s="62">
        <v>0</v>
      </c>
      <c r="AO1046" s="62">
        <v>5</v>
      </c>
      <c r="AP1046" s="61" t="s">
        <v>252</v>
      </c>
      <c r="AQ1046" s="61" t="s">
        <v>1221</v>
      </c>
      <c r="AR1046" s="61" t="s">
        <v>2196</v>
      </c>
      <c r="AS1046" s="61" t="s">
        <v>5414</v>
      </c>
      <c r="AT1046" s="61" t="s">
        <v>6498</v>
      </c>
      <c r="AU1046" s="61" t="b">
        <v>0</v>
      </c>
      <c r="AV1046" s="61" t="b">
        <v>0</v>
      </c>
      <c r="AW1046" s="61" t="s">
        <v>1702</v>
      </c>
      <c r="AX1046" s="61" t="s">
        <v>1702</v>
      </c>
      <c r="AY1046" s="61">
        <v>0</v>
      </c>
      <c r="AZ1046" s="61">
        <v>0</v>
      </c>
      <c r="BA1046" s="61">
        <v>0</v>
      </c>
      <c r="BB1046" s="61" t="s">
        <v>4941</v>
      </c>
      <c r="BC1046" s="61">
        <v>3</v>
      </c>
      <c r="BD1046" s="61" t="b">
        <v>0</v>
      </c>
      <c r="BH1046" s="47" t="str">
        <f t="shared" si="32"/>
        <v>SGCC</v>
      </c>
      <c r="BI1046" s="47" t="str">
        <f t="shared" si="33"/>
        <v>Z08</v>
      </c>
      <c r="BJ1046" s="47">
        <v>1219</v>
      </c>
    </row>
    <row r="1047" spans="1:62" hidden="1">
      <c r="A1047" s="61" t="b">
        <v>0</v>
      </c>
      <c r="B1047" s="62">
        <v>13469</v>
      </c>
      <c r="C1047" s="61" t="s">
        <v>1702</v>
      </c>
      <c r="D1047" s="61" t="s">
        <v>5429</v>
      </c>
      <c r="E1047" s="61" t="s">
        <v>6506</v>
      </c>
      <c r="F1047" s="61" t="s">
        <v>6281</v>
      </c>
      <c r="G1047" s="62">
        <v>8</v>
      </c>
      <c r="H1047" s="61" t="s">
        <v>252</v>
      </c>
      <c r="I1047" s="61" t="s">
        <v>1675</v>
      </c>
      <c r="J1047" s="61" t="s">
        <v>5430</v>
      </c>
      <c r="K1047" s="61" t="s">
        <v>6506</v>
      </c>
      <c r="L1047" s="61" t="s">
        <v>2032</v>
      </c>
      <c r="M1047" s="61" t="s">
        <v>1894</v>
      </c>
      <c r="N1047" s="61" t="s">
        <v>1702</v>
      </c>
      <c r="O1047" s="61" t="s">
        <v>1947</v>
      </c>
      <c r="P1047" s="61">
        <v>0.8</v>
      </c>
      <c r="Q1047" s="61">
        <v>88.5</v>
      </c>
      <c r="R1047" s="61">
        <v>745</v>
      </c>
      <c r="S1047" s="61" t="s">
        <v>2193</v>
      </c>
      <c r="T1047" s="61" t="s">
        <v>2193</v>
      </c>
      <c r="U1047" s="61" t="s">
        <v>2041</v>
      </c>
      <c r="V1047" s="61" t="s">
        <v>7321</v>
      </c>
      <c r="W1047" s="61" t="s">
        <v>1938</v>
      </c>
      <c r="X1047" s="61" t="s">
        <v>1447</v>
      </c>
      <c r="Y1047" s="61" t="s">
        <v>5407</v>
      </c>
      <c r="Z1047" s="62">
        <v>408</v>
      </c>
      <c r="AA1047" s="61">
        <v>171</v>
      </c>
      <c r="AB1047" s="62">
        <v>408</v>
      </c>
      <c r="AC1047" s="61">
        <v>171</v>
      </c>
      <c r="AD1047" s="62">
        <v>408</v>
      </c>
      <c r="AE1047" s="61">
        <v>171</v>
      </c>
      <c r="AF1047" s="61" t="s">
        <v>2062</v>
      </c>
      <c r="AG1047" s="61" t="s">
        <v>1959</v>
      </c>
      <c r="AH1047" s="61" t="s">
        <v>1702</v>
      </c>
      <c r="AI1047" s="61">
        <v>0</v>
      </c>
      <c r="AJ1047" s="61" t="s">
        <v>6730</v>
      </c>
      <c r="AK1047" s="62">
        <v>2026</v>
      </c>
      <c r="AL1047" s="62">
        <v>5</v>
      </c>
      <c r="AM1047" s="62">
        <v>0</v>
      </c>
      <c r="AN1047" s="62">
        <v>0</v>
      </c>
      <c r="AO1047" s="62">
        <v>5</v>
      </c>
      <c r="AP1047" s="61" t="s">
        <v>252</v>
      </c>
      <c r="AQ1047" s="61" t="s">
        <v>1221</v>
      </c>
      <c r="AR1047" s="61" t="s">
        <v>2196</v>
      </c>
      <c r="AS1047" s="61" t="s">
        <v>5414</v>
      </c>
      <c r="AT1047" s="61" t="s">
        <v>6498</v>
      </c>
      <c r="AU1047" s="61" t="b">
        <v>0</v>
      </c>
      <c r="AV1047" s="61" t="b">
        <v>0</v>
      </c>
      <c r="AW1047" s="61" t="s">
        <v>1702</v>
      </c>
      <c r="AX1047" s="61" t="s">
        <v>1702</v>
      </c>
      <c r="AY1047" s="61">
        <v>0</v>
      </c>
      <c r="AZ1047" s="61">
        <v>0</v>
      </c>
      <c r="BA1047" s="61">
        <v>0</v>
      </c>
      <c r="BB1047" s="61" t="s">
        <v>4941</v>
      </c>
      <c r="BC1047" s="61">
        <v>3</v>
      </c>
      <c r="BD1047" s="61" t="b">
        <v>0</v>
      </c>
      <c r="BH1047" s="47" t="str">
        <f t="shared" si="32"/>
        <v>SGCC</v>
      </c>
      <c r="BI1047" s="47" t="str">
        <f t="shared" si="33"/>
        <v>Z08</v>
      </c>
      <c r="BJ1047" s="47">
        <v>1219</v>
      </c>
    </row>
    <row r="1048" spans="1:62" hidden="1">
      <c r="A1048" s="61" t="b">
        <v>0</v>
      </c>
      <c r="B1048" s="62">
        <v>13470</v>
      </c>
      <c r="C1048" s="61" t="s">
        <v>1702</v>
      </c>
      <c r="D1048" s="61" t="s">
        <v>5429</v>
      </c>
      <c r="E1048" s="61" t="s">
        <v>7322</v>
      </c>
      <c r="F1048" s="61" t="s">
        <v>6253</v>
      </c>
      <c r="G1048" s="62" t="s">
        <v>1702</v>
      </c>
      <c r="H1048" s="61" t="s">
        <v>252</v>
      </c>
      <c r="I1048" s="61" t="s">
        <v>1675</v>
      </c>
      <c r="J1048" s="61" t="s">
        <v>5430</v>
      </c>
      <c r="K1048" s="61" t="s">
        <v>7322</v>
      </c>
      <c r="L1048" s="61" t="s">
        <v>2032</v>
      </c>
      <c r="M1048" s="61" t="s">
        <v>1894</v>
      </c>
      <c r="N1048" s="61" t="s">
        <v>1702</v>
      </c>
      <c r="O1048" s="61" t="s">
        <v>1947</v>
      </c>
      <c r="P1048" s="61">
        <v>0.8</v>
      </c>
      <c r="Q1048" s="61">
        <v>88.5</v>
      </c>
      <c r="R1048" s="61">
        <v>745</v>
      </c>
      <c r="S1048" s="61" t="s">
        <v>2193</v>
      </c>
      <c r="T1048" s="61" t="s">
        <v>7323</v>
      </c>
      <c r="U1048" s="61" t="s">
        <v>2041</v>
      </c>
      <c r="V1048" s="61" t="s">
        <v>7321</v>
      </c>
      <c r="W1048" s="61" t="s">
        <v>1938</v>
      </c>
      <c r="X1048" s="61" t="s">
        <v>1447</v>
      </c>
      <c r="Y1048" s="61" t="s">
        <v>5407</v>
      </c>
      <c r="Z1048" s="62">
        <v>30</v>
      </c>
      <c r="AA1048" s="61">
        <v>13</v>
      </c>
      <c r="AB1048" s="62">
        <v>30</v>
      </c>
      <c r="AC1048" s="61">
        <v>13</v>
      </c>
      <c r="AD1048" s="62">
        <v>30</v>
      </c>
      <c r="AE1048" s="61">
        <v>13</v>
      </c>
      <c r="AF1048" s="61" t="s">
        <v>2062</v>
      </c>
      <c r="AG1048" s="61" t="s">
        <v>1959</v>
      </c>
      <c r="AH1048" s="61" t="s">
        <v>1702</v>
      </c>
      <c r="AI1048" s="61">
        <v>0</v>
      </c>
      <c r="AJ1048" s="61" t="s">
        <v>6730</v>
      </c>
      <c r="AK1048" s="62">
        <v>2026</v>
      </c>
      <c r="AL1048" s="62">
        <v>5</v>
      </c>
      <c r="AM1048" s="62">
        <v>0</v>
      </c>
      <c r="AN1048" s="62">
        <v>0</v>
      </c>
      <c r="AO1048" s="62">
        <v>5</v>
      </c>
      <c r="AP1048" s="61" t="s">
        <v>252</v>
      </c>
      <c r="AQ1048" s="61" t="s">
        <v>1221</v>
      </c>
      <c r="AR1048" s="61" t="s">
        <v>2196</v>
      </c>
      <c r="AS1048" s="61" t="s">
        <v>5414</v>
      </c>
      <c r="AT1048" s="61" t="s">
        <v>1702</v>
      </c>
      <c r="AU1048" s="61" t="b">
        <v>0</v>
      </c>
      <c r="AV1048" s="61" t="b">
        <v>0</v>
      </c>
      <c r="AW1048" s="61" t="s">
        <v>1702</v>
      </c>
      <c r="AX1048" s="61" t="s">
        <v>1702</v>
      </c>
      <c r="AY1048" s="61">
        <v>0</v>
      </c>
      <c r="AZ1048" s="61">
        <v>0</v>
      </c>
      <c r="BA1048" s="61">
        <v>0</v>
      </c>
      <c r="BB1048" s="61" t="s">
        <v>4941</v>
      </c>
      <c r="BC1048" s="61">
        <v>3</v>
      </c>
      <c r="BD1048" s="61" t="b">
        <v>0</v>
      </c>
      <c r="BH1048" s="47" t="str">
        <f t="shared" si="32"/>
        <v>SGCC</v>
      </c>
      <c r="BI1048" s="47" t="str">
        <f t="shared" si="33"/>
        <v>Z08</v>
      </c>
      <c r="BJ1048" s="47">
        <v>1219</v>
      </c>
    </row>
    <row r="1049" spans="1:62" hidden="1">
      <c r="A1049" s="61" t="b">
        <v>0</v>
      </c>
      <c r="B1049" s="62">
        <v>13471</v>
      </c>
      <c r="C1049" s="61" t="s">
        <v>1702</v>
      </c>
      <c r="D1049" s="61" t="s">
        <v>5429</v>
      </c>
      <c r="E1049" s="61" t="s">
        <v>7324</v>
      </c>
      <c r="F1049" s="61" t="s">
        <v>1702</v>
      </c>
      <c r="G1049" s="62" t="s">
        <v>1702</v>
      </c>
      <c r="H1049" s="61" t="s">
        <v>1702</v>
      </c>
      <c r="I1049" s="61" t="s">
        <v>1675</v>
      </c>
      <c r="J1049" s="61" t="s">
        <v>5430</v>
      </c>
      <c r="K1049" s="61" t="s">
        <v>7324</v>
      </c>
      <c r="L1049" s="61" t="s">
        <v>2032</v>
      </c>
      <c r="M1049" s="61" t="s">
        <v>1894</v>
      </c>
      <c r="N1049" s="61" t="s">
        <v>1702</v>
      </c>
      <c r="O1049" s="61" t="s">
        <v>1947</v>
      </c>
      <c r="P1049" s="61">
        <v>0.8</v>
      </c>
      <c r="Q1049" s="61">
        <v>25</v>
      </c>
      <c r="R1049" s="61">
        <v>0</v>
      </c>
      <c r="S1049" s="61" t="s">
        <v>4316</v>
      </c>
      <c r="T1049" s="61" t="s">
        <v>4316</v>
      </c>
      <c r="U1049" s="61" t="s">
        <v>2041</v>
      </c>
      <c r="V1049" s="61" t="s">
        <v>7325</v>
      </c>
      <c r="W1049" s="61" t="s">
        <v>1938</v>
      </c>
      <c r="X1049" s="61" t="s">
        <v>1447</v>
      </c>
      <c r="Y1049" s="61" t="s">
        <v>5407</v>
      </c>
      <c r="Z1049" s="62">
        <v>1</v>
      </c>
      <c r="AA1049" s="61">
        <v>75</v>
      </c>
      <c r="AB1049" s="62">
        <v>1</v>
      </c>
      <c r="AC1049" s="61">
        <v>75</v>
      </c>
      <c r="AD1049" s="62">
        <v>1</v>
      </c>
      <c r="AE1049" s="61">
        <v>75</v>
      </c>
      <c r="AF1049" s="61" t="s">
        <v>2062</v>
      </c>
      <c r="AG1049" s="61" t="s">
        <v>1958</v>
      </c>
      <c r="AH1049" s="61" t="s">
        <v>1702</v>
      </c>
      <c r="AI1049" s="61">
        <v>0</v>
      </c>
      <c r="AJ1049" s="61" t="s">
        <v>6836</v>
      </c>
      <c r="AK1049" s="62">
        <v>2026</v>
      </c>
      <c r="AL1049" s="62">
        <v>5</v>
      </c>
      <c r="AM1049" s="62">
        <v>0</v>
      </c>
      <c r="AN1049" s="62">
        <v>0</v>
      </c>
      <c r="AO1049" s="62">
        <v>7</v>
      </c>
      <c r="AP1049" s="61" t="s">
        <v>1702</v>
      </c>
      <c r="AQ1049" s="61" t="s">
        <v>1702</v>
      </c>
      <c r="AR1049" s="61" t="s">
        <v>1702</v>
      </c>
      <c r="AS1049" s="61" t="s">
        <v>5414</v>
      </c>
      <c r="AT1049" s="61" t="s">
        <v>1702</v>
      </c>
      <c r="AU1049" s="61" t="b">
        <v>0</v>
      </c>
      <c r="AV1049" s="61" t="b">
        <v>0</v>
      </c>
      <c r="AW1049" s="61" t="s">
        <v>1702</v>
      </c>
      <c r="AX1049" s="61" t="s">
        <v>1702</v>
      </c>
      <c r="AY1049" s="61">
        <v>0</v>
      </c>
      <c r="AZ1049" s="61">
        <v>0</v>
      </c>
      <c r="BA1049" s="61">
        <v>0</v>
      </c>
      <c r="BB1049" s="61" t="s">
        <v>4941</v>
      </c>
      <c r="BC1049" s="61">
        <v>3</v>
      </c>
      <c r="BD1049" s="61" t="b">
        <v>0</v>
      </c>
      <c r="BH1049" s="47" t="str">
        <f t="shared" si="32"/>
        <v>SGCC</v>
      </c>
      <c r="BI1049" s="47" t="str">
        <f t="shared" si="33"/>
        <v>Z08</v>
      </c>
      <c r="BJ1049" s="47">
        <v>1219</v>
      </c>
    </row>
    <row r="1050" spans="1:62" hidden="1">
      <c r="A1050" s="61" t="b">
        <v>0</v>
      </c>
      <c r="B1050" s="62">
        <v>13472</v>
      </c>
      <c r="C1050" s="61" t="s">
        <v>1702</v>
      </c>
      <c r="D1050" s="61" t="s">
        <v>5429</v>
      </c>
      <c r="E1050" s="61" t="s">
        <v>7326</v>
      </c>
      <c r="F1050" s="61" t="s">
        <v>6224</v>
      </c>
      <c r="G1050" s="62" t="s">
        <v>1702</v>
      </c>
      <c r="H1050" s="61" t="s">
        <v>309</v>
      </c>
      <c r="I1050" s="61" t="s">
        <v>1675</v>
      </c>
      <c r="J1050" s="61" t="s">
        <v>5430</v>
      </c>
      <c r="K1050" s="61" t="s">
        <v>7326</v>
      </c>
      <c r="L1050" s="61" t="s">
        <v>2032</v>
      </c>
      <c r="M1050" s="61" t="s">
        <v>1894</v>
      </c>
      <c r="N1050" s="61" t="s">
        <v>1702</v>
      </c>
      <c r="O1050" s="61" t="s">
        <v>1947</v>
      </c>
      <c r="P1050" s="61">
        <v>0.8</v>
      </c>
      <c r="Q1050" s="61">
        <v>225</v>
      </c>
      <c r="R1050" s="61">
        <v>0</v>
      </c>
      <c r="S1050" s="61" t="s">
        <v>7327</v>
      </c>
      <c r="T1050" s="61" t="s">
        <v>7327</v>
      </c>
      <c r="U1050" s="61" t="s">
        <v>2041</v>
      </c>
      <c r="V1050" s="61" t="s">
        <v>7328</v>
      </c>
      <c r="W1050" s="61" t="s">
        <v>1938</v>
      </c>
      <c r="X1050" s="61" t="s">
        <v>1447</v>
      </c>
      <c r="Y1050" s="61" t="s">
        <v>5407</v>
      </c>
      <c r="Z1050" s="62">
        <v>1</v>
      </c>
      <c r="AA1050" s="61">
        <v>348</v>
      </c>
      <c r="AB1050" s="62">
        <v>1</v>
      </c>
      <c r="AC1050" s="61">
        <v>348</v>
      </c>
      <c r="AD1050" s="62">
        <v>1</v>
      </c>
      <c r="AE1050" s="61">
        <v>348</v>
      </c>
      <c r="AF1050" s="61" t="s">
        <v>2237</v>
      </c>
      <c r="AG1050" s="61" t="s">
        <v>1958</v>
      </c>
      <c r="AH1050" s="61" t="s">
        <v>1702</v>
      </c>
      <c r="AI1050" s="61">
        <v>0</v>
      </c>
      <c r="AJ1050" s="61" t="s">
        <v>6836</v>
      </c>
      <c r="AK1050" s="62">
        <v>2026</v>
      </c>
      <c r="AL1050" s="62">
        <v>5</v>
      </c>
      <c r="AM1050" s="62">
        <v>0</v>
      </c>
      <c r="AN1050" s="62">
        <v>0</v>
      </c>
      <c r="AO1050" s="62">
        <v>7</v>
      </c>
      <c r="AP1050" s="61" t="s">
        <v>309</v>
      </c>
      <c r="AQ1050" s="61" t="s">
        <v>1221</v>
      </c>
      <c r="AR1050" s="61" t="s">
        <v>6019</v>
      </c>
      <c r="AS1050" s="61" t="s">
        <v>5414</v>
      </c>
      <c r="AT1050" s="61" t="s">
        <v>1702</v>
      </c>
      <c r="AU1050" s="61" t="b">
        <v>0</v>
      </c>
      <c r="AV1050" s="61" t="b">
        <v>0</v>
      </c>
      <c r="AW1050" s="61" t="s">
        <v>1702</v>
      </c>
      <c r="AX1050" s="61" t="s">
        <v>1702</v>
      </c>
      <c r="AY1050" s="61">
        <v>0</v>
      </c>
      <c r="AZ1050" s="61">
        <v>0</v>
      </c>
      <c r="BA1050" s="61">
        <v>0</v>
      </c>
      <c r="BB1050" s="61" t="s">
        <v>4941</v>
      </c>
      <c r="BC1050" s="61">
        <v>3</v>
      </c>
      <c r="BD1050" s="61" t="b">
        <v>0</v>
      </c>
      <c r="BH1050" s="47" t="str">
        <f t="shared" si="32"/>
        <v>SGCC</v>
      </c>
      <c r="BI1050" s="47" t="str">
        <f t="shared" si="33"/>
        <v>Z08</v>
      </c>
      <c r="BJ1050" s="47">
        <v>1219</v>
      </c>
    </row>
    <row r="1051" spans="1:62" hidden="1">
      <c r="A1051" s="61" t="b">
        <v>0</v>
      </c>
      <c r="B1051" s="62">
        <v>13473</v>
      </c>
      <c r="C1051" s="61" t="s">
        <v>7329</v>
      </c>
      <c r="D1051" s="61" t="s">
        <v>5429</v>
      </c>
      <c r="E1051" s="61" t="s">
        <v>7330</v>
      </c>
      <c r="F1051" s="61" t="s">
        <v>6253</v>
      </c>
      <c r="G1051" s="62" t="s">
        <v>1702</v>
      </c>
      <c r="H1051" s="61" t="s">
        <v>356</v>
      </c>
      <c r="I1051" s="61" t="s">
        <v>1675</v>
      </c>
      <c r="J1051" s="61" t="s">
        <v>5430</v>
      </c>
      <c r="K1051" s="61" t="s">
        <v>7330</v>
      </c>
      <c r="L1051" s="61" t="s">
        <v>2032</v>
      </c>
      <c r="M1051" s="61" t="s">
        <v>1894</v>
      </c>
      <c r="N1051" s="61" t="s">
        <v>1702</v>
      </c>
      <c r="O1051" s="61" t="s">
        <v>1947</v>
      </c>
      <c r="P1051" s="61">
        <v>0.8</v>
      </c>
      <c r="Q1051" s="61">
        <v>460</v>
      </c>
      <c r="R1051" s="61">
        <v>0</v>
      </c>
      <c r="S1051" s="61" t="s">
        <v>7331</v>
      </c>
      <c r="T1051" s="61" t="s">
        <v>7331</v>
      </c>
      <c r="U1051" s="61" t="s">
        <v>2041</v>
      </c>
      <c r="V1051" s="61" t="s">
        <v>7315</v>
      </c>
      <c r="W1051" s="61" t="s">
        <v>1938</v>
      </c>
      <c r="X1051" s="61" t="s">
        <v>1447</v>
      </c>
      <c r="Y1051" s="61" t="s">
        <v>5407</v>
      </c>
      <c r="Z1051" s="62">
        <v>1</v>
      </c>
      <c r="AA1051" s="61">
        <v>338</v>
      </c>
      <c r="AB1051" s="62">
        <v>1</v>
      </c>
      <c r="AC1051" s="61">
        <v>0</v>
      </c>
      <c r="AD1051" s="62">
        <v>1</v>
      </c>
      <c r="AE1051" s="61">
        <v>338</v>
      </c>
      <c r="AF1051" s="61" t="s">
        <v>7198</v>
      </c>
      <c r="AG1051" s="61" t="s">
        <v>1958</v>
      </c>
      <c r="AH1051" s="61" t="s">
        <v>1702</v>
      </c>
      <c r="AI1051" s="61">
        <v>0</v>
      </c>
      <c r="AJ1051" s="61" t="s">
        <v>6755</v>
      </c>
      <c r="AK1051" s="62">
        <v>2026</v>
      </c>
      <c r="AL1051" s="62">
        <v>5</v>
      </c>
      <c r="AM1051" s="62">
        <v>0</v>
      </c>
      <c r="AN1051" s="62">
        <v>0</v>
      </c>
      <c r="AO1051" s="62">
        <v>6</v>
      </c>
      <c r="AP1051" s="61" t="s">
        <v>356</v>
      </c>
      <c r="AQ1051" s="61" t="s">
        <v>1221</v>
      </c>
      <c r="AR1051" s="61" t="s">
        <v>6047</v>
      </c>
      <c r="AS1051" s="61" t="s">
        <v>5414</v>
      </c>
      <c r="AT1051" s="61" t="s">
        <v>1702</v>
      </c>
      <c r="AU1051" s="61" t="b">
        <v>0</v>
      </c>
      <c r="AV1051" s="61" t="b">
        <v>0</v>
      </c>
      <c r="AW1051" s="61" t="s">
        <v>1702</v>
      </c>
      <c r="AX1051" s="61" t="s">
        <v>1702</v>
      </c>
      <c r="AY1051" s="61">
        <v>0</v>
      </c>
      <c r="AZ1051" s="61">
        <v>0</v>
      </c>
      <c r="BA1051" s="61">
        <v>0</v>
      </c>
      <c r="BB1051" s="61" t="s">
        <v>4941</v>
      </c>
      <c r="BC1051" s="61">
        <v>3</v>
      </c>
      <c r="BD1051" s="61" t="b">
        <v>0</v>
      </c>
      <c r="BH1051" s="47" t="str">
        <f t="shared" si="32"/>
        <v>SGCC</v>
      </c>
      <c r="BI1051" s="47" t="str">
        <f t="shared" si="33"/>
        <v>Z08</v>
      </c>
      <c r="BJ1051" s="47">
        <v>1219</v>
      </c>
    </row>
    <row r="1052" spans="1:62" hidden="1">
      <c r="A1052" s="61" t="b">
        <v>0</v>
      </c>
      <c r="B1052" s="62">
        <v>13474</v>
      </c>
      <c r="C1052" s="61" t="s">
        <v>7332</v>
      </c>
      <c r="D1052" s="61" t="s">
        <v>5429</v>
      </c>
      <c r="E1052" s="61" t="s">
        <v>7333</v>
      </c>
      <c r="F1052" s="61" t="s">
        <v>6256</v>
      </c>
      <c r="G1052" s="62" t="s">
        <v>1702</v>
      </c>
      <c r="H1052" s="61" t="s">
        <v>479</v>
      </c>
      <c r="I1052" s="61" t="s">
        <v>1675</v>
      </c>
      <c r="J1052" s="61" t="s">
        <v>5430</v>
      </c>
      <c r="K1052" s="61" t="s">
        <v>7333</v>
      </c>
      <c r="L1052" s="61" t="s">
        <v>2032</v>
      </c>
      <c r="M1052" s="61" t="s">
        <v>1894</v>
      </c>
      <c r="N1052" s="61" t="s">
        <v>1702</v>
      </c>
      <c r="O1052" s="61" t="s">
        <v>1947</v>
      </c>
      <c r="P1052" s="61">
        <v>0.8</v>
      </c>
      <c r="Q1052" s="61">
        <v>430</v>
      </c>
      <c r="R1052" s="61">
        <v>0</v>
      </c>
      <c r="S1052" s="61" t="s">
        <v>7334</v>
      </c>
      <c r="T1052" s="61" t="s">
        <v>7334</v>
      </c>
      <c r="U1052" s="61" t="s">
        <v>2041</v>
      </c>
      <c r="V1052" s="61" t="s">
        <v>7335</v>
      </c>
      <c r="W1052" s="61" t="s">
        <v>1938</v>
      </c>
      <c r="X1052" s="61" t="s">
        <v>1447</v>
      </c>
      <c r="Y1052" s="61" t="s">
        <v>5407</v>
      </c>
      <c r="Z1052" s="62">
        <v>1</v>
      </c>
      <c r="AA1052" s="61">
        <v>678</v>
      </c>
      <c r="AB1052" s="62">
        <v>1</v>
      </c>
      <c r="AC1052" s="61">
        <v>0</v>
      </c>
      <c r="AD1052" s="62">
        <v>1</v>
      </c>
      <c r="AE1052" s="61">
        <v>678</v>
      </c>
      <c r="AF1052" s="61" t="s">
        <v>2996</v>
      </c>
      <c r="AG1052" s="61" t="s">
        <v>1958</v>
      </c>
      <c r="AH1052" s="61" t="s">
        <v>1702</v>
      </c>
      <c r="AI1052" s="61">
        <v>0</v>
      </c>
      <c r="AJ1052" s="61" t="s">
        <v>6730</v>
      </c>
      <c r="AK1052" s="62">
        <v>2026</v>
      </c>
      <c r="AL1052" s="62">
        <v>5</v>
      </c>
      <c r="AM1052" s="62">
        <v>0</v>
      </c>
      <c r="AN1052" s="62">
        <v>0</v>
      </c>
      <c r="AO1052" s="62">
        <v>5</v>
      </c>
      <c r="AP1052" s="61" t="s">
        <v>479</v>
      </c>
      <c r="AQ1052" s="61" t="s">
        <v>1221</v>
      </c>
      <c r="AR1052" s="61" t="s">
        <v>3227</v>
      </c>
      <c r="AS1052" s="61" t="s">
        <v>5414</v>
      </c>
      <c r="AT1052" s="61" t="s">
        <v>1702</v>
      </c>
      <c r="AU1052" s="61" t="b">
        <v>0</v>
      </c>
      <c r="AV1052" s="61" t="b">
        <v>0</v>
      </c>
      <c r="AW1052" s="61" t="s">
        <v>1702</v>
      </c>
      <c r="AX1052" s="61" t="s">
        <v>1702</v>
      </c>
      <c r="AY1052" s="61">
        <v>0</v>
      </c>
      <c r="AZ1052" s="61">
        <v>0</v>
      </c>
      <c r="BA1052" s="61">
        <v>0</v>
      </c>
      <c r="BB1052" s="61" t="s">
        <v>4941</v>
      </c>
      <c r="BC1052" s="61">
        <v>3</v>
      </c>
      <c r="BD1052" s="61" t="b">
        <v>0</v>
      </c>
      <c r="BH1052" s="47" t="str">
        <f t="shared" si="32"/>
        <v>SGCC</v>
      </c>
      <c r="BI1052" s="47" t="str">
        <f t="shared" si="33"/>
        <v>Z08</v>
      </c>
      <c r="BJ1052" s="47">
        <v>1219</v>
      </c>
    </row>
    <row r="1053" spans="1:62" hidden="1">
      <c r="A1053" s="61" t="b">
        <v>0</v>
      </c>
      <c r="B1053" s="62">
        <v>13475</v>
      </c>
      <c r="C1053" s="61" t="s">
        <v>1702</v>
      </c>
      <c r="D1053" s="61" t="s">
        <v>5431</v>
      </c>
      <c r="E1053" s="61" t="s">
        <v>7336</v>
      </c>
      <c r="F1053" s="61" t="s">
        <v>6224</v>
      </c>
      <c r="G1053" s="62" t="s">
        <v>1702</v>
      </c>
      <c r="H1053" s="61" t="s">
        <v>466</v>
      </c>
      <c r="I1053" s="61" t="s">
        <v>1675</v>
      </c>
      <c r="J1053" s="61" t="s">
        <v>5432</v>
      </c>
      <c r="K1053" s="61" t="s">
        <v>7336</v>
      </c>
      <c r="L1053" s="61" t="s">
        <v>2032</v>
      </c>
      <c r="M1053" s="61" t="s">
        <v>1894</v>
      </c>
      <c r="N1053" s="61" t="s">
        <v>1702</v>
      </c>
      <c r="O1053" s="61" t="s">
        <v>1947</v>
      </c>
      <c r="P1053" s="61">
        <v>0.8</v>
      </c>
      <c r="Q1053" s="61">
        <v>304</v>
      </c>
      <c r="R1053" s="61">
        <v>1220</v>
      </c>
      <c r="S1053" s="61" t="s">
        <v>6158</v>
      </c>
      <c r="T1053" s="61" t="s">
        <v>6159</v>
      </c>
      <c r="U1053" s="61" t="s">
        <v>2041</v>
      </c>
      <c r="V1053" s="61" t="s">
        <v>7337</v>
      </c>
      <c r="W1053" s="61" t="s">
        <v>1938</v>
      </c>
      <c r="X1053" s="61" t="s">
        <v>1447</v>
      </c>
      <c r="Y1053" s="61" t="s">
        <v>5407</v>
      </c>
      <c r="Z1053" s="62">
        <v>100</v>
      </c>
      <c r="AA1053" s="61">
        <v>234</v>
      </c>
      <c r="AB1053" s="62">
        <v>100</v>
      </c>
      <c r="AC1053" s="61">
        <v>234</v>
      </c>
      <c r="AD1053" s="62">
        <v>100</v>
      </c>
      <c r="AE1053" s="61">
        <v>234</v>
      </c>
      <c r="AF1053" s="61" t="s">
        <v>2642</v>
      </c>
      <c r="AG1053" s="61" t="s">
        <v>1959</v>
      </c>
      <c r="AH1053" s="61" t="s">
        <v>1702</v>
      </c>
      <c r="AI1053" s="61">
        <v>0</v>
      </c>
      <c r="AJ1053" s="61" t="s">
        <v>6228</v>
      </c>
      <c r="AK1053" s="62">
        <v>2026</v>
      </c>
      <c r="AL1053" s="62">
        <v>5</v>
      </c>
      <c r="AM1053" s="62">
        <v>0</v>
      </c>
      <c r="AN1053" s="62">
        <v>0</v>
      </c>
      <c r="AO1053" s="62">
        <v>3</v>
      </c>
      <c r="AP1053" s="61" t="s">
        <v>466</v>
      </c>
      <c r="AQ1053" s="61" t="s">
        <v>1221</v>
      </c>
      <c r="AR1053" s="61" t="s">
        <v>6160</v>
      </c>
      <c r="AS1053" s="61" t="s">
        <v>5420</v>
      </c>
      <c r="AT1053" s="61" t="s">
        <v>1702</v>
      </c>
      <c r="AU1053" s="61" t="b">
        <v>0</v>
      </c>
      <c r="AV1053" s="61" t="b">
        <v>0</v>
      </c>
      <c r="AW1053" s="61" t="s">
        <v>1702</v>
      </c>
      <c r="AX1053" s="61" t="s">
        <v>1702</v>
      </c>
      <c r="AY1053" s="61">
        <v>0</v>
      </c>
      <c r="AZ1053" s="61">
        <v>0</v>
      </c>
      <c r="BA1053" s="61">
        <v>0</v>
      </c>
      <c r="BB1053" s="61" t="s">
        <v>4941</v>
      </c>
      <c r="BC1053" s="61">
        <v>3</v>
      </c>
      <c r="BD1053" s="61" t="b">
        <v>0</v>
      </c>
      <c r="BH1053" s="47" t="str">
        <f t="shared" si="32"/>
        <v>SGCC</v>
      </c>
      <c r="BI1053" s="47" t="str">
        <f t="shared" si="33"/>
        <v>Z08</v>
      </c>
      <c r="BJ1053" s="47">
        <v>1219</v>
      </c>
    </row>
    <row r="1054" spans="1:62" hidden="1">
      <c r="A1054" s="61" t="b">
        <v>0</v>
      </c>
      <c r="B1054" s="62">
        <v>13476</v>
      </c>
      <c r="C1054" s="61" t="s">
        <v>1702</v>
      </c>
      <c r="D1054" s="61" t="s">
        <v>5437</v>
      </c>
      <c r="E1054" s="61" t="s">
        <v>6586</v>
      </c>
      <c r="F1054" s="61" t="s">
        <v>6268</v>
      </c>
      <c r="G1054" s="62">
        <v>4</v>
      </c>
      <c r="H1054" s="61" t="s">
        <v>395</v>
      </c>
      <c r="I1054" s="61" t="s">
        <v>1675</v>
      </c>
      <c r="J1054" s="61" t="s">
        <v>5438</v>
      </c>
      <c r="K1054" s="61" t="s">
        <v>6586</v>
      </c>
      <c r="L1054" s="61" t="s">
        <v>2032</v>
      </c>
      <c r="M1054" s="61" t="s">
        <v>1894</v>
      </c>
      <c r="N1054" s="61" t="s">
        <v>1702</v>
      </c>
      <c r="O1054" s="61" t="s">
        <v>1947</v>
      </c>
      <c r="P1054" s="61">
        <v>1.2</v>
      </c>
      <c r="Q1054" s="61">
        <v>158</v>
      </c>
      <c r="R1054" s="61">
        <v>355</v>
      </c>
      <c r="S1054" s="61" t="s">
        <v>2898</v>
      </c>
      <c r="T1054" s="61" t="s">
        <v>2898</v>
      </c>
      <c r="U1054" s="61" t="s">
        <v>2041</v>
      </c>
      <c r="V1054" s="61" t="s">
        <v>7338</v>
      </c>
      <c r="W1054" s="61" t="s">
        <v>1938</v>
      </c>
      <c r="X1054" s="61" t="s">
        <v>1447</v>
      </c>
      <c r="Y1054" s="61" t="s">
        <v>5407</v>
      </c>
      <c r="Z1054" s="62">
        <v>500</v>
      </c>
      <c r="AA1054" s="61">
        <v>264</v>
      </c>
      <c r="AB1054" s="62">
        <v>500</v>
      </c>
      <c r="AC1054" s="61">
        <v>264</v>
      </c>
      <c r="AD1054" s="62">
        <v>500</v>
      </c>
      <c r="AE1054" s="61">
        <v>264</v>
      </c>
      <c r="AF1054" s="61" t="s">
        <v>2410</v>
      </c>
      <c r="AG1054" s="61" t="s">
        <v>1959</v>
      </c>
      <c r="AH1054" s="61" t="s">
        <v>1702</v>
      </c>
      <c r="AI1054" s="61">
        <v>0</v>
      </c>
      <c r="AJ1054" s="61" t="s">
        <v>6296</v>
      </c>
      <c r="AK1054" s="62">
        <v>2026</v>
      </c>
      <c r="AL1054" s="62">
        <v>5</v>
      </c>
      <c r="AM1054" s="62">
        <v>0</v>
      </c>
      <c r="AN1054" s="62">
        <v>0</v>
      </c>
      <c r="AO1054" s="62">
        <v>9</v>
      </c>
      <c r="AP1054" s="61" t="s">
        <v>395</v>
      </c>
      <c r="AQ1054" s="61" t="s">
        <v>1221</v>
      </c>
      <c r="AR1054" s="61" t="s">
        <v>2899</v>
      </c>
      <c r="AS1054" s="61" t="s">
        <v>5439</v>
      </c>
      <c r="AT1054" s="61" t="s">
        <v>6585</v>
      </c>
      <c r="AU1054" s="61" t="b">
        <v>0</v>
      </c>
      <c r="AV1054" s="61" t="b">
        <v>0</v>
      </c>
      <c r="AW1054" s="61" t="s">
        <v>1702</v>
      </c>
      <c r="AX1054" s="61" t="s">
        <v>1702</v>
      </c>
      <c r="AY1054" s="61">
        <v>0</v>
      </c>
      <c r="AZ1054" s="61">
        <v>0</v>
      </c>
      <c r="BA1054" s="61">
        <v>0</v>
      </c>
      <c r="BB1054" s="61" t="s">
        <v>4941</v>
      </c>
      <c r="BC1054" s="61">
        <v>5</v>
      </c>
      <c r="BD1054" s="61" t="b">
        <v>0</v>
      </c>
      <c r="BH1054" s="47" t="s">
        <v>1197</v>
      </c>
      <c r="BI1054" s="47" t="str">
        <f t="shared" si="33"/>
        <v>Z08</v>
      </c>
      <c r="BJ1054" s="47">
        <v>1219</v>
      </c>
    </row>
    <row r="1055" spans="1:62" hidden="1">
      <c r="A1055" s="61" t="b">
        <v>0</v>
      </c>
      <c r="B1055" s="62">
        <v>13477</v>
      </c>
      <c r="C1055" s="61" t="s">
        <v>1702</v>
      </c>
      <c r="D1055" s="61" t="s">
        <v>5437</v>
      </c>
      <c r="E1055" s="61" t="s">
        <v>6587</v>
      </c>
      <c r="F1055" s="61" t="s">
        <v>6268</v>
      </c>
      <c r="G1055" s="62">
        <v>3</v>
      </c>
      <c r="H1055" s="61" t="s">
        <v>395</v>
      </c>
      <c r="I1055" s="61" t="s">
        <v>1675</v>
      </c>
      <c r="J1055" s="61" t="s">
        <v>5438</v>
      </c>
      <c r="K1055" s="61" t="s">
        <v>6587</v>
      </c>
      <c r="L1055" s="61" t="s">
        <v>2032</v>
      </c>
      <c r="M1055" s="61" t="s">
        <v>1894</v>
      </c>
      <c r="N1055" s="61" t="s">
        <v>1702</v>
      </c>
      <c r="O1055" s="61" t="s">
        <v>1947</v>
      </c>
      <c r="P1055" s="61">
        <v>1.2</v>
      </c>
      <c r="Q1055" s="61">
        <v>158</v>
      </c>
      <c r="R1055" s="61">
        <v>355</v>
      </c>
      <c r="S1055" s="61" t="s">
        <v>2898</v>
      </c>
      <c r="T1055" s="61" t="s">
        <v>2898</v>
      </c>
      <c r="U1055" s="61" t="s">
        <v>2041</v>
      </c>
      <c r="V1055" s="61" t="s">
        <v>7338</v>
      </c>
      <c r="W1055" s="61" t="s">
        <v>1938</v>
      </c>
      <c r="X1055" s="61" t="s">
        <v>1447</v>
      </c>
      <c r="Y1055" s="61" t="s">
        <v>5407</v>
      </c>
      <c r="Z1055" s="62">
        <v>408</v>
      </c>
      <c r="AA1055" s="61">
        <v>215</v>
      </c>
      <c r="AB1055" s="62">
        <v>408</v>
      </c>
      <c r="AC1055" s="61">
        <v>215</v>
      </c>
      <c r="AD1055" s="62">
        <v>408</v>
      </c>
      <c r="AE1055" s="61">
        <v>215</v>
      </c>
      <c r="AF1055" s="61" t="s">
        <v>2410</v>
      </c>
      <c r="AG1055" s="61" t="s">
        <v>1959</v>
      </c>
      <c r="AH1055" s="61" t="s">
        <v>1702</v>
      </c>
      <c r="AI1055" s="61">
        <v>0</v>
      </c>
      <c r="AJ1055" s="61" t="s">
        <v>6296</v>
      </c>
      <c r="AK1055" s="62">
        <v>2026</v>
      </c>
      <c r="AL1055" s="62">
        <v>5</v>
      </c>
      <c r="AM1055" s="62">
        <v>0</v>
      </c>
      <c r="AN1055" s="62">
        <v>0</v>
      </c>
      <c r="AO1055" s="62">
        <v>9</v>
      </c>
      <c r="AP1055" s="61" t="s">
        <v>395</v>
      </c>
      <c r="AQ1055" s="61" t="s">
        <v>1221</v>
      </c>
      <c r="AR1055" s="61" t="s">
        <v>2899</v>
      </c>
      <c r="AS1055" s="61" t="s">
        <v>5439</v>
      </c>
      <c r="AT1055" s="61" t="s">
        <v>6585</v>
      </c>
      <c r="AU1055" s="61" t="b">
        <v>0</v>
      </c>
      <c r="AV1055" s="61" t="b">
        <v>0</v>
      </c>
      <c r="AW1055" s="61" t="s">
        <v>1702</v>
      </c>
      <c r="AX1055" s="61" t="s">
        <v>1702</v>
      </c>
      <c r="AY1055" s="61">
        <v>0</v>
      </c>
      <c r="AZ1055" s="61">
        <v>0</v>
      </c>
      <c r="BA1055" s="61">
        <v>0</v>
      </c>
      <c r="BB1055" s="61" t="s">
        <v>4941</v>
      </c>
      <c r="BC1055" s="61">
        <v>5</v>
      </c>
      <c r="BD1055" s="61" t="b">
        <v>0</v>
      </c>
      <c r="BH1055" s="47" t="s">
        <v>1197</v>
      </c>
      <c r="BI1055" s="47" t="str">
        <f t="shared" si="33"/>
        <v>Z08</v>
      </c>
      <c r="BJ1055" s="47">
        <v>1219</v>
      </c>
    </row>
    <row r="1056" spans="1:62" hidden="1">
      <c r="A1056" s="61" t="b">
        <v>0</v>
      </c>
      <c r="B1056" s="62">
        <v>13478</v>
      </c>
      <c r="C1056" s="61" t="s">
        <v>1702</v>
      </c>
      <c r="D1056" s="61" t="s">
        <v>5437</v>
      </c>
      <c r="E1056" s="61" t="s">
        <v>7339</v>
      </c>
      <c r="F1056" s="61" t="s">
        <v>4431</v>
      </c>
      <c r="G1056" s="62" t="s">
        <v>1702</v>
      </c>
      <c r="H1056" s="61" t="s">
        <v>397</v>
      </c>
      <c r="I1056" s="61" t="s">
        <v>1675</v>
      </c>
      <c r="J1056" s="61" t="s">
        <v>5438</v>
      </c>
      <c r="K1056" s="61" t="s">
        <v>7339</v>
      </c>
      <c r="L1056" s="61" t="s">
        <v>2032</v>
      </c>
      <c r="M1056" s="61" t="s">
        <v>1894</v>
      </c>
      <c r="N1056" s="61" t="s">
        <v>1702</v>
      </c>
      <c r="O1056" s="61" t="s">
        <v>1947</v>
      </c>
      <c r="P1056" s="61">
        <v>1.2</v>
      </c>
      <c r="Q1056" s="61">
        <v>158</v>
      </c>
      <c r="R1056" s="61">
        <v>355</v>
      </c>
      <c r="S1056" s="61" t="s">
        <v>2898</v>
      </c>
      <c r="T1056" s="61" t="s">
        <v>2898</v>
      </c>
      <c r="U1056" s="61" t="s">
        <v>2041</v>
      </c>
      <c r="V1056" s="61" t="s">
        <v>7338</v>
      </c>
      <c r="W1056" s="61" t="s">
        <v>1938</v>
      </c>
      <c r="X1056" s="61" t="s">
        <v>1447</v>
      </c>
      <c r="Y1056" s="61" t="s">
        <v>5407</v>
      </c>
      <c r="Z1056" s="62">
        <v>1</v>
      </c>
      <c r="AA1056" s="61">
        <v>0.5</v>
      </c>
      <c r="AB1056" s="62">
        <v>1</v>
      </c>
      <c r="AC1056" s="61">
        <v>0.5</v>
      </c>
      <c r="AD1056" s="62">
        <v>1</v>
      </c>
      <c r="AE1056" s="61">
        <v>0.5</v>
      </c>
      <c r="AF1056" s="61" t="s">
        <v>2055</v>
      </c>
      <c r="AG1056" s="61" t="s">
        <v>1959</v>
      </c>
      <c r="AH1056" s="61" t="s">
        <v>1702</v>
      </c>
      <c r="AI1056" s="61">
        <v>0</v>
      </c>
      <c r="AJ1056" s="61" t="s">
        <v>6296</v>
      </c>
      <c r="AK1056" s="62">
        <v>2026</v>
      </c>
      <c r="AL1056" s="62">
        <v>5</v>
      </c>
      <c r="AM1056" s="62">
        <v>0</v>
      </c>
      <c r="AN1056" s="62">
        <v>0</v>
      </c>
      <c r="AO1056" s="62">
        <v>9</v>
      </c>
      <c r="AP1056" s="61" t="s">
        <v>397</v>
      </c>
      <c r="AQ1056" s="61" t="s">
        <v>1221</v>
      </c>
      <c r="AR1056" s="61" t="s">
        <v>2899</v>
      </c>
      <c r="AS1056" s="61" t="s">
        <v>5439</v>
      </c>
      <c r="AT1056" s="61" t="s">
        <v>1702</v>
      </c>
      <c r="AU1056" s="61" t="b">
        <v>0</v>
      </c>
      <c r="AV1056" s="61" t="b">
        <v>0</v>
      </c>
      <c r="AW1056" s="61" t="s">
        <v>1702</v>
      </c>
      <c r="AX1056" s="61" t="s">
        <v>1702</v>
      </c>
      <c r="AY1056" s="61">
        <v>0</v>
      </c>
      <c r="AZ1056" s="61">
        <v>0</v>
      </c>
      <c r="BA1056" s="61">
        <v>0</v>
      </c>
      <c r="BB1056" s="61" t="s">
        <v>4941</v>
      </c>
      <c r="BC1056" s="61">
        <v>5</v>
      </c>
      <c r="BD1056" s="61" t="b">
        <v>0</v>
      </c>
      <c r="BH1056" s="47" t="s">
        <v>1197</v>
      </c>
      <c r="BI1056" s="47" t="str">
        <f t="shared" si="33"/>
        <v>Z08</v>
      </c>
      <c r="BJ1056" s="47">
        <v>1219</v>
      </c>
    </row>
    <row r="1057" spans="1:62" hidden="1">
      <c r="A1057" s="61" t="b">
        <v>0</v>
      </c>
      <c r="B1057" s="62">
        <v>13479</v>
      </c>
      <c r="C1057" s="61" t="s">
        <v>1702</v>
      </c>
      <c r="D1057" s="61" t="s">
        <v>5437</v>
      </c>
      <c r="E1057" s="61" t="s">
        <v>7340</v>
      </c>
      <c r="F1057" s="61" t="s">
        <v>5489</v>
      </c>
      <c r="G1057" s="62" t="s">
        <v>1702</v>
      </c>
      <c r="H1057" s="61" t="s">
        <v>246</v>
      </c>
      <c r="I1057" s="61" t="s">
        <v>1675</v>
      </c>
      <c r="J1057" s="61" t="s">
        <v>5438</v>
      </c>
      <c r="K1057" s="61" t="s">
        <v>7340</v>
      </c>
      <c r="L1057" s="61" t="s">
        <v>2032</v>
      </c>
      <c r="M1057" s="61" t="s">
        <v>1894</v>
      </c>
      <c r="N1057" s="61" t="s">
        <v>1702</v>
      </c>
      <c r="O1057" s="61" t="s">
        <v>1947</v>
      </c>
      <c r="P1057" s="61">
        <v>1.2</v>
      </c>
      <c r="Q1057" s="61">
        <v>156</v>
      </c>
      <c r="R1057" s="61">
        <v>364</v>
      </c>
      <c r="S1057" s="61" t="s">
        <v>6339</v>
      </c>
      <c r="T1057" s="61" t="s">
        <v>6339</v>
      </c>
      <c r="U1057" s="61" t="s">
        <v>2041</v>
      </c>
      <c r="V1057" s="61" t="s">
        <v>7341</v>
      </c>
      <c r="W1057" s="61" t="s">
        <v>1938</v>
      </c>
      <c r="X1057" s="61" t="s">
        <v>1447</v>
      </c>
      <c r="Y1057" s="61" t="s">
        <v>5407</v>
      </c>
      <c r="Z1057" s="62">
        <v>8</v>
      </c>
      <c r="AA1057" s="61">
        <v>5</v>
      </c>
      <c r="AB1057" s="62">
        <v>8</v>
      </c>
      <c r="AC1057" s="61">
        <v>5</v>
      </c>
      <c r="AD1057" s="62">
        <v>8</v>
      </c>
      <c r="AE1057" s="61">
        <v>5</v>
      </c>
      <c r="AF1057" s="61" t="s">
        <v>2194</v>
      </c>
      <c r="AG1057" s="61" t="s">
        <v>1959</v>
      </c>
      <c r="AH1057" s="61" t="s">
        <v>1702</v>
      </c>
      <c r="AI1057" s="61">
        <v>0</v>
      </c>
      <c r="AJ1057" s="61" t="s">
        <v>6228</v>
      </c>
      <c r="AK1057" s="62">
        <v>2026</v>
      </c>
      <c r="AL1057" s="62">
        <v>5</v>
      </c>
      <c r="AM1057" s="62">
        <v>0</v>
      </c>
      <c r="AN1057" s="62">
        <v>0</v>
      </c>
      <c r="AO1057" s="62">
        <v>3</v>
      </c>
      <c r="AP1057" s="61" t="s">
        <v>246</v>
      </c>
      <c r="AQ1057" s="61" t="s">
        <v>1221</v>
      </c>
      <c r="AR1057" s="61" t="s">
        <v>6340</v>
      </c>
      <c r="AS1057" s="61" t="s">
        <v>5439</v>
      </c>
      <c r="AT1057" s="61" t="s">
        <v>1702</v>
      </c>
      <c r="AU1057" s="61" t="b">
        <v>0</v>
      </c>
      <c r="AV1057" s="61" t="b">
        <v>0</v>
      </c>
      <c r="AW1057" s="61" t="s">
        <v>1702</v>
      </c>
      <c r="AX1057" s="61" t="s">
        <v>1702</v>
      </c>
      <c r="AY1057" s="61">
        <v>0</v>
      </c>
      <c r="AZ1057" s="61">
        <v>0</v>
      </c>
      <c r="BA1057" s="61">
        <v>0</v>
      </c>
      <c r="BB1057" s="61" t="s">
        <v>4941</v>
      </c>
      <c r="BC1057" s="61">
        <v>5</v>
      </c>
      <c r="BD1057" s="61" t="b">
        <v>0</v>
      </c>
      <c r="BH1057" s="47" t="s">
        <v>1197</v>
      </c>
      <c r="BI1057" s="47" t="str">
        <f t="shared" si="33"/>
        <v>Z08</v>
      </c>
      <c r="BJ1057" s="47">
        <v>1219</v>
      </c>
    </row>
    <row r="1058" spans="1:62" hidden="1">
      <c r="A1058" s="61" t="b">
        <v>0</v>
      </c>
      <c r="B1058" s="62">
        <v>13480</v>
      </c>
      <c r="C1058" s="61" t="s">
        <v>1702</v>
      </c>
      <c r="D1058" s="61" t="s">
        <v>5437</v>
      </c>
      <c r="E1058" s="61" t="s">
        <v>7342</v>
      </c>
      <c r="F1058" s="61" t="s">
        <v>5489</v>
      </c>
      <c r="G1058" s="62" t="s">
        <v>1702</v>
      </c>
      <c r="H1058" s="61" t="s">
        <v>246</v>
      </c>
      <c r="I1058" s="61" t="s">
        <v>1675</v>
      </c>
      <c r="J1058" s="61" t="s">
        <v>5438</v>
      </c>
      <c r="K1058" s="61" t="s">
        <v>7342</v>
      </c>
      <c r="L1058" s="61" t="s">
        <v>2032</v>
      </c>
      <c r="M1058" s="61" t="s">
        <v>1894</v>
      </c>
      <c r="N1058" s="61" t="s">
        <v>1702</v>
      </c>
      <c r="O1058" s="61" t="s">
        <v>1947</v>
      </c>
      <c r="P1058" s="61">
        <v>1.2</v>
      </c>
      <c r="Q1058" s="61">
        <v>156</v>
      </c>
      <c r="R1058" s="61">
        <v>364</v>
      </c>
      <c r="S1058" s="61" t="s">
        <v>6339</v>
      </c>
      <c r="T1058" s="61" t="s">
        <v>6339</v>
      </c>
      <c r="U1058" s="61" t="s">
        <v>2041</v>
      </c>
      <c r="V1058" s="61" t="s">
        <v>7341</v>
      </c>
      <c r="W1058" s="61" t="s">
        <v>1938</v>
      </c>
      <c r="X1058" s="61" t="s">
        <v>1447</v>
      </c>
      <c r="Y1058" s="61" t="s">
        <v>5407</v>
      </c>
      <c r="Z1058" s="62">
        <v>7</v>
      </c>
      <c r="AA1058" s="61">
        <v>4</v>
      </c>
      <c r="AB1058" s="62">
        <v>7</v>
      </c>
      <c r="AC1058" s="61">
        <v>4</v>
      </c>
      <c r="AD1058" s="62">
        <v>7</v>
      </c>
      <c r="AE1058" s="61">
        <v>4</v>
      </c>
      <c r="AF1058" s="61" t="s">
        <v>2194</v>
      </c>
      <c r="AG1058" s="61" t="s">
        <v>1959</v>
      </c>
      <c r="AH1058" s="61" t="s">
        <v>1702</v>
      </c>
      <c r="AI1058" s="61">
        <v>0</v>
      </c>
      <c r="AJ1058" s="61" t="s">
        <v>6228</v>
      </c>
      <c r="AK1058" s="62">
        <v>2026</v>
      </c>
      <c r="AL1058" s="62">
        <v>5</v>
      </c>
      <c r="AM1058" s="62">
        <v>0</v>
      </c>
      <c r="AN1058" s="62">
        <v>0</v>
      </c>
      <c r="AO1058" s="62">
        <v>3</v>
      </c>
      <c r="AP1058" s="61" t="s">
        <v>246</v>
      </c>
      <c r="AQ1058" s="61" t="s">
        <v>1221</v>
      </c>
      <c r="AR1058" s="61" t="s">
        <v>6340</v>
      </c>
      <c r="AS1058" s="61" t="s">
        <v>5439</v>
      </c>
      <c r="AT1058" s="61" t="s">
        <v>1702</v>
      </c>
      <c r="AU1058" s="61" t="b">
        <v>0</v>
      </c>
      <c r="AV1058" s="61" t="b">
        <v>0</v>
      </c>
      <c r="AW1058" s="61" t="s">
        <v>1702</v>
      </c>
      <c r="AX1058" s="61" t="s">
        <v>1702</v>
      </c>
      <c r="AY1058" s="61">
        <v>0</v>
      </c>
      <c r="AZ1058" s="61">
        <v>0</v>
      </c>
      <c r="BA1058" s="61">
        <v>0</v>
      </c>
      <c r="BB1058" s="61" t="s">
        <v>4941</v>
      </c>
      <c r="BC1058" s="61">
        <v>5</v>
      </c>
      <c r="BD1058" s="61" t="b">
        <v>0</v>
      </c>
      <c r="BH1058" s="47" t="s">
        <v>1197</v>
      </c>
      <c r="BI1058" s="47" t="str">
        <f t="shared" si="33"/>
        <v>Z08</v>
      </c>
      <c r="BJ1058" s="47">
        <v>1219</v>
      </c>
    </row>
    <row r="1059" spans="1:62" hidden="1">
      <c r="A1059" s="61" t="b">
        <v>0</v>
      </c>
      <c r="B1059" s="62">
        <v>13481</v>
      </c>
      <c r="C1059" s="61" t="s">
        <v>1702</v>
      </c>
      <c r="D1059" s="61" t="s">
        <v>5437</v>
      </c>
      <c r="E1059" s="61" t="s">
        <v>7343</v>
      </c>
      <c r="F1059" s="61" t="s">
        <v>6253</v>
      </c>
      <c r="G1059" s="62" t="s">
        <v>1702</v>
      </c>
      <c r="H1059" s="61" t="s">
        <v>250</v>
      </c>
      <c r="I1059" s="61" t="s">
        <v>1675</v>
      </c>
      <c r="J1059" s="61" t="s">
        <v>5438</v>
      </c>
      <c r="K1059" s="61" t="s">
        <v>7343</v>
      </c>
      <c r="L1059" s="61" t="s">
        <v>2032</v>
      </c>
      <c r="M1059" s="61" t="s">
        <v>1894</v>
      </c>
      <c r="N1059" s="61" t="s">
        <v>1702</v>
      </c>
      <c r="O1059" s="61" t="s">
        <v>1947</v>
      </c>
      <c r="P1059" s="61">
        <v>1.2</v>
      </c>
      <c r="Q1059" s="61">
        <v>156.5</v>
      </c>
      <c r="R1059" s="61">
        <v>520</v>
      </c>
      <c r="S1059" s="61" t="s">
        <v>2813</v>
      </c>
      <c r="T1059" s="61" t="s">
        <v>2813</v>
      </c>
      <c r="U1059" s="61" t="s">
        <v>2041</v>
      </c>
      <c r="V1059" s="61" t="s">
        <v>7344</v>
      </c>
      <c r="W1059" s="61" t="s">
        <v>1938</v>
      </c>
      <c r="X1059" s="61" t="s">
        <v>1447</v>
      </c>
      <c r="Y1059" s="61" t="s">
        <v>5407</v>
      </c>
      <c r="Z1059" s="62">
        <v>19</v>
      </c>
      <c r="AA1059" s="61">
        <v>15</v>
      </c>
      <c r="AB1059" s="62">
        <v>19</v>
      </c>
      <c r="AC1059" s="61">
        <v>15</v>
      </c>
      <c r="AD1059" s="62">
        <v>19</v>
      </c>
      <c r="AE1059" s="61">
        <v>15</v>
      </c>
      <c r="AF1059" s="61" t="s">
        <v>2194</v>
      </c>
      <c r="AG1059" s="61" t="s">
        <v>1959</v>
      </c>
      <c r="AH1059" s="61" t="s">
        <v>1702</v>
      </c>
      <c r="AI1059" s="61">
        <v>0</v>
      </c>
      <c r="AJ1059" s="61" t="s">
        <v>6228</v>
      </c>
      <c r="AK1059" s="62">
        <v>2026</v>
      </c>
      <c r="AL1059" s="62">
        <v>5</v>
      </c>
      <c r="AM1059" s="62">
        <v>0</v>
      </c>
      <c r="AN1059" s="62">
        <v>0</v>
      </c>
      <c r="AO1059" s="62">
        <v>3</v>
      </c>
      <c r="AP1059" s="61" t="s">
        <v>250</v>
      </c>
      <c r="AQ1059" s="61" t="s">
        <v>1221</v>
      </c>
      <c r="AR1059" s="61" t="s">
        <v>6336</v>
      </c>
      <c r="AS1059" s="61" t="s">
        <v>5439</v>
      </c>
      <c r="AT1059" s="61" t="s">
        <v>1702</v>
      </c>
      <c r="AU1059" s="61" t="b">
        <v>0</v>
      </c>
      <c r="AV1059" s="61" t="b">
        <v>0</v>
      </c>
      <c r="AW1059" s="61" t="s">
        <v>1702</v>
      </c>
      <c r="AX1059" s="61" t="s">
        <v>1702</v>
      </c>
      <c r="AY1059" s="61">
        <v>0</v>
      </c>
      <c r="AZ1059" s="61">
        <v>0</v>
      </c>
      <c r="BA1059" s="61">
        <v>0</v>
      </c>
      <c r="BB1059" s="61" t="s">
        <v>4941</v>
      </c>
      <c r="BC1059" s="61">
        <v>5</v>
      </c>
      <c r="BD1059" s="61" t="b">
        <v>0</v>
      </c>
      <c r="BH1059" s="47" t="s">
        <v>1197</v>
      </c>
      <c r="BI1059" s="47" t="str">
        <f t="shared" si="33"/>
        <v>Z08</v>
      </c>
      <c r="BJ1059" s="47">
        <v>1219</v>
      </c>
    </row>
    <row r="1060" spans="1:62" hidden="1">
      <c r="A1060" s="61" t="b">
        <v>0</v>
      </c>
      <c r="B1060" s="62">
        <v>13482</v>
      </c>
      <c r="C1060" s="61" t="s">
        <v>1702</v>
      </c>
      <c r="D1060" s="61" t="s">
        <v>5437</v>
      </c>
      <c r="E1060" s="61" t="s">
        <v>7345</v>
      </c>
      <c r="F1060" s="61" t="s">
        <v>5680</v>
      </c>
      <c r="G1060" s="62" t="s">
        <v>1702</v>
      </c>
      <c r="H1060" s="61" t="s">
        <v>932</v>
      </c>
      <c r="I1060" s="61" t="s">
        <v>1675</v>
      </c>
      <c r="J1060" s="61" t="s">
        <v>5438</v>
      </c>
      <c r="K1060" s="61" t="s">
        <v>7345</v>
      </c>
      <c r="L1060" s="61" t="s">
        <v>2032</v>
      </c>
      <c r="M1060" s="61" t="s">
        <v>1894</v>
      </c>
      <c r="N1060" s="61" t="s">
        <v>1702</v>
      </c>
      <c r="O1060" s="61" t="s">
        <v>1947</v>
      </c>
      <c r="P1060" s="61">
        <v>1.2</v>
      </c>
      <c r="Q1060" s="61">
        <v>217</v>
      </c>
      <c r="R1060" s="61">
        <v>785.8</v>
      </c>
      <c r="S1060" s="61" t="s">
        <v>3518</v>
      </c>
      <c r="T1060" s="61" t="s">
        <v>3518</v>
      </c>
      <c r="U1060" s="61" t="s">
        <v>2041</v>
      </c>
      <c r="V1060" s="61" t="s">
        <v>7346</v>
      </c>
      <c r="W1060" s="61" t="s">
        <v>1938</v>
      </c>
      <c r="X1060" s="61" t="s">
        <v>1447</v>
      </c>
      <c r="Y1060" s="61" t="s">
        <v>5407</v>
      </c>
      <c r="Z1060" s="62">
        <v>3</v>
      </c>
      <c r="AA1060" s="61">
        <v>5</v>
      </c>
      <c r="AB1060" s="62">
        <v>3</v>
      </c>
      <c r="AC1060" s="61">
        <v>5</v>
      </c>
      <c r="AD1060" s="62">
        <v>3</v>
      </c>
      <c r="AE1060" s="61">
        <v>5</v>
      </c>
      <c r="AF1060" s="61" t="s">
        <v>2194</v>
      </c>
      <c r="AG1060" s="61" t="s">
        <v>1959</v>
      </c>
      <c r="AH1060" s="61" t="s">
        <v>1702</v>
      </c>
      <c r="AI1060" s="61">
        <v>0</v>
      </c>
      <c r="AJ1060" s="61" t="s">
        <v>6228</v>
      </c>
      <c r="AK1060" s="62">
        <v>2026</v>
      </c>
      <c r="AL1060" s="62">
        <v>5</v>
      </c>
      <c r="AM1060" s="62">
        <v>0</v>
      </c>
      <c r="AN1060" s="62">
        <v>0</v>
      </c>
      <c r="AO1060" s="62">
        <v>3</v>
      </c>
      <c r="AP1060" s="61" t="s">
        <v>932</v>
      </c>
      <c r="AQ1060" s="61" t="s">
        <v>1221</v>
      </c>
      <c r="AR1060" s="61" t="s">
        <v>5681</v>
      </c>
      <c r="AS1060" s="61" t="s">
        <v>5439</v>
      </c>
      <c r="AT1060" s="61" t="s">
        <v>1702</v>
      </c>
      <c r="AU1060" s="61" t="b">
        <v>0</v>
      </c>
      <c r="AV1060" s="61" t="b">
        <v>0</v>
      </c>
      <c r="AW1060" s="61" t="s">
        <v>1702</v>
      </c>
      <c r="AX1060" s="61" t="s">
        <v>1702</v>
      </c>
      <c r="AY1060" s="61">
        <v>0</v>
      </c>
      <c r="AZ1060" s="61">
        <v>0</v>
      </c>
      <c r="BA1060" s="61">
        <v>0</v>
      </c>
      <c r="BB1060" s="61" t="s">
        <v>4941</v>
      </c>
      <c r="BC1060" s="61">
        <v>5</v>
      </c>
      <c r="BD1060" s="61" t="b">
        <v>0</v>
      </c>
      <c r="BH1060" s="47" t="s">
        <v>1197</v>
      </c>
      <c r="BI1060" s="47" t="str">
        <f t="shared" si="33"/>
        <v>Z08</v>
      </c>
      <c r="BJ1060" s="47">
        <v>1219</v>
      </c>
    </row>
    <row r="1061" spans="1:62" hidden="1">
      <c r="A1061" s="61" t="b">
        <v>0</v>
      </c>
      <c r="B1061" s="62">
        <v>13483</v>
      </c>
      <c r="C1061" s="61" t="s">
        <v>1702</v>
      </c>
      <c r="D1061" s="61" t="s">
        <v>5437</v>
      </c>
      <c r="E1061" s="61" t="s">
        <v>7347</v>
      </c>
      <c r="F1061" s="61" t="s">
        <v>6224</v>
      </c>
      <c r="G1061" s="62" t="s">
        <v>1702</v>
      </c>
      <c r="H1061" s="61" t="s">
        <v>293</v>
      </c>
      <c r="I1061" s="61" t="s">
        <v>1675</v>
      </c>
      <c r="J1061" s="61" t="s">
        <v>5438</v>
      </c>
      <c r="K1061" s="61" t="s">
        <v>7347</v>
      </c>
      <c r="L1061" s="61" t="s">
        <v>2032</v>
      </c>
      <c r="M1061" s="61" t="s">
        <v>1894</v>
      </c>
      <c r="N1061" s="61" t="s">
        <v>1702</v>
      </c>
      <c r="O1061" s="61" t="s">
        <v>1947</v>
      </c>
      <c r="P1061" s="61">
        <v>1.2</v>
      </c>
      <c r="Q1061" s="61">
        <v>210</v>
      </c>
      <c r="R1061" s="61">
        <v>815</v>
      </c>
      <c r="S1061" s="61" t="s">
        <v>2891</v>
      </c>
      <c r="T1061" s="61" t="s">
        <v>2891</v>
      </c>
      <c r="U1061" s="61" t="s">
        <v>2041</v>
      </c>
      <c r="V1061" s="61" t="s">
        <v>7348</v>
      </c>
      <c r="W1061" s="61" t="s">
        <v>1938</v>
      </c>
      <c r="X1061" s="61" t="s">
        <v>1447</v>
      </c>
      <c r="Y1061" s="61" t="s">
        <v>5407</v>
      </c>
      <c r="Z1061" s="62">
        <v>41</v>
      </c>
      <c r="AA1061" s="61">
        <v>65</v>
      </c>
      <c r="AB1061" s="62">
        <v>41</v>
      </c>
      <c r="AC1061" s="61">
        <v>65</v>
      </c>
      <c r="AD1061" s="62">
        <v>41</v>
      </c>
      <c r="AE1061" s="61">
        <v>65</v>
      </c>
      <c r="AF1061" s="61" t="s">
        <v>2042</v>
      </c>
      <c r="AG1061" s="61" t="s">
        <v>1959</v>
      </c>
      <c r="AH1061" s="61" t="s">
        <v>1702</v>
      </c>
      <c r="AI1061" s="61">
        <v>0</v>
      </c>
      <c r="AJ1061" s="61" t="s">
        <v>6228</v>
      </c>
      <c r="AK1061" s="62">
        <v>2026</v>
      </c>
      <c r="AL1061" s="62">
        <v>5</v>
      </c>
      <c r="AM1061" s="62">
        <v>0</v>
      </c>
      <c r="AN1061" s="62">
        <v>0</v>
      </c>
      <c r="AO1061" s="62">
        <v>3</v>
      </c>
      <c r="AP1061" s="61" t="s">
        <v>293</v>
      </c>
      <c r="AQ1061" s="61" t="s">
        <v>1221</v>
      </c>
      <c r="AR1061" s="61" t="s">
        <v>2650</v>
      </c>
      <c r="AS1061" s="61" t="s">
        <v>5439</v>
      </c>
      <c r="AT1061" s="61" t="s">
        <v>1702</v>
      </c>
      <c r="AU1061" s="61" t="b">
        <v>0</v>
      </c>
      <c r="AV1061" s="61" t="b">
        <v>0</v>
      </c>
      <c r="AW1061" s="61" t="s">
        <v>1702</v>
      </c>
      <c r="AX1061" s="61" t="s">
        <v>1702</v>
      </c>
      <c r="AY1061" s="61">
        <v>0</v>
      </c>
      <c r="AZ1061" s="61">
        <v>0</v>
      </c>
      <c r="BA1061" s="61">
        <v>0</v>
      </c>
      <c r="BB1061" s="61" t="s">
        <v>4941</v>
      </c>
      <c r="BC1061" s="61">
        <v>5</v>
      </c>
      <c r="BD1061" s="61" t="b">
        <v>0</v>
      </c>
      <c r="BH1061" s="47" t="s">
        <v>1197</v>
      </c>
      <c r="BI1061" s="47" t="str">
        <f t="shared" si="33"/>
        <v>Z08</v>
      </c>
      <c r="BJ1061" s="47">
        <v>1219</v>
      </c>
    </row>
    <row r="1062" spans="1:62" hidden="1">
      <c r="A1062" s="61" t="b">
        <v>0</v>
      </c>
      <c r="B1062" s="62">
        <v>13484</v>
      </c>
      <c r="C1062" s="61" t="s">
        <v>1702</v>
      </c>
      <c r="D1062" s="61" t="s">
        <v>5437</v>
      </c>
      <c r="E1062" s="61" t="s">
        <v>7349</v>
      </c>
      <c r="F1062" s="61" t="s">
        <v>1702</v>
      </c>
      <c r="G1062" s="62" t="s">
        <v>1702</v>
      </c>
      <c r="H1062" s="61" t="s">
        <v>1702</v>
      </c>
      <c r="I1062" s="61" t="s">
        <v>1675</v>
      </c>
      <c r="J1062" s="61" t="s">
        <v>5438</v>
      </c>
      <c r="K1062" s="61" t="s">
        <v>7349</v>
      </c>
      <c r="L1062" s="61" t="s">
        <v>2032</v>
      </c>
      <c r="M1062" s="61" t="s">
        <v>1894</v>
      </c>
      <c r="N1062" s="61" t="s">
        <v>1702</v>
      </c>
      <c r="O1062" s="61" t="s">
        <v>1947</v>
      </c>
      <c r="P1062" s="61">
        <v>1.2</v>
      </c>
      <c r="Q1062" s="61">
        <v>872</v>
      </c>
      <c r="R1062" s="61">
        <v>1390</v>
      </c>
      <c r="S1062" s="61" t="s">
        <v>2818</v>
      </c>
      <c r="T1062" s="61" t="s">
        <v>2818</v>
      </c>
      <c r="U1062" s="61" t="s">
        <v>2041</v>
      </c>
      <c r="V1062" s="61" t="s">
        <v>7350</v>
      </c>
      <c r="W1062" s="61" t="s">
        <v>1938</v>
      </c>
      <c r="X1062" s="61" t="s">
        <v>1447</v>
      </c>
      <c r="Y1062" s="61" t="s">
        <v>5407</v>
      </c>
      <c r="Z1062" s="62">
        <v>23</v>
      </c>
      <c r="AA1062" s="61">
        <v>263</v>
      </c>
      <c r="AB1062" s="62">
        <v>23</v>
      </c>
      <c r="AC1062" s="61">
        <v>263</v>
      </c>
      <c r="AD1062" s="62">
        <v>23</v>
      </c>
      <c r="AE1062" s="61">
        <v>263</v>
      </c>
      <c r="AF1062" s="61" t="s">
        <v>2786</v>
      </c>
      <c r="AG1062" s="61" t="s">
        <v>1959</v>
      </c>
      <c r="AH1062" s="61" t="s">
        <v>1702</v>
      </c>
      <c r="AI1062" s="61">
        <v>0</v>
      </c>
      <c r="AJ1062" s="61" t="s">
        <v>6228</v>
      </c>
      <c r="AK1062" s="62">
        <v>2026</v>
      </c>
      <c r="AL1062" s="62">
        <v>5</v>
      </c>
      <c r="AM1062" s="62">
        <v>0</v>
      </c>
      <c r="AN1062" s="62">
        <v>0</v>
      </c>
      <c r="AO1062" s="62">
        <v>3</v>
      </c>
      <c r="AP1062" s="61" t="s">
        <v>1702</v>
      </c>
      <c r="AQ1062" s="61" t="s">
        <v>1702</v>
      </c>
      <c r="AR1062" s="61" t="s">
        <v>1702</v>
      </c>
      <c r="AS1062" s="61" t="s">
        <v>5439</v>
      </c>
      <c r="AT1062" s="61" t="s">
        <v>1702</v>
      </c>
      <c r="AU1062" s="61" t="b">
        <v>0</v>
      </c>
      <c r="AV1062" s="61" t="b">
        <v>0</v>
      </c>
      <c r="AW1062" s="61" t="s">
        <v>1702</v>
      </c>
      <c r="AX1062" s="61" t="s">
        <v>1702</v>
      </c>
      <c r="AY1062" s="61">
        <v>0</v>
      </c>
      <c r="AZ1062" s="61">
        <v>0</v>
      </c>
      <c r="BA1062" s="61">
        <v>0</v>
      </c>
      <c r="BB1062" s="61" t="s">
        <v>4941</v>
      </c>
      <c r="BC1062" s="61">
        <v>5</v>
      </c>
      <c r="BD1062" s="61" t="b">
        <v>0</v>
      </c>
      <c r="BH1062" s="47" t="s">
        <v>1197</v>
      </c>
      <c r="BI1062" s="47" t="str">
        <f t="shared" si="33"/>
        <v>Z08</v>
      </c>
      <c r="BJ1062" s="47">
        <v>1219</v>
      </c>
    </row>
    <row r="1063" spans="1:62" hidden="1">
      <c r="A1063" s="61" t="b">
        <v>0</v>
      </c>
      <c r="B1063" s="62">
        <v>13485</v>
      </c>
      <c r="C1063" s="61" t="s">
        <v>1702</v>
      </c>
      <c r="D1063" s="61" t="s">
        <v>5440</v>
      </c>
      <c r="E1063" s="61" t="s">
        <v>7351</v>
      </c>
      <c r="F1063" s="61" t="s">
        <v>5680</v>
      </c>
      <c r="G1063" s="62" t="s">
        <v>1702</v>
      </c>
      <c r="H1063" s="61" t="s">
        <v>822</v>
      </c>
      <c r="I1063" s="61" t="s">
        <v>1675</v>
      </c>
      <c r="J1063" s="61" t="s">
        <v>5441</v>
      </c>
      <c r="K1063" s="61" t="s">
        <v>7352</v>
      </c>
      <c r="L1063" s="61" t="s">
        <v>2032</v>
      </c>
      <c r="M1063" s="61" t="s">
        <v>1894</v>
      </c>
      <c r="N1063" s="61" t="s">
        <v>1702</v>
      </c>
      <c r="O1063" s="61" t="s">
        <v>1947</v>
      </c>
      <c r="P1063" s="61">
        <v>1.2</v>
      </c>
      <c r="Q1063" s="61">
        <v>872</v>
      </c>
      <c r="R1063" s="61">
        <v>1390</v>
      </c>
      <c r="S1063" s="61" t="s">
        <v>2818</v>
      </c>
      <c r="T1063" s="61" t="s">
        <v>2818</v>
      </c>
      <c r="U1063" s="61" t="s">
        <v>2041</v>
      </c>
      <c r="V1063" s="61" t="s">
        <v>7353</v>
      </c>
      <c r="W1063" s="61" t="s">
        <v>1938</v>
      </c>
      <c r="X1063" s="61" t="s">
        <v>1447</v>
      </c>
      <c r="Y1063" s="61" t="s">
        <v>5407</v>
      </c>
      <c r="Z1063" s="62">
        <v>39</v>
      </c>
      <c r="AA1063" s="61">
        <v>439</v>
      </c>
      <c r="AB1063" s="62">
        <v>39</v>
      </c>
      <c r="AC1063" s="61">
        <v>439</v>
      </c>
      <c r="AD1063" s="62">
        <v>39</v>
      </c>
      <c r="AE1063" s="61">
        <v>439</v>
      </c>
      <c r="AF1063" s="61" t="s">
        <v>5068</v>
      </c>
      <c r="AG1063" s="61" t="s">
        <v>3734</v>
      </c>
      <c r="AH1063" s="61" t="s">
        <v>7354</v>
      </c>
      <c r="AI1063" s="61">
        <v>0</v>
      </c>
      <c r="AJ1063" s="61" t="s">
        <v>6892</v>
      </c>
      <c r="AK1063" s="62">
        <v>2026</v>
      </c>
      <c r="AL1063" s="62">
        <v>4</v>
      </c>
      <c r="AM1063" s="62">
        <v>0</v>
      </c>
      <c r="AN1063" s="62">
        <v>1</v>
      </c>
      <c r="AO1063" s="62">
        <v>1</v>
      </c>
      <c r="AP1063" s="61" t="s">
        <v>822</v>
      </c>
      <c r="AQ1063" s="61" t="s">
        <v>1221</v>
      </c>
      <c r="AR1063" s="61" t="s">
        <v>2819</v>
      </c>
      <c r="AS1063" s="61" t="s">
        <v>5442</v>
      </c>
      <c r="AT1063" s="61" t="s">
        <v>1702</v>
      </c>
      <c r="AU1063" s="61" t="b">
        <v>1</v>
      </c>
      <c r="AV1063" s="61" t="b">
        <v>0</v>
      </c>
      <c r="AW1063" s="61" t="s">
        <v>1702</v>
      </c>
      <c r="AX1063" s="61" t="s">
        <v>1702</v>
      </c>
      <c r="AY1063" s="61">
        <v>0</v>
      </c>
      <c r="AZ1063" s="61">
        <v>0</v>
      </c>
      <c r="BA1063" s="61">
        <v>0</v>
      </c>
      <c r="BB1063" s="61" t="s">
        <v>4941</v>
      </c>
      <c r="BC1063" s="61">
        <v>5</v>
      </c>
      <c r="BD1063" s="61" t="b">
        <v>0</v>
      </c>
      <c r="BH1063" s="47" t="s">
        <v>1197</v>
      </c>
      <c r="BI1063" s="47" t="str">
        <f t="shared" si="33"/>
        <v>Z08</v>
      </c>
      <c r="BJ1063" s="47">
        <v>1219</v>
      </c>
    </row>
    <row r="1064" spans="1:62" hidden="1">
      <c r="A1064" s="61" t="b">
        <v>0</v>
      </c>
      <c r="B1064" s="62">
        <v>13486</v>
      </c>
      <c r="C1064" s="61" t="s">
        <v>1702</v>
      </c>
      <c r="D1064" s="61" t="s">
        <v>5440</v>
      </c>
      <c r="E1064" s="61" t="s">
        <v>7355</v>
      </c>
      <c r="F1064" s="61" t="s">
        <v>1702</v>
      </c>
      <c r="G1064" s="62" t="s">
        <v>1702</v>
      </c>
      <c r="H1064" s="61" t="s">
        <v>1702</v>
      </c>
      <c r="I1064" s="61" t="s">
        <v>1675</v>
      </c>
      <c r="J1064" s="61" t="s">
        <v>5441</v>
      </c>
      <c r="K1064" s="61" t="s">
        <v>7355</v>
      </c>
      <c r="L1064" s="61" t="s">
        <v>2032</v>
      </c>
      <c r="M1064" s="61" t="s">
        <v>1894</v>
      </c>
      <c r="N1064" s="61" t="s">
        <v>1702</v>
      </c>
      <c r="O1064" s="61" t="s">
        <v>1947</v>
      </c>
      <c r="P1064" s="61">
        <v>1.2</v>
      </c>
      <c r="Q1064" s="61">
        <v>65</v>
      </c>
      <c r="R1064" s="61">
        <v>0</v>
      </c>
      <c r="S1064" s="61" t="s">
        <v>7356</v>
      </c>
      <c r="T1064" s="61" t="s">
        <v>7356</v>
      </c>
      <c r="U1064" s="61" t="s">
        <v>2041</v>
      </c>
      <c r="V1064" s="61" t="s">
        <v>7357</v>
      </c>
      <c r="W1064" s="61" t="s">
        <v>1938</v>
      </c>
      <c r="X1064" s="61" t="s">
        <v>1447</v>
      </c>
      <c r="Y1064" s="61" t="s">
        <v>5407</v>
      </c>
      <c r="Z1064" s="62">
        <v>1</v>
      </c>
      <c r="AA1064" s="61">
        <v>188</v>
      </c>
      <c r="AB1064" s="62">
        <v>1</v>
      </c>
      <c r="AC1064" s="61">
        <v>188</v>
      </c>
      <c r="AD1064" s="62">
        <v>1</v>
      </c>
      <c r="AE1064" s="61">
        <v>188</v>
      </c>
      <c r="AF1064" s="61" t="s">
        <v>2560</v>
      </c>
      <c r="AG1064" s="61" t="s">
        <v>1958</v>
      </c>
      <c r="AH1064" s="61" t="s">
        <v>1702</v>
      </c>
      <c r="AI1064" s="61">
        <v>0</v>
      </c>
      <c r="AJ1064" s="61" t="s">
        <v>6892</v>
      </c>
      <c r="AK1064" s="62">
        <v>2026</v>
      </c>
      <c r="AL1064" s="62">
        <v>4</v>
      </c>
      <c r="AM1064" s="62">
        <v>0</v>
      </c>
      <c r="AN1064" s="62">
        <v>1</v>
      </c>
      <c r="AO1064" s="62">
        <v>1</v>
      </c>
      <c r="AP1064" s="61" t="s">
        <v>1702</v>
      </c>
      <c r="AQ1064" s="61" t="s">
        <v>1702</v>
      </c>
      <c r="AR1064" s="61" t="s">
        <v>1702</v>
      </c>
      <c r="AS1064" s="61" t="s">
        <v>5442</v>
      </c>
      <c r="AT1064" s="61" t="s">
        <v>1702</v>
      </c>
      <c r="AU1064" s="61" t="b">
        <v>1</v>
      </c>
      <c r="AV1064" s="61" t="b">
        <v>0</v>
      </c>
      <c r="AW1064" s="61" t="s">
        <v>1702</v>
      </c>
      <c r="AX1064" s="61" t="s">
        <v>1702</v>
      </c>
      <c r="AY1064" s="61">
        <v>0</v>
      </c>
      <c r="AZ1064" s="61">
        <v>0</v>
      </c>
      <c r="BA1064" s="61">
        <v>0</v>
      </c>
      <c r="BB1064" s="61" t="s">
        <v>4941</v>
      </c>
      <c r="BC1064" s="61">
        <v>5</v>
      </c>
      <c r="BD1064" s="61" t="b">
        <v>0</v>
      </c>
      <c r="BH1064" s="47" t="s">
        <v>1197</v>
      </c>
      <c r="BI1064" s="47" t="str">
        <f t="shared" si="33"/>
        <v>Z08</v>
      </c>
      <c r="BJ1064" s="47">
        <v>1219</v>
      </c>
    </row>
    <row r="1065" spans="1:62" hidden="1">
      <c r="A1065" s="61" t="b">
        <v>0</v>
      </c>
      <c r="B1065" s="62">
        <v>13487</v>
      </c>
      <c r="C1065" s="61" t="s">
        <v>1702</v>
      </c>
      <c r="D1065" s="61" t="s">
        <v>5443</v>
      </c>
      <c r="E1065" s="61" t="s">
        <v>7358</v>
      </c>
      <c r="F1065" s="61" t="s">
        <v>5483</v>
      </c>
      <c r="G1065" s="62" t="s">
        <v>1702</v>
      </c>
      <c r="H1065" s="61" t="s">
        <v>278</v>
      </c>
      <c r="I1065" s="61" t="s">
        <v>1675</v>
      </c>
      <c r="J1065" s="61" t="s">
        <v>5444</v>
      </c>
      <c r="K1065" s="61" t="s">
        <v>7358</v>
      </c>
      <c r="L1065" s="61" t="s">
        <v>2032</v>
      </c>
      <c r="M1065" s="61" t="s">
        <v>1894</v>
      </c>
      <c r="N1065" s="61" t="s">
        <v>1702</v>
      </c>
      <c r="O1065" s="61" t="s">
        <v>1947</v>
      </c>
      <c r="P1065" s="61">
        <v>1.2</v>
      </c>
      <c r="Q1065" s="61">
        <v>310</v>
      </c>
      <c r="R1065" s="61">
        <v>858</v>
      </c>
      <c r="S1065" s="61" t="s">
        <v>4792</v>
      </c>
      <c r="T1065" s="61" t="s">
        <v>4792</v>
      </c>
      <c r="U1065" s="61" t="s">
        <v>2041</v>
      </c>
      <c r="V1065" s="61" t="s">
        <v>7359</v>
      </c>
      <c r="W1065" s="61" t="s">
        <v>1938</v>
      </c>
      <c r="X1065" s="61" t="s">
        <v>1447</v>
      </c>
      <c r="Y1065" s="61" t="s">
        <v>5407</v>
      </c>
      <c r="Z1065" s="62">
        <v>60</v>
      </c>
      <c r="AA1065" s="61">
        <v>151</v>
      </c>
      <c r="AB1065" s="62">
        <v>60</v>
      </c>
      <c r="AC1065" s="61">
        <v>151</v>
      </c>
      <c r="AD1065" s="62">
        <v>60</v>
      </c>
      <c r="AE1065" s="61">
        <v>151</v>
      </c>
      <c r="AF1065" s="61" t="s">
        <v>2357</v>
      </c>
      <c r="AG1065" s="61" t="s">
        <v>1959</v>
      </c>
      <c r="AH1065" s="61" t="s">
        <v>1702</v>
      </c>
      <c r="AI1065" s="61">
        <v>0</v>
      </c>
      <c r="AJ1065" s="61" t="s">
        <v>6225</v>
      </c>
      <c r="AK1065" s="62">
        <v>2026</v>
      </c>
      <c r="AL1065" s="62">
        <v>4</v>
      </c>
      <c r="AM1065" s="62">
        <v>0</v>
      </c>
      <c r="AN1065" s="62">
        <v>0</v>
      </c>
      <c r="AO1065" s="62">
        <v>24</v>
      </c>
      <c r="AP1065" s="61" t="s">
        <v>278</v>
      </c>
      <c r="AQ1065" s="61" t="s">
        <v>1221</v>
      </c>
      <c r="AR1065" s="61" t="s">
        <v>4793</v>
      </c>
      <c r="AS1065" s="61" t="s">
        <v>5406</v>
      </c>
      <c r="AT1065" s="61" t="s">
        <v>1702</v>
      </c>
      <c r="AU1065" s="61" t="b">
        <v>1</v>
      </c>
      <c r="AV1065" s="61" t="b">
        <v>0</v>
      </c>
      <c r="AW1065" s="61" t="s">
        <v>1702</v>
      </c>
      <c r="AX1065" s="61" t="s">
        <v>1702</v>
      </c>
      <c r="AY1065" s="61">
        <v>0</v>
      </c>
      <c r="AZ1065" s="61">
        <v>0</v>
      </c>
      <c r="BA1065" s="61">
        <v>0</v>
      </c>
      <c r="BB1065" s="61" t="s">
        <v>4941</v>
      </c>
      <c r="BC1065" s="61">
        <v>5</v>
      </c>
      <c r="BD1065" s="61" t="b">
        <v>0</v>
      </c>
      <c r="BH1065" s="47" t="s">
        <v>1197</v>
      </c>
      <c r="BI1065" s="47" t="str">
        <f t="shared" si="33"/>
        <v>Z08</v>
      </c>
      <c r="BJ1065" s="47">
        <v>1219</v>
      </c>
    </row>
    <row r="1066" spans="1:62" hidden="1">
      <c r="A1066" s="61" t="b">
        <v>0</v>
      </c>
      <c r="B1066" s="62">
        <v>13488</v>
      </c>
      <c r="C1066" s="61" t="s">
        <v>1702</v>
      </c>
      <c r="D1066" s="61" t="s">
        <v>5443</v>
      </c>
      <c r="E1066" s="61" t="s">
        <v>7360</v>
      </c>
      <c r="F1066" s="61" t="s">
        <v>5561</v>
      </c>
      <c r="G1066" s="62" t="s">
        <v>1702</v>
      </c>
      <c r="H1066" s="61" t="s">
        <v>1320</v>
      </c>
      <c r="I1066" s="61" t="s">
        <v>1675</v>
      </c>
      <c r="J1066" s="61" t="s">
        <v>5444</v>
      </c>
      <c r="K1066" s="61" t="s">
        <v>7361</v>
      </c>
      <c r="L1066" s="61" t="s">
        <v>2032</v>
      </c>
      <c r="M1066" s="61" t="s">
        <v>1894</v>
      </c>
      <c r="N1066" s="61" t="s">
        <v>1702</v>
      </c>
      <c r="O1066" s="61" t="s">
        <v>1947</v>
      </c>
      <c r="P1066" s="61">
        <v>1.2</v>
      </c>
      <c r="Q1066" s="61">
        <v>368</v>
      </c>
      <c r="R1066" s="61">
        <v>1035</v>
      </c>
      <c r="S1066" s="61" t="s">
        <v>6431</v>
      </c>
      <c r="T1066" s="61" t="s">
        <v>6431</v>
      </c>
      <c r="U1066" s="61" t="s">
        <v>2041</v>
      </c>
      <c r="V1066" s="61" t="s">
        <v>7362</v>
      </c>
      <c r="W1066" s="61" t="s">
        <v>1938</v>
      </c>
      <c r="X1066" s="61" t="s">
        <v>1447</v>
      </c>
      <c r="Y1066" s="61" t="s">
        <v>5407</v>
      </c>
      <c r="Z1066" s="62">
        <v>25</v>
      </c>
      <c r="AA1066" s="61">
        <v>110</v>
      </c>
      <c r="AB1066" s="62">
        <v>25</v>
      </c>
      <c r="AC1066" s="61">
        <v>110</v>
      </c>
      <c r="AD1066" s="62">
        <v>25</v>
      </c>
      <c r="AE1066" s="61">
        <v>110</v>
      </c>
      <c r="AF1066" s="61" t="s">
        <v>2237</v>
      </c>
      <c r="AG1066" s="61" t="s">
        <v>3734</v>
      </c>
      <c r="AH1066" s="61" t="s">
        <v>5283</v>
      </c>
      <c r="AI1066" s="61">
        <v>0</v>
      </c>
      <c r="AJ1066" s="61" t="s">
        <v>7063</v>
      </c>
      <c r="AK1066" s="62">
        <v>2026</v>
      </c>
      <c r="AL1066" s="62">
        <v>4</v>
      </c>
      <c r="AM1066" s="62">
        <v>0</v>
      </c>
      <c r="AN1066" s="62">
        <v>1</v>
      </c>
      <c r="AO1066" s="62">
        <v>0</v>
      </c>
      <c r="AP1066" s="61" t="s">
        <v>1320</v>
      </c>
      <c r="AQ1066" s="61" t="s">
        <v>1221</v>
      </c>
      <c r="AR1066" s="61" t="s">
        <v>7363</v>
      </c>
      <c r="AS1066" s="61" t="s">
        <v>5406</v>
      </c>
      <c r="AT1066" s="61" t="s">
        <v>1702</v>
      </c>
      <c r="AU1066" s="61" t="b">
        <v>1</v>
      </c>
      <c r="AV1066" s="61" t="b">
        <v>0</v>
      </c>
      <c r="AW1066" s="61" t="s">
        <v>1702</v>
      </c>
      <c r="AX1066" s="61" t="s">
        <v>1702</v>
      </c>
      <c r="AY1066" s="61">
        <v>0</v>
      </c>
      <c r="AZ1066" s="61">
        <v>0</v>
      </c>
      <c r="BA1066" s="61">
        <v>0</v>
      </c>
      <c r="BB1066" s="61" t="s">
        <v>4941</v>
      </c>
      <c r="BC1066" s="61">
        <v>5</v>
      </c>
      <c r="BD1066" s="61" t="b">
        <v>0</v>
      </c>
      <c r="BH1066" s="47" t="s">
        <v>1197</v>
      </c>
      <c r="BI1066" s="47" t="str">
        <f t="shared" si="33"/>
        <v>Z08</v>
      </c>
      <c r="BJ1066" s="47">
        <v>1219</v>
      </c>
    </row>
    <row r="1067" spans="1:62" hidden="1">
      <c r="A1067" s="61" t="b">
        <v>0</v>
      </c>
      <c r="B1067" s="62">
        <v>13489</v>
      </c>
      <c r="C1067" s="61" t="s">
        <v>1702</v>
      </c>
      <c r="D1067" s="61" t="s">
        <v>5443</v>
      </c>
      <c r="E1067" s="61" t="s">
        <v>7364</v>
      </c>
      <c r="F1067" s="61" t="s">
        <v>5561</v>
      </c>
      <c r="G1067" s="62" t="s">
        <v>1702</v>
      </c>
      <c r="H1067" s="61" t="s">
        <v>933</v>
      </c>
      <c r="I1067" s="61" t="s">
        <v>1675</v>
      </c>
      <c r="J1067" s="61" t="s">
        <v>5444</v>
      </c>
      <c r="K1067" s="61" t="s">
        <v>7364</v>
      </c>
      <c r="L1067" s="61" t="s">
        <v>2032</v>
      </c>
      <c r="M1067" s="61" t="s">
        <v>1894</v>
      </c>
      <c r="N1067" s="61" t="s">
        <v>1702</v>
      </c>
      <c r="O1067" s="61" t="s">
        <v>1947</v>
      </c>
      <c r="P1067" s="61">
        <v>1.2</v>
      </c>
      <c r="Q1067" s="61">
        <v>256</v>
      </c>
      <c r="R1067" s="61">
        <v>550</v>
      </c>
      <c r="S1067" s="61" t="s">
        <v>6329</v>
      </c>
      <c r="T1067" s="61" t="s">
        <v>1702</v>
      </c>
      <c r="U1067" s="61" t="s">
        <v>2041</v>
      </c>
      <c r="V1067" s="61" t="s">
        <v>7365</v>
      </c>
      <c r="W1067" s="61" t="s">
        <v>1938</v>
      </c>
      <c r="X1067" s="61" t="s">
        <v>1447</v>
      </c>
      <c r="Y1067" s="61" t="s">
        <v>5407</v>
      </c>
      <c r="Z1067" s="62">
        <v>160</v>
      </c>
      <c r="AA1067" s="61">
        <v>219</v>
      </c>
      <c r="AB1067" s="62">
        <v>160</v>
      </c>
      <c r="AC1067" s="61">
        <v>219</v>
      </c>
      <c r="AD1067" s="62">
        <v>160</v>
      </c>
      <c r="AE1067" s="61">
        <v>219</v>
      </c>
      <c r="AF1067" s="61" t="s">
        <v>2357</v>
      </c>
      <c r="AG1067" s="61" t="s">
        <v>1959</v>
      </c>
      <c r="AH1067" s="61" t="s">
        <v>1702</v>
      </c>
      <c r="AI1067" s="61">
        <v>0</v>
      </c>
      <c r="AJ1067" s="61" t="s">
        <v>6600</v>
      </c>
      <c r="AK1067" s="62">
        <v>2026</v>
      </c>
      <c r="AL1067" s="62">
        <v>4</v>
      </c>
      <c r="AM1067" s="62">
        <v>0</v>
      </c>
      <c r="AN1067" s="62">
        <v>0</v>
      </c>
      <c r="AO1067" s="62">
        <v>28</v>
      </c>
      <c r="AP1067" s="61" t="s">
        <v>933</v>
      </c>
      <c r="AQ1067" s="61" t="s">
        <v>1221</v>
      </c>
      <c r="AR1067" s="61" t="s">
        <v>6330</v>
      </c>
      <c r="AS1067" s="61" t="s">
        <v>5406</v>
      </c>
      <c r="AT1067" s="61" t="s">
        <v>1702</v>
      </c>
      <c r="AU1067" s="61" t="b">
        <v>1</v>
      </c>
      <c r="AV1067" s="61" t="b">
        <v>0</v>
      </c>
      <c r="AW1067" s="61" t="s">
        <v>1702</v>
      </c>
      <c r="AX1067" s="61" t="s">
        <v>1702</v>
      </c>
      <c r="AY1067" s="61">
        <v>0</v>
      </c>
      <c r="AZ1067" s="61">
        <v>0</v>
      </c>
      <c r="BA1067" s="61">
        <v>0</v>
      </c>
      <c r="BB1067" s="61" t="s">
        <v>4941</v>
      </c>
      <c r="BC1067" s="61">
        <v>5</v>
      </c>
      <c r="BD1067" s="61" t="b">
        <v>0</v>
      </c>
      <c r="BH1067" s="47" t="s">
        <v>1197</v>
      </c>
      <c r="BI1067" s="47" t="str">
        <f t="shared" si="33"/>
        <v>Z08</v>
      </c>
      <c r="BJ1067" s="47">
        <v>1219</v>
      </c>
    </row>
    <row r="1068" spans="1:62" hidden="1">
      <c r="A1068" s="61" t="b">
        <v>0</v>
      </c>
      <c r="B1068" s="62">
        <v>13490</v>
      </c>
      <c r="C1068" s="61" t="s">
        <v>1702</v>
      </c>
      <c r="D1068" s="61" t="s">
        <v>5445</v>
      </c>
      <c r="E1068" s="61" t="s">
        <v>7366</v>
      </c>
      <c r="F1068" s="61" t="s">
        <v>1702</v>
      </c>
      <c r="G1068" s="62" t="s">
        <v>1702</v>
      </c>
      <c r="H1068" s="61" t="s">
        <v>1702</v>
      </c>
      <c r="I1068" s="61" t="s">
        <v>1675</v>
      </c>
      <c r="J1068" s="61" t="s">
        <v>5446</v>
      </c>
      <c r="K1068" s="61" t="s">
        <v>7366</v>
      </c>
      <c r="L1068" s="61" t="s">
        <v>2032</v>
      </c>
      <c r="M1068" s="61" t="s">
        <v>1894</v>
      </c>
      <c r="N1068" s="61" t="s">
        <v>1702</v>
      </c>
      <c r="O1068" s="61" t="s">
        <v>1947</v>
      </c>
      <c r="P1068" s="61">
        <v>1.2</v>
      </c>
      <c r="Q1068" s="61">
        <v>37</v>
      </c>
      <c r="R1068" s="61">
        <v>0</v>
      </c>
      <c r="S1068" s="61" t="s">
        <v>5354</v>
      </c>
      <c r="T1068" s="61" t="s">
        <v>5354</v>
      </c>
      <c r="U1068" s="61" t="s">
        <v>2041</v>
      </c>
      <c r="V1068" s="61" t="s">
        <v>7367</v>
      </c>
      <c r="W1068" s="61" t="s">
        <v>1938</v>
      </c>
      <c r="X1068" s="61" t="s">
        <v>1447</v>
      </c>
      <c r="Y1068" s="61" t="s">
        <v>5407</v>
      </c>
      <c r="Z1068" s="62">
        <v>1</v>
      </c>
      <c r="AA1068" s="61">
        <v>70</v>
      </c>
      <c r="AB1068" s="62">
        <v>1</v>
      </c>
      <c r="AC1068" s="61">
        <v>70</v>
      </c>
      <c r="AD1068" s="62">
        <v>1</v>
      </c>
      <c r="AE1068" s="61">
        <v>70</v>
      </c>
      <c r="AF1068" s="61" t="s">
        <v>2590</v>
      </c>
      <c r="AG1068" s="61" t="s">
        <v>1958</v>
      </c>
      <c r="AH1068" s="61" t="s">
        <v>1702</v>
      </c>
      <c r="AI1068" s="61">
        <v>0</v>
      </c>
      <c r="AJ1068" s="61" t="s">
        <v>6656</v>
      </c>
      <c r="AK1068" s="62">
        <v>2026</v>
      </c>
      <c r="AL1068" s="62">
        <v>4</v>
      </c>
      <c r="AM1068" s="62">
        <v>0</v>
      </c>
      <c r="AN1068" s="62">
        <v>0</v>
      </c>
      <c r="AO1068" s="62">
        <v>25</v>
      </c>
      <c r="AP1068" s="61" t="s">
        <v>1702</v>
      </c>
      <c r="AQ1068" s="61" t="s">
        <v>1702</v>
      </c>
      <c r="AR1068" s="61" t="s">
        <v>1702</v>
      </c>
      <c r="AS1068" s="61" t="s">
        <v>5442</v>
      </c>
      <c r="AT1068" s="61" t="s">
        <v>1702</v>
      </c>
      <c r="AU1068" s="61" t="b">
        <v>1</v>
      </c>
      <c r="AV1068" s="61" t="b">
        <v>0</v>
      </c>
      <c r="AW1068" s="61" t="s">
        <v>1702</v>
      </c>
      <c r="AX1068" s="61" t="s">
        <v>1702</v>
      </c>
      <c r="AY1068" s="61">
        <v>0</v>
      </c>
      <c r="AZ1068" s="61">
        <v>0</v>
      </c>
      <c r="BA1068" s="61">
        <v>0</v>
      </c>
      <c r="BB1068" s="61" t="s">
        <v>4941</v>
      </c>
      <c r="BC1068" s="61">
        <v>5</v>
      </c>
      <c r="BD1068" s="61" t="b">
        <v>0</v>
      </c>
      <c r="BH1068" s="47" t="s">
        <v>1197</v>
      </c>
      <c r="BI1068" s="47" t="str">
        <f t="shared" si="33"/>
        <v>Z08</v>
      </c>
      <c r="BJ1068" s="47">
        <v>1219</v>
      </c>
    </row>
    <row r="1069" spans="1:62" hidden="1">
      <c r="A1069" s="61" t="b">
        <v>0</v>
      </c>
      <c r="B1069" s="62">
        <v>13491</v>
      </c>
      <c r="C1069" s="61" t="s">
        <v>1702</v>
      </c>
      <c r="D1069" s="61" t="s">
        <v>5445</v>
      </c>
      <c r="E1069" s="61" t="s">
        <v>7368</v>
      </c>
      <c r="F1069" s="61" t="s">
        <v>5561</v>
      </c>
      <c r="G1069" s="62" t="s">
        <v>1702</v>
      </c>
      <c r="H1069" s="61" t="s">
        <v>420</v>
      </c>
      <c r="I1069" s="61" t="s">
        <v>1675</v>
      </c>
      <c r="J1069" s="61" t="s">
        <v>5446</v>
      </c>
      <c r="K1069" s="61" t="s">
        <v>7368</v>
      </c>
      <c r="L1069" s="61" t="s">
        <v>2032</v>
      </c>
      <c r="M1069" s="61" t="s">
        <v>1894</v>
      </c>
      <c r="N1069" s="61" t="s">
        <v>1702</v>
      </c>
      <c r="O1069" s="61" t="s">
        <v>1947</v>
      </c>
      <c r="P1069" s="61">
        <v>1.2</v>
      </c>
      <c r="Q1069" s="61">
        <v>242</v>
      </c>
      <c r="R1069" s="61">
        <v>235</v>
      </c>
      <c r="S1069" s="61" t="s">
        <v>2759</v>
      </c>
      <c r="T1069" s="61" t="s">
        <v>2759</v>
      </c>
      <c r="U1069" s="61" t="s">
        <v>2041</v>
      </c>
      <c r="V1069" s="61" t="s">
        <v>7369</v>
      </c>
      <c r="W1069" s="61" t="s">
        <v>1938</v>
      </c>
      <c r="X1069" s="61" t="s">
        <v>1447</v>
      </c>
      <c r="Y1069" s="61" t="s">
        <v>5407</v>
      </c>
      <c r="Z1069" s="62">
        <v>243</v>
      </c>
      <c r="AA1069" s="61">
        <v>131</v>
      </c>
      <c r="AB1069" s="62">
        <v>243</v>
      </c>
      <c r="AC1069" s="61">
        <v>131</v>
      </c>
      <c r="AD1069" s="62">
        <v>243</v>
      </c>
      <c r="AE1069" s="61">
        <v>131</v>
      </c>
      <c r="AF1069" s="61" t="s">
        <v>2071</v>
      </c>
      <c r="AG1069" s="61" t="s">
        <v>1959</v>
      </c>
      <c r="AH1069" s="61" t="s">
        <v>1702</v>
      </c>
      <c r="AI1069" s="61">
        <v>0</v>
      </c>
      <c r="AJ1069" s="61" t="s">
        <v>6274</v>
      </c>
      <c r="AK1069" s="62">
        <v>2026</v>
      </c>
      <c r="AL1069" s="62">
        <v>4</v>
      </c>
      <c r="AM1069" s="62">
        <v>0</v>
      </c>
      <c r="AN1069" s="62">
        <v>0</v>
      </c>
      <c r="AO1069" s="62">
        <v>20</v>
      </c>
      <c r="AP1069" s="61" t="s">
        <v>420</v>
      </c>
      <c r="AQ1069" s="61" t="s">
        <v>1227</v>
      </c>
      <c r="AR1069" s="61" t="s">
        <v>2760</v>
      </c>
      <c r="AS1069" s="61" t="s">
        <v>5442</v>
      </c>
      <c r="AT1069" s="61" t="s">
        <v>1702</v>
      </c>
      <c r="AU1069" s="61" t="b">
        <v>1</v>
      </c>
      <c r="AV1069" s="61" t="b">
        <v>0</v>
      </c>
      <c r="AW1069" s="61" t="s">
        <v>1702</v>
      </c>
      <c r="AX1069" s="61" t="s">
        <v>1702</v>
      </c>
      <c r="AY1069" s="61">
        <v>0</v>
      </c>
      <c r="AZ1069" s="61">
        <v>0</v>
      </c>
      <c r="BA1069" s="61">
        <v>0</v>
      </c>
      <c r="BB1069" s="61" t="s">
        <v>4941</v>
      </c>
      <c r="BC1069" s="61">
        <v>5</v>
      </c>
      <c r="BD1069" s="61" t="b">
        <v>0</v>
      </c>
      <c r="BH1069" s="47" t="s">
        <v>1197</v>
      </c>
      <c r="BI1069" s="47" t="str">
        <f t="shared" si="33"/>
        <v>Z08</v>
      </c>
      <c r="BJ1069" s="47">
        <v>1219</v>
      </c>
    </row>
    <row r="1070" spans="1:62" hidden="1">
      <c r="A1070" s="61" t="b">
        <v>0</v>
      </c>
      <c r="B1070" s="62">
        <v>13492</v>
      </c>
      <c r="C1070" s="61" t="s">
        <v>1702</v>
      </c>
      <c r="D1070" s="61" t="s">
        <v>5447</v>
      </c>
      <c r="E1070" s="61" t="s">
        <v>7370</v>
      </c>
      <c r="F1070" s="61" t="s">
        <v>5561</v>
      </c>
      <c r="G1070" s="62" t="s">
        <v>1702</v>
      </c>
      <c r="H1070" s="61" t="s">
        <v>1574</v>
      </c>
      <c r="I1070" s="61" t="s">
        <v>1675</v>
      </c>
      <c r="J1070" s="61" t="s">
        <v>5448</v>
      </c>
      <c r="K1070" s="61" t="s">
        <v>7370</v>
      </c>
      <c r="L1070" s="61" t="s">
        <v>2032</v>
      </c>
      <c r="M1070" s="61" t="s">
        <v>1894</v>
      </c>
      <c r="N1070" s="61" t="s">
        <v>1702</v>
      </c>
      <c r="O1070" s="61" t="s">
        <v>1947</v>
      </c>
      <c r="P1070" s="61">
        <v>1.2</v>
      </c>
      <c r="Q1070" s="61">
        <v>262</v>
      </c>
      <c r="R1070" s="61">
        <v>362</v>
      </c>
      <c r="S1070" s="61" t="s">
        <v>2811</v>
      </c>
      <c r="T1070" s="61" t="s">
        <v>2811</v>
      </c>
      <c r="U1070" s="61" t="s">
        <v>2041</v>
      </c>
      <c r="V1070" s="61" t="s">
        <v>7371</v>
      </c>
      <c r="W1070" s="61" t="s">
        <v>1938</v>
      </c>
      <c r="X1070" s="61" t="s">
        <v>1447</v>
      </c>
      <c r="Y1070" s="61" t="s">
        <v>5407</v>
      </c>
      <c r="Z1070" s="62">
        <v>12</v>
      </c>
      <c r="AA1070" s="61">
        <v>11</v>
      </c>
      <c r="AB1070" s="62">
        <v>12</v>
      </c>
      <c r="AC1070" s="61">
        <v>11</v>
      </c>
      <c r="AD1070" s="62">
        <v>12</v>
      </c>
      <c r="AE1070" s="61">
        <v>11</v>
      </c>
      <c r="AF1070" s="61" t="s">
        <v>2194</v>
      </c>
      <c r="AG1070" s="61" t="s">
        <v>1959</v>
      </c>
      <c r="AH1070" s="61" t="s">
        <v>1702</v>
      </c>
      <c r="AI1070" s="61">
        <v>0</v>
      </c>
      <c r="AJ1070" s="61" t="s">
        <v>6683</v>
      </c>
      <c r="AK1070" s="62">
        <v>2026</v>
      </c>
      <c r="AL1070" s="62">
        <v>4</v>
      </c>
      <c r="AM1070" s="62">
        <v>0</v>
      </c>
      <c r="AN1070" s="62">
        <v>0</v>
      </c>
      <c r="AO1070" s="62">
        <v>21</v>
      </c>
      <c r="AP1070" s="61" t="s">
        <v>1574</v>
      </c>
      <c r="AQ1070" s="61" t="s">
        <v>1221</v>
      </c>
      <c r="AR1070" s="61" t="s">
        <v>7372</v>
      </c>
      <c r="AS1070" s="61" t="s">
        <v>5449</v>
      </c>
      <c r="AT1070" s="61" t="s">
        <v>1702</v>
      </c>
      <c r="AU1070" s="61" t="b">
        <v>1</v>
      </c>
      <c r="AV1070" s="61" t="b">
        <v>0</v>
      </c>
      <c r="AW1070" s="61" t="s">
        <v>1702</v>
      </c>
      <c r="AX1070" s="61" t="s">
        <v>1702</v>
      </c>
      <c r="AY1070" s="61">
        <v>0</v>
      </c>
      <c r="AZ1070" s="61">
        <v>0</v>
      </c>
      <c r="BA1070" s="61">
        <v>0</v>
      </c>
      <c r="BB1070" s="61" t="s">
        <v>4941</v>
      </c>
      <c r="BC1070" s="61">
        <v>5</v>
      </c>
      <c r="BD1070" s="61" t="b">
        <v>0</v>
      </c>
      <c r="BH1070" s="47" t="s">
        <v>1197</v>
      </c>
      <c r="BI1070" s="47" t="str">
        <f t="shared" si="33"/>
        <v>Z08</v>
      </c>
      <c r="BJ1070" s="47">
        <v>1219</v>
      </c>
    </row>
    <row r="1071" spans="1:62" hidden="1">
      <c r="A1071" s="61" t="b">
        <v>0</v>
      </c>
      <c r="B1071" s="62">
        <v>13493</v>
      </c>
      <c r="C1071" s="61" t="s">
        <v>1702</v>
      </c>
      <c r="D1071" s="61" t="s">
        <v>5447</v>
      </c>
      <c r="E1071" s="61" t="s">
        <v>7373</v>
      </c>
      <c r="F1071" s="61" t="s">
        <v>5561</v>
      </c>
      <c r="G1071" s="62" t="s">
        <v>1702</v>
      </c>
      <c r="H1071" s="61" t="s">
        <v>217</v>
      </c>
      <c r="I1071" s="61" t="s">
        <v>1675</v>
      </c>
      <c r="J1071" s="61" t="s">
        <v>5448</v>
      </c>
      <c r="K1071" s="61" t="s">
        <v>7373</v>
      </c>
      <c r="L1071" s="61" t="s">
        <v>2032</v>
      </c>
      <c r="M1071" s="61" t="s">
        <v>1894</v>
      </c>
      <c r="N1071" s="61" t="s">
        <v>1702</v>
      </c>
      <c r="O1071" s="61" t="s">
        <v>1947</v>
      </c>
      <c r="P1071" s="61">
        <v>1.2</v>
      </c>
      <c r="Q1071" s="61">
        <v>368</v>
      </c>
      <c r="R1071" s="61">
        <v>1435</v>
      </c>
      <c r="S1071" s="61" t="s">
        <v>5344</v>
      </c>
      <c r="T1071" s="61" t="s">
        <v>5344</v>
      </c>
      <c r="U1071" s="61" t="s">
        <v>2041</v>
      </c>
      <c r="V1071" s="61" t="s">
        <v>7374</v>
      </c>
      <c r="W1071" s="61" t="s">
        <v>1938</v>
      </c>
      <c r="X1071" s="61" t="s">
        <v>1447</v>
      </c>
      <c r="Y1071" s="61" t="s">
        <v>5407</v>
      </c>
      <c r="Z1071" s="62">
        <v>20</v>
      </c>
      <c r="AA1071" s="61">
        <v>100</v>
      </c>
      <c r="AB1071" s="62">
        <v>20</v>
      </c>
      <c r="AC1071" s="61">
        <v>100</v>
      </c>
      <c r="AD1071" s="62">
        <v>20</v>
      </c>
      <c r="AE1071" s="61">
        <v>100</v>
      </c>
      <c r="AF1071" s="61" t="s">
        <v>2258</v>
      </c>
      <c r="AG1071" s="61" t="s">
        <v>1959</v>
      </c>
      <c r="AH1071" s="61" t="s">
        <v>1702</v>
      </c>
      <c r="AI1071" s="61">
        <v>0</v>
      </c>
      <c r="AJ1071" s="61" t="s">
        <v>6274</v>
      </c>
      <c r="AK1071" s="62">
        <v>2026</v>
      </c>
      <c r="AL1071" s="62">
        <v>4</v>
      </c>
      <c r="AM1071" s="62">
        <v>0</v>
      </c>
      <c r="AN1071" s="62">
        <v>0</v>
      </c>
      <c r="AO1071" s="62">
        <v>20</v>
      </c>
      <c r="AP1071" s="61" t="s">
        <v>217</v>
      </c>
      <c r="AQ1071" s="61" t="s">
        <v>1221</v>
      </c>
      <c r="AR1071" s="61" t="s">
        <v>5345</v>
      </c>
      <c r="AS1071" s="61" t="s">
        <v>5449</v>
      </c>
      <c r="AT1071" s="61" t="s">
        <v>1702</v>
      </c>
      <c r="AU1071" s="61" t="b">
        <v>1</v>
      </c>
      <c r="AV1071" s="61" t="b">
        <v>0</v>
      </c>
      <c r="AW1071" s="61" t="s">
        <v>1702</v>
      </c>
      <c r="AX1071" s="61" t="s">
        <v>1702</v>
      </c>
      <c r="AY1071" s="61">
        <v>0</v>
      </c>
      <c r="AZ1071" s="61">
        <v>0</v>
      </c>
      <c r="BA1071" s="61">
        <v>0</v>
      </c>
      <c r="BB1071" s="61" t="s">
        <v>4941</v>
      </c>
      <c r="BC1071" s="61">
        <v>5</v>
      </c>
      <c r="BD1071" s="61" t="b">
        <v>0</v>
      </c>
      <c r="BH1071" s="47" t="s">
        <v>1197</v>
      </c>
      <c r="BI1071" s="47" t="str">
        <f t="shared" si="33"/>
        <v>Z08</v>
      </c>
      <c r="BJ1071" s="47">
        <v>1219</v>
      </c>
    </row>
    <row r="1072" spans="1:62" hidden="1">
      <c r="A1072" s="61" t="b">
        <v>0</v>
      </c>
      <c r="B1072" s="62">
        <v>13494</v>
      </c>
      <c r="C1072" s="61" t="s">
        <v>1702</v>
      </c>
      <c r="D1072" s="61" t="s">
        <v>5447</v>
      </c>
      <c r="E1072" s="61" t="s">
        <v>7375</v>
      </c>
      <c r="F1072" s="61" t="s">
        <v>5561</v>
      </c>
      <c r="G1072" s="62" t="s">
        <v>1702</v>
      </c>
      <c r="H1072" s="61" t="s">
        <v>217</v>
      </c>
      <c r="I1072" s="61" t="s">
        <v>1675</v>
      </c>
      <c r="J1072" s="61" t="s">
        <v>5448</v>
      </c>
      <c r="K1072" s="61" t="s">
        <v>7375</v>
      </c>
      <c r="L1072" s="61" t="s">
        <v>2032</v>
      </c>
      <c r="M1072" s="61" t="s">
        <v>1894</v>
      </c>
      <c r="N1072" s="61" t="s">
        <v>1702</v>
      </c>
      <c r="O1072" s="61" t="s">
        <v>1947</v>
      </c>
      <c r="P1072" s="61">
        <v>1.2</v>
      </c>
      <c r="Q1072" s="61">
        <v>368</v>
      </c>
      <c r="R1072" s="61">
        <v>1435</v>
      </c>
      <c r="S1072" s="61" t="s">
        <v>5344</v>
      </c>
      <c r="T1072" s="61" t="s">
        <v>5344</v>
      </c>
      <c r="U1072" s="61" t="s">
        <v>2041</v>
      </c>
      <c r="V1072" s="61" t="s">
        <v>7374</v>
      </c>
      <c r="W1072" s="61" t="s">
        <v>1938</v>
      </c>
      <c r="X1072" s="61" t="s">
        <v>1447</v>
      </c>
      <c r="Y1072" s="61" t="s">
        <v>5407</v>
      </c>
      <c r="Z1072" s="62">
        <v>1</v>
      </c>
      <c r="AA1072" s="61">
        <v>5</v>
      </c>
      <c r="AB1072" s="62">
        <v>1</v>
      </c>
      <c r="AC1072" s="61">
        <v>5</v>
      </c>
      <c r="AD1072" s="62">
        <v>1</v>
      </c>
      <c r="AE1072" s="61">
        <v>5</v>
      </c>
      <c r="AF1072" s="61" t="s">
        <v>2258</v>
      </c>
      <c r="AG1072" s="61" t="s">
        <v>1959</v>
      </c>
      <c r="AH1072" s="61" t="s">
        <v>1702</v>
      </c>
      <c r="AI1072" s="61">
        <v>0</v>
      </c>
      <c r="AJ1072" s="61" t="s">
        <v>6274</v>
      </c>
      <c r="AK1072" s="62">
        <v>2026</v>
      </c>
      <c r="AL1072" s="62">
        <v>4</v>
      </c>
      <c r="AM1072" s="62">
        <v>0</v>
      </c>
      <c r="AN1072" s="62">
        <v>0</v>
      </c>
      <c r="AO1072" s="62">
        <v>20</v>
      </c>
      <c r="AP1072" s="61" t="s">
        <v>217</v>
      </c>
      <c r="AQ1072" s="61" t="s">
        <v>1221</v>
      </c>
      <c r="AR1072" s="61" t="s">
        <v>5345</v>
      </c>
      <c r="AS1072" s="61" t="s">
        <v>5449</v>
      </c>
      <c r="AT1072" s="61" t="s">
        <v>1702</v>
      </c>
      <c r="AU1072" s="61" t="b">
        <v>1</v>
      </c>
      <c r="AV1072" s="61" t="b">
        <v>0</v>
      </c>
      <c r="AW1072" s="61" t="s">
        <v>1702</v>
      </c>
      <c r="AX1072" s="61" t="s">
        <v>1702</v>
      </c>
      <c r="AY1072" s="61">
        <v>0</v>
      </c>
      <c r="AZ1072" s="61">
        <v>0</v>
      </c>
      <c r="BA1072" s="61">
        <v>0</v>
      </c>
      <c r="BB1072" s="61" t="s">
        <v>4941</v>
      </c>
      <c r="BC1072" s="61">
        <v>5</v>
      </c>
      <c r="BD1072" s="61" t="b">
        <v>0</v>
      </c>
      <c r="BH1072" s="47" t="s">
        <v>1197</v>
      </c>
      <c r="BI1072" s="47" t="str">
        <f t="shared" si="33"/>
        <v>Z08</v>
      </c>
      <c r="BJ1072" s="47">
        <v>1219</v>
      </c>
    </row>
    <row r="1073" spans="1:62" hidden="1">
      <c r="A1073" s="61" t="b">
        <v>0</v>
      </c>
      <c r="B1073" s="62">
        <v>13495</v>
      </c>
      <c r="C1073" s="61" t="s">
        <v>1702</v>
      </c>
      <c r="D1073" s="61" t="s">
        <v>5447</v>
      </c>
      <c r="E1073" s="61" t="s">
        <v>7376</v>
      </c>
      <c r="F1073" s="61" t="s">
        <v>6253</v>
      </c>
      <c r="G1073" s="62" t="s">
        <v>1702</v>
      </c>
      <c r="H1073" s="61" t="s">
        <v>326</v>
      </c>
      <c r="I1073" s="61" t="s">
        <v>1675</v>
      </c>
      <c r="J1073" s="61" t="s">
        <v>5448</v>
      </c>
      <c r="K1073" s="61" t="s">
        <v>7376</v>
      </c>
      <c r="L1073" s="61" t="s">
        <v>2032</v>
      </c>
      <c r="M1073" s="61" t="s">
        <v>1894</v>
      </c>
      <c r="N1073" s="61" t="s">
        <v>1702</v>
      </c>
      <c r="O1073" s="61" t="s">
        <v>1947</v>
      </c>
      <c r="P1073" s="61">
        <v>1.2</v>
      </c>
      <c r="Q1073" s="61">
        <v>271</v>
      </c>
      <c r="R1073" s="61">
        <v>190</v>
      </c>
      <c r="S1073" s="61" t="s">
        <v>6337</v>
      </c>
      <c r="T1073" s="61" t="s">
        <v>6365</v>
      </c>
      <c r="U1073" s="61" t="s">
        <v>2041</v>
      </c>
      <c r="V1073" s="61" t="s">
        <v>7377</v>
      </c>
      <c r="W1073" s="61" t="s">
        <v>1938</v>
      </c>
      <c r="X1073" s="61" t="s">
        <v>1447</v>
      </c>
      <c r="Y1073" s="61" t="s">
        <v>5407</v>
      </c>
      <c r="Z1073" s="62">
        <v>493</v>
      </c>
      <c r="AA1073" s="61">
        <v>239</v>
      </c>
      <c r="AB1073" s="62">
        <v>493</v>
      </c>
      <c r="AC1073" s="61">
        <v>239</v>
      </c>
      <c r="AD1073" s="62">
        <v>493</v>
      </c>
      <c r="AE1073" s="61">
        <v>239</v>
      </c>
      <c r="AF1073" s="61" t="s">
        <v>2194</v>
      </c>
      <c r="AG1073" s="61" t="s">
        <v>1959</v>
      </c>
      <c r="AH1073" s="61" t="s">
        <v>1702</v>
      </c>
      <c r="AI1073" s="61">
        <v>0</v>
      </c>
      <c r="AJ1073" s="61" t="s">
        <v>6296</v>
      </c>
      <c r="AK1073" s="62">
        <v>2026</v>
      </c>
      <c r="AL1073" s="62">
        <v>5</v>
      </c>
      <c r="AM1073" s="62">
        <v>0</v>
      </c>
      <c r="AN1073" s="62">
        <v>0</v>
      </c>
      <c r="AO1073" s="62">
        <v>9</v>
      </c>
      <c r="AP1073" s="61" t="s">
        <v>326</v>
      </c>
      <c r="AQ1073" s="61" t="s">
        <v>1221</v>
      </c>
      <c r="AR1073" s="61" t="s">
        <v>6343</v>
      </c>
      <c r="AS1073" s="61" t="s">
        <v>5449</v>
      </c>
      <c r="AT1073" s="61" t="s">
        <v>1702</v>
      </c>
      <c r="AU1073" s="61" t="b">
        <v>0</v>
      </c>
      <c r="AV1073" s="61" t="b">
        <v>0</v>
      </c>
      <c r="AW1073" s="61" t="s">
        <v>1702</v>
      </c>
      <c r="AX1073" s="61" t="s">
        <v>1702</v>
      </c>
      <c r="AY1073" s="61">
        <v>0</v>
      </c>
      <c r="AZ1073" s="61">
        <v>0</v>
      </c>
      <c r="BA1073" s="61">
        <v>0</v>
      </c>
      <c r="BB1073" s="61" t="s">
        <v>4941</v>
      </c>
      <c r="BC1073" s="61">
        <v>5</v>
      </c>
      <c r="BD1073" s="61" t="b">
        <v>0</v>
      </c>
      <c r="BH1073" s="47" t="s">
        <v>1197</v>
      </c>
      <c r="BI1073" s="47" t="str">
        <f t="shared" si="33"/>
        <v>Z08</v>
      </c>
      <c r="BJ1073" s="47">
        <v>1219</v>
      </c>
    </row>
    <row r="1074" spans="1:62" hidden="1">
      <c r="A1074" s="61" t="b">
        <v>0</v>
      </c>
      <c r="B1074" s="62">
        <v>13496</v>
      </c>
      <c r="C1074" s="61" t="s">
        <v>1702</v>
      </c>
      <c r="D1074" s="61" t="s">
        <v>5447</v>
      </c>
      <c r="E1074" s="61" t="s">
        <v>7378</v>
      </c>
      <c r="F1074" s="61" t="s">
        <v>6253</v>
      </c>
      <c r="G1074" s="62" t="s">
        <v>1702</v>
      </c>
      <c r="H1074" s="61" t="s">
        <v>329</v>
      </c>
      <c r="I1074" s="61" t="s">
        <v>1675</v>
      </c>
      <c r="J1074" s="61" t="s">
        <v>5448</v>
      </c>
      <c r="K1074" s="61" t="s">
        <v>7378</v>
      </c>
      <c r="L1074" s="61" t="s">
        <v>2032</v>
      </c>
      <c r="M1074" s="61" t="s">
        <v>1894</v>
      </c>
      <c r="N1074" s="61" t="s">
        <v>1702</v>
      </c>
      <c r="O1074" s="61" t="s">
        <v>1947</v>
      </c>
      <c r="P1074" s="61">
        <v>1.2</v>
      </c>
      <c r="Q1074" s="61">
        <v>65</v>
      </c>
      <c r="R1074" s="61">
        <v>792</v>
      </c>
      <c r="S1074" s="61" t="s">
        <v>5346</v>
      </c>
      <c r="T1074" s="61" t="s">
        <v>5346</v>
      </c>
      <c r="U1074" s="61" t="s">
        <v>2041</v>
      </c>
      <c r="V1074" s="61" t="s">
        <v>7379</v>
      </c>
      <c r="W1074" s="61" t="s">
        <v>1938</v>
      </c>
      <c r="X1074" s="61" t="s">
        <v>1447</v>
      </c>
      <c r="Y1074" s="61" t="s">
        <v>5407</v>
      </c>
      <c r="Z1074" s="62">
        <v>128</v>
      </c>
      <c r="AA1074" s="61">
        <v>62</v>
      </c>
      <c r="AB1074" s="62">
        <v>128</v>
      </c>
      <c r="AC1074" s="61">
        <v>62</v>
      </c>
      <c r="AD1074" s="62">
        <v>128</v>
      </c>
      <c r="AE1074" s="61">
        <v>62</v>
      </c>
      <c r="AF1074" s="61" t="s">
        <v>2083</v>
      </c>
      <c r="AG1074" s="61" t="s">
        <v>1959</v>
      </c>
      <c r="AH1074" s="61" t="s">
        <v>1702</v>
      </c>
      <c r="AI1074" s="61">
        <v>0</v>
      </c>
      <c r="AJ1074" s="61" t="s">
        <v>6836</v>
      </c>
      <c r="AK1074" s="62">
        <v>2026</v>
      </c>
      <c r="AL1074" s="62">
        <v>5</v>
      </c>
      <c r="AM1074" s="62">
        <v>0</v>
      </c>
      <c r="AN1074" s="62">
        <v>0</v>
      </c>
      <c r="AO1074" s="62">
        <v>7</v>
      </c>
      <c r="AP1074" s="61" t="s">
        <v>329</v>
      </c>
      <c r="AQ1074" s="61" t="s">
        <v>1221</v>
      </c>
      <c r="AR1074" s="61" t="s">
        <v>5319</v>
      </c>
      <c r="AS1074" s="61" t="s">
        <v>5449</v>
      </c>
      <c r="AT1074" s="61" t="s">
        <v>1702</v>
      </c>
      <c r="AU1074" s="61" t="b">
        <v>0</v>
      </c>
      <c r="AV1074" s="61" t="b">
        <v>0</v>
      </c>
      <c r="AW1074" s="61" t="s">
        <v>1702</v>
      </c>
      <c r="AX1074" s="61" t="s">
        <v>1702</v>
      </c>
      <c r="AY1074" s="61">
        <v>0</v>
      </c>
      <c r="AZ1074" s="61">
        <v>0</v>
      </c>
      <c r="BA1074" s="61">
        <v>0</v>
      </c>
      <c r="BB1074" s="61" t="s">
        <v>4941</v>
      </c>
      <c r="BC1074" s="61">
        <v>5</v>
      </c>
      <c r="BD1074" s="61" t="b">
        <v>0</v>
      </c>
      <c r="BH1074" s="47" t="s">
        <v>1197</v>
      </c>
      <c r="BI1074" s="47" t="str">
        <f t="shared" si="33"/>
        <v>Z08</v>
      </c>
      <c r="BJ1074" s="47">
        <v>1219</v>
      </c>
    </row>
    <row r="1075" spans="1:62" hidden="1">
      <c r="A1075" s="61" t="b">
        <v>0</v>
      </c>
      <c r="B1075" s="62">
        <v>13497</v>
      </c>
      <c r="C1075" s="61" t="s">
        <v>1702</v>
      </c>
      <c r="D1075" s="61" t="s">
        <v>5450</v>
      </c>
      <c r="E1075" s="61" t="s">
        <v>7380</v>
      </c>
      <c r="F1075" s="61" t="s">
        <v>1702</v>
      </c>
      <c r="G1075" s="62" t="s">
        <v>1702</v>
      </c>
      <c r="H1075" s="61" t="s">
        <v>1702</v>
      </c>
      <c r="I1075" s="61" t="s">
        <v>1675</v>
      </c>
      <c r="J1075" s="61" t="s">
        <v>5451</v>
      </c>
      <c r="K1075" s="61" t="s">
        <v>7380</v>
      </c>
      <c r="L1075" s="61" t="s">
        <v>2032</v>
      </c>
      <c r="M1075" s="61" t="s">
        <v>1894</v>
      </c>
      <c r="N1075" s="61" t="s">
        <v>1702</v>
      </c>
      <c r="O1075" s="61" t="s">
        <v>1947</v>
      </c>
      <c r="P1075" s="61">
        <v>1.2</v>
      </c>
      <c r="Q1075" s="61">
        <v>156.5</v>
      </c>
      <c r="R1075" s="61">
        <v>0</v>
      </c>
      <c r="S1075" s="61" t="s">
        <v>3552</v>
      </c>
      <c r="T1075" s="61" t="s">
        <v>3552</v>
      </c>
      <c r="U1075" s="61" t="s">
        <v>2041</v>
      </c>
      <c r="V1075" s="61" t="s">
        <v>7381</v>
      </c>
      <c r="W1075" s="61" t="s">
        <v>1938</v>
      </c>
      <c r="X1075" s="61" t="s">
        <v>1447</v>
      </c>
      <c r="Y1075" s="61" t="s">
        <v>5407</v>
      </c>
      <c r="Z1075" s="62">
        <v>1</v>
      </c>
      <c r="AA1075" s="61">
        <v>354</v>
      </c>
      <c r="AB1075" s="62">
        <v>1</v>
      </c>
      <c r="AC1075" s="61">
        <v>354</v>
      </c>
      <c r="AD1075" s="62">
        <v>1</v>
      </c>
      <c r="AE1075" s="61">
        <v>354</v>
      </c>
      <c r="AF1075" s="61" t="s">
        <v>2592</v>
      </c>
      <c r="AG1075" s="61" t="s">
        <v>1958</v>
      </c>
      <c r="AH1075" s="61" t="s">
        <v>1702</v>
      </c>
      <c r="AI1075" s="61">
        <v>0</v>
      </c>
      <c r="AJ1075" s="61" t="s">
        <v>6724</v>
      </c>
      <c r="AK1075" s="62">
        <v>2026</v>
      </c>
      <c r="AL1075" s="62">
        <v>5</v>
      </c>
      <c r="AM1075" s="62">
        <v>0</v>
      </c>
      <c r="AN1075" s="62">
        <v>0</v>
      </c>
      <c r="AO1075" s="62">
        <v>11</v>
      </c>
      <c r="AP1075" s="61" t="s">
        <v>1702</v>
      </c>
      <c r="AQ1075" s="61" t="s">
        <v>1702</v>
      </c>
      <c r="AR1075" s="61" t="s">
        <v>1702</v>
      </c>
      <c r="AS1075" s="61" t="s">
        <v>5442</v>
      </c>
      <c r="AT1075" s="61" t="s">
        <v>1702</v>
      </c>
      <c r="AU1075" s="61" t="b">
        <v>0</v>
      </c>
      <c r="AV1075" s="61" t="b">
        <v>0</v>
      </c>
      <c r="AW1075" s="61" t="s">
        <v>1702</v>
      </c>
      <c r="AX1075" s="61" t="s">
        <v>1702</v>
      </c>
      <c r="AY1075" s="61">
        <v>0</v>
      </c>
      <c r="AZ1075" s="61">
        <v>0</v>
      </c>
      <c r="BA1075" s="61">
        <v>0</v>
      </c>
      <c r="BB1075" s="61" t="s">
        <v>4941</v>
      </c>
      <c r="BC1075" s="61">
        <v>5</v>
      </c>
      <c r="BD1075" s="61" t="b">
        <v>0</v>
      </c>
      <c r="BH1075" s="47" t="s">
        <v>1197</v>
      </c>
      <c r="BI1075" s="47" t="str">
        <f t="shared" si="33"/>
        <v>Z08</v>
      </c>
      <c r="BJ1075" s="47">
        <v>1219</v>
      </c>
    </row>
    <row r="1076" spans="1:62" hidden="1">
      <c r="A1076" s="61" t="b">
        <v>0</v>
      </c>
      <c r="B1076" s="62">
        <v>13498</v>
      </c>
      <c r="C1076" s="61" t="s">
        <v>1702</v>
      </c>
      <c r="D1076" s="61" t="s">
        <v>5450</v>
      </c>
      <c r="E1076" s="61" t="s">
        <v>7382</v>
      </c>
      <c r="F1076" s="61" t="s">
        <v>1702</v>
      </c>
      <c r="G1076" s="62" t="s">
        <v>1702</v>
      </c>
      <c r="H1076" s="61" t="s">
        <v>1702</v>
      </c>
      <c r="I1076" s="61" t="s">
        <v>1675</v>
      </c>
      <c r="J1076" s="61" t="s">
        <v>5451</v>
      </c>
      <c r="K1076" s="61" t="s">
        <v>7382</v>
      </c>
      <c r="L1076" s="61" t="s">
        <v>2032</v>
      </c>
      <c r="M1076" s="61" t="s">
        <v>1894</v>
      </c>
      <c r="N1076" s="61" t="s">
        <v>1702</v>
      </c>
      <c r="O1076" s="61" t="s">
        <v>1947</v>
      </c>
      <c r="P1076" s="61">
        <v>1.2</v>
      </c>
      <c r="Q1076" s="61">
        <v>156.5</v>
      </c>
      <c r="R1076" s="61">
        <v>0</v>
      </c>
      <c r="S1076" s="61" t="s">
        <v>3552</v>
      </c>
      <c r="T1076" s="61" t="s">
        <v>3552</v>
      </c>
      <c r="U1076" s="61" t="s">
        <v>2041</v>
      </c>
      <c r="V1076" s="61" t="s">
        <v>7381</v>
      </c>
      <c r="W1076" s="61" t="s">
        <v>1938</v>
      </c>
      <c r="X1076" s="61" t="s">
        <v>1447</v>
      </c>
      <c r="Y1076" s="61" t="s">
        <v>5407</v>
      </c>
      <c r="Z1076" s="62">
        <v>1</v>
      </c>
      <c r="AA1076" s="61">
        <v>354</v>
      </c>
      <c r="AB1076" s="62">
        <v>1</v>
      </c>
      <c r="AC1076" s="61">
        <v>354</v>
      </c>
      <c r="AD1076" s="62">
        <v>1</v>
      </c>
      <c r="AE1076" s="61">
        <v>354</v>
      </c>
      <c r="AF1076" s="61" t="s">
        <v>2592</v>
      </c>
      <c r="AG1076" s="61" t="s">
        <v>1958</v>
      </c>
      <c r="AH1076" s="61" t="s">
        <v>1702</v>
      </c>
      <c r="AI1076" s="61">
        <v>0</v>
      </c>
      <c r="AJ1076" s="61" t="s">
        <v>6724</v>
      </c>
      <c r="AK1076" s="62">
        <v>2026</v>
      </c>
      <c r="AL1076" s="62">
        <v>5</v>
      </c>
      <c r="AM1076" s="62">
        <v>0</v>
      </c>
      <c r="AN1076" s="62">
        <v>0</v>
      </c>
      <c r="AO1076" s="62">
        <v>11</v>
      </c>
      <c r="AP1076" s="61" t="s">
        <v>1702</v>
      </c>
      <c r="AQ1076" s="61" t="s">
        <v>1702</v>
      </c>
      <c r="AR1076" s="61" t="s">
        <v>1702</v>
      </c>
      <c r="AS1076" s="61" t="s">
        <v>5442</v>
      </c>
      <c r="AT1076" s="61" t="s">
        <v>1702</v>
      </c>
      <c r="AU1076" s="61" t="b">
        <v>0</v>
      </c>
      <c r="AV1076" s="61" t="b">
        <v>0</v>
      </c>
      <c r="AW1076" s="61" t="s">
        <v>1702</v>
      </c>
      <c r="AX1076" s="61" t="s">
        <v>1702</v>
      </c>
      <c r="AY1076" s="61">
        <v>0</v>
      </c>
      <c r="AZ1076" s="61">
        <v>0</v>
      </c>
      <c r="BA1076" s="61">
        <v>0</v>
      </c>
      <c r="BB1076" s="61" t="s">
        <v>4941</v>
      </c>
      <c r="BC1076" s="61">
        <v>5</v>
      </c>
      <c r="BD1076" s="61" t="b">
        <v>0</v>
      </c>
      <c r="BH1076" s="47" t="s">
        <v>1197</v>
      </c>
      <c r="BI1076" s="47" t="str">
        <f t="shared" si="33"/>
        <v>Z08</v>
      </c>
      <c r="BJ1076" s="47">
        <v>1219</v>
      </c>
    </row>
    <row r="1077" spans="1:62" hidden="1">
      <c r="A1077" s="61" t="b">
        <v>0</v>
      </c>
      <c r="B1077" s="62">
        <v>13499</v>
      </c>
      <c r="C1077" s="61" t="s">
        <v>1702</v>
      </c>
      <c r="D1077" s="61" t="s">
        <v>5450</v>
      </c>
      <c r="E1077" s="61" t="s">
        <v>7383</v>
      </c>
      <c r="F1077" s="61" t="s">
        <v>1702</v>
      </c>
      <c r="G1077" s="62" t="s">
        <v>1702</v>
      </c>
      <c r="H1077" s="61" t="s">
        <v>1702</v>
      </c>
      <c r="I1077" s="61" t="s">
        <v>1675</v>
      </c>
      <c r="J1077" s="61" t="s">
        <v>5451</v>
      </c>
      <c r="K1077" s="61" t="s">
        <v>7383</v>
      </c>
      <c r="L1077" s="61" t="s">
        <v>2032</v>
      </c>
      <c r="M1077" s="61" t="s">
        <v>1894</v>
      </c>
      <c r="N1077" s="61" t="s">
        <v>1702</v>
      </c>
      <c r="O1077" s="61" t="s">
        <v>1947</v>
      </c>
      <c r="P1077" s="61">
        <v>1.2</v>
      </c>
      <c r="Q1077" s="61">
        <v>30</v>
      </c>
      <c r="R1077" s="61">
        <v>0</v>
      </c>
      <c r="S1077" s="61" t="s">
        <v>3811</v>
      </c>
      <c r="T1077" s="61" t="s">
        <v>3811</v>
      </c>
      <c r="U1077" s="61" t="s">
        <v>2041</v>
      </c>
      <c r="V1077" s="61" t="s">
        <v>7381</v>
      </c>
      <c r="W1077" s="61" t="s">
        <v>1938</v>
      </c>
      <c r="X1077" s="61" t="s">
        <v>1447</v>
      </c>
      <c r="Y1077" s="61" t="s">
        <v>5407</v>
      </c>
      <c r="Z1077" s="62">
        <v>1</v>
      </c>
      <c r="AA1077" s="61">
        <v>68</v>
      </c>
      <c r="AB1077" s="62">
        <v>1</v>
      </c>
      <c r="AC1077" s="61">
        <v>68</v>
      </c>
      <c r="AD1077" s="62">
        <v>1</v>
      </c>
      <c r="AE1077" s="61">
        <v>68</v>
      </c>
      <c r="AF1077" s="61" t="s">
        <v>2592</v>
      </c>
      <c r="AG1077" s="61" t="s">
        <v>1958</v>
      </c>
      <c r="AH1077" s="61" t="s">
        <v>1702</v>
      </c>
      <c r="AI1077" s="61">
        <v>0</v>
      </c>
      <c r="AJ1077" s="61" t="s">
        <v>6724</v>
      </c>
      <c r="AK1077" s="62">
        <v>2026</v>
      </c>
      <c r="AL1077" s="62">
        <v>5</v>
      </c>
      <c r="AM1077" s="62">
        <v>0</v>
      </c>
      <c r="AN1077" s="62">
        <v>0</v>
      </c>
      <c r="AO1077" s="62">
        <v>11</v>
      </c>
      <c r="AP1077" s="61" t="s">
        <v>1702</v>
      </c>
      <c r="AQ1077" s="61" t="s">
        <v>1702</v>
      </c>
      <c r="AR1077" s="61" t="s">
        <v>1702</v>
      </c>
      <c r="AS1077" s="61" t="s">
        <v>5442</v>
      </c>
      <c r="AT1077" s="61" t="s">
        <v>1702</v>
      </c>
      <c r="AU1077" s="61" t="b">
        <v>0</v>
      </c>
      <c r="AV1077" s="61" t="b">
        <v>0</v>
      </c>
      <c r="AW1077" s="61" t="s">
        <v>1702</v>
      </c>
      <c r="AX1077" s="61" t="s">
        <v>1702</v>
      </c>
      <c r="AY1077" s="61">
        <v>0</v>
      </c>
      <c r="AZ1077" s="61">
        <v>0</v>
      </c>
      <c r="BA1077" s="61">
        <v>0</v>
      </c>
      <c r="BB1077" s="61" t="s">
        <v>4941</v>
      </c>
      <c r="BC1077" s="61">
        <v>5</v>
      </c>
      <c r="BD1077" s="61" t="b">
        <v>0</v>
      </c>
      <c r="BH1077" s="47" t="s">
        <v>1197</v>
      </c>
      <c r="BI1077" s="47" t="str">
        <f t="shared" si="33"/>
        <v>Z08</v>
      </c>
      <c r="BJ1077" s="47">
        <v>1219</v>
      </c>
    </row>
    <row r="1078" spans="1:62" hidden="1">
      <c r="A1078" s="61" t="b">
        <v>0</v>
      </c>
      <c r="B1078" s="62">
        <v>13500</v>
      </c>
      <c r="C1078" s="61" t="s">
        <v>1702</v>
      </c>
      <c r="D1078" s="61" t="s">
        <v>5452</v>
      </c>
      <c r="E1078" s="61" t="s">
        <v>7384</v>
      </c>
      <c r="F1078" s="61" t="s">
        <v>6253</v>
      </c>
      <c r="G1078" s="62" t="s">
        <v>1702</v>
      </c>
      <c r="H1078" s="61" t="s">
        <v>1106</v>
      </c>
      <c r="I1078" s="61" t="s">
        <v>1675</v>
      </c>
      <c r="J1078" s="61" t="s">
        <v>5453</v>
      </c>
      <c r="K1078" s="61" t="s">
        <v>7384</v>
      </c>
      <c r="L1078" s="61" t="s">
        <v>2032</v>
      </c>
      <c r="M1078" s="61" t="s">
        <v>1894</v>
      </c>
      <c r="N1078" s="61" t="s">
        <v>1702</v>
      </c>
      <c r="O1078" s="61" t="s">
        <v>1947</v>
      </c>
      <c r="P1078" s="61">
        <v>1.2</v>
      </c>
      <c r="Q1078" s="61">
        <v>69</v>
      </c>
      <c r="R1078" s="61">
        <v>1220</v>
      </c>
      <c r="S1078" s="61" t="s">
        <v>6035</v>
      </c>
      <c r="T1078" s="61" t="s">
        <v>6035</v>
      </c>
      <c r="U1078" s="61" t="s">
        <v>2041</v>
      </c>
      <c r="V1078" s="61" t="s">
        <v>7385</v>
      </c>
      <c r="W1078" s="61" t="s">
        <v>1938</v>
      </c>
      <c r="X1078" s="61" t="s">
        <v>1447</v>
      </c>
      <c r="Y1078" s="61" t="s">
        <v>5407</v>
      </c>
      <c r="Z1078" s="62">
        <v>12</v>
      </c>
      <c r="AA1078" s="61">
        <v>9</v>
      </c>
      <c r="AB1078" s="62">
        <v>12</v>
      </c>
      <c r="AC1078" s="61">
        <v>9</v>
      </c>
      <c r="AD1078" s="62">
        <v>12</v>
      </c>
      <c r="AE1078" s="61">
        <v>9</v>
      </c>
      <c r="AF1078" s="61" t="s">
        <v>2042</v>
      </c>
      <c r="AG1078" s="61" t="s">
        <v>1959</v>
      </c>
      <c r="AH1078" s="61" t="s">
        <v>1702</v>
      </c>
      <c r="AI1078" s="61">
        <v>0</v>
      </c>
      <c r="AJ1078" s="61" t="s">
        <v>6229</v>
      </c>
      <c r="AK1078" s="62">
        <v>2026</v>
      </c>
      <c r="AL1078" s="62">
        <v>5</v>
      </c>
      <c r="AM1078" s="62">
        <v>0</v>
      </c>
      <c r="AN1078" s="62">
        <v>0</v>
      </c>
      <c r="AO1078" s="62">
        <v>12</v>
      </c>
      <c r="AP1078" s="61" t="s">
        <v>1106</v>
      </c>
      <c r="AQ1078" s="61" t="s">
        <v>1221</v>
      </c>
      <c r="AR1078" s="61" t="s">
        <v>2648</v>
      </c>
      <c r="AS1078" s="61" t="s">
        <v>5449</v>
      </c>
      <c r="AT1078" s="61" t="s">
        <v>1702</v>
      </c>
      <c r="AU1078" s="61" t="b">
        <v>0</v>
      </c>
      <c r="AV1078" s="61" t="b">
        <v>0</v>
      </c>
      <c r="AW1078" s="61" t="s">
        <v>1702</v>
      </c>
      <c r="AX1078" s="61" t="s">
        <v>1702</v>
      </c>
      <c r="AY1078" s="61">
        <v>0</v>
      </c>
      <c r="AZ1078" s="61">
        <v>0</v>
      </c>
      <c r="BA1078" s="61">
        <v>0</v>
      </c>
      <c r="BB1078" s="61" t="s">
        <v>4941</v>
      </c>
      <c r="BC1078" s="61">
        <v>5</v>
      </c>
      <c r="BD1078" s="61" t="b">
        <v>0</v>
      </c>
      <c r="BH1078" s="47" t="s">
        <v>1197</v>
      </c>
      <c r="BI1078" s="47" t="str">
        <f t="shared" si="33"/>
        <v>Z08</v>
      </c>
      <c r="BJ1078" s="47">
        <v>1219</v>
      </c>
    </row>
    <row r="1079" spans="1:62" hidden="1">
      <c r="A1079" s="61" t="b">
        <v>0</v>
      </c>
      <c r="B1079" s="62">
        <v>13501</v>
      </c>
      <c r="C1079" s="61" t="s">
        <v>1702</v>
      </c>
      <c r="D1079" s="61" t="s">
        <v>5452</v>
      </c>
      <c r="E1079" s="61" t="s">
        <v>7386</v>
      </c>
      <c r="F1079" s="61" t="s">
        <v>6224</v>
      </c>
      <c r="G1079" s="62" t="s">
        <v>1702</v>
      </c>
      <c r="H1079" s="61" t="s">
        <v>200</v>
      </c>
      <c r="I1079" s="61" t="s">
        <v>1675</v>
      </c>
      <c r="J1079" s="61" t="s">
        <v>5453</v>
      </c>
      <c r="K1079" s="61" t="s">
        <v>7386</v>
      </c>
      <c r="L1079" s="61" t="s">
        <v>2032</v>
      </c>
      <c r="M1079" s="61" t="s">
        <v>1894</v>
      </c>
      <c r="N1079" s="61" t="s">
        <v>1702</v>
      </c>
      <c r="O1079" s="61" t="s">
        <v>1947</v>
      </c>
      <c r="P1079" s="61">
        <v>1.2</v>
      </c>
      <c r="Q1079" s="61">
        <v>56</v>
      </c>
      <c r="R1079" s="61">
        <v>346</v>
      </c>
      <c r="S1079" s="61" t="s">
        <v>6322</v>
      </c>
      <c r="T1079" s="61" t="s">
        <v>6322</v>
      </c>
      <c r="U1079" s="61" t="s">
        <v>2041</v>
      </c>
      <c r="V1079" s="61" t="s">
        <v>7387</v>
      </c>
      <c r="W1079" s="61" t="s">
        <v>1938</v>
      </c>
      <c r="X1079" s="61" t="s">
        <v>1447</v>
      </c>
      <c r="Y1079" s="61" t="s">
        <v>5407</v>
      </c>
      <c r="Z1079" s="62">
        <v>500</v>
      </c>
      <c r="AA1079" s="61">
        <v>92</v>
      </c>
      <c r="AB1079" s="62">
        <v>500</v>
      </c>
      <c r="AC1079" s="61">
        <v>92</v>
      </c>
      <c r="AD1079" s="62">
        <v>500</v>
      </c>
      <c r="AE1079" s="61">
        <v>92</v>
      </c>
      <c r="AF1079" s="61" t="s">
        <v>2194</v>
      </c>
      <c r="AG1079" s="61" t="s">
        <v>1959</v>
      </c>
      <c r="AH1079" s="61" t="s">
        <v>1702</v>
      </c>
      <c r="AI1079" s="61">
        <v>0</v>
      </c>
      <c r="AJ1079" s="61" t="s">
        <v>6724</v>
      </c>
      <c r="AK1079" s="62">
        <v>2026</v>
      </c>
      <c r="AL1079" s="62">
        <v>5</v>
      </c>
      <c r="AM1079" s="62">
        <v>0</v>
      </c>
      <c r="AN1079" s="62">
        <v>0</v>
      </c>
      <c r="AO1079" s="62">
        <v>11</v>
      </c>
      <c r="AP1079" s="61" t="s">
        <v>200</v>
      </c>
      <c r="AQ1079" s="61" t="s">
        <v>1298</v>
      </c>
      <c r="AR1079" s="61" t="s">
        <v>2635</v>
      </c>
      <c r="AS1079" s="61" t="s">
        <v>5449</v>
      </c>
      <c r="AT1079" s="61" t="s">
        <v>1702</v>
      </c>
      <c r="AU1079" s="61" t="b">
        <v>0</v>
      </c>
      <c r="AV1079" s="61" t="b">
        <v>0</v>
      </c>
      <c r="AW1079" s="61" t="s">
        <v>1702</v>
      </c>
      <c r="AX1079" s="61" t="s">
        <v>1702</v>
      </c>
      <c r="AY1079" s="61">
        <v>0</v>
      </c>
      <c r="AZ1079" s="61">
        <v>0</v>
      </c>
      <c r="BA1079" s="61">
        <v>0</v>
      </c>
      <c r="BB1079" s="61" t="s">
        <v>4941</v>
      </c>
      <c r="BC1079" s="61">
        <v>5</v>
      </c>
      <c r="BD1079" s="61" t="b">
        <v>0</v>
      </c>
      <c r="BH1079" s="47" t="s">
        <v>1197</v>
      </c>
      <c r="BI1079" s="47" t="str">
        <f t="shared" si="33"/>
        <v>Z08</v>
      </c>
      <c r="BJ1079" s="47">
        <v>1219</v>
      </c>
    </row>
    <row r="1080" spans="1:62" hidden="1">
      <c r="A1080" s="61" t="b">
        <v>0</v>
      </c>
      <c r="B1080" s="62">
        <v>13502</v>
      </c>
      <c r="C1080" s="61" t="s">
        <v>1702</v>
      </c>
      <c r="D1080" s="61" t="s">
        <v>5452</v>
      </c>
      <c r="E1080" s="61" t="s">
        <v>7388</v>
      </c>
      <c r="F1080" s="61" t="s">
        <v>6224</v>
      </c>
      <c r="G1080" s="62" t="s">
        <v>1702</v>
      </c>
      <c r="H1080" s="61" t="s">
        <v>200</v>
      </c>
      <c r="I1080" s="61" t="s">
        <v>1675</v>
      </c>
      <c r="J1080" s="61" t="s">
        <v>5453</v>
      </c>
      <c r="K1080" s="61" t="s">
        <v>7388</v>
      </c>
      <c r="L1080" s="61" t="s">
        <v>2032</v>
      </c>
      <c r="M1080" s="61" t="s">
        <v>1894</v>
      </c>
      <c r="N1080" s="61" t="s">
        <v>1702</v>
      </c>
      <c r="O1080" s="61" t="s">
        <v>1947</v>
      </c>
      <c r="P1080" s="61">
        <v>1.2</v>
      </c>
      <c r="Q1080" s="61">
        <v>56</v>
      </c>
      <c r="R1080" s="61">
        <v>346</v>
      </c>
      <c r="S1080" s="61" t="s">
        <v>6322</v>
      </c>
      <c r="T1080" s="61" t="s">
        <v>6322</v>
      </c>
      <c r="U1080" s="61" t="s">
        <v>2041</v>
      </c>
      <c r="V1080" s="61" t="s">
        <v>7387</v>
      </c>
      <c r="W1080" s="61" t="s">
        <v>1938</v>
      </c>
      <c r="X1080" s="61" t="s">
        <v>1447</v>
      </c>
      <c r="Y1080" s="61" t="s">
        <v>5407</v>
      </c>
      <c r="Z1080" s="62">
        <v>85</v>
      </c>
      <c r="AA1080" s="61">
        <v>15</v>
      </c>
      <c r="AB1080" s="62">
        <v>85</v>
      </c>
      <c r="AC1080" s="61">
        <v>15</v>
      </c>
      <c r="AD1080" s="62">
        <v>85</v>
      </c>
      <c r="AE1080" s="61">
        <v>15</v>
      </c>
      <c r="AF1080" s="61" t="s">
        <v>2194</v>
      </c>
      <c r="AG1080" s="61" t="s">
        <v>1959</v>
      </c>
      <c r="AH1080" s="61" t="s">
        <v>1702</v>
      </c>
      <c r="AI1080" s="61">
        <v>0</v>
      </c>
      <c r="AJ1080" s="61" t="s">
        <v>6724</v>
      </c>
      <c r="AK1080" s="62">
        <v>2026</v>
      </c>
      <c r="AL1080" s="62">
        <v>5</v>
      </c>
      <c r="AM1080" s="62">
        <v>0</v>
      </c>
      <c r="AN1080" s="62">
        <v>0</v>
      </c>
      <c r="AO1080" s="62">
        <v>11</v>
      </c>
      <c r="AP1080" s="61" t="s">
        <v>200</v>
      </c>
      <c r="AQ1080" s="61" t="s">
        <v>1298</v>
      </c>
      <c r="AR1080" s="61" t="s">
        <v>2635</v>
      </c>
      <c r="AS1080" s="61" t="s">
        <v>5449</v>
      </c>
      <c r="AT1080" s="61" t="s">
        <v>1702</v>
      </c>
      <c r="AU1080" s="61" t="b">
        <v>0</v>
      </c>
      <c r="AV1080" s="61" t="b">
        <v>0</v>
      </c>
      <c r="AW1080" s="61" t="s">
        <v>1702</v>
      </c>
      <c r="AX1080" s="61" t="s">
        <v>1702</v>
      </c>
      <c r="AY1080" s="61">
        <v>0</v>
      </c>
      <c r="AZ1080" s="61">
        <v>0</v>
      </c>
      <c r="BA1080" s="61">
        <v>0</v>
      </c>
      <c r="BB1080" s="61" t="s">
        <v>4941</v>
      </c>
      <c r="BC1080" s="61">
        <v>5</v>
      </c>
      <c r="BD1080" s="61" t="b">
        <v>0</v>
      </c>
      <c r="BH1080" s="47" t="s">
        <v>1197</v>
      </c>
      <c r="BI1080" s="47" t="str">
        <f t="shared" si="33"/>
        <v>Z08</v>
      </c>
      <c r="BJ1080" s="47">
        <v>1219</v>
      </c>
    </row>
    <row r="1081" spans="1:62" hidden="1">
      <c r="A1081" s="61" t="b">
        <v>0</v>
      </c>
      <c r="B1081" s="62">
        <v>13503</v>
      </c>
      <c r="C1081" s="61" t="s">
        <v>1702</v>
      </c>
      <c r="D1081" s="61" t="s">
        <v>5452</v>
      </c>
      <c r="E1081" s="61" t="s">
        <v>7389</v>
      </c>
      <c r="F1081" s="61" t="s">
        <v>6253</v>
      </c>
      <c r="G1081" s="62" t="s">
        <v>1702</v>
      </c>
      <c r="H1081" s="61" t="s">
        <v>326</v>
      </c>
      <c r="I1081" s="61" t="s">
        <v>1675</v>
      </c>
      <c r="J1081" s="61" t="s">
        <v>5453</v>
      </c>
      <c r="K1081" s="61" t="s">
        <v>7389</v>
      </c>
      <c r="L1081" s="61" t="s">
        <v>2032</v>
      </c>
      <c r="M1081" s="61" t="s">
        <v>1894</v>
      </c>
      <c r="N1081" s="61" t="s">
        <v>1702</v>
      </c>
      <c r="O1081" s="61" t="s">
        <v>1947</v>
      </c>
      <c r="P1081" s="61">
        <v>1.2</v>
      </c>
      <c r="Q1081" s="61">
        <v>271</v>
      </c>
      <c r="R1081" s="61">
        <v>190</v>
      </c>
      <c r="S1081" s="61" t="s">
        <v>6337</v>
      </c>
      <c r="T1081" s="61" t="s">
        <v>6365</v>
      </c>
      <c r="U1081" s="61" t="s">
        <v>2041</v>
      </c>
      <c r="V1081" s="61" t="s">
        <v>7390</v>
      </c>
      <c r="W1081" s="61" t="s">
        <v>1938</v>
      </c>
      <c r="X1081" s="61" t="s">
        <v>1447</v>
      </c>
      <c r="Y1081" s="61" t="s">
        <v>5407</v>
      </c>
      <c r="Z1081" s="62">
        <v>450</v>
      </c>
      <c r="AA1081" s="61">
        <v>222</v>
      </c>
      <c r="AB1081" s="62">
        <v>450</v>
      </c>
      <c r="AC1081" s="61">
        <v>222</v>
      </c>
      <c r="AD1081" s="62">
        <v>450</v>
      </c>
      <c r="AE1081" s="61">
        <v>222</v>
      </c>
      <c r="AF1081" s="61" t="s">
        <v>2070</v>
      </c>
      <c r="AG1081" s="61" t="s">
        <v>1959</v>
      </c>
      <c r="AH1081" s="61" t="s">
        <v>1702</v>
      </c>
      <c r="AI1081" s="61">
        <v>0</v>
      </c>
      <c r="AJ1081" s="61" t="s">
        <v>6758</v>
      </c>
      <c r="AK1081" s="62">
        <v>2026</v>
      </c>
      <c r="AL1081" s="62">
        <v>5</v>
      </c>
      <c r="AM1081" s="62">
        <v>0</v>
      </c>
      <c r="AN1081" s="62">
        <v>0</v>
      </c>
      <c r="AO1081" s="62">
        <v>10</v>
      </c>
      <c r="AP1081" s="61" t="s">
        <v>326</v>
      </c>
      <c r="AQ1081" s="61" t="s">
        <v>1221</v>
      </c>
      <c r="AR1081" s="61" t="s">
        <v>6343</v>
      </c>
      <c r="AS1081" s="61" t="s">
        <v>5449</v>
      </c>
      <c r="AT1081" s="61" t="s">
        <v>1702</v>
      </c>
      <c r="AU1081" s="61" t="b">
        <v>0</v>
      </c>
      <c r="AV1081" s="61" t="b">
        <v>0</v>
      </c>
      <c r="AW1081" s="61" t="s">
        <v>1702</v>
      </c>
      <c r="AX1081" s="61" t="s">
        <v>1702</v>
      </c>
      <c r="AY1081" s="61">
        <v>0</v>
      </c>
      <c r="AZ1081" s="61">
        <v>0</v>
      </c>
      <c r="BA1081" s="61">
        <v>0</v>
      </c>
      <c r="BB1081" s="61" t="s">
        <v>4941</v>
      </c>
      <c r="BC1081" s="61">
        <v>5</v>
      </c>
      <c r="BD1081" s="61" t="b">
        <v>0</v>
      </c>
      <c r="BH1081" s="47" t="s">
        <v>1197</v>
      </c>
      <c r="BI1081" s="47" t="str">
        <f t="shared" si="33"/>
        <v>Z08</v>
      </c>
      <c r="BJ1081" s="47">
        <v>1219</v>
      </c>
    </row>
    <row r="1082" spans="1:62" hidden="1">
      <c r="A1082" s="61" t="b">
        <v>0</v>
      </c>
      <c r="B1082" s="62">
        <v>13504</v>
      </c>
      <c r="C1082" s="61" t="s">
        <v>1702</v>
      </c>
      <c r="D1082" s="61" t="s">
        <v>5452</v>
      </c>
      <c r="E1082" s="61" t="s">
        <v>7391</v>
      </c>
      <c r="F1082" s="61" t="s">
        <v>6224</v>
      </c>
      <c r="G1082" s="62" t="s">
        <v>1702</v>
      </c>
      <c r="H1082" s="61" t="s">
        <v>828</v>
      </c>
      <c r="I1082" s="61" t="s">
        <v>1675</v>
      </c>
      <c r="J1082" s="61" t="s">
        <v>5453</v>
      </c>
      <c r="K1082" s="61" t="s">
        <v>7391</v>
      </c>
      <c r="L1082" s="61" t="s">
        <v>2032</v>
      </c>
      <c r="M1082" s="61" t="s">
        <v>1894</v>
      </c>
      <c r="N1082" s="61" t="s">
        <v>1702</v>
      </c>
      <c r="O1082" s="61" t="s">
        <v>1947</v>
      </c>
      <c r="P1082" s="61">
        <v>1.2</v>
      </c>
      <c r="Q1082" s="61">
        <v>262</v>
      </c>
      <c r="R1082" s="61">
        <v>362</v>
      </c>
      <c r="S1082" s="61" t="s">
        <v>2811</v>
      </c>
      <c r="T1082" s="61" t="s">
        <v>2811</v>
      </c>
      <c r="U1082" s="61" t="s">
        <v>2041</v>
      </c>
      <c r="V1082" s="61" t="s">
        <v>7392</v>
      </c>
      <c r="W1082" s="61" t="s">
        <v>1938</v>
      </c>
      <c r="X1082" s="61" t="s">
        <v>1447</v>
      </c>
      <c r="Y1082" s="61" t="s">
        <v>5407</v>
      </c>
      <c r="Z1082" s="62">
        <v>96</v>
      </c>
      <c r="AA1082" s="61">
        <v>83</v>
      </c>
      <c r="AB1082" s="62">
        <v>96</v>
      </c>
      <c r="AC1082" s="61">
        <v>83</v>
      </c>
      <c r="AD1082" s="62">
        <v>96</v>
      </c>
      <c r="AE1082" s="61">
        <v>83</v>
      </c>
      <c r="AF1082" s="61" t="s">
        <v>2410</v>
      </c>
      <c r="AG1082" s="61" t="s">
        <v>1959</v>
      </c>
      <c r="AH1082" s="61" t="s">
        <v>1702</v>
      </c>
      <c r="AI1082" s="61">
        <v>0</v>
      </c>
      <c r="AJ1082" s="61" t="s">
        <v>6724</v>
      </c>
      <c r="AK1082" s="62">
        <v>2026</v>
      </c>
      <c r="AL1082" s="62">
        <v>5</v>
      </c>
      <c r="AM1082" s="62">
        <v>0</v>
      </c>
      <c r="AN1082" s="62">
        <v>0</v>
      </c>
      <c r="AO1082" s="62">
        <v>11</v>
      </c>
      <c r="AP1082" s="61" t="s">
        <v>828</v>
      </c>
      <c r="AQ1082" s="61" t="s">
        <v>1221</v>
      </c>
      <c r="AR1082" s="61" t="s">
        <v>2812</v>
      </c>
      <c r="AS1082" s="61" t="s">
        <v>5449</v>
      </c>
      <c r="AT1082" s="61" t="s">
        <v>1702</v>
      </c>
      <c r="AU1082" s="61" t="b">
        <v>0</v>
      </c>
      <c r="AV1082" s="61" t="b">
        <v>0</v>
      </c>
      <c r="AW1082" s="61" t="s">
        <v>1702</v>
      </c>
      <c r="AX1082" s="61" t="s">
        <v>1702</v>
      </c>
      <c r="AY1082" s="61">
        <v>0</v>
      </c>
      <c r="AZ1082" s="61">
        <v>0</v>
      </c>
      <c r="BA1082" s="61">
        <v>0</v>
      </c>
      <c r="BB1082" s="61" t="s">
        <v>4941</v>
      </c>
      <c r="BC1082" s="61">
        <v>5</v>
      </c>
      <c r="BD1082" s="61" t="b">
        <v>0</v>
      </c>
      <c r="BH1082" s="47" t="s">
        <v>1197</v>
      </c>
      <c r="BI1082" s="47" t="str">
        <f t="shared" si="33"/>
        <v>Z08</v>
      </c>
      <c r="BJ1082" s="47">
        <v>1219</v>
      </c>
    </row>
    <row r="1083" spans="1:62" hidden="1">
      <c r="A1083" s="61" t="b">
        <v>0</v>
      </c>
      <c r="B1083" s="62">
        <v>13505</v>
      </c>
      <c r="C1083" s="61" t="s">
        <v>1702</v>
      </c>
      <c r="D1083" s="61" t="s">
        <v>5452</v>
      </c>
      <c r="E1083" s="61" t="s">
        <v>7393</v>
      </c>
      <c r="F1083" s="61" t="s">
        <v>1702</v>
      </c>
      <c r="G1083" s="62" t="s">
        <v>1702</v>
      </c>
      <c r="H1083" s="61" t="s">
        <v>1702</v>
      </c>
      <c r="I1083" s="61" t="s">
        <v>1675</v>
      </c>
      <c r="J1083" s="61" t="s">
        <v>5453</v>
      </c>
      <c r="K1083" s="61" t="s">
        <v>7393</v>
      </c>
      <c r="L1083" s="61" t="s">
        <v>2032</v>
      </c>
      <c r="M1083" s="61" t="s">
        <v>1894</v>
      </c>
      <c r="N1083" s="61" t="s">
        <v>1702</v>
      </c>
      <c r="O1083" s="61" t="s">
        <v>1947</v>
      </c>
      <c r="P1083" s="61">
        <v>1.2</v>
      </c>
      <c r="Q1083" s="61">
        <v>37</v>
      </c>
      <c r="R1083" s="61">
        <v>0</v>
      </c>
      <c r="S1083" s="61" t="s">
        <v>5354</v>
      </c>
      <c r="T1083" s="61" t="s">
        <v>5354</v>
      </c>
      <c r="U1083" s="61" t="s">
        <v>2041</v>
      </c>
      <c r="V1083" s="61" t="s">
        <v>7394</v>
      </c>
      <c r="W1083" s="61" t="s">
        <v>1938</v>
      </c>
      <c r="X1083" s="61" t="s">
        <v>1447</v>
      </c>
      <c r="Y1083" s="61" t="s">
        <v>5407</v>
      </c>
      <c r="Z1083" s="62">
        <v>1</v>
      </c>
      <c r="AA1083" s="61">
        <v>41</v>
      </c>
      <c r="AB1083" s="62">
        <v>1</v>
      </c>
      <c r="AC1083" s="61">
        <v>41</v>
      </c>
      <c r="AD1083" s="62">
        <v>1</v>
      </c>
      <c r="AE1083" s="61">
        <v>41</v>
      </c>
      <c r="AF1083" s="61" t="s">
        <v>2066</v>
      </c>
      <c r="AG1083" s="61" t="s">
        <v>1958</v>
      </c>
      <c r="AH1083" s="61" t="s">
        <v>1702</v>
      </c>
      <c r="AI1083" s="61">
        <v>0</v>
      </c>
      <c r="AJ1083" s="61" t="s">
        <v>6724</v>
      </c>
      <c r="AK1083" s="62">
        <v>2026</v>
      </c>
      <c r="AL1083" s="62">
        <v>5</v>
      </c>
      <c r="AM1083" s="62">
        <v>0</v>
      </c>
      <c r="AN1083" s="62">
        <v>0</v>
      </c>
      <c r="AO1083" s="62">
        <v>11</v>
      </c>
      <c r="AP1083" s="61" t="s">
        <v>1702</v>
      </c>
      <c r="AQ1083" s="61" t="s">
        <v>1702</v>
      </c>
      <c r="AR1083" s="61" t="s">
        <v>1702</v>
      </c>
      <c r="AS1083" s="61" t="s">
        <v>5449</v>
      </c>
      <c r="AT1083" s="61" t="s">
        <v>1702</v>
      </c>
      <c r="AU1083" s="61" t="b">
        <v>0</v>
      </c>
      <c r="AV1083" s="61" t="b">
        <v>0</v>
      </c>
      <c r="AW1083" s="61" t="s">
        <v>1702</v>
      </c>
      <c r="AX1083" s="61" t="s">
        <v>1702</v>
      </c>
      <c r="AY1083" s="61">
        <v>0</v>
      </c>
      <c r="AZ1083" s="61">
        <v>0</v>
      </c>
      <c r="BA1083" s="61">
        <v>0</v>
      </c>
      <c r="BB1083" s="61" t="s">
        <v>4941</v>
      </c>
      <c r="BC1083" s="61">
        <v>5</v>
      </c>
      <c r="BD1083" s="61" t="b">
        <v>0</v>
      </c>
      <c r="BH1083" s="47" t="s">
        <v>1197</v>
      </c>
      <c r="BI1083" s="47" t="str">
        <f t="shared" si="33"/>
        <v>Z08</v>
      </c>
      <c r="BJ1083" s="47">
        <v>1219</v>
      </c>
    </row>
    <row r="1084" spans="1:62" hidden="1">
      <c r="A1084" s="61" t="b">
        <v>0</v>
      </c>
      <c r="B1084" s="62">
        <v>13506</v>
      </c>
      <c r="C1084" s="61" t="s">
        <v>1702</v>
      </c>
      <c r="D1084" s="61" t="s">
        <v>5452</v>
      </c>
      <c r="E1084" s="61" t="s">
        <v>7395</v>
      </c>
      <c r="F1084" s="61" t="s">
        <v>6264</v>
      </c>
      <c r="G1084" s="62" t="s">
        <v>1702</v>
      </c>
      <c r="H1084" s="61" t="s">
        <v>822</v>
      </c>
      <c r="I1084" s="61" t="s">
        <v>1675</v>
      </c>
      <c r="J1084" s="61" t="s">
        <v>5453</v>
      </c>
      <c r="K1084" s="61" t="s">
        <v>7395</v>
      </c>
      <c r="L1084" s="61" t="s">
        <v>2032</v>
      </c>
      <c r="M1084" s="61" t="s">
        <v>1894</v>
      </c>
      <c r="N1084" s="61" t="s">
        <v>1702</v>
      </c>
      <c r="O1084" s="61" t="s">
        <v>1947</v>
      </c>
      <c r="P1084" s="61">
        <v>1.2</v>
      </c>
      <c r="Q1084" s="61">
        <v>351</v>
      </c>
      <c r="R1084" s="61">
        <v>1390</v>
      </c>
      <c r="S1084" s="61" t="s">
        <v>7396</v>
      </c>
      <c r="T1084" s="61" t="s">
        <v>7396</v>
      </c>
      <c r="U1084" s="61" t="s">
        <v>2041</v>
      </c>
      <c r="V1084" s="61" t="s">
        <v>7397</v>
      </c>
      <c r="W1084" s="61" t="s">
        <v>1938</v>
      </c>
      <c r="X1084" s="61" t="s">
        <v>1447</v>
      </c>
      <c r="Y1084" s="61" t="s">
        <v>5407</v>
      </c>
      <c r="Z1084" s="62">
        <v>16</v>
      </c>
      <c r="AA1084" s="61">
        <v>75</v>
      </c>
      <c r="AB1084" s="62">
        <v>16</v>
      </c>
      <c r="AC1084" s="61">
        <v>75</v>
      </c>
      <c r="AD1084" s="62">
        <v>16</v>
      </c>
      <c r="AE1084" s="61">
        <v>75</v>
      </c>
      <c r="AF1084" s="61" t="s">
        <v>2348</v>
      </c>
      <c r="AG1084" s="61" t="s">
        <v>1958</v>
      </c>
      <c r="AH1084" s="61" t="s">
        <v>4321</v>
      </c>
      <c r="AI1084" s="61">
        <v>0</v>
      </c>
      <c r="AJ1084" s="61" t="s">
        <v>6229</v>
      </c>
      <c r="AK1084" s="62">
        <v>2026</v>
      </c>
      <c r="AL1084" s="62">
        <v>5</v>
      </c>
      <c r="AM1084" s="62">
        <v>0</v>
      </c>
      <c r="AN1084" s="62">
        <v>0</v>
      </c>
      <c r="AO1084" s="62">
        <v>12</v>
      </c>
      <c r="AP1084" s="61" t="s">
        <v>822</v>
      </c>
      <c r="AQ1084" s="61" t="s">
        <v>1221</v>
      </c>
      <c r="AR1084" s="61" t="s">
        <v>2819</v>
      </c>
      <c r="AS1084" s="61" t="s">
        <v>5449</v>
      </c>
      <c r="AT1084" s="61" t="s">
        <v>1702</v>
      </c>
      <c r="AU1084" s="61" t="b">
        <v>0</v>
      </c>
      <c r="AV1084" s="61" t="b">
        <v>0</v>
      </c>
      <c r="AW1084" s="61" t="s">
        <v>1702</v>
      </c>
      <c r="AX1084" s="61" t="s">
        <v>1702</v>
      </c>
      <c r="AY1084" s="61">
        <v>0</v>
      </c>
      <c r="AZ1084" s="61">
        <v>0</v>
      </c>
      <c r="BA1084" s="61">
        <v>0</v>
      </c>
      <c r="BB1084" s="61" t="s">
        <v>4941</v>
      </c>
      <c r="BC1084" s="61">
        <v>5</v>
      </c>
      <c r="BD1084" s="61" t="b">
        <v>0</v>
      </c>
      <c r="BH1084" s="47" t="s">
        <v>1197</v>
      </c>
      <c r="BI1084" s="47" t="str">
        <f t="shared" si="33"/>
        <v>Z08</v>
      </c>
      <c r="BJ1084" s="47">
        <v>1219</v>
      </c>
    </row>
    <row r="1085" spans="1:62" hidden="1">
      <c r="A1085" s="61" t="b">
        <v>0</v>
      </c>
      <c r="B1085" s="62">
        <v>13507</v>
      </c>
      <c r="C1085" s="61" t="s">
        <v>1702</v>
      </c>
      <c r="D1085" s="61" t="s">
        <v>6164</v>
      </c>
      <c r="E1085" s="61" t="s">
        <v>6166</v>
      </c>
      <c r="F1085" s="61" t="s">
        <v>1702</v>
      </c>
      <c r="G1085" s="62" t="s">
        <v>1702</v>
      </c>
      <c r="H1085" s="61" t="s">
        <v>1702</v>
      </c>
      <c r="I1085" s="61" t="s">
        <v>1675</v>
      </c>
      <c r="J1085" s="61" t="s">
        <v>6165</v>
      </c>
      <c r="K1085" s="61" t="s">
        <v>6166</v>
      </c>
      <c r="L1085" s="61" t="s">
        <v>2032</v>
      </c>
      <c r="M1085" s="61" t="s">
        <v>1894</v>
      </c>
      <c r="N1085" s="61" t="s">
        <v>1702</v>
      </c>
      <c r="O1085" s="61" t="s">
        <v>1947</v>
      </c>
      <c r="P1085" s="61">
        <v>0.7</v>
      </c>
      <c r="Q1085" s="61">
        <v>1219</v>
      </c>
      <c r="R1085" s="61">
        <v>795</v>
      </c>
      <c r="S1085" s="61" t="s">
        <v>6167</v>
      </c>
      <c r="T1085" s="61" t="s">
        <v>6167</v>
      </c>
      <c r="U1085" s="61" t="s">
        <v>2041</v>
      </c>
      <c r="V1085" s="61" t="s">
        <v>6168</v>
      </c>
      <c r="W1085" s="61" t="s">
        <v>1938</v>
      </c>
      <c r="X1085" s="61" t="s">
        <v>1447</v>
      </c>
      <c r="Y1085" s="61" t="s">
        <v>5407</v>
      </c>
      <c r="Z1085" s="62">
        <v>150</v>
      </c>
      <c r="AA1085" s="61">
        <v>820</v>
      </c>
      <c r="AB1085" s="62">
        <v>150</v>
      </c>
      <c r="AC1085" s="61">
        <v>820</v>
      </c>
      <c r="AD1085" s="62">
        <v>150</v>
      </c>
      <c r="AE1085" s="61">
        <v>820</v>
      </c>
      <c r="AF1085" s="61" t="s">
        <v>5675</v>
      </c>
      <c r="AG1085" s="61" t="s">
        <v>1959</v>
      </c>
      <c r="AH1085" s="61" t="s">
        <v>6169</v>
      </c>
      <c r="AI1085" s="61">
        <v>0</v>
      </c>
      <c r="AJ1085" s="61" t="s">
        <v>5632</v>
      </c>
      <c r="AK1085" s="62">
        <v>2026</v>
      </c>
      <c r="AL1085" s="62">
        <v>4</v>
      </c>
      <c r="AM1085" s="62">
        <v>0</v>
      </c>
      <c r="AN1085" s="62">
        <v>1</v>
      </c>
      <c r="AO1085" s="62">
        <v>12</v>
      </c>
      <c r="AP1085" s="61" t="s">
        <v>1702</v>
      </c>
      <c r="AQ1085" s="61" t="s">
        <v>1702</v>
      </c>
      <c r="AR1085" s="61" t="s">
        <v>1702</v>
      </c>
      <c r="AS1085" s="61" t="s">
        <v>5449</v>
      </c>
      <c r="AT1085" s="61" t="s">
        <v>1702</v>
      </c>
      <c r="AU1085" s="61" t="b">
        <v>1</v>
      </c>
      <c r="AV1085" s="61" t="b">
        <v>0</v>
      </c>
      <c r="AW1085" s="61" t="s">
        <v>1702</v>
      </c>
      <c r="AX1085" s="61" t="s">
        <v>1702</v>
      </c>
      <c r="AY1085" s="61">
        <v>0</v>
      </c>
      <c r="AZ1085" s="61">
        <v>0</v>
      </c>
      <c r="BA1085" s="61">
        <v>0</v>
      </c>
      <c r="BB1085" s="61" t="s">
        <v>5457</v>
      </c>
      <c r="BC1085" s="61">
        <v>12</v>
      </c>
      <c r="BD1085" s="61" t="b">
        <v>0</v>
      </c>
      <c r="BH1085" s="47" t="s">
        <v>1197</v>
      </c>
      <c r="BI1085" s="47" t="str">
        <f t="shared" si="33"/>
        <v>Z08</v>
      </c>
      <c r="BJ1085" s="47">
        <v>1219</v>
      </c>
    </row>
    <row r="1086" spans="1:62" hidden="1">
      <c r="A1086" s="61" t="b">
        <v>0</v>
      </c>
      <c r="B1086" s="62">
        <v>13508</v>
      </c>
      <c r="C1086" s="61" t="s">
        <v>1702</v>
      </c>
      <c r="D1086" s="61" t="s">
        <v>6164</v>
      </c>
      <c r="E1086" s="61" t="s">
        <v>7398</v>
      </c>
      <c r="F1086" s="61" t="s">
        <v>5494</v>
      </c>
      <c r="G1086" s="62" t="s">
        <v>1702</v>
      </c>
      <c r="H1086" s="61" t="s">
        <v>1702</v>
      </c>
      <c r="I1086" s="61" t="s">
        <v>1675</v>
      </c>
      <c r="J1086" s="61" t="s">
        <v>6165</v>
      </c>
      <c r="K1086" s="61" t="s">
        <v>7399</v>
      </c>
      <c r="L1086" s="61" t="s">
        <v>2032</v>
      </c>
      <c r="M1086" s="61" t="s">
        <v>1894</v>
      </c>
      <c r="N1086" s="61" t="s">
        <v>1702</v>
      </c>
      <c r="O1086" s="61" t="s">
        <v>1947</v>
      </c>
      <c r="P1086" s="61">
        <v>0.7</v>
      </c>
      <c r="Q1086" s="61">
        <v>220</v>
      </c>
      <c r="R1086" s="61">
        <v>539</v>
      </c>
      <c r="S1086" s="61" t="s">
        <v>6348</v>
      </c>
      <c r="T1086" s="61" t="s">
        <v>1702</v>
      </c>
      <c r="U1086" s="61" t="s">
        <v>2041</v>
      </c>
      <c r="V1086" s="61" t="s">
        <v>7400</v>
      </c>
      <c r="W1086" s="61" t="s">
        <v>1938</v>
      </c>
      <c r="X1086" s="61" t="s">
        <v>1447</v>
      </c>
      <c r="Y1086" s="61" t="s">
        <v>5407</v>
      </c>
      <c r="Z1086" s="62">
        <v>16</v>
      </c>
      <c r="AA1086" s="61">
        <v>10</v>
      </c>
      <c r="AB1086" s="62">
        <v>16</v>
      </c>
      <c r="AC1086" s="61">
        <v>10</v>
      </c>
      <c r="AD1086" s="62">
        <v>16</v>
      </c>
      <c r="AE1086" s="61">
        <v>10</v>
      </c>
      <c r="AF1086" s="61" t="s">
        <v>2037</v>
      </c>
      <c r="AG1086" s="61" t="s">
        <v>3737</v>
      </c>
      <c r="AH1086" s="61" t="s">
        <v>7401</v>
      </c>
      <c r="AI1086" s="61">
        <v>0</v>
      </c>
      <c r="AJ1086" s="61" t="s">
        <v>6225</v>
      </c>
      <c r="AK1086" s="62">
        <v>2026</v>
      </c>
      <c r="AL1086" s="62">
        <v>4</v>
      </c>
      <c r="AM1086" s="62">
        <v>0</v>
      </c>
      <c r="AN1086" s="62">
        <v>0</v>
      </c>
      <c r="AO1086" s="62">
        <v>24</v>
      </c>
      <c r="AP1086" s="61" t="s">
        <v>1702</v>
      </c>
      <c r="AQ1086" s="61" t="s">
        <v>1702</v>
      </c>
      <c r="AR1086" s="61" t="s">
        <v>1702</v>
      </c>
      <c r="AS1086" s="61" t="s">
        <v>5449</v>
      </c>
      <c r="AT1086" s="61" t="s">
        <v>1702</v>
      </c>
      <c r="AU1086" s="61" t="b">
        <v>1</v>
      </c>
      <c r="AV1086" s="61" t="b">
        <v>0</v>
      </c>
      <c r="AW1086" s="61" t="s">
        <v>1702</v>
      </c>
      <c r="AX1086" s="61" t="s">
        <v>1702</v>
      </c>
      <c r="AY1086" s="61">
        <v>0</v>
      </c>
      <c r="AZ1086" s="61">
        <v>0</v>
      </c>
      <c r="BA1086" s="61">
        <v>0</v>
      </c>
      <c r="BB1086" s="61" t="s">
        <v>5457</v>
      </c>
      <c r="BC1086" s="61">
        <v>12</v>
      </c>
      <c r="BD1086" s="61" t="b">
        <v>0</v>
      </c>
      <c r="BH1086" s="47" t="s">
        <v>1197</v>
      </c>
      <c r="BI1086" s="47" t="str">
        <f t="shared" si="33"/>
        <v>Z08</v>
      </c>
      <c r="BJ1086" s="47">
        <v>1219</v>
      </c>
    </row>
    <row r="1087" spans="1:62" hidden="1">
      <c r="A1087" s="61" t="b">
        <v>0</v>
      </c>
      <c r="B1087" s="62">
        <v>13509</v>
      </c>
      <c r="C1087" s="61" t="s">
        <v>1702</v>
      </c>
      <c r="D1087" s="61" t="s">
        <v>6170</v>
      </c>
      <c r="E1087" s="61" t="s">
        <v>7402</v>
      </c>
      <c r="F1087" s="61" t="s">
        <v>5683</v>
      </c>
      <c r="G1087" s="62" t="s">
        <v>1702</v>
      </c>
      <c r="H1087" s="61" t="s">
        <v>912</v>
      </c>
      <c r="I1087" s="61" t="s">
        <v>1675</v>
      </c>
      <c r="J1087" s="61" t="s">
        <v>6171</v>
      </c>
      <c r="K1087" s="61" t="s">
        <v>7402</v>
      </c>
      <c r="L1087" s="61" t="s">
        <v>2032</v>
      </c>
      <c r="M1087" s="61" t="s">
        <v>1894</v>
      </c>
      <c r="N1087" s="61" t="s">
        <v>1702</v>
      </c>
      <c r="O1087" s="61" t="s">
        <v>1947</v>
      </c>
      <c r="P1087" s="61">
        <v>0.7</v>
      </c>
      <c r="Q1087" s="61">
        <v>244</v>
      </c>
      <c r="R1087" s="61">
        <v>154</v>
      </c>
      <c r="S1087" s="61" t="s">
        <v>6172</v>
      </c>
      <c r="T1087" s="61" t="s">
        <v>5371</v>
      </c>
      <c r="U1087" s="61" t="s">
        <v>2041</v>
      </c>
      <c r="V1087" s="61" t="s">
        <v>7403</v>
      </c>
      <c r="W1087" s="61" t="s">
        <v>1938</v>
      </c>
      <c r="X1087" s="61" t="s">
        <v>1447</v>
      </c>
      <c r="Y1087" s="61" t="s">
        <v>5407</v>
      </c>
      <c r="Z1087" s="62">
        <v>59</v>
      </c>
      <c r="AA1087" s="61">
        <v>12</v>
      </c>
      <c r="AB1087" s="62">
        <v>59</v>
      </c>
      <c r="AC1087" s="61">
        <v>12</v>
      </c>
      <c r="AD1087" s="62">
        <v>59</v>
      </c>
      <c r="AE1087" s="61">
        <v>12</v>
      </c>
      <c r="AF1087" s="61" t="s">
        <v>2392</v>
      </c>
      <c r="AG1087" s="61" t="s">
        <v>1959</v>
      </c>
      <c r="AH1087" s="61" t="s">
        <v>1702</v>
      </c>
      <c r="AI1087" s="61">
        <v>0</v>
      </c>
      <c r="AJ1087" s="61" t="s">
        <v>6228</v>
      </c>
      <c r="AK1087" s="62">
        <v>2026</v>
      </c>
      <c r="AL1087" s="62">
        <v>5</v>
      </c>
      <c r="AM1087" s="62">
        <v>0</v>
      </c>
      <c r="AN1087" s="62">
        <v>0</v>
      </c>
      <c r="AO1087" s="62">
        <v>3</v>
      </c>
      <c r="AP1087" s="61" t="s">
        <v>912</v>
      </c>
      <c r="AQ1087" s="61" t="s">
        <v>1221</v>
      </c>
      <c r="AR1087" s="61" t="s">
        <v>5287</v>
      </c>
      <c r="AS1087" s="61" t="s">
        <v>5456</v>
      </c>
      <c r="AT1087" s="61" t="s">
        <v>1702</v>
      </c>
      <c r="AU1087" s="61" t="b">
        <v>0</v>
      </c>
      <c r="AV1087" s="61" t="b">
        <v>0</v>
      </c>
      <c r="AW1087" s="61" t="s">
        <v>1702</v>
      </c>
      <c r="AX1087" s="61" t="s">
        <v>1702</v>
      </c>
      <c r="AY1087" s="61">
        <v>0</v>
      </c>
      <c r="AZ1087" s="61">
        <v>0</v>
      </c>
      <c r="BA1087" s="61">
        <v>0</v>
      </c>
      <c r="BB1087" s="61" t="s">
        <v>5457</v>
      </c>
      <c r="BC1087" s="61">
        <v>12</v>
      </c>
      <c r="BD1087" s="61" t="b">
        <v>0</v>
      </c>
      <c r="BH1087" s="47" t="s">
        <v>1197</v>
      </c>
      <c r="BI1087" s="47" t="str">
        <f t="shared" si="33"/>
        <v>Z08</v>
      </c>
      <c r="BJ1087" s="47">
        <v>1219</v>
      </c>
    </row>
    <row r="1088" spans="1:62" hidden="1">
      <c r="A1088" s="61" t="b">
        <v>0</v>
      </c>
      <c r="B1088" s="62">
        <v>13510</v>
      </c>
      <c r="C1088" s="61" t="s">
        <v>1702</v>
      </c>
      <c r="D1088" s="61" t="s">
        <v>6170</v>
      </c>
      <c r="E1088" s="61" t="s">
        <v>7404</v>
      </c>
      <c r="F1088" s="61" t="s">
        <v>5683</v>
      </c>
      <c r="G1088" s="62" t="s">
        <v>1702</v>
      </c>
      <c r="H1088" s="61" t="s">
        <v>912</v>
      </c>
      <c r="I1088" s="61" t="s">
        <v>1675</v>
      </c>
      <c r="J1088" s="61" t="s">
        <v>6171</v>
      </c>
      <c r="K1088" s="61" t="s">
        <v>7404</v>
      </c>
      <c r="L1088" s="61" t="s">
        <v>2032</v>
      </c>
      <c r="M1088" s="61" t="s">
        <v>1894</v>
      </c>
      <c r="N1088" s="61" t="s">
        <v>1702</v>
      </c>
      <c r="O1088" s="61" t="s">
        <v>1947</v>
      </c>
      <c r="P1088" s="61">
        <v>0.7</v>
      </c>
      <c r="Q1088" s="61">
        <v>244</v>
      </c>
      <c r="R1088" s="61">
        <v>154</v>
      </c>
      <c r="S1088" s="61" t="s">
        <v>6172</v>
      </c>
      <c r="T1088" s="61" t="s">
        <v>5371</v>
      </c>
      <c r="U1088" s="61" t="s">
        <v>2041</v>
      </c>
      <c r="V1088" s="61" t="s">
        <v>7403</v>
      </c>
      <c r="W1088" s="61" t="s">
        <v>1938</v>
      </c>
      <c r="X1088" s="61" t="s">
        <v>1447</v>
      </c>
      <c r="Y1088" s="61" t="s">
        <v>5407</v>
      </c>
      <c r="Z1088" s="62">
        <v>33</v>
      </c>
      <c r="AA1088" s="61">
        <v>6</v>
      </c>
      <c r="AB1088" s="62">
        <v>33</v>
      </c>
      <c r="AC1088" s="61">
        <v>6</v>
      </c>
      <c r="AD1088" s="62">
        <v>33</v>
      </c>
      <c r="AE1088" s="61">
        <v>6</v>
      </c>
      <c r="AF1088" s="61" t="s">
        <v>2392</v>
      </c>
      <c r="AG1088" s="61" t="s">
        <v>1959</v>
      </c>
      <c r="AH1088" s="61" t="s">
        <v>1702</v>
      </c>
      <c r="AI1088" s="61">
        <v>0</v>
      </c>
      <c r="AJ1088" s="61" t="s">
        <v>6228</v>
      </c>
      <c r="AK1088" s="62">
        <v>2026</v>
      </c>
      <c r="AL1088" s="62">
        <v>5</v>
      </c>
      <c r="AM1088" s="62">
        <v>0</v>
      </c>
      <c r="AN1088" s="62">
        <v>0</v>
      </c>
      <c r="AO1088" s="62">
        <v>3</v>
      </c>
      <c r="AP1088" s="61" t="s">
        <v>912</v>
      </c>
      <c r="AQ1088" s="61" t="s">
        <v>1221</v>
      </c>
      <c r="AR1088" s="61" t="s">
        <v>5287</v>
      </c>
      <c r="AS1088" s="61" t="s">
        <v>5456</v>
      </c>
      <c r="AT1088" s="61" t="s">
        <v>1702</v>
      </c>
      <c r="AU1088" s="61" t="b">
        <v>0</v>
      </c>
      <c r="AV1088" s="61" t="b">
        <v>0</v>
      </c>
      <c r="AW1088" s="61" t="s">
        <v>1702</v>
      </c>
      <c r="AX1088" s="61" t="s">
        <v>1702</v>
      </c>
      <c r="AY1088" s="61">
        <v>0</v>
      </c>
      <c r="AZ1088" s="61">
        <v>0</v>
      </c>
      <c r="BA1088" s="61">
        <v>0</v>
      </c>
      <c r="BB1088" s="61" t="s">
        <v>5457</v>
      </c>
      <c r="BC1088" s="61">
        <v>12</v>
      </c>
      <c r="BD1088" s="61" t="b">
        <v>0</v>
      </c>
      <c r="BH1088" s="47" t="s">
        <v>1197</v>
      </c>
      <c r="BI1088" s="47" t="str">
        <f t="shared" si="33"/>
        <v>Z08</v>
      </c>
      <c r="BJ1088" s="47">
        <v>1219</v>
      </c>
    </row>
    <row r="1089" spans="1:62" hidden="1">
      <c r="A1089" s="61" t="b">
        <v>0</v>
      </c>
      <c r="B1089" s="62">
        <v>13511</v>
      </c>
      <c r="C1089" s="61" t="s">
        <v>1702</v>
      </c>
      <c r="D1089" s="61" t="s">
        <v>5454</v>
      </c>
      <c r="E1089" s="61" t="s">
        <v>7405</v>
      </c>
      <c r="F1089" s="61" t="s">
        <v>5489</v>
      </c>
      <c r="G1089" s="62" t="s">
        <v>1702</v>
      </c>
      <c r="H1089" s="61" t="s">
        <v>574</v>
      </c>
      <c r="I1089" s="61" t="s">
        <v>1675</v>
      </c>
      <c r="J1089" s="61" t="s">
        <v>5455</v>
      </c>
      <c r="K1089" s="61" t="s">
        <v>7405</v>
      </c>
      <c r="L1089" s="61" t="s">
        <v>2032</v>
      </c>
      <c r="M1089" s="61" t="s">
        <v>1894</v>
      </c>
      <c r="N1089" s="61" t="s">
        <v>1702</v>
      </c>
      <c r="O1089" s="61" t="s">
        <v>1947</v>
      </c>
      <c r="P1089" s="61">
        <v>0.7</v>
      </c>
      <c r="Q1089" s="61">
        <v>182</v>
      </c>
      <c r="R1089" s="61">
        <v>270</v>
      </c>
      <c r="S1089" s="61" t="s">
        <v>4036</v>
      </c>
      <c r="T1089" s="61" t="s">
        <v>4036</v>
      </c>
      <c r="U1089" s="61" t="s">
        <v>2041</v>
      </c>
      <c r="V1089" s="61" t="s">
        <v>7406</v>
      </c>
      <c r="W1089" s="61" t="s">
        <v>1938</v>
      </c>
      <c r="X1089" s="61" t="s">
        <v>1447</v>
      </c>
      <c r="Y1089" s="61" t="s">
        <v>5407</v>
      </c>
      <c r="Z1089" s="62">
        <v>61</v>
      </c>
      <c r="AA1089" s="61">
        <v>17</v>
      </c>
      <c r="AB1089" s="62">
        <v>61</v>
      </c>
      <c r="AC1089" s="61">
        <v>17</v>
      </c>
      <c r="AD1089" s="62">
        <v>61</v>
      </c>
      <c r="AE1089" s="61">
        <v>17</v>
      </c>
      <c r="AF1089" s="61" t="s">
        <v>2037</v>
      </c>
      <c r="AG1089" s="61" t="s">
        <v>1959</v>
      </c>
      <c r="AH1089" s="61" t="s">
        <v>1702</v>
      </c>
      <c r="AI1089" s="61">
        <v>0</v>
      </c>
      <c r="AJ1089" s="61" t="s">
        <v>6730</v>
      </c>
      <c r="AK1089" s="62">
        <v>2026</v>
      </c>
      <c r="AL1089" s="62">
        <v>5</v>
      </c>
      <c r="AM1089" s="62">
        <v>0</v>
      </c>
      <c r="AN1089" s="62">
        <v>0</v>
      </c>
      <c r="AO1089" s="62">
        <v>5</v>
      </c>
      <c r="AP1089" s="61" t="s">
        <v>574</v>
      </c>
      <c r="AQ1089" s="61" t="s">
        <v>1221</v>
      </c>
      <c r="AR1089" s="61" t="s">
        <v>4037</v>
      </c>
      <c r="AS1089" s="61" t="s">
        <v>5456</v>
      </c>
      <c r="AT1089" s="61" t="s">
        <v>1702</v>
      </c>
      <c r="AU1089" s="61" t="b">
        <v>0</v>
      </c>
      <c r="AV1089" s="61" t="b">
        <v>0</v>
      </c>
      <c r="AW1089" s="61" t="s">
        <v>1702</v>
      </c>
      <c r="AX1089" s="61" t="s">
        <v>1702</v>
      </c>
      <c r="AY1089" s="61">
        <v>0</v>
      </c>
      <c r="AZ1089" s="61">
        <v>0</v>
      </c>
      <c r="BA1089" s="61">
        <v>0</v>
      </c>
      <c r="BB1089" s="61" t="s">
        <v>5457</v>
      </c>
      <c r="BC1089" s="61">
        <v>12</v>
      </c>
      <c r="BD1089" s="61" t="b">
        <v>0</v>
      </c>
      <c r="BH1089" s="47" t="s">
        <v>1197</v>
      </c>
      <c r="BI1089" s="47" t="str">
        <f t="shared" si="33"/>
        <v>Z08</v>
      </c>
      <c r="BJ1089" s="47">
        <v>1219</v>
      </c>
    </row>
    <row r="1090" spans="1:62" hidden="1">
      <c r="A1090" s="61" t="b">
        <v>0</v>
      </c>
      <c r="B1090" s="62">
        <v>13512</v>
      </c>
      <c r="C1090" s="61" t="s">
        <v>1702</v>
      </c>
      <c r="D1090" s="61" t="s">
        <v>5454</v>
      </c>
      <c r="E1090" s="61" t="s">
        <v>7407</v>
      </c>
      <c r="F1090" s="61" t="s">
        <v>5489</v>
      </c>
      <c r="G1090" s="62" t="s">
        <v>1702</v>
      </c>
      <c r="H1090" s="61" t="s">
        <v>574</v>
      </c>
      <c r="I1090" s="61" t="s">
        <v>1675</v>
      </c>
      <c r="J1090" s="61" t="s">
        <v>5455</v>
      </c>
      <c r="K1090" s="61" t="s">
        <v>7407</v>
      </c>
      <c r="L1090" s="61" t="s">
        <v>2032</v>
      </c>
      <c r="M1090" s="61" t="s">
        <v>1894</v>
      </c>
      <c r="N1090" s="61" t="s">
        <v>1702</v>
      </c>
      <c r="O1090" s="61" t="s">
        <v>1947</v>
      </c>
      <c r="P1090" s="61">
        <v>0.7</v>
      </c>
      <c r="Q1090" s="61">
        <v>182</v>
      </c>
      <c r="R1090" s="61">
        <v>270</v>
      </c>
      <c r="S1090" s="61" t="s">
        <v>4036</v>
      </c>
      <c r="T1090" s="61" t="s">
        <v>4036</v>
      </c>
      <c r="U1090" s="61" t="s">
        <v>2041</v>
      </c>
      <c r="V1090" s="61" t="s">
        <v>7406</v>
      </c>
      <c r="W1090" s="61" t="s">
        <v>1938</v>
      </c>
      <c r="X1090" s="61" t="s">
        <v>1447</v>
      </c>
      <c r="Y1090" s="61" t="s">
        <v>5407</v>
      </c>
      <c r="Z1090" s="62">
        <v>11</v>
      </c>
      <c r="AA1090" s="61">
        <v>3</v>
      </c>
      <c r="AB1090" s="62">
        <v>11</v>
      </c>
      <c r="AC1090" s="61">
        <v>3</v>
      </c>
      <c r="AD1090" s="62">
        <v>11</v>
      </c>
      <c r="AE1090" s="61">
        <v>3</v>
      </c>
      <c r="AF1090" s="61" t="s">
        <v>2037</v>
      </c>
      <c r="AG1090" s="61" t="s">
        <v>1959</v>
      </c>
      <c r="AH1090" s="61" t="s">
        <v>1702</v>
      </c>
      <c r="AI1090" s="61">
        <v>0</v>
      </c>
      <c r="AJ1090" s="61" t="s">
        <v>6730</v>
      </c>
      <c r="AK1090" s="62">
        <v>2026</v>
      </c>
      <c r="AL1090" s="62">
        <v>5</v>
      </c>
      <c r="AM1090" s="62">
        <v>0</v>
      </c>
      <c r="AN1090" s="62">
        <v>0</v>
      </c>
      <c r="AO1090" s="62">
        <v>5</v>
      </c>
      <c r="AP1090" s="61" t="s">
        <v>574</v>
      </c>
      <c r="AQ1090" s="61" t="s">
        <v>1221</v>
      </c>
      <c r="AR1090" s="61" t="s">
        <v>4037</v>
      </c>
      <c r="AS1090" s="61" t="s">
        <v>5456</v>
      </c>
      <c r="AT1090" s="61" t="s">
        <v>1702</v>
      </c>
      <c r="AU1090" s="61" t="b">
        <v>0</v>
      </c>
      <c r="AV1090" s="61" t="b">
        <v>0</v>
      </c>
      <c r="AW1090" s="61" t="s">
        <v>1702</v>
      </c>
      <c r="AX1090" s="61" t="s">
        <v>1702</v>
      </c>
      <c r="AY1090" s="61">
        <v>0</v>
      </c>
      <c r="AZ1090" s="61">
        <v>0</v>
      </c>
      <c r="BA1090" s="61">
        <v>0</v>
      </c>
      <c r="BB1090" s="61" t="s">
        <v>5457</v>
      </c>
      <c r="BC1090" s="61">
        <v>12</v>
      </c>
      <c r="BD1090" s="61" t="b">
        <v>0</v>
      </c>
      <c r="BH1090" s="47" t="s">
        <v>1197</v>
      </c>
      <c r="BI1090" s="47" t="str">
        <f t="shared" si="33"/>
        <v>Z08</v>
      </c>
      <c r="BJ1090" s="47">
        <v>1219</v>
      </c>
    </row>
    <row r="1091" spans="1:62" hidden="1">
      <c r="A1091" s="61" t="b">
        <v>0</v>
      </c>
      <c r="B1091" s="62">
        <v>13513</v>
      </c>
      <c r="C1091" s="61" t="s">
        <v>1702</v>
      </c>
      <c r="D1091" s="61" t="s">
        <v>5458</v>
      </c>
      <c r="E1091" s="61" t="s">
        <v>7408</v>
      </c>
      <c r="F1091" s="61" t="s">
        <v>5489</v>
      </c>
      <c r="G1091" s="62" t="s">
        <v>1702</v>
      </c>
      <c r="H1091" s="61" t="s">
        <v>654</v>
      </c>
      <c r="I1091" s="61" t="s">
        <v>1675</v>
      </c>
      <c r="J1091" s="61" t="s">
        <v>5459</v>
      </c>
      <c r="K1091" s="61" t="s">
        <v>7408</v>
      </c>
      <c r="L1091" s="61" t="s">
        <v>2032</v>
      </c>
      <c r="M1091" s="61" t="s">
        <v>1894</v>
      </c>
      <c r="N1091" s="61" t="s">
        <v>1702</v>
      </c>
      <c r="O1091" s="61" t="s">
        <v>1947</v>
      </c>
      <c r="P1091" s="61">
        <v>0.7</v>
      </c>
      <c r="Q1091" s="61">
        <v>207</v>
      </c>
      <c r="R1091" s="61">
        <v>277</v>
      </c>
      <c r="S1091" s="61" t="s">
        <v>6346</v>
      </c>
      <c r="T1091" s="61" t="s">
        <v>6346</v>
      </c>
      <c r="U1091" s="61" t="s">
        <v>2041</v>
      </c>
      <c r="V1091" s="61" t="s">
        <v>7409</v>
      </c>
      <c r="W1091" s="61" t="s">
        <v>1938</v>
      </c>
      <c r="X1091" s="61" t="s">
        <v>1447</v>
      </c>
      <c r="Y1091" s="61" t="s">
        <v>5407</v>
      </c>
      <c r="Z1091" s="62">
        <v>300</v>
      </c>
      <c r="AA1091" s="61">
        <v>96</v>
      </c>
      <c r="AB1091" s="62">
        <v>300</v>
      </c>
      <c r="AC1091" s="61">
        <v>96</v>
      </c>
      <c r="AD1091" s="62">
        <v>300</v>
      </c>
      <c r="AE1091" s="61">
        <v>96</v>
      </c>
      <c r="AF1091" s="61" t="s">
        <v>2071</v>
      </c>
      <c r="AG1091" s="61" t="s">
        <v>1959</v>
      </c>
      <c r="AH1091" s="61" t="s">
        <v>1702</v>
      </c>
      <c r="AI1091" s="61">
        <v>0</v>
      </c>
      <c r="AJ1091" s="61" t="s">
        <v>6792</v>
      </c>
      <c r="AK1091" s="62">
        <v>2026</v>
      </c>
      <c r="AL1091" s="62">
        <v>4</v>
      </c>
      <c r="AM1091" s="62">
        <v>0</v>
      </c>
      <c r="AN1091" s="62">
        <v>0</v>
      </c>
      <c r="AO1091" s="62">
        <v>27</v>
      </c>
      <c r="AP1091" s="61" t="s">
        <v>654</v>
      </c>
      <c r="AQ1091" s="61" t="s">
        <v>1221</v>
      </c>
      <c r="AR1091" s="61" t="s">
        <v>6347</v>
      </c>
      <c r="AS1091" s="61" t="s">
        <v>5414</v>
      </c>
      <c r="AT1091" s="61" t="s">
        <v>1702</v>
      </c>
      <c r="AU1091" s="61" t="b">
        <v>1</v>
      </c>
      <c r="AV1091" s="61" t="b">
        <v>0</v>
      </c>
      <c r="AW1091" s="61" t="s">
        <v>1702</v>
      </c>
      <c r="AX1091" s="61" t="s">
        <v>1702</v>
      </c>
      <c r="AY1091" s="61">
        <v>0</v>
      </c>
      <c r="AZ1091" s="61">
        <v>0</v>
      </c>
      <c r="BA1091" s="61">
        <v>0</v>
      </c>
      <c r="BB1091" s="61" t="s">
        <v>5457</v>
      </c>
      <c r="BC1091" s="61">
        <v>12</v>
      </c>
      <c r="BD1091" s="61" t="b">
        <v>0</v>
      </c>
      <c r="BH1091" s="47" t="s">
        <v>1197</v>
      </c>
      <c r="BI1091" s="47" t="str">
        <f t="shared" si="33"/>
        <v>Z08</v>
      </c>
      <c r="BJ1091" s="47">
        <v>1219</v>
      </c>
    </row>
    <row r="1092" spans="1:62" hidden="1">
      <c r="A1092" s="61" t="b">
        <v>0</v>
      </c>
      <c r="B1092" s="62">
        <v>13514</v>
      </c>
      <c r="C1092" s="61" t="s">
        <v>1702</v>
      </c>
      <c r="D1092" s="61" t="s">
        <v>5460</v>
      </c>
      <c r="E1092" s="61" t="s">
        <v>7410</v>
      </c>
      <c r="F1092" s="61" t="s">
        <v>1702</v>
      </c>
      <c r="G1092" s="62" t="s">
        <v>1702</v>
      </c>
      <c r="H1092" s="61" t="s">
        <v>1702</v>
      </c>
      <c r="I1092" s="61" t="s">
        <v>1675</v>
      </c>
      <c r="J1092" s="61" t="s">
        <v>5461</v>
      </c>
      <c r="K1092" s="61" t="s">
        <v>7410</v>
      </c>
      <c r="L1092" s="61" t="s">
        <v>2032</v>
      </c>
      <c r="M1092" s="61" t="s">
        <v>1894</v>
      </c>
      <c r="N1092" s="61" t="s">
        <v>1702</v>
      </c>
      <c r="O1092" s="61" t="s">
        <v>1947</v>
      </c>
      <c r="P1092" s="61">
        <v>0.7</v>
      </c>
      <c r="Q1092" s="61">
        <v>78</v>
      </c>
      <c r="R1092" s="61">
        <v>0</v>
      </c>
      <c r="S1092" s="61" t="s">
        <v>2335</v>
      </c>
      <c r="T1092" s="61" t="s">
        <v>2335</v>
      </c>
      <c r="U1092" s="61" t="s">
        <v>2041</v>
      </c>
      <c r="V1092" s="61" t="s">
        <v>7411</v>
      </c>
      <c r="W1092" s="61" t="s">
        <v>1938</v>
      </c>
      <c r="X1092" s="61" t="s">
        <v>1447</v>
      </c>
      <c r="Y1092" s="61" t="s">
        <v>5407</v>
      </c>
      <c r="Z1092" s="62">
        <v>1</v>
      </c>
      <c r="AA1092" s="61">
        <v>192</v>
      </c>
      <c r="AB1092" s="62">
        <v>1</v>
      </c>
      <c r="AC1092" s="61">
        <v>192</v>
      </c>
      <c r="AD1092" s="62">
        <v>1</v>
      </c>
      <c r="AE1092" s="61">
        <v>192</v>
      </c>
      <c r="AF1092" s="61" t="s">
        <v>2295</v>
      </c>
      <c r="AG1092" s="61" t="s">
        <v>1958</v>
      </c>
      <c r="AH1092" s="61" t="s">
        <v>1702</v>
      </c>
      <c r="AI1092" s="61">
        <v>0</v>
      </c>
      <c r="AJ1092" s="61" t="s">
        <v>7063</v>
      </c>
      <c r="AK1092" s="62">
        <v>2026</v>
      </c>
      <c r="AL1092" s="62">
        <v>4</v>
      </c>
      <c r="AM1092" s="62">
        <v>0</v>
      </c>
      <c r="AN1092" s="62">
        <v>1</v>
      </c>
      <c r="AO1092" s="62">
        <v>0</v>
      </c>
      <c r="AP1092" s="61" t="s">
        <v>1702</v>
      </c>
      <c r="AQ1092" s="61" t="s">
        <v>1702</v>
      </c>
      <c r="AR1092" s="61" t="s">
        <v>1702</v>
      </c>
      <c r="AS1092" s="61" t="s">
        <v>5449</v>
      </c>
      <c r="AT1092" s="61" t="s">
        <v>1702</v>
      </c>
      <c r="AU1092" s="61" t="b">
        <v>1</v>
      </c>
      <c r="AV1092" s="61" t="b">
        <v>0</v>
      </c>
      <c r="AW1092" s="61" t="s">
        <v>1702</v>
      </c>
      <c r="AX1092" s="61" t="s">
        <v>1702</v>
      </c>
      <c r="AY1092" s="61">
        <v>0</v>
      </c>
      <c r="AZ1092" s="61">
        <v>0</v>
      </c>
      <c r="BA1092" s="61">
        <v>0</v>
      </c>
      <c r="BB1092" s="61" t="s">
        <v>5457</v>
      </c>
      <c r="BC1092" s="61">
        <v>12</v>
      </c>
      <c r="BD1092" s="61" t="b">
        <v>0</v>
      </c>
      <c r="BH1092" s="47" t="s">
        <v>1197</v>
      </c>
      <c r="BI1092" s="47" t="str">
        <f t="shared" si="33"/>
        <v>Z08</v>
      </c>
      <c r="BJ1092" s="47">
        <v>1219</v>
      </c>
    </row>
    <row r="1093" spans="1:62" hidden="1">
      <c r="A1093" s="61" t="b">
        <v>0</v>
      </c>
      <c r="B1093" s="62">
        <v>13515</v>
      </c>
      <c r="C1093" s="61" t="s">
        <v>1702</v>
      </c>
      <c r="D1093" s="61" t="s">
        <v>5460</v>
      </c>
      <c r="E1093" s="61" t="s">
        <v>7412</v>
      </c>
      <c r="F1093" s="61" t="s">
        <v>1702</v>
      </c>
      <c r="G1093" s="62" t="s">
        <v>1702</v>
      </c>
      <c r="H1093" s="61" t="s">
        <v>1702</v>
      </c>
      <c r="I1093" s="61" t="s">
        <v>1675</v>
      </c>
      <c r="J1093" s="61" t="s">
        <v>5461</v>
      </c>
      <c r="K1093" s="61" t="s">
        <v>7412</v>
      </c>
      <c r="L1093" s="61" t="s">
        <v>2032</v>
      </c>
      <c r="M1093" s="61" t="s">
        <v>1894</v>
      </c>
      <c r="N1093" s="61" t="s">
        <v>1702</v>
      </c>
      <c r="O1093" s="61" t="s">
        <v>1947</v>
      </c>
      <c r="P1093" s="61">
        <v>0.7</v>
      </c>
      <c r="Q1093" s="61">
        <v>25</v>
      </c>
      <c r="R1093" s="61">
        <v>0</v>
      </c>
      <c r="S1093" s="61" t="s">
        <v>4367</v>
      </c>
      <c r="T1093" s="61" t="s">
        <v>4367</v>
      </c>
      <c r="U1093" s="61" t="s">
        <v>2041</v>
      </c>
      <c r="V1093" s="61" t="s">
        <v>7413</v>
      </c>
      <c r="W1093" s="61" t="s">
        <v>1938</v>
      </c>
      <c r="X1093" s="61" t="s">
        <v>1447</v>
      </c>
      <c r="Y1093" s="61" t="s">
        <v>5407</v>
      </c>
      <c r="Z1093" s="62">
        <v>1</v>
      </c>
      <c r="AA1093" s="61">
        <v>77</v>
      </c>
      <c r="AB1093" s="62">
        <v>1</v>
      </c>
      <c r="AC1093" s="61">
        <v>77</v>
      </c>
      <c r="AD1093" s="62">
        <v>1</v>
      </c>
      <c r="AE1093" s="61">
        <v>77</v>
      </c>
      <c r="AF1093" s="61" t="s">
        <v>3587</v>
      </c>
      <c r="AG1093" s="61" t="s">
        <v>4581</v>
      </c>
      <c r="AH1093" s="61" t="s">
        <v>1702</v>
      </c>
      <c r="AI1093" s="61">
        <v>0</v>
      </c>
      <c r="AJ1093" s="61" t="s">
        <v>7063</v>
      </c>
      <c r="AK1093" s="62">
        <v>2026</v>
      </c>
      <c r="AL1093" s="62">
        <v>4</v>
      </c>
      <c r="AM1093" s="62">
        <v>0</v>
      </c>
      <c r="AN1093" s="62">
        <v>1</v>
      </c>
      <c r="AO1093" s="62">
        <v>0</v>
      </c>
      <c r="AP1093" s="61" t="s">
        <v>1702</v>
      </c>
      <c r="AQ1093" s="61" t="s">
        <v>1702</v>
      </c>
      <c r="AR1093" s="61" t="s">
        <v>1702</v>
      </c>
      <c r="AS1093" s="61" t="s">
        <v>5449</v>
      </c>
      <c r="AT1093" s="61" t="s">
        <v>1702</v>
      </c>
      <c r="AU1093" s="61" t="b">
        <v>1</v>
      </c>
      <c r="AV1093" s="61" t="b">
        <v>0</v>
      </c>
      <c r="AW1093" s="61" t="s">
        <v>1702</v>
      </c>
      <c r="AX1093" s="61" t="s">
        <v>1702</v>
      </c>
      <c r="AY1093" s="61">
        <v>0</v>
      </c>
      <c r="AZ1093" s="61">
        <v>0</v>
      </c>
      <c r="BA1093" s="61">
        <v>0</v>
      </c>
      <c r="BB1093" s="61" t="s">
        <v>5457</v>
      </c>
      <c r="BC1093" s="61">
        <v>12</v>
      </c>
      <c r="BD1093" s="61" t="b">
        <v>0</v>
      </c>
      <c r="BH1093" s="47" t="s">
        <v>1197</v>
      </c>
      <c r="BI1093" s="47" t="str">
        <f t="shared" si="33"/>
        <v>Z08</v>
      </c>
      <c r="BJ1093" s="47">
        <v>1219</v>
      </c>
    </row>
    <row r="1094" spans="1:62" hidden="1">
      <c r="A1094" s="61" t="b">
        <v>0</v>
      </c>
      <c r="B1094" s="62">
        <v>13516</v>
      </c>
      <c r="C1094" s="61" t="s">
        <v>1702</v>
      </c>
      <c r="D1094" s="61" t="s">
        <v>5462</v>
      </c>
      <c r="E1094" s="61" t="s">
        <v>7414</v>
      </c>
      <c r="F1094" s="61" t="s">
        <v>5489</v>
      </c>
      <c r="G1094" s="62" t="s">
        <v>1702</v>
      </c>
      <c r="H1094" s="61" t="s">
        <v>571</v>
      </c>
      <c r="I1094" s="61" t="s">
        <v>1675</v>
      </c>
      <c r="J1094" s="61" t="s">
        <v>5463</v>
      </c>
      <c r="K1094" s="61" t="s">
        <v>7414</v>
      </c>
      <c r="L1094" s="61" t="s">
        <v>2032</v>
      </c>
      <c r="M1094" s="61" t="s">
        <v>1894</v>
      </c>
      <c r="N1094" s="61" t="s">
        <v>1702</v>
      </c>
      <c r="O1094" s="61" t="s">
        <v>1947</v>
      </c>
      <c r="P1094" s="61">
        <v>0.7</v>
      </c>
      <c r="Q1094" s="61">
        <v>264.7</v>
      </c>
      <c r="R1094" s="61">
        <v>237.7</v>
      </c>
      <c r="S1094" s="61" t="s">
        <v>6396</v>
      </c>
      <c r="T1094" s="61" t="s">
        <v>1702</v>
      </c>
      <c r="U1094" s="61" t="s">
        <v>2041</v>
      </c>
      <c r="V1094" s="61" t="s">
        <v>7415</v>
      </c>
      <c r="W1094" s="61" t="s">
        <v>1938</v>
      </c>
      <c r="X1094" s="61" t="s">
        <v>1447</v>
      </c>
      <c r="Y1094" s="61" t="s">
        <v>5407</v>
      </c>
      <c r="Z1094" s="62">
        <v>500</v>
      </c>
      <c r="AA1094" s="61">
        <v>176</v>
      </c>
      <c r="AB1094" s="62">
        <v>500</v>
      </c>
      <c r="AC1094" s="61">
        <v>176</v>
      </c>
      <c r="AD1094" s="62">
        <v>500</v>
      </c>
      <c r="AE1094" s="61">
        <v>176</v>
      </c>
      <c r="AF1094" s="61" t="s">
        <v>2071</v>
      </c>
      <c r="AG1094" s="61" t="s">
        <v>1959</v>
      </c>
      <c r="AH1094" s="61" t="s">
        <v>1702</v>
      </c>
      <c r="AI1094" s="61">
        <v>0</v>
      </c>
      <c r="AJ1094" s="61" t="s">
        <v>6600</v>
      </c>
      <c r="AK1094" s="62">
        <v>2026</v>
      </c>
      <c r="AL1094" s="62">
        <v>4</v>
      </c>
      <c r="AM1094" s="62">
        <v>0</v>
      </c>
      <c r="AN1094" s="62">
        <v>0</v>
      </c>
      <c r="AO1094" s="62">
        <v>28</v>
      </c>
      <c r="AP1094" s="61" t="s">
        <v>571</v>
      </c>
      <c r="AQ1094" s="61" t="s">
        <v>1221</v>
      </c>
      <c r="AR1094" s="61" t="s">
        <v>6397</v>
      </c>
      <c r="AS1094" s="61" t="s">
        <v>5411</v>
      </c>
      <c r="AT1094" s="61" t="s">
        <v>1702</v>
      </c>
      <c r="AU1094" s="61" t="b">
        <v>1</v>
      </c>
      <c r="AV1094" s="61" t="b">
        <v>0</v>
      </c>
      <c r="AW1094" s="61" t="s">
        <v>1702</v>
      </c>
      <c r="AX1094" s="61" t="s">
        <v>1702</v>
      </c>
      <c r="AY1094" s="61">
        <v>0</v>
      </c>
      <c r="AZ1094" s="61">
        <v>0</v>
      </c>
      <c r="BA1094" s="61">
        <v>0</v>
      </c>
      <c r="BB1094" s="61" t="s">
        <v>5457</v>
      </c>
      <c r="BC1094" s="61">
        <v>12</v>
      </c>
      <c r="BD1094" s="61" t="b">
        <v>0</v>
      </c>
      <c r="BH1094" s="47" t="s">
        <v>1197</v>
      </c>
      <c r="BI1094" s="47" t="str">
        <f t="shared" ref="BI1094:BI1157" si="34">RIGHT(O1094,3)</f>
        <v>Z08</v>
      </c>
      <c r="BJ1094" s="47">
        <v>1219</v>
      </c>
    </row>
    <row r="1095" spans="1:62" hidden="1">
      <c r="A1095" s="61" t="b">
        <v>0</v>
      </c>
      <c r="B1095" s="62">
        <v>13517</v>
      </c>
      <c r="C1095" s="61" t="s">
        <v>1702</v>
      </c>
      <c r="D1095" s="61" t="s">
        <v>5462</v>
      </c>
      <c r="E1095" s="61" t="s">
        <v>7416</v>
      </c>
      <c r="F1095" s="61" t="s">
        <v>5489</v>
      </c>
      <c r="G1095" s="62" t="s">
        <v>1702</v>
      </c>
      <c r="H1095" s="61" t="s">
        <v>571</v>
      </c>
      <c r="I1095" s="61" t="s">
        <v>1675</v>
      </c>
      <c r="J1095" s="61" t="s">
        <v>5463</v>
      </c>
      <c r="K1095" s="61" t="s">
        <v>7416</v>
      </c>
      <c r="L1095" s="61" t="s">
        <v>2032</v>
      </c>
      <c r="M1095" s="61" t="s">
        <v>1894</v>
      </c>
      <c r="N1095" s="61" t="s">
        <v>1702</v>
      </c>
      <c r="O1095" s="61" t="s">
        <v>1947</v>
      </c>
      <c r="P1095" s="61">
        <v>0.7</v>
      </c>
      <c r="Q1095" s="61">
        <v>264.7</v>
      </c>
      <c r="R1095" s="61">
        <v>237.7</v>
      </c>
      <c r="S1095" s="61" t="s">
        <v>6396</v>
      </c>
      <c r="T1095" s="61" t="s">
        <v>1702</v>
      </c>
      <c r="U1095" s="61" t="s">
        <v>2041</v>
      </c>
      <c r="V1095" s="61" t="s">
        <v>7415</v>
      </c>
      <c r="W1095" s="61" t="s">
        <v>1938</v>
      </c>
      <c r="X1095" s="61" t="s">
        <v>1447</v>
      </c>
      <c r="Y1095" s="61" t="s">
        <v>5407</v>
      </c>
      <c r="Z1095" s="62">
        <v>467</v>
      </c>
      <c r="AA1095" s="61">
        <v>164</v>
      </c>
      <c r="AB1095" s="62">
        <v>467</v>
      </c>
      <c r="AC1095" s="61">
        <v>164</v>
      </c>
      <c r="AD1095" s="62">
        <v>467</v>
      </c>
      <c r="AE1095" s="61">
        <v>164</v>
      </c>
      <c r="AF1095" s="61" t="s">
        <v>2071</v>
      </c>
      <c r="AG1095" s="61" t="s">
        <v>1959</v>
      </c>
      <c r="AH1095" s="61" t="s">
        <v>1702</v>
      </c>
      <c r="AI1095" s="61">
        <v>0</v>
      </c>
      <c r="AJ1095" s="61" t="s">
        <v>6600</v>
      </c>
      <c r="AK1095" s="62">
        <v>2026</v>
      </c>
      <c r="AL1095" s="62">
        <v>4</v>
      </c>
      <c r="AM1095" s="62">
        <v>0</v>
      </c>
      <c r="AN1095" s="62">
        <v>0</v>
      </c>
      <c r="AO1095" s="62">
        <v>28</v>
      </c>
      <c r="AP1095" s="61" t="s">
        <v>571</v>
      </c>
      <c r="AQ1095" s="61" t="s">
        <v>1221</v>
      </c>
      <c r="AR1095" s="61" t="s">
        <v>6397</v>
      </c>
      <c r="AS1095" s="61" t="s">
        <v>5411</v>
      </c>
      <c r="AT1095" s="61" t="s">
        <v>1702</v>
      </c>
      <c r="AU1095" s="61" t="b">
        <v>1</v>
      </c>
      <c r="AV1095" s="61" t="b">
        <v>0</v>
      </c>
      <c r="AW1095" s="61" t="s">
        <v>1702</v>
      </c>
      <c r="AX1095" s="61" t="s">
        <v>1702</v>
      </c>
      <c r="AY1095" s="61">
        <v>0</v>
      </c>
      <c r="AZ1095" s="61">
        <v>0</v>
      </c>
      <c r="BA1095" s="61">
        <v>0</v>
      </c>
      <c r="BB1095" s="61" t="s">
        <v>5457</v>
      </c>
      <c r="BC1095" s="61">
        <v>12</v>
      </c>
      <c r="BD1095" s="61" t="b">
        <v>0</v>
      </c>
      <c r="BH1095" s="47" t="s">
        <v>1197</v>
      </c>
      <c r="BI1095" s="47" t="str">
        <f t="shared" si="34"/>
        <v>Z08</v>
      </c>
      <c r="BJ1095" s="47">
        <v>1219</v>
      </c>
    </row>
    <row r="1096" spans="1:62" hidden="1">
      <c r="A1096" s="61" t="b">
        <v>0</v>
      </c>
      <c r="B1096" s="62">
        <v>13518</v>
      </c>
      <c r="C1096" s="61" t="s">
        <v>1702</v>
      </c>
      <c r="D1096" s="61" t="s">
        <v>5462</v>
      </c>
      <c r="E1096" s="61" t="s">
        <v>7417</v>
      </c>
      <c r="F1096" s="61" t="s">
        <v>5561</v>
      </c>
      <c r="G1096" s="62" t="s">
        <v>1702</v>
      </c>
      <c r="H1096" s="61" t="s">
        <v>1088</v>
      </c>
      <c r="I1096" s="61" t="s">
        <v>1675</v>
      </c>
      <c r="J1096" s="61" t="s">
        <v>5463</v>
      </c>
      <c r="K1096" s="61" t="s">
        <v>7417</v>
      </c>
      <c r="L1096" s="61" t="s">
        <v>2032</v>
      </c>
      <c r="M1096" s="61" t="s">
        <v>1894</v>
      </c>
      <c r="N1096" s="61" t="s">
        <v>1702</v>
      </c>
      <c r="O1096" s="61" t="s">
        <v>1947</v>
      </c>
      <c r="P1096" s="61">
        <v>0.7</v>
      </c>
      <c r="Q1096" s="61">
        <v>465</v>
      </c>
      <c r="R1096" s="61">
        <v>330</v>
      </c>
      <c r="S1096" s="61" t="s">
        <v>5030</v>
      </c>
      <c r="T1096" s="61" t="s">
        <v>1702</v>
      </c>
      <c r="U1096" s="61" t="s">
        <v>2041</v>
      </c>
      <c r="V1096" s="61" t="s">
        <v>7418</v>
      </c>
      <c r="W1096" s="61" t="s">
        <v>1938</v>
      </c>
      <c r="X1096" s="61" t="s">
        <v>1447</v>
      </c>
      <c r="Y1096" s="61" t="s">
        <v>5407</v>
      </c>
      <c r="Z1096" s="62">
        <v>300</v>
      </c>
      <c r="AA1096" s="61">
        <v>258</v>
      </c>
      <c r="AB1096" s="62">
        <v>300</v>
      </c>
      <c r="AC1096" s="61">
        <v>258</v>
      </c>
      <c r="AD1096" s="62">
        <v>300</v>
      </c>
      <c r="AE1096" s="61">
        <v>258</v>
      </c>
      <c r="AF1096" s="61" t="s">
        <v>3881</v>
      </c>
      <c r="AG1096" s="61" t="s">
        <v>1959</v>
      </c>
      <c r="AH1096" s="61" t="s">
        <v>1702</v>
      </c>
      <c r="AI1096" s="61">
        <v>0</v>
      </c>
      <c r="AJ1096" s="61" t="s">
        <v>6792</v>
      </c>
      <c r="AK1096" s="62">
        <v>2026</v>
      </c>
      <c r="AL1096" s="62">
        <v>4</v>
      </c>
      <c r="AM1096" s="62">
        <v>0</v>
      </c>
      <c r="AN1096" s="62">
        <v>0</v>
      </c>
      <c r="AO1096" s="62">
        <v>27</v>
      </c>
      <c r="AP1096" s="61" t="s">
        <v>1088</v>
      </c>
      <c r="AQ1096" s="61" t="s">
        <v>1221</v>
      </c>
      <c r="AR1096" s="61" t="s">
        <v>5033</v>
      </c>
      <c r="AS1096" s="61" t="s">
        <v>5411</v>
      </c>
      <c r="AT1096" s="61" t="s">
        <v>1702</v>
      </c>
      <c r="AU1096" s="61" t="b">
        <v>1</v>
      </c>
      <c r="AV1096" s="61" t="b">
        <v>0</v>
      </c>
      <c r="AW1096" s="61" t="s">
        <v>1702</v>
      </c>
      <c r="AX1096" s="61" t="s">
        <v>1702</v>
      </c>
      <c r="AY1096" s="61">
        <v>0</v>
      </c>
      <c r="AZ1096" s="61">
        <v>0</v>
      </c>
      <c r="BA1096" s="61">
        <v>0</v>
      </c>
      <c r="BB1096" s="61" t="s">
        <v>5457</v>
      </c>
      <c r="BC1096" s="61">
        <v>12</v>
      </c>
      <c r="BD1096" s="61" t="b">
        <v>0</v>
      </c>
      <c r="BH1096" s="47" t="s">
        <v>1197</v>
      </c>
      <c r="BI1096" s="47" t="str">
        <f t="shared" si="34"/>
        <v>Z08</v>
      </c>
      <c r="BJ1096" s="47">
        <v>1219</v>
      </c>
    </row>
    <row r="1097" spans="1:62" hidden="1">
      <c r="A1097" s="61" t="b">
        <v>0</v>
      </c>
      <c r="B1097" s="62">
        <v>13519</v>
      </c>
      <c r="C1097" s="61" t="s">
        <v>1702</v>
      </c>
      <c r="D1097" s="61" t="s">
        <v>5462</v>
      </c>
      <c r="E1097" s="61" t="s">
        <v>7419</v>
      </c>
      <c r="F1097" s="61" t="s">
        <v>6204</v>
      </c>
      <c r="G1097" s="62" t="s">
        <v>1702</v>
      </c>
      <c r="H1097" s="61" t="s">
        <v>1088</v>
      </c>
      <c r="I1097" s="61" t="s">
        <v>1675</v>
      </c>
      <c r="J1097" s="61" t="s">
        <v>5463</v>
      </c>
      <c r="K1097" s="61" t="s">
        <v>7419</v>
      </c>
      <c r="L1097" s="61" t="s">
        <v>2032</v>
      </c>
      <c r="M1097" s="61" t="s">
        <v>1894</v>
      </c>
      <c r="N1097" s="61" t="s">
        <v>1702</v>
      </c>
      <c r="O1097" s="61" t="s">
        <v>1947</v>
      </c>
      <c r="P1097" s="61">
        <v>0.7</v>
      </c>
      <c r="Q1097" s="61">
        <v>465</v>
      </c>
      <c r="R1097" s="61">
        <v>330</v>
      </c>
      <c r="S1097" s="61" t="s">
        <v>5030</v>
      </c>
      <c r="T1097" s="61" t="s">
        <v>5031</v>
      </c>
      <c r="U1097" s="61" t="s">
        <v>2041</v>
      </c>
      <c r="V1097" s="61" t="s">
        <v>7420</v>
      </c>
      <c r="W1097" s="61" t="s">
        <v>1938</v>
      </c>
      <c r="X1097" s="61" t="s">
        <v>1447</v>
      </c>
      <c r="Y1097" s="61" t="s">
        <v>5407</v>
      </c>
      <c r="Z1097" s="62">
        <v>134</v>
      </c>
      <c r="AA1097" s="61">
        <v>115</v>
      </c>
      <c r="AB1097" s="62">
        <v>134</v>
      </c>
      <c r="AC1097" s="61">
        <v>115</v>
      </c>
      <c r="AD1097" s="62">
        <v>134</v>
      </c>
      <c r="AE1097" s="61">
        <v>115</v>
      </c>
      <c r="AF1097" s="61" t="s">
        <v>2070</v>
      </c>
      <c r="AG1097" s="61" t="s">
        <v>1959</v>
      </c>
      <c r="AH1097" s="61" t="s">
        <v>1702</v>
      </c>
      <c r="AI1097" s="61">
        <v>0</v>
      </c>
      <c r="AJ1097" s="61" t="s">
        <v>6748</v>
      </c>
      <c r="AK1097" s="62">
        <v>2026</v>
      </c>
      <c r="AL1097" s="62">
        <v>4</v>
      </c>
      <c r="AM1097" s="62">
        <v>0</v>
      </c>
      <c r="AN1097" s="62">
        <v>0</v>
      </c>
      <c r="AO1097" s="62">
        <v>18</v>
      </c>
      <c r="AP1097" s="61" t="s">
        <v>1088</v>
      </c>
      <c r="AQ1097" s="61" t="s">
        <v>1221</v>
      </c>
      <c r="AR1097" s="61" t="s">
        <v>5033</v>
      </c>
      <c r="AS1097" s="61" t="s">
        <v>5411</v>
      </c>
      <c r="AT1097" s="61" t="s">
        <v>1702</v>
      </c>
      <c r="AU1097" s="61" t="b">
        <v>1</v>
      </c>
      <c r="AV1097" s="61" t="b">
        <v>0</v>
      </c>
      <c r="AW1097" s="61" t="s">
        <v>1702</v>
      </c>
      <c r="AX1097" s="61" t="s">
        <v>1702</v>
      </c>
      <c r="AY1097" s="61">
        <v>0</v>
      </c>
      <c r="AZ1097" s="61">
        <v>0</v>
      </c>
      <c r="BA1097" s="61">
        <v>0</v>
      </c>
      <c r="BB1097" s="61" t="s">
        <v>5457</v>
      </c>
      <c r="BC1097" s="61">
        <v>12</v>
      </c>
      <c r="BD1097" s="61" t="b">
        <v>0</v>
      </c>
      <c r="BH1097" s="47" t="s">
        <v>1197</v>
      </c>
      <c r="BI1097" s="47" t="str">
        <f t="shared" si="34"/>
        <v>Z08</v>
      </c>
      <c r="BJ1097" s="47">
        <v>1219</v>
      </c>
    </row>
    <row r="1098" spans="1:62" hidden="1">
      <c r="A1098" s="61" t="b">
        <v>0</v>
      </c>
      <c r="B1098" s="62">
        <v>13520</v>
      </c>
      <c r="C1098" s="61" t="s">
        <v>1702</v>
      </c>
      <c r="D1098" s="61" t="s">
        <v>5462</v>
      </c>
      <c r="E1098" s="61" t="s">
        <v>7421</v>
      </c>
      <c r="F1098" s="61" t="s">
        <v>6224</v>
      </c>
      <c r="G1098" s="62" t="s">
        <v>1702</v>
      </c>
      <c r="H1098" s="61" t="s">
        <v>161</v>
      </c>
      <c r="I1098" s="61" t="s">
        <v>1675</v>
      </c>
      <c r="J1098" s="61" t="s">
        <v>5463</v>
      </c>
      <c r="K1098" s="61" t="s">
        <v>7421</v>
      </c>
      <c r="L1098" s="61" t="s">
        <v>2032</v>
      </c>
      <c r="M1098" s="61" t="s">
        <v>1894</v>
      </c>
      <c r="N1098" s="61" t="s">
        <v>1702</v>
      </c>
      <c r="O1098" s="61" t="s">
        <v>1947</v>
      </c>
      <c r="P1098" s="61">
        <v>0.7</v>
      </c>
      <c r="Q1098" s="61">
        <v>295</v>
      </c>
      <c r="R1098" s="61">
        <v>390</v>
      </c>
      <c r="S1098" s="61" t="s">
        <v>6130</v>
      </c>
      <c r="T1098" s="61" t="s">
        <v>1702</v>
      </c>
      <c r="U1098" s="61" t="s">
        <v>2041</v>
      </c>
      <c r="V1098" s="61" t="s">
        <v>7422</v>
      </c>
      <c r="W1098" s="61" t="s">
        <v>1938</v>
      </c>
      <c r="X1098" s="61" t="s">
        <v>1447</v>
      </c>
      <c r="Y1098" s="61" t="s">
        <v>5407</v>
      </c>
      <c r="Z1098" s="62">
        <v>417</v>
      </c>
      <c r="AA1098" s="61">
        <v>272</v>
      </c>
      <c r="AB1098" s="62">
        <v>417</v>
      </c>
      <c r="AC1098" s="61">
        <v>272</v>
      </c>
      <c r="AD1098" s="62">
        <v>417</v>
      </c>
      <c r="AE1098" s="61">
        <v>272</v>
      </c>
      <c r="AF1098" s="61" t="s">
        <v>3881</v>
      </c>
      <c r="AG1098" s="61" t="s">
        <v>1959</v>
      </c>
      <c r="AH1098" s="61" t="s">
        <v>1702</v>
      </c>
      <c r="AI1098" s="61">
        <v>0</v>
      </c>
      <c r="AJ1098" s="61" t="s">
        <v>6748</v>
      </c>
      <c r="AK1098" s="62">
        <v>2026</v>
      </c>
      <c r="AL1098" s="62">
        <v>4</v>
      </c>
      <c r="AM1098" s="62">
        <v>0</v>
      </c>
      <c r="AN1098" s="62">
        <v>0</v>
      </c>
      <c r="AO1098" s="62">
        <v>18</v>
      </c>
      <c r="AP1098" s="61" t="s">
        <v>161</v>
      </c>
      <c r="AQ1098" s="61" t="s">
        <v>1221</v>
      </c>
      <c r="AR1098" s="61" t="s">
        <v>6131</v>
      </c>
      <c r="AS1098" s="61" t="s">
        <v>5411</v>
      </c>
      <c r="AT1098" s="61" t="s">
        <v>1702</v>
      </c>
      <c r="AU1098" s="61" t="b">
        <v>1</v>
      </c>
      <c r="AV1098" s="61" t="b">
        <v>0</v>
      </c>
      <c r="AW1098" s="61" t="s">
        <v>1702</v>
      </c>
      <c r="AX1098" s="61" t="s">
        <v>1702</v>
      </c>
      <c r="AY1098" s="61">
        <v>0</v>
      </c>
      <c r="AZ1098" s="61">
        <v>0</v>
      </c>
      <c r="BA1098" s="61">
        <v>0</v>
      </c>
      <c r="BB1098" s="61" t="s">
        <v>5457</v>
      </c>
      <c r="BC1098" s="61">
        <v>12</v>
      </c>
      <c r="BD1098" s="61" t="b">
        <v>0</v>
      </c>
      <c r="BH1098" s="47" t="s">
        <v>1197</v>
      </c>
      <c r="BI1098" s="47" t="str">
        <f t="shared" si="34"/>
        <v>Z08</v>
      </c>
      <c r="BJ1098" s="47">
        <v>1219</v>
      </c>
    </row>
    <row r="1099" spans="1:62" hidden="1">
      <c r="A1099" s="61" t="b">
        <v>0</v>
      </c>
      <c r="B1099" s="62">
        <v>13521</v>
      </c>
      <c r="C1099" s="61" t="s">
        <v>1702</v>
      </c>
      <c r="D1099" s="61" t="s">
        <v>5464</v>
      </c>
      <c r="E1099" s="61" t="s">
        <v>7423</v>
      </c>
      <c r="F1099" s="61" t="s">
        <v>1702</v>
      </c>
      <c r="G1099" s="62" t="s">
        <v>1702</v>
      </c>
      <c r="H1099" s="61" t="s">
        <v>1702</v>
      </c>
      <c r="I1099" s="61" t="s">
        <v>1675</v>
      </c>
      <c r="J1099" s="61" t="s">
        <v>5465</v>
      </c>
      <c r="K1099" s="61" t="s">
        <v>7423</v>
      </c>
      <c r="L1099" s="61" t="s">
        <v>2032</v>
      </c>
      <c r="M1099" s="61" t="s">
        <v>1894</v>
      </c>
      <c r="N1099" s="61" t="s">
        <v>1702</v>
      </c>
      <c r="O1099" s="61" t="s">
        <v>1947</v>
      </c>
      <c r="P1099" s="61">
        <v>0.7</v>
      </c>
      <c r="Q1099" s="61">
        <v>25</v>
      </c>
      <c r="R1099" s="61">
        <v>0</v>
      </c>
      <c r="S1099" s="61" t="s">
        <v>4367</v>
      </c>
      <c r="T1099" s="61" t="s">
        <v>4367</v>
      </c>
      <c r="U1099" s="61" t="s">
        <v>2041</v>
      </c>
      <c r="V1099" s="61" t="s">
        <v>7424</v>
      </c>
      <c r="W1099" s="61" t="s">
        <v>1938</v>
      </c>
      <c r="X1099" s="61" t="s">
        <v>1447</v>
      </c>
      <c r="Y1099" s="61" t="s">
        <v>5407</v>
      </c>
      <c r="Z1099" s="62">
        <v>1</v>
      </c>
      <c r="AA1099" s="61">
        <v>68</v>
      </c>
      <c r="AB1099" s="62">
        <v>1</v>
      </c>
      <c r="AC1099" s="61">
        <v>68</v>
      </c>
      <c r="AD1099" s="62">
        <v>1</v>
      </c>
      <c r="AE1099" s="61">
        <v>68</v>
      </c>
      <c r="AF1099" s="61" t="s">
        <v>5100</v>
      </c>
      <c r="AG1099" s="61" t="s">
        <v>1959</v>
      </c>
      <c r="AH1099" s="61" t="s">
        <v>1702</v>
      </c>
      <c r="AI1099" s="61">
        <v>0</v>
      </c>
      <c r="AJ1099" s="61" t="s">
        <v>6600</v>
      </c>
      <c r="AK1099" s="62">
        <v>2026</v>
      </c>
      <c r="AL1099" s="62">
        <v>4</v>
      </c>
      <c r="AM1099" s="62">
        <v>0</v>
      </c>
      <c r="AN1099" s="62">
        <v>0</v>
      </c>
      <c r="AO1099" s="62">
        <v>28</v>
      </c>
      <c r="AP1099" s="61" t="s">
        <v>1702</v>
      </c>
      <c r="AQ1099" s="61" t="s">
        <v>1702</v>
      </c>
      <c r="AR1099" s="61" t="s">
        <v>1702</v>
      </c>
      <c r="AS1099" s="61" t="s">
        <v>5456</v>
      </c>
      <c r="AT1099" s="61" t="s">
        <v>1702</v>
      </c>
      <c r="AU1099" s="61" t="b">
        <v>1</v>
      </c>
      <c r="AV1099" s="61" t="b">
        <v>0</v>
      </c>
      <c r="AW1099" s="61" t="s">
        <v>1702</v>
      </c>
      <c r="AX1099" s="61" t="s">
        <v>1702</v>
      </c>
      <c r="AY1099" s="61">
        <v>0</v>
      </c>
      <c r="AZ1099" s="61">
        <v>0</v>
      </c>
      <c r="BA1099" s="61">
        <v>0</v>
      </c>
      <c r="BB1099" s="61" t="s">
        <v>5457</v>
      </c>
      <c r="BC1099" s="61">
        <v>12</v>
      </c>
      <c r="BD1099" s="61" t="b">
        <v>0</v>
      </c>
      <c r="BH1099" s="47" t="s">
        <v>1197</v>
      </c>
      <c r="BI1099" s="47" t="str">
        <f t="shared" si="34"/>
        <v>Z08</v>
      </c>
      <c r="BJ1099" s="47">
        <v>1219</v>
      </c>
    </row>
    <row r="1100" spans="1:62" hidden="1">
      <c r="A1100" s="61" t="b">
        <v>0</v>
      </c>
      <c r="B1100" s="62">
        <v>13522</v>
      </c>
      <c r="C1100" s="61" t="s">
        <v>1702</v>
      </c>
      <c r="D1100" s="61" t="s">
        <v>5464</v>
      </c>
      <c r="E1100" s="61" t="s">
        <v>7425</v>
      </c>
      <c r="F1100" s="61" t="s">
        <v>1702</v>
      </c>
      <c r="G1100" s="62" t="s">
        <v>1702</v>
      </c>
      <c r="H1100" s="61" t="s">
        <v>1702</v>
      </c>
      <c r="I1100" s="61" t="s">
        <v>1675</v>
      </c>
      <c r="J1100" s="61" t="s">
        <v>5465</v>
      </c>
      <c r="K1100" s="61" t="s">
        <v>7425</v>
      </c>
      <c r="L1100" s="61" t="s">
        <v>2032</v>
      </c>
      <c r="M1100" s="61" t="s">
        <v>1894</v>
      </c>
      <c r="N1100" s="61" t="s">
        <v>1702</v>
      </c>
      <c r="O1100" s="61" t="s">
        <v>1947</v>
      </c>
      <c r="P1100" s="61">
        <v>0.7</v>
      </c>
      <c r="Q1100" s="61">
        <v>25</v>
      </c>
      <c r="R1100" s="61">
        <v>0</v>
      </c>
      <c r="S1100" s="61" t="s">
        <v>4367</v>
      </c>
      <c r="T1100" s="61" t="s">
        <v>4367</v>
      </c>
      <c r="U1100" s="61" t="s">
        <v>2041</v>
      </c>
      <c r="V1100" s="61" t="s">
        <v>7424</v>
      </c>
      <c r="W1100" s="61" t="s">
        <v>1938</v>
      </c>
      <c r="X1100" s="61" t="s">
        <v>1447</v>
      </c>
      <c r="Y1100" s="61" t="s">
        <v>5407</v>
      </c>
      <c r="Z1100" s="62">
        <v>1</v>
      </c>
      <c r="AA1100" s="61">
        <v>68</v>
      </c>
      <c r="AB1100" s="62">
        <v>1</v>
      </c>
      <c r="AC1100" s="61">
        <v>68</v>
      </c>
      <c r="AD1100" s="62">
        <v>1</v>
      </c>
      <c r="AE1100" s="61">
        <v>68</v>
      </c>
      <c r="AF1100" s="61" t="s">
        <v>5100</v>
      </c>
      <c r="AG1100" s="61" t="s">
        <v>1959</v>
      </c>
      <c r="AH1100" s="61" t="s">
        <v>1702</v>
      </c>
      <c r="AI1100" s="61">
        <v>0</v>
      </c>
      <c r="AJ1100" s="61" t="s">
        <v>6600</v>
      </c>
      <c r="AK1100" s="62">
        <v>2026</v>
      </c>
      <c r="AL1100" s="62">
        <v>4</v>
      </c>
      <c r="AM1100" s="62">
        <v>0</v>
      </c>
      <c r="AN1100" s="62">
        <v>0</v>
      </c>
      <c r="AO1100" s="62">
        <v>28</v>
      </c>
      <c r="AP1100" s="61" t="s">
        <v>1702</v>
      </c>
      <c r="AQ1100" s="61" t="s">
        <v>1702</v>
      </c>
      <c r="AR1100" s="61" t="s">
        <v>1702</v>
      </c>
      <c r="AS1100" s="61" t="s">
        <v>5456</v>
      </c>
      <c r="AT1100" s="61" t="s">
        <v>1702</v>
      </c>
      <c r="AU1100" s="61" t="b">
        <v>1</v>
      </c>
      <c r="AV1100" s="61" t="b">
        <v>0</v>
      </c>
      <c r="AW1100" s="61" t="s">
        <v>1702</v>
      </c>
      <c r="AX1100" s="61" t="s">
        <v>1702</v>
      </c>
      <c r="AY1100" s="61">
        <v>0</v>
      </c>
      <c r="AZ1100" s="61">
        <v>0</v>
      </c>
      <c r="BA1100" s="61">
        <v>0</v>
      </c>
      <c r="BB1100" s="61" t="s">
        <v>5457</v>
      </c>
      <c r="BC1100" s="61">
        <v>12</v>
      </c>
      <c r="BD1100" s="61" t="b">
        <v>0</v>
      </c>
      <c r="BH1100" s="47" t="s">
        <v>1197</v>
      </c>
      <c r="BI1100" s="47" t="str">
        <f t="shared" si="34"/>
        <v>Z08</v>
      </c>
      <c r="BJ1100" s="47">
        <v>1219</v>
      </c>
    </row>
    <row r="1101" spans="1:62" hidden="1">
      <c r="A1101" s="61" t="b">
        <v>0</v>
      </c>
      <c r="B1101" s="62">
        <v>13523</v>
      </c>
      <c r="C1101" s="61" t="s">
        <v>1702</v>
      </c>
      <c r="D1101" s="61" t="s">
        <v>5464</v>
      </c>
      <c r="E1101" s="61" t="s">
        <v>7426</v>
      </c>
      <c r="F1101" s="61" t="s">
        <v>1702</v>
      </c>
      <c r="G1101" s="62" t="s">
        <v>1702</v>
      </c>
      <c r="H1101" s="61" t="s">
        <v>1702</v>
      </c>
      <c r="I1101" s="61" t="s">
        <v>1675</v>
      </c>
      <c r="J1101" s="61" t="s">
        <v>5465</v>
      </c>
      <c r="K1101" s="61" t="s">
        <v>7426</v>
      </c>
      <c r="L1101" s="61" t="s">
        <v>2032</v>
      </c>
      <c r="M1101" s="61" t="s">
        <v>1894</v>
      </c>
      <c r="N1101" s="61" t="s">
        <v>1702</v>
      </c>
      <c r="O1101" s="61" t="s">
        <v>1947</v>
      </c>
      <c r="P1101" s="61">
        <v>0.7</v>
      </c>
      <c r="Q1101" s="61">
        <v>65</v>
      </c>
      <c r="R1101" s="61">
        <v>0</v>
      </c>
      <c r="S1101" s="61" t="s">
        <v>3589</v>
      </c>
      <c r="T1101" s="61" t="s">
        <v>3589</v>
      </c>
      <c r="U1101" s="61" t="s">
        <v>2041</v>
      </c>
      <c r="V1101" s="61" t="s">
        <v>7427</v>
      </c>
      <c r="W1101" s="61" t="s">
        <v>1938</v>
      </c>
      <c r="X1101" s="61" t="s">
        <v>1447</v>
      </c>
      <c r="Y1101" s="61" t="s">
        <v>5407</v>
      </c>
      <c r="Z1101" s="62">
        <v>1</v>
      </c>
      <c r="AA1101" s="61">
        <v>136</v>
      </c>
      <c r="AB1101" s="62">
        <v>1</v>
      </c>
      <c r="AC1101" s="61">
        <v>136</v>
      </c>
      <c r="AD1101" s="62">
        <v>1</v>
      </c>
      <c r="AE1101" s="61">
        <v>136</v>
      </c>
      <c r="AF1101" s="61" t="s">
        <v>5100</v>
      </c>
      <c r="AG1101" s="61" t="s">
        <v>1958</v>
      </c>
      <c r="AH1101" s="61" t="s">
        <v>1702</v>
      </c>
      <c r="AI1101" s="61">
        <v>0</v>
      </c>
      <c r="AJ1101" s="61" t="s">
        <v>6600</v>
      </c>
      <c r="AK1101" s="62">
        <v>2026</v>
      </c>
      <c r="AL1101" s="62">
        <v>4</v>
      </c>
      <c r="AM1101" s="62">
        <v>0</v>
      </c>
      <c r="AN1101" s="62">
        <v>0</v>
      </c>
      <c r="AO1101" s="62">
        <v>28</v>
      </c>
      <c r="AP1101" s="61" t="s">
        <v>1702</v>
      </c>
      <c r="AQ1101" s="61" t="s">
        <v>1702</v>
      </c>
      <c r="AR1101" s="61" t="s">
        <v>1702</v>
      </c>
      <c r="AS1101" s="61" t="s">
        <v>5456</v>
      </c>
      <c r="AT1101" s="61" t="s">
        <v>1702</v>
      </c>
      <c r="AU1101" s="61" t="b">
        <v>1</v>
      </c>
      <c r="AV1101" s="61" t="b">
        <v>0</v>
      </c>
      <c r="AW1101" s="61" t="s">
        <v>1702</v>
      </c>
      <c r="AX1101" s="61" t="s">
        <v>1702</v>
      </c>
      <c r="AY1101" s="61">
        <v>0</v>
      </c>
      <c r="AZ1101" s="61">
        <v>0</v>
      </c>
      <c r="BA1101" s="61">
        <v>0</v>
      </c>
      <c r="BB1101" s="61" t="s">
        <v>5457</v>
      </c>
      <c r="BC1101" s="61">
        <v>12</v>
      </c>
      <c r="BD1101" s="61" t="b">
        <v>0</v>
      </c>
      <c r="BH1101" s="47" t="s">
        <v>1197</v>
      </c>
      <c r="BI1101" s="47" t="str">
        <f t="shared" si="34"/>
        <v>Z08</v>
      </c>
      <c r="BJ1101" s="47">
        <v>1219</v>
      </c>
    </row>
    <row r="1102" spans="1:62" hidden="1">
      <c r="A1102" s="61" t="b">
        <v>0</v>
      </c>
      <c r="B1102" s="62">
        <v>13524</v>
      </c>
      <c r="C1102" s="61" t="s">
        <v>1702</v>
      </c>
      <c r="D1102" s="61" t="s">
        <v>5464</v>
      </c>
      <c r="E1102" s="61" t="s">
        <v>7428</v>
      </c>
      <c r="F1102" s="61" t="s">
        <v>5487</v>
      </c>
      <c r="G1102" s="62" t="s">
        <v>1702</v>
      </c>
      <c r="H1102" s="61" t="s">
        <v>789</v>
      </c>
      <c r="I1102" s="61" t="s">
        <v>1675</v>
      </c>
      <c r="J1102" s="61" t="s">
        <v>5465</v>
      </c>
      <c r="K1102" s="61" t="s">
        <v>7428</v>
      </c>
      <c r="L1102" s="61" t="s">
        <v>2032</v>
      </c>
      <c r="M1102" s="61" t="s">
        <v>1894</v>
      </c>
      <c r="N1102" s="61" t="s">
        <v>1702</v>
      </c>
      <c r="O1102" s="61" t="s">
        <v>1947</v>
      </c>
      <c r="P1102" s="61">
        <v>0.7</v>
      </c>
      <c r="Q1102" s="61">
        <v>554.5</v>
      </c>
      <c r="R1102" s="61">
        <v>793</v>
      </c>
      <c r="S1102" s="61" t="s">
        <v>5378</v>
      </c>
      <c r="T1102" s="61" t="s">
        <v>6173</v>
      </c>
      <c r="U1102" s="61" t="s">
        <v>2041</v>
      </c>
      <c r="V1102" s="61" t="s">
        <v>7429</v>
      </c>
      <c r="W1102" s="61" t="s">
        <v>1938</v>
      </c>
      <c r="X1102" s="61" t="s">
        <v>1447</v>
      </c>
      <c r="Y1102" s="61" t="s">
        <v>5407</v>
      </c>
      <c r="Z1102" s="62">
        <v>40</v>
      </c>
      <c r="AA1102" s="61">
        <v>102</v>
      </c>
      <c r="AB1102" s="62">
        <v>40</v>
      </c>
      <c r="AC1102" s="61">
        <v>102</v>
      </c>
      <c r="AD1102" s="62">
        <v>40</v>
      </c>
      <c r="AE1102" s="61">
        <v>102</v>
      </c>
      <c r="AF1102" s="61" t="s">
        <v>2576</v>
      </c>
      <c r="AG1102" s="61" t="s">
        <v>1959</v>
      </c>
      <c r="AH1102" s="61" t="s">
        <v>1702</v>
      </c>
      <c r="AI1102" s="61">
        <v>0</v>
      </c>
      <c r="AJ1102" s="61" t="s">
        <v>6748</v>
      </c>
      <c r="AK1102" s="62">
        <v>2026</v>
      </c>
      <c r="AL1102" s="62">
        <v>4</v>
      </c>
      <c r="AM1102" s="62">
        <v>0</v>
      </c>
      <c r="AN1102" s="62">
        <v>0</v>
      </c>
      <c r="AO1102" s="62">
        <v>18</v>
      </c>
      <c r="AP1102" s="61" t="s">
        <v>789</v>
      </c>
      <c r="AQ1102" s="61" t="s">
        <v>1221</v>
      </c>
      <c r="AR1102" s="61" t="s">
        <v>6174</v>
      </c>
      <c r="AS1102" s="61" t="s">
        <v>5456</v>
      </c>
      <c r="AT1102" s="61" t="s">
        <v>1702</v>
      </c>
      <c r="AU1102" s="61" t="b">
        <v>1</v>
      </c>
      <c r="AV1102" s="61" t="b">
        <v>0</v>
      </c>
      <c r="AW1102" s="61" t="s">
        <v>1702</v>
      </c>
      <c r="AX1102" s="61" t="s">
        <v>1702</v>
      </c>
      <c r="AY1102" s="61">
        <v>0</v>
      </c>
      <c r="AZ1102" s="61">
        <v>0</v>
      </c>
      <c r="BA1102" s="61">
        <v>0</v>
      </c>
      <c r="BB1102" s="61" t="s">
        <v>5457</v>
      </c>
      <c r="BC1102" s="61">
        <v>12</v>
      </c>
      <c r="BD1102" s="61" t="b">
        <v>0</v>
      </c>
      <c r="BH1102" s="47" t="s">
        <v>1197</v>
      </c>
      <c r="BI1102" s="47" t="str">
        <f t="shared" si="34"/>
        <v>Z08</v>
      </c>
      <c r="BJ1102" s="47">
        <v>1219</v>
      </c>
    </row>
    <row r="1103" spans="1:62" hidden="1">
      <c r="A1103" s="61" t="b">
        <v>0</v>
      </c>
      <c r="B1103" s="62">
        <v>13525</v>
      </c>
      <c r="C1103" s="61" t="s">
        <v>1702</v>
      </c>
      <c r="D1103" s="61" t="s">
        <v>5466</v>
      </c>
      <c r="E1103" s="61" t="s">
        <v>7430</v>
      </c>
      <c r="F1103" s="61" t="s">
        <v>5561</v>
      </c>
      <c r="G1103" s="62" t="s">
        <v>1702</v>
      </c>
      <c r="H1103" s="61" t="s">
        <v>669</v>
      </c>
      <c r="I1103" s="61" t="s">
        <v>1675</v>
      </c>
      <c r="J1103" s="61" t="s">
        <v>5467</v>
      </c>
      <c r="K1103" s="61" t="s">
        <v>7430</v>
      </c>
      <c r="L1103" s="61" t="s">
        <v>2032</v>
      </c>
      <c r="M1103" s="61" t="s">
        <v>1894</v>
      </c>
      <c r="N1103" s="61" t="s">
        <v>1702</v>
      </c>
      <c r="O1103" s="61" t="s">
        <v>1947</v>
      </c>
      <c r="P1103" s="61">
        <v>0.7</v>
      </c>
      <c r="Q1103" s="61">
        <v>350</v>
      </c>
      <c r="R1103" s="61">
        <v>438</v>
      </c>
      <c r="S1103" s="61" t="s">
        <v>3206</v>
      </c>
      <c r="T1103" s="61" t="s">
        <v>1702</v>
      </c>
      <c r="U1103" s="61" t="s">
        <v>2041</v>
      </c>
      <c r="V1103" s="61" t="s">
        <v>7431</v>
      </c>
      <c r="W1103" s="61" t="s">
        <v>1938</v>
      </c>
      <c r="X1103" s="61" t="s">
        <v>1447</v>
      </c>
      <c r="Y1103" s="61" t="s">
        <v>5407</v>
      </c>
      <c r="Z1103" s="62">
        <v>413</v>
      </c>
      <c r="AA1103" s="61">
        <v>356</v>
      </c>
      <c r="AB1103" s="62">
        <v>413</v>
      </c>
      <c r="AC1103" s="61">
        <v>356</v>
      </c>
      <c r="AD1103" s="62">
        <v>413</v>
      </c>
      <c r="AE1103" s="61">
        <v>356</v>
      </c>
      <c r="AF1103" s="61" t="s">
        <v>2682</v>
      </c>
      <c r="AG1103" s="61" t="s">
        <v>1959</v>
      </c>
      <c r="AH1103" s="61" t="s">
        <v>1702</v>
      </c>
      <c r="AI1103" s="61">
        <v>0</v>
      </c>
      <c r="AJ1103" s="61" t="s">
        <v>6792</v>
      </c>
      <c r="AK1103" s="62">
        <v>2026</v>
      </c>
      <c r="AL1103" s="62">
        <v>4</v>
      </c>
      <c r="AM1103" s="62">
        <v>0</v>
      </c>
      <c r="AN1103" s="62">
        <v>0</v>
      </c>
      <c r="AO1103" s="62">
        <v>27</v>
      </c>
      <c r="AP1103" s="61" t="s">
        <v>669</v>
      </c>
      <c r="AQ1103" s="61" t="s">
        <v>1221</v>
      </c>
      <c r="AR1103" s="61" t="s">
        <v>7432</v>
      </c>
      <c r="AS1103" s="61" t="s">
        <v>5456</v>
      </c>
      <c r="AT1103" s="61" t="s">
        <v>1702</v>
      </c>
      <c r="AU1103" s="61" t="b">
        <v>1</v>
      </c>
      <c r="AV1103" s="61" t="b">
        <v>0</v>
      </c>
      <c r="AW1103" s="61" t="s">
        <v>1702</v>
      </c>
      <c r="AX1103" s="61" t="s">
        <v>1702</v>
      </c>
      <c r="AY1103" s="61">
        <v>0</v>
      </c>
      <c r="AZ1103" s="61">
        <v>0</v>
      </c>
      <c r="BA1103" s="61">
        <v>0</v>
      </c>
      <c r="BB1103" s="61" t="s">
        <v>5457</v>
      </c>
      <c r="BC1103" s="61">
        <v>12</v>
      </c>
      <c r="BD1103" s="61" t="b">
        <v>0</v>
      </c>
      <c r="BH1103" s="47" t="s">
        <v>1197</v>
      </c>
      <c r="BI1103" s="47" t="str">
        <f t="shared" si="34"/>
        <v>Z08</v>
      </c>
      <c r="BJ1103" s="47">
        <v>1219</v>
      </c>
    </row>
    <row r="1104" spans="1:62" hidden="1">
      <c r="A1104" s="61" t="b">
        <v>0</v>
      </c>
      <c r="B1104" s="62">
        <v>13526</v>
      </c>
      <c r="C1104" s="61" t="s">
        <v>1702</v>
      </c>
      <c r="D1104" s="61" t="s">
        <v>5466</v>
      </c>
      <c r="E1104" s="61" t="s">
        <v>7433</v>
      </c>
      <c r="F1104" s="61" t="s">
        <v>6253</v>
      </c>
      <c r="G1104" s="62" t="s">
        <v>1702</v>
      </c>
      <c r="H1104" s="61" t="s">
        <v>171</v>
      </c>
      <c r="I1104" s="61" t="s">
        <v>1675</v>
      </c>
      <c r="J1104" s="61" t="s">
        <v>5467</v>
      </c>
      <c r="K1104" s="61" t="s">
        <v>7433</v>
      </c>
      <c r="L1104" s="61" t="s">
        <v>2032</v>
      </c>
      <c r="M1104" s="61" t="s">
        <v>1894</v>
      </c>
      <c r="N1104" s="61" t="s">
        <v>1702</v>
      </c>
      <c r="O1104" s="61" t="s">
        <v>1947</v>
      </c>
      <c r="P1104" s="61">
        <v>0.7</v>
      </c>
      <c r="Q1104" s="61">
        <v>113</v>
      </c>
      <c r="R1104" s="61">
        <v>0</v>
      </c>
      <c r="S1104" s="61" t="s">
        <v>7434</v>
      </c>
      <c r="T1104" s="61" t="s">
        <v>7434</v>
      </c>
      <c r="U1104" s="61" t="s">
        <v>2041</v>
      </c>
      <c r="V1104" s="61" t="s">
        <v>7435</v>
      </c>
      <c r="W1104" s="61" t="s">
        <v>1938</v>
      </c>
      <c r="X1104" s="61" t="s">
        <v>1447</v>
      </c>
      <c r="Y1104" s="61" t="s">
        <v>5407</v>
      </c>
      <c r="Z1104" s="62">
        <v>1</v>
      </c>
      <c r="AA1104" s="61">
        <v>260</v>
      </c>
      <c r="AB1104" s="62">
        <v>1</v>
      </c>
      <c r="AC1104" s="61">
        <v>260</v>
      </c>
      <c r="AD1104" s="62">
        <v>1</v>
      </c>
      <c r="AE1104" s="61">
        <v>260</v>
      </c>
      <c r="AF1104" s="61" t="s">
        <v>2237</v>
      </c>
      <c r="AG1104" s="61" t="s">
        <v>1958</v>
      </c>
      <c r="AH1104" s="61" t="s">
        <v>1702</v>
      </c>
      <c r="AI1104" s="61">
        <v>0</v>
      </c>
      <c r="AJ1104" s="61" t="s">
        <v>6296</v>
      </c>
      <c r="AK1104" s="62">
        <v>2026</v>
      </c>
      <c r="AL1104" s="62">
        <v>5</v>
      </c>
      <c r="AM1104" s="62">
        <v>0</v>
      </c>
      <c r="AN1104" s="62">
        <v>0</v>
      </c>
      <c r="AO1104" s="62">
        <v>9</v>
      </c>
      <c r="AP1104" s="61" t="s">
        <v>171</v>
      </c>
      <c r="AQ1104" s="61" t="s">
        <v>1221</v>
      </c>
      <c r="AR1104" s="61" t="s">
        <v>6335</v>
      </c>
      <c r="AS1104" s="61" t="s">
        <v>5456</v>
      </c>
      <c r="AT1104" s="61" t="s">
        <v>1702</v>
      </c>
      <c r="AU1104" s="61" t="b">
        <v>0</v>
      </c>
      <c r="AV1104" s="61" t="b">
        <v>0</v>
      </c>
      <c r="AW1104" s="61" t="s">
        <v>1702</v>
      </c>
      <c r="AX1104" s="61" t="s">
        <v>1702</v>
      </c>
      <c r="AY1104" s="61">
        <v>0</v>
      </c>
      <c r="AZ1104" s="61">
        <v>0</v>
      </c>
      <c r="BA1104" s="61">
        <v>0</v>
      </c>
      <c r="BB1104" s="61" t="s">
        <v>5457</v>
      </c>
      <c r="BC1104" s="61">
        <v>12</v>
      </c>
      <c r="BD1104" s="61" t="b">
        <v>0</v>
      </c>
      <c r="BH1104" s="47" t="s">
        <v>1197</v>
      </c>
      <c r="BI1104" s="47" t="str">
        <f t="shared" si="34"/>
        <v>Z08</v>
      </c>
      <c r="BJ1104" s="47">
        <v>1219</v>
      </c>
    </row>
    <row r="1105" spans="1:62" hidden="1">
      <c r="A1105" s="61" t="b">
        <v>0</v>
      </c>
      <c r="B1105" s="62">
        <v>13527</v>
      </c>
      <c r="C1105" s="61" t="s">
        <v>1702</v>
      </c>
      <c r="D1105" s="61" t="s">
        <v>5472</v>
      </c>
      <c r="E1105" s="61" t="s">
        <v>7436</v>
      </c>
      <c r="F1105" s="61" t="s">
        <v>6253</v>
      </c>
      <c r="G1105" s="62" t="s">
        <v>1702</v>
      </c>
      <c r="H1105" s="61" t="s">
        <v>256</v>
      </c>
      <c r="I1105" s="61" t="s">
        <v>1675</v>
      </c>
      <c r="J1105" s="61" t="s">
        <v>5473</v>
      </c>
      <c r="K1105" s="61" t="s">
        <v>7436</v>
      </c>
      <c r="L1105" s="61" t="s">
        <v>2032</v>
      </c>
      <c r="M1105" s="61" t="s">
        <v>1894</v>
      </c>
      <c r="N1105" s="61" t="s">
        <v>1702</v>
      </c>
      <c r="O1105" s="61" t="s">
        <v>1445</v>
      </c>
      <c r="P1105" s="61">
        <v>0.8</v>
      </c>
      <c r="Q1105" s="61">
        <v>74</v>
      </c>
      <c r="R1105" s="61">
        <v>724</v>
      </c>
      <c r="S1105" s="61" t="s">
        <v>6509</v>
      </c>
      <c r="T1105" s="61" t="s">
        <v>5997</v>
      </c>
      <c r="U1105" s="61" t="s">
        <v>2041</v>
      </c>
      <c r="V1105" s="61" t="s">
        <v>7437</v>
      </c>
      <c r="W1105" s="61" t="s">
        <v>1938</v>
      </c>
      <c r="X1105" s="61" t="s">
        <v>1447</v>
      </c>
      <c r="Y1105" s="61" t="s">
        <v>5407</v>
      </c>
      <c r="Z1105" s="62">
        <v>500</v>
      </c>
      <c r="AA1105" s="61">
        <v>173</v>
      </c>
      <c r="AB1105" s="62">
        <v>500</v>
      </c>
      <c r="AC1105" s="61">
        <v>173</v>
      </c>
      <c r="AD1105" s="62">
        <v>500</v>
      </c>
      <c r="AE1105" s="61">
        <v>173</v>
      </c>
      <c r="AF1105" s="61" t="s">
        <v>2194</v>
      </c>
      <c r="AG1105" s="61" t="s">
        <v>1959</v>
      </c>
      <c r="AH1105" s="61" t="s">
        <v>1702</v>
      </c>
      <c r="AI1105" s="61">
        <v>0</v>
      </c>
      <c r="AJ1105" s="61" t="s">
        <v>6836</v>
      </c>
      <c r="AK1105" s="62">
        <v>2026</v>
      </c>
      <c r="AL1105" s="62">
        <v>5</v>
      </c>
      <c r="AM1105" s="62">
        <v>0</v>
      </c>
      <c r="AN1105" s="62">
        <v>0</v>
      </c>
      <c r="AO1105" s="62">
        <v>7</v>
      </c>
      <c r="AP1105" s="61" t="s">
        <v>256</v>
      </c>
      <c r="AQ1105" s="61" t="s">
        <v>1221</v>
      </c>
      <c r="AR1105" s="61" t="s">
        <v>5998</v>
      </c>
      <c r="AS1105" s="61" t="s">
        <v>5423</v>
      </c>
      <c r="AT1105" s="61" t="s">
        <v>1702</v>
      </c>
      <c r="AU1105" s="61" t="b">
        <v>0</v>
      </c>
      <c r="AV1105" s="61" t="b">
        <v>0</v>
      </c>
      <c r="AW1105" s="61" t="s">
        <v>1702</v>
      </c>
      <c r="AX1105" s="61" t="s">
        <v>1702</v>
      </c>
      <c r="AY1105" s="61">
        <v>0</v>
      </c>
      <c r="AZ1105" s="61">
        <v>0</v>
      </c>
      <c r="BA1105" s="61">
        <v>0</v>
      </c>
      <c r="BB1105" s="61" t="s">
        <v>5457</v>
      </c>
      <c r="BC1105" s="61">
        <v>13</v>
      </c>
      <c r="BD1105" s="61" t="b">
        <v>0</v>
      </c>
      <c r="BH1105" s="47" t="str">
        <f t="shared" ref="BH1105:BH1123" si="35">LEFT(O1105,4)</f>
        <v>SGCD</v>
      </c>
      <c r="BI1105" s="47" t="str">
        <f t="shared" si="34"/>
        <v>Z22</v>
      </c>
      <c r="BJ1105" s="47">
        <v>1219</v>
      </c>
    </row>
    <row r="1106" spans="1:62" hidden="1">
      <c r="A1106" s="61" t="b">
        <v>0</v>
      </c>
      <c r="B1106" s="62">
        <v>13528</v>
      </c>
      <c r="C1106" s="61" t="s">
        <v>1702</v>
      </c>
      <c r="D1106" s="61" t="s">
        <v>5472</v>
      </c>
      <c r="E1106" s="61" t="s">
        <v>6508</v>
      </c>
      <c r="F1106" s="61" t="s">
        <v>6253</v>
      </c>
      <c r="G1106" s="62">
        <v>26</v>
      </c>
      <c r="H1106" s="61" t="s">
        <v>256</v>
      </c>
      <c r="I1106" s="61" t="s">
        <v>1675</v>
      </c>
      <c r="J1106" s="61" t="s">
        <v>5473</v>
      </c>
      <c r="K1106" s="61" t="s">
        <v>6508</v>
      </c>
      <c r="L1106" s="61" t="s">
        <v>2032</v>
      </c>
      <c r="M1106" s="61" t="s">
        <v>1894</v>
      </c>
      <c r="N1106" s="61" t="s">
        <v>1702</v>
      </c>
      <c r="O1106" s="61" t="s">
        <v>1445</v>
      </c>
      <c r="P1106" s="61">
        <v>0.8</v>
      </c>
      <c r="Q1106" s="61">
        <v>74</v>
      </c>
      <c r="R1106" s="61">
        <v>724</v>
      </c>
      <c r="S1106" s="61" t="s">
        <v>6509</v>
      </c>
      <c r="T1106" s="61" t="s">
        <v>5997</v>
      </c>
      <c r="U1106" s="61" t="s">
        <v>2041</v>
      </c>
      <c r="V1106" s="61" t="s">
        <v>7437</v>
      </c>
      <c r="W1106" s="61" t="s">
        <v>1938</v>
      </c>
      <c r="X1106" s="61" t="s">
        <v>1447</v>
      </c>
      <c r="Y1106" s="61" t="s">
        <v>5407</v>
      </c>
      <c r="Z1106" s="62">
        <v>500</v>
      </c>
      <c r="AA1106" s="61">
        <v>173</v>
      </c>
      <c r="AB1106" s="62">
        <v>500</v>
      </c>
      <c r="AC1106" s="61">
        <v>173</v>
      </c>
      <c r="AD1106" s="62">
        <v>500</v>
      </c>
      <c r="AE1106" s="61">
        <v>173</v>
      </c>
      <c r="AF1106" s="61" t="s">
        <v>2194</v>
      </c>
      <c r="AG1106" s="61" t="s">
        <v>1959</v>
      </c>
      <c r="AH1106" s="61" t="s">
        <v>1702</v>
      </c>
      <c r="AI1106" s="61">
        <v>0</v>
      </c>
      <c r="AJ1106" s="61" t="s">
        <v>6836</v>
      </c>
      <c r="AK1106" s="62">
        <v>2026</v>
      </c>
      <c r="AL1106" s="62">
        <v>5</v>
      </c>
      <c r="AM1106" s="62">
        <v>0</v>
      </c>
      <c r="AN1106" s="62">
        <v>0</v>
      </c>
      <c r="AO1106" s="62">
        <v>7</v>
      </c>
      <c r="AP1106" s="61" t="s">
        <v>256</v>
      </c>
      <c r="AQ1106" s="61" t="s">
        <v>1221</v>
      </c>
      <c r="AR1106" s="61" t="s">
        <v>5998</v>
      </c>
      <c r="AS1106" s="61" t="s">
        <v>5423</v>
      </c>
      <c r="AT1106" s="61" t="s">
        <v>6507</v>
      </c>
      <c r="AU1106" s="61" t="b">
        <v>0</v>
      </c>
      <c r="AV1106" s="61" t="b">
        <v>0</v>
      </c>
      <c r="AW1106" s="61" t="s">
        <v>1702</v>
      </c>
      <c r="AX1106" s="61" t="s">
        <v>1702</v>
      </c>
      <c r="AY1106" s="61">
        <v>0</v>
      </c>
      <c r="AZ1106" s="61">
        <v>0</v>
      </c>
      <c r="BA1106" s="61">
        <v>0</v>
      </c>
      <c r="BB1106" s="61" t="s">
        <v>5457</v>
      </c>
      <c r="BC1106" s="61">
        <v>13</v>
      </c>
      <c r="BD1106" s="61" t="b">
        <v>0</v>
      </c>
      <c r="BH1106" s="47" t="str">
        <f t="shared" si="35"/>
        <v>SGCD</v>
      </c>
      <c r="BI1106" s="47" t="str">
        <f t="shared" si="34"/>
        <v>Z22</v>
      </c>
      <c r="BJ1106" s="47">
        <v>1219</v>
      </c>
    </row>
    <row r="1107" spans="1:62" hidden="1">
      <c r="A1107" s="61" t="b">
        <v>0</v>
      </c>
      <c r="B1107" s="62">
        <v>13529</v>
      </c>
      <c r="C1107" s="61" t="s">
        <v>1702</v>
      </c>
      <c r="D1107" s="61" t="s">
        <v>5472</v>
      </c>
      <c r="E1107" s="61" t="s">
        <v>6510</v>
      </c>
      <c r="F1107" s="61" t="s">
        <v>6253</v>
      </c>
      <c r="G1107" s="62">
        <v>26</v>
      </c>
      <c r="H1107" s="61" t="s">
        <v>256</v>
      </c>
      <c r="I1107" s="61" t="s">
        <v>1675</v>
      </c>
      <c r="J1107" s="61" t="s">
        <v>5473</v>
      </c>
      <c r="K1107" s="61" t="s">
        <v>6510</v>
      </c>
      <c r="L1107" s="61" t="s">
        <v>2032</v>
      </c>
      <c r="M1107" s="61" t="s">
        <v>1894</v>
      </c>
      <c r="N1107" s="61" t="s">
        <v>1702</v>
      </c>
      <c r="O1107" s="61" t="s">
        <v>1445</v>
      </c>
      <c r="P1107" s="61">
        <v>0.8</v>
      </c>
      <c r="Q1107" s="61">
        <v>74</v>
      </c>
      <c r="R1107" s="61">
        <v>724</v>
      </c>
      <c r="S1107" s="61" t="s">
        <v>6509</v>
      </c>
      <c r="T1107" s="61" t="s">
        <v>5997</v>
      </c>
      <c r="U1107" s="61" t="s">
        <v>2041</v>
      </c>
      <c r="V1107" s="61" t="s">
        <v>7437</v>
      </c>
      <c r="W1107" s="61" t="s">
        <v>1938</v>
      </c>
      <c r="X1107" s="61" t="s">
        <v>1447</v>
      </c>
      <c r="Y1107" s="61" t="s">
        <v>5407</v>
      </c>
      <c r="Z1107" s="62">
        <v>500</v>
      </c>
      <c r="AA1107" s="61">
        <v>173</v>
      </c>
      <c r="AB1107" s="62">
        <v>500</v>
      </c>
      <c r="AC1107" s="61">
        <v>173</v>
      </c>
      <c r="AD1107" s="62">
        <v>500</v>
      </c>
      <c r="AE1107" s="61">
        <v>173</v>
      </c>
      <c r="AF1107" s="61" t="s">
        <v>2194</v>
      </c>
      <c r="AG1107" s="61" t="s">
        <v>1959</v>
      </c>
      <c r="AH1107" s="61" t="s">
        <v>1702</v>
      </c>
      <c r="AI1107" s="61">
        <v>0</v>
      </c>
      <c r="AJ1107" s="61" t="s">
        <v>6836</v>
      </c>
      <c r="AK1107" s="62">
        <v>2026</v>
      </c>
      <c r="AL1107" s="62">
        <v>5</v>
      </c>
      <c r="AM1107" s="62">
        <v>0</v>
      </c>
      <c r="AN1107" s="62">
        <v>0</v>
      </c>
      <c r="AO1107" s="62">
        <v>7</v>
      </c>
      <c r="AP1107" s="61" t="s">
        <v>256</v>
      </c>
      <c r="AQ1107" s="61" t="s">
        <v>1221</v>
      </c>
      <c r="AR1107" s="61" t="s">
        <v>5998</v>
      </c>
      <c r="AS1107" s="61" t="s">
        <v>5423</v>
      </c>
      <c r="AT1107" s="61" t="s">
        <v>6507</v>
      </c>
      <c r="AU1107" s="61" t="b">
        <v>0</v>
      </c>
      <c r="AV1107" s="61" t="b">
        <v>0</v>
      </c>
      <c r="AW1107" s="61" t="s">
        <v>1702</v>
      </c>
      <c r="AX1107" s="61" t="s">
        <v>1702</v>
      </c>
      <c r="AY1107" s="61">
        <v>0</v>
      </c>
      <c r="AZ1107" s="61">
        <v>0</v>
      </c>
      <c r="BA1107" s="61">
        <v>0</v>
      </c>
      <c r="BB1107" s="61" t="s">
        <v>5457</v>
      </c>
      <c r="BC1107" s="61">
        <v>13</v>
      </c>
      <c r="BD1107" s="61" t="b">
        <v>0</v>
      </c>
      <c r="BH1107" s="47" t="str">
        <f t="shared" si="35"/>
        <v>SGCD</v>
      </c>
      <c r="BI1107" s="47" t="str">
        <f t="shared" si="34"/>
        <v>Z22</v>
      </c>
      <c r="BJ1107" s="47">
        <v>1219</v>
      </c>
    </row>
    <row r="1108" spans="1:62" hidden="1">
      <c r="A1108" s="61" t="b">
        <v>0</v>
      </c>
      <c r="B1108" s="62">
        <v>13530</v>
      </c>
      <c r="C1108" s="61" t="s">
        <v>1702</v>
      </c>
      <c r="D1108" s="61" t="s">
        <v>5472</v>
      </c>
      <c r="E1108" s="61" t="s">
        <v>6511</v>
      </c>
      <c r="F1108" s="61" t="s">
        <v>6253</v>
      </c>
      <c r="G1108" s="62">
        <v>27</v>
      </c>
      <c r="H1108" s="61" t="s">
        <v>256</v>
      </c>
      <c r="I1108" s="61" t="s">
        <v>1675</v>
      </c>
      <c r="J1108" s="61" t="s">
        <v>5473</v>
      </c>
      <c r="K1108" s="61" t="s">
        <v>6511</v>
      </c>
      <c r="L1108" s="61" t="s">
        <v>2032</v>
      </c>
      <c r="M1108" s="61" t="s">
        <v>1894</v>
      </c>
      <c r="N1108" s="61" t="s">
        <v>1702</v>
      </c>
      <c r="O1108" s="61" t="s">
        <v>1445</v>
      </c>
      <c r="P1108" s="61">
        <v>0.8</v>
      </c>
      <c r="Q1108" s="61">
        <v>74</v>
      </c>
      <c r="R1108" s="61">
        <v>724</v>
      </c>
      <c r="S1108" s="61" t="s">
        <v>6509</v>
      </c>
      <c r="T1108" s="61" t="s">
        <v>5997</v>
      </c>
      <c r="U1108" s="61" t="s">
        <v>2041</v>
      </c>
      <c r="V1108" s="61" t="s">
        <v>7437</v>
      </c>
      <c r="W1108" s="61" t="s">
        <v>1938</v>
      </c>
      <c r="X1108" s="61" t="s">
        <v>1447</v>
      </c>
      <c r="Y1108" s="61" t="s">
        <v>5407</v>
      </c>
      <c r="Z1108" s="62">
        <v>433</v>
      </c>
      <c r="AA1108" s="61">
        <v>148</v>
      </c>
      <c r="AB1108" s="62">
        <v>433</v>
      </c>
      <c r="AC1108" s="61">
        <v>148</v>
      </c>
      <c r="AD1108" s="62">
        <v>433</v>
      </c>
      <c r="AE1108" s="61">
        <v>148</v>
      </c>
      <c r="AF1108" s="61" t="s">
        <v>2194</v>
      </c>
      <c r="AG1108" s="61" t="s">
        <v>1959</v>
      </c>
      <c r="AH1108" s="61" t="s">
        <v>1702</v>
      </c>
      <c r="AI1108" s="61">
        <v>0</v>
      </c>
      <c r="AJ1108" s="61" t="s">
        <v>6836</v>
      </c>
      <c r="AK1108" s="62">
        <v>2026</v>
      </c>
      <c r="AL1108" s="62">
        <v>5</v>
      </c>
      <c r="AM1108" s="62">
        <v>0</v>
      </c>
      <c r="AN1108" s="62">
        <v>0</v>
      </c>
      <c r="AO1108" s="62">
        <v>7</v>
      </c>
      <c r="AP1108" s="61" t="s">
        <v>256</v>
      </c>
      <c r="AQ1108" s="61" t="s">
        <v>1221</v>
      </c>
      <c r="AR1108" s="61" t="s">
        <v>5998</v>
      </c>
      <c r="AS1108" s="61" t="s">
        <v>5423</v>
      </c>
      <c r="AT1108" s="61" t="s">
        <v>6507</v>
      </c>
      <c r="AU1108" s="61" t="b">
        <v>0</v>
      </c>
      <c r="AV1108" s="61" t="b">
        <v>0</v>
      </c>
      <c r="AW1108" s="61" t="s">
        <v>1702</v>
      </c>
      <c r="AX1108" s="61" t="s">
        <v>1702</v>
      </c>
      <c r="AY1108" s="61">
        <v>0</v>
      </c>
      <c r="AZ1108" s="61">
        <v>0</v>
      </c>
      <c r="BA1108" s="61">
        <v>0</v>
      </c>
      <c r="BB1108" s="61" t="s">
        <v>5457</v>
      </c>
      <c r="BC1108" s="61">
        <v>13</v>
      </c>
      <c r="BD1108" s="61" t="b">
        <v>0</v>
      </c>
      <c r="BH1108" s="47" t="str">
        <f t="shared" si="35"/>
        <v>SGCD</v>
      </c>
      <c r="BI1108" s="47" t="str">
        <f t="shared" si="34"/>
        <v>Z22</v>
      </c>
      <c r="BJ1108" s="47">
        <v>1219</v>
      </c>
    </row>
    <row r="1109" spans="1:62" hidden="1">
      <c r="A1109" s="61" t="b">
        <v>0</v>
      </c>
      <c r="B1109" s="62">
        <v>13531</v>
      </c>
      <c r="C1109" s="61" t="s">
        <v>7438</v>
      </c>
      <c r="D1109" s="61" t="s">
        <v>5472</v>
      </c>
      <c r="E1109" s="61" t="s">
        <v>7439</v>
      </c>
      <c r="F1109" s="61" t="s">
        <v>6223</v>
      </c>
      <c r="G1109" s="62" t="s">
        <v>1702</v>
      </c>
      <c r="H1109" s="61" t="s">
        <v>1702</v>
      </c>
      <c r="I1109" s="61" t="s">
        <v>1675</v>
      </c>
      <c r="J1109" s="61" t="s">
        <v>5473</v>
      </c>
      <c r="K1109" s="61" t="s">
        <v>7439</v>
      </c>
      <c r="L1109" s="61" t="s">
        <v>2032</v>
      </c>
      <c r="M1109" s="61" t="s">
        <v>1894</v>
      </c>
      <c r="N1109" s="61" t="s">
        <v>1702</v>
      </c>
      <c r="O1109" s="61" t="s">
        <v>1445</v>
      </c>
      <c r="P1109" s="61">
        <v>0.8</v>
      </c>
      <c r="Q1109" s="61">
        <v>205.5</v>
      </c>
      <c r="R1109" s="61">
        <v>1585</v>
      </c>
      <c r="S1109" s="61" t="s">
        <v>7440</v>
      </c>
      <c r="T1109" s="61" t="s">
        <v>1702</v>
      </c>
      <c r="U1109" s="61" t="s">
        <v>2041</v>
      </c>
      <c r="V1109" s="61" t="s">
        <v>7441</v>
      </c>
      <c r="W1109" s="61" t="s">
        <v>1938</v>
      </c>
      <c r="X1109" s="61" t="s">
        <v>1447</v>
      </c>
      <c r="Y1109" s="61" t="s">
        <v>5407</v>
      </c>
      <c r="Z1109" s="62">
        <v>96</v>
      </c>
      <c r="AA1109" s="61">
        <v>200</v>
      </c>
      <c r="AB1109" s="62">
        <v>96</v>
      </c>
      <c r="AC1109" s="61">
        <v>0</v>
      </c>
      <c r="AD1109" s="62">
        <v>96</v>
      </c>
      <c r="AE1109" s="61">
        <v>200</v>
      </c>
      <c r="AF1109" s="61" t="s">
        <v>2369</v>
      </c>
      <c r="AG1109" s="61" t="s">
        <v>1958</v>
      </c>
      <c r="AH1109" s="61" t="s">
        <v>4321</v>
      </c>
      <c r="AI1109" s="61">
        <v>0</v>
      </c>
      <c r="AJ1109" s="61" t="s">
        <v>6836</v>
      </c>
      <c r="AK1109" s="62">
        <v>2026</v>
      </c>
      <c r="AL1109" s="62">
        <v>5</v>
      </c>
      <c r="AM1109" s="62">
        <v>0</v>
      </c>
      <c r="AN1109" s="62">
        <v>0</v>
      </c>
      <c r="AO1109" s="62">
        <v>7</v>
      </c>
      <c r="AP1109" s="61" t="s">
        <v>1702</v>
      </c>
      <c r="AQ1109" s="61" t="s">
        <v>1702</v>
      </c>
      <c r="AR1109" s="61" t="s">
        <v>1702</v>
      </c>
      <c r="AS1109" s="61" t="s">
        <v>5423</v>
      </c>
      <c r="AT1109" s="61" t="s">
        <v>1702</v>
      </c>
      <c r="AU1109" s="61" t="b">
        <v>0</v>
      </c>
      <c r="AV1109" s="61" t="b">
        <v>0</v>
      </c>
      <c r="AW1109" s="61" t="s">
        <v>1702</v>
      </c>
      <c r="AX1109" s="61" t="s">
        <v>1702</v>
      </c>
      <c r="AY1109" s="61">
        <v>0</v>
      </c>
      <c r="AZ1109" s="61">
        <v>0</v>
      </c>
      <c r="BA1109" s="61">
        <v>0</v>
      </c>
      <c r="BB1109" s="61" t="s">
        <v>5457</v>
      </c>
      <c r="BC1109" s="61">
        <v>13</v>
      </c>
      <c r="BD1109" s="61" t="b">
        <v>0</v>
      </c>
      <c r="BH1109" s="47" t="str">
        <f t="shared" si="35"/>
        <v>SGCD</v>
      </c>
      <c r="BI1109" s="47" t="str">
        <f t="shared" si="34"/>
        <v>Z22</v>
      </c>
      <c r="BJ1109" s="47">
        <v>1219</v>
      </c>
    </row>
    <row r="1110" spans="1:62" hidden="1">
      <c r="A1110" s="61" t="b">
        <v>0</v>
      </c>
      <c r="B1110" s="62">
        <v>13639</v>
      </c>
      <c r="C1110" s="61" t="s">
        <v>1702</v>
      </c>
      <c r="D1110" s="61" t="s">
        <v>5474</v>
      </c>
      <c r="E1110" s="61" t="s">
        <v>7442</v>
      </c>
      <c r="F1110" s="61" t="s">
        <v>5487</v>
      </c>
      <c r="G1110" s="62" t="s">
        <v>1702</v>
      </c>
      <c r="H1110" s="61" t="s">
        <v>952</v>
      </c>
      <c r="I1110" s="61" t="s">
        <v>1675</v>
      </c>
      <c r="J1110" s="61" t="s">
        <v>5475</v>
      </c>
      <c r="K1110" s="61" t="s">
        <v>7442</v>
      </c>
      <c r="L1110" s="61" t="s">
        <v>2032</v>
      </c>
      <c r="M1110" s="61" t="s">
        <v>1702</v>
      </c>
      <c r="N1110" s="61" t="s">
        <v>1702</v>
      </c>
      <c r="O1110" s="61" t="s">
        <v>1947</v>
      </c>
      <c r="P1110" s="61">
        <v>1</v>
      </c>
      <c r="Q1110" s="61">
        <v>370</v>
      </c>
      <c r="R1110" s="61">
        <v>512</v>
      </c>
      <c r="S1110" s="61" t="s">
        <v>7443</v>
      </c>
      <c r="T1110" s="61" t="s">
        <v>7443</v>
      </c>
      <c r="U1110" s="61" t="s">
        <v>2041</v>
      </c>
      <c r="V1110" s="61" t="s">
        <v>7444</v>
      </c>
      <c r="W1110" s="61" t="s">
        <v>1955</v>
      </c>
      <c r="X1110" s="61" t="s">
        <v>1447</v>
      </c>
      <c r="Y1110" s="61" t="s">
        <v>6326</v>
      </c>
      <c r="Z1110" s="62">
        <v>2</v>
      </c>
      <c r="AA1110" s="61">
        <v>2</v>
      </c>
      <c r="AB1110" s="62">
        <v>2</v>
      </c>
      <c r="AC1110" s="61">
        <v>2</v>
      </c>
      <c r="AD1110" s="62">
        <v>2</v>
      </c>
      <c r="AE1110" s="61">
        <v>2</v>
      </c>
      <c r="AF1110" s="61" t="s">
        <v>2194</v>
      </c>
      <c r="AG1110" s="61" t="s">
        <v>1959</v>
      </c>
      <c r="AH1110" s="61" t="s">
        <v>1702</v>
      </c>
      <c r="AI1110" s="61">
        <v>0</v>
      </c>
      <c r="AJ1110" s="61" t="s">
        <v>6792</v>
      </c>
      <c r="AK1110" s="62">
        <v>2026</v>
      </c>
      <c r="AL1110" s="62">
        <v>4</v>
      </c>
      <c r="AM1110" s="62">
        <v>0</v>
      </c>
      <c r="AN1110" s="62">
        <v>0</v>
      </c>
      <c r="AO1110" s="62">
        <v>27</v>
      </c>
      <c r="AP1110" s="61" t="s">
        <v>952</v>
      </c>
      <c r="AQ1110" s="61" t="s">
        <v>1221</v>
      </c>
      <c r="AR1110" s="61" t="s">
        <v>7445</v>
      </c>
      <c r="AS1110" s="61" t="s">
        <v>5476</v>
      </c>
      <c r="AT1110" s="61" t="s">
        <v>1702</v>
      </c>
      <c r="AU1110" s="61" t="b">
        <v>1</v>
      </c>
      <c r="AV1110" s="61" t="b">
        <v>0</v>
      </c>
      <c r="AW1110" s="61" t="s">
        <v>1702</v>
      </c>
      <c r="AX1110" s="61" t="s">
        <v>1702</v>
      </c>
      <c r="AY1110" s="61">
        <v>0</v>
      </c>
      <c r="AZ1110" s="61">
        <v>0</v>
      </c>
      <c r="BA1110" s="61">
        <v>0</v>
      </c>
      <c r="BB1110" s="61" t="s">
        <v>5478</v>
      </c>
      <c r="BC1110" s="61">
        <v>3</v>
      </c>
      <c r="BD1110" s="61" t="b">
        <v>0</v>
      </c>
      <c r="BH1110" s="47" t="s">
        <v>1197</v>
      </c>
      <c r="BI1110" s="47" t="str">
        <f t="shared" si="34"/>
        <v>Z08</v>
      </c>
      <c r="BJ1110" s="47">
        <v>1219</v>
      </c>
    </row>
    <row r="1111" spans="1:62" hidden="1">
      <c r="A1111" s="61" t="b">
        <v>0</v>
      </c>
      <c r="B1111" s="62">
        <v>13640</v>
      </c>
      <c r="C1111" s="61" t="s">
        <v>1702</v>
      </c>
      <c r="D1111" s="61" t="s">
        <v>5474</v>
      </c>
      <c r="E1111" s="61" t="s">
        <v>7446</v>
      </c>
      <c r="F1111" s="61" t="s">
        <v>5496</v>
      </c>
      <c r="G1111" s="62" t="s">
        <v>1702</v>
      </c>
      <c r="H1111" s="61" t="s">
        <v>746</v>
      </c>
      <c r="I1111" s="61" t="s">
        <v>1675</v>
      </c>
      <c r="J1111" s="61" t="s">
        <v>5475</v>
      </c>
      <c r="K1111" s="61" t="s">
        <v>7446</v>
      </c>
      <c r="L1111" s="61" t="s">
        <v>2032</v>
      </c>
      <c r="M1111" s="61" t="s">
        <v>1702</v>
      </c>
      <c r="N1111" s="61" t="s">
        <v>1702</v>
      </c>
      <c r="O1111" s="61" t="s">
        <v>1947</v>
      </c>
      <c r="P1111" s="61">
        <v>1</v>
      </c>
      <c r="Q1111" s="61">
        <v>485</v>
      </c>
      <c r="R1111" s="61">
        <v>71.8</v>
      </c>
      <c r="S1111" s="61" t="s">
        <v>7447</v>
      </c>
      <c r="T1111" s="61" t="s">
        <v>7447</v>
      </c>
      <c r="U1111" s="61" t="s">
        <v>2041</v>
      </c>
      <c r="V1111" s="61" t="s">
        <v>7448</v>
      </c>
      <c r="W1111" s="61" t="s">
        <v>1955</v>
      </c>
      <c r="X1111" s="61" t="s">
        <v>1447</v>
      </c>
      <c r="Y1111" s="61" t="s">
        <v>6326</v>
      </c>
      <c r="Z1111" s="62">
        <v>34</v>
      </c>
      <c r="AA1111" s="61">
        <v>22</v>
      </c>
      <c r="AB1111" s="62">
        <v>34</v>
      </c>
      <c r="AC1111" s="61">
        <v>22</v>
      </c>
      <c r="AD1111" s="62">
        <v>34</v>
      </c>
      <c r="AE1111" s="61">
        <v>22</v>
      </c>
      <c r="AF1111" s="61" t="s">
        <v>2194</v>
      </c>
      <c r="AG1111" s="61" t="s">
        <v>1958</v>
      </c>
      <c r="AH1111" s="61" t="s">
        <v>4321</v>
      </c>
      <c r="AI1111" s="61">
        <v>0</v>
      </c>
      <c r="AJ1111" s="61" t="s">
        <v>6225</v>
      </c>
      <c r="AK1111" s="62">
        <v>2026</v>
      </c>
      <c r="AL1111" s="62">
        <v>4</v>
      </c>
      <c r="AM1111" s="62">
        <v>0</v>
      </c>
      <c r="AN1111" s="62">
        <v>0</v>
      </c>
      <c r="AO1111" s="62">
        <v>24</v>
      </c>
      <c r="AP1111" s="61" t="s">
        <v>746</v>
      </c>
      <c r="AQ1111" s="61" t="s">
        <v>1221</v>
      </c>
      <c r="AR1111" s="61" t="s">
        <v>5741</v>
      </c>
      <c r="AS1111" s="61" t="s">
        <v>5476</v>
      </c>
      <c r="AT1111" s="61" t="s">
        <v>1702</v>
      </c>
      <c r="AU1111" s="61" t="b">
        <v>1</v>
      </c>
      <c r="AV1111" s="61" t="b">
        <v>0</v>
      </c>
      <c r="AW1111" s="61" t="s">
        <v>1702</v>
      </c>
      <c r="AX1111" s="61" t="s">
        <v>1702</v>
      </c>
      <c r="AY1111" s="61">
        <v>0</v>
      </c>
      <c r="AZ1111" s="61">
        <v>0</v>
      </c>
      <c r="BA1111" s="61">
        <v>0</v>
      </c>
      <c r="BB1111" s="61" t="s">
        <v>5478</v>
      </c>
      <c r="BC1111" s="61">
        <v>3</v>
      </c>
      <c r="BD1111" s="61" t="b">
        <v>0</v>
      </c>
      <c r="BH1111" s="47" t="s">
        <v>1197</v>
      </c>
      <c r="BI1111" s="47" t="str">
        <f t="shared" si="34"/>
        <v>Z08</v>
      </c>
      <c r="BJ1111" s="47">
        <v>1219</v>
      </c>
    </row>
    <row r="1112" spans="1:62" hidden="1">
      <c r="A1112" s="61" t="b">
        <v>0</v>
      </c>
      <c r="B1112" s="62">
        <v>13641</v>
      </c>
      <c r="C1112" s="61" t="s">
        <v>1702</v>
      </c>
      <c r="D1112" s="61" t="s">
        <v>5474</v>
      </c>
      <c r="E1112" s="61" t="s">
        <v>7449</v>
      </c>
      <c r="F1112" s="61" t="s">
        <v>5561</v>
      </c>
      <c r="G1112" s="62" t="s">
        <v>1702</v>
      </c>
      <c r="H1112" s="61" t="s">
        <v>782</v>
      </c>
      <c r="I1112" s="61" t="s">
        <v>1675</v>
      </c>
      <c r="J1112" s="61" t="s">
        <v>5475</v>
      </c>
      <c r="K1112" s="61" t="s">
        <v>7449</v>
      </c>
      <c r="L1112" s="61" t="s">
        <v>2032</v>
      </c>
      <c r="M1112" s="61" t="s">
        <v>1702</v>
      </c>
      <c r="N1112" s="61" t="s">
        <v>1702</v>
      </c>
      <c r="O1112" s="61" t="s">
        <v>1947</v>
      </c>
      <c r="P1112" s="61">
        <v>1</v>
      </c>
      <c r="Q1112" s="61">
        <v>336</v>
      </c>
      <c r="R1112" s="61">
        <v>440</v>
      </c>
      <c r="S1112" s="61" t="s">
        <v>6324</v>
      </c>
      <c r="T1112" s="61" t="s">
        <v>6324</v>
      </c>
      <c r="U1112" s="61" t="s">
        <v>2041</v>
      </c>
      <c r="V1112" s="61" t="s">
        <v>7450</v>
      </c>
      <c r="W1112" s="61" t="s">
        <v>1955</v>
      </c>
      <c r="X1112" s="61" t="s">
        <v>1447</v>
      </c>
      <c r="Y1112" s="61" t="s">
        <v>6326</v>
      </c>
      <c r="Z1112" s="62">
        <v>28</v>
      </c>
      <c r="AA1112" s="61">
        <v>30</v>
      </c>
      <c r="AB1112" s="62">
        <v>28</v>
      </c>
      <c r="AC1112" s="61">
        <v>30</v>
      </c>
      <c r="AD1112" s="62">
        <v>28</v>
      </c>
      <c r="AE1112" s="61">
        <v>30</v>
      </c>
      <c r="AF1112" s="61" t="s">
        <v>2083</v>
      </c>
      <c r="AG1112" s="61" t="s">
        <v>1959</v>
      </c>
      <c r="AH1112" s="61" t="s">
        <v>1702</v>
      </c>
      <c r="AI1112" s="61">
        <v>0</v>
      </c>
      <c r="AJ1112" s="61" t="s">
        <v>6225</v>
      </c>
      <c r="AK1112" s="62">
        <v>2026</v>
      </c>
      <c r="AL1112" s="62">
        <v>4</v>
      </c>
      <c r="AM1112" s="62">
        <v>0</v>
      </c>
      <c r="AN1112" s="62">
        <v>0</v>
      </c>
      <c r="AO1112" s="62">
        <v>24</v>
      </c>
      <c r="AP1112" s="61" t="s">
        <v>782</v>
      </c>
      <c r="AQ1112" s="61" t="s">
        <v>1221</v>
      </c>
      <c r="AR1112" s="61" t="s">
        <v>6325</v>
      </c>
      <c r="AS1112" s="61" t="s">
        <v>5476</v>
      </c>
      <c r="AT1112" s="61" t="s">
        <v>1702</v>
      </c>
      <c r="AU1112" s="61" t="b">
        <v>1</v>
      </c>
      <c r="AV1112" s="61" t="b">
        <v>0</v>
      </c>
      <c r="AW1112" s="61" t="s">
        <v>1702</v>
      </c>
      <c r="AX1112" s="61" t="s">
        <v>1702</v>
      </c>
      <c r="AY1112" s="61">
        <v>0</v>
      </c>
      <c r="AZ1112" s="61">
        <v>0</v>
      </c>
      <c r="BA1112" s="61">
        <v>0</v>
      </c>
      <c r="BB1112" s="61" t="s">
        <v>5478</v>
      </c>
      <c r="BC1112" s="61">
        <v>3</v>
      </c>
      <c r="BD1112" s="61" t="b">
        <v>0</v>
      </c>
      <c r="BH1112" s="47" t="s">
        <v>1197</v>
      </c>
      <c r="BI1112" s="47" t="str">
        <f t="shared" si="34"/>
        <v>Z08</v>
      </c>
      <c r="BJ1112" s="47">
        <v>1219</v>
      </c>
    </row>
    <row r="1113" spans="1:62" hidden="1">
      <c r="A1113" s="61" t="b">
        <v>0</v>
      </c>
      <c r="B1113" s="62">
        <v>13642</v>
      </c>
      <c r="C1113" s="61" t="s">
        <v>1702</v>
      </c>
      <c r="D1113" s="61" t="s">
        <v>5474</v>
      </c>
      <c r="E1113" s="61" t="s">
        <v>7451</v>
      </c>
      <c r="F1113" s="61" t="s">
        <v>5496</v>
      </c>
      <c r="G1113" s="62">
        <v>44</v>
      </c>
      <c r="H1113" s="61" t="s">
        <v>1154</v>
      </c>
      <c r="I1113" s="61" t="s">
        <v>1675</v>
      </c>
      <c r="J1113" s="61" t="s">
        <v>5475</v>
      </c>
      <c r="K1113" s="61" t="s">
        <v>7451</v>
      </c>
      <c r="L1113" s="61" t="s">
        <v>2032</v>
      </c>
      <c r="M1113" s="61" t="s">
        <v>1702</v>
      </c>
      <c r="N1113" s="61" t="s">
        <v>1702</v>
      </c>
      <c r="O1113" s="61" t="s">
        <v>1947</v>
      </c>
      <c r="P1113" s="61">
        <v>1</v>
      </c>
      <c r="Q1113" s="61">
        <v>75</v>
      </c>
      <c r="R1113" s="61">
        <v>705</v>
      </c>
      <c r="S1113" s="61" t="s">
        <v>6332</v>
      </c>
      <c r="T1113" s="61" t="s">
        <v>6332</v>
      </c>
      <c r="U1113" s="61" t="s">
        <v>2041</v>
      </c>
      <c r="V1113" s="61" t="s">
        <v>7452</v>
      </c>
      <c r="W1113" s="61" t="s">
        <v>1955</v>
      </c>
      <c r="X1113" s="61" t="s">
        <v>1447</v>
      </c>
      <c r="Y1113" s="61" t="s">
        <v>6326</v>
      </c>
      <c r="Z1113" s="62">
        <v>200</v>
      </c>
      <c r="AA1113" s="61">
        <v>83</v>
      </c>
      <c r="AB1113" s="62">
        <v>200</v>
      </c>
      <c r="AC1113" s="61">
        <v>83</v>
      </c>
      <c r="AD1113" s="62">
        <v>200</v>
      </c>
      <c r="AE1113" s="61">
        <v>83</v>
      </c>
      <c r="AF1113" s="61" t="s">
        <v>2083</v>
      </c>
      <c r="AG1113" s="61" t="s">
        <v>1959</v>
      </c>
      <c r="AH1113" s="61" t="s">
        <v>1702</v>
      </c>
      <c r="AI1113" s="61">
        <v>0</v>
      </c>
      <c r="AJ1113" s="61" t="s">
        <v>6225</v>
      </c>
      <c r="AK1113" s="62">
        <v>2026</v>
      </c>
      <c r="AL1113" s="62">
        <v>4</v>
      </c>
      <c r="AM1113" s="62">
        <v>0</v>
      </c>
      <c r="AN1113" s="62">
        <v>0</v>
      </c>
      <c r="AO1113" s="62">
        <v>24</v>
      </c>
      <c r="AP1113" s="61" t="s">
        <v>1154</v>
      </c>
      <c r="AQ1113" s="61" t="s">
        <v>1221</v>
      </c>
      <c r="AR1113" s="61" t="s">
        <v>6333</v>
      </c>
      <c r="AS1113" s="61" t="s">
        <v>5476</v>
      </c>
      <c r="AT1113" s="61" t="s">
        <v>1702</v>
      </c>
      <c r="AU1113" s="61" t="b">
        <v>1</v>
      </c>
      <c r="AV1113" s="61" t="b">
        <v>0</v>
      </c>
      <c r="AW1113" s="61" t="s">
        <v>1702</v>
      </c>
      <c r="AX1113" s="61" t="s">
        <v>1702</v>
      </c>
      <c r="AY1113" s="61">
        <v>0</v>
      </c>
      <c r="AZ1113" s="61">
        <v>0</v>
      </c>
      <c r="BA1113" s="61">
        <v>0</v>
      </c>
      <c r="BB1113" s="61" t="s">
        <v>5478</v>
      </c>
      <c r="BC1113" s="61">
        <v>3</v>
      </c>
      <c r="BD1113" s="61" t="b">
        <v>0</v>
      </c>
      <c r="BH1113" s="47" t="s">
        <v>1197</v>
      </c>
      <c r="BI1113" s="47" t="str">
        <f t="shared" si="34"/>
        <v>Z08</v>
      </c>
      <c r="BJ1113" s="47">
        <v>1219</v>
      </c>
    </row>
    <row r="1114" spans="1:62" hidden="1">
      <c r="A1114" s="61" t="b">
        <v>0</v>
      </c>
      <c r="B1114" s="62">
        <v>13643</v>
      </c>
      <c r="C1114" s="61" t="s">
        <v>1702</v>
      </c>
      <c r="D1114" s="61" t="s">
        <v>5474</v>
      </c>
      <c r="E1114" s="61" t="s">
        <v>7453</v>
      </c>
      <c r="F1114" s="61" t="s">
        <v>5496</v>
      </c>
      <c r="G1114" s="62" t="s">
        <v>1702</v>
      </c>
      <c r="H1114" s="61" t="s">
        <v>1154</v>
      </c>
      <c r="I1114" s="61" t="s">
        <v>1675</v>
      </c>
      <c r="J1114" s="61" t="s">
        <v>5475</v>
      </c>
      <c r="K1114" s="61" t="s">
        <v>7453</v>
      </c>
      <c r="L1114" s="61" t="s">
        <v>2032</v>
      </c>
      <c r="M1114" s="61" t="s">
        <v>1702</v>
      </c>
      <c r="N1114" s="61" t="s">
        <v>1702</v>
      </c>
      <c r="O1114" s="61" t="s">
        <v>1947</v>
      </c>
      <c r="P1114" s="61">
        <v>1</v>
      </c>
      <c r="Q1114" s="61">
        <v>75</v>
      </c>
      <c r="R1114" s="61">
        <v>705</v>
      </c>
      <c r="S1114" s="61" t="s">
        <v>6332</v>
      </c>
      <c r="T1114" s="61" t="s">
        <v>6332</v>
      </c>
      <c r="U1114" s="61" t="s">
        <v>2041</v>
      </c>
      <c r="V1114" s="61" t="s">
        <v>7452</v>
      </c>
      <c r="W1114" s="61" t="s">
        <v>1955</v>
      </c>
      <c r="X1114" s="61" t="s">
        <v>1447</v>
      </c>
      <c r="Y1114" s="61" t="s">
        <v>6326</v>
      </c>
      <c r="Z1114" s="62">
        <v>120</v>
      </c>
      <c r="AA1114" s="61">
        <v>50</v>
      </c>
      <c r="AB1114" s="62">
        <v>120</v>
      </c>
      <c r="AC1114" s="61">
        <v>50</v>
      </c>
      <c r="AD1114" s="62">
        <v>120</v>
      </c>
      <c r="AE1114" s="61">
        <v>50</v>
      </c>
      <c r="AF1114" s="61" t="s">
        <v>2062</v>
      </c>
      <c r="AG1114" s="61" t="s">
        <v>1959</v>
      </c>
      <c r="AH1114" s="61" t="s">
        <v>1702</v>
      </c>
      <c r="AI1114" s="61">
        <v>0</v>
      </c>
      <c r="AJ1114" s="61" t="s">
        <v>6225</v>
      </c>
      <c r="AK1114" s="62">
        <v>2026</v>
      </c>
      <c r="AL1114" s="62">
        <v>4</v>
      </c>
      <c r="AM1114" s="62">
        <v>0</v>
      </c>
      <c r="AN1114" s="62">
        <v>0</v>
      </c>
      <c r="AO1114" s="62">
        <v>24</v>
      </c>
      <c r="AP1114" s="61" t="s">
        <v>1154</v>
      </c>
      <c r="AQ1114" s="61" t="s">
        <v>1221</v>
      </c>
      <c r="AR1114" s="61" t="s">
        <v>6333</v>
      </c>
      <c r="AS1114" s="61" t="s">
        <v>5476</v>
      </c>
      <c r="AT1114" s="61" t="s">
        <v>1702</v>
      </c>
      <c r="AU1114" s="61" t="b">
        <v>1</v>
      </c>
      <c r="AV1114" s="61" t="b">
        <v>0</v>
      </c>
      <c r="AW1114" s="61" t="s">
        <v>1702</v>
      </c>
      <c r="AX1114" s="61" t="s">
        <v>1702</v>
      </c>
      <c r="AY1114" s="61">
        <v>0</v>
      </c>
      <c r="AZ1114" s="61">
        <v>0</v>
      </c>
      <c r="BA1114" s="61">
        <v>0</v>
      </c>
      <c r="BB1114" s="61" t="s">
        <v>5478</v>
      </c>
      <c r="BC1114" s="61">
        <v>3</v>
      </c>
      <c r="BD1114" s="61" t="b">
        <v>0</v>
      </c>
      <c r="BH1114" s="47" t="s">
        <v>1197</v>
      </c>
      <c r="BI1114" s="47" t="str">
        <f t="shared" si="34"/>
        <v>Z08</v>
      </c>
      <c r="BJ1114" s="47">
        <v>1219</v>
      </c>
    </row>
    <row r="1115" spans="1:62" hidden="1">
      <c r="A1115" s="61" t="b">
        <v>0</v>
      </c>
      <c r="B1115" s="62">
        <v>13644</v>
      </c>
      <c r="C1115" s="61" t="s">
        <v>1702</v>
      </c>
      <c r="D1115" s="61" t="s">
        <v>5474</v>
      </c>
      <c r="E1115" s="61" t="s">
        <v>7454</v>
      </c>
      <c r="F1115" s="61" t="s">
        <v>5494</v>
      </c>
      <c r="G1115" s="62" t="s">
        <v>1702</v>
      </c>
      <c r="H1115" s="61" t="s">
        <v>1575</v>
      </c>
      <c r="I1115" s="61" t="s">
        <v>1675</v>
      </c>
      <c r="J1115" s="61" t="s">
        <v>5475</v>
      </c>
      <c r="K1115" s="61" t="s">
        <v>7454</v>
      </c>
      <c r="L1115" s="61" t="s">
        <v>2032</v>
      </c>
      <c r="M1115" s="61" t="s">
        <v>1702</v>
      </c>
      <c r="N1115" s="61" t="s">
        <v>1702</v>
      </c>
      <c r="O1115" s="61" t="s">
        <v>1947</v>
      </c>
      <c r="P1115" s="61">
        <v>1</v>
      </c>
      <c r="Q1115" s="61">
        <v>69.8</v>
      </c>
      <c r="R1115" s="61">
        <v>770</v>
      </c>
      <c r="S1115" s="61" t="s">
        <v>7455</v>
      </c>
      <c r="T1115" s="61" t="s">
        <v>1702</v>
      </c>
      <c r="U1115" s="61" t="s">
        <v>2041</v>
      </c>
      <c r="V1115" s="61" t="s">
        <v>7456</v>
      </c>
      <c r="W1115" s="61" t="s">
        <v>1955</v>
      </c>
      <c r="X1115" s="61" t="s">
        <v>1447</v>
      </c>
      <c r="Y1115" s="61" t="s">
        <v>6326</v>
      </c>
      <c r="Z1115" s="62">
        <v>23</v>
      </c>
      <c r="AA1115" s="61">
        <v>10</v>
      </c>
      <c r="AB1115" s="62">
        <v>23</v>
      </c>
      <c r="AC1115" s="61">
        <v>10</v>
      </c>
      <c r="AD1115" s="62">
        <v>23</v>
      </c>
      <c r="AE1115" s="61">
        <v>10</v>
      </c>
      <c r="AF1115" s="61" t="s">
        <v>2042</v>
      </c>
      <c r="AG1115" s="61" t="s">
        <v>1959</v>
      </c>
      <c r="AH1115" s="61" t="s">
        <v>1702</v>
      </c>
      <c r="AI1115" s="61">
        <v>0</v>
      </c>
      <c r="AJ1115" s="61" t="s">
        <v>6792</v>
      </c>
      <c r="AK1115" s="62">
        <v>2026</v>
      </c>
      <c r="AL1115" s="62">
        <v>4</v>
      </c>
      <c r="AM1115" s="62">
        <v>0</v>
      </c>
      <c r="AN1115" s="62">
        <v>0</v>
      </c>
      <c r="AO1115" s="62">
        <v>27</v>
      </c>
      <c r="AP1115" s="61" t="s">
        <v>1575</v>
      </c>
      <c r="AQ1115" s="61" t="s">
        <v>1221</v>
      </c>
      <c r="AR1115" s="61" t="s">
        <v>7457</v>
      </c>
      <c r="AS1115" s="61" t="s">
        <v>5476</v>
      </c>
      <c r="AT1115" s="61" t="s">
        <v>1702</v>
      </c>
      <c r="AU1115" s="61" t="b">
        <v>1</v>
      </c>
      <c r="AV1115" s="61" t="b">
        <v>0</v>
      </c>
      <c r="AW1115" s="61" t="s">
        <v>1702</v>
      </c>
      <c r="AX1115" s="61" t="s">
        <v>1702</v>
      </c>
      <c r="AY1115" s="61">
        <v>0</v>
      </c>
      <c r="AZ1115" s="61">
        <v>0</v>
      </c>
      <c r="BA1115" s="61">
        <v>0</v>
      </c>
      <c r="BB1115" s="61" t="s">
        <v>5478</v>
      </c>
      <c r="BC1115" s="61">
        <v>3</v>
      </c>
      <c r="BD1115" s="61" t="b">
        <v>0</v>
      </c>
      <c r="BH1115" s="47" t="s">
        <v>1197</v>
      </c>
      <c r="BI1115" s="47" t="str">
        <f t="shared" si="34"/>
        <v>Z08</v>
      </c>
      <c r="BJ1115" s="47">
        <v>1219</v>
      </c>
    </row>
    <row r="1116" spans="1:62" hidden="1">
      <c r="A1116" s="61" t="b">
        <v>0</v>
      </c>
      <c r="B1116" s="62">
        <v>13645</v>
      </c>
      <c r="C1116" s="61" t="s">
        <v>7458</v>
      </c>
      <c r="D1116" s="61" t="s">
        <v>5474</v>
      </c>
      <c r="E1116" s="61" t="s">
        <v>7459</v>
      </c>
      <c r="F1116" s="61" t="s">
        <v>5487</v>
      </c>
      <c r="G1116" s="62" t="s">
        <v>1702</v>
      </c>
      <c r="H1116" s="61" t="s">
        <v>825</v>
      </c>
      <c r="I1116" s="61" t="s">
        <v>1675</v>
      </c>
      <c r="J1116" s="61" t="s">
        <v>5475</v>
      </c>
      <c r="K1116" s="61" t="s">
        <v>7459</v>
      </c>
      <c r="L1116" s="61" t="s">
        <v>2032</v>
      </c>
      <c r="M1116" s="61" t="s">
        <v>1702</v>
      </c>
      <c r="N1116" s="61" t="s">
        <v>1702</v>
      </c>
      <c r="O1116" s="61" t="s">
        <v>1947</v>
      </c>
      <c r="P1116" s="61">
        <v>1</v>
      </c>
      <c r="Q1116" s="61">
        <v>122</v>
      </c>
      <c r="R1116" s="61">
        <v>0</v>
      </c>
      <c r="S1116" s="61" t="s">
        <v>7460</v>
      </c>
      <c r="T1116" s="61" t="s">
        <v>7460</v>
      </c>
      <c r="U1116" s="61" t="s">
        <v>2041</v>
      </c>
      <c r="V1116" s="61" t="s">
        <v>7461</v>
      </c>
      <c r="W1116" s="61" t="s">
        <v>1955</v>
      </c>
      <c r="X1116" s="61" t="s">
        <v>1447</v>
      </c>
      <c r="Y1116" s="61" t="s">
        <v>6326</v>
      </c>
      <c r="Z1116" s="62">
        <v>1</v>
      </c>
      <c r="AA1116" s="61">
        <v>130</v>
      </c>
      <c r="AB1116" s="62">
        <v>1</v>
      </c>
      <c r="AC1116" s="61">
        <v>0</v>
      </c>
      <c r="AD1116" s="62">
        <v>1</v>
      </c>
      <c r="AE1116" s="61">
        <v>60</v>
      </c>
      <c r="AF1116" s="61" t="s">
        <v>3944</v>
      </c>
      <c r="AG1116" s="61" t="s">
        <v>1958</v>
      </c>
      <c r="AH1116" s="61" t="s">
        <v>1702</v>
      </c>
      <c r="AI1116" s="61">
        <v>0</v>
      </c>
      <c r="AJ1116" s="61" t="s">
        <v>6225</v>
      </c>
      <c r="AK1116" s="62">
        <v>2026</v>
      </c>
      <c r="AL1116" s="62">
        <v>4</v>
      </c>
      <c r="AM1116" s="62">
        <v>0</v>
      </c>
      <c r="AN1116" s="62">
        <v>0</v>
      </c>
      <c r="AO1116" s="62">
        <v>24</v>
      </c>
      <c r="AP1116" s="61" t="s">
        <v>825</v>
      </c>
      <c r="AQ1116" s="61" t="s">
        <v>1221</v>
      </c>
      <c r="AR1116" s="61" t="s">
        <v>3977</v>
      </c>
      <c r="AS1116" s="61" t="s">
        <v>5476</v>
      </c>
      <c r="AT1116" s="61" t="s">
        <v>1702</v>
      </c>
      <c r="AU1116" s="61" t="b">
        <v>1</v>
      </c>
      <c r="AV1116" s="61" t="b">
        <v>0</v>
      </c>
      <c r="AW1116" s="61" t="s">
        <v>1702</v>
      </c>
      <c r="AX1116" s="61" t="s">
        <v>1702</v>
      </c>
      <c r="AY1116" s="61">
        <v>0</v>
      </c>
      <c r="AZ1116" s="61">
        <v>0</v>
      </c>
      <c r="BA1116" s="61">
        <v>0</v>
      </c>
      <c r="BB1116" s="61" t="s">
        <v>5478</v>
      </c>
      <c r="BC1116" s="61">
        <v>3</v>
      </c>
      <c r="BD1116" s="61" t="b">
        <v>0</v>
      </c>
      <c r="BH1116" s="47" t="s">
        <v>1197</v>
      </c>
      <c r="BI1116" s="47" t="str">
        <f t="shared" si="34"/>
        <v>Z08</v>
      </c>
      <c r="BJ1116" s="47">
        <v>1219</v>
      </c>
    </row>
    <row r="1117" spans="1:62" hidden="1">
      <c r="A1117" s="61" t="b">
        <v>0</v>
      </c>
      <c r="B1117" s="62">
        <v>13646</v>
      </c>
      <c r="C1117" s="61" t="s">
        <v>1702</v>
      </c>
      <c r="D1117" s="61" t="s">
        <v>5474</v>
      </c>
      <c r="E1117" s="61" t="s">
        <v>7462</v>
      </c>
      <c r="F1117" s="61" t="s">
        <v>6264</v>
      </c>
      <c r="G1117" s="62" t="s">
        <v>1702</v>
      </c>
      <c r="H1117" s="61" t="s">
        <v>972</v>
      </c>
      <c r="I1117" s="61" t="s">
        <v>1675</v>
      </c>
      <c r="J1117" s="61" t="s">
        <v>5475</v>
      </c>
      <c r="K1117" s="61" t="s">
        <v>7462</v>
      </c>
      <c r="L1117" s="61" t="s">
        <v>2032</v>
      </c>
      <c r="M1117" s="61" t="s">
        <v>1702</v>
      </c>
      <c r="N1117" s="61" t="s">
        <v>1702</v>
      </c>
      <c r="O1117" s="61" t="s">
        <v>1947</v>
      </c>
      <c r="P1117" s="61">
        <v>1</v>
      </c>
      <c r="Q1117" s="61">
        <v>189.5</v>
      </c>
      <c r="R1117" s="61">
        <v>401.3</v>
      </c>
      <c r="S1117" s="61" t="s">
        <v>6379</v>
      </c>
      <c r="T1117" s="61" t="s">
        <v>2377</v>
      </c>
      <c r="U1117" s="61" t="s">
        <v>2041</v>
      </c>
      <c r="V1117" s="61" t="s">
        <v>7463</v>
      </c>
      <c r="W1117" s="61" t="s">
        <v>1955</v>
      </c>
      <c r="X1117" s="61" t="s">
        <v>1447</v>
      </c>
      <c r="Y1117" s="61" t="s">
        <v>6326</v>
      </c>
      <c r="Z1117" s="62">
        <v>4</v>
      </c>
      <c r="AA1117" s="61">
        <v>3</v>
      </c>
      <c r="AB1117" s="62">
        <v>4</v>
      </c>
      <c r="AC1117" s="61">
        <v>3</v>
      </c>
      <c r="AD1117" s="62">
        <v>4</v>
      </c>
      <c r="AE1117" s="61">
        <v>3</v>
      </c>
      <c r="AF1117" s="61" t="s">
        <v>2194</v>
      </c>
      <c r="AG1117" s="61" t="s">
        <v>1959</v>
      </c>
      <c r="AH1117" s="61" t="s">
        <v>1702</v>
      </c>
      <c r="AI1117" s="61">
        <v>0</v>
      </c>
      <c r="AJ1117" s="61" t="s">
        <v>6748</v>
      </c>
      <c r="AK1117" s="62">
        <v>2026</v>
      </c>
      <c r="AL1117" s="62">
        <v>4</v>
      </c>
      <c r="AM1117" s="62">
        <v>0</v>
      </c>
      <c r="AN1117" s="62">
        <v>0</v>
      </c>
      <c r="AO1117" s="62">
        <v>18</v>
      </c>
      <c r="AP1117" s="61" t="s">
        <v>972</v>
      </c>
      <c r="AQ1117" s="61" t="s">
        <v>1221</v>
      </c>
      <c r="AR1117" s="61" t="s">
        <v>2378</v>
      </c>
      <c r="AS1117" s="61" t="s">
        <v>5476</v>
      </c>
      <c r="AT1117" s="61" t="s">
        <v>1702</v>
      </c>
      <c r="AU1117" s="61" t="b">
        <v>1</v>
      </c>
      <c r="AV1117" s="61" t="b">
        <v>0</v>
      </c>
      <c r="AW1117" s="61" t="s">
        <v>1702</v>
      </c>
      <c r="AX1117" s="61" t="s">
        <v>1702</v>
      </c>
      <c r="AY1117" s="61">
        <v>0</v>
      </c>
      <c r="AZ1117" s="61">
        <v>0</v>
      </c>
      <c r="BA1117" s="61">
        <v>0</v>
      </c>
      <c r="BB1117" s="61" t="s">
        <v>5478</v>
      </c>
      <c r="BC1117" s="61">
        <v>3</v>
      </c>
      <c r="BD1117" s="61" t="b">
        <v>0</v>
      </c>
      <c r="BH1117" s="47" t="s">
        <v>1197</v>
      </c>
      <c r="BI1117" s="47" t="str">
        <f t="shared" si="34"/>
        <v>Z08</v>
      </c>
      <c r="BJ1117" s="47">
        <v>1219</v>
      </c>
    </row>
    <row r="1118" spans="1:62" hidden="1">
      <c r="A1118" s="61" t="b">
        <v>0</v>
      </c>
      <c r="B1118" s="62">
        <v>13647</v>
      </c>
      <c r="C1118" s="61" t="s">
        <v>1702</v>
      </c>
      <c r="D1118" s="61" t="s">
        <v>5474</v>
      </c>
      <c r="E1118" s="61" t="s">
        <v>7464</v>
      </c>
      <c r="F1118" s="61" t="s">
        <v>6206</v>
      </c>
      <c r="G1118" s="62" t="s">
        <v>1702</v>
      </c>
      <c r="H1118" s="61" t="s">
        <v>1104</v>
      </c>
      <c r="I1118" s="61" t="s">
        <v>1675</v>
      </c>
      <c r="J1118" s="61" t="s">
        <v>5475</v>
      </c>
      <c r="K1118" s="61" t="s">
        <v>7464</v>
      </c>
      <c r="L1118" s="61" t="s">
        <v>2032</v>
      </c>
      <c r="M1118" s="61" t="s">
        <v>1702</v>
      </c>
      <c r="N1118" s="61" t="s">
        <v>1702</v>
      </c>
      <c r="O1118" s="61" t="s">
        <v>1947</v>
      </c>
      <c r="P1118" s="61">
        <v>1</v>
      </c>
      <c r="Q1118" s="61">
        <v>300</v>
      </c>
      <c r="R1118" s="61">
        <v>400</v>
      </c>
      <c r="S1118" s="61" t="s">
        <v>2210</v>
      </c>
      <c r="T1118" s="61" t="s">
        <v>2210</v>
      </c>
      <c r="U1118" s="61" t="s">
        <v>2041</v>
      </c>
      <c r="V1118" s="61" t="s">
        <v>7465</v>
      </c>
      <c r="W1118" s="61" t="s">
        <v>1955</v>
      </c>
      <c r="X1118" s="61" t="s">
        <v>1447</v>
      </c>
      <c r="Y1118" s="61" t="s">
        <v>6326</v>
      </c>
      <c r="Z1118" s="62">
        <v>27</v>
      </c>
      <c r="AA1118" s="61">
        <v>25</v>
      </c>
      <c r="AB1118" s="62">
        <v>27</v>
      </c>
      <c r="AC1118" s="61">
        <v>25</v>
      </c>
      <c r="AD1118" s="62">
        <v>27</v>
      </c>
      <c r="AE1118" s="61">
        <v>25</v>
      </c>
      <c r="AF1118" s="61" t="s">
        <v>2042</v>
      </c>
      <c r="AG1118" s="61" t="s">
        <v>1959</v>
      </c>
      <c r="AH1118" s="61" t="s">
        <v>1702</v>
      </c>
      <c r="AI1118" s="61">
        <v>0</v>
      </c>
      <c r="AJ1118" s="61" t="s">
        <v>6849</v>
      </c>
      <c r="AK1118" s="62">
        <v>2026</v>
      </c>
      <c r="AL1118" s="62">
        <v>5</v>
      </c>
      <c r="AM1118" s="62">
        <v>0</v>
      </c>
      <c r="AN1118" s="62">
        <v>0</v>
      </c>
      <c r="AO1118" s="62">
        <v>14</v>
      </c>
      <c r="AP1118" s="61" t="s">
        <v>1104</v>
      </c>
      <c r="AQ1118" s="61" t="s">
        <v>1221</v>
      </c>
      <c r="AR1118" s="61" t="s">
        <v>2211</v>
      </c>
      <c r="AS1118" s="61" t="s">
        <v>5476</v>
      </c>
      <c r="AT1118" s="61" t="s">
        <v>1702</v>
      </c>
      <c r="AU1118" s="61" t="b">
        <v>0</v>
      </c>
      <c r="AV1118" s="61" t="b">
        <v>0</v>
      </c>
      <c r="AW1118" s="61" t="s">
        <v>1702</v>
      </c>
      <c r="AX1118" s="61" t="s">
        <v>1702</v>
      </c>
      <c r="AY1118" s="61">
        <v>0</v>
      </c>
      <c r="AZ1118" s="61">
        <v>0</v>
      </c>
      <c r="BA1118" s="61">
        <v>0</v>
      </c>
      <c r="BB1118" s="61" t="s">
        <v>5478</v>
      </c>
      <c r="BC1118" s="61">
        <v>3</v>
      </c>
      <c r="BD1118" s="61" t="b">
        <v>0</v>
      </c>
      <c r="BH1118" s="47" t="s">
        <v>1197</v>
      </c>
      <c r="BI1118" s="47" t="str">
        <f t="shared" si="34"/>
        <v>Z08</v>
      </c>
      <c r="BJ1118" s="47">
        <v>1219</v>
      </c>
    </row>
    <row r="1119" spans="1:62" hidden="1">
      <c r="A1119" s="61" t="b">
        <v>0</v>
      </c>
      <c r="B1119" s="62">
        <v>13648</v>
      </c>
      <c r="C1119" s="61" t="s">
        <v>1702</v>
      </c>
      <c r="D1119" s="61" t="s">
        <v>5474</v>
      </c>
      <c r="E1119" s="61" t="s">
        <v>7466</v>
      </c>
      <c r="F1119" s="61" t="s">
        <v>6224</v>
      </c>
      <c r="G1119" s="62" t="s">
        <v>1702</v>
      </c>
      <c r="H1119" s="61" t="s">
        <v>830</v>
      </c>
      <c r="I1119" s="61" t="s">
        <v>1675</v>
      </c>
      <c r="J1119" s="61" t="s">
        <v>5475</v>
      </c>
      <c r="K1119" s="61" t="s">
        <v>7466</v>
      </c>
      <c r="L1119" s="61" t="s">
        <v>2032</v>
      </c>
      <c r="M1119" s="61" t="s">
        <v>1702</v>
      </c>
      <c r="N1119" s="61" t="s">
        <v>1702</v>
      </c>
      <c r="O1119" s="61" t="s">
        <v>1947</v>
      </c>
      <c r="P1119" s="61">
        <v>1</v>
      </c>
      <c r="Q1119" s="61">
        <v>74</v>
      </c>
      <c r="R1119" s="61">
        <v>182</v>
      </c>
      <c r="S1119" s="61" t="s">
        <v>6372</v>
      </c>
      <c r="T1119" s="61" t="s">
        <v>6372</v>
      </c>
      <c r="U1119" s="61" t="s">
        <v>2041</v>
      </c>
      <c r="V1119" s="61" t="s">
        <v>7467</v>
      </c>
      <c r="W1119" s="61" t="s">
        <v>1955</v>
      </c>
      <c r="X1119" s="61" t="s">
        <v>1447</v>
      </c>
      <c r="Y1119" s="61" t="s">
        <v>6326</v>
      </c>
      <c r="Z1119" s="62">
        <v>210</v>
      </c>
      <c r="AA1119" s="61">
        <v>21</v>
      </c>
      <c r="AB1119" s="62">
        <v>210</v>
      </c>
      <c r="AC1119" s="61">
        <v>21</v>
      </c>
      <c r="AD1119" s="62">
        <v>210</v>
      </c>
      <c r="AE1119" s="61">
        <v>21</v>
      </c>
      <c r="AF1119" s="61" t="s">
        <v>2083</v>
      </c>
      <c r="AG1119" s="61" t="s">
        <v>1959</v>
      </c>
      <c r="AH1119" s="61" t="s">
        <v>1702</v>
      </c>
      <c r="AI1119" s="61">
        <v>0</v>
      </c>
      <c r="AJ1119" s="61" t="s">
        <v>6849</v>
      </c>
      <c r="AK1119" s="62">
        <v>2026</v>
      </c>
      <c r="AL1119" s="62">
        <v>5</v>
      </c>
      <c r="AM1119" s="62">
        <v>0</v>
      </c>
      <c r="AN1119" s="62">
        <v>0</v>
      </c>
      <c r="AO1119" s="62">
        <v>14</v>
      </c>
      <c r="AP1119" s="61" t="s">
        <v>830</v>
      </c>
      <c r="AQ1119" s="61" t="s">
        <v>1221</v>
      </c>
      <c r="AR1119" s="61" t="s">
        <v>6373</v>
      </c>
      <c r="AS1119" s="61" t="s">
        <v>5476</v>
      </c>
      <c r="AT1119" s="61" t="s">
        <v>1702</v>
      </c>
      <c r="AU1119" s="61" t="b">
        <v>0</v>
      </c>
      <c r="AV1119" s="61" t="b">
        <v>0</v>
      </c>
      <c r="AW1119" s="61" t="s">
        <v>1702</v>
      </c>
      <c r="AX1119" s="61" t="s">
        <v>1702</v>
      </c>
      <c r="AY1119" s="61">
        <v>0</v>
      </c>
      <c r="AZ1119" s="61">
        <v>0</v>
      </c>
      <c r="BA1119" s="61">
        <v>0</v>
      </c>
      <c r="BB1119" s="61" t="s">
        <v>5478</v>
      </c>
      <c r="BC1119" s="61">
        <v>3</v>
      </c>
      <c r="BD1119" s="61" t="b">
        <v>0</v>
      </c>
      <c r="BH1119" s="47" t="s">
        <v>1197</v>
      </c>
      <c r="BI1119" s="47" t="str">
        <f t="shared" si="34"/>
        <v>Z08</v>
      </c>
      <c r="BJ1119" s="47">
        <v>1219</v>
      </c>
    </row>
    <row r="1120" spans="1:62" hidden="1">
      <c r="A1120" s="61" t="b">
        <v>0</v>
      </c>
      <c r="B1120" s="62">
        <v>13650</v>
      </c>
      <c r="C1120" s="61" t="s">
        <v>1702</v>
      </c>
      <c r="D1120" s="61" t="s">
        <v>5474</v>
      </c>
      <c r="E1120" s="61" t="s">
        <v>7468</v>
      </c>
      <c r="F1120" s="61" t="s">
        <v>6224</v>
      </c>
      <c r="G1120" s="62" t="s">
        <v>1702</v>
      </c>
      <c r="H1120" s="61" t="s">
        <v>696</v>
      </c>
      <c r="I1120" s="61" t="s">
        <v>1675</v>
      </c>
      <c r="J1120" s="61" t="s">
        <v>5475</v>
      </c>
      <c r="K1120" s="61" t="s">
        <v>7468</v>
      </c>
      <c r="L1120" s="61" t="s">
        <v>2032</v>
      </c>
      <c r="M1120" s="61" t="s">
        <v>1702</v>
      </c>
      <c r="N1120" s="61" t="s">
        <v>1702</v>
      </c>
      <c r="O1120" s="61" t="s">
        <v>1947</v>
      </c>
      <c r="P1120" s="61">
        <v>1</v>
      </c>
      <c r="Q1120" s="61">
        <v>58</v>
      </c>
      <c r="R1120" s="61">
        <v>0</v>
      </c>
      <c r="S1120" s="61" t="s">
        <v>5906</v>
      </c>
      <c r="T1120" s="61" t="s">
        <v>5906</v>
      </c>
      <c r="U1120" s="61" t="s">
        <v>2041</v>
      </c>
      <c r="V1120" s="61" t="s">
        <v>7469</v>
      </c>
      <c r="W1120" s="61" t="s">
        <v>1955</v>
      </c>
      <c r="X1120" s="61" t="s">
        <v>1447</v>
      </c>
      <c r="Y1120" s="61" t="s">
        <v>6326</v>
      </c>
      <c r="Z1120" s="62">
        <v>1</v>
      </c>
      <c r="AA1120" s="61">
        <v>115</v>
      </c>
      <c r="AB1120" s="62">
        <v>1</v>
      </c>
      <c r="AC1120" s="61">
        <v>115</v>
      </c>
      <c r="AD1120" s="62">
        <v>1</v>
      </c>
      <c r="AE1120" s="61">
        <v>115</v>
      </c>
      <c r="AF1120" s="61" t="s">
        <v>2392</v>
      </c>
      <c r="AG1120" s="61" t="s">
        <v>1959</v>
      </c>
      <c r="AH1120" s="61" t="s">
        <v>1702</v>
      </c>
      <c r="AI1120" s="61">
        <v>0</v>
      </c>
      <c r="AJ1120" s="61" t="s">
        <v>6836</v>
      </c>
      <c r="AK1120" s="62">
        <v>2026</v>
      </c>
      <c r="AL1120" s="62">
        <v>5</v>
      </c>
      <c r="AM1120" s="62">
        <v>0</v>
      </c>
      <c r="AN1120" s="62">
        <v>0</v>
      </c>
      <c r="AO1120" s="62">
        <v>7</v>
      </c>
      <c r="AP1120" s="61" t="s">
        <v>696</v>
      </c>
      <c r="AQ1120" s="61" t="s">
        <v>1221</v>
      </c>
      <c r="AR1120" s="61" t="s">
        <v>5907</v>
      </c>
      <c r="AS1120" s="61" t="s">
        <v>5476</v>
      </c>
      <c r="AT1120" s="61" t="s">
        <v>1702</v>
      </c>
      <c r="AU1120" s="61" t="b">
        <v>0</v>
      </c>
      <c r="AV1120" s="61" t="b">
        <v>0</v>
      </c>
      <c r="AW1120" s="61" t="s">
        <v>1702</v>
      </c>
      <c r="AX1120" s="61" t="s">
        <v>1702</v>
      </c>
      <c r="AY1120" s="61">
        <v>0</v>
      </c>
      <c r="AZ1120" s="61">
        <v>0</v>
      </c>
      <c r="BA1120" s="61">
        <v>0</v>
      </c>
      <c r="BB1120" s="61" t="s">
        <v>5478</v>
      </c>
      <c r="BC1120" s="61">
        <v>3</v>
      </c>
      <c r="BD1120" s="61" t="b">
        <v>0</v>
      </c>
      <c r="BH1120" s="47" t="s">
        <v>1197</v>
      </c>
      <c r="BI1120" s="47" t="str">
        <f t="shared" si="34"/>
        <v>Z08</v>
      </c>
      <c r="BJ1120" s="47">
        <v>1219</v>
      </c>
    </row>
    <row r="1121" spans="1:62" hidden="1">
      <c r="A1121" s="61" t="b">
        <v>0</v>
      </c>
      <c r="B1121" s="62">
        <v>13651</v>
      </c>
      <c r="C1121" s="61" t="s">
        <v>1702</v>
      </c>
      <c r="D1121" s="61" t="s">
        <v>7470</v>
      </c>
      <c r="E1121" s="61" t="s">
        <v>6581</v>
      </c>
      <c r="F1121" s="61" t="s">
        <v>6224</v>
      </c>
      <c r="G1121" s="62">
        <v>27</v>
      </c>
      <c r="H1121" s="61" t="s">
        <v>183</v>
      </c>
      <c r="I1121" s="61" t="s">
        <v>1675</v>
      </c>
      <c r="J1121" s="61" t="s">
        <v>6582</v>
      </c>
      <c r="K1121" s="61" t="s">
        <v>6581</v>
      </c>
      <c r="L1121" s="61" t="s">
        <v>2032</v>
      </c>
      <c r="M1121" s="61" t="s">
        <v>1702</v>
      </c>
      <c r="N1121" s="61" t="s">
        <v>1702</v>
      </c>
      <c r="O1121" s="61" t="s">
        <v>1941</v>
      </c>
      <c r="P1121" s="61">
        <v>0.8</v>
      </c>
      <c r="Q1121" s="61">
        <v>44.6</v>
      </c>
      <c r="R1121" s="61">
        <v>1390</v>
      </c>
      <c r="S1121" s="61" t="s">
        <v>4085</v>
      </c>
      <c r="T1121" s="61" t="s">
        <v>2131</v>
      </c>
      <c r="U1121" s="61" t="s">
        <v>2041</v>
      </c>
      <c r="V1121" s="61" t="s">
        <v>7471</v>
      </c>
      <c r="W1121" s="61" t="s">
        <v>1955</v>
      </c>
      <c r="X1121" s="61" t="s">
        <v>1447</v>
      </c>
      <c r="Y1121" s="61" t="s">
        <v>6583</v>
      </c>
      <c r="Z1121" s="62">
        <v>500</v>
      </c>
      <c r="AA1121" s="61">
        <v>192</v>
      </c>
      <c r="AB1121" s="62">
        <v>500</v>
      </c>
      <c r="AC1121" s="61">
        <v>192</v>
      </c>
      <c r="AD1121" s="62">
        <v>500</v>
      </c>
      <c r="AE1121" s="61">
        <v>192</v>
      </c>
      <c r="AF1121" s="61" t="s">
        <v>2237</v>
      </c>
      <c r="AG1121" s="61" t="s">
        <v>1959</v>
      </c>
      <c r="AH1121" s="61" t="s">
        <v>1702</v>
      </c>
      <c r="AI1121" s="61">
        <v>0</v>
      </c>
      <c r="AJ1121" s="61" t="s">
        <v>6836</v>
      </c>
      <c r="AK1121" s="62">
        <v>2026</v>
      </c>
      <c r="AL1121" s="62">
        <v>5</v>
      </c>
      <c r="AM1121" s="62">
        <v>0</v>
      </c>
      <c r="AN1121" s="62">
        <v>0</v>
      </c>
      <c r="AO1121" s="62">
        <v>7</v>
      </c>
      <c r="AP1121" s="61" t="s">
        <v>183</v>
      </c>
      <c r="AQ1121" s="61" t="s">
        <v>1221</v>
      </c>
      <c r="AR1121" s="61" t="s">
        <v>2132</v>
      </c>
      <c r="AS1121" s="61" t="s">
        <v>7472</v>
      </c>
      <c r="AT1121" s="61" t="s">
        <v>6577</v>
      </c>
      <c r="AU1121" s="61" t="b">
        <v>0</v>
      </c>
      <c r="AV1121" s="61" t="b">
        <v>0</v>
      </c>
      <c r="AW1121" s="61" t="s">
        <v>1702</v>
      </c>
      <c r="AX1121" s="61" t="s">
        <v>1702</v>
      </c>
      <c r="AY1121" s="61">
        <v>0</v>
      </c>
      <c r="AZ1121" s="61">
        <v>0</v>
      </c>
      <c r="BA1121" s="61">
        <v>0</v>
      </c>
      <c r="BB1121" s="61" t="s">
        <v>5478</v>
      </c>
      <c r="BC1121" s="61">
        <v>1</v>
      </c>
      <c r="BD1121" s="61" t="b">
        <v>0</v>
      </c>
      <c r="BH1121" s="47" t="str">
        <f t="shared" si="35"/>
        <v>SGCC</v>
      </c>
      <c r="BI1121" s="47" t="str">
        <f t="shared" si="34"/>
        <v>Z18</v>
      </c>
      <c r="BJ1121" s="47">
        <v>1219</v>
      </c>
    </row>
    <row r="1122" spans="1:62" hidden="1">
      <c r="A1122" s="61" t="b">
        <v>0</v>
      </c>
      <c r="B1122" s="62">
        <v>13652</v>
      </c>
      <c r="C1122" s="61" t="s">
        <v>1702</v>
      </c>
      <c r="D1122" s="61" t="s">
        <v>7470</v>
      </c>
      <c r="E1122" s="61" t="s">
        <v>6584</v>
      </c>
      <c r="F1122" s="61" t="s">
        <v>6224</v>
      </c>
      <c r="G1122" s="62">
        <v>27</v>
      </c>
      <c r="H1122" s="61" t="s">
        <v>183</v>
      </c>
      <c r="I1122" s="61" t="s">
        <v>1675</v>
      </c>
      <c r="J1122" s="61" t="s">
        <v>6582</v>
      </c>
      <c r="K1122" s="61" t="s">
        <v>6584</v>
      </c>
      <c r="L1122" s="61" t="s">
        <v>2032</v>
      </c>
      <c r="M1122" s="61" t="s">
        <v>1702</v>
      </c>
      <c r="N1122" s="61" t="s">
        <v>1702</v>
      </c>
      <c r="O1122" s="61" t="s">
        <v>1941</v>
      </c>
      <c r="P1122" s="61">
        <v>0.8</v>
      </c>
      <c r="Q1122" s="61">
        <v>44.6</v>
      </c>
      <c r="R1122" s="61">
        <v>1390</v>
      </c>
      <c r="S1122" s="61" t="s">
        <v>4085</v>
      </c>
      <c r="T1122" s="61" t="s">
        <v>2131</v>
      </c>
      <c r="U1122" s="61" t="s">
        <v>2041</v>
      </c>
      <c r="V1122" s="61" t="s">
        <v>7471</v>
      </c>
      <c r="W1122" s="61" t="s">
        <v>1955</v>
      </c>
      <c r="X1122" s="61" t="s">
        <v>1447</v>
      </c>
      <c r="Y1122" s="61" t="s">
        <v>6583</v>
      </c>
      <c r="Z1122" s="62">
        <v>17</v>
      </c>
      <c r="AA1122" s="61">
        <v>6</v>
      </c>
      <c r="AB1122" s="62">
        <v>17</v>
      </c>
      <c r="AC1122" s="61">
        <v>6</v>
      </c>
      <c r="AD1122" s="62">
        <v>17</v>
      </c>
      <c r="AE1122" s="61">
        <v>6</v>
      </c>
      <c r="AF1122" s="61" t="s">
        <v>2237</v>
      </c>
      <c r="AG1122" s="61" t="s">
        <v>1959</v>
      </c>
      <c r="AH1122" s="61" t="s">
        <v>1702</v>
      </c>
      <c r="AI1122" s="61">
        <v>0</v>
      </c>
      <c r="AJ1122" s="61" t="s">
        <v>6836</v>
      </c>
      <c r="AK1122" s="62">
        <v>2026</v>
      </c>
      <c r="AL1122" s="62">
        <v>5</v>
      </c>
      <c r="AM1122" s="62">
        <v>0</v>
      </c>
      <c r="AN1122" s="62">
        <v>0</v>
      </c>
      <c r="AO1122" s="62">
        <v>7</v>
      </c>
      <c r="AP1122" s="61" t="s">
        <v>183</v>
      </c>
      <c r="AQ1122" s="61" t="s">
        <v>1221</v>
      </c>
      <c r="AR1122" s="61" t="s">
        <v>2132</v>
      </c>
      <c r="AS1122" s="61" t="s">
        <v>7472</v>
      </c>
      <c r="AT1122" s="61" t="s">
        <v>6577</v>
      </c>
      <c r="AU1122" s="61" t="b">
        <v>0</v>
      </c>
      <c r="AV1122" s="61" t="b">
        <v>0</v>
      </c>
      <c r="AW1122" s="61" t="s">
        <v>1702</v>
      </c>
      <c r="AX1122" s="61" t="s">
        <v>1702</v>
      </c>
      <c r="AY1122" s="61">
        <v>0</v>
      </c>
      <c r="AZ1122" s="61">
        <v>0</v>
      </c>
      <c r="BA1122" s="61">
        <v>0</v>
      </c>
      <c r="BB1122" s="61" t="s">
        <v>5478</v>
      </c>
      <c r="BC1122" s="61">
        <v>1</v>
      </c>
      <c r="BD1122" s="61" t="b">
        <v>0</v>
      </c>
      <c r="BH1122" s="47" t="str">
        <f t="shared" si="35"/>
        <v>SGCC</v>
      </c>
      <c r="BI1122" s="47" t="str">
        <f t="shared" si="34"/>
        <v>Z18</v>
      </c>
      <c r="BJ1122" s="47">
        <v>1219</v>
      </c>
    </row>
    <row r="1123" spans="1:62" hidden="1">
      <c r="A1123" s="61" t="b">
        <v>0</v>
      </c>
      <c r="B1123" s="62">
        <v>13656</v>
      </c>
      <c r="C1123" s="61" t="s">
        <v>1702</v>
      </c>
      <c r="D1123" s="61" t="s">
        <v>7473</v>
      </c>
      <c r="E1123" s="61" t="s">
        <v>7474</v>
      </c>
      <c r="F1123" s="61" t="s">
        <v>1702</v>
      </c>
      <c r="G1123" s="62" t="s">
        <v>1702</v>
      </c>
      <c r="H1123" s="61" t="s">
        <v>1702</v>
      </c>
      <c r="I1123" s="61" t="s">
        <v>1675</v>
      </c>
      <c r="J1123" s="61" t="s">
        <v>6382</v>
      </c>
      <c r="K1123" s="61" t="s">
        <v>7474</v>
      </c>
      <c r="L1123" s="61" t="s">
        <v>2032</v>
      </c>
      <c r="M1123" s="61" t="s">
        <v>1702</v>
      </c>
      <c r="N1123" s="61" t="s">
        <v>1702</v>
      </c>
      <c r="O1123" s="61" t="s">
        <v>1941</v>
      </c>
      <c r="P1123" s="61">
        <v>0.8</v>
      </c>
      <c r="Q1123" s="61">
        <v>19</v>
      </c>
      <c r="R1123" s="61">
        <v>0</v>
      </c>
      <c r="S1123" s="61" t="s">
        <v>7475</v>
      </c>
      <c r="T1123" s="61" t="s">
        <v>7475</v>
      </c>
      <c r="U1123" s="61" t="s">
        <v>2041</v>
      </c>
      <c r="V1123" s="61" t="s">
        <v>7476</v>
      </c>
      <c r="W1123" s="61" t="s">
        <v>1955</v>
      </c>
      <c r="X1123" s="61" t="s">
        <v>1447</v>
      </c>
      <c r="Y1123" s="61" t="s">
        <v>6383</v>
      </c>
      <c r="Z1123" s="62">
        <v>1</v>
      </c>
      <c r="AA1123" s="61">
        <v>25</v>
      </c>
      <c r="AB1123" s="62">
        <v>1</v>
      </c>
      <c r="AC1123" s="61">
        <v>25</v>
      </c>
      <c r="AD1123" s="62">
        <v>1</v>
      </c>
      <c r="AE1123" s="61">
        <v>25</v>
      </c>
      <c r="AF1123" s="61" t="s">
        <v>2649</v>
      </c>
      <c r="AG1123" s="61" t="s">
        <v>4581</v>
      </c>
      <c r="AH1123" s="61" t="s">
        <v>1702</v>
      </c>
      <c r="AI1123" s="61">
        <v>0</v>
      </c>
      <c r="AJ1123" s="61" t="s">
        <v>6748</v>
      </c>
      <c r="AK1123" s="62">
        <v>2026</v>
      </c>
      <c r="AL1123" s="62">
        <v>4</v>
      </c>
      <c r="AM1123" s="62">
        <v>0</v>
      </c>
      <c r="AN1123" s="62">
        <v>0</v>
      </c>
      <c r="AO1123" s="62">
        <v>18</v>
      </c>
      <c r="AP1123" s="61" t="s">
        <v>1702</v>
      </c>
      <c r="AQ1123" s="61" t="s">
        <v>1702</v>
      </c>
      <c r="AR1123" s="61" t="s">
        <v>1702</v>
      </c>
      <c r="AS1123" s="61" t="s">
        <v>7477</v>
      </c>
      <c r="AT1123" s="61" t="s">
        <v>1702</v>
      </c>
      <c r="AU1123" s="61" t="b">
        <v>1</v>
      </c>
      <c r="AV1123" s="61" t="b">
        <v>0</v>
      </c>
      <c r="AW1123" s="61" t="s">
        <v>1702</v>
      </c>
      <c r="AX1123" s="61" t="s">
        <v>1702</v>
      </c>
      <c r="AY1123" s="61">
        <v>0</v>
      </c>
      <c r="AZ1123" s="61">
        <v>0</v>
      </c>
      <c r="BA1123" s="61">
        <v>0</v>
      </c>
      <c r="BB1123" s="61" t="s">
        <v>5478</v>
      </c>
      <c r="BC1123" s="61">
        <v>2</v>
      </c>
      <c r="BD1123" s="61" t="b">
        <v>0</v>
      </c>
      <c r="BH1123" s="47" t="str">
        <f t="shared" si="35"/>
        <v>SGCC</v>
      </c>
      <c r="BI1123" s="47" t="str">
        <f t="shared" si="34"/>
        <v>Z18</v>
      </c>
      <c r="BJ1123" s="47">
        <v>1219</v>
      </c>
    </row>
    <row r="1124" spans="1:62" hidden="1">
      <c r="A1124" s="61" t="b">
        <v>0</v>
      </c>
      <c r="B1124" s="62">
        <v>13662</v>
      </c>
      <c r="C1124" s="61" t="s">
        <v>1702</v>
      </c>
      <c r="D1124" s="61" t="s">
        <v>7478</v>
      </c>
      <c r="E1124" s="61" t="s">
        <v>7479</v>
      </c>
      <c r="F1124" s="61" t="s">
        <v>5489</v>
      </c>
      <c r="G1124" s="62" t="s">
        <v>1702</v>
      </c>
      <c r="H1124" s="61" t="s">
        <v>550</v>
      </c>
      <c r="I1124" s="61" t="s">
        <v>1675</v>
      </c>
      <c r="J1124" s="61" t="s">
        <v>6313</v>
      </c>
      <c r="K1124" s="61" t="s">
        <v>7479</v>
      </c>
      <c r="L1124" s="61" t="s">
        <v>2032</v>
      </c>
      <c r="M1124" s="61" t="s">
        <v>1702</v>
      </c>
      <c r="N1124" s="61" t="s">
        <v>1702</v>
      </c>
      <c r="O1124" s="61" t="s">
        <v>1947</v>
      </c>
      <c r="P1124" s="61">
        <v>0.7</v>
      </c>
      <c r="Q1124" s="61">
        <v>272</v>
      </c>
      <c r="R1124" s="61">
        <v>446</v>
      </c>
      <c r="S1124" s="61" t="s">
        <v>6366</v>
      </c>
      <c r="T1124" s="61" t="s">
        <v>6366</v>
      </c>
      <c r="U1124" s="61" t="s">
        <v>2041</v>
      </c>
      <c r="V1124" s="61" t="s">
        <v>7480</v>
      </c>
      <c r="W1124" s="61" t="s">
        <v>1955</v>
      </c>
      <c r="X1124" s="61" t="s">
        <v>1447</v>
      </c>
      <c r="Y1124" s="61" t="s">
        <v>6314</v>
      </c>
      <c r="Z1124" s="62">
        <v>19</v>
      </c>
      <c r="AA1124" s="61">
        <v>12</v>
      </c>
      <c r="AB1124" s="62">
        <v>19</v>
      </c>
      <c r="AC1124" s="61">
        <v>12</v>
      </c>
      <c r="AD1124" s="62">
        <v>19</v>
      </c>
      <c r="AE1124" s="61">
        <v>12</v>
      </c>
      <c r="AF1124" s="61" t="s">
        <v>2194</v>
      </c>
      <c r="AG1124" s="61" t="s">
        <v>1959</v>
      </c>
      <c r="AH1124" s="61" t="s">
        <v>1702</v>
      </c>
      <c r="AI1124" s="61">
        <v>0</v>
      </c>
      <c r="AJ1124" s="61" t="s">
        <v>6225</v>
      </c>
      <c r="AK1124" s="62">
        <v>2026</v>
      </c>
      <c r="AL1124" s="62">
        <v>4</v>
      </c>
      <c r="AM1124" s="62">
        <v>0</v>
      </c>
      <c r="AN1124" s="62">
        <v>0</v>
      </c>
      <c r="AO1124" s="62">
        <v>24</v>
      </c>
      <c r="AP1124" s="61" t="s">
        <v>550</v>
      </c>
      <c r="AQ1124" s="61" t="s">
        <v>1221</v>
      </c>
      <c r="AR1124" s="61" t="s">
        <v>6367</v>
      </c>
      <c r="AS1124" s="61" t="s">
        <v>6599</v>
      </c>
      <c r="AT1124" s="61" t="s">
        <v>1702</v>
      </c>
      <c r="AU1124" s="61" t="b">
        <v>1</v>
      </c>
      <c r="AV1124" s="61" t="b">
        <v>0</v>
      </c>
      <c r="AW1124" s="61" t="s">
        <v>1702</v>
      </c>
      <c r="AX1124" s="61" t="s">
        <v>1702</v>
      </c>
      <c r="AY1124" s="61">
        <v>0</v>
      </c>
      <c r="AZ1124" s="61">
        <v>0</v>
      </c>
      <c r="BA1124" s="61">
        <v>0</v>
      </c>
      <c r="BB1124" s="61" t="s">
        <v>6601</v>
      </c>
      <c r="BC1124" s="61">
        <v>2</v>
      </c>
      <c r="BD1124" s="61" t="b">
        <v>0</v>
      </c>
      <c r="BH1124" s="47" t="s">
        <v>1197</v>
      </c>
      <c r="BI1124" s="47" t="str">
        <f t="shared" si="34"/>
        <v>Z08</v>
      </c>
      <c r="BJ1124" s="47">
        <v>1219</v>
      </c>
    </row>
    <row r="1125" spans="1:62" hidden="1">
      <c r="A1125" s="61" t="b">
        <v>0</v>
      </c>
      <c r="B1125" s="62">
        <v>13663</v>
      </c>
      <c r="C1125" s="61" t="s">
        <v>1702</v>
      </c>
      <c r="D1125" s="61" t="s">
        <v>7478</v>
      </c>
      <c r="E1125" s="61" t="s">
        <v>7481</v>
      </c>
      <c r="F1125" s="61" t="s">
        <v>6204</v>
      </c>
      <c r="G1125" s="62" t="s">
        <v>1702</v>
      </c>
      <c r="H1125" s="61" t="s">
        <v>1086</v>
      </c>
      <c r="I1125" s="61" t="s">
        <v>1675</v>
      </c>
      <c r="J1125" s="61" t="s">
        <v>6313</v>
      </c>
      <c r="K1125" s="61" t="s">
        <v>7481</v>
      </c>
      <c r="L1125" s="61" t="s">
        <v>2032</v>
      </c>
      <c r="M1125" s="61" t="s">
        <v>1702</v>
      </c>
      <c r="N1125" s="61" t="s">
        <v>1702</v>
      </c>
      <c r="O1125" s="61" t="s">
        <v>1947</v>
      </c>
      <c r="P1125" s="61">
        <v>0.7</v>
      </c>
      <c r="Q1125" s="61">
        <v>380</v>
      </c>
      <c r="R1125" s="61">
        <v>505</v>
      </c>
      <c r="S1125" s="61" t="s">
        <v>2976</v>
      </c>
      <c r="T1125" s="61" t="s">
        <v>2976</v>
      </c>
      <c r="U1125" s="61" t="s">
        <v>2041</v>
      </c>
      <c r="V1125" s="61" t="s">
        <v>7482</v>
      </c>
      <c r="W1125" s="61" t="s">
        <v>1955</v>
      </c>
      <c r="X1125" s="61" t="s">
        <v>1447</v>
      </c>
      <c r="Y1125" s="61" t="s">
        <v>6314</v>
      </c>
      <c r="Z1125" s="62">
        <v>243</v>
      </c>
      <c r="AA1125" s="61">
        <v>255</v>
      </c>
      <c r="AB1125" s="62">
        <v>243</v>
      </c>
      <c r="AC1125" s="61">
        <v>255</v>
      </c>
      <c r="AD1125" s="62">
        <v>243</v>
      </c>
      <c r="AE1125" s="61">
        <v>255</v>
      </c>
      <c r="AF1125" s="61" t="s">
        <v>2194</v>
      </c>
      <c r="AG1125" s="61" t="s">
        <v>1959</v>
      </c>
      <c r="AH1125" s="61" t="s">
        <v>1702</v>
      </c>
      <c r="AI1125" s="61">
        <v>0</v>
      </c>
      <c r="AJ1125" s="61" t="s">
        <v>6734</v>
      </c>
      <c r="AK1125" s="62">
        <v>2026</v>
      </c>
      <c r="AL1125" s="62">
        <v>4</v>
      </c>
      <c r="AM1125" s="62">
        <v>0</v>
      </c>
      <c r="AN1125" s="62">
        <v>0</v>
      </c>
      <c r="AO1125" s="62">
        <v>19</v>
      </c>
      <c r="AP1125" s="61" t="s">
        <v>1086</v>
      </c>
      <c r="AQ1125" s="61" t="s">
        <v>1221</v>
      </c>
      <c r="AR1125" s="61" t="s">
        <v>2977</v>
      </c>
      <c r="AS1125" s="61" t="s">
        <v>6599</v>
      </c>
      <c r="AT1125" s="61" t="s">
        <v>1702</v>
      </c>
      <c r="AU1125" s="61" t="b">
        <v>1</v>
      </c>
      <c r="AV1125" s="61" t="b">
        <v>0</v>
      </c>
      <c r="AW1125" s="61" t="s">
        <v>1702</v>
      </c>
      <c r="AX1125" s="61" t="s">
        <v>1702</v>
      </c>
      <c r="AY1125" s="61">
        <v>0</v>
      </c>
      <c r="AZ1125" s="61">
        <v>0</v>
      </c>
      <c r="BA1125" s="61">
        <v>0</v>
      </c>
      <c r="BB1125" s="61" t="s">
        <v>6601</v>
      </c>
      <c r="BC1125" s="61">
        <v>2</v>
      </c>
      <c r="BD1125" s="61" t="b">
        <v>0</v>
      </c>
      <c r="BH1125" s="47" t="s">
        <v>1197</v>
      </c>
      <c r="BI1125" s="47" t="str">
        <f t="shared" si="34"/>
        <v>Z08</v>
      </c>
      <c r="BJ1125" s="47">
        <v>1219</v>
      </c>
    </row>
    <row r="1126" spans="1:62" hidden="1">
      <c r="A1126" s="61" t="b">
        <v>0</v>
      </c>
      <c r="B1126" s="62">
        <v>13664</v>
      </c>
      <c r="C1126" s="61" t="s">
        <v>1702</v>
      </c>
      <c r="D1126" s="61" t="s">
        <v>7478</v>
      </c>
      <c r="E1126" s="61" t="s">
        <v>7483</v>
      </c>
      <c r="F1126" s="61" t="s">
        <v>5807</v>
      </c>
      <c r="G1126" s="62" t="s">
        <v>1702</v>
      </c>
      <c r="H1126" s="61" t="s">
        <v>833</v>
      </c>
      <c r="I1126" s="61" t="s">
        <v>1675</v>
      </c>
      <c r="J1126" s="61" t="s">
        <v>6313</v>
      </c>
      <c r="K1126" s="61" t="s">
        <v>7483</v>
      </c>
      <c r="L1126" s="61" t="s">
        <v>2032</v>
      </c>
      <c r="M1126" s="61" t="s">
        <v>1702</v>
      </c>
      <c r="N1126" s="61" t="s">
        <v>1702</v>
      </c>
      <c r="O1126" s="61" t="s">
        <v>1947</v>
      </c>
      <c r="P1126" s="61">
        <v>0.7</v>
      </c>
      <c r="Q1126" s="61">
        <v>568</v>
      </c>
      <c r="R1126" s="61">
        <v>633</v>
      </c>
      <c r="S1126" s="61" t="s">
        <v>3212</v>
      </c>
      <c r="T1126" s="61" t="s">
        <v>3212</v>
      </c>
      <c r="U1126" s="61" t="s">
        <v>2041</v>
      </c>
      <c r="V1126" s="61" t="s">
        <v>7484</v>
      </c>
      <c r="W1126" s="61" t="s">
        <v>1955</v>
      </c>
      <c r="X1126" s="61" t="s">
        <v>1447</v>
      </c>
      <c r="Y1126" s="61" t="s">
        <v>6314</v>
      </c>
      <c r="Z1126" s="62">
        <v>21</v>
      </c>
      <c r="AA1126" s="61">
        <v>41</v>
      </c>
      <c r="AB1126" s="62">
        <v>21</v>
      </c>
      <c r="AC1126" s="61">
        <v>41</v>
      </c>
      <c r="AD1126" s="62">
        <v>21</v>
      </c>
      <c r="AE1126" s="61">
        <v>41</v>
      </c>
      <c r="AF1126" s="61" t="s">
        <v>2194</v>
      </c>
      <c r="AG1126" s="61" t="s">
        <v>1959</v>
      </c>
      <c r="AH1126" s="61" t="s">
        <v>1702</v>
      </c>
      <c r="AI1126" s="61">
        <v>0</v>
      </c>
      <c r="AJ1126" s="61" t="s">
        <v>6734</v>
      </c>
      <c r="AK1126" s="62">
        <v>2026</v>
      </c>
      <c r="AL1126" s="62">
        <v>4</v>
      </c>
      <c r="AM1126" s="62">
        <v>0</v>
      </c>
      <c r="AN1126" s="62">
        <v>0</v>
      </c>
      <c r="AO1126" s="62">
        <v>19</v>
      </c>
      <c r="AP1126" s="61" t="s">
        <v>833</v>
      </c>
      <c r="AQ1126" s="61" t="s">
        <v>1221</v>
      </c>
      <c r="AR1126" s="61" t="s">
        <v>3213</v>
      </c>
      <c r="AS1126" s="61" t="s">
        <v>6599</v>
      </c>
      <c r="AT1126" s="61" t="s">
        <v>1702</v>
      </c>
      <c r="AU1126" s="61" t="b">
        <v>1</v>
      </c>
      <c r="AV1126" s="61" t="b">
        <v>0</v>
      </c>
      <c r="AW1126" s="61" t="s">
        <v>1702</v>
      </c>
      <c r="AX1126" s="61" t="s">
        <v>1702</v>
      </c>
      <c r="AY1126" s="61">
        <v>0</v>
      </c>
      <c r="AZ1126" s="61">
        <v>0</v>
      </c>
      <c r="BA1126" s="61">
        <v>0</v>
      </c>
      <c r="BB1126" s="61" t="s">
        <v>6601</v>
      </c>
      <c r="BC1126" s="61">
        <v>2</v>
      </c>
      <c r="BD1126" s="61" t="b">
        <v>0</v>
      </c>
      <c r="BH1126" s="47" t="s">
        <v>1197</v>
      </c>
      <c r="BI1126" s="47" t="str">
        <f t="shared" si="34"/>
        <v>Z08</v>
      </c>
      <c r="BJ1126" s="47">
        <v>1219</v>
      </c>
    </row>
    <row r="1127" spans="1:62" hidden="1">
      <c r="A1127" s="61" t="b">
        <v>0</v>
      </c>
      <c r="B1127" s="62">
        <v>13665</v>
      </c>
      <c r="C1127" s="61" t="s">
        <v>1702</v>
      </c>
      <c r="D1127" s="61" t="s">
        <v>7478</v>
      </c>
      <c r="E1127" s="61" t="s">
        <v>7485</v>
      </c>
      <c r="F1127" s="61" t="s">
        <v>5807</v>
      </c>
      <c r="G1127" s="62" t="s">
        <v>1702</v>
      </c>
      <c r="H1127" s="61" t="s">
        <v>833</v>
      </c>
      <c r="I1127" s="61" t="s">
        <v>1675</v>
      </c>
      <c r="J1127" s="61" t="s">
        <v>6313</v>
      </c>
      <c r="K1127" s="61" t="s">
        <v>7485</v>
      </c>
      <c r="L1127" s="61" t="s">
        <v>2032</v>
      </c>
      <c r="M1127" s="61" t="s">
        <v>1702</v>
      </c>
      <c r="N1127" s="61" t="s">
        <v>1702</v>
      </c>
      <c r="O1127" s="61" t="s">
        <v>1947</v>
      </c>
      <c r="P1127" s="61">
        <v>0.7</v>
      </c>
      <c r="Q1127" s="61">
        <v>568</v>
      </c>
      <c r="R1127" s="61">
        <v>633</v>
      </c>
      <c r="S1127" s="61" t="s">
        <v>3212</v>
      </c>
      <c r="T1127" s="61" t="s">
        <v>3212</v>
      </c>
      <c r="U1127" s="61" t="s">
        <v>2041</v>
      </c>
      <c r="V1127" s="61" t="s">
        <v>7484</v>
      </c>
      <c r="W1127" s="61" t="s">
        <v>1955</v>
      </c>
      <c r="X1127" s="61" t="s">
        <v>1447</v>
      </c>
      <c r="Y1127" s="61" t="s">
        <v>6314</v>
      </c>
      <c r="Z1127" s="62">
        <v>1</v>
      </c>
      <c r="AA1127" s="61">
        <v>2</v>
      </c>
      <c r="AB1127" s="62">
        <v>1</v>
      </c>
      <c r="AC1127" s="61">
        <v>2</v>
      </c>
      <c r="AD1127" s="62">
        <v>1</v>
      </c>
      <c r="AE1127" s="61">
        <v>2</v>
      </c>
      <c r="AF1127" s="61" t="s">
        <v>2194</v>
      </c>
      <c r="AG1127" s="61" t="s">
        <v>1959</v>
      </c>
      <c r="AH1127" s="61" t="s">
        <v>1702</v>
      </c>
      <c r="AI1127" s="61">
        <v>0</v>
      </c>
      <c r="AJ1127" s="61" t="s">
        <v>6734</v>
      </c>
      <c r="AK1127" s="62">
        <v>2026</v>
      </c>
      <c r="AL1127" s="62">
        <v>4</v>
      </c>
      <c r="AM1127" s="62">
        <v>0</v>
      </c>
      <c r="AN1127" s="62">
        <v>0</v>
      </c>
      <c r="AO1127" s="62">
        <v>19</v>
      </c>
      <c r="AP1127" s="61" t="s">
        <v>833</v>
      </c>
      <c r="AQ1127" s="61" t="s">
        <v>1221</v>
      </c>
      <c r="AR1127" s="61" t="s">
        <v>3213</v>
      </c>
      <c r="AS1127" s="61" t="s">
        <v>6599</v>
      </c>
      <c r="AT1127" s="61" t="s">
        <v>1702</v>
      </c>
      <c r="AU1127" s="61" t="b">
        <v>1</v>
      </c>
      <c r="AV1127" s="61" t="b">
        <v>0</v>
      </c>
      <c r="AW1127" s="61" t="s">
        <v>1702</v>
      </c>
      <c r="AX1127" s="61" t="s">
        <v>1702</v>
      </c>
      <c r="AY1127" s="61">
        <v>0</v>
      </c>
      <c r="AZ1127" s="61">
        <v>0</v>
      </c>
      <c r="BA1127" s="61">
        <v>0</v>
      </c>
      <c r="BB1127" s="61" t="s">
        <v>6601</v>
      </c>
      <c r="BC1127" s="61">
        <v>2</v>
      </c>
      <c r="BD1127" s="61" t="b">
        <v>0</v>
      </c>
      <c r="BH1127" s="47" t="s">
        <v>1197</v>
      </c>
      <c r="BI1127" s="47" t="str">
        <f t="shared" si="34"/>
        <v>Z08</v>
      </c>
      <c r="BJ1127" s="47">
        <v>1219</v>
      </c>
    </row>
    <row r="1128" spans="1:62" hidden="1">
      <c r="A1128" s="61" t="b">
        <v>0</v>
      </c>
      <c r="B1128" s="62">
        <v>13666</v>
      </c>
      <c r="C1128" s="61" t="s">
        <v>7486</v>
      </c>
      <c r="D1128" s="61" t="s">
        <v>7478</v>
      </c>
      <c r="E1128" s="61" t="s">
        <v>7487</v>
      </c>
      <c r="F1128" s="61" t="s">
        <v>1702</v>
      </c>
      <c r="G1128" s="62" t="s">
        <v>1702</v>
      </c>
      <c r="H1128" s="61" t="s">
        <v>1702</v>
      </c>
      <c r="I1128" s="61" t="s">
        <v>1675</v>
      </c>
      <c r="J1128" s="61" t="s">
        <v>6313</v>
      </c>
      <c r="K1128" s="61" t="s">
        <v>7487</v>
      </c>
      <c r="L1128" s="61" t="s">
        <v>2032</v>
      </c>
      <c r="M1128" s="61" t="s">
        <v>1702</v>
      </c>
      <c r="N1128" s="61" t="s">
        <v>1702</v>
      </c>
      <c r="O1128" s="61" t="s">
        <v>1947</v>
      </c>
      <c r="P1128" s="61">
        <v>0.7</v>
      </c>
      <c r="Q1128" s="61">
        <v>106.5</v>
      </c>
      <c r="R1128" s="61">
        <v>0</v>
      </c>
      <c r="S1128" s="61" t="s">
        <v>6074</v>
      </c>
      <c r="T1128" s="61" t="s">
        <v>6074</v>
      </c>
      <c r="U1128" s="61" t="s">
        <v>2041</v>
      </c>
      <c r="V1128" s="61" t="s">
        <v>7488</v>
      </c>
      <c r="W1128" s="61" t="s">
        <v>1955</v>
      </c>
      <c r="X1128" s="61" t="s">
        <v>1447</v>
      </c>
      <c r="Y1128" s="61" t="s">
        <v>6314</v>
      </c>
      <c r="Z1128" s="62">
        <v>1</v>
      </c>
      <c r="AA1128" s="61">
        <v>61</v>
      </c>
      <c r="AB1128" s="62">
        <v>1</v>
      </c>
      <c r="AC1128" s="61">
        <v>0</v>
      </c>
      <c r="AD1128" s="62">
        <v>1</v>
      </c>
      <c r="AE1128" s="61">
        <v>61</v>
      </c>
      <c r="AF1128" s="61" t="s">
        <v>2560</v>
      </c>
      <c r="AG1128" s="61" t="s">
        <v>1958</v>
      </c>
      <c r="AH1128" s="61" t="s">
        <v>1702</v>
      </c>
      <c r="AI1128" s="61">
        <v>0</v>
      </c>
      <c r="AJ1128" s="61" t="s">
        <v>6788</v>
      </c>
      <c r="AK1128" s="62">
        <v>2026</v>
      </c>
      <c r="AL1128" s="62">
        <v>4</v>
      </c>
      <c r="AM1128" s="62">
        <v>0</v>
      </c>
      <c r="AN1128" s="62">
        <v>0</v>
      </c>
      <c r="AO1128" s="62">
        <v>23</v>
      </c>
      <c r="AP1128" s="61" t="s">
        <v>1702</v>
      </c>
      <c r="AQ1128" s="61" t="s">
        <v>1702</v>
      </c>
      <c r="AR1128" s="61" t="s">
        <v>1702</v>
      </c>
      <c r="AS1128" s="61" t="s">
        <v>6599</v>
      </c>
      <c r="AT1128" s="61" t="s">
        <v>1702</v>
      </c>
      <c r="AU1128" s="61" t="b">
        <v>1</v>
      </c>
      <c r="AV1128" s="61" t="b">
        <v>0</v>
      </c>
      <c r="AW1128" s="61" t="s">
        <v>1702</v>
      </c>
      <c r="AX1128" s="61" t="s">
        <v>1702</v>
      </c>
      <c r="AY1128" s="61">
        <v>0</v>
      </c>
      <c r="AZ1128" s="61">
        <v>0</v>
      </c>
      <c r="BA1128" s="61">
        <v>0</v>
      </c>
      <c r="BB1128" s="61" t="s">
        <v>6601</v>
      </c>
      <c r="BC1128" s="61">
        <v>2</v>
      </c>
      <c r="BD1128" s="61" t="b">
        <v>0</v>
      </c>
      <c r="BH1128" s="47" t="s">
        <v>1197</v>
      </c>
      <c r="BI1128" s="47" t="str">
        <f t="shared" si="34"/>
        <v>Z08</v>
      </c>
      <c r="BJ1128" s="47">
        <v>1219</v>
      </c>
    </row>
    <row r="1129" spans="1:62" hidden="1">
      <c r="A1129" s="61" t="b">
        <v>0</v>
      </c>
      <c r="B1129" s="62">
        <v>13667</v>
      </c>
      <c r="C1129" s="61" t="s">
        <v>1702</v>
      </c>
      <c r="D1129" s="61" t="s">
        <v>7478</v>
      </c>
      <c r="E1129" s="61" t="s">
        <v>7489</v>
      </c>
      <c r="F1129" s="61" t="s">
        <v>5487</v>
      </c>
      <c r="G1129" s="62" t="s">
        <v>1702</v>
      </c>
      <c r="H1129" s="61" t="s">
        <v>295</v>
      </c>
      <c r="I1129" s="61" t="s">
        <v>1675</v>
      </c>
      <c r="J1129" s="61" t="s">
        <v>6313</v>
      </c>
      <c r="K1129" s="61" t="s">
        <v>7489</v>
      </c>
      <c r="L1129" s="61" t="s">
        <v>2032</v>
      </c>
      <c r="M1129" s="61" t="s">
        <v>1702</v>
      </c>
      <c r="N1129" s="61" t="s">
        <v>1702</v>
      </c>
      <c r="O1129" s="61" t="s">
        <v>1947</v>
      </c>
      <c r="P1129" s="61">
        <v>0.7</v>
      </c>
      <c r="Q1129" s="61">
        <v>163</v>
      </c>
      <c r="R1129" s="61">
        <v>600</v>
      </c>
      <c r="S1129" s="61" t="s">
        <v>2944</v>
      </c>
      <c r="T1129" s="61" t="s">
        <v>2944</v>
      </c>
      <c r="U1129" s="61" t="s">
        <v>2041</v>
      </c>
      <c r="V1129" s="61" t="s">
        <v>7490</v>
      </c>
      <c r="W1129" s="61" t="s">
        <v>1955</v>
      </c>
      <c r="X1129" s="61" t="s">
        <v>1447</v>
      </c>
      <c r="Y1129" s="61" t="s">
        <v>6314</v>
      </c>
      <c r="Z1129" s="62">
        <v>6</v>
      </c>
      <c r="AA1129" s="61">
        <v>3</v>
      </c>
      <c r="AB1129" s="62">
        <v>6</v>
      </c>
      <c r="AC1129" s="61">
        <v>3</v>
      </c>
      <c r="AD1129" s="62">
        <v>6</v>
      </c>
      <c r="AE1129" s="61">
        <v>3</v>
      </c>
      <c r="AF1129" s="61" t="s">
        <v>2275</v>
      </c>
      <c r="AG1129" s="61" t="s">
        <v>1959</v>
      </c>
      <c r="AH1129" s="61" t="s">
        <v>1702</v>
      </c>
      <c r="AI1129" s="61">
        <v>0</v>
      </c>
      <c r="AJ1129" s="61" t="s">
        <v>6748</v>
      </c>
      <c r="AK1129" s="62">
        <v>2026</v>
      </c>
      <c r="AL1129" s="62">
        <v>4</v>
      </c>
      <c r="AM1129" s="62">
        <v>0</v>
      </c>
      <c r="AN1129" s="62">
        <v>0</v>
      </c>
      <c r="AO1129" s="62">
        <v>18</v>
      </c>
      <c r="AP1129" s="61" t="s">
        <v>295</v>
      </c>
      <c r="AQ1129" s="61" t="s">
        <v>1221</v>
      </c>
      <c r="AR1129" s="61" t="s">
        <v>2945</v>
      </c>
      <c r="AS1129" s="61" t="s">
        <v>6599</v>
      </c>
      <c r="AT1129" s="61" t="s">
        <v>1702</v>
      </c>
      <c r="AU1129" s="61" t="b">
        <v>1</v>
      </c>
      <c r="AV1129" s="61" t="b">
        <v>0</v>
      </c>
      <c r="AW1129" s="61" t="s">
        <v>1702</v>
      </c>
      <c r="AX1129" s="61" t="s">
        <v>1702</v>
      </c>
      <c r="AY1129" s="61">
        <v>0</v>
      </c>
      <c r="AZ1129" s="61">
        <v>0</v>
      </c>
      <c r="BA1129" s="61">
        <v>0</v>
      </c>
      <c r="BB1129" s="61" t="s">
        <v>6601</v>
      </c>
      <c r="BC1129" s="61">
        <v>2</v>
      </c>
      <c r="BD1129" s="61" t="b">
        <v>0</v>
      </c>
      <c r="BH1129" s="47" t="s">
        <v>1197</v>
      </c>
      <c r="BI1129" s="47" t="str">
        <f t="shared" si="34"/>
        <v>Z08</v>
      </c>
      <c r="BJ1129" s="47">
        <v>1219</v>
      </c>
    </row>
    <row r="1130" spans="1:62" hidden="1">
      <c r="A1130" s="61" t="b">
        <v>0</v>
      </c>
      <c r="B1130" s="62">
        <v>13668</v>
      </c>
      <c r="C1130" s="61" t="s">
        <v>1702</v>
      </c>
      <c r="D1130" s="61" t="s">
        <v>7478</v>
      </c>
      <c r="E1130" s="61" t="s">
        <v>7491</v>
      </c>
      <c r="F1130" s="61" t="s">
        <v>6224</v>
      </c>
      <c r="G1130" s="62" t="s">
        <v>1702</v>
      </c>
      <c r="H1130" s="61" t="s">
        <v>103</v>
      </c>
      <c r="I1130" s="61" t="s">
        <v>1675</v>
      </c>
      <c r="J1130" s="61" t="s">
        <v>6313</v>
      </c>
      <c r="K1130" s="61" t="s">
        <v>7491</v>
      </c>
      <c r="L1130" s="61" t="s">
        <v>2032</v>
      </c>
      <c r="M1130" s="61" t="s">
        <v>1702</v>
      </c>
      <c r="N1130" s="61" t="s">
        <v>1702</v>
      </c>
      <c r="O1130" s="61" t="s">
        <v>1947</v>
      </c>
      <c r="P1130" s="61">
        <v>0.7</v>
      </c>
      <c r="Q1130" s="61">
        <v>143</v>
      </c>
      <c r="R1130" s="61">
        <v>796</v>
      </c>
      <c r="S1130" s="61" t="s">
        <v>2975</v>
      </c>
      <c r="T1130" s="61" t="s">
        <v>2975</v>
      </c>
      <c r="U1130" s="61" t="s">
        <v>2041</v>
      </c>
      <c r="V1130" s="61" t="s">
        <v>7492</v>
      </c>
      <c r="W1130" s="61" t="s">
        <v>1955</v>
      </c>
      <c r="X1130" s="61" t="s">
        <v>1447</v>
      </c>
      <c r="Y1130" s="61" t="s">
        <v>6314</v>
      </c>
      <c r="Z1130" s="62">
        <v>228</v>
      </c>
      <c r="AA1130" s="61">
        <v>141</v>
      </c>
      <c r="AB1130" s="62">
        <v>228</v>
      </c>
      <c r="AC1130" s="61">
        <v>141</v>
      </c>
      <c r="AD1130" s="62">
        <v>228</v>
      </c>
      <c r="AE1130" s="61">
        <v>141</v>
      </c>
      <c r="AF1130" s="61" t="s">
        <v>2083</v>
      </c>
      <c r="AG1130" s="61" t="s">
        <v>1959</v>
      </c>
      <c r="AH1130" s="61" t="s">
        <v>1702</v>
      </c>
      <c r="AI1130" s="61">
        <v>0</v>
      </c>
      <c r="AJ1130" s="61" t="s">
        <v>6274</v>
      </c>
      <c r="AK1130" s="62">
        <v>2026</v>
      </c>
      <c r="AL1130" s="62">
        <v>4</v>
      </c>
      <c r="AM1130" s="62">
        <v>0</v>
      </c>
      <c r="AN1130" s="62">
        <v>0</v>
      </c>
      <c r="AO1130" s="62">
        <v>20</v>
      </c>
      <c r="AP1130" s="61" t="s">
        <v>103</v>
      </c>
      <c r="AQ1130" s="61" t="s">
        <v>1221</v>
      </c>
      <c r="AR1130" s="61" t="s">
        <v>5246</v>
      </c>
      <c r="AS1130" s="61" t="s">
        <v>6599</v>
      </c>
      <c r="AT1130" s="61" t="s">
        <v>1702</v>
      </c>
      <c r="AU1130" s="61" t="b">
        <v>1</v>
      </c>
      <c r="AV1130" s="61" t="b">
        <v>0</v>
      </c>
      <c r="AW1130" s="61" t="s">
        <v>1702</v>
      </c>
      <c r="AX1130" s="61" t="s">
        <v>1702</v>
      </c>
      <c r="AY1130" s="61">
        <v>0</v>
      </c>
      <c r="AZ1130" s="61">
        <v>0</v>
      </c>
      <c r="BA1130" s="61">
        <v>0</v>
      </c>
      <c r="BB1130" s="61" t="s">
        <v>6601</v>
      </c>
      <c r="BC1130" s="61">
        <v>2</v>
      </c>
      <c r="BD1130" s="61" t="b">
        <v>0</v>
      </c>
      <c r="BH1130" s="47" t="s">
        <v>1197</v>
      </c>
      <c r="BI1130" s="47" t="str">
        <f t="shared" si="34"/>
        <v>Z08</v>
      </c>
      <c r="BJ1130" s="47">
        <v>1219</v>
      </c>
    </row>
    <row r="1131" spans="1:62" hidden="1">
      <c r="A1131" s="61" t="b">
        <v>0</v>
      </c>
      <c r="B1131" s="62">
        <v>13669</v>
      </c>
      <c r="C1131" s="61" t="s">
        <v>1702</v>
      </c>
      <c r="D1131" s="61" t="s">
        <v>7478</v>
      </c>
      <c r="E1131" s="61" t="s">
        <v>7493</v>
      </c>
      <c r="F1131" s="61" t="s">
        <v>6264</v>
      </c>
      <c r="G1131" s="62" t="s">
        <v>1702</v>
      </c>
      <c r="H1131" s="61" t="s">
        <v>521</v>
      </c>
      <c r="I1131" s="61" t="s">
        <v>1675</v>
      </c>
      <c r="J1131" s="61" t="s">
        <v>6313</v>
      </c>
      <c r="K1131" s="61" t="s">
        <v>7493</v>
      </c>
      <c r="L1131" s="61" t="s">
        <v>2032</v>
      </c>
      <c r="M1131" s="61" t="s">
        <v>1702</v>
      </c>
      <c r="N1131" s="61" t="s">
        <v>1702</v>
      </c>
      <c r="O1131" s="61" t="s">
        <v>1947</v>
      </c>
      <c r="P1131" s="61">
        <v>0.7</v>
      </c>
      <c r="Q1131" s="61">
        <v>128</v>
      </c>
      <c r="R1131" s="61">
        <v>1219</v>
      </c>
      <c r="S1131" s="61" t="s">
        <v>7494</v>
      </c>
      <c r="T1131" s="61" t="s">
        <v>4668</v>
      </c>
      <c r="U1131" s="61" t="s">
        <v>2041</v>
      </c>
      <c r="V1131" s="61" t="s">
        <v>7495</v>
      </c>
      <c r="W1131" s="61" t="s">
        <v>1955</v>
      </c>
      <c r="X1131" s="61" t="s">
        <v>1447</v>
      </c>
      <c r="Y1131" s="61" t="s">
        <v>6314</v>
      </c>
      <c r="Z1131" s="62">
        <v>13</v>
      </c>
      <c r="AA1131" s="61">
        <v>11</v>
      </c>
      <c r="AB1131" s="62">
        <v>13</v>
      </c>
      <c r="AC1131" s="61">
        <v>11</v>
      </c>
      <c r="AD1131" s="62">
        <v>13</v>
      </c>
      <c r="AE1131" s="61">
        <v>11</v>
      </c>
      <c r="AF1131" s="61" t="s">
        <v>2194</v>
      </c>
      <c r="AG1131" s="61" t="s">
        <v>1959</v>
      </c>
      <c r="AH1131" s="61" t="s">
        <v>1702</v>
      </c>
      <c r="AI1131" s="61">
        <v>0</v>
      </c>
      <c r="AJ1131" s="61" t="s">
        <v>6228</v>
      </c>
      <c r="AK1131" s="62">
        <v>2026</v>
      </c>
      <c r="AL1131" s="62">
        <v>5</v>
      </c>
      <c r="AM1131" s="62">
        <v>0</v>
      </c>
      <c r="AN1131" s="62">
        <v>0</v>
      </c>
      <c r="AO1131" s="62">
        <v>3</v>
      </c>
      <c r="AP1131" s="61" t="s">
        <v>521</v>
      </c>
      <c r="AQ1131" s="61" t="s">
        <v>1221</v>
      </c>
      <c r="AR1131" s="61" t="s">
        <v>4669</v>
      </c>
      <c r="AS1131" s="61" t="s">
        <v>6599</v>
      </c>
      <c r="AT1131" s="61" t="s">
        <v>1702</v>
      </c>
      <c r="AU1131" s="61" t="b">
        <v>0</v>
      </c>
      <c r="AV1131" s="61" t="b">
        <v>0</v>
      </c>
      <c r="AW1131" s="61" t="s">
        <v>1702</v>
      </c>
      <c r="AX1131" s="61" t="s">
        <v>1702</v>
      </c>
      <c r="AY1131" s="61">
        <v>0</v>
      </c>
      <c r="AZ1131" s="61">
        <v>0</v>
      </c>
      <c r="BA1131" s="61">
        <v>0</v>
      </c>
      <c r="BB1131" s="61" t="s">
        <v>6601</v>
      </c>
      <c r="BC1131" s="61">
        <v>2</v>
      </c>
      <c r="BD1131" s="61" t="b">
        <v>0</v>
      </c>
      <c r="BH1131" s="47" t="s">
        <v>1197</v>
      </c>
      <c r="BI1131" s="47" t="str">
        <f t="shared" si="34"/>
        <v>Z08</v>
      </c>
      <c r="BJ1131" s="47">
        <v>1219</v>
      </c>
    </row>
    <row r="1132" spans="1:62" hidden="1">
      <c r="A1132" s="61" t="b">
        <v>0</v>
      </c>
      <c r="B1132" s="62">
        <v>13670</v>
      </c>
      <c r="C1132" s="61" t="s">
        <v>1702</v>
      </c>
      <c r="D1132" s="61" t="s">
        <v>7478</v>
      </c>
      <c r="E1132" s="61" t="s">
        <v>7496</v>
      </c>
      <c r="F1132" s="61" t="s">
        <v>6224</v>
      </c>
      <c r="G1132" s="62" t="s">
        <v>1702</v>
      </c>
      <c r="H1132" s="61" t="s">
        <v>162</v>
      </c>
      <c r="I1132" s="61" t="s">
        <v>1675</v>
      </c>
      <c r="J1132" s="61" t="s">
        <v>6313</v>
      </c>
      <c r="K1132" s="61" t="s">
        <v>7496</v>
      </c>
      <c r="L1132" s="61" t="s">
        <v>2032</v>
      </c>
      <c r="M1132" s="61" t="s">
        <v>1702</v>
      </c>
      <c r="N1132" s="61" t="s">
        <v>1702</v>
      </c>
      <c r="O1132" s="61" t="s">
        <v>1947</v>
      </c>
      <c r="P1132" s="61">
        <v>0.7</v>
      </c>
      <c r="Q1132" s="61">
        <v>330</v>
      </c>
      <c r="R1132" s="61">
        <v>340</v>
      </c>
      <c r="S1132" s="61" t="s">
        <v>7497</v>
      </c>
      <c r="T1132" s="61" t="s">
        <v>6316</v>
      </c>
      <c r="U1132" s="61" t="s">
        <v>2041</v>
      </c>
      <c r="V1132" s="61" t="s">
        <v>7498</v>
      </c>
      <c r="W1132" s="61" t="s">
        <v>1955</v>
      </c>
      <c r="X1132" s="61" t="s">
        <v>1447</v>
      </c>
      <c r="Y1132" s="61" t="s">
        <v>6314</v>
      </c>
      <c r="Z1132" s="62">
        <v>34</v>
      </c>
      <c r="AA1132" s="61">
        <v>20</v>
      </c>
      <c r="AB1132" s="62">
        <v>34</v>
      </c>
      <c r="AC1132" s="61">
        <v>20</v>
      </c>
      <c r="AD1132" s="62">
        <v>34</v>
      </c>
      <c r="AE1132" s="61">
        <v>20</v>
      </c>
      <c r="AF1132" s="61" t="s">
        <v>2194</v>
      </c>
      <c r="AG1132" s="61" t="s">
        <v>1959</v>
      </c>
      <c r="AH1132" s="61" t="s">
        <v>1702</v>
      </c>
      <c r="AI1132" s="61">
        <v>0</v>
      </c>
      <c r="AJ1132" s="61" t="s">
        <v>6228</v>
      </c>
      <c r="AK1132" s="62">
        <v>2026</v>
      </c>
      <c r="AL1132" s="62">
        <v>5</v>
      </c>
      <c r="AM1132" s="62">
        <v>0</v>
      </c>
      <c r="AN1132" s="62">
        <v>0</v>
      </c>
      <c r="AO1132" s="62">
        <v>3</v>
      </c>
      <c r="AP1132" s="61" t="s">
        <v>162</v>
      </c>
      <c r="AQ1132" s="61" t="s">
        <v>1221</v>
      </c>
      <c r="AR1132" s="61" t="s">
        <v>6317</v>
      </c>
      <c r="AS1132" s="61" t="s">
        <v>6599</v>
      </c>
      <c r="AT1132" s="61" t="s">
        <v>1702</v>
      </c>
      <c r="AU1132" s="61" t="b">
        <v>0</v>
      </c>
      <c r="AV1132" s="61" t="b">
        <v>0</v>
      </c>
      <c r="AW1132" s="61" t="s">
        <v>1702</v>
      </c>
      <c r="AX1132" s="61" t="s">
        <v>1702</v>
      </c>
      <c r="AY1132" s="61">
        <v>0</v>
      </c>
      <c r="AZ1132" s="61">
        <v>0</v>
      </c>
      <c r="BA1132" s="61">
        <v>0</v>
      </c>
      <c r="BB1132" s="61" t="s">
        <v>6601</v>
      </c>
      <c r="BC1132" s="61">
        <v>2</v>
      </c>
      <c r="BD1132" s="61" t="b">
        <v>0</v>
      </c>
      <c r="BH1132" s="47" t="s">
        <v>1197</v>
      </c>
      <c r="BI1132" s="47" t="str">
        <f t="shared" si="34"/>
        <v>Z08</v>
      </c>
      <c r="BJ1132" s="47">
        <v>1219</v>
      </c>
    </row>
    <row r="1133" spans="1:62" hidden="1">
      <c r="A1133" s="61" t="b">
        <v>0</v>
      </c>
      <c r="B1133" s="62">
        <v>13671</v>
      </c>
      <c r="C1133" s="61" t="s">
        <v>1702</v>
      </c>
      <c r="D1133" s="61" t="s">
        <v>7478</v>
      </c>
      <c r="E1133" s="61" t="s">
        <v>7499</v>
      </c>
      <c r="F1133" s="61" t="s">
        <v>5489</v>
      </c>
      <c r="G1133" s="62" t="s">
        <v>1702</v>
      </c>
      <c r="H1133" s="61" t="s">
        <v>258</v>
      </c>
      <c r="I1133" s="61" t="s">
        <v>1675</v>
      </c>
      <c r="J1133" s="61" t="s">
        <v>6313</v>
      </c>
      <c r="K1133" s="61" t="s">
        <v>7499</v>
      </c>
      <c r="L1133" s="61" t="s">
        <v>2032</v>
      </c>
      <c r="M1133" s="61" t="s">
        <v>1702</v>
      </c>
      <c r="N1133" s="61" t="s">
        <v>1702</v>
      </c>
      <c r="O1133" s="61" t="s">
        <v>1947</v>
      </c>
      <c r="P1133" s="61">
        <v>0.7</v>
      </c>
      <c r="Q1133" s="61">
        <v>171.5</v>
      </c>
      <c r="R1133" s="61">
        <v>611</v>
      </c>
      <c r="S1133" s="61" t="s">
        <v>6099</v>
      </c>
      <c r="T1133" s="61" t="s">
        <v>6099</v>
      </c>
      <c r="U1133" s="61" t="s">
        <v>2041</v>
      </c>
      <c r="V1133" s="61" t="s">
        <v>7500</v>
      </c>
      <c r="W1133" s="61" t="s">
        <v>1955</v>
      </c>
      <c r="X1133" s="61" t="s">
        <v>1447</v>
      </c>
      <c r="Y1133" s="61" t="s">
        <v>6314</v>
      </c>
      <c r="Z1133" s="62">
        <v>1</v>
      </c>
      <c r="AA1133" s="61">
        <v>0.6</v>
      </c>
      <c r="AB1133" s="62">
        <v>1</v>
      </c>
      <c r="AC1133" s="61">
        <v>0.6</v>
      </c>
      <c r="AD1133" s="62">
        <v>1</v>
      </c>
      <c r="AE1133" s="61">
        <v>0.6</v>
      </c>
      <c r="AF1133" s="61" t="s">
        <v>2194</v>
      </c>
      <c r="AG1133" s="61" t="s">
        <v>1959</v>
      </c>
      <c r="AH1133" s="61" t="s">
        <v>1702</v>
      </c>
      <c r="AI1133" s="61">
        <v>0</v>
      </c>
      <c r="AJ1133" s="61" t="s">
        <v>6229</v>
      </c>
      <c r="AK1133" s="62">
        <v>2026</v>
      </c>
      <c r="AL1133" s="62">
        <v>5</v>
      </c>
      <c r="AM1133" s="62">
        <v>0</v>
      </c>
      <c r="AN1133" s="62">
        <v>0</v>
      </c>
      <c r="AO1133" s="62">
        <v>12</v>
      </c>
      <c r="AP1133" s="61" t="s">
        <v>258</v>
      </c>
      <c r="AQ1133" s="61" t="s">
        <v>1221</v>
      </c>
      <c r="AR1133" s="61" t="s">
        <v>6100</v>
      </c>
      <c r="AS1133" s="61" t="s">
        <v>6599</v>
      </c>
      <c r="AT1133" s="61" t="s">
        <v>1702</v>
      </c>
      <c r="AU1133" s="61" t="b">
        <v>0</v>
      </c>
      <c r="AV1133" s="61" t="b">
        <v>0</v>
      </c>
      <c r="AW1133" s="61" t="s">
        <v>1702</v>
      </c>
      <c r="AX1133" s="61" t="s">
        <v>1702</v>
      </c>
      <c r="AY1133" s="61">
        <v>0</v>
      </c>
      <c r="AZ1133" s="61">
        <v>0</v>
      </c>
      <c r="BA1133" s="61">
        <v>0</v>
      </c>
      <c r="BB1133" s="61" t="s">
        <v>6601</v>
      </c>
      <c r="BC1133" s="61">
        <v>2</v>
      </c>
      <c r="BD1133" s="61" t="b">
        <v>0</v>
      </c>
      <c r="BH1133" s="47" t="s">
        <v>1197</v>
      </c>
      <c r="BI1133" s="47" t="str">
        <f t="shared" si="34"/>
        <v>Z08</v>
      </c>
      <c r="BJ1133" s="47">
        <v>1219</v>
      </c>
    </row>
    <row r="1134" spans="1:62" hidden="1">
      <c r="A1134" s="61" t="b">
        <v>0</v>
      </c>
      <c r="B1134" s="62">
        <v>13672</v>
      </c>
      <c r="C1134" s="61" t="s">
        <v>1702</v>
      </c>
      <c r="D1134" s="61" t="s">
        <v>7478</v>
      </c>
      <c r="E1134" s="61" t="s">
        <v>7501</v>
      </c>
      <c r="F1134" s="61" t="s">
        <v>5489</v>
      </c>
      <c r="G1134" s="62" t="s">
        <v>1702</v>
      </c>
      <c r="H1134" s="61" t="s">
        <v>292</v>
      </c>
      <c r="I1134" s="61" t="s">
        <v>1675</v>
      </c>
      <c r="J1134" s="61" t="s">
        <v>6313</v>
      </c>
      <c r="K1134" s="61" t="s">
        <v>7501</v>
      </c>
      <c r="L1134" s="61" t="s">
        <v>2032</v>
      </c>
      <c r="M1134" s="61" t="s">
        <v>1702</v>
      </c>
      <c r="N1134" s="61" t="s">
        <v>1702</v>
      </c>
      <c r="O1134" s="61" t="s">
        <v>1947</v>
      </c>
      <c r="P1134" s="61">
        <v>0.7</v>
      </c>
      <c r="Q1134" s="61">
        <v>436</v>
      </c>
      <c r="R1134" s="61">
        <v>489</v>
      </c>
      <c r="S1134" s="61" t="s">
        <v>7502</v>
      </c>
      <c r="T1134" s="61" t="s">
        <v>5374</v>
      </c>
      <c r="U1134" s="61" t="s">
        <v>2041</v>
      </c>
      <c r="V1134" s="61" t="s">
        <v>7503</v>
      </c>
      <c r="W1134" s="61" t="s">
        <v>1955</v>
      </c>
      <c r="X1134" s="61" t="s">
        <v>1447</v>
      </c>
      <c r="Y1134" s="61" t="s">
        <v>6314</v>
      </c>
      <c r="Z1134" s="62">
        <v>7</v>
      </c>
      <c r="AA1134" s="61">
        <v>9</v>
      </c>
      <c r="AB1134" s="62">
        <v>7</v>
      </c>
      <c r="AC1134" s="61">
        <v>9</v>
      </c>
      <c r="AD1134" s="62">
        <v>7</v>
      </c>
      <c r="AE1134" s="61">
        <v>9</v>
      </c>
      <c r="AF1134" s="61" t="s">
        <v>2194</v>
      </c>
      <c r="AG1134" s="61" t="s">
        <v>1959</v>
      </c>
      <c r="AH1134" s="61" t="s">
        <v>1702</v>
      </c>
      <c r="AI1134" s="61">
        <v>0</v>
      </c>
      <c r="AJ1134" s="61" t="s">
        <v>6229</v>
      </c>
      <c r="AK1134" s="62">
        <v>2026</v>
      </c>
      <c r="AL1134" s="62">
        <v>5</v>
      </c>
      <c r="AM1134" s="62">
        <v>0</v>
      </c>
      <c r="AN1134" s="62">
        <v>0</v>
      </c>
      <c r="AO1134" s="62">
        <v>12</v>
      </c>
      <c r="AP1134" s="61" t="s">
        <v>292</v>
      </c>
      <c r="AQ1134" s="61" t="s">
        <v>1221</v>
      </c>
      <c r="AR1134" s="61" t="s">
        <v>5375</v>
      </c>
      <c r="AS1134" s="61" t="s">
        <v>6599</v>
      </c>
      <c r="AT1134" s="61" t="s">
        <v>1702</v>
      </c>
      <c r="AU1134" s="61" t="b">
        <v>0</v>
      </c>
      <c r="AV1134" s="61" t="b">
        <v>0</v>
      </c>
      <c r="AW1134" s="61" t="s">
        <v>1702</v>
      </c>
      <c r="AX1134" s="61" t="s">
        <v>1702</v>
      </c>
      <c r="AY1134" s="61">
        <v>0</v>
      </c>
      <c r="AZ1134" s="61">
        <v>0</v>
      </c>
      <c r="BA1134" s="61">
        <v>0</v>
      </c>
      <c r="BB1134" s="61" t="s">
        <v>6601</v>
      </c>
      <c r="BC1134" s="61">
        <v>2</v>
      </c>
      <c r="BD1134" s="61" t="b">
        <v>0</v>
      </c>
      <c r="BH1134" s="47" t="s">
        <v>1197</v>
      </c>
      <c r="BI1134" s="47" t="str">
        <f t="shared" si="34"/>
        <v>Z08</v>
      </c>
      <c r="BJ1134" s="47">
        <v>1219</v>
      </c>
    </row>
    <row r="1135" spans="1:62" hidden="1">
      <c r="A1135" s="61" t="b">
        <v>0</v>
      </c>
      <c r="B1135" s="62">
        <v>13673</v>
      </c>
      <c r="C1135" s="61" t="s">
        <v>1702</v>
      </c>
      <c r="D1135" s="61" t="s">
        <v>7478</v>
      </c>
      <c r="E1135" s="61" t="s">
        <v>7504</v>
      </c>
      <c r="F1135" s="61" t="s">
        <v>5561</v>
      </c>
      <c r="G1135" s="62" t="s">
        <v>1702</v>
      </c>
      <c r="H1135" s="61" t="s">
        <v>299</v>
      </c>
      <c r="I1135" s="61" t="s">
        <v>1675</v>
      </c>
      <c r="J1135" s="61" t="s">
        <v>6313</v>
      </c>
      <c r="K1135" s="61" t="s">
        <v>7504</v>
      </c>
      <c r="L1135" s="61" t="s">
        <v>2032</v>
      </c>
      <c r="M1135" s="61" t="s">
        <v>1702</v>
      </c>
      <c r="N1135" s="61" t="s">
        <v>1702</v>
      </c>
      <c r="O1135" s="61" t="s">
        <v>1947</v>
      </c>
      <c r="P1135" s="61">
        <v>0.7</v>
      </c>
      <c r="Q1135" s="61">
        <v>160</v>
      </c>
      <c r="R1135" s="61">
        <v>495</v>
      </c>
      <c r="S1135" s="61" t="s">
        <v>7505</v>
      </c>
      <c r="T1135" s="61" t="s">
        <v>7506</v>
      </c>
      <c r="U1135" s="61" t="s">
        <v>2041</v>
      </c>
      <c r="V1135" s="61" t="s">
        <v>7507</v>
      </c>
      <c r="W1135" s="61" t="s">
        <v>1955</v>
      </c>
      <c r="X1135" s="61" t="s">
        <v>1447</v>
      </c>
      <c r="Y1135" s="61" t="s">
        <v>6314</v>
      </c>
      <c r="Z1135" s="62">
        <v>22</v>
      </c>
      <c r="AA1135" s="61">
        <v>9</v>
      </c>
      <c r="AB1135" s="62">
        <v>22</v>
      </c>
      <c r="AC1135" s="61">
        <v>9</v>
      </c>
      <c r="AD1135" s="62">
        <v>22</v>
      </c>
      <c r="AE1135" s="61">
        <v>9</v>
      </c>
      <c r="AF1135" s="61" t="s">
        <v>2194</v>
      </c>
      <c r="AG1135" s="61" t="s">
        <v>1959</v>
      </c>
      <c r="AH1135" s="61" t="s">
        <v>1702</v>
      </c>
      <c r="AI1135" s="61">
        <v>0</v>
      </c>
      <c r="AJ1135" s="61" t="s">
        <v>6229</v>
      </c>
      <c r="AK1135" s="62">
        <v>2026</v>
      </c>
      <c r="AL1135" s="62">
        <v>5</v>
      </c>
      <c r="AM1135" s="62">
        <v>0</v>
      </c>
      <c r="AN1135" s="62">
        <v>0</v>
      </c>
      <c r="AO1135" s="62">
        <v>12</v>
      </c>
      <c r="AP1135" s="61" t="s">
        <v>299</v>
      </c>
      <c r="AQ1135" s="61" t="s">
        <v>1221</v>
      </c>
      <c r="AR1135" s="61" t="s">
        <v>7508</v>
      </c>
      <c r="AS1135" s="61" t="s">
        <v>6599</v>
      </c>
      <c r="AT1135" s="61" t="s">
        <v>1702</v>
      </c>
      <c r="AU1135" s="61" t="b">
        <v>0</v>
      </c>
      <c r="AV1135" s="61" t="b">
        <v>0</v>
      </c>
      <c r="AW1135" s="61" t="s">
        <v>1702</v>
      </c>
      <c r="AX1135" s="61" t="s">
        <v>1702</v>
      </c>
      <c r="AY1135" s="61">
        <v>0</v>
      </c>
      <c r="AZ1135" s="61">
        <v>0</v>
      </c>
      <c r="BA1135" s="61">
        <v>0</v>
      </c>
      <c r="BB1135" s="61" t="s">
        <v>6601</v>
      </c>
      <c r="BC1135" s="61">
        <v>2</v>
      </c>
      <c r="BD1135" s="61" t="b">
        <v>0</v>
      </c>
      <c r="BH1135" s="47" t="s">
        <v>1197</v>
      </c>
      <c r="BI1135" s="47" t="str">
        <f t="shared" si="34"/>
        <v>Z08</v>
      </c>
      <c r="BJ1135" s="47">
        <v>1219</v>
      </c>
    </row>
    <row r="1136" spans="1:62" hidden="1">
      <c r="A1136" s="61" t="b">
        <v>0</v>
      </c>
      <c r="B1136" s="62">
        <v>13674</v>
      </c>
      <c r="C1136" s="61" t="s">
        <v>1702</v>
      </c>
      <c r="D1136" s="61" t="s">
        <v>7478</v>
      </c>
      <c r="E1136" s="61" t="s">
        <v>7509</v>
      </c>
      <c r="F1136" s="61" t="s">
        <v>5561</v>
      </c>
      <c r="G1136" s="62" t="s">
        <v>1702</v>
      </c>
      <c r="H1136" s="61" t="s">
        <v>299</v>
      </c>
      <c r="I1136" s="61" t="s">
        <v>1675</v>
      </c>
      <c r="J1136" s="61" t="s">
        <v>6313</v>
      </c>
      <c r="K1136" s="61" t="s">
        <v>7509</v>
      </c>
      <c r="L1136" s="61" t="s">
        <v>2032</v>
      </c>
      <c r="M1136" s="61" t="s">
        <v>1702</v>
      </c>
      <c r="N1136" s="61" t="s">
        <v>1702</v>
      </c>
      <c r="O1136" s="61" t="s">
        <v>1947</v>
      </c>
      <c r="P1136" s="61">
        <v>0.7</v>
      </c>
      <c r="Q1136" s="61">
        <v>160</v>
      </c>
      <c r="R1136" s="61">
        <v>495</v>
      </c>
      <c r="S1136" s="61" t="s">
        <v>7505</v>
      </c>
      <c r="T1136" s="61" t="s">
        <v>7506</v>
      </c>
      <c r="U1136" s="61" t="s">
        <v>2041</v>
      </c>
      <c r="V1136" s="61" t="s">
        <v>7507</v>
      </c>
      <c r="W1136" s="61" t="s">
        <v>1955</v>
      </c>
      <c r="X1136" s="61" t="s">
        <v>1447</v>
      </c>
      <c r="Y1136" s="61" t="s">
        <v>6314</v>
      </c>
      <c r="Z1136" s="62">
        <v>5</v>
      </c>
      <c r="AA1136" s="61">
        <v>2</v>
      </c>
      <c r="AB1136" s="62">
        <v>5</v>
      </c>
      <c r="AC1136" s="61">
        <v>2</v>
      </c>
      <c r="AD1136" s="62">
        <v>5</v>
      </c>
      <c r="AE1136" s="61">
        <v>2</v>
      </c>
      <c r="AF1136" s="61" t="s">
        <v>2194</v>
      </c>
      <c r="AG1136" s="61" t="s">
        <v>1959</v>
      </c>
      <c r="AH1136" s="61" t="s">
        <v>1702</v>
      </c>
      <c r="AI1136" s="61">
        <v>0</v>
      </c>
      <c r="AJ1136" s="61" t="s">
        <v>6229</v>
      </c>
      <c r="AK1136" s="62">
        <v>2026</v>
      </c>
      <c r="AL1136" s="62">
        <v>5</v>
      </c>
      <c r="AM1136" s="62">
        <v>0</v>
      </c>
      <c r="AN1136" s="62">
        <v>0</v>
      </c>
      <c r="AO1136" s="62">
        <v>12</v>
      </c>
      <c r="AP1136" s="61" t="s">
        <v>299</v>
      </c>
      <c r="AQ1136" s="61" t="s">
        <v>1221</v>
      </c>
      <c r="AR1136" s="61" t="s">
        <v>7508</v>
      </c>
      <c r="AS1136" s="61" t="s">
        <v>6599</v>
      </c>
      <c r="AT1136" s="61" t="s">
        <v>1702</v>
      </c>
      <c r="AU1136" s="61" t="b">
        <v>0</v>
      </c>
      <c r="AV1136" s="61" t="b">
        <v>0</v>
      </c>
      <c r="AW1136" s="61" t="s">
        <v>1702</v>
      </c>
      <c r="AX1136" s="61" t="s">
        <v>1702</v>
      </c>
      <c r="AY1136" s="61">
        <v>0</v>
      </c>
      <c r="AZ1136" s="61">
        <v>0</v>
      </c>
      <c r="BA1136" s="61">
        <v>0</v>
      </c>
      <c r="BB1136" s="61" t="s">
        <v>6601</v>
      </c>
      <c r="BC1136" s="61">
        <v>2</v>
      </c>
      <c r="BD1136" s="61" t="b">
        <v>0</v>
      </c>
      <c r="BH1136" s="47" t="s">
        <v>1197</v>
      </c>
      <c r="BI1136" s="47" t="str">
        <f t="shared" si="34"/>
        <v>Z08</v>
      </c>
      <c r="BJ1136" s="47">
        <v>1219</v>
      </c>
    </row>
    <row r="1137" spans="1:62" hidden="1">
      <c r="A1137" s="61" t="b">
        <v>0</v>
      </c>
      <c r="B1137" s="62">
        <v>13675</v>
      </c>
      <c r="C1137" s="61" t="s">
        <v>1702</v>
      </c>
      <c r="D1137" s="61" t="s">
        <v>7478</v>
      </c>
      <c r="E1137" s="61" t="s">
        <v>7510</v>
      </c>
      <c r="F1137" s="61" t="s">
        <v>6281</v>
      </c>
      <c r="G1137" s="62" t="s">
        <v>1702</v>
      </c>
      <c r="H1137" s="61" t="s">
        <v>769</v>
      </c>
      <c r="I1137" s="61" t="s">
        <v>1675</v>
      </c>
      <c r="J1137" s="61" t="s">
        <v>6313</v>
      </c>
      <c r="K1137" s="61" t="s">
        <v>7510</v>
      </c>
      <c r="L1137" s="61" t="s">
        <v>2032</v>
      </c>
      <c r="M1137" s="61" t="s">
        <v>1702</v>
      </c>
      <c r="N1137" s="61" t="s">
        <v>1702</v>
      </c>
      <c r="O1137" s="61" t="s">
        <v>1947</v>
      </c>
      <c r="P1137" s="61">
        <v>0.7</v>
      </c>
      <c r="Q1137" s="61">
        <v>309.60000000000002</v>
      </c>
      <c r="R1137" s="61">
        <v>426</v>
      </c>
      <c r="S1137" s="61" t="s">
        <v>6386</v>
      </c>
      <c r="T1137" s="61" t="s">
        <v>6386</v>
      </c>
      <c r="U1137" s="61" t="s">
        <v>2041</v>
      </c>
      <c r="V1137" s="61" t="s">
        <v>7511</v>
      </c>
      <c r="W1137" s="61" t="s">
        <v>1955</v>
      </c>
      <c r="X1137" s="61" t="s">
        <v>1447</v>
      </c>
      <c r="Y1137" s="61" t="s">
        <v>6314</v>
      </c>
      <c r="Z1137" s="62">
        <v>286</v>
      </c>
      <c r="AA1137" s="61">
        <v>208</v>
      </c>
      <c r="AB1137" s="62">
        <v>286</v>
      </c>
      <c r="AC1137" s="61">
        <v>208</v>
      </c>
      <c r="AD1137" s="62">
        <v>286</v>
      </c>
      <c r="AE1137" s="61">
        <v>208</v>
      </c>
      <c r="AF1137" s="61" t="s">
        <v>2682</v>
      </c>
      <c r="AG1137" s="61" t="s">
        <v>1959</v>
      </c>
      <c r="AH1137" s="61" t="s">
        <v>1702</v>
      </c>
      <c r="AI1137" s="61">
        <v>0</v>
      </c>
      <c r="AJ1137" s="61" t="s">
        <v>6229</v>
      </c>
      <c r="AK1137" s="62">
        <v>2026</v>
      </c>
      <c r="AL1137" s="62">
        <v>5</v>
      </c>
      <c r="AM1137" s="62">
        <v>0</v>
      </c>
      <c r="AN1137" s="62">
        <v>0</v>
      </c>
      <c r="AO1137" s="62">
        <v>12</v>
      </c>
      <c r="AP1137" s="61" t="s">
        <v>769</v>
      </c>
      <c r="AQ1137" s="61" t="s">
        <v>1221</v>
      </c>
      <c r="AR1137" s="61" t="s">
        <v>6387</v>
      </c>
      <c r="AS1137" s="61" t="s">
        <v>6599</v>
      </c>
      <c r="AT1137" s="61" t="s">
        <v>1702</v>
      </c>
      <c r="AU1137" s="61" t="b">
        <v>0</v>
      </c>
      <c r="AV1137" s="61" t="b">
        <v>0</v>
      </c>
      <c r="AW1137" s="61" t="s">
        <v>1702</v>
      </c>
      <c r="AX1137" s="61" t="s">
        <v>1702</v>
      </c>
      <c r="AY1137" s="61">
        <v>0</v>
      </c>
      <c r="AZ1137" s="61">
        <v>0</v>
      </c>
      <c r="BA1137" s="61">
        <v>0</v>
      </c>
      <c r="BB1137" s="61" t="s">
        <v>6601</v>
      </c>
      <c r="BC1137" s="61">
        <v>2</v>
      </c>
      <c r="BD1137" s="61" t="b">
        <v>0</v>
      </c>
      <c r="BH1137" s="47" t="s">
        <v>1197</v>
      </c>
      <c r="BI1137" s="47" t="str">
        <f t="shared" si="34"/>
        <v>Z08</v>
      </c>
      <c r="BJ1137" s="47">
        <v>1219</v>
      </c>
    </row>
    <row r="1138" spans="1:62" hidden="1">
      <c r="A1138" s="61" t="b">
        <v>0</v>
      </c>
      <c r="B1138" s="62">
        <v>13676</v>
      </c>
      <c r="C1138" s="61" t="s">
        <v>7512</v>
      </c>
      <c r="D1138" s="61" t="s">
        <v>7478</v>
      </c>
      <c r="E1138" s="61" t="s">
        <v>7513</v>
      </c>
      <c r="F1138" s="61" t="s">
        <v>5483</v>
      </c>
      <c r="G1138" s="62" t="s">
        <v>1702</v>
      </c>
      <c r="H1138" s="61" t="s">
        <v>1702</v>
      </c>
      <c r="I1138" s="61" t="s">
        <v>1675</v>
      </c>
      <c r="J1138" s="61" t="s">
        <v>6313</v>
      </c>
      <c r="K1138" s="61" t="s">
        <v>7514</v>
      </c>
      <c r="L1138" s="61" t="s">
        <v>2032</v>
      </c>
      <c r="M1138" s="61" t="s">
        <v>1702</v>
      </c>
      <c r="N1138" s="61" t="s">
        <v>1702</v>
      </c>
      <c r="O1138" s="61" t="s">
        <v>1947</v>
      </c>
      <c r="P1138" s="61">
        <v>0.7</v>
      </c>
      <c r="Q1138" s="61">
        <v>429</v>
      </c>
      <c r="R1138" s="61">
        <v>1219</v>
      </c>
      <c r="S1138" s="61" t="s">
        <v>7515</v>
      </c>
      <c r="T1138" s="61" t="s">
        <v>1702</v>
      </c>
      <c r="U1138" s="61" t="s">
        <v>2041</v>
      </c>
      <c r="V1138" s="61" t="s">
        <v>7516</v>
      </c>
      <c r="W1138" s="61" t="s">
        <v>1955</v>
      </c>
      <c r="X1138" s="61" t="s">
        <v>1447</v>
      </c>
      <c r="Y1138" s="61" t="s">
        <v>6314</v>
      </c>
      <c r="Z1138" s="62">
        <v>110</v>
      </c>
      <c r="AA1138" s="61">
        <v>312</v>
      </c>
      <c r="AB1138" s="62">
        <v>110</v>
      </c>
      <c r="AC1138" s="61">
        <v>0</v>
      </c>
      <c r="AD1138" s="62">
        <v>110</v>
      </c>
      <c r="AE1138" s="61">
        <v>312</v>
      </c>
      <c r="AF1138" s="61" t="s">
        <v>2194</v>
      </c>
      <c r="AG1138" s="61" t="s">
        <v>3734</v>
      </c>
      <c r="AH1138" s="61" t="s">
        <v>7517</v>
      </c>
      <c r="AI1138" s="61">
        <v>0</v>
      </c>
      <c r="AJ1138" s="61" t="s">
        <v>6758</v>
      </c>
      <c r="AK1138" s="62">
        <v>2026</v>
      </c>
      <c r="AL1138" s="62">
        <v>5</v>
      </c>
      <c r="AM1138" s="62">
        <v>0</v>
      </c>
      <c r="AN1138" s="62">
        <v>0</v>
      </c>
      <c r="AO1138" s="62">
        <v>10</v>
      </c>
      <c r="AP1138" s="61" t="s">
        <v>1702</v>
      </c>
      <c r="AQ1138" s="61" t="s">
        <v>1702</v>
      </c>
      <c r="AR1138" s="61" t="s">
        <v>1702</v>
      </c>
      <c r="AS1138" s="61" t="s">
        <v>6599</v>
      </c>
      <c r="AT1138" s="61" t="s">
        <v>1702</v>
      </c>
      <c r="AU1138" s="61" t="b">
        <v>0</v>
      </c>
      <c r="AV1138" s="61" t="b">
        <v>0</v>
      </c>
      <c r="AW1138" s="61" t="s">
        <v>1702</v>
      </c>
      <c r="AX1138" s="61" t="s">
        <v>1702</v>
      </c>
      <c r="AY1138" s="61">
        <v>0</v>
      </c>
      <c r="AZ1138" s="61">
        <v>0</v>
      </c>
      <c r="BA1138" s="61">
        <v>0</v>
      </c>
      <c r="BB1138" s="61" t="s">
        <v>6601</v>
      </c>
      <c r="BC1138" s="61">
        <v>2</v>
      </c>
      <c r="BD1138" s="61" t="b">
        <v>0</v>
      </c>
      <c r="BH1138" s="47" t="s">
        <v>1197</v>
      </c>
      <c r="BI1138" s="47" t="str">
        <f t="shared" si="34"/>
        <v>Z08</v>
      </c>
      <c r="BJ1138" s="47">
        <v>1219</v>
      </c>
    </row>
    <row r="1139" spans="1:62" hidden="1">
      <c r="A1139" s="61" t="b">
        <v>0</v>
      </c>
      <c r="B1139" s="62">
        <v>13677</v>
      </c>
      <c r="C1139" s="61" t="s">
        <v>1702</v>
      </c>
      <c r="D1139" s="61" t="s">
        <v>7478</v>
      </c>
      <c r="E1139" s="61" t="s">
        <v>7518</v>
      </c>
      <c r="F1139" s="61" t="s">
        <v>5561</v>
      </c>
      <c r="G1139" s="62" t="s">
        <v>1702</v>
      </c>
      <c r="H1139" s="61" t="s">
        <v>1702</v>
      </c>
      <c r="I1139" s="61" t="s">
        <v>1675</v>
      </c>
      <c r="J1139" s="61" t="s">
        <v>6313</v>
      </c>
      <c r="K1139" s="61" t="s">
        <v>7519</v>
      </c>
      <c r="L1139" s="61" t="s">
        <v>2032</v>
      </c>
      <c r="M1139" s="61" t="s">
        <v>1702</v>
      </c>
      <c r="N1139" s="61" t="s">
        <v>1702</v>
      </c>
      <c r="O1139" s="61" t="s">
        <v>1947</v>
      </c>
      <c r="P1139" s="61">
        <v>0.7</v>
      </c>
      <c r="Q1139" s="61">
        <v>1219</v>
      </c>
      <c r="R1139" s="61">
        <v>463</v>
      </c>
      <c r="S1139" s="61" t="s">
        <v>7520</v>
      </c>
      <c r="T1139" s="61" t="s">
        <v>1702</v>
      </c>
      <c r="U1139" s="61" t="s">
        <v>2041</v>
      </c>
      <c r="V1139" s="61" t="s">
        <v>7495</v>
      </c>
      <c r="W1139" s="61" t="s">
        <v>1955</v>
      </c>
      <c r="X1139" s="61" t="s">
        <v>1447</v>
      </c>
      <c r="Y1139" s="61" t="s">
        <v>6314</v>
      </c>
      <c r="Z1139" s="62">
        <v>11</v>
      </c>
      <c r="AA1139" s="61">
        <v>34</v>
      </c>
      <c r="AB1139" s="62">
        <v>11</v>
      </c>
      <c r="AC1139" s="61">
        <v>34</v>
      </c>
      <c r="AD1139" s="62">
        <v>11</v>
      </c>
      <c r="AE1139" s="61">
        <v>34</v>
      </c>
      <c r="AF1139" s="61" t="s">
        <v>2194</v>
      </c>
      <c r="AG1139" s="61" t="s">
        <v>3734</v>
      </c>
      <c r="AH1139" s="61" t="s">
        <v>7521</v>
      </c>
      <c r="AI1139" s="61">
        <v>0</v>
      </c>
      <c r="AJ1139" s="61" t="s">
        <v>6228</v>
      </c>
      <c r="AK1139" s="62">
        <v>2026</v>
      </c>
      <c r="AL1139" s="62">
        <v>5</v>
      </c>
      <c r="AM1139" s="62">
        <v>0</v>
      </c>
      <c r="AN1139" s="62">
        <v>0</v>
      </c>
      <c r="AO1139" s="62">
        <v>3</v>
      </c>
      <c r="AP1139" s="61" t="s">
        <v>1702</v>
      </c>
      <c r="AQ1139" s="61" t="s">
        <v>1702</v>
      </c>
      <c r="AR1139" s="61" t="s">
        <v>1702</v>
      </c>
      <c r="AS1139" s="61" t="s">
        <v>6599</v>
      </c>
      <c r="AT1139" s="61" t="s">
        <v>1702</v>
      </c>
      <c r="AU1139" s="61" t="b">
        <v>0</v>
      </c>
      <c r="AV1139" s="61" t="b">
        <v>0</v>
      </c>
      <c r="AW1139" s="61" t="s">
        <v>1702</v>
      </c>
      <c r="AX1139" s="61" t="s">
        <v>1702</v>
      </c>
      <c r="AY1139" s="61">
        <v>0</v>
      </c>
      <c r="AZ1139" s="61">
        <v>0</v>
      </c>
      <c r="BA1139" s="61">
        <v>0</v>
      </c>
      <c r="BB1139" s="61" t="s">
        <v>6601</v>
      </c>
      <c r="BC1139" s="61">
        <v>2</v>
      </c>
      <c r="BD1139" s="61" t="b">
        <v>0</v>
      </c>
      <c r="BH1139" s="47" t="s">
        <v>1197</v>
      </c>
      <c r="BI1139" s="47" t="str">
        <f t="shared" si="34"/>
        <v>Z08</v>
      </c>
      <c r="BJ1139" s="47">
        <v>1219</v>
      </c>
    </row>
    <row r="1140" spans="1:62" hidden="1">
      <c r="A1140" s="61" t="b">
        <v>0</v>
      </c>
      <c r="B1140" s="62">
        <v>13678</v>
      </c>
      <c r="C1140" s="61" t="s">
        <v>1702</v>
      </c>
      <c r="D1140" s="61" t="s">
        <v>7478</v>
      </c>
      <c r="E1140" s="61" t="s">
        <v>7522</v>
      </c>
      <c r="F1140" s="61" t="s">
        <v>6253</v>
      </c>
      <c r="G1140" s="62" t="s">
        <v>1702</v>
      </c>
      <c r="H1140" s="61" t="s">
        <v>754</v>
      </c>
      <c r="I1140" s="61" t="s">
        <v>1675</v>
      </c>
      <c r="J1140" s="61" t="s">
        <v>6313</v>
      </c>
      <c r="K1140" s="61" t="s">
        <v>7522</v>
      </c>
      <c r="L1140" s="61" t="s">
        <v>2032</v>
      </c>
      <c r="M1140" s="61" t="s">
        <v>1702</v>
      </c>
      <c r="N1140" s="61" t="s">
        <v>1702</v>
      </c>
      <c r="O1140" s="61" t="s">
        <v>1947</v>
      </c>
      <c r="P1140" s="61">
        <v>0.7</v>
      </c>
      <c r="Q1140" s="61">
        <v>220</v>
      </c>
      <c r="R1140" s="61">
        <v>539</v>
      </c>
      <c r="S1140" s="61" t="s">
        <v>6421</v>
      </c>
      <c r="T1140" s="61" t="s">
        <v>6348</v>
      </c>
      <c r="U1140" s="61" t="s">
        <v>2041</v>
      </c>
      <c r="V1140" s="61" t="s">
        <v>7523</v>
      </c>
      <c r="W1140" s="61" t="s">
        <v>1955</v>
      </c>
      <c r="X1140" s="61" t="s">
        <v>1447</v>
      </c>
      <c r="Y1140" s="61" t="s">
        <v>6314</v>
      </c>
      <c r="Z1140" s="62">
        <v>114</v>
      </c>
      <c r="AA1140" s="61">
        <v>72</v>
      </c>
      <c r="AB1140" s="62">
        <v>114</v>
      </c>
      <c r="AC1140" s="61">
        <v>72</v>
      </c>
      <c r="AD1140" s="62">
        <v>114</v>
      </c>
      <c r="AE1140" s="61">
        <v>72</v>
      </c>
      <c r="AF1140" s="61" t="s">
        <v>2194</v>
      </c>
      <c r="AG1140" s="61" t="s">
        <v>1959</v>
      </c>
      <c r="AH1140" s="61" t="s">
        <v>1702</v>
      </c>
      <c r="AI1140" s="61">
        <v>0</v>
      </c>
      <c r="AJ1140" s="61" t="s">
        <v>6751</v>
      </c>
      <c r="AK1140" s="62">
        <v>2026</v>
      </c>
      <c r="AL1140" s="62">
        <v>5</v>
      </c>
      <c r="AM1140" s="62">
        <v>0</v>
      </c>
      <c r="AN1140" s="62">
        <v>0</v>
      </c>
      <c r="AO1140" s="62">
        <v>2</v>
      </c>
      <c r="AP1140" s="61" t="s">
        <v>754</v>
      </c>
      <c r="AQ1140" s="61" t="s">
        <v>1221</v>
      </c>
      <c r="AR1140" s="61" t="s">
        <v>6349</v>
      </c>
      <c r="AS1140" s="61" t="s">
        <v>6599</v>
      </c>
      <c r="AT1140" s="61" t="s">
        <v>1702</v>
      </c>
      <c r="AU1140" s="61" t="b">
        <v>0</v>
      </c>
      <c r="AV1140" s="61" t="b">
        <v>0</v>
      </c>
      <c r="AW1140" s="61" t="s">
        <v>1702</v>
      </c>
      <c r="AX1140" s="61" t="s">
        <v>1702</v>
      </c>
      <c r="AY1140" s="61">
        <v>0</v>
      </c>
      <c r="AZ1140" s="61">
        <v>0</v>
      </c>
      <c r="BA1140" s="61">
        <v>0</v>
      </c>
      <c r="BB1140" s="61" t="s">
        <v>6601</v>
      </c>
      <c r="BC1140" s="61">
        <v>2</v>
      </c>
      <c r="BD1140" s="61" t="b">
        <v>0</v>
      </c>
      <c r="BH1140" s="47" t="s">
        <v>1197</v>
      </c>
      <c r="BI1140" s="47" t="str">
        <f t="shared" si="34"/>
        <v>Z08</v>
      </c>
      <c r="BJ1140" s="47">
        <v>1219</v>
      </c>
    </row>
    <row r="1141" spans="1:62" hidden="1">
      <c r="A1141" s="61" t="b">
        <v>0</v>
      </c>
      <c r="B1141" s="62">
        <v>13679</v>
      </c>
      <c r="C1141" s="61" t="s">
        <v>1702</v>
      </c>
      <c r="D1141" s="61" t="s">
        <v>7478</v>
      </c>
      <c r="E1141" s="61" t="s">
        <v>7524</v>
      </c>
      <c r="F1141" s="61" t="s">
        <v>6253</v>
      </c>
      <c r="G1141" s="62" t="s">
        <v>1702</v>
      </c>
      <c r="H1141" s="61" t="s">
        <v>754</v>
      </c>
      <c r="I1141" s="61" t="s">
        <v>1675</v>
      </c>
      <c r="J1141" s="61" t="s">
        <v>6313</v>
      </c>
      <c r="K1141" s="61" t="s">
        <v>7524</v>
      </c>
      <c r="L1141" s="61" t="s">
        <v>2032</v>
      </c>
      <c r="M1141" s="61" t="s">
        <v>1702</v>
      </c>
      <c r="N1141" s="61" t="s">
        <v>1702</v>
      </c>
      <c r="O1141" s="61" t="s">
        <v>1947</v>
      </c>
      <c r="P1141" s="61">
        <v>0.7</v>
      </c>
      <c r="Q1141" s="61">
        <v>220</v>
      </c>
      <c r="R1141" s="61">
        <v>539</v>
      </c>
      <c r="S1141" s="61" t="s">
        <v>6421</v>
      </c>
      <c r="T1141" s="61" t="s">
        <v>1702</v>
      </c>
      <c r="U1141" s="61" t="s">
        <v>2041</v>
      </c>
      <c r="V1141" s="61" t="s">
        <v>7523</v>
      </c>
      <c r="W1141" s="61" t="s">
        <v>1955</v>
      </c>
      <c r="X1141" s="61" t="s">
        <v>1447</v>
      </c>
      <c r="Y1141" s="61" t="s">
        <v>6314</v>
      </c>
      <c r="Z1141" s="62">
        <v>86</v>
      </c>
      <c r="AA1141" s="61">
        <v>55</v>
      </c>
      <c r="AB1141" s="62">
        <v>86</v>
      </c>
      <c r="AC1141" s="61">
        <v>55</v>
      </c>
      <c r="AD1141" s="62">
        <v>86</v>
      </c>
      <c r="AE1141" s="61">
        <v>55</v>
      </c>
      <c r="AF1141" s="61" t="s">
        <v>2194</v>
      </c>
      <c r="AG1141" s="61" t="s">
        <v>1959</v>
      </c>
      <c r="AH1141" s="61" t="s">
        <v>1702</v>
      </c>
      <c r="AI1141" s="61">
        <v>0</v>
      </c>
      <c r="AJ1141" s="61" t="s">
        <v>6751</v>
      </c>
      <c r="AK1141" s="62">
        <v>2026</v>
      </c>
      <c r="AL1141" s="62">
        <v>5</v>
      </c>
      <c r="AM1141" s="62">
        <v>0</v>
      </c>
      <c r="AN1141" s="62">
        <v>0</v>
      </c>
      <c r="AO1141" s="62">
        <v>2</v>
      </c>
      <c r="AP1141" s="61" t="s">
        <v>754</v>
      </c>
      <c r="AQ1141" s="61" t="s">
        <v>1221</v>
      </c>
      <c r="AR1141" s="61" t="s">
        <v>6349</v>
      </c>
      <c r="AS1141" s="61" t="s">
        <v>6599</v>
      </c>
      <c r="AT1141" s="61" t="s">
        <v>1702</v>
      </c>
      <c r="AU1141" s="61" t="b">
        <v>0</v>
      </c>
      <c r="AV1141" s="61" t="b">
        <v>0</v>
      </c>
      <c r="AW1141" s="61" t="s">
        <v>1702</v>
      </c>
      <c r="AX1141" s="61" t="s">
        <v>1702</v>
      </c>
      <c r="AY1141" s="61">
        <v>0</v>
      </c>
      <c r="AZ1141" s="61">
        <v>0</v>
      </c>
      <c r="BA1141" s="61">
        <v>0</v>
      </c>
      <c r="BB1141" s="61" t="s">
        <v>6601</v>
      </c>
      <c r="BC1141" s="61">
        <v>2</v>
      </c>
      <c r="BD1141" s="61" t="b">
        <v>0</v>
      </c>
      <c r="BH1141" s="47" t="s">
        <v>1197</v>
      </c>
      <c r="BI1141" s="47" t="str">
        <f t="shared" si="34"/>
        <v>Z08</v>
      </c>
      <c r="BJ1141" s="47">
        <v>1219</v>
      </c>
    </row>
    <row r="1142" spans="1:62" hidden="1">
      <c r="A1142" s="61" t="b">
        <v>0</v>
      </c>
      <c r="B1142" s="62">
        <v>13680</v>
      </c>
      <c r="C1142" s="61" t="s">
        <v>1702</v>
      </c>
      <c r="D1142" s="61" t="s">
        <v>7525</v>
      </c>
      <c r="E1142" s="61" t="s">
        <v>7526</v>
      </c>
      <c r="F1142" s="61" t="s">
        <v>1702</v>
      </c>
      <c r="G1142" s="62" t="s">
        <v>1702</v>
      </c>
      <c r="H1142" s="61" t="s">
        <v>1702</v>
      </c>
      <c r="I1142" s="61" t="s">
        <v>1675</v>
      </c>
      <c r="J1142" s="61" t="s">
        <v>6362</v>
      </c>
      <c r="K1142" s="61" t="s">
        <v>7526</v>
      </c>
      <c r="L1142" s="61" t="s">
        <v>2032</v>
      </c>
      <c r="M1142" s="61" t="s">
        <v>1702</v>
      </c>
      <c r="N1142" s="61" t="s">
        <v>1702</v>
      </c>
      <c r="O1142" s="61" t="s">
        <v>1947</v>
      </c>
      <c r="P1142" s="61">
        <v>0.7</v>
      </c>
      <c r="Q1142" s="61">
        <v>36</v>
      </c>
      <c r="R1142" s="61">
        <v>0</v>
      </c>
      <c r="S1142" s="61" t="s">
        <v>2535</v>
      </c>
      <c r="T1142" s="61" t="s">
        <v>2535</v>
      </c>
      <c r="U1142" s="61" t="s">
        <v>2041</v>
      </c>
      <c r="V1142" s="61" t="s">
        <v>7527</v>
      </c>
      <c r="W1142" s="61" t="s">
        <v>1955</v>
      </c>
      <c r="X1142" s="61" t="s">
        <v>1447</v>
      </c>
      <c r="Y1142" s="61" t="s">
        <v>6314</v>
      </c>
      <c r="Z1142" s="62">
        <v>1</v>
      </c>
      <c r="AA1142" s="61">
        <v>126</v>
      </c>
      <c r="AB1142" s="62">
        <v>1</v>
      </c>
      <c r="AC1142" s="61">
        <v>126</v>
      </c>
      <c r="AD1142" s="62">
        <v>1</v>
      </c>
      <c r="AE1142" s="61">
        <v>126</v>
      </c>
      <c r="AF1142" s="61" t="s">
        <v>2773</v>
      </c>
      <c r="AG1142" s="61" t="s">
        <v>1958</v>
      </c>
      <c r="AH1142" s="61" t="s">
        <v>1702</v>
      </c>
      <c r="AI1142" s="61">
        <v>0</v>
      </c>
      <c r="AJ1142" s="61" t="s">
        <v>6748</v>
      </c>
      <c r="AK1142" s="62">
        <v>2026</v>
      </c>
      <c r="AL1142" s="62">
        <v>4</v>
      </c>
      <c r="AM1142" s="62">
        <v>0</v>
      </c>
      <c r="AN1142" s="62">
        <v>0</v>
      </c>
      <c r="AO1142" s="62">
        <v>18</v>
      </c>
      <c r="AP1142" s="61" t="s">
        <v>1702</v>
      </c>
      <c r="AQ1142" s="61" t="s">
        <v>1702</v>
      </c>
      <c r="AR1142" s="61" t="s">
        <v>1702</v>
      </c>
      <c r="AS1142" s="61" t="s">
        <v>7528</v>
      </c>
      <c r="AT1142" s="61" t="s">
        <v>1702</v>
      </c>
      <c r="AU1142" s="61" t="b">
        <v>1</v>
      </c>
      <c r="AV1142" s="61" t="b">
        <v>0</v>
      </c>
      <c r="AW1142" s="61" t="s">
        <v>1702</v>
      </c>
      <c r="AX1142" s="61" t="s">
        <v>1702</v>
      </c>
      <c r="AY1142" s="61">
        <v>0</v>
      </c>
      <c r="AZ1142" s="61">
        <v>0</v>
      </c>
      <c r="BA1142" s="61">
        <v>0</v>
      </c>
      <c r="BB1142" s="61" t="s">
        <v>6601</v>
      </c>
      <c r="BC1142" s="61">
        <v>2</v>
      </c>
      <c r="BD1142" s="61" t="b">
        <v>0</v>
      </c>
      <c r="BH1142" s="47" t="s">
        <v>1197</v>
      </c>
      <c r="BI1142" s="47" t="str">
        <f t="shared" si="34"/>
        <v>Z08</v>
      </c>
      <c r="BJ1142" s="47">
        <v>1219</v>
      </c>
    </row>
    <row r="1143" spans="1:62" hidden="1">
      <c r="A1143" s="61" t="b">
        <v>0</v>
      </c>
      <c r="B1143" s="62">
        <v>13681</v>
      </c>
      <c r="C1143" s="61" t="s">
        <v>1702</v>
      </c>
      <c r="D1143" s="61" t="s">
        <v>7525</v>
      </c>
      <c r="E1143" s="61" t="s">
        <v>6553</v>
      </c>
      <c r="F1143" s="61" t="s">
        <v>6281</v>
      </c>
      <c r="G1143" s="62">
        <v>24</v>
      </c>
      <c r="H1143" s="61" t="s">
        <v>766</v>
      </c>
      <c r="I1143" s="61" t="s">
        <v>1675</v>
      </c>
      <c r="J1143" s="61" t="s">
        <v>6362</v>
      </c>
      <c r="K1143" s="61" t="s">
        <v>6553</v>
      </c>
      <c r="L1143" s="61" t="s">
        <v>2032</v>
      </c>
      <c r="M1143" s="61" t="s">
        <v>1702</v>
      </c>
      <c r="N1143" s="61" t="s">
        <v>1702</v>
      </c>
      <c r="O1143" s="61" t="s">
        <v>1947</v>
      </c>
      <c r="P1143" s="61">
        <v>0.7</v>
      </c>
      <c r="Q1143" s="61">
        <v>106.6</v>
      </c>
      <c r="R1143" s="61">
        <v>597.29999999999995</v>
      </c>
      <c r="S1143" s="61" t="s">
        <v>6350</v>
      </c>
      <c r="T1143" s="61" t="s">
        <v>6350</v>
      </c>
      <c r="U1143" s="61" t="s">
        <v>2041</v>
      </c>
      <c r="V1143" s="61" t="s">
        <v>7529</v>
      </c>
      <c r="W1143" s="61" t="s">
        <v>1955</v>
      </c>
      <c r="X1143" s="61" t="s">
        <v>1447</v>
      </c>
      <c r="Y1143" s="61" t="s">
        <v>6314</v>
      </c>
      <c r="Z1143" s="62">
        <v>20</v>
      </c>
      <c r="AA1143" s="61">
        <v>7</v>
      </c>
      <c r="AB1143" s="62">
        <v>20</v>
      </c>
      <c r="AC1143" s="61">
        <v>7</v>
      </c>
      <c r="AD1143" s="62">
        <v>20</v>
      </c>
      <c r="AE1143" s="61">
        <v>7</v>
      </c>
      <c r="AF1143" s="61" t="s">
        <v>2062</v>
      </c>
      <c r="AG1143" s="61" t="s">
        <v>1959</v>
      </c>
      <c r="AH1143" s="61" t="s">
        <v>1702</v>
      </c>
      <c r="AI1143" s="61">
        <v>0</v>
      </c>
      <c r="AJ1143" s="61" t="s">
        <v>4220</v>
      </c>
      <c r="AK1143" s="62">
        <v>2026</v>
      </c>
      <c r="AL1143" s="62">
        <v>5</v>
      </c>
      <c r="AM1143" s="62">
        <v>0</v>
      </c>
      <c r="AN1143" s="62">
        <v>0</v>
      </c>
      <c r="AO1143" s="62">
        <v>16</v>
      </c>
      <c r="AP1143" s="61" t="s">
        <v>766</v>
      </c>
      <c r="AQ1143" s="61" t="s">
        <v>1221</v>
      </c>
      <c r="AR1143" s="61" t="s">
        <v>6351</v>
      </c>
      <c r="AS1143" s="61" t="s">
        <v>7528</v>
      </c>
      <c r="AT1143" s="61" t="s">
        <v>6552</v>
      </c>
      <c r="AU1143" s="61" t="b">
        <v>1</v>
      </c>
      <c r="AV1143" s="61" t="b">
        <v>0</v>
      </c>
      <c r="AW1143" s="61" t="s">
        <v>1702</v>
      </c>
      <c r="AX1143" s="61" t="s">
        <v>1702</v>
      </c>
      <c r="AY1143" s="61">
        <v>0</v>
      </c>
      <c r="AZ1143" s="61">
        <v>0</v>
      </c>
      <c r="BA1143" s="61">
        <v>0</v>
      </c>
      <c r="BB1143" s="61" t="s">
        <v>6601</v>
      </c>
      <c r="BC1143" s="61">
        <v>2</v>
      </c>
      <c r="BD1143" s="61" t="b">
        <v>0</v>
      </c>
      <c r="BH1143" s="47" t="s">
        <v>1197</v>
      </c>
      <c r="BI1143" s="47" t="str">
        <f t="shared" si="34"/>
        <v>Z08</v>
      </c>
      <c r="BJ1143" s="47">
        <v>1219</v>
      </c>
    </row>
    <row r="1144" spans="1:62" hidden="1">
      <c r="A1144" s="61" t="b">
        <v>0</v>
      </c>
      <c r="B1144" s="62">
        <v>13682</v>
      </c>
      <c r="C1144" s="61" t="s">
        <v>1702</v>
      </c>
      <c r="D1144" s="61" t="s">
        <v>7525</v>
      </c>
      <c r="E1144" s="61" t="s">
        <v>7530</v>
      </c>
      <c r="F1144" s="61" t="s">
        <v>6262</v>
      </c>
      <c r="G1144" s="62" t="s">
        <v>1702</v>
      </c>
      <c r="H1144" s="61" t="s">
        <v>833</v>
      </c>
      <c r="I1144" s="61" t="s">
        <v>1675</v>
      </c>
      <c r="J1144" s="61" t="s">
        <v>6362</v>
      </c>
      <c r="K1144" s="61" t="s">
        <v>7530</v>
      </c>
      <c r="L1144" s="61" t="s">
        <v>2032</v>
      </c>
      <c r="M1144" s="61" t="s">
        <v>1702</v>
      </c>
      <c r="N1144" s="61" t="s">
        <v>1702</v>
      </c>
      <c r="O1144" s="61" t="s">
        <v>1947</v>
      </c>
      <c r="P1144" s="61">
        <v>0.7</v>
      </c>
      <c r="Q1144" s="61">
        <v>568</v>
      </c>
      <c r="R1144" s="61">
        <v>633</v>
      </c>
      <c r="S1144" s="61" t="s">
        <v>3212</v>
      </c>
      <c r="T1144" s="61" t="s">
        <v>1702</v>
      </c>
      <c r="U1144" s="61" t="s">
        <v>2041</v>
      </c>
      <c r="V1144" s="61" t="s">
        <v>7531</v>
      </c>
      <c r="W1144" s="61" t="s">
        <v>1955</v>
      </c>
      <c r="X1144" s="61" t="s">
        <v>1447</v>
      </c>
      <c r="Y1144" s="61" t="s">
        <v>6314</v>
      </c>
      <c r="Z1144" s="62">
        <v>24</v>
      </c>
      <c r="AA1144" s="61">
        <v>50</v>
      </c>
      <c r="AB1144" s="62">
        <v>24</v>
      </c>
      <c r="AC1144" s="61">
        <v>50</v>
      </c>
      <c r="AD1144" s="62">
        <v>24</v>
      </c>
      <c r="AE1144" s="61">
        <v>50</v>
      </c>
      <c r="AF1144" s="61" t="s">
        <v>2357</v>
      </c>
      <c r="AG1144" s="61" t="s">
        <v>1959</v>
      </c>
      <c r="AH1144" s="61" t="s">
        <v>1702</v>
      </c>
      <c r="AI1144" s="61">
        <v>0</v>
      </c>
      <c r="AJ1144" s="61" t="s">
        <v>6748</v>
      </c>
      <c r="AK1144" s="62">
        <v>2026</v>
      </c>
      <c r="AL1144" s="62">
        <v>4</v>
      </c>
      <c r="AM1144" s="62">
        <v>0</v>
      </c>
      <c r="AN1144" s="62">
        <v>0</v>
      </c>
      <c r="AO1144" s="62">
        <v>18</v>
      </c>
      <c r="AP1144" s="61" t="s">
        <v>833</v>
      </c>
      <c r="AQ1144" s="61" t="s">
        <v>1221</v>
      </c>
      <c r="AR1144" s="61" t="s">
        <v>3213</v>
      </c>
      <c r="AS1144" s="61" t="s">
        <v>7528</v>
      </c>
      <c r="AT1144" s="61" t="s">
        <v>1702</v>
      </c>
      <c r="AU1144" s="61" t="b">
        <v>1</v>
      </c>
      <c r="AV1144" s="61" t="b">
        <v>0</v>
      </c>
      <c r="AW1144" s="61" t="s">
        <v>1702</v>
      </c>
      <c r="AX1144" s="61" t="s">
        <v>1702</v>
      </c>
      <c r="AY1144" s="61">
        <v>0</v>
      </c>
      <c r="AZ1144" s="61">
        <v>0</v>
      </c>
      <c r="BA1144" s="61">
        <v>0</v>
      </c>
      <c r="BB1144" s="61" t="s">
        <v>6601</v>
      </c>
      <c r="BC1144" s="61">
        <v>2</v>
      </c>
      <c r="BD1144" s="61" t="b">
        <v>0</v>
      </c>
      <c r="BH1144" s="47" t="s">
        <v>1197</v>
      </c>
      <c r="BI1144" s="47" t="str">
        <f t="shared" si="34"/>
        <v>Z08</v>
      </c>
      <c r="BJ1144" s="47">
        <v>1219</v>
      </c>
    </row>
    <row r="1145" spans="1:62" hidden="1">
      <c r="A1145" s="61" t="b">
        <v>0</v>
      </c>
      <c r="B1145" s="62">
        <v>13683</v>
      </c>
      <c r="C1145" s="61" t="s">
        <v>1702</v>
      </c>
      <c r="D1145" s="61" t="s">
        <v>7525</v>
      </c>
      <c r="E1145" s="61" t="s">
        <v>7532</v>
      </c>
      <c r="F1145" s="61" t="s">
        <v>6289</v>
      </c>
      <c r="G1145" s="62" t="s">
        <v>1702</v>
      </c>
      <c r="H1145" s="61" t="s">
        <v>91</v>
      </c>
      <c r="I1145" s="61" t="s">
        <v>1675</v>
      </c>
      <c r="J1145" s="61" t="s">
        <v>6362</v>
      </c>
      <c r="K1145" s="61" t="s">
        <v>7532</v>
      </c>
      <c r="L1145" s="61" t="s">
        <v>2032</v>
      </c>
      <c r="M1145" s="61" t="s">
        <v>1702</v>
      </c>
      <c r="N1145" s="61" t="s">
        <v>1702</v>
      </c>
      <c r="O1145" s="61" t="s">
        <v>1947</v>
      </c>
      <c r="P1145" s="61">
        <v>0.7</v>
      </c>
      <c r="Q1145" s="61">
        <v>59</v>
      </c>
      <c r="R1145" s="61">
        <v>354</v>
      </c>
      <c r="S1145" s="61" t="s">
        <v>5654</v>
      </c>
      <c r="T1145" s="61" t="s">
        <v>5654</v>
      </c>
      <c r="U1145" s="61" t="s">
        <v>2041</v>
      </c>
      <c r="V1145" s="61" t="s">
        <v>7533</v>
      </c>
      <c r="W1145" s="61" t="s">
        <v>1955</v>
      </c>
      <c r="X1145" s="61" t="s">
        <v>1447</v>
      </c>
      <c r="Y1145" s="61" t="s">
        <v>6314</v>
      </c>
      <c r="Z1145" s="62">
        <v>82</v>
      </c>
      <c r="AA1145" s="61">
        <v>10</v>
      </c>
      <c r="AB1145" s="62">
        <v>82</v>
      </c>
      <c r="AC1145" s="61">
        <v>10</v>
      </c>
      <c r="AD1145" s="62">
        <v>82</v>
      </c>
      <c r="AE1145" s="61">
        <v>10</v>
      </c>
      <c r="AF1145" s="61" t="s">
        <v>2083</v>
      </c>
      <c r="AG1145" s="61" t="s">
        <v>1959</v>
      </c>
      <c r="AH1145" s="61" t="s">
        <v>1702</v>
      </c>
      <c r="AI1145" s="61">
        <v>0</v>
      </c>
      <c r="AJ1145" s="61" t="s">
        <v>6751</v>
      </c>
      <c r="AK1145" s="62">
        <v>2026</v>
      </c>
      <c r="AL1145" s="62">
        <v>5</v>
      </c>
      <c r="AM1145" s="62">
        <v>0</v>
      </c>
      <c r="AN1145" s="62">
        <v>0</v>
      </c>
      <c r="AO1145" s="62">
        <v>2</v>
      </c>
      <c r="AP1145" s="61" t="s">
        <v>91</v>
      </c>
      <c r="AQ1145" s="61" t="s">
        <v>1221</v>
      </c>
      <c r="AR1145" s="61" t="s">
        <v>2297</v>
      </c>
      <c r="AS1145" s="61" t="s">
        <v>7528</v>
      </c>
      <c r="AT1145" s="61" t="s">
        <v>1702</v>
      </c>
      <c r="AU1145" s="61" t="b">
        <v>0</v>
      </c>
      <c r="AV1145" s="61" t="b">
        <v>0</v>
      </c>
      <c r="AW1145" s="61" t="s">
        <v>1702</v>
      </c>
      <c r="AX1145" s="61" t="s">
        <v>1702</v>
      </c>
      <c r="AY1145" s="61">
        <v>0</v>
      </c>
      <c r="AZ1145" s="61">
        <v>0</v>
      </c>
      <c r="BA1145" s="61">
        <v>0</v>
      </c>
      <c r="BB1145" s="61" t="s">
        <v>6601</v>
      </c>
      <c r="BC1145" s="61">
        <v>2</v>
      </c>
      <c r="BD1145" s="61" t="b">
        <v>0</v>
      </c>
      <c r="BH1145" s="47" t="s">
        <v>1197</v>
      </c>
      <c r="BI1145" s="47" t="str">
        <f t="shared" si="34"/>
        <v>Z08</v>
      </c>
      <c r="BJ1145" s="47">
        <v>1219</v>
      </c>
    </row>
    <row r="1146" spans="1:62" hidden="1">
      <c r="A1146" s="61" t="b">
        <v>0</v>
      </c>
      <c r="B1146" s="62">
        <v>13684</v>
      </c>
      <c r="C1146" s="61" t="s">
        <v>1702</v>
      </c>
      <c r="D1146" s="61" t="s">
        <v>7525</v>
      </c>
      <c r="E1146" s="61" t="s">
        <v>7534</v>
      </c>
      <c r="F1146" s="61" t="s">
        <v>5494</v>
      </c>
      <c r="G1146" s="62" t="s">
        <v>1702</v>
      </c>
      <c r="H1146" s="61" t="s">
        <v>264</v>
      </c>
      <c r="I1146" s="61" t="s">
        <v>1675</v>
      </c>
      <c r="J1146" s="61" t="s">
        <v>6362</v>
      </c>
      <c r="K1146" s="61" t="s">
        <v>7534</v>
      </c>
      <c r="L1146" s="61" t="s">
        <v>2032</v>
      </c>
      <c r="M1146" s="61" t="s">
        <v>1702</v>
      </c>
      <c r="N1146" s="61" t="s">
        <v>1702</v>
      </c>
      <c r="O1146" s="61" t="s">
        <v>1947</v>
      </c>
      <c r="P1146" s="61">
        <v>0.7</v>
      </c>
      <c r="Q1146" s="61">
        <v>202</v>
      </c>
      <c r="R1146" s="61">
        <v>247</v>
      </c>
      <c r="S1146" s="61" t="s">
        <v>6380</v>
      </c>
      <c r="T1146" s="61" t="s">
        <v>6380</v>
      </c>
      <c r="U1146" s="61" t="s">
        <v>2041</v>
      </c>
      <c r="V1146" s="61" t="s">
        <v>7535</v>
      </c>
      <c r="W1146" s="61" t="s">
        <v>1955</v>
      </c>
      <c r="X1146" s="61" t="s">
        <v>1447</v>
      </c>
      <c r="Y1146" s="61" t="s">
        <v>6314</v>
      </c>
      <c r="Z1146" s="62">
        <v>286</v>
      </c>
      <c r="AA1146" s="61">
        <v>79</v>
      </c>
      <c r="AB1146" s="62">
        <v>286</v>
      </c>
      <c r="AC1146" s="61">
        <v>79</v>
      </c>
      <c r="AD1146" s="62">
        <v>286</v>
      </c>
      <c r="AE1146" s="61">
        <v>79</v>
      </c>
      <c r="AF1146" s="61" t="s">
        <v>5495</v>
      </c>
      <c r="AG1146" s="61" t="s">
        <v>1959</v>
      </c>
      <c r="AH1146" s="61" t="s">
        <v>1702</v>
      </c>
      <c r="AI1146" s="61">
        <v>0</v>
      </c>
      <c r="AJ1146" s="61" t="s">
        <v>6228</v>
      </c>
      <c r="AK1146" s="62">
        <v>2026</v>
      </c>
      <c r="AL1146" s="62">
        <v>5</v>
      </c>
      <c r="AM1146" s="62">
        <v>0</v>
      </c>
      <c r="AN1146" s="62">
        <v>0</v>
      </c>
      <c r="AO1146" s="62">
        <v>3</v>
      </c>
      <c r="AP1146" s="61" t="s">
        <v>264</v>
      </c>
      <c r="AQ1146" s="61" t="s">
        <v>1221</v>
      </c>
      <c r="AR1146" s="61" t="s">
        <v>6381</v>
      </c>
      <c r="AS1146" s="61" t="s">
        <v>7528</v>
      </c>
      <c r="AT1146" s="61" t="s">
        <v>1702</v>
      </c>
      <c r="AU1146" s="61" t="b">
        <v>0</v>
      </c>
      <c r="AV1146" s="61" t="b">
        <v>0</v>
      </c>
      <c r="AW1146" s="61" t="s">
        <v>1702</v>
      </c>
      <c r="AX1146" s="61" t="s">
        <v>1702</v>
      </c>
      <c r="AY1146" s="61">
        <v>0</v>
      </c>
      <c r="AZ1146" s="61">
        <v>0</v>
      </c>
      <c r="BA1146" s="61">
        <v>0</v>
      </c>
      <c r="BB1146" s="61" t="s">
        <v>6601</v>
      </c>
      <c r="BC1146" s="61">
        <v>2</v>
      </c>
      <c r="BD1146" s="61" t="b">
        <v>0</v>
      </c>
      <c r="BH1146" s="47" t="s">
        <v>1197</v>
      </c>
      <c r="BI1146" s="47" t="str">
        <f t="shared" si="34"/>
        <v>Z08</v>
      </c>
      <c r="BJ1146" s="47">
        <v>1219</v>
      </c>
    </row>
    <row r="1147" spans="1:62" hidden="1">
      <c r="A1147" s="61" t="b">
        <v>0</v>
      </c>
      <c r="B1147" s="62">
        <v>13685</v>
      </c>
      <c r="C1147" s="61" t="s">
        <v>1702</v>
      </c>
      <c r="D1147" s="61" t="s">
        <v>7525</v>
      </c>
      <c r="E1147" s="61" t="s">
        <v>7536</v>
      </c>
      <c r="F1147" s="61" t="s">
        <v>5494</v>
      </c>
      <c r="G1147" s="62" t="s">
        <v>1702</v>
      </c>
      <c r="H1147" s="61" t="s">
        <v>264</v>
      </c>
      <c r="I1147" s="61" t="s">
        <v>1675</v>
      </c>
      <c r="J1147" s="61" t="s">
        <v>6362</v>
      </c>
      <c r="K1147" s="61" t="s">
        <v>7536</v>
      </c>
      <c r="L1147" s="61" t="s">
        <v>2032</v>
      </c>
      <c r="M1147" s="61" t="s">
        <v>1702</v>
      </c>
      <c r="N1147" s="61" t="s">
        <v>1702</v>
      </c>
      <c r="O1147" s="61" t="s">
        <v>1947</v>
      </c>
      <c r="P1147" s="61">
        <v>0.7</v>
      </c>
      <c r="Q1147" s="61">
        <v>202</v>
      </c>
      <c r="R1147" s="61">
        <v>247</v>
      </c>
      <c r="S1147" s="61" t="s">
        <v>6380</v>
      </c>
      <c r="T1147" s="61" t="s">
        <v>6380</v>
      </c>
      <c r="U1147" s="61" t="s">
        <v>2041</v>
      </c>
      <c r="V1147" s="61" t="s">
        <v>7535</v>
      </c>
      <c r="W1147" s="61" t="s">
        <v>1955</v>
      </c>
      <c r="X1147" s="61" t="s">
        <v>1447</v>
      </c>
      <c r="Y1147" s="61" t="s">
        <v>6314</v>
      </c>
      <c r="Z1147" s="62">
        <v>65</v>
      </c>
      <c r="AA1147" s="61">
        <v>18</v>
      </c>
      <c r="AB1147" s="62">
        <v>65</v>
      </c>
      <c r="AC1147" s="61">
        <v>18</v>
      </c>
      <c r="AD1147" s="62">
        <v>65</v>
      </c>
      <c r="AE1147" s="61">
        <v>18</v>
      </c>
      <c r="AF1147" s="61" t="s">
        <v>5495</v>
      </c>
      <c r="AG1147" s="61" t="s">
        <v>1959</v>
      </c>
      <c r="AH1147" s="61" t="s">
        <v>1702</v>
      </c>
      <c r="AI1147" s="61">
        <v>0</v>
      </c>
      <c r="AJ1147" s="61" t="s">
        <v>6228</v>
      </c>
      <c r="AK1147" s="62">
        <v>2026</v>
      </c>
      <c r="AL1147" s="62">
        <v>5</v>
      </c>
      <c r="AM1147" s="62">
        <v>0</v>
      </c>
      <c r="AN1147" s="62">
        <v>0</v>
      </c>
      <c r="AO1147" s="62">
        <v>3</v>
      </c>
      <c r="AP1147" s="61" t="s">
        <v>264</v>
      </c>
      <c r="AQ1147" s="61" t="s">
        <v>1221</v>
      </c>
      <c r="AR1147" s="61" t="s">
        <v>6381</v>
      </c>
      <c r="AS1147" s="61" t="s">
        <v>7528</v>
      </c>
      <c r="AT1147" s="61" t="s">
        <v>1702</v>
      </c>
      <c r="AU1147" s="61" t="b">
        <v>0</v>
      </c>
      <c r="AV1147" s="61" t="b">
        <v>0</v>
      </c>
      <c r="AW1147" s="61" t="s">
        <v>1702</v>
      </c>
      <c r="AX1147" s="61" t="s">
        <v>1702</v>
      </c>
      <c r="AY1147" s="61">
        <v>0</v>
      </c>
      <c r="AZ1147" s="61">
        <v>0</v>
      </c>
      <c r="BA1147" s="61">
        <v>0</v>
      </c>
      <c r="BB1147" s="61" t="s">
        <v>6601</v>
      </c>
      <c r="BC1147" s="61">
        <v>2</v>
      </c>
      <c r="BD1147" s="61" t="b">
        <v>0</v>
      </c>
      <c r="BH1147" s="47" t="s">
        <v>1197</v>
      </c>
      <c r="BI1147" s="47" t="str">
        <f t="shared" si="34"/>
        <v>Z08</v>
      </c>
      <c r="BJ1147" s="47">
        <v>1219</v>
      </c>
    </row>
    <row r="1148" spans="1:62" hidden="1">
      <c r="A1148" s="61" t="b">
        <v>0</v>
      </c>
      <c r="B1148" s="62">
        <v>13686</v>
      </c>
      <c r="C1148" s="61" t="s">
        <v>1702</v>
      </c>
      <c r="D1148" s="61" t="s">
        <v>7525</v>
      </c>
      <c r="E1148" s="61" t="s">
        <v>7537</v>
      </c>
      <c r="F1148" s="61" t="s">
        <v>5489</v>
      </c>
      <c r="G1148" s="62" t="s">
        <v>1702</v>
      </c>
      <c r="H1148" s="61" t="s">
        <v>264</v>
      </c>
      <c r="I1148" s="61" t="s">
        <v>1675</v>
      </c>
      <c r="J1148" s="61" t="s">
        <v>6362</v>
      </c>
      <c r="K1148" s="61" t="s">
        <v>7537</v>
      </c>
      <c r="L1148" s="61" t="s">
        <v>2032</v>
      </c>
      <c r="M1148" s="61" t="s">
        <v>1702</v>
      </c>
      <c r="N1148" s="61" t="s">
        <v>1702</v>
      </c>
      <c r="O1148" s="61" t="s">
        <v>1947</v>
      </c>
      <c r="P1148" s="61">
        <v>0.7</v>
      </c>
      <c r="Q1148" s="61">
        <v>202</v>
      </c>
      <c r="R1148" s="61">
        <v>247</v>
      </c>
      <c r="S1148" s="61" t="s">
        <v>6380</v>
      </c>
      <c r="T1148" s="61" t="s">
        <v>6380</v>
      </c>
      <c r="U1148" s="61" t="s">
        <v>2041</v>
      </c>
      <c r="V1148" s="61" t="s">
        <v>7535</v>
      </c>
      <c r="W1148" s="61" t="s">
        <v>1955</v>
      </c>
      <c r="X1148" s="61" t="s">
        <v>1447</v>
      </c>
      <c r="Y1148" s="61" t="s">
        <v>6314</v>
      </c>
      <c r="Z1148" s="62">
        <v>5</v>
      </c>
      <c r="AA1148" s="61">
        <v>1</v>
      </c>
      <c r="AB1148" s="62">
        <v>5</v>
      </c>
      <c r="AC1148" s="61">
        <v>1</v>
      </c>
      <c r="AD1148" s="62">
        <v>5</v>
      </c>
      <c r="AE1148" s="61">
        <v>1</v>
      </c>
      <c r="AF1148" s="61" t="s">
        <v>5495</v>
      </c>
      <c r="AG1148" s="61" t="s">
        <v>1959</v>
      </c>
      <c r="AH1148" s="61" t="s">
        <v>1702</v>
      </c>
      <c r="AI1148" s="61">
        <v>0</v>
      </c>
      <c r="AJ1148" s="61" t="s">
        <v>6228</v>
      </c>
      <c r="AK1148" s="62">
        <v>2026</v>
      </c>
      <c r="AL1148" s="62">
        <v>5</v>
      </c>
      <c r="AM1148" s="62">
        <v>0</v>
      </c>
      <c r="AN1148" s="62">
        <v>0</v>
      </c>
      <c r="AO1148" s="62">
        <v>3</v>
      </c>
      <c r="AP1148" s="61" t="s">
        <v>264</v>
      </c>
      <c r="AQ1148" s="61" t="s">
        <v>1221</v>
      </c>
      <c r="AR1148" s="61" t="s">
        <v>6381</v>
      </c>
      <c r="AS1148" s="61" t="s">
        <v>7528</v>
      </c>
      <c r="AT1148" s="61" t="s">
        <v>1702</v>
      </c>
      <c r="AU1148" s="61" t="b">
        <v>0</v>
      </c>
      <c r="AV1148" s="61" t="b">
        <v>0</v>
      </c>
      <c r="AW1148" s="61" t="s">
        <v>1702</v>
      </c>
      <c r="AX1148" s="61" t="s">
        <v>1702</v>
      </c>
      <c r="AY1148" s="61">
        <v>0</v>
      </c>
      <c r="AZ1148" s="61">
        <v>0</v>
      </c>
      <c r="BA1148" s="61">
        <v>0</v>
      </c>
      <c r="BB1148" s="61" t="s">
        <v>6601</v>
      </c>
      <c r="BC1148" s="61">
        <v>2</v>
      </c>
      <c r="BD1148" s="61" t="b">
        <v>0</v>
      </c>
      <c r="BH1148" s="47" t="s">
        <v>1197</v>
      </c>
      <c r="BI1148" s="47" t="str">
        <f t="shared" si="34"/>
        <v>Z08</v>
      </c>
      <c r="BJ1148" s="47">
        <v>1219</v>
      </c>
    </row>
    <row r="1149" spans="1:62" hidden="1">
      <c r="A1149" s="61" t="b">
        <v>0</v>
      </c>
      <c r="B1149" s="62">
        <v>13687</v>
      </c>
      <c r="C1149" s="61" t="s">
        <v>1702</v>
      </c>
      <c r="D1149" s="61" t="s">
        <v>7525</v>
      </c>
      <c r="E1149" s="61" t="s">
        <v>7538</v>
      </c>
      <c r="F1149" s="61" t="s">
        <v>6289</v>
      </c>
      <c r="G1149" s="62" t="s">
        <v>1702</v>
      </c>
      <c r="H1149" s="61" t="s">
        <v>91</v>
      </c>
      <c r="I1149" s="61" t="s">
        <v>1675</v>
      </c>
      <c r="J1149" s="61" t="s">
        <v>6362</v>
      </c>
      <c r="K1149" s="61" t="s">
        <v>7538</v>
      </c>
      <c r="L1149" s="61" t="s">
        <v>2032</v>
      </c>
      <c r="M1149" s="61" t="s">
        <v>1702</v>
      </c>
      <c r="N1149" s="61" t="s">
        <v>1702</v>
      </c>
      <c r="O1149" s="61" t="s">
        <v>1947</v>
      </c>
      <c r="P1149" s="61">
        <v>0.7</v>
      </c>
      <c r="Q1149" s="61">
        <v>59</v>
      </c>
      <c r="R1149" s="61">
        <v>0</v>
      </c>
      <c r="S1149" s="61" t="s">
        <v>3621</v>
      </c>
      <c r="T1149" s="61" t="s">
        <v>3621</v>
      </c>
      <c r="U1149" s="61" t="s">
        <v>2041</v>
      </c>
      <c r="V1149" s="61" t="s">
        <v>7533</v>
      </c>
      <c r="W1149" s="61" t="s">
        <v>1955</v>
      </c>
      <c r="X1149" s="61" t="s">
        <v>1447</v>
      </c>
      <c r="Y1149" s="61" t="s">
        <v>6314</v>
      </c>
      <c r="Z1149" s="62">
        <v>1</v>
      </c>
      <c r="AA1149" s="61">
        <v>108</v>
      </c>
      <c r="AB1149" s="62">
        <v>1</v>
      </c>
      <c r="AC1149" s="61">
        <v>108</v>
      </c>
      <c r="AD1149" s="62">
        <v>1</v>
      </c>
      <c r="AE1149" s="61">
        <v>108</v>
      </c>
      <c r="AF1149" s="61" t="s">
        <v>2237</v>
      </c>
      <c r="AG1149" s="61" t="s">
        <v>1958</v>
      </c>
      <c r="AH1149" s="61" t="s">
        <v>1702</v>
      </c>
      <c r="AI1149" s="61">
        <v>0</v>
      </c>
      <c r="AJ1149" s="61" t="s">
        <v>6751</v>
      </c>
      <c r="AK1149" s="62">
        <v>2026</v>
      </c>
      <c r="AL1149" s="62">
        <v>5</v>
      </c>
      <c r="AM1149" s="62">
        <v>0</v>
      </c>
      <c r="AN1149" s="62">
        <v>0</v>
      </c>
      <c r="AO1149" s="62">
        <v>2</v>
      </c>
      <c r="AP1149" s="61" t="s">
        <v>91</v>
      </c>
      <c r="AQ1149" s="61" t="s">
        <v>1221</v>
      </c>
      <c r="AR1149" s="61" t="s">
        <v>2297</v>
      </c>
      <c r="AS1149" s="61" t="s">
        <v>7528</v>
      </c>
      <c r="AT1149" s="61" t="s">
        <v>1702</v>
      </c>
      <c r="AU1149" s="61" t="b">
        <v>0</v>
      </c>
      <c r="AV1149" s="61" t="b">
        <v>0</v>
      </c>
      <c r="AW1149" s="61" t="s">
        <v>1702</v>
      </c>
      <c r="AX1149" s="61" t="s">
        <v>1702</v>
      </c>
      <c r="AY1149" s="61">
        <v>0</v>
      </c>
      <c r="AZ1149" s="61">
        <v>0</v>
      </c>
      <c r="BA1149" s="61">
        <v>0</v>
      </c>
      <c r="BB1149" s="61" t="s">
        <v>6601</v>
      </c>
      <c r="BC1149" s="61">
        <v>2</v>
      </c>
      <c r="BD1149" s="61" t="b">
        <v>0</v>
      </c>
      <c r="BH1149" s="47" t="s">
        <v>1197</v>
      </c>
      <c r="BI1149" s="47" t="str">
        <f t="shared" si="34"/>
        <v>Z08</v>
      </c>
      <c r="BJ1149" s="47">
        <v>1219</v>
      </c>
    </row>
    <row r="1150" spans="1:62" hidden="1">
      <c r="A1150" s="61" t="b">
        <v>0</v>
      </c>
      <c r="B1150" s="62">
        <v>13688</v>
      </c>
      <c r="C1150" s="61" t="s">
        <v>1702</v>
      </c>
      <c r="D1150" s="61" t="s">
        <v>7539</v>
      </c>
      <c r="E1150" s="61" t="s">
        <v>7540</v>
      </c>
      <c r="F1150" s="61" t="s">
        <v>6253</v>
      </c>
      <c r="G1150" s="62" t="s">
        <v>1702</v>
      </c>
      <c r="H1150" s="61" t="s">
        <v>287</v>
      </c>
      <c r="I1150" s="61" t="s">
        <v>1675</v>
      </c>
      <c r="J1150" s="61" t="s">
        <v>6404</v>
      </c>
      <c r="K1150" s="61" t="s">
        <v>7540</v>
      </c>
      <c r="L1150" s="61" t="s">
        <v>2032</v>
      </c>
      <c r="M1150" s="61" t="s">
        <v>1702</v>
      </c>
      <c r="N1150" s="61" t="s">
        <v>1702</v>
      </c>
      <c r="O1150" s="61" t="s">
        <v>1947</v>
      </c>
      <c r="P1150" s="61">
        <v>0.7</v>
      </c>
      <c r="Q1150" s="61">
        <v>275</v>
      </c>
      <c r="R1150" s="61">
        <v>393</v>
      </c>
      <c r="S1150" s="61" t="s">
        <v>6341</v>
      </c>
      <c r="T1150" s="61" t="s">
        <v>6439</v>
      </c>
      <c r="U1150" s="61" t="s">
        <v>2041</v>
      </c>
      <c r="V1150" s="61" t="s">
        <v>7541</v>
      </c>
      <c r="W1150" s="61" t="s">
        <v>1955</v>
      </c>
      <c r="X1150" s="61" t="s">
        <v>1447</v>
      </c>
      <c r="Y1150" s="61" t="s">
        <v>6314</v>
      </c>
      <c r="Z1150" s="62">
        <v>173</v>
      </c>
      <c r="AA1150" s="61">
        <v>106</v>
      </c>
      <c r="AB1150" s="62">
        <v>173</v>
      </c>
      <c r="AC1150" s="61">
        <v>106</v>
      </c>
      <c r="AD1150" s="62">
        <v>173</v>
      </c>
      <c r="AE1150" s="61">
        <v>106</v>
      </c>
      <c r="AF1150" s="61" t="s">
        <v>2724</v>
      </c>
      <c r="AG1150" s="61" t="s">
        <v>1959</v>
      </c>
      <c r="AH1150" s="61" t="s">
        <v>1702</v>
      </c>
      <c r="AI1150" s="61">
        <v>0</v>
      </c>
      <c r="AJ1150" s="61" t="s">
        <v>6836</v>
      </c>
      <c r="AK1150" s="62">
        <v>2026</v>
      </c>
      <c r="AL1150" s="62">
        <v>5</v>
      </c>
      <c r="AM1150" s="62">
        <v>0</v>
      </c>
      <c r="AN1150" s="62">
        <v>0</v>
      </c>
      <c r="AO1150" s="62">
        <v>7</v>
      </c>
      <c r="AP1150" s="61" t="s">
        <v>287</v>
      </c>
      <c r="AQ1150" s="61" t="s">
        <v>1221</v>
      </c>
      <c r="AR1150" s="61" t="s">
        <v>6342</v>
      </c>
      <c r="AS1150" s="61" t="s">
        <v>7528</v>
      </c>
      <c r="AT1150" s="61" t="s">
        <v>1702</v>
      </c>
      <c r="AU1150" s="61" t="b">
        <v>0</v>
      </c>
      <c r="AV1150" s="61" t="b">
        <v>0</v>
      </c>
      <c r="AW1150" s="61" t="s">
        <v>1702</v>
      </c>
      <c r="AX1150" s="61" t="s">
        <v>1702</v>
      </c>
      <c r="AY1150" s="61">
        <v>0</v>
      </c>
      <c r="AZ1150" s="61">
        <v>0</v>
      </c>
      <c r="BA1150" s="61">
        <v>0</v>
      </c>
      <c r="BB1150" s="61" t="s">
        <v>6601</v>
      </c>
      <c r="BC1150" s="61">
        <v>2</v>
      </c>
      <c r="BD1150" s="61" t="b">
        <v>0</v>
      </c>
      <c r="BH1150" s="47" t="s">
        <v>1197</v>
      </c>
      <c r="BI1150" s="47" t="str">
        <f t="shared" si="34"/>
        <v>Z08</v>
      </c>
      <c r="BJ1150" s="47">
        <v>1219</v>
      </c>
    </row>
    <row r="1151" spans="1:62" hidden="1">
      <c r="A1151" s="61" t="b">
        <v>0</v>
      </c>
      <c r="B1151" s="62">
        <v>13689</v>
      </c>
      <c r="C1151" s="61" t="s">
        <v>1702</v>
      </c>
      <c r="D1151" s="61" t="s">
        <v>7539</v>
      </c>
      <c r="E1151" s="61" t="s">
        <v>6535</v>
      </c>
      <c r="F1151" s="61" t="s">
        <v>6253</v>
      </c>
      <c r="G1151" s="62">
        <v>66</v>
      </c>
      <c r="H1151" s="61" t="s">
        <v>754</v>
      </c>
      <c r="I1151" s="61" t="s">
        <v>1675</v>
      </c>
      <c r="J1151" s="61" t="s">
        <v>6404</v>
      </c>
      <c r="K1151" s="61" t="s">
        <v>6535</v>
      </c>
      <c r="L1151" s="61" t="s">
        <v>2032</v>
      </c>
      <c r="M1151" s="61" t="s">
        <v>1702</v>
      </c>
      <c r="N1151" s="61" t="s">
        <v>1702</v>
      </c>
      <c r="O1151" s="61" t="s">
        <v>1947</v>
      </c>
      <c r="P1151" s="61">
        <v>0.7</v>
      </c>
      <c r="Q1151" s="61">
        <v>220</v>
      </c>
      <c r="R1151" s="61">
        <v>539</v>
      </c>
      <c r="S1151" s="61" t="s">
        <v>6348</v>
      </c>
      <c r="T1151" s="61" t="s">
        <v>6348</v>
      </c>
      <c r="U1151" s="61" t="s">
        <v>2041</v>
      </c>
      <c r="V1151" s="61" t="s">
        <v>7542</v>
      </c>
      <c r="W1151" s="61" t="s">
        <v>1955</v>
      </c>
      <c r="X1151" s="61" t="s">
        <v>1447</v>
      </c>
      <c r="Y1151" s="61" t="s">
        <v>6314</v>
      </c>
      <c r="Z1151" s="62">
        <v>414</v>
      </c>
      <c r="AA1151" s="61">
        <v>267</v>
      </c>
      <c r="AB1151" s="62">
        <v>414</v>
      </c>
      <c r="AC1151" s="61">
        <v>267</v>
      </c>
      <c r="AD1151" s="62">
        <v>414</v>
      </c>
      <c r="AE1151" s="61">
        <v>267</v>
      </c>
      <c r="AF1151" s="61" t="s">
        <v>2037</v>
      </c>
      <c r="AG1151" s="61" t="s">
        <v>1959</v>
      </c>
      <c r="AH1151" s="61" t="s">
        <v>1702</v>
      </c>
      <c r="AI1151" s="61">
        <v>0</v>
      </c>
      <c r="AJ1151" s="61" t="s">
        <v>6296</v>
      </c>
      <c r="AK1151" s="62">
        <v>2026</v>
      </c>
      <c r="AL1151" s="62">
        <v>5</v>
      </c>
      <c r="AM1151" s="62">
        <v>0</v>
      </c>
      <c r="AN1151" s="62">
        <v>0</v>
      </c>
      <c r="AO1151" s="62">
        <v>9</v>
      </c>
      <c r="AP1151" s="61" t="s">
        <v>754</v>
      </c>
      <c r="AQ1151" s="61" t="s">
        <v>1221</v>
      </c>
      <c r="AR1151" s="61" t="s">
        <v>6349</v>
      </c>
      <c r="AS1151" s="61" t="s">
        <v>7528</v>
      </c>
      <c r="AT1151" s="61" t="s">
        <v>6534</v>
      </c>
      <c r="AU1151" s="61" t="b">
        <v>0</v>
      </c>
      <c r="AV1151" s="61" t="b">
        <v>0</v>
      </c>
      <c r="AW1151" s="61" t="s">
        <v>1702</v>
      </c>
      <c r="AX1151" s="61" t="s">
        <v>1702</v>
      </c>
      <c r="AY1151" s="61">
        <v>0</v>
      </c>
      <c r="AZ1151" s="61">
        <v>0</v>
      </c>
      <c r="BA1151" s="61">
        <v>0</v>
      </c>
      <c r="BB1151" s="61" t="s">
        <v>6601</v>
      </c>
      <c r="BC1151" s="61">
        <v>2</v>
      </c>
      <c r="BD1151" s="61" t="b">
        <v>0</v>
      </c>
      <c r="BH1151" s="47" t="s">
        <v>1197</v>
      </c>
      <c r="BI1151" s="47" t="str">
        <f t="shared" si="34"/>
        <v>Z08</v>
      </c>
      <c r="BJ1151" s="47">
        <v>1219</v>
      </c>
    </row>
    <row r="1152" spans="1:62" hidden="1">
      <c r="A1152" s="61" t="b">
        <v>0</v>
      </c>
      <c r="B1152" s="62">
        <v>13690</v>
      </c>
      <c r="C1152" s="61" t="s">
        <v>1702</v>
      </c>
      <c r="D1152" s="61" t="s">
        <v>7539</v>
      </c>
      <c r="E1152" s="61" t="s">
        <v>6536</v>
      </c>
      <c r="F1152" s="61" t="s">
        <v>6253</v>
      </c>
      <c r="G1152" s="62">
        <v>66</v>
      </c>
      <c r="H1152" s="61" t="s">
        <v>754</v>
      </c>
      <c r="I1152" s="61" t="s">
        <v>1675</v>
      </c>
      <c r="J1152" s="61" t="s">
        <v>6404</v>
      </c>
      <c r="K1152" s="61" t="s">
        <v>6536</v>
      </c>
      <c r="L1152" s="61" t="s">
        <v>2032</v>
      </c>
      <c r="M1152" s="61" t="s">
        <v>1702</v>
      </c>
      <c r="N1152" s="61" t="s">
        <v>1702</v>
      </c>
      <c r="O1152" s="61" t="s">
        <v>1947</v>
      </c>
      <c r="P1152" s="61">
        <v>0.7</v>
      </c>
      <c r="Q1152" s="61">
        <v>220</v>
      </c>
      <c r="R1152" s="61">
        <v>539</v>
      </c>
      <c r="S1152" s="61" t="s">
        <v>6348</v>
      </c>
      <c r="T1152" s="61" t="s">
        <v>6348</v>
      </c>
      <c r="U1152" s="61" t="s">
        <v>2041</v>
      </c>
      <c r="V1152" s="61" t="s">
        <v>7542</v>
      </c>
      <c r="W1152" s="61" t="s">
        <v>1955</v>
      </c>
      <c r="X1152" s="61" t="s">
        <v>1447</v>
      </c>
      <c r="Y1152" s="61" t="s">
        <v>6314</v>
      </c>
      <c r="Z1152" s="62">
        <v>151</v>
      </c>
      <c r="AA1152" s="61">
        <v>99</v>
      </c>
      <c r="AB1152" s="62">
        <v>151</v>
      </c>
      <c r="AC1152" s="61">
        <v>99</v>
      </c>
      <c r="AD1152" s="62">
        <v>151</v>
      </c>
      <c r="AE1152" s="61">
        <v>99</v>
      </c>
      <c r="AF1152" s="61" t="s">
        <v>2037</v>
      </c>
      <c r="AG1152" s="61" t="s">
        <v>1959</v>
      </c>
      <c r="AH1152" s="61" t="s">
        <v>1702</v>
      </c>
      <c r="AI1152" s="61">
        <v>0</v>
      </c>
      <c r="AJ1152" s="61" t="s">
        <v>6296</v>
      </c>
      <c r="AK1152" s="62">
        <v>2026</v>
      </c>
      <c r="AL1152" s="62">
        <v>5</v>
      </c>
      <c r="AM1152" s="62">
        <v>0</v>
      </c>
      <c r="AN1152" s="62">
        <v>0</v>
      </c>
      <c r="AO1152" s="62">
        <v>9</v>
      </c>
      <c r="AP1152" s="61" t="s">
        <v>754</v>
      </c>
      <c r="AQ1152" s="61" t="s">
        <v>1221</v>
      </c>
      <c r="AR1152" s="61" t="s">
        <v>6349</v>
      </c>
      <c r="AS1152" s="61" t="s">
        <v>7528</v>
      </c>
      <c r="AT1152" s="61" t="s">
        <v>6534</v>
      </c>
      <c r="AU1152" s="61" t="b">
        <v>0</v>
      </c>
      <c r="AV1152" s="61" t="b">
        <v>0</v>
      </c>
      <c r="AW1152" s="61" t="s">
        <v>1702</v>
      </c>
      <c r="AX1152" s="61" t="s">
        <v>1702</v>
      </c>
      <c r="AY1152" s="61">
        <v>0</v>
      </c>
      <c r="AZ1152" s="61">
        <v>0</v>
      </c>
      <c r="BA1152" s="61">
        <v>0</v>
      </c>
      <c r="BB1152" s="61" t="s">
        <v>6601</v>
      </c>
      <c r="BC1152" s="61">
        <v>2</v>
      </c>
      <c r="BD1152" s="61" t="b">
        <v>0</v>
      </c>
      <c r="BH1152" s="47" t="s">
        <v>1197</v>
      </c>
      <c r="BI1152" s="47" t="str">
        <f t="shared" si="34"/>
        <v>Z08</v>
      </c>
      <c r="BJ1152" s="47">
        <v>1219</v>
      </c>
    </row>
    <row r="1153" spans="1:62" hidden="1">
      <c r="A1153" s="61" t="b">
        <v>0</v>
      </c>
      <c r="B1153" s="62">
        <v>13691</v>
      </c>
      <c r="C1153" s="61" t="s">
        <v>1702</v>
      </c>
      <c r="D1153" s="61" t="s">
        <v>7539</v>
      </c>
      <c r="E1153" s="61" t="s">
        <v>7543</v>
      </c>
      <c r="F1153" s="61" t="s">
        <v>6241</v>
      </c>
      <c r="G1153" s="62">
        <v>6</v>
      </c>
      <c r="H1153" s="61" t="s">
        <v>109</v>
      </c>
      <c r="I1153" s="61" t="s">
        <v>1675</v>
      </c>
      <c r="J1153" s="61" t="s">
        <v>6404</v>
      </c>
      <c r="K1153" s="61" t="s">
        <v>7543</v>
      </c>
      <c r="L1153" s="61" t="s">
        <v>2032</v>
      </c>
      <c r="M1153" s="61" t="s">
        <v>1702</v>
      </c>
      <c r="N1153" s="61" t="s">
        <v>1702</v>
      </c>
      <c r="O1153" s="61" t="s">
        <v>1947</v>
      </c>
      <c r="P1153" s="61">
        <v>0.7</v>
      </c>
      <c r="Q1153" s="61">
        <v>232</v>
      </c>
      <c r="R1153" s="61">
        <v>310</v>
      </c>
      <c r="S1153" s="61" t="s">
        <v>5850</v>
      </c>
      <c r="T1153" s="61" t="s">
        <v>5850</v>
      </c>
      <c r="U1153" s="61" t="s">
        <v>2041</v>
      </c>
      <c r="V1153" s="61" t="s">
        <v>7544</v>
      </c>
      <c r="W1153" s="61" t="s">
        <v>1955</v>
      </c>
      <c r="X1153" s="61" t="s">
        <v>1447</v>
      </c>
      <c r="Y1153" s="61" t="s">
        <v>6314</v>
      </c>
      <c r="Z1153" s="62">
        <v>283</v>
      </c>
      <c r="AA1153" s="61">
        <v>112</v>
      </c>
      <c r="AB1153" s="62">
        <v>283</v>
      </c>
      <c r="AC1153" s="61">
        <v>112</v>
      </c>
      <c r="AD1153" s="62">
        <v>283</v>
      </c>
      <c r="AE1153" s="61">
        <v>112</v>
      </c>
      <c r="AF1153" s="61" t="s">
        <v>2037</v>
      </c>
      <c r="AG1153" s="61" t="s">
        <v>1959</v>
      </c>
      <c r="AH1153" s="61" t="s">
        <v>1702</v>
      </c>
      <c r="AI1153" s="61">
        <v>0</v>
      </c>
      <c r="AJ1153" s="61" t="s">
        <v>6758</v>
      </c>
      <c r="AK1153" s="62">
        <v>2026</v>
      </c>
      <c r="AL1153" s="62">
        <v>5</v>
      </c>
      <c r="AM1153" s="62">
        <v>0</v>
      </c>
      <c r="AN1153" s="62">
        <v>0</v>
      </c>
      <c r="AO1153" s="62">
        <v>10</v>
      </c>
      <c r="AP1153" s="61" t="s">
        <v>109</v>
      </c>
      <c r="AQ1153" s="61" t="s">
        <v>1221</v>
      </c>
      <c r="AR1153" s="61" t="s">
        <v>5253</v>
      </c>
      <c r="AS1153" s="61" t="s">
        <v>7528</v>
      </c>
      <c r="AT1153" s="61" t="s">
        <v>1702</v>
      </c>
      <c r="AU1153" s="61" t="b">
        <v>0</v>
      </c>
      <c r="AV1153" s="61" t="b">
        <v>0</v>
      </c>
      <c r="AW1153" s="61" t="s">
        <v>1702</v>
      </c>
      <c r="AX1153" s="61" t="s">
        <v>1702</v>
      </c>
      <c r="AY1153" s="61">
        <v>0</v>
      </c>
      <c r="AZ1153" s="61">
        <v>0</v>
      </c>
      <c r="BA1153" s="61">
        <v>0</v>
      </c>
      <c r="BB1153" s="61" t="s">
        <v>6601</v>
      </c>
      <c r="BC1153" s="61">
        <v>2</v>
      </c>
      <c r="BD1153" s="61" t="b">
        <v>0</v>
      </c>
      <c r="BH1153" s="47" t="s">
        <v>1197</v>
      </c>
      <c r="BI1153" s="47" t="str">
        <f t="shared" si="34"/>
        <v>Z08</v>
      </c>
      <c r="BJ1153" s="47">
        <v>1219</v>
      </c>
    </row>
    <row r="1154" spans="1:62" hidden="1">
      <c r="A1154" s="61" t="b">
        <v>0</v>
      </c>
      <c r="B1154" s="62">
        <v>13692</v>
      </c>
      <c r="C1154" s="61" t="s">
        <v>1702</v>
      </c>
      <c r="D1154" s="61" t="s">
        <v>7539</v>
      </c>
      <c r="E1154" s="61" t="s">
        <v>6403</v>
      </c>
      <c r="F1154" s="61" t="s">
        <v>6224</v>
      </c>
      <c r="G1154" s="62">
        <v>8</v>
      </c>
      <c r="H1154" s="61" t="s">
        <v>111</v>
      </c>
      <c r="I1154" s="61" t="s">
        <v>1675</v>
      </c>
      <c r="J1154" s="61" t="s">
        <v>6404</v>
      </c>
      <c r="K1154" s="61" t="s">
        <v>6403</v>
      </c>
      <c r="L1154" s="61" t="s">
        <v>2032</v>
      </c>
      <c r="M1154" s="61" t="s">
        <v>1702</v>
      </c>
      <c r="N1154" s="61" t="s">
        <v>1702</v>
      </c>
      <c r="O1154" s="61" t="s">
        <v>1947</v>
      </c>
      <c r="P1154" s="61">
        <v>0.7</v>
      </c>
      <c r="Q1154" s="61">
        <v>284</v>
      </c>
      <c r="R1154" s="61">
        <v>691</v>
      </c>
      <c r="S1154" s="61" t="s">
        <v>6176</v>
      </c>
      <c r="T1154" s="61" t="s">
        <v>6176</v>
      </c>
      <c r="U1154" s="61" t="s">
        <v>2041</v>
      </c>
      <c r="V1154" s="61" t="s">
        <v>7545</v>
      </c>
      <c r="W1154" s="61" t="s">
        <v>1955</v>
      </c>
      <c r="X1154" s="61" t="s">
        <v>1447</v>
      </c>
      <c r="Y1154" s="61" t="s">
        <v>6314</v>
      </c>
      <c r="Z1154" s="62">
        <v>339</v>
      </c>
      <c r="AA1154" s="61">
        <v>364</v>
      </c>
      <c r="AB1154" s="62">
        <v>339</v>
      </c>
      <c r="AC1154" s="61">
        <v>364</v>
      </c>
      <c r="AD1154" s="62">
        <v>339</v>
      </c>
      <c r="AE1154" s="61">
        <v>364</v>
      </c>
      <c r="AF1154" s="61" t="s">
        <v>2724</v>
      </c>
      <c r="AG1154" s="61" t="s">
        <v>1959</v>
      </c>
      <c r="AH1154" s="61" t="s">
        <v>1702</v>
      </c>
      <c r="AI1154" s="61">
        <v>0</v>
      </c>
      <c r="AJ1154" s="61" t="s">
        <v>6836</v>
      </c>
      <c r="AK1154" s="62">
        <v>2026</v>
      </c>
      <c r="AL1154" s="62">
        <v>5</v>
      </c>
      <c r="AM1154" s="62">
        <v>0</v>
      </c>
      <c r="AN1154" s="62">
        <v>0</v>
      </c>
      <c r="AO1154" s="62">
        <v>7</v>
      </c>
      <c r="AP1154" s="61" t="s">
        <v>111</v>
      </c>
      <c r="AQ1154" s="61" t="s">
        <v>1221</v>
      </c>
      <c r="AR1154" s="61" t="s">
        <v>6177</v>
      </c>
      <c r="AS1154" s="61" t="s">
        <v>7528</v>
      </c>
      <c r="AT1154" s="61" t="s">
        <v>6402</v>
      </c>
      <c r="AU1154" s="61" t="b">
        <v>0</v>
      </c>
      <c r="AV1154" s="61" t="b">
        <v>0</v>
      </c>
      <c r="AW1154" s="61" t="s">
        <v>1702</v>
      </c>
      <c r="AX1154" s="61" t="s">
        <v>1702</v>
      </c>
      <c r="AY1154" s="61">
        <v>0</v>
      </c>
      <c r="AZ1154" s="61">
        <v>0</v>
      </c>
      <c r="BA1154" s="61">
        <v>0</v>
      </c>
      <c r="BB1154" s="61" t="s">
        <v>6601</v>
      </c>
      <c r="BC1154" s="61">
        <v>2</v>
      </c>
      <c r="BD1154" s="61" t="b">
        <v>0</v>
      </c>
      <c r="BH1154" s="47" t="s">
        <v>1197</v>
      </c>
      <c r="BI1154" s="47" t="str">
        <f t="shared" si="34"/>
        <v>Z08</v>
      </c>
      <c r="BJ1154" s="47">
        <v>1219</v>
      </c>
    </row>
    <row r="1155" spans="1:62" hidden="1">
      <c r="A1155" s="61" t="b">
        <v>0</v>
      </c>
      <c r="B1155" s="62">
        <v>13693</v>
      </c>
      <c r="C1155" s="61" t="s">
        <v>1702</v>
      </c>
      <c r="D1155" s="61" t="s">
        <v>7539</v>
      </c>
      <c r="E1155" s="61" t="s">
        <v>6405</v>
      </c>
      <c r="F1155" s="61" t="s">
        <v>6224</v>
      </c>
      <c r="G1155" s="62">
        <v>8</v>
      </c>
      <c r="H1155" s="61" t="s">
        <v>111</v>
      </c>
      <c r="I1155" s="61" t="s">
        <v>1675</v>
      </c>
      <c r="J1155" s="61" t="s">
        <v>6404</v>
      </c>
      <c r="K1155" s="61" t="s">
        <v>6405</v>
      </c>
      <c r="L1155" s="61" t="s">
        <v>2032</v>
      </c>
      <c r="M1155" s="61" t="s">
        <v>1702</v>
      </c>
      <c r="N1155" s="61" t="s">
        <v>1702</v>
      </c>
      <c r="O1155" s="61" t="s">
        <v>1947</v>
      </c>
      <c r="P1155" s="61">
        <v>0.7</v>
      </c>
      <c r="Q1155" s="61">
        <v>284</v>
      </c>
      <c r="R1155" s="61">
        <v>691</v>
      </c>
      <c r="S1155" s="61" t="s">
        <v>6176</v>
      </c>
      <c r="T1155" s="61" t="s">
        <v>6176</v>
      </c>
      <c r="U1155" s="61" t="s">
        <v>2041</v>
      </c>
      <c r="V1155" s="61" t="s">
        <v>7545</v>
      </c>
      <c r="W1155" s="61" t="s">
        <v>1955</v>
      </c>
      <c r="X1155" s="61" t="s">
        <v>1447</v>
      </c>
      <c r="Y1155" s="61" t="s">
        <v>6314</v>
      </c>
      <c r="Z1155" s="62">
        <v>88</v>
      </c>
      <c r="AA1155" s="61">
        <v>98</v>
      </c>
      <c r="AB1155" s="62">
        <v>88</v>
      </c>
      <c r="AC1155" s="61">
        <v>98</v>
      </c>
      <c r="AD1155" s="62">
        <v>88</v>
      </c>
      <c r="AE1155" s="61">
        <v>98</v>
      </c>
      <c r="AF1155" s="61" t="s">
        <v>2724</v>
      </c>
      <c r="AG1155" s="61" t="s">
        <v>1959</v>
      </c>
      <c r="AH1155" s="61" t="s">
        <v>1702</v>
      </c>
      <c r="AI1155" s="61">
        <v>0</v>
      </c>
      <c r="AJ1155" s="61" t="s">
        <v>6836</v>
      </c>
      <c r="AK1155" s="62">
        <v>2026</v>
      </c>
      <c r="AL1155" s="62">
        <v>5</v>
      </c>
      <c r="AM1155" s="62">
        <v>0</v>
      </c>
      <c r="AN1155" s="62">
        <v>0</v>
      </c>
      <c r="AO1155" s="62">
        <v>7</v>
      </c>
      <c r="AP1155" s="61" t="s">
        <v>111</v>
      </c>
      <c r="AQ1155" s="61" t="s">
        <v>1221</v>
      </c>
      <c r="AR1155" s="61" t="s">
        <v>6177</v>
      </c>
      <c r="AS1155" s="61" t="s">
        <v>7528</v>
      </c>
      <c r="AT1155" s="61" t="s">
        <v>6402</v>
      </c>
      <c r="AU1155" s="61" t="b">
        <v>0</v>
      </c>
      <c r="AV1155" s="61" t="b">
        <v>0</v>
      </c>
      <c r="AW1155" s="61" t="s">
        <v>1702</v>
      </c>
      <c r="AX1155" s="61" t="s">
        <v>1702</v>
      </c>
      <c r="AY1155" s="61">
        <v>0</v>
      </c>
      <c r="AZ1155" s="61">
        <v>0</v>
      </c>
      <c r="BA1155" s="61">
        <v>0</v>
      </c>
      <c r="BB1155" s="61" t="s">
        <v>6601</v>
      </c>
      <c r="BC1155" s="61">
        <v>2</v>
      </c>
      <c r="BD1155" s="61" t="b">
        <v>0</v>
      </c>
      <c r="BH1155" s="47" t="s">
        <v>1197</v>
      </c>
      <c r="BI1155" s="47" t="str">
        <f t="shared" si="34"/>
        <v>Z08</v>
      </c>
      <c r="BJ1155" s="47">
        <v>1219</v>
      </c>
    </row>
    <row r="1156" spans="1:62" hidden="1">
      <c r="A1156" s="61" t="b">
        <v>0</v>
      </c>
      <c r="B1156" s="62">
        <v>13694</v>
      </c>
      <c r="C1156" s="61" t="s">
        <v>7546</v>
      </c>
      <c r="D1156" s="61" t="s">
        <v>7539</v>
      </c>
      <c r="E1156" s="61" t="s">
        <v>7547</v>
      </c>
      <c r="F1156" s="61" t="s">
        <v>6264</v>
      </c>
      <c r="G1156" s="62" t="s">
        <v>1702</v>
      </c>
      <c r="H1156" s="61" t="s">
        <v>774</v>
      </c>
      <c r="I1156" s="61" t="s">
        <v>1675</v>
      </c>
      <c r="J1156" s="61" t="s">
        <v>6404</v>
      </c>
      <c r="K1156" s="61" t="s">
        <v>7547</v>
      </c>
      <c r="L1156" s="61" t="s">
        <v>2032</v>
      </c>
      <c r="M1156" s="61" t="s">
        <v>1702</v>
      </c>
      <c r="N1156" s="61" t="s">
        <v>1702</v>
      </c>
      <c r="O1156" s="61" t="s">
        <v>1947</v>
      </c>
      <c r="P1156" s="61">
        <v>0.7</v>
      </c>
      <c r="Q1156" s="61">
        <v>566</v>
      </c>
      <c r="R1156" s="61">
        <v>795</v>
      </c>
      <c r="S1156" s="61" t="s">
        <v>6377</v>
      </c>
      <c r="T1156" s="61" t="s">
        <v>6377</v>
      </c>
      <c r="U1156" s="61" t="s">
        <v>2041</v>
      </c>
      <c r="V1156" s="61" t="s">
        <v>7548</v>
      </c>
      <c r="W1156" s="61" t="s">
        <v>1955</v>
      </c>
      <c r="X1156" s="61" t="s">
        <v>1447</v>
      </c>
      <c r="Y1156" s="61" t="s">
        <v>6314</v>
      </c>
      <c r="Z1156" s="62">
        <v>200</v>
      </c>
      <c r="AA1156" s="61">
        <v>490</v>
      </c>
      <c r="AB1156" s="62">
        <v>200</v>
      </c>
      <c r="AC1156" s="61">
        <v>0</v>
      </c>
      <c r="AD1156" s="62">
        <v>200</v>
      </c>
      <c r="AE1156" s="61">
        <v>490</v>
      </c>
      <c r="AF1156" s="61" t="s">
        <v>2682</v>
      </c>
      <c r="AG1156" s="61" t="s">
        <v>1959</v>
      </c>
      <c r="AH1156" s="61" t="s">
        <v>1702</v>
      </c>
      <c r="AI1156" s="61">
        <v>0</v>
      </c>
      <c r="AJ1156" s="61" t="s">
        <v>6836</v>
      </c>
      <c r="AK1156" s="62">
        <v>2026</v>
      </c>
      <c r="AL1156" s="62">
        <v>5</v>
      </c>
      <c r="AM1156" s="62">
        <v>0</v>
      </c>
      <c r="AN1156" s="62">
        <v>0</v>
      </c>
      <c r="AO1156" s="62">
        <v>7</v>
      </c>
      <c r="AP1156" s="61" t="s">
        <v>774</v>
      </c>
      <c r="AQ1156" s="61" t="s">
        <v>1221</v>
      </c>
      <c r="AR1156" s="61" t="s">
        <v>6378</v>
      </c>
      <c r="AS1156" s="61" t="s">
        <v>7528</v>
      </c>
      <c r="AT1156" s="61" t="s">
        <v>1702</v>
      </c>
      <c r="AU1156" s="61" t="b">
        <v>0</v>
      </c>
      <c r="AV1156" s="61" t="b">
        <v>0</v>
      </c>
      <c r="AW1156" s="61" t="s">
        <v>1702</v>
      </c>
      <c r="AX1156" s="61" t="s">
        <v>1702</v>
      </c>
      <c r="AY1156" s="61">
        <v>0</v>
      </c>
      <c r="AZ1156" s="61">
        <v>0</v>
      </c>
      <c r="BA1156" s="61">
        <v>0</v>
      </c>
      <c r="BB1156" s="61" t="s">
        <v>6601</v>
      </c>
      <c r="BC1156" s="61">
        <v>2</v>
      </c>
      <c r="BD1156" s="61" t="b">
        <v>0</v>
      </c>
      <c r="BH1156" s="47" t="s">
        <v>1197</v>
      </c>
      <c r="BI1156" s="47" t="str">
        <f t="shared" si="34"/>
        <v>Z08</v>
      </c>
      <c r="BJ1156" s="47">
        <v>1219</v>
      </c>
    </row>
    <row r="1157" spans="1:62" hidden="1">
      <c r="A1157" s="61" t="b">
        <v>0</v>
      </c>
      <c r="B1157" s="62">
        <v>13695</v>
      </c>
      <c r="C1157" s="61" t="s">
        <v>1702</v>
      </c>
      <c r="D1157" s="61" t="s">
        <v>7539</v>
      </c>
      <c r="E1157" s="61" t="s">
        <v>7549</v>
      </c>
      <c r="F1157" s="61" t="s">
        <v>6264</v>
      </c>
      <c r="G1157" s="62" t="s">
        <v>1702</v>
      </c>
      <c r="H1157" s="61" t="s">
        <v>93</v>
      </c>
      <c r="I1157" s="61" t="s">
        <v>1675</v>
      </c>
      <c r="J1157" s="61" t="s">
        <v>6404</v>
      </c>
      <c r="K1157" s="61" t="s">
        <v>7549</v>
      </c>
      <c r="L1157" s="61" t="s">
        <v>2032</v>
      </c>
      <c r="M1157" s="61" t="s">
        <v>1702</v>
      </c>
      <c r="N1157" s="61" t="s">
        <v>1702</v>
      </c>
      <c r="O1157" s="61" t="s">
        <v>1947</v>
      </c>
      <c r="P1157" s="61">
        <v>0.7</v>
      </c>
      <c r="Q1157" s="61">
        <v>320</v>
      </c>
      <c r="R1157" s="61">
        <v>651</v>
      </c>
      <c r="S1157" s="61" t="s">
        <v>6437</v>
      </c>
      <c r="T1157" s="61" t="s">
        <v>6435</v>
      </c>
      <c r="U1157" s="61" t="s">
        <v>2041</v>
      </c>
      <c r="V1157" s="61" t="s">
        <v>7550</v>
      </c>
      <c r="W1157" s="61" t="s">
        <v>1955</v>
      </c>
      <c r="X1157" s="61" t="s">
        <v>1447</v>
      </c>
      <c r="Y1157" s="61" t="s">
        <v>6314</v>
      </c>
      <c r="Z1157" s="62">
        <v>172</v>
      </c>
      <c r="AA1157" s="61">
        <v>166</v>
      </c>
      <c r="AB1157" s="62">
        <v>172</v>
      </c>
      <c r="AC1157" s="61">
        <v>166</v>
      </c>
      <c r="AD1157" s="62">
        <v>172</v>
      </c>
      <c r="AE1157" s="61">
        <v>166</v>
      </c>
      <c r="AF1157" s="61" t="s">
        <v>2682</v>
      </c>
      <c r="AG1157" s="61" t="s">
        <v>1959</v>
      </c>
      <c r="AH1157" s="61" t="s">
        <v>1702</v>
      </c>
      <c r="AI1157" s="61">
        <v>0</v>
      </c>
      <c r="AJ1157" s="61" t="s">
        <v>6836</v>
      </c>
      <c r="AK1157" s="62">
        <v>2026</v>
      </c>
      <c r="AL1157" s="62">
        <v>5</v>
      </c>
      <c r="AM1157" s="62">
        <v>0</v>
      </c>
      <c r="AN1157" s="62">
        <v>0</v>
      </c>
      <c r="AO1157" s="62">
        <v>7</v>
      </c>
      <c r="AP1157" s="61" t="s">
        <v>93</v>
      </c>
      <c r="AQ1157" s="61" t="s">
        <v>1221</v>
      </c>
      <c r="AR1157" s="61" t="s">
        <v>6436</v>
      </c>
      <c r="AS1157" s="61" t="s">
        <v>7528</v>
      </c>
      <c r="AT1157" s="61" t="s">
        <v>1702</v>
      </c>
      <c r="AU1157" s="61" t="b">
        <v>0</v>
      </c>
      <c r="AV1157" s="61" t="b">
        <v>0</v>
      </c>
      <c r="AW1157" s="61" t="s">
        <v>1702</v>
      </c>
      <c r="AX1157" s="61" t="s">
        <v>1702</v>
      </c>
      <c r="AY1157" s="61">
        <v>0</v>
      </c>
      <c r="AZ1157" s="61">
        <v>0</v>
      </c>
      <c r="BA1157" s="61">
        <v>0</v>
      </c>
      <c r="BB1157" s="61" t="s">
        <v>6601</v>
      </c>
      <c r="BC1157" s="61">
        <v>2</v>
      </c>
      <c r="BD1157" s="61" t="b">
        <v>0</v>
      </c>
      <c r="BH1157" s="47" t="s">
        <v>1197</v>
      </c>
      <c r="BI1157" s="47" t="str">
        <f t="shared" si="34"/>
        <v>Z08</v>
      </c>
      <c r="BJ1157" s="47">
        <v>1219</v>
      </c>
    </row>
    <row r="1158" spans="1:62" hidden="1">
      <c r="A1158" s="61" t="b">
        <v>0</v>
      </c>
      <c r="B1158" s="62">
        <v>13696</v>
      </c>
      <c r="C1158" s="61" t="s">
        <v>1702</v>
      </c>
      <c r="D1158" s="61" t="s">
        <v>7539</v>
      </c>
      <c r="E1158" s="61" t="s">
        <v>7551</v>
      </c>
      <c r="F1158" s="61" t="s">
        <v>6253</v>
      </c>
      <c r="G1158" s="62" t="s">
        <v>1702</v>
      </c>
      <c r="H1158" s="61" t="s">
        <v>287</v>
      </c>
      <c r="I1158" s="61" t="s">
        <v>1675</v>
      </c>
      <c r="J1158" s="61" t="s">
        <v>6404</v>
      </c>
      <c r="K1158" s="61" t="s">
        <v>7551</v>
      </c>
      <c r="L1158" s="61" t="s">
        <v>2032</v>
      </c>
      <c r="M1158" s="61" t="s">
        <v>1702</v>
      </c>
      <c r="N1158" s="61" t="s">
        <v>1702</v>
      </c>
      <c r="O1158" s="61" t="s">
        <v>1947</v>
      </c>
      <c r="P1158" s="61">
        <v>0.7</v>
      </c>
      <c r="Q1158" s="61">
        <v>275</v>
      </c>
      <c r="R1158" s="61">
        <v>393</v>
      </c>
      <c r="S1158" s="61" t="s">
        <v>6341</v>
      </c>
      <c r="T1158" s="61" t="s">
        <v>1702</v>
      </c>
      <c r="U1158" s="61" t="s">
        <v>2041</v>
      </c>
      <c r="V1158" s="61" t="s">
        <v>7541</v>
      </c>
      <c r="W1158" s="61" t="s">
        <v>1955</v>
      </c>
      <c r="X1158" s="61" t="s">
        <v>1447</v>
      </c>
      <c r="Y1158" s="61" t="s">
        <v>6314</v>
      </c>
      <c r="Z1158" s="62">
        <v>500</v>
      </c>
      <c r="AA1158" s="61">
        <v>296</v>
      </c>
      <c r="AB1158" s="62">
        <v>500</v>
      </c>
      <c r="AC1158" s="61">
        <v>296</v>
      </c>
      <c r="AD1158" s="62">
        <v>500</v>
      </c>
      <c r="AE1158" s="61">
        <v>296</v>
      </c>
      <c r="AF1158" s="61" t="s">
        <v>2724</v>
      </c>
      <c r="AG1158" s="61" t="s">
        <v>1959</v>
      </c>
      <c r="AH1158" s="61" t="s">
        <v>1702</v>
      </c>
      <c r="AI1158" s="61">
        <v>0</v>
      </c>
      <c r="AJ1158" s="61" t="s">
        <v>6836</v>
      </c>
      <c r="AK1158" s="62">
        <v>2026</v>
      </c>
      <c r="AL1158" s="62">
        <v>5</v>
      </c>
      <c r="AM1158" s="62">
        <v>0</v>
      </c>
      <c r="AN1158" s="62">
        <v>0</v>
      </c>
      <c r="AO1158" s="62">
        <v>7</v>
      </c>
      <c r="AP1158" s="61" t="s">
        <v>287</v>
      </c>
      <c r="AQ1158" s="61" t="s">
        <v>1221</v>
      </c>
      <c r="AR1158" s="61" t="s">
        <v>6342</v>
      </c>
      <c r="AS1158" s="61" t="s">
        <v>7528</v>
      </c>
      <c r="AT1158" s="61" t="s">
        <v>1702</v>
      </c>
      <c r="AU1158" s="61" t="b">
        <v>0</v>
      </c>
      <c r="AV1158" s="61" t="b">
        <v>0</v>
      </c>
      <c r="AW1158" s="61" t="s">
        <v>1702</v>
      </c>
      <c r="AX1158" s="61" t="s">
        <v>1702</v>
      </c>
      <c r="AY1158" s="61">
        <v>0</v>
      </c>
      <c r="AZ1158" s="61">
        <v>0</v>
      </c>
      <c r="BA1158" s="61">
        <v>0</v>
      </c>
      <c r="BB1158" s="61" t="s">
        <v>6601</v>
      </c>
      <c r="BC1158" s="61">
        <v>2</v>
      </c>
      <c r="BD1158" s="61" t="b">
        <v>0</v>
      </c>
      <c r="BH1158" s="47" t="s">
        <v>1197</v>
      </c>
      <c r="BI1158" s="47" t="str">
        <f t="shared" ref="BI1158:BI1221" si="36">RIGHT(O1158,3)</f>
        <v>Z08</v>
      </c>
      <c r="BJ1158" s="47">
        <v>1219</v>
      </c>
    </row>
    <row r="1159" spans="1:62" hidden="1">
      <c r="A1159" s="61" t="b">
        <v>0</v>
      </c>
      <c r="B1159" s="62">
        <v>13697</v>
      </c>
      <c r="C1159" s="61" t="s">
        <v>1702</v>
      </c>
      <c r="D1159" s="61" t="s">
        <v>7539</v>
      </c>
      <c r="E1159" s="61" t="s">
        <v>7552</v>
      </c>
      <c r="F1159" s="61" t="s">
        <v>4864</v>
      </c>
      <c r="G1159" s="62" t="s">
        <v>1702</v>
      </c>
      <c r="H1159" s="61" t="s">
        <v>850</v>
      </c>
      <c r="I1159" s="61" t="s">
        <v>1675</v>
      </c>
      <c r="J1159" s="61" t="s">
        <v>6404</v>
      </c>
      <c r="K1159" s="61" t="s">
        <v>7552</v>
      </c>
      <c r="L1159" s="61" t="s">
        <v>2032</v>
      </c>
      <c r="M1159" s="61" t="s">
        <v>1702</v>
      </c>
      <c r="N1159" s="61" t="s">
        <v>1702</v>
      </c>
      <c r="O1159" s="61" t="s">
        <v>1947</v>
      </c>
      <c r="P1159" s="61">
        <v>0.7</v>
      </c>
      <c r="Q1159" s="61">
        <v>500.5</v>
      </c>
      <c r="R1159" s="61">
        <v>638</v>
      </c>
      <c r="S1159" s="61" t="s">
        <v>2352</v>
      </c>
      <c r="T1159" s="61" t="s">
        <v>2352</v>
      </c>
      <c r="U1159" s="61" t="s">
        <v>2041</v>
      </c>
      <c r="V1159" s="61" t="s">
        <v>7553</v>
      </c>
      <c r="W1159" s="61" t="s">
        <v>1955</v>
      </c>
      <c r="X1159" s="61" t="s">
        <v>1447</v>
      </c>
      <c r="Y1159" s="61" t="s">
        <v>6314</v>
      </c>
      <c r="Z1159" s="62">
        <v>7</v>
      </c>
      <c r="AA1159" s="61">
        <v>12</v>
      </c>
      <c r="AB1159" s="62">
        <v>7</v>
      </c>
      <c r="AC1159" s="61">
        <v>12</v>
      </c>
      <c r="AD1159" s="62">
        <v>7</v>
      </c>
      <c r="AE1159" s="61">
        <v>12</v>
      </c>
      <c r="AF1159" s="61" t="s">
        <v>2392</v>
      </c>
      <c r="AG1159" s="61" t="s">
        <v>1959</v>
      </c>
      <c r="AH1159" s="61" t="s">
        <v>1702</v>
      </c>
      <c r="AI1159" s="61">
        <v>0</v>
      </c>
      <c r="AJ1159" s="61" t="s">
        <v>6228</v>
      </c>
      <c r="AK1159" s="62">
        <v>2026</v>
      </c>
      <c r="AL1159" s="62">
        <v>5</v>
      </c>
      <c r="AM1159" s="62">
        <v>0</v>
      </c>
      <c r="AN1159" s="62">
        <v>0</v>
      </c>
      <c r="AO1159" s="62">
        <v>3</v>
      </c>
      <c r="AP1159" s="61" t="s">
        <v>850</v>
      </c>
      <c r="AQ1159" s="61" t="s">
        <v>1221</v>
      </c>
      <c r="AR1159" s="61" t="s">
        <v>2355</v>
      </c>
      <c r="AS1159" s="61" t="s">
        <v>7528</v>
      </c>
      <c r="AT1159" s="61" t="s">
        <v>1702</v>
      </c>
      <c r="AU1159" s="61" t="b">
        <v>0</v>
      </c>
      <c r="AV1159" s="61" t="b">
        <v>0</v>
      </c>
      <c r="AW1159" s="61" t="s">
        <v>1702</v>
      </c>
      <c r="AX1159" s="61" t="s">
        <v>1702</v>
      </c>
      <c r="AY1159" s="61">
        <v>0</v>
      </c>
      <c r="AZ1159" s="61">
        <v>0</v>
      </c>
      <c r="BA1159" s="61">
        <v>0</v>
      </c>
      <c r="BB1159" s="61" t="s">
        <v>6601</v>
      </c>
      <c r="BC1159" s="61">
        <v>2</v>
      </c>
      <c r="BD1159" s="61" t="b">
        <v>0</v>
      </c>
      <c r="BH1159" s="47" t="s">
        <v>1197</v>
      </c>
      <c r="BI1159" s="47" t="str">
        <f t="shared" si="36"/>
        <v>Z08</v>
      </c>
      <c r="BJ1159" s="47">
        <v>1219</v>
      </c>
    </row>
    <row r="1160" spans="1:62" hidden="1">
      <c r="A1160" s="61" t="b">
        <v>0</v>
      </c>
      <c r="B1160" s="62">
        <v>13698</v>
      </c>
      <c r="C1160" s="61" t="s">
        <v>1702</v>
      </c>
      <c r="D1160" s="61" t="s">
        <v>7539</v>
      </c>
      <c r="E1160" s="61" t="s">
        <v>7554</v>
      </c>
      <c r="F1160" s="61" t="s">
        <v>4864</v>
      </c>
      <c r="G1160" s="62" t="s">
        <v>1702</v>
      </c>
      <c r="H1160" s="61" t="s">
        <v>850</v>
      </c>
      <c r="I1160" s="61" t="s">
        <v>1675</v>
      </c>
      <c r="J1160" s="61" t="s">
        <v>6404</v>
      </c>
      <c r="K1160" s="61" t="s">
        <v>7554</v>
      </c>
      <c r="L1160" s="61" t="s">
        <v>2032</v>
      </c>
      <c r="M1160" s="61" t="s">
        <v>1702</v>
      </c>
      <c r="N1160" s="61" t="s">
        <v>1702</v>
      </c>
      <c r="O1160" s="61" t="s">
        <v>1947</v>
      </c>
      <c r="P1160" s="61">
        <v>0.7</v>
      </c>
      <c r="Q1160" s="61">
        <v>500.5</v>
      </c>
      <c r="R1160" s="61">
        <v>638</v>
      </c>
      <c r="S1160" s="61" t="s">
        <v>2352</v>
      </c>
      <c r="T1160" s="61" t="s">
        <v>2352</v>
      </c>
      <c r="U1160" s="61" t="s">
        <v>2041</v>
      </c>
      <c r="V1160" s="61" t="s">
        <v>7553</v>
      </c>
      <c r="W1160" s="61" t="s">
        <v>1955</v>
      </c>
      <c r="X1160" s="61" t="s">
        <v>1447</v>
      </c>
      <c r="Y1160" s="61" t="s">
        <v>6314</v>
      </c>
      <c r="Z1160" s="62">
        <v>2</v>
      </c>
      <c r="AA1160" s="61">
        <v>3</v>
      </c>
      <c r="AB1160" s="62">
        <v>2</v>
      </c>
      <c r="AC1160" s="61">
        <v>3</v>
      </c>
      <c r="AD1160" s="62">
        <v>2</v>
      </c>
      <c r="AE1160" s="61">
        <v>3</v>
      </c>
      <c r="AF1160" s="61" t="s">
        <v>2392</v>
      </c>
      <c r="AG1160" s="61" t="s">
        <v>1959</v>
      </c>
      <c r="AH1160" s="61" t="s">
        <v>1702</v>
      </c>
      <c r="AI1160" s="61">
        <v>0</v>
      </c>
      <c r="AJ1160" s="61" t="s">
        <v>6228</v>
      </c>
      <c r="AK1160" s="62">
        <v>2026</v>
      </c>
      <c r="AL1160" s="62">
        <v>5</v>
      </c>
      <c r="AM1160" s="62">
        <v>0</v>
      </c>
      <c r="AN1160" s="62">
        <v>0</v>
      </c>
      <c r="AO1160" s="62">
        <v>3</v>
      </c>
      <c r="AP1160" s="61" t="s">
        <v>850</v>
      </c>
      <c r="AQ1160" s="61" t="s">
        <v>1221</v>
      </c>
      <c r="AR1160" s="61" t="s">
        <v>2355</v>
      </c>
      <c r="AS1160" s="61" t="s">
        <v>7528</v>
      </c>
      <c r="AT1160" s="61" t="s">
        <v>1702</v>
      </c>
      <c r="AU1160" s="61" t="b">
        <v>0</v>
      </c>
      <c r="AV1160" s="61" t="b">
        <v>0</v>
      </c>
      <c r="AW1160" s="61" t="s">
        <v>1702</v>
      </c>
      <c r="AX1160" s="61" t="s">
        <v>1702</v>
      </c>
      <c r="AY1160" s="61">
        <v>0</v>
      </c>
      <c r="AZ1160" s="61">
        <v>0</v>
      </c>
      <c r="BA1160" s="61">
        <v>0</v>
      </c>
      <c r="BB1160" s="61" t="s">
        <v>6601</v>
      </c>
      <c r="BC1160" s="61">
        <v>2</v>
      </c>
      <c r="BD1160" s="61" t="b">
        <v>0</v>
      </c>
      <c r="BH1160" s="47" t="s">
        <v>1197</v>
      </c>
      <c r="BI1160" s="47" t="str">
        <f t="shared" si="36"/>
        <v>Z08</v>
      </c>
      <c r="BJ1160" s="47">
        <v>1219</v>
      </c>
    </row>
    <row r="1161" spans="1:62" hidden="1">
      <c r="A1161" s="61" t="b">
        <v>0</v>
      </c>
      <c r="B1161" s="62">
        <v>13699</v>
      </c>
      <c r="C1161" s="61" t="s">
        <v>1702</v>
      </c>
      <c r="D1161" s="61" t="s">
        <v>7555</v>
      </c>
      <c r="E1161" s="61" t="s">
        <v>7556</v>
      </c>
      <c r="F1161" s="61" t="s">
        <v>4411</v>
      </c>
      <c r="G1161" s="62" t="s">
        <v>1702</v>
      </c>
      <c r="H1161" s="61" t="s">
        <v>1136</v>
      </c>
      <c r="I1161" s="61" t="s">
        <v>1675</v>
      </c>
      <c r="J1161" s="61" t="s">
        <v>6327</v>
      </c>
      <c r="K1161" s="61" t="s">
        <v>7556</v>
      </c>
      <c r="L1161" s="61" t="s">
        <v>2032</v>
      </c>
      <c r="M1161" s="61" t="s">
        <v>1702</v>
      </c>
      <c r="N1161" s="61" t="s">
        <v>1702</v>
      </c>
      <c r="O1161" s="61" t="s">
        <v>1947</v>
      </c>
      <c r="P1161" s="61">
        <v>0.6</v>
      </c>
      <c r="Q1161" s="61">
        <v>138</v>
      </c>
      <c r="R1161" s="61">
        <v>1220</v>
      </c>
      <c r="S1161" s="61" t="s">
        <v>6147</v>
      </c>
      <c r="T1161" s="61" t="s">
        <v>2608</v>
      </c>
      <c r="U1161" s="61" t="s">
        <v>2041</v>
      </c>
      <c r="V1161" s="61" t="s">
        <v>7557</v>
      </c>
      <c r="W1161" s="61" t="s">
        <v>1955</v>
      </c>
      <c r="X1161" s="61" t="s">
        <v>1447</v>
      </c>
      <c r="Y1161" s="61" t="s">
        <v>6314</v>
      </c>
      <c r="Z1161" s="62">
        <v>40</v>
      </c>
      <c r="AA1161" s="61">
        <v>32</v>
      </c>
      <c r="AB1161" s="62">
        <v>40</v>
      </c>
      <c r="AC1161" s="61">
        <v>32</v>
      </c>
      <c r="AD1161" s="62">
        <v>40</v>
      </c>
      <c r="AE1161" s="61">
        <v>32</v>
      </c>
      <c r="AF1161" s="61" t="s">
        <v>2042</v>
      </c>
      <c r="AG1161" s="61" t="s">
        <v>1959</v>
      </c>
      <c r="AH1161" s="61" t="s">
        <v>1702</v>
      </c>
      <c r="AI1161" s="61">
        <v>0</v>
      </c>
      <c r="AJ1161" s="61" t="s">
        <v>6788</v>
      </c>
      <c r="AK1161" s="62">
        <v>2026</v>
      </c>
      <c r="AL1161" s="62">
        <v>4</v>
      </c>
      <c r="AM1161" s="62">
        <v>0</v>
      </c>
      <c r="AN1161" s="62">
        <v>0</v>
      </c>
      <c r="AO1161" s="62">
        <v>23</v>
      </c>
      <c r="AP1161" s="61" t="s">
        <v>1136</v>
      </c>
      <c r="AQ1161" s="61" t="s">
        <v>1221</v>
      </c>
      <c r="AR1161" s="61" t="s">
        <v>2609</v>
      </c>
      <c r="AS1161" s="61" t="s">
        <v>7528</v>
      </c>
      <c r="AT1161" s="61" t="s">
        <v>1702</v>
      </c>
      <c r="AU1161" s="61" t="b">
        <v>1</v>
      </c>
      <c r="AV1161" s="61" t="b">
        <v>0</v>
      </c>
      <c r="AW1161" s="61" t="s">
        <v>1702</v>
      </c>
      <c r="AX1161" s="61" t="s">
        <v>1702</v>
      </c>
      <c r="AY1161" s="61">
        <v>0</v>
      </c>
      <c r="AZ1161" s="61">
        <v>0</v>
      </c>
      <c r="BA1161" s="61">
        <v>0</v>
      </c>
      <c r="BB1161" s="61" t="s">
        <v>6601</v>
      </c>
      <c r="BC1161" s="61">
        <v>1</v>
      </c>
      <c r="BD1161" s="61" t="b">
        <v>0</v>
      </c>
      <c r="BH1161" s="47" t="str">
        <f t="shared" ref="BH1161:BH1171" si="37">LEFT(O1161,4)</f>
        <v>SGCC</v>
      </c>
      <c r="BI1161" s="47" t="str">
        <f t="shared" si="36"/>
        <v>Z08</v>
      </c>
      <c r="BJ1161" s="47">
        <v>1219</v>
      </c>
    </row>
    <row r="1162" spans="1:62" hidden="1">
      <c r="A1162" s="61" t="b">
        <v>0</v>
      </c>
      <c r="B1162" s="62">
        <v>13700</v>
      </c>
      <c r="C1162" s="61" t="s">
        <v>1702</v>
      </c>
      <c r="D1162" s="61" t="s">
        <v>7555</v>
      </c>
      <c r="E1162" s="61" t="s">
        <v>7558</v>
      </c>
      <c r="F1162" s="61" t="s">
        <v>5561</v>
      </c>
      <c r="G1162" s="62" t="s">
        <v>1702</v>
      </c>
      <c r="H1162" s="61" t="s">
        <v>313</v>
      </c>
      <c r="I1162" s="61" t="s">
        <v>1675</v>
      </c>
      <c r="J1162" s="61" t="s">
        <v>6327</v>
      </c>
      <c r="K1162" s="61" t="s">
        <v>7558</v>
      </c>
      <c r="L1162" s="61" t="s">
        <v>2032</v>
      </c>
      <c r="M1162" s="61" t="s">
        <v>1702</v>
      </c>
      <c r="N1162" s="61" t="s">
        <v>1702</v>
      </c>
      <c r="O1162" s="61" t="s">
        <v>1947</v>
      </c>
      <c r="P1162" s="61">
        <v>0.6</v>
      </c>
      <c r="Q1162" s="61">
        <v>415</v>
      </c>
      <c r="R1162" s="61">
        <v>455</v>
      </c>
      <c r="S1162" s="61" t="s">
        <v>2876</v>
      </c>
      <c r="T1162" s="61" t="s">
        <v>2876</v>
      </c>
      <c r="U1162" s="61" t="s">
        <v>2041</v>
      </c>
      <c r="V1162" s="61" t="s">
        <v>7559</v>
      </c>
      <c r="W1162" s="61" t="s">
        <v>1955</v>
      </c>
      <c r="X1162" s="61" t="s">
        <v>1447</v>
      </c>
      <c r="Y1162" s="61" t="s">
        <v>6314</v>
      </c>
      <c r="Z1162" s="62">
        <v>14</v>
      </c>
      <c r="AA1162" s="61">
        <v>12</v>
      </c>
      <c r="AB1162" s="62">
        <v>14</v>
      </c>
      <c r="AC1162" s="61">
        <v>12</v>
      </c>
      <c r="AD1162" s="62">
        <v>14</v>
      </c>
      <c r="AE1162" s="61">
        <v>12</v>
      </c>
      <c r="AF1162" s="61" t="s">
        <v>2237</v>
      </c>
      <c r="AG1162" s="61" t="s">
        <v>1959</v>
      </c>
      <c r="AH1162" s="61" t="s">
        <v>1702</v>
      </c>
      <c r="AI1162" s="61">
        <v>0</v>
      </c>
      <c r="AJ1162" s="61" t="s">
        <v>6225</v>
      </c>
      <c r="AK1162" s="62">
        <v>2026</v>
      </c>
      <c r="AL1162" s="62">
        <v>4</v>
      </c>
      <c r="AM1162" s="62">
        <v>0</v>
      </c>
      <c r="AN1162" s="62">
        <v>0</v>
      </c>
      <c r="AO1162" s="62">
        <v>24</v>
      </c>
      <c r="AP1162" s="61" t="s">
        <v>313</v>
      </c>
      <c r="AQ1162" s="61" t="s">
        <v>1221</v>
      </c>
      <c r="AR1162" s="61" t="s">
        <v>2877</v>
      </c>
      <c r="AS1162" s="61" t="s">
        <v>7528</v>
      </c>
      <c r="AT1162" s="61" t="s">
        <v>1702</v>
      </c>
      <c r="AU1162" s="61" t="b">
        <v>1</v>
      </c>
      <c r="AV1162" s="61" t="b">
        <v>0</v>
      </c>
      <c r="AW1162" s="61" t="s">
        <v>1702</v>
      </c>
      <c r="AX1162" s="61" t="s">
        <v>1702</v>
      </c>
      <c r="AY1162" s="61">
        <v>0</v>
      </c>
      <c r="AZ1162" s="61">
        <v>0</v>
      </c>
      <c r="BA1162" s="61">
        <v>0</v>
      </c>
      <c r="BB1162" s="61" t="s">
        <v>6601</v>
      </c>
      <c r="BC1162" s="61">
        <v>1</v>
      </c>
      <c r="BD1162" s="61" t="b">
        <v>0</v>
      </c>
      <c r="BH1162" s="47" t="str">
        <f t="shared" si="37"/>
        <v>SGCC</v>
      </c>
      <c r="BI1162" s="47" t="str">
        <f t="shared" si="36"/>
        <v>Z08</v>
      </c>
      <c r="BJ1162" s="47">
        <v>1219</v>
      </c>
    </row>
    <row r="1163" spans="1:62" hidden="1">
      <c r="A1163" s="61" t="b">
        <v>0</v>
      </c>
      <c r="B1163" s="62">
        <v>13701</v>
      </c>
      <c r="C1163" s="61" t="s">
        <v>1702</v>
      </c>
      <c r="D1163" s="61" t="s">
        <v>7555</v>
      </c>
      <c r="E1163" s="61" t="s">
        <v>7560</v>
      </c>
      <c r="F1163" s="61" t="s">
        <v>6116</v>
      </c>
      <c r="G1163" s="62" t="s">
        <v>1702</v>
      </c>
      <c r="H1163" s="61" t="s">
        <v>43</v>
      </c>
      <c r="I1163" s="61" t="s">
        <v>1675</v>
      </c>
      <c r="J1163" s="61" t="s">
        <v>6327</v>
      </c>
      <c r="K1163" s="61" t="s">
        <v>7560</v>
      </c>
      <c r="L1163" s="61" t="s">
        <v>2032</v>
      </c>
      <c r="M1163" s="61" t="s">
        <v>1702</v>
      </c>
      <c r="N1163" s="61" t="s">
        <v>1702</v>
      </c>
      <c r="O1163" s="61" t="s">
        <v>1947</v>
      </c>
      <c r="P1163" s="61">
        <v>0.6</v>
      </c>
      <c r="Q1163" s="61">
        <v>120</v>
      </c>
      <c r="R1163" s="61">
        <v>0</v>
      </c>
      <c r="S1163" s="61" t="s">
        <v>3019</v>
      </c>
      <c r="T1163" s="61" t="s">
        <v>3019</v>
      </c>
      <c r="U1163" s="61" t="s">
        <v>2041</v>
      </c>
      <c r="V1163" s="61" t="s">
        <v>7561</v>
      </c>
      <c r="W1163" s="61" t="s">
        <v>1955</v>
      </c>
      <c r="X1163" s="61" t="s">
        <v>1447</v>
      </c>
      <c r="Y1163" s="61" t="s">
        <v>6314</v>
      </c>
      <c r="Z1163" s="62">
        <v>1</v>
      </c>
      <c r="AA1163" s="61">
        <v>128</v>
      </c>
      <c r="AB1163" s="62">
        <v>1</v>
      </c>
      <c r="AC1163" s="61">
        <v>128</v>
      </c>
      <c r="AD1163" s="62">
        <v>1</v>
      </c>
      <c r="AE1163" s="61">
        <v>128</v>
      </c>
      <c r="AF1163" s="61" t="s">
        <v>2066</v>
      </c>
      <c r="AG1163" s="61" t="s">
        <v>1959</v>
      </c>
      <c r="AH1163" s="61" t="s">
        <v>1702</v>
      </c>
      <c r="AI1163" s="61">
        <v>0</v>
      </c>
      <c r="AJ1163" s="61" t="s">
        <v>6225</v>
      </c>
      <c r="AK1163" s="62">
        <v>2026</v>
      </c>
      <c r="AL1163" s="62">
        <v>4</v>
      </c>
      <c r="AM1163" s="62">
        <v>0</v>
      </c>
      <c r="AN1163" s="62">
        <v>0</v>
      </c>
      <c r="AO1163" s="62">
        <v>24</v>
      </c>
      <c r="AP1163" s="61" t="s">
        <v>43</v>
      </c>
      <c r="AQ1163" s="61" t="s">
        <v>1221</v>
      </c>
      <c r="AR1163" s="61" t="s">
        <v>3019</v>
      </c>
      <c r="AS1163" s="61" t="s">
        <v>7528</v>
      </c>
      <c r="AT1163" s="61" t="s">
        <v>1702</v>
      </c>
      <c r="AU1163" s="61" t="b">
        <v>1</v>
      </c>
      <c r="AV1163" s="61" t="b">
        <v>0</v>
      </c>
      <c r="AW1163" s="61" t="s">
        <v>1702</v>
      </c>
      <c r="AX1163" s="61" t="s">
        <v>1702</v>
      </c>
      <c r="AY1163" s="61">
        <v>0</v>
      </c>
      <c r="AZ1163" s="61">
        <v>0</v>
      </c>
      <c r="BA1163" s="61">
        <v>0</v>
      </c>
      <c r="BB1163" s="61" t="s">
        <v>6601</v>
      </c>
      <c r="BC1163" s="61">
        <v>1</v>
      </c>
      <c r="BD1163" s="61" t="b">
        <v>0</v>
      </c>
      <c r="BH1163" s="47" t="str">
        <f t="shared" si="37"/>
        <v>SGCC</v>
      </c>
      <c r="BI1163" s="47" t="str">
        <f t="shared" si="36"/>
        <v>Z08</v>
      </c>
      <c r="BJ1163" s="47">
        <v>1219</v>
      </c>
    </row>
    <row r="1164" spans="1:62" hidden="1">
      <c r="A1164" s="61" t="b">
        <v>0</v>
      </c>
      <c r="B1164" s="62">
        <v>13702</v>
      </c>
      <c r="C1164" s="61" t="s">
        <v>1702</v>
      </c>
      <c r="D1164" s="61" t="s">
        <v>7555</v>
      </c>
      <c r="E1164" s="61" t="s">
        <v>7562</v>
      </c>
      <c r="F1164" s="61" t="s">
        <v>6116</v>
      </c>
      <c r="G1164" s="62" t="s">
        <v>1702</v>
      </c>
      <c r="H1164" s="61" t="s">
        <v>43</v>
      </c>
      <c r="I1164" s="61" t="s">
        <v>1675</v>
      </c>
      <c r="J1164" s="61" t="s">
        <v>6327</v>
      </c>
      <c r="K1164" s="61" t="s">
        <v>7562</v>
      </c>
      <c r="L1164" s="61" t="s">
        <v>2032</v>
      </c>
      <c r="M1164" s="61" t="s">
        <v>1702</v>
      </c>
      <c r="N1164" s="61" t="s">
        <v>1702</v>
      </c>
      <c r="O1164" s="61" t="s">
        <v>1947</v>
      </c>
      <c r="P1164" s="61">
        <v>0.6</v>
      </c>
      <c r="Q1164" s="61">
        <v>120</v>
      </c>
      <c r="R1164" s="61">
        <v>0</v>
      </c>
      <c r="S1164" s="61" t="s">
        <v>3019</v>
      </c>
      <c r="T1164" s="61" t="s">
        <v>3019</v>
      </c>
      <c r="U1164" s="61" t="s">
        <v>2041</v>
      </c>
      <c r="V1164" s="61" t="s">
        <v>7561</v>
      </c>
      <c r="W1164" s="61" t="s">
        <v>1955</v>
      </c>
      <c r="X1164" s="61" t="s">
        <v>1447</v>
      </c>
      <c r="Y1164" s="61" t="s">
        <v>6314</v>
      </c>
      <c r="Z1164" s="62">
        <v>1</v>
      </c>
      <c r="AA1164" s="61">
        <v>128</v>
      </c>
      <c r="AB1164" s="62">
        <v>1</v>
      </c>
      <c r="AC1164" s="61">
        <v>128</v>
      </c>
      <c r="AD1164" s="62">
        <v>1</v>
      </c>
      <c r="AE1164" s="61">
        <v>128</v>
      </c>
      <c r="AF1164" s="61" t="s">
        <v>2066</v>
      </c>
      <c r="AG1164" s="61" t="s">
        <v>1959</v>
      </c>
      <c r="AH1164" s="61" t="s">
        <v>1702</v>
      </c>
      <c r="AI1164" s="61">
        <v>0</v>
      </c>
      <c r="AJ1164" s="61" t="s">
        <v>6225</v>
      </c>
      <c r="AK1164" s="62">
        <v>2026</v>
      </c>
      <c r="AL1164" s="62">
        <v>4</v>
      </c>
      <c r="AM1164" s="62">
        <v>0</v>
      </c>
      <c r="AN1164" s="62">
        <v>0</v>
      </c>
      <c r="AO1164" s="62">
        <v>24</v>
      </c>
      <c r="AP1164" s="61" t="s">
        <v>43</v>
      </c>
      <c r="AQ1164" s="61" t="s">
        <v>1221</v>
      </c>
      <c r="AR1164" s="61" t="s">
        <v>3019</v>
      </c>
      <c r="AS1164" s="61" t="s">
        <v>7528</v>
      </c>
      <c r="AT1164" s="61" t="s">
        <v>1702</v>
      </c>
      <c r="AU1164" s="61" t="b">
        <v>1</v>
      </c>
      <c r="AV1164" s="61" t="b">
        <v>0</v>
      </c>
      <c r="AW1164" s="61" t="s">
        <v>1702</v>
      </c>
      <c r="AX1164" s="61" t="s">
        <v>1702</v>
      </c>
      <c r="AY1164" s="61">
        <v>0</v>
      </c>
      <c r="AZ1164" s="61">
        <v>0</v>
      </c>
      <c r="BA1164" s="61">
        <v>0</v>
      </c>
      <c r="BB1164" s="61" t="s">
        <v>6601</v>
      </c>
      <c r="BC1164" s="61">
        <v>1</v>
      </c>
      <c r="BD1164" s="61" t="b">
        <v>0</v>
      </c>
      <c r="BH1164" s="47" t="str">
        <f t="shared" si="37"/>
        <v>SGCC</v>
      </c>
      <c r="BI1164" s="47" t="str">
        <f t="shared" si="36"/>
        <v>Z08</v>
      </c>
      <c r="BJ1164" s="47">
        <v>1219</v>
      </c>
    </row>
    <row r="1165" spans="1:62" hidden="1">
      <c r="A1165" s="61" t="b">
        <v>0</v>
      </c>
      <c r="B1165" s="62">
        <v>13703</v>
      </c>
      <c r="C1165" s="61" t="s">
        <v>1702</v>
      </c>
      <c r="D1165" s="61" t="s">
        <v>7555</v>
      </c>
      <c r="E1165" s="61" t="s">
        <v>7563</v>
      </c>
      <c r="F1165" s="61" t="s">
        <v>5561</v>
      </c>
      <c r="G1165" s="62" t="s">
        <v>1702</v>
      </c>
      <c r="H1165" s="61" t="s">
        <v>313</v>
      </c>
      <c r="I1165" s="61" t="s">
        <v>1675</v>
      </c>
      <c r="J1165" s="61" t="s">
        <v>6327</v>
      </c>
      <c r="K1165" s="61" t="s">
        <v>7563</v>
      </c>
      <c r="L1165" s="61" t="s">
        <v>2032</v>
      </c>
      <c r="M1165" s="61" t="s">
        <v>1702</v>
      </c>
      <c r="N1165" s="61" t="s">
        <v>1702</v>
      </c>
      <c r="O1165" s="61" t="s">
        <v>1947</v>
      </c>
      <c r="P1165" s="61">
        <v>0.6</v>
      </c>
      <c r="Q1165" s="61">
        <v>415</v>
      </c>
      <c r="R1165" s="61">
        <v>455</v>
      </c>
      <c r="S1165" s="61" t="s">
        <v>2876</v>
      </c>
      <c r="T1165" s="61" t="s">
        <v>1702</v>
      </c>
      <c r="U1165" s="61" t="s">
        <v>2041</v>
      </c>
      <c r="V1165" s="61" t="s">
        <v>7559</v>
      </c>
      <c r="W1165" s="61" t="s">
        <v>1955</v>
      </c>
      <c r="X1165" s="61" t="s">
        <v>1447</v>
      </c>
      <c r="Y1165" s="61" t="s">
        <v>6314</v>
      </c>
      <c r="Z1165" s="62">
        <v>163</v>
      </c>
      <c r="AA1165" s="61">
        <v>158</v>
      </c>
      <c r="AB1165" s="62">
        <v>163</v>
      </c>
      <c r="AC1165" s="61">
        <v>158</v>
      </c>
      <c r="AD1165" s="62">
        <v>163</v>
      </c>
      <c r="AE1165" s="61">
        <v>158</v>
      </c>
      <c r="AF1165" s="61" t="s">
        <v>2083</v>
      </c>
      <c r="AG1165" s="61" t="s">
        <v>1959</v>
      </c>
      <c r="AH1165" s="61" t="s">
        <v>1702</v>
      </c>
      <c r="AI1165" s="61">
        <v>0</v>
      </c>
      <c r="AJ1165" s="61" t="s">
        <v>6225</v>
      </c>
      <c r="AK1165" s="62">
        <v>2026</v>
      </c>
      <c r="AL1165" s="62">
        <v>4</v>
      </c>
      <c r="AM1165" s="62">
        <v>0</v>
      </c>
      <c r="AN1165" s="62">
        <v>0</v>
      </c>
      <c r="AO1165" s="62">
        <v>24</v>
      </c>
      <c r="AP1165" s="61" t="s">
        <v>313</v>
      </c>
      <c r="AQ1165" s="61" t="s">
        <v>1221</v>
      </c>
      <c r="AR1165" s="61" t="s">
        <v>2877</v>
      </c>
      <c r="AS1165" s="61" t="s">
        <v>7528</v>
      </c>
      <c r="AT1165" s="61" t="s">
        <v>1702</v>
      </c>
      <c r="AU1165" s="61" t="b">
        <v>1</v>
      </c>
      <c r="AV1165" s="61" t="b">
        <v>0</v>
      </c>
      <c r="AW1165" s="61" t="s">
        <v>1702</v>
      </c>
      <c r="AX1165" s="61" t="s">
        <v>1702</v>
      </c>
      <c r="AY1165" s="61">
        <v>0</v>
      </c>
      <c r="AZ1165" s="61">
        <v>0</v>
      </c>
      <c r="BA1165" s="61">
        <v>0</v>
      </c>
      <c r="BB1165" s="61" t="s">
        <v>6601</v>
      </c>
      <c r="BC1165" s="61">
        <v>1</v>
      </c>
      <c r="BD1165" s="61" t="b">
        <v>0</v>
      </c>
      <c r="BH1165" s="47" t="str">
        <f t="shared" si="37"/>
        <v>SGCC</v>
      </c>
      <c r="BI1165" s="47" t="str">
        <f t="shared" si="36"/>
        <v>Z08</v>
      </c>
      <c r="BJ1165" s="47">
        <v>1219</v>
      </c>
    </row>
    <row r="1166" spans="1:62" hidden="1">
      <c r="A1166" s="61" t="b">
        <v>0</v>
      </c>
      <c r="B1166" s="62">
        <v>13704</v>
      </c>
      <c r="C1166" s="61" t="s">
        <v>1702</v>
      </c>
      <c r="D1166" s="61" t="s">
        <v>7555</v>
      </c>
      <c r="E1166" s="61" t="s">
        <v>6522</v>
      </c>
      <c r="F1166" s="61" t="s">
        <v>5494</v>
      </c>
      <c r="G1166" s="62">
        <v>86</v>
      </c>
      <c r="H1166" s="61" t="s">
        <v>430</v>
      </c>
      <c r="I1166" s="61" t="s">
        <v>1675</v>
      </c>
      <c r="J1166" s="61" t="s">
        <v>6327</v>
      </c>
      <c r="K1166" s="61" t="s">
        <v>6522</v>
      </c>
      <c r="L1166" s="61" t="s">
        <v>2032</v>
      </c>
      <c r="M1166" s="61" t="s">
        <v>1702</v>
      </c>
      <c r="N1166" s="61" t="s">
        <v>1702</v>
      </c>
      <c r="O1166" s="61" t="s">
        <v>1947</v>
      </c>
      <c r="P1166" s="61">
        <v>0.6</v>
      </c>
      <c r="Q1166" s="61">
        <v>392</v>
      </c>
      <c r="R1166" s="61">
        <v>303</v>
      </c>
      <c r="S1166" s="61" t="s">
        <v>5822</v>
      </c>
      <c r="T1166" s="61" t="s">
        <v>5822</v>
      </c>
      <c r="U1166" s="61" t="s">
        <v>2041</v>
      </c>
      <c r="V1166" s="61" t="s">
        <v>7564</v>
      </c>
      <c r="W1166" s="61" t="s">
        <v>1955</v>
      </c>
      <c r="X1166" s="61" t="s">
        <v>1447</v>
      </c>
      <c r="Y1166" s="61" t="s">
        <v>6314</v>
      </c>
      <c r="Z1166" s="62">
        <v>315</v>
      </c>
      <c r="AA1166" s="61">
        <v>160</v>
      </c>
      <c r="AB1166" s="62">
        <v>315</v>
      </c>
      <c r="AC1166" s="61">
        <v>160</v>
      </c>
      <c r="AD1166" s="62">
        <v>315</v>
      </c>
      <c r="AE1166" s="61">
        <v>160</v>
      </c>
      <c r="AF1166" s="61" t="s">
        <v>2724</v>
      </c>
      <c r="AG1166" s="61" t="s">
        <v>1959</v>
      </c>
      <c r="AH1166" s="61" t="s">
        <v>1702</v>
      </c>
      <c r="AI1166" s="61">
        <v>0</v>
      </c>
      <c r="AJ1166" s="61" t="s">
        <v>6296</v>
      </c>
      <c r="AK1166" s="62">
        <v>2026</v>
      </c>
      <c r="AL1166" s="62">
        <v>5</v>
      </c>
      <c r="AM1166" s="62">
        <v>0</v>
      </c>
      <c r="AN1166" s="62">
        <v>0</v>
      </c>
      <c r="AO1166" s="62">
        <v>9</v>
      </c>
      <c r="AP1166" s="61" t="s">
        <v>430</v>
      </c>
      <c r="AQ1166" s="61" t="s">
        <v>1221</v>
      </c>
      <c r="AR1166" s="61" t="s">
        <v>5824</v>
      </c>
      <c r="AS1166" s="61" t="s">
        <v>7528</v>
      </c>
      <c r="AT1166" s="61" t="s">
        <v>6521</v>
      </c>
      <c r="AU1166" s="61" t="b">
        <v>0</v>
      </c>
      <c r="AV1166" s="61" t="b">
        <v>0</v>
      </c>
      <c r="AW1166" s="61" t="s">
        <v>1702</v>
      </c>
      <c r="AX1166" s="61" t="s">
        <v>1702</v>
      </c>
      <c r="AY1166" s="61">
        <v>0</v>
      </c>
      <c r="AZ1166" s="61">
        <v>0</v>
      </c>
      <c r="BA1166" s="61">
        <v>0</v>
      </c>
      <c r="BB1166" s="61" t="s">
        <v>6601</v>
      </c>
      <c r="BC1166" s="61">
        <v>1</v>
      </c>
      <c r="BD1166" s="61" t="b">
        <v>0</v>
      </c>
      <c r="BH1166" s="47" t="str">
        <f t="shared" si="37"/>
        <v>SGCC</v>
      </c>
      <c r="BI1166" s="47" t="str">
        <f t="shared" si="36"/>
        <v>Z08</v>
      </c>
      <c r="BJ1166" s="47">
        <v>1219</v>
      </c>
    </row>
    <row r="1167" spans="1:62" hidden="1">
      <c r="A1167" s="61" t="b">
        <v>0</v>
      </c>
      <c r="B1167" s="62">
        <v>13705</v>
      </c>
      <c r="C1167" s="61" t="s">
        <v>1702</v>
      </c>
      <c r="D1167" s="61" t="s">
        <v>7555</v>
      </c>
      <c r="E1167" s="61" t="s">
        <v>7565</v>
      </c>
      <c r="F1167" s="61" t="s">
        <v>1702</v>
      </c>
      <c r="G1167" s="62" t="s">
        <v>1702</v>
      </c>
      <c r="H1167" s="61" t="s">
        <v>1702</v>
      </c>
      <c r="I1167" s="61" t="s">
        <v>1675</v>
      </c>
      <c r="J1167" s="61" t="s">
        <v>6327</v>
      </c>
      <c r="K1167" s="61" t="s">
        <v>7565</v>
      </c>
      <c r="L1167" s="61" t="s">
        <v>2032</v>
      </c>
      <c r="M1167" s="61" t="s">
        <v>1702</v>
      </c>
      <c r="N1167" s="61" t="s">
        <v>1702</v>
      </c>
      <c r="O1167" s="61" t="s">
        <v>1947</v>
      </c>
      <c r="P1167" s="61">
        <v>0.6</v>
      </c>
      <c r="Q1167" s="61">
        <v>19</v>
      </c>
      <c r="R1167" s="61">
        <v>0</v>
      </c>
      <c r="S1167" s="61" t="s">
        <v>4722</v>
      </c>
      <c r="T1167" s="61" t="s">
        <v>4722</v>
      </c>
      <c r="U1167" s="61" t="s">
        <v>2041</v>
      </c>
      <c r="V1167" s="61" t="s">
        <v>7566</v>
      </c>
      <c r="W1167" s="61" t="s">
        <v>1955</v>
      </c>
      <c r="X1167" s="61" t="s">
        <v>1447</v>
      </c>
      <c r="Y1167" s="61" t="s">
        <v>6314</v>
      </c>
      <c r="Z1167" s="62">
        <v>1</v>
      </c>
      <c r="AA1167" s="61">
        <v>10</v>
      </c>
      <c r="AB1167" s="62">
        <v>1</v>
      </c>
      <c r="AC1167" s="61">
        <v>10</v>
      </c>
      <c r="AD1167" s="62">
        <v>1</v>
      </c>
      <c r="AE1167" s="61">
        <v>10</v>
      </c>
      <c r="AF1167" s="61" t="s">
        <v>2560</v>
      </c>
      <c r="AG1167" s="61" t="s">
        <v>4581</v>
      </c>
      <c r="AH1167" s="61" t="s">
        <v>1702</v>
      </c>
      <c r="AI1167" s="61">
        <v>0</v>
      </c>
      <c r="AJ1167" s="61" t="s">
        <v>6724</v>
      </c>
      <c r="AK1167" s="62">
        <v>2026</v>
      </c>
      <c r="AL1167" s="62">
        <v>5</v>
      </c>
      <c r="AM1167" s="62">
        <v>0</v>
      </c>
      <c r="AN1167" s="62">
        <v>0</v>
      </c>
      <c r="AO1167" s="62">
        <v>11</v>
      </c>
      <c r="AP1167" s="61" t="s">
        <v>1702</v>
      </c>
      <c r="AQ1167" s="61" t="s">
        <v>1702</v>
      </c>
      <c r="AR1167" s="61" t="s">
        <v>1702</v>
      </c>
      <c r="AS1167" s="61" t="s">
        <v>7528</v>
      </c>
      <c r="AT1167" s="61" t="s">
        <v>1702</v>
      </c>
      <c r="AU1167" s="61" t="b">
        <v>0</v>
      </c>
      <c r="AV1167" s="61" t="b">
        <v>0</v>
      </c>
      <c r="AW1167" s="61" t="s">
        <v>1702</v>
      </c>
      <c r="AX1167" s="61" t="s">
        <v>1702</v>
      </c>
      <c r="AY1167" s="61">
        <v>0</v>
      </c>
      <c r="AZ1167" s="61">
        <v>0</v>
      </c>
      <c r="BA1167" s="61">
        <v>0</v>
      </c>
      <c r="BB1167" s="61" t="s">
        <v>6601</v>
      </c>
      <c r="BC1167" s="61">
        <v>1</v>
      </c>
      <c r="BD1167" s="61" t="b">
        <v>0</v>
      </c>
      <c r="BH1167" s="47" t="str">
        <f t="shared" si="37"/>
        <v>SGCC</v>
      </c>
      <c r="BI1167" s="47" t="str">
        <f t="shared" si="36"/>
        <v>Z08</v>
      </c>
      <c r="BJ1167" s="47">
        <v>1219</v>
      </c>
    </row>
    <row r="1168" spans="1:62" hidden="1">
      <c r="A1168" s="61" t="b">
        <v>0</v>
      </c>
      <c r="B1168" s="62">
        <v>13706</v>
      </c>
      <c r="C1168" s="61" t="s">
        <v>1702</v>
      </c>
      <c r="D1168" s="61" t="s">
        <v>7555</v>
      </c>
      <c r="E1168" s="61" t="s">
        <v>7567</v>
      </c>
      <c r="F1168" s="61" t="s">
        <v>1702</v>
      </c>
      <c r="G1168" s="62" t="s">
        <v>1702</v>
      </c>
      <c r="H1168" s="61" t="s">
        <v>704</v>
      </c>
      <c r="I1168" s="61" t="s">
        <v>1675</v>
      </c>
      <c r="J1168" s="61" t="s">
        <v>6327</v>
      </c>
      <c r="K1168" s="61" t="s">
        <v>7567</v>
      </c>
      <c r="L1168" s="61" t="s">
        <v>2032</v>
      </c>
      <c r="M1168" s="61" t="s">
        <v>1702</v>
      </c>
      <c r="N1168" s="61" t="s">
        <v>1702</v>
      </c>
      <c r="O1168" s="61" t="s">
        <v>1947</v>
      </c>
      <c r="P1168" s="61">
        <v>0.6</v>
      </c>
      <c r="Q1168" s="61">
        <v>48</v>
      </c>
      <c r="R1168" s="61">
        <v>0</v>
      </c>
      <c r="S1168" s="61" t="s">
        <v>3545</v>
      </c>
      <c r="T1168" s="61" t="s">
        <v>3545</v>
      </c>
      <c r="U1168" s="61" t="s">
        <v>2041</v>
      </c>
      <c r="V1168" s="61" t="s">
        <v>7568</v>
      </c>
      <c r="W1168" s="61" t="s">
        <v>1955</v>
      </c>
      <c r="X1168" s="61" t="s">
        <v>1447</v>
      </c>
      <c r="Y1168" s="61" t="s">
        <v>6314</v>
      </c>
      <c r="Z1168" s="62">
        <v>1</v>
      </c>
      <c r="AA1168" s="61">
        <v>111</v>
      </c>
      <c r="AB1168" s="62">
        <v>1</v>
      </c>
      <c r="AC1168" s="61">
        <v>111</v>
      </c>
      <c r="AD1168" s="62">
        <v>1</v>
      </c>
      <c r="AE1168" s="61">
        <v>111</v>
      </c>
      <c r="AF1168" s="61" t="s">
        <v>2592</v>
      </c>
      <c r="AG1168" s="61" t="s">
        <v>1958</v>
      </c>
      <c r="AH1168" s="61" t="s">
        <v>1702</v>
      </c>
      <c r="AI1168" s="61">
        <v>0</v>
      </c>
      <c r="AJ1168" s="61" t="s">
        <v>6849</v>
      </c>
      <c r="AK1168" s="62">
        <v>2026</v>
      </c>
      <c r="AL1168" s="62">
        <v>5</v>
      </c>
      <c r="AM1168" s="62">
        <v>0</v>
      </c>
      <c r="AN1168" s="62">
        <v>0</v>
      </c>
      <c r="AO1168" s="62">
        <v>14</v>
      </c>
      <c r="AP1168" s="61" t="s">
        <v>704</v>
      </c>
      <c r="AQ1168" s="61" t="s">
        <v>1221</v>
      </c>
      <c r="AR1168" s="61" t="s">
        <v>4227</v>
      </c>
      <c r="AS1168" s="61" t="s">
        <v>7528</v>
      </c>
      <c r="AT1168" s="61" t="s">
        <v>1702</v>
      </c>
      <c r="AU1168" s="61" t="b">
        <v>0</v>
      </c>
      <c r="AV1168" s="61" t="b">
        <v>0</v>
      </c>
      <c r="AW1168" s="61" t="s">
        <v>1702</v>
      </c>
      <c r="AX1168" s="61" t="s">
        <v>1702</v>
      </c>
      <c r="AY1168" s="61">
        <v>0</v>
      </c>
      <c r="AZ1168" s="61">
        <v>0</v>
      </c>
      <c r="BA1168" s="61">
        <v>0</v>
      </c>
      <c r="BB1168" s="61" t="s">
        <v>6601</v>
      </c>
      <c r="BC1168" s="61">
        <v>1</v>
      </c>
      <c r="BD1168" s="61" t="b">
        <v>0</v>
      </c>
      <c r="BH1168" s="47" t="str">
        <f t="shared" si="37"/>
        <v>SGCC</v>
      </c>
      <c r="BI1168" s="47" t="str">
        <f t="shared" si="36"/>
        <v>Z08</v>
      </c>
      <c r="BJ1168" s="47">
        <v>1219</v>
      </c>
    </row>
    <row r="1169" spans="1:62" hidden="1">
      <c r="A1169" s="61" t="b">
        <v>0</v>
      </c>
      <c r="B1169" s="62">
        <v>13707</v>
      </c>
      <c r="C1169" s="61" t="s">
        <v>1702</v>
      </c>
      <c r="D1169" s="61" t="s">
        <v>7555</v>
      </c>
      <c r="E1169" s="61" t="s">
        <v>7569</v>
      </c>
      <c r="F1169" s="61" t="s">
        <v>6224</v>
      </c>
      <c r="G1169" s="62" t="s">
        <v>1702</v>
      </c>
      <c r="H1169" s="61" t="s">
        <v>231</v>
      </c>
      <c r="I1169" s="61" t="s">
        <v>1675</v>
      </c>
      <c r="J1169" s="61" t="s">
        <v>6327</v>
      </c>
      <c r="K1169" s="61" t="s">
        <v>7569</v>
      </c>
      <c r="L1169" s="61" t="s">
        <v>2032</v>
      </c>
      <c r="M1169" s="61" t="s">
        <v>1702</v>
      </c>
      <c r="N1169" s="61" t="s">
        <v>1702</v>
      </c>
      <c r="O1169" s="61" t="s">
        <v>1947</v>
      </c>
      <c r="P1169" s="61">
        <v>0.6</v>
      </c>
      <c r="Q1169" s="61">
        <v>70</v>
      </c>
      <c r="R1169" s="61">
        <v>0</v>
      </c>
      <c r="S1169" s="61" t="s">
        <v>7570</v>
      </c>
      <c r="T1169" s="61" t="s">
        <v>7570</v>
      </c>
      <c r="U1169" s="61" t="s">
        <v>2041</v>
      </c>
      <c r="V1169" s="61" t="s">
        <v>7571</v>
      </c>
      <c r="W1169" s="61" t="s">
        <v>1955</v>
      </c>
      <c r="X1169" s="61" t="s">
        <v>1447</v>
      </c>
      <c r="Y1169" s="61" t="s">
        <v>6314</v>
      </c>
      <c r="Z1169" s="62">
        <v>1</v>
      </c>
      <c r="AA1169" s="61">
        <v>152</v>
      </c>
      <c r="AB1169" s="62">
        <v>1</v>
      </c>
      <c r="AC1169" s="61">
        <v>152</v>
      </c>
      <c r="AD1169" s="62">
        <v>1</v>
      </c>
      <c r="AE1169" s="61">
        <v>152</v>
      </c>
      <c r="AF1169" s="61" t="s">
        <v>2649</v>
      </c>
      <c r="AG1169" s="61" t="s">
        <v>1958</v>
      </c>
      <c r="AH1169" s="61" t="s">
        <v>1702</v>
      </c>
      <c r="AI1169" s="61">
        <v>0</v>
      </c>
      <c r="AJ1169" s="61" t="s">
        <v>6849</v>
      </c>
      <c r="AK1169" s="62">
        <v>2026</v>
      </c>
      <c r="AL1169" s="62">
        <v>5</v>
      </c>
      <c r="AM1169" s="62">
        <v>0</v>
      </c>
      <c r="AN1169" s="62">
        <v>0</v>
      </c>
      <c r="AO1169" s="62">
        <v>14</v>
      </c>
      <c r="AP1169" s="61" t="s">
        <v>231</v>
      </c>
      <c r="AQ1169" s="61" t="s">
        <v>1221</v>
      </c>
      <c r="AR1169" s="61" t="s">
        <v>5697</v>
      </c>
      <c r="AS1169" s="61" t="s">
        <v>7528</v>
      </c>
      <c r="AT1169" s="61" t="s">
        <v>1702</v>
      </c>
      <c r="AU1169" s="61" t="b">
        <v>0</v>
      </c>
      <c r="AV1169" s="61" t="b">
        <v>0</v>
      </c>
      <c r="AW1169" s="61" t="s">
        <v>1702</v>
      </c>
      <c r="AX1169" s="61" t="s">
        <v>1702</v>
      </c>
      <c r="AY1169" s="61">
        <v>0</v>
      </c>
      <c r="AZ1169" s="61">
        <v>0</v>
      </c>
      <c r="BA1169" s="61">
        <v>0</v>
      </c>
      <c r="BB1169" s="61" t="s">
        <v>6601</v>
      </c>
      <c r="BC1169" s="61">
        <v>1</v>
      </c>
      <c r="BD1169" s="61" t="b">
        <v>0</v>
      </c>
      <c r="BH1169" s="47" t="str">
        <f t="shared" si="37"/>
        <v>SGCC</v>
      </c>
      <c r="BI1169" s="47" t="str">
        <f t="shared" si="36"/>
        <v>Z08</v>
      </c>
      <c r="BJ1169" s="47">
        <v>1219</v>
      </c>
    </row>
    <row r="1170" spans="1:62" hidden="1">
      <c r="A1170" s="61" t="b">
        <v>0</v>
      </c>
      <c r="B1170" s="62">
        <v>13708</v>
      </c>
      <c r="C1170" s="61" t="s">
        <v>1702</v>
      </c>
      <c r="D1170" s="61" t="s">
        <v>7555</v>
      </c>
      <c r="E1170" s="61" t="s">
        <v>7572</v>
      </c>
      <c r="F1170" s="61" t="s">
        <v>6256</v>
      </c>
      <c r="G1170" s="62" t="s">
        <v>1702</v>
      </c>
      <c r="H1170" s="61" t="s">
        <v>1592</v>
      </c>
      <c r="I1170" s="61" t="s">
        <v>1675</v>
      </c>
      <c r="J1170" s="61" t="s">
        <v>6327</v>
      </c>
      <c r="K1170" s="61" t="s">
        <v>7572</v>
      </c>
      <c r="L1170" s="61" t="s">
        <v>2032</v>
      </c>
      <c r="M1170" s="61" t="s">
        <v>1702</v>
      </c>
      <c r="N1170" s="61" t="s">
        <v>1702</v>
      </c>
      <c r="O1170" s="61" t="s">
        <v>1947</v>
      </c>
      <c r="P1170" s="61">
        <v>0.6</v>
      </c>
      <c r="Q1170" s="61">
        <v>200</v>
      </c>
      <c r="R1170" s="61">
        <v>0</v>
      </c>
      <c r="S1170" s="61" t="s">
        <v>5231</v>
      </c>
      <c r="T1170" s="61" t="s">
        <v>5231</v>
      </c>
      <c r="U1170" s="61" t="s">
        <v>2041</v>
      </c>
      <c r="V1170" s="61" t="s">
        <v>7573</v>
      </c>
      <c r="W1170" s="61" t="s">
        <v>1955</v>
      </c>
      <c r="X1170" s="61" t="s">
        <v>1447</v>
      </c>
      <c r="Y1170" s="61" t="s">
        <v>6314</v>
      </c>
      <c r="Z1170" s="62">
        <v>1</v>
      </c>
      <c r="AA1170" s="61">
        <v>580</v>
      </c>
      <c r="AB1170" s="62">
        <v>1</v>
      </c>
      <c r="AC1170" s="61">
        <v>580</v>
      </c>
      <c r="AD1170" s="62">
        <v>1</v>
      </c>
      <c r="AE1170" s="61">
        <v>580</v>
      </c>
      <c r="AF1170" s="61" t="s">
        <v>2237</v>
      </c>
      <c r="AG1170" s="61" t="s">
        <v>1958</v>
      </c>
      <c r="AH1170" s="61" t="s">
        <v>1702</v>
      </c>
      <c r="AI1170" s="61">
        <v>0</v>
      </c>
      <c r="AJ1170" s="61" t="s">
        <v>6222</v>
      </c>
      <c r="AK1170" s="62">
        <v>2026</v>
      </c>
      <c r="AL1170" s="62">
        <v>5</v>
      </c>
      <c r="AM1170" s="62">
        <v>0</v>
      </c>
      <c r="AN1170" s="62">
        <v>0</v>
      </c>
      <c r="AO1170" s="62">
        <v>13</v>
      </c>
      <c r="AP1170" s="61" t="s">
        <v>1592</v>
      </c>
      <c r="AQ1170" s="61" t="s">
        <v>1221</v>
      </c>
      <c r="AR1170" s="61" t="s">
        <v>6418</v>
      </c>
      <c r="AS1170" s="61" t="s">
        <v>7528</v>
      </c>
      <c r="AT1170" s="61" t="s">
        <v>1702</v>
      </c>
      <c r="AU1170" s="61" t="b">
        <v>0</v>
      </c>
      <c r="AV1170" s="61" t="b">
        <v>0</v>
      </c>
      <c r="AW1170" s="61" t="s">
        <v>1702</v>
      </c>
      <c r="AX1170" s="61" t="s">
        <v>1702</v>
      </c>
      <c r="AY1170" s="61">
        <v>0</v>
      </c>
      <c r="AZ1170" s="61">
        <v>0</v>
      </c>
      <c r="BA1170" s="61">
        <v>0</v>
      </c>
      <c r="BB1170" s="61" t="s">
        <v>6601</v>
      </c>
      <c r="BC1170" s="61">
        <v>1</v>
      </c>
      <c r="BD1170" s="61" t="b">
        <v>0</v>
      </c>
      <c r="BH1170" s="47" t="str">
        <f t="shared" si="37"/>
        <v>SGCC</v>
      </c>
      <c r="BI1170" s="47" t="str">
        <f t="shared" si="36"/>
        <v>Z08</v>
      </c>
      <c r="BJ1170" s="47">
        <v>1219</v>
      </c>
    </row>
    <row r="1171" spans="1:62" hidden="1">
      <c r="A1171" s="61" t="b">
        <v>0</v>
      </c>
      <c r="B1171" s="62">
        <v>13709</v>
      </c>
      <c r="C1171" s="61" t="s">
        <v>1702</v>
      </c>
      <c r="D1171" s="61" t="s">
        <v>6597</v>
      </c>
      <c r="E1171" s="61" t="s">
        <v>7574</v>
      </c>
      <c r="F1171" s="61" t="s">
        <v>1702</v>
      </c>
      <c r="G1171" s="62" t="s">
        <v>1702</v>
      </c>
      <c r="H1171" s="61" t="s">
        <v>1702</v>
      </c>
      <c r="I1171" s="61" t="s">
        <v>1675</v>
      </c>
      <c r="J1171" s="61" t="s">
        <v>6598</v>
      </c>
      <c r="K1171" s="61" t="s">
        <v>7574</v>
      </c>
      <c r="L1171" s="61" t="s">
        <v>2032</v>
      </c>
      <c r="M1171" s="61" t="s">
        <v>1702</v>
      </c>
      <c r="N1171" s="61" t="s">
        <v>1702</v>
      </c>
      <c r="O1171" s="61" t="s">
        <v>1947</v>
      </c>
      <c r="P1171" s="61">
        <v>0.6</v>
      </c>
      <c r="Q1171" s="61">
        <v>550</v>
      </c>
      <c r="R1171" s="61">
        <v>0</v>
      </c>
      <c r="S1171" s="61" t="s">
        <v>7575</v>
      </c>
      <c r="T1171" s="61" t="s">
        <v>7575</v>
      </c>
      <c r="U1171" s="61" t="s">
        <v>2041</v>
      </c>
      <c r="V1171" s="61" t="s">
        <v>7576</v>
      </c>
      <c r="W1171" s="61" t="s">
        <v>1955</v>
      </c>
      <c r="X1171" s="61" t="s">
        <v>1447</v>
      </c>
      <c r="Y1171" s="61" t="s">
        <v>6314</v>
      </c>
      <c r="Z1171" s="62">
        <v>1</v>
      </c>
      <c r="AA1171" s="61">
        <v>1077</v>
      </c>
      <c r="AB1171" s="62">
        <v>1</v>
      </c>
      <c r="AC1171" s="61">
        <v>1077</v>
      </c>
      <c r="AD1171" s="62">
        <v>1</v>
      </c>
      <c r="AE1171" s="61">
        <v>1077</v>
      </c>
      <c r="AF1171" s="61" t="s">
        <v>4760</v>
      </c>
      <c r="AG1171" s="61" t="s">
        <v>1958</v>
      </c>
      <c r="AH1171" s="61" t="s">
        <v>1702</v>
      </c>
      <c r="AI1171" s="61">
        <v>0</v>
      </c>
      <c r="AJ1171" s="61" t="s">
        <v>6751</v>
      </c>
      <c r="AK1171" s="62">
        <v>2026</v>
      </c>
      <c r="AL1171" s="62">
        <v>5</v>
      </c>
      <c r="AM1171" s="62">
        <v>0</v>
      </c>
      <c r="AN1171" s="62">
        <v>0</v>
      </c>
      <c r="AO1171" s="62">
        <v>2</v>
      </c>
      <c r="AP1171" s="61" t="s">
        <v>1702</v>
      </c>
      <c r="AQ1171" s="61" t="s">
        <v>1702</v>
      </c>
      <c r="AR1171" s="61" t="s">
        <v>1702</v>
      </c>
      <c r="AS1171" s="61" t="s">
        <v>6599</v>
      </c>
      <c r="AT1171" s="61" t="s">
        <v>1702</v>
      </c>
      <c r="AU1171" s="61" t="b">
        <v>0</v>
      </c>
      <c r="AV1171" s="61" t="b">
        <v>0</v>
      </c>
      <c r="AW1171" s="61" t="s">
        <v>1702</v>
      </c>
      <c r="AX1171" s="61" t="s">
        <v>1702</v>
      </c>
      <c r="AY1171" s="61">
        <v>0</v>
      </c>
      <c r="AZ1171" s="61">
        <v>0</v>
      </c>
      <c r="BA1171" s="61">
        <v>0</v>
      </c>
      <c r="BB1171" s="61" t="s">
        <v>6601</v>
      </c>
      <c r="BC1171" s="61">
        <v>1</v>
      </c>
      <c r="BD1171" s="61" t="b">
        <v>0</v>
      </c>
      <c r="BH1171" s="47" t="str">
        <f t="shared" si="37"/>
        <v>SGCC</v>
      </c>
      <c r="BI1171" s="47" t="str">
        <f t="shared" si="36"/>
        <v>Z08</v>
      </c>
      <c r="BJ1171" s="47">
        <v>1219</v>
      </c>
    </row>
    <row r="1172" spans="1:62" hidden="1">
      <c r="A1172" s="61" t="b">
        <v>0</v>
      </c>
      <c r="B1172" s="62">
        <v>13780</v>
      </c>
      <c r="C1172" s="61" t="s">
        <v>1702</v>
      </c>
      <c r="D1172" s="61" t="s">
        <v>7577</v>
      </c>
      <c r="E1172" s="61" t="s">
        <v>7578</v>
      </c>
      <c r="F1172" s="61" t="s">
        <v>6262</v>
      </c>
      <c r="G1172" s="62" t="s">
        <v>1702</v>
      </c>
      <c r="H1172" s="61" t="s">
        <v>819</v>
      </c>
      <c r="I1172" s="61" t="s">
        <v>1675</v>
      </c>
      <c r="J1172" s="61" t="s">
        <v>6423</v>
      </c>
      <c r="K1172" s="61" t="s">
        <v>7578</v>
      </c>
      <c r="L1172" s="61" t="s">
        <v>2032</v>
      </c>
      <c r="M1172" s="61" t="s">
        <v>1894</v>
      </c>
      <c r="N1172" s="61" t="s">
        <v>1702</v>
      </c>
      <c r="O1172" s="61" t="s">
        <v>1947</v>
      </c>
      <c r="P1172" s="61">
        <v>1</v>
      </c>
      <c r="Q1172" s="61">
        <v>200</v>
      </c>
      <c r="R1172" s="61">
        <v>400</v>
      </c>
      <c r="S1172" s="61" t="s">
        <v>2478</v>
      </c>
      <c r="T1172" s="61" t="s">
        <v>2478</v>
      </c>
      <c r="U1172" s="61" t="s">
        <v>2041</v>
      </c>
      <c r="V1172" s="61" t="s">
        <v>7579</v>
      </c>
      <c r="W1172" s="61" t="s">
        <v>1938</v>
      </c>
      <c r="X1172" s="61" t="s">
        <v>1447</v>
      </c>
      <c r="Y1172" s="61" t="s">
        <v>6394</v>
      </c>
      <c r="Z1172" s="62">
        <v>500</v>
      </c>
      <c r="AA1172" s="61">
        <v>315</v>
      </c>
      <c r="AB1172" s="62">
        <v>500</v>
      </c>
      <c r="AC1172" s="61">
        <v>315</v>
      </c>
      <c r="AD1172" s="62">
        <v>500</v>
      </c>
      <c r="AE1172" s="61">
        <v>315</v>
      </c>
      <c r="AF1172" s="61" t="s">
        <v>2037</v>
      </c>
      <c r="AG1172" s="61" t="s">
        <v>1959</v>
      </c>
      <c r="AH1172" s="61" t="s">
        <v>1702</v>
      </c>
      <c r="AI1172" s="61">
        <v>0</v>
      </c>
      <c r="AJ1172" s="61" t="s">
        <v>6296</v>
      </c>
      <c r="AK1172" s="62">
        <v>2026</v>
      </c>
      <c r="AL1172" s="62">
        <v>5</v>
      </c>
      <c r="AM1172" s="62">
        <v>0</v>
      </c>
      <c r="AN1172" s="62">
        <v>0</v>
      </c>
      <c r="AO1172" s="62">
        <v>9</v>
      </c>
      <c r="AP1172" s="61" t="s">
        <v>819</v>
      </c>
      <c r="AQ1172" s="61" t="s">
        <v>1221</v>
      </c>
      <c r="AR1172" s="61" t="s">
        <v>2479</v>
      </c>
      <c r="AS1172" s="61" t="s">
        <v>6618</v>
      </c>
      <c r="AT1172" s="61" t="s">
        <v>1702</v>
      </c>
      <c r="AU1172" s="61" t="b">
        <v>0</v>
      </c>
      <c r="AV1172" s="61" t="b">
        <v>0</v>
      </c>
      <c r="AW1172" s="61" t="s">
        <v>1702</v>
      </c>
      <c r="AX1172" s="61" t="s">
        <v>1702</v>
      </c>
      <c r="AY1172" s="61">
        <v>0</v>
      </c>
      <c r="AZ1172" s="61">
        <v>0</v>
      </c>
      <c r="BA1172" s="61">
        <v>0</v>
      </c>
      <c r="BB1172" s="61" t="s">
        <v>4941</v>
      </c>
      <c r="BC1172" s="61">
        <v>4</v>
      </c>
      <c r="BD1172" s="61" t="b">
        <v>0</v>
      </c>
      <c r="BH1172" s="47" t="s">
        <v>1197</v>
      </c>
      <c r="BI1172" s="47" t="str">
        <f t="shared" si="36"/>
        <v>Z08</v>
      </c>
      <c r="BJ1172" s="47">
        <v>1219</v>
      </c>
    </row>
    <row r="1173" spans="1:62" hidden="1">
      <c r="A1173" s="61" t="b">
        <v>0</v>
      </c>
      <c r="B1173" s="62">
        <v>13781</v>
      </c>
      <c r="C1173" s="61" t="s">
        <v>1702</v>
      </c>
      <c r="D1173" s="61" t="s">
        <v>7577</v>
      </c>
      <c r="E1173" s="61" t="s">
        <v>7580</v>
      </c>
      <c r="F1173" s="61" t="s">
        <v>6262</v>
      </c>
      <c r="G1173" s="62" t="s">
        <v>1702</v>
      </c>
      <c r="H1173" s="61" t="s">
        <v>819</v>
      </c>
      <c r="I1173" s="61" t="s">
        <v>1675</v>
      </c>
      <c r="J1173" s="61" t="s">
        <v>6423</v>
      </c>
      <c r="K1173" s="61" t="s">
        <v>7580</v>
      </c>
      <c r="L1173" s="61" t="s">
        <v>2032</v>
      </c>
      <c r="M1173" s="61" t="s">
        <v>1894</v>
      </c>
      <c r="N1173" s="61" t="s">
        <v>1702</v>
      </c>
      <c r="O1173" s="61" t="s">
        <v>1947</v>
      </c>
      <c r="P1173" s="61">
        <v>1</v>
      </c>
      <c r="Q1173" s="61">
        <v>200</v>
      </c>
      <c r="R1173" s="61">
        <v>400</v>
      </c>
      <c r="S1173" s="61" t="s">
        <v>2478</v>
      </c>
      <c r="T1173" s="61" t="s">
        <v>2478</v>
      </c>
      <c r="U1173" s="61" t="s">
        <v>2041</v>
      </c>
      <c r="V1173" s="61" t="s">
        <v>7579</v>
      </c>
      <c r="W1173" s="61" t="s">
        <v>1938</v>
      </c>
      <c r="X1173" s="61" t="s">
        <v>1447</v>
      </c>
      <c r="Y1173" s="61" t="s">
        <v>6394</v>
      </c>
      <c r="Z1173" s="62">
        <v>500</v>
      </c>
      <c r="AA1173" s="61">
        <v>315</v>
      </c>
      <c r="AB1173" s="62">
        <v>500</v>
      </c>
      <c r="AC1173" s="61">
        <v>315</v>
      </c>
      <c r="AD1173" s="62">
        <v>500</v>
      </c>
      <c r="AE1173" s="61">
        <v>315</v>
      </c>
      <c r="AF1173" s="61" t="s">
        <v>2037</v>
      </c>
      <c r="AG1173" s="61" t="s">
        <v>1959</v>
      </c>
      <c r="AH1173" s="61" t="s">
        <v>1702</v>
      </c>
      <c r="AI1173" s="61">
        <v>0</v>
      </c>
      <c r="AJ1173" s="61" t="s">
        <v>6296</v>
      </c>
      <c r="AK1173" s="62">
        <v>2026</v>
      </c>
      <c r="AL1173" s="62">
        <v>5</v>
      </c>
      <c r="AM1173" s="62">
        <v>0</v>
      </c>
      <c r="AN1173" s="62">
        <v>0</v>
      </c>
      <c r="AO1173" s="62">
        <v>9</v>
      </c>
      <c r="AP1173" s="61" t="s">
        <v>819</v>
      </c>
      <c r="AQ1173" s="61" t="s">
        <v>1221</v>
      </c>
      <c r="AR1173" s="61" t="s">
        <v>2479</v>
      </c>
      <c r="AS1173" s="61" t="s">
        <v>6618</v>
      </c>
      <c r="AT1173" s="61" t="s">
        <v>1702</v>
      </c>
      <c r="AU1173" s="61" t="b">
        <v>0</v>
      </c>
      <c r="AV1173" s="61" t="b">
        <v>0</v>
      </c>
      <c r="AW1173" s="61" t="s">
        <v>1702</v>
      </c>
      <c r="AX1173" s="61" t="s">
        <v>1702</v>
      </c>
      <c r="AY1173" s="61">
        <v>0</v>
      </c>
      <c r="AZ1173" s="61">
        <v>0</v>
      </c>
      <c r="BA1173" s="61">
        <v>0</v>
      </c>
      <c r="BB1173" s="61" t="s">
        <v>4941</v>
      </c>
      <c r="BC1173" s="61">
        <v>4</v>
      </c>
      <c r="BD1173" s="61" t="b">
        <v>0</v>
      </c>
      <c r="BH1173" s="47" t="s">
        <v>1197</v>
      </c>
      <c r="BI1173" s="47" t="str">
        <f t="shared" si="36"/>
        <v>Z08</v>
      </c>
      <c r="BJ1173" s="47">
        <v>1219</v>
      </c>
    </row>
    <row r="1174" spans="1:62" hidden="1">
      <c r="A1174" s="61" t="b">
        <v>0</v>
      </c>
      <c r="B1174" s="62">
        <v>13782</v>
      </c>
      <c r="C1174" s="61" t="s">
        <v>1702</v>
      </c>
      <c r="D1174" s="61" t="s">
        <v>7577</v>
      </c>
      <c r="E1174" s="61" t="s">
        <v>6459</v>
      </c>
      <c r="F1174" s="61" t="s">
        <v>6264</v>
      </c>
      <c r="G1174" s="62">
        <v>15</v>
      </c>
      <c r="H1174" s="61" t="s">
        <v>616</v>
      </c>
      <c r="I1174" s="61" t="s">
        <v>1675</v>
      </c>
      <c r="J1174" s="61" t="s">
        <v>6423</v>
      </c>
      <c r="K1174" s="61" t="s">
        <v>6459</v>
      </c>
      <c r="L1174" s="61" t="s">
        <v>2032</v>
      </c>
      <c r="M1174" s="61" t="s">
        <v>1894</v>
      </c>
      <c r="N1174" s="61" t="s">
        <v>1702</v>
      </c>
      <c r="O1174" s="61" t="s">
        <v>1947</v>
      </c>
      <c r="P1174" s="61">
        <v>1</v>
      </c>
      <c r="Q1174" s="61">
        <v>222</v>
      </c>
      <c r="R1174" s="61">
        <v>1220</v>
      </c>
      <c r="S1174" s="61" t="s">
        <v>2283</v>
      </c>
      <c r="T1174" s="61" t="s">
        <v>2283</v>
      </c>
      <c r="U1174" s="61" t="s">
        <v>2041</v>
      </c>
      <c r="V1174" s="61" t="s">
        <v>7581</v>
      </c>
      <c r="W1174" s="61" t="s">
        <v>1938</v>
      </c>
      <c r="X1174" s="61" t="s">
        <v>1447</v>
      </c>
      <c r="Y1174" s="61" t="s">
        <v>6394</v>
      </c>
      <c r="Z1174" s="62">
        <v>100</v>
      </c>
      <c r="AA1174" s="61">
        <v>225</v>
      </c>
      <c r="AB1174" s="62">
        <v>100</v>
      </c>
      <c r="AC1174" s="61">
        <v>225</v>
      </c>
      <c r="AD1174" s="62">
        <v>100</v>
      </c>
      <c r="AE1174" s="61">
        <v>225</v>
      </c>
      <c r="AF1174" s="61" t="s">
        <v>2642</v>
      </c>
      <c r="AG1174" s="61" t="s">
        <v>1959</v>
      </c>
      <c r="AH1174" s="61" t="s">
        <v>1702</v>
      </c>
      <c r="AI1174" s="61">
        <v>0</v>
      </c>
      <c r="AJ1174" s="61" t="s">
        <v>6724</v>
      </c>
      <c r="AK1174" s="62">
        <v>2026</v>
      </c>
      <c r="AL1174" s="62">
        <v>5</v>
      </c>
      <c r="AM1174" s="62">
        <v>0</v>
      </c>
      <c r="AN1174" s="62">
        <v>0</v>
      </c>
      <c r="AO1174" s="62">
        <v>11</v>
      </c>
      <c r="AP1174" s="61" t="s">
        <v>616</v>
      </c>
      <c r="AQ1174" s="61" t="s">
        <v>1221</v>
      </c>
      <c r="AR1174" s="61" t="s">
        <v>2285</v>
      </c>
      <c r="AS1174" s="61" t="s">
        <v>6618</v>
      </c>
      <c r="AT1174" s="61" t="s">
        <v>6458</v>
      </c>
      <c r="AU1174" s="61" t="b">
        <v>0</v>
      </c>
      <c r="AV1174" s="61" t="b">
        <v>0</v>
      </c>
      <c r="AW1174" s="61" t="s">
        <v>1702</v>
      </c>
      <c r="AX1174" s="61" t="s">
        <v>1702</v>
      </c>
      <c r="AY1174" s="61">
        <v>0</v>
      </c>
      <c r="AZ1174" s="61">
        <v>0</v>
      </c>
      <c r="BA1174" s="61">
        <v>0</v>
      </c>
      <c r="BB1174" s="61" t="s">
        <v>4941</v>
      </c>
      <c r="BC1174" s="61">
        <v>4</v>
      </c>
      <c r="BD1174" s="61" t="b">
        <v>0</v>
      </c>
      <c r="BH1174" s="47" t="s">
        <v>1197</v>
      </c>
      <c r="BI1174" s="47" t="str">
        <f t="shared" si="36"/>
        <v>Z08</v>
      </c>
      <c r="BJ1174" s="47">
        <v>1219</v>
      </c>
    </row>
    <row r="1175" spans="1:62" hidden="1">
      <c r="A1175" s="61" t="b">
        <v>0</v>
      </c>
      <c r="B1175" s="62">
        <v>13783</v>
      </c>
      <c r="C1175" s="61" t="s">
        <v>1702</v>
      </c>
      <c r="D1175" s="61" t="s">
        <v>7577</v>
      </c>
      <c r="E1175" s="61" t="s">
        <v>6460</v>
      </c>
      <c r="F1175" s="61" t="s">
        <v>6264</v>
      </c>
      <c r="G1175" s="62">
        <v>14</v>
      </c>
      <c r="H1175" s="61" t="s">
        <v>616</v>
      </c>
      <c r="I1175" s="61" t="s">
        <v>1675</v>
      </c>
      <c r="J1175" s="61" t="s">
        <v>6423</v>
      </c>
      <c r="K1175" s="61" t="s">
        <v>6460</v>
      </c>
      <c r="L1175" s="61" t="s">
        <v>2032</v>
      </c>
      <c r="M1175" s="61" t="s">
        <v>1894</v>
      </c>
      <c r="N1175" s="61" t="s">
        <v>1702</v>
      </c>
      <c r="O1175" s="61" t="s">
        <v>1947</v>
      </c>
      <c r="P1175" s="61">
        <v>1</v>
      </c>
      <c r="Q1175" s="61">
        <v>222</v>
      </c>
      <c r="R1175" s="61">
        <v>1220</v>
      </c>
      <c r="S1175" s="61" t="s">
        <v>2283</v>
      </c>
      <c r="T1175" s="61" t="s">
        <v>2283</v>
      </c>
      <c r="U1175" s="61" t="s">
        <v>2041</v>
      </c>
      <c r="V1175" s="61" t="s">
        <v>7581</v>
      </c>
      <c r="W1175" s="61" t="s">
        <v>1938</v>
      </c>
      <c r="X1175" s="61" t="s">
        <v>1447</v>
      </c>
      <c r="Y1175" s="61" t="s">
        <v>6394</v>
      </c>
      <c r="Z1175" s="62">
        <v>100</v>
      </c>
      <c r="AA1175" s="61">
        <v>225</v>
      </c>
      <c r="AB1175" s="62">
        <v>100</v>
      </c>
      <c r="AC1175" s="61">
        <v>225</v>
      </c>
      <c r="AD1175" s="62">
        <v>100</v>
      </c>
      <c r="AE1175" s="61">
        <v>225</v>
      </c>
      <c r="AF1175" s="61" t="s">
        <v>2642</v>
      </c>
      <c r="AG1175" s="61" t="s">
        <v>1959</v>
      </c>
      <c r="AH1175" s="61" t="s">
        <v>1702</v>
      </c>
      <c r="AI1175" s="61">
        <v>0</v>
      </c>
      <c r="AJ1175" s="61" t="s">
        <v>6724</v>
      </c>
      <c r="AK1175" s="62">
        <v>2026</v>
      </c>
      <c r="AL1175" s="62">
        <v>5</v>
      </c>
      <c r="AM1175" s="62">
        <v>0</v>
      </c>
      <c r="AN1175" s="62">
        <v>0</v>
      </c>
      <c r="AO1175" s="62">
        <v>11</v>
      </c>
      <c r="AP1175" s="61" t="s">
        <v>616</v>
      </c>
      <c r="AQ1175" s="61" t="s">
        <v>1221</v>
      </c>
      <c r="AR1175" s="61" t="s">
        <v>2285</v>
      </c>
      <c r="AS1175" s="61" t="s">
        <v>6618</v>
      </c>
      <c r="AT1175" s="61" t="s">
        <v>6458</v>
      </c>
      <c r="AU1175" s="61" t="b">
        <v>0</v>
      </c>
      <c r="AV1175" s="61" t="b">
        <v>0</v>
      </c>
      <c r="AW1175" s="61" t="s">
        <v>1702</v>
      </c>
      <c r="AX1175" s="61" t="s">
        <v>1702</v>
      </c>
      <c r="AY1175" s="61">
        <v>0</v>
      </c>
      <c r="AZ1175" s="61">
        <v>0</v>
      </c>
      <c r="BA1175" s="61">
        <v>0</v>
      </c>
      <c r="BB1175" s="61" t="s">
        <v>4941</v>
      </c>
      <c r="BC1175" s="61">
        <v>4</v>
      </c>
      <c r="BD1175" s="61" t="b">
        <v>0</v>
      </c>
      <c r="BH1175" s="47" t="s">
        <v>1197</v>
      </c>
      <c r="BI1175" s="47" t="str">
        <f t="shared" si="36"/>
        <v>Z08</v>
      </c>
      <c r="BJ1175" s="47">
        <v>1219</v>
      </c>
    </row>
    <row r="1176" spans="1:62" hidden="1">
      <c r="A1176" s="61" t="b">
        <v>0</v>
      </c>
      <c r="B1176" s="62">
        <v>13784</v>
      </c>
      <c r="C1176" s="61" t="s">
        <v>1702</v>
      </c>
      <c r="D1176" s="61" t="s">
        <v>7577</v>
      </c>
      <c r="E1176" s="61" t="s">
        <v>6461</v>
      </c>
      <c r="F1176" s="61" t="s">
        <v>6208</v>
      </c>
      <c r="G1176" s="62">
        <v>2</v>
      </c>
      <c r="H1176" s="61" t="s">
        <v>616</v>
      </c>
      <c r="I1176" s="61" t="s">
        <v>1675</v>
      </c>
      <c r="J1176" s="61" t="s">
        <v>6423</v>
      </c>
      <c r="K1176" s="61" t="s">
        <v>6461</v>
      </c>
      <c r="L1176" s="61" t="s">
        <v>2032</v>
      </c>
      <c r="M1176" s="61" t="s">
        <v>1894</v>
      </c>
      <c r="N1176" s="61" t="s">
        <v>1702</v>
      </c>
      <c r="O1176" s="61" t="s">
        <v>1947</v>
      </c>
      <c r="P1176" s="61">
        <v>1</v>
      </c>
      <c r="Q1176" s="61">
        <v>222</v>
      </c>
      <c r="R1176" s="61">
        <v>1220</v>
      </c>
      <c r="S1176" s="61" t="s">
        <v>2283</v>
      </c>
      <c r="T1176" s="61" t="s">
        <v>2283</v>
      </c>
      <c r="U1176" s="61" t="s">
        <v>2041</v>
      </c>
      <c r="V1176" s="61" t="s">
        <v>7581</v>
      </c>
      <c r="W1176" s="61" t="s">
        <v>1938</v>
      </c>
      <c r="X1176" s="61" t="s">
        <v>1447</v>
      </c>
      <c r="Y1176" s="61" t="s">
        <v>6394</v>
      </c>
      <c r="Z1176" s="62">
        <v>87</v>
      </c>
      <c r="AA1176" s="61">
        <v>186</v>
      </c>
      <c r="AB1176" s="62">
        <v>87</v>
      </c>
      <c r="AC1176" s="61">
        <v>186</v>
      </c>
      <c r="AD1176" s="62">
        <v>87</v>
      </c>
      <c r="AE1176" s="61">
        <v>186</v>
      </c>
      <c r="AF1176" s="61" t="s">
        <v>2642</v>
      </c>
      <c r="AG1176" s="61" t="s">
        <v>1959</v>
      </c>
      <c r="AH1176" s="61" t="s">
        <v>1702</v>
      </c>
      <c r="AI1176" s="61">
        <v>0</v>
      </c>
      <c r="AJ1176" s="61" t="s">
        <v>6724</v>
      </c>
      <c r="AK1176" s="62">
        <v>2026</v>
      </c>
      <c r="AL1176" s="62">
        <v>5</v>
      </c>
      <c r="AM1176" s="62">
        <v>0</v>
      </c>
      <c r="AN1176" s="62">
        <v>0</v>
      </c>
      <c r="AO1176" s="62">
        <v>11</v>
      </c>
      <c r="AP1176" s="61" t="s">
        <v>616</v>
      </c>
      <c r="AQ1176" s="61" t="s">
        <v>1221</v>
      </c>
      <c r="AR1176" s="61" t="s">
        <v>2285</v>
      </c>
      <c r="AS1176" s="61" t="s">
        <v>6618</v>
      </c>
      <c r="AT1176" s="61" t="s">
        <v>6458</v>
      </c>
      <c r="AU1176" s="61" t="b">
        <v>0</v>
      </c>
      <c r="AV1176" s="61" t="b">
        <v>0</v>
      </c>
      <c r="AW1176" s="61" t="s">
        <v>1702</v>
      </c>
      <c r="AX1176" s="61" t="s">
        <v>1702</v>
      </c>
      <c r="AY1176" s="61">
        <v>0</v>
      </c>
      <c r="AZ1176" s="61">
        <v>0</v>
      </c>
      <c r="BA1176" s="61">
        <v>0</v>
      </c>
      <c r="BB1176" s="61" t="s">
        <v>4941</v>
      </c>
      <c r="BC1176" s="61">
        <v>4</v>
      </c>
      <c r="BD1176" s="61" t="b">
        <v>0</v>
      </c>
      <c r="BH1176" s="47" t="s">
        <v>1197</v>
      </c>
      <c r="BI1176" s="47" t="str">
        <f t="shared" si="36"/>
        <v>Z08</v>
      </c>
      <c r="BJ1176" s="47">
        <v>1219</v>
      </c>
    </row>
    <row r="1177" spans="1:62" hidden="1">
      <c r="A1177" s="61" t="b">
        <v>0</v>
      </c>
      <c r="B1177" s="62">
        <v>13785</v>
      </c>
      <c r="C1177" s="61" t="s">
        <v>1702</v>
      </c>
      <c r="D1177" s="61" t="s">
        <v>7577</v>
      </c>
      <c r="E1177" s="61" t="s">
        <v>7582</v>
      </c>
      <c r="F1177" s="61" t="s">
        <v>7583</v>
      </c>
      <c r="G1177" s="62" t="s">
        <v>1702</v>
      </c>
      <c r="H1177" s="61" t="s">
        <v>618</v>
      </c>
      <c r="I1177" s="61" t="s">
        <v>1675</v>
      </c>
      <c r="J1177" s="61" t="s">
        <v>6423</v>
      </c>
      <c r="K1177" s="61" t="s">
        <v>7582</v>
      </c>
      <c r="L1177" s="61" t="s">
        <v>2032</v>
      </c>
      <c r="M1177" s="61" t="s">
        <v>1894</v>
      </c>
      <c r="N1177" s="61" t="s">
        <v>1702</v>
      </c>
      <c r="O1177" s="61" t="s">
        <v>1947</v>
      </c>
      <c r="P1177" s="61">
        <v>1</v>
      </c>
      <c r="Q1177" s="61">
        <v>222</v>
      </c>
      <c r="R1177" s="61">
        <v>1220</v>
      </c>
      <c r="S1177" s="61" t="s">
        <v>2283</v>
      </c>
      <c r="T1177" s="61" t="s">
        <v>2283</v>
      </c>
      <c r="U1177" s="61" t="s">
        <v>2041</v>
      </c>
      <c r="V1177" s="61" t="s">
        <v>7581</v>
      </c>
      <c r="W1177" s="61" t="s">
        <v>1938</v>
      </c>
      <c r="X1177" s="61" t="s">
        <v>1447</v>
      </c>
      <c r="Y1177" s="61" t="s">
        <v>6394</v>
      </c>
      <c r="Z1177" s="62">
        <v>2</v>
      </c>
      <c r="AA1177" s="61">
        <v>5</v>
      </c>
      <c r="AB1177" s="62">
        <v>2</v>
      </c>
      <c r="AC1177" s="61">
        <v>5</v>
      </c>
      <c r="AD1177" s="62">
        <v>2</v>
      </c>
      <c r="AE1177" s="61">
        <v>5</v>
      </c>
      <c r="AF1177" s="61" t="s">
        <v>2369</v>
      </c>
      <c r="AG1177" s="61" t="s">
        <v>1959</v>
      </c>
      <c r="AH1177" s="61" t="s">
        <v>1702</v>
      </c>
      <c r="AI1177" s="61">
        <v>0</v>
      </c>
      <c r="AJ1177" s="61" t="s">
        <v>6724</v>
      </c>
      <c r="AK1177" s="62">
        <v>2026</v>
      </c>
      <c r="AL1177" s="62">
        <v>5</v>
      </c>
      <c r="AM1177" s="62">
        <v>0</v>
      </c>
      <c r="AN1177" s="62">
        <v>0</v>
      </c>
      <c r="AO1177" s="62">
        <v>11</v>
      </c>
      <c r="AP1177" s="61" t="s">
        <v>618</v>
      </c>
      <c r="AQ1177" s="61" t="s">
        <v>1221</v>
      </c>
      <c r="AR1177" s="61" t="s">
        <v>2285</v>
      </c>
      <c r="AS1177" s="61" t="s">
        <v>6618</v>
      </c>
      <c r="AT1177" s="61" t="s">
        <v>1702</v>
      </c>
      <c r="AU1177" s="61" t="b">
        <v>0</v>
      </c>
      <c r="AV1177" s="61" t="b">
        <v>0</v>
      </c>
      <c r="AW1177" s="61" t="s">
        <v>1702</v>
      </c>
      <c r="AX1177" s="61" t="s">
        <v>1702</v>
      </c>
      <c r="AY1177" s="61">
        <v>0</v>
      </c>
      <c r="AZ1177" s="61">
        <v>0</v>
      </c>
      <c r="BA1177" s="61">
        <v>0</v>
      </c>
      <c r="BB1177" s="61" t="s">
        <v>4941</v>
      </c>
      <c r="BC1177" s="61">
        <v>4</v>
      </c>
      <c r="BD1177" s="61" t="b">
        <v>0</v>
      </c>
      <c r="BH1177" s="47" t="s">
        <v>1197</v>
      </c>
      <c r="BI1177" s="47" t="str">
        <f t="shared" si="36"/>
        <v>Z08</v>
      </c>
      <c r="BJ1177" s="47">
        <v>1219</v>
      </c>
    </row>
    <row r="1178" spans="1:62" hidden="1">
      <c r="A1178" s="61" t="b">
        <v>0</v>
      </c>
      <c r="B1178" s="62">
        <v>13786</v>
      </c>
      <c r="C1178" s="61" t="s">
        <v>1702</v>
      </c>
      <c r="D1178" s="61" t="s">
        <v>7577</v>
      </c>
      <c r="E1178" s="61" t="s">
        <v>7584</v>
      </c>
      <c r="F1178" s="61" t="s">
        <v>6253</v>
      </c>
      <c r="G1178" s="62" t="s">
        <v>1702</v>
      </c>
      <c r="H1178" s="61" t="s">
        <v>42</v>
      </c>
      <c r="I1178" s="61" t="s">
        <v>1675</v>
      </c>
      <c r="J1178" s="61" t="s">
        <v>6423</v>
      </c>
      <c r="K1178" s="61" t="s">
        <v>7584</v>
      </c>
      <c r="L1178" s="61" t="s">
        <v>2032</v>
      </c>
      <c r="M1178" s="61" t="s">
        <v>1894</v>
      </c>
      <c r="N1178" s="61" t="s">
        <v>1702</v>
      </c>
      <c r="O1178" s="61" t="s">
        <v>1947</v>
      </c>
      <c r="P1178" s="61">
        <v>1</v>
      </c>
      <c r="Q1178" s="61">
        <v>87</v>
      </c>
      <c r="R1178" s="61">
        <v>960</v>
      </c>
      <c r="S1178" s="61" t="s">
        <v>6434</v>
      </c>
      <c r="T1178" s="61" t="s">
        <v>5747</v>
      </c>
      <c r="U1178" s="61" t="s">
        <v>2041</v>
      </c>
      <c r="V1178" s="61" t="s">
        <v>7585</v>
      </c>
      <c r="W1178" s="61" t="s">
        <v>1938</v>
      </c>
      <c r="X1178" s="61" t="s">
        <v>1447</v>
      </c>
      <c r="Y1178" s="61" t="s">
        <v>6394</v>
      </c>
      <c r="Z1178" s="62">
        <v>84</v>
      </c>
      <c r="AA1178" s="61">
        <v>56</v>
      </c>
      <c r="AB1178" s="62">
        <v>84</v>
      </c>
      <c r="AC1178" s="61">
        <v>56</v>
      </c>
      <c r="AD1178" s="62">
        <v>84</v>
      </c>
      <c r="AE1178" s="61">
        <v>56</v>
      </c>
      <c r="AF1178" s="61" t="s">
        <v>2062</v>
      </c>
      <c r="AG1178" s="61" t="s">
        <v>1959</v>
      </c>
      <c r="AH1178" s="61" t="s">
        <v>1702</v>
      </c>
      <c r="AI1178" s="61">
        <v>0</v>
      </c>
      <c r="AJ1178" s="61" t="s">
        <v>6836</v>
      </c>
      <c r="AK1178" s="62">
        <v>2026</v>
      </c>
      <c r="AL1178" s="62">
        <v>5</v>
      </c>
      <c r="AM1178" s="62">
        <v>0</v>
      </c>
      <c r="AN1178" s="62">
        <v>0</v>
      </c>
      <c r="AO1178" s="62">
        <v>7</v>
      </c>
      <c r="AP1178" s="61" t="s">
        <v>42</v>
      </c>
      <c r="AQ1178" s="61" t="s">
        <v>1221</v>
      </c>
      <c r="AR1178" s="61" t="s">
        <v>5040</v>
      </c>
      <c r="AS1178" s="61" t="s">
        <v>6618</v>
      </c>
      <c r="AT1178" s="61" t="s">
        <v>1702</v>
      </c>
      <c r="AU1178" s="61" t="b">
        <v>0</v>
      </c>
      <c r="AV1178" s="61" t="b">
        <v>0</v>
      </c>
      <c r="AW1178" s="61" t="s">
        <v>1702</v>
      </c>
      <c r="AX1178" s="61" t="s">
        <v>1702</v>
      </c>
      <c r="AY1178" s="61">
        <v>0</v>
      </c>
      <c r="AZ1178" s="61">
        <v>0</v>
      </c>
      <c r="BA1178" s="61">
        <v>0</v>
      </c>
      <c r="BB1178" s="61" t="s">
        <v>4941</v>
      </c>
      <c r="BC1178" s="61">
        <v>4</v>
      </c>
      <c r="BD1178" s="61" t="b">
        <v>0</v>
      </c>
      <c r="BH1178" s="47" t="s">
        <v>1197</v>
      </c>
      <c r="BI1178" s="47" t="str">
        <f t="shared" si="36"/>
        <v>Z08</v>
      </c>
      <c r="BJ1178" s="47">
        <v>1219</v>
      </c>
    </row>
    <row r="1179" spans="1:62" hidden="1">
      <c r="A1179" s="61" t="b">
        <v>0</v>
      </c>
      <c r="B1179" s="62">
        <v>13787</v>
      </c>
      <c r="C1179" s="61" t="s">
        <v>1702</v>
      </c>
      <c r="D1179" s="61" t="s">
        <v>7577</v>
      </c>
      <c r="E1179" s="61" t="s">
        <v>7586</v>
      </c>
      <c r="F1179" s="61" t="s">
        <v>6253</v>
      </c>
      <c r="G1179" s="62" t="s">
        <v>1702</v>
      </c>
      <c r="H1179" s="61" t="s">
        <v>1594</v>
      </c>
      <c r="I1179" s="61" t="s">
        <v>1675</v>
      </c>
      <c r="J1179" s="61" t="s">
        <v>6423</v>
      </c>
      <c r="K1179" s="61" t="s">
        <v>7586</v>
      </c>
      <c r="L1179" s="61" t="s">
        <v>2032</v>
      </c>
      <c r="M1179" s="61" t="s">
        <v>1894</v>
      </c>
      <c r="N1179" s="61" t="s">
        <v>1702</v>
      </c>
      <c r="O1179" s="61" t="s">
        <v>1947</v>
      </c>
      <c r="P1179" s="61">
        <v>1</v>
      </c>
      <c r="Q1179" s="61">
        <v>186</v>
      </c>
      <c r="R1179" s="61">
        <v>669</v>
      </c>
      <c r="S1179" s="61" t="s">
        <v>6355</v>
      </c>
      <c r="T1179" s="61" t="s">
        <v>1702</v>
      </c>
      <c r="U1179" s="61" t="s">
        <v>2041</v>
      </c>
      <c r="V1179" s="61" t="s">
        <v>7587</v>
      </c>
      <c r="W1179" s="61" t="s">
        <v>1938</v>
      </c>
      <c r="X1179" s="61" t="s">
        <v>1447</v>
      </c>
      <c r="Y1179" s="61" t="s">
        <v>6394</v>
      </c>
      <c r="Z1179" s="62">
        <v>103</v>
      </c>
      <c r="AA1179" s="61">
        <v>102</v>
      </c>
      <c r="AB1179" s="62">
        <v>103</v>
      </c>
      <c r="AC1179" s="61">
        <v>102</v>
      </c>
      <c r="AD1179" s="62">
        <v>103</v>
      </c>
      <c r="AE1179" s="61">
        <v>102</v>
      </c>
      <c r="AF1179" s="61" t="s">
        <v>2037</v>
      </c>
      <c r="AG1179" s="61" t="s">
        <v>1959</v>
      </c>
      <c r="AH1179" s="61" t="s">
        <v>1702</v>
      </c>
      <c r="AI1179" s="61">
        <v>0</v>
      </c>
      <c r="AJ1179" s="61" t="s">
        <v>6724</v>
      </c>
      <c r="AK1179" s="62">
        <v>2026</v>
      </c>
      <c r="AL1179" s="62">
        <v>5</v>
      </c>
      <c r="AM1179" s="62">
        <v>0</v>
      </c>
      <c r="AN1179" s="62">
        <v>0</v>
      </c>
      <c r="AO1179" s="62">
        <v>11</v>
      </c>
      <c r="AP1179" s="61" t="s">
        <v>1594</v>
      </c>
      <c r="AQ1179" s="61" t="s">
        <v>1221</v>
      </c>
      <c r="AR1179" s="61" t="s">
        <v>6356</v>
      </c>
      <c r="AS1179" s="61" t="s">
        <v>6618</v>
      </c>
      <c r="AT1179" s="61" t="s">
        <v>1702</v>
      </c>
      <c r="AU1179" s="61" t="b">
        <v>0</v>
      </c>
      <c r="AV1179" s="61" t="b">
        <v>0</v>
      </c>
      <c r="AW1179" s="61" t="s">
        <v>1702</v>
      </c>
      <c r="AX1179" s="61" t="s">
        <v>1702</v>
      </c>
      <c r="AY1179" s="61">
        <v>0</v>
      </c>
      <c r="AZ1179" s="61">
        <v>0</v>
      </c>
      <c r="BA1179" s="61">
        <v>0</v>
      </c>
      <c r="BB1179" s="61" t="s">
        <v>4941</v>
      </c>
      <c r="BC1179" s="61">
        <v>4</v>
      </c>
      <c r="BD1179" s="61" t="b">
        <v>0</v>
      </c>
      <c r="BH1179" s="47" t="s">
        <v>1197</v>
      </c>
      <c r="BI1179" s="47" t="str">
        <f t="shared" si="36"/>
        <v>Z08</v>
      </c>
      <c r="BJ1179" s="47">
        <v>1219</v>
      </c>
    </row>
    <row r="1180" spans="1:62" hidden="1">
      <c r="A1180" s="61" t="b">
        <v>0</v>
      </c>
      <c r="B1180" s="62">
        <v>13788</v>
      </c>
      <c r="C1180" s="61" t="s">
        <v>1702</v>
      </c>
      <c r="D1180" s="61" t="s">
        <v>7577</v>
      </c>
      <c r="E1180" s="61" t="s">
        <v>7588</v>
      </c>
      <c r="F1180" s="61" t="s">
        <v>7583</v>
      </c>
      <c r="G1180" s="62" t="s">
        <v>1702</v>
      </c>
      <c r="H1180" s="61" t="s">
        <v>618</v>
      </c>
      <c r="I1180" s="61" t="s">
        <v>1675</v>
      </c>
      <c r="J1180" s="61" t="s">
        <v>6423</v>
      </c>
      <c r="K1180" s="61" t="s">
        <v>7588</v>
      </c>
      <c r="L1180" s="61" t="s">
        <v>2032</v>
      </c>
      <c r="M1180" s="61" t="s">
        <v>1894</v>
      </c>
      <c r="N1180" s="61" t="s">
        <v>1702</v>
      </c>
      <c r="O1180" s="61" t="s">
        <v>1947</v>
      </c>
      <c r="P1180" s="61">
        <v>1</v>
      </c>
      <c r="Q1180" s="61">
        <v>222</v>
      </c>
      <c r="R1180" s="61">
        <v>1220</v>
      </c>
      <c r="S1180" s="61" t="s">
        <v>2283</v>
      </c>
      <c r="T1180" s="61" t="s">
        <v>1702</v>
      </c>
      <c r="U1180" s="61" t="s">
        <v>2041</v>
      </c>
      <c r="V1180" s="61" t="s">
        <v>7581</v>
      </c>
      <c r="W1180" s="61" t="s">
        <v>1938</v>
      </c>
      <c r="X1180" s="61" t="s">
        <v>1447</v>
      </c>
      <c r="Y1180" s="61" t="s">
        <v>6394</v>
      </c>
      <c r="Z1180" s="62">
        <v>100</v>
      </c>
      <c r="AA1180" s="61">
        <v>225</v>
      </c>
      <c r="AB1180" s="62">
        <v>100</v>
      </c>
      <c r="AC1180" s="61">
        <v>225</v>
      </c>
      <c r="AD1180" s="62">
        <v>100</v>
      </c>
      <c r="AE1180" s="61">
        <v>225</v>
      </c>
      <c r="AF1180" s="61" t="s">
        <v>2369</v>
      </c>
      <c r="AG1180" s="61" t="s">
        <v>1959</v>
      </c>
      <c r="AH1180" s="61" t="s">
        <v>1702</v>
      </c>
      <c r="AI1180" s="61">
        <v>0</v>
      </c>
      <c r="AJ1180" s="61" t="s">
        <v>6724</v>
      </c>
      <c r="AK1180" s="62">
        <v>2026</v>
      </c>
      <c r="AL1180" s="62">
        <v>5</v>
      </c>
      <c r="AM1180" s="62">
        <v>0</v>
      </c>
      <c r="AN1180" s="62">
        <v>0</v>
      </c>
      <c r="AO1180" s="62">
        <v>11</v>
      </c>
      <c r="AP1180" s="61" t="s">
        <v>618</v>
      </c>
      <c r="AQ1180" s="61" t="s">
        <v>1221</v>
      </c>
      <c r="AR1180" s="61" t="s">
        <v>2285</v>
      </c>
      <c r="AS1180" s="61" t="s">
        <v>6618</v>
      </c>
      <c r="AT1180" s="61" t="s">
        <v>1702</v>
      </c>
      <c r="AU1180" s="61" t="b">
        <v>0</v>
      </c>
      <c r="AV1180" s="61" t="b">
        <v>0</v>
      </c>
      <c r="AW1180" s="61" t="s">
        <v>1702</v>
      </c>
      <c r="AX1180" s="61" t="s">
        <v>1702</v>
      </c>
      <c r="AY1180" s="61">
        <v>0</v>
      </c>
      <c r="AZ1180" s="61">
        <v>0</v>
      </c>
      <c r="BA1180" s="61">
        <v>0</v>
      </c>
      <c r="BB1180" s="61" t="s">
        <v>4941</v>
      </c>
      <c r="BC1180" s="61">
        <v>4</v>
      </c>
      <c r="BD1180" s="61" t="b">
        <v>0</v>
      </c>
      <c r="BH1180" s="47" t="s">
        <v>1197</v>
      </c>
      <c r="BI1180" s="47" t="str">
        <f t="shared" si="36"/>
        <v>Z08</v>
      </c>
      <c r="BJ1180" s="47">
        <v>1219</v>
      </c>
    </row>
    <row r="1181" spans="1:62" hidden="1">
      <c r="A1181" s="61" t="b">
        <v>0</v>
      </c>
      <c r="B1181" s="62">
        <v>13789</v>
      </c>
      <c r="C1181" s="61" t="s">
        <v>1702</v>
      </c>
      <c r="D1181" s="61" t="s">
        <v>7577</v>
      </c>
      <c r="E1181" s="61" t="s">
        <v>7589</v>
      </c>
      <c r="F1181" s="61" t="s">
        <v>7583</v>
      </c>
      <c r="G1181" s="62" t="s">
        <v>1702</v>
      </c>
      <c r="H1181" s="61" t="s">
        <v>618</v>
      </c>
      <c r="I1181" s="61" t="s">
        <v>1675</v>
      </c>
      <c r="J1181" s="61" t="s">
        <v>6423</v>
      </c>
      <c r="K1181" s="61" t="s">
        <v>7589</v>
      </c>
      <c r="L1181" s="61" t="s">
        <v>2032</v>
      </c>
      <c r="M1181" s="61" t="s">
        <v>1894</v>
      </c>
      <c r="N1181" s="61" t="s">
        <v>1702</v>
      </c>
      <c r="O1181" s="61" t="s">
        <v>1947</v>
      </c>
      <c r="P1181" s="61">
        <v>1</v>
      </c>
      <c r="Q1181" s="61">
        <v>222</v>
      </c>
      <c r="R1181" s="61">
        <v>1220</v>
      </c>
      <c r="S1181" s="61" t="s">
        <v>2283</v>
      </c>
      <c r="T1181" s="61" t="s">
        <v>1702</v>
      </c>
      <c r="U1181" s="61" t="s">
        <v>2041</v>
      </c>
      <c r="V1181" s="61" t="s">
        <v>7581</v>
      </c>
      <c r="W1181" s="61" t="s">
        <v>1938</v>
      </c>
      <c r="X1181" s="61" t="s">
        <v>1447</v>
      </c>
      <c r="Y1181" s="61" t="s">
        <v>6394</v>
      </c>
      <c r="Z1181" s="62">
        <v>41</v>
      </c>
      <c r="AA1181" s="61">
        <v>88</v>
      </c>
      <c r="AB1181" s="62">
        <v>41</v>
      </c>
      <c r="AC1181" s="61">
        <v>88</v>
      </c>
      <c r="AD1181" s="62">
        <v>41</v>
      </c>
      <c r="AE1181" s="61">
        <v>88</v>
      </c>
      <c r="AF1181" s="61" t="s">
        <v>2369</v>
      </c>
      <c r="AG1181" s="61" t="s">
        <v>1959</v>
      </c>
      <c r="AH1181" s="61" t="s">
        <v>1702</v>
      </c>
      <c r="AI1181" s="61">
        <v>0</v>
      </c>
      <c r="AJ1181" s="61" t="s">
        <v>6724</v>
      </c>
      <c r="AK1181" s="62">
        <v>2026</v>
      </c>
      <c r="AL1181" s="62">
        <v>5</v>
      </c>
      <c r="AM1181" s="62">
        <v>0</v>
      </c>
      <c r="AN1181" s="62">
        <v>0</v>
      </c>
      <c r="AO1181" s="62">
        <v>11</v>
      </c>
      <c r="AP1181" s="61" t="s">
        <v>618</v>
      </c>
      <c r="AQ1181" s="61" t="s">
        <v>1221</v>
      </c>
      <c r="AR1181" s="61" t="s">
        <v>2285</v>
      </c>
      <c r="AS1181" s="61" t="s">
        <v>6618</v>
      </c>
      <c r="AT1181" s="61" t="s">
        <v>1702</v>
      </c>
      <c r="AU1181" s="61" t="b">
        <v>0</v>
      </c>
      <c r="AV1181" s="61" t="b">
        <v>0</v>
      </c>
      <c r="AW1181" s="61" t="s">
        <v>1702</v>
      </c>
      <c r="AX1181" s="61" t="s">
        <v>1702</v>
      </c>
      <c r="AY1181" s="61">
        <v>0</v>
      </c>
      <c r="AZ1181" s="61">
        <v>0</v>
      </c>
      <c r="BA1181" s="61">
        <v>0</v>
      </c>
      <c r="BB1181" s="61" t="s">
        <v>4941</v>
      </c>
      <c r="BC1181" s="61">
        <v>4</v>
      </c>
      <c r="BD1181" s="61" t="b">
        <v>0</v>
      </c>
      <c r="BH1181" s="47" t="s">
        <v>1197</v>
      </c>
      <c r="BI1181" s="47" t="str">
        <f t="shared" si="36"/>
        <v>Z08</v>
      </c>
      <c r="BJ1181" s="47">
        <v>1219</v>
      </c>
    </row>
    <row r="1182" spans="1:62" hidden="1">
      <c r="A1182" s="61" t="b">
        <v>0</v>
      </c>
      <c r="B1182" s="62">
        <v>13790</v>
      </c>
      <c r="C1182" s="61" t="s">
        <v>1702</v>
      </c>
      <c r="D1182" s="61" t="s">
        <v>6606</v>
      </c>
      <c r="E1182" s="61" t="s">
        <v>7590</v>
      </c>
      <c r="F1182" s="61" t="s">
        <v>6224</v>
      </c>
      <c r="G1182" s="62" t="s">
        <v>1702</v>
      </c>
      <c r="H1182" s="61" t="s">
        <v>495</v>
      </c>
      <c r="I1182" s="61" t="s">
        <v>1675</v>
      </c>
      <c r="J1182" s="61" t="s">
        <v>6447</v>
      </c>
      <c r="K1182" s="61" t="s">
        <v>7590</v>
      </c>
      <c r="L1182" s="61" t="s">
        <v>2032</v>
      </c>
      <c r="M1182" s="61" t="s">
        <v>1894</v>
      </c>
      <c r="N1182" s="61" t="s">
        <v>1702</v>
      </c>
      <c r="O1182" s="61" t="s">
        <v>1947</v>
      </c>
      <c r="P1182" s="61">
        <v>1</v>
      </c>
      <c r="Q1182" s="61">
        <v>152</v>
      </c>
      <c r="R1182" s="61">
        <v>638</v>
      </c>
      <c r="S1182" s="61" t="s">
        <v>5310</v>
      </c>
      <c r="T1182" s="61" t="s">
        <v>5310</v>
      </c>
      <c r="U1182" s="61" t="s">
        <v>2041</v>
      </c>
      <c r="V1182" s="61" t="s">
        <v>7591</v>
      </c>
      <c r="W1182" s="61" t="s">
        <v>1938</v>
      </c>
      <c r="X1182" s="61" t="s">
        <v>1447</v>
      </c>
      <c r="Y1182" s="61" t="s">
        <v>6394</v>
      </c>
      <c r="Z1182" s="62">
        <v>5</v>
      </c>
      <c r="AA1182" s="61">
        <v>4</v>
      </c>
      <c r="AB1182" s="62">
        <v>5</v>
      </c>
      <c r="AC1182" s="61">
        <v>4</v>
      </c>
      <c r="AD1182" s="62">
        <v>5</v>
      </c>
      <c r="AE1182" s="61">
        <v>4</v>
      </c>
      <c r="AF1182" s="61" t="s">
        <v>2194</v>
      </c>
      <c r="AG1182" s="61" t="s">
        <v>1959</v>
      </c>
      <c r="AH1182" s="61" t="s">
        <v>1702</v>
      </c>
      <c r="AI1182" s="61">
        <v>0</v>
      </c>
      <c r="AJ1182" s="61" t="s">
        <v>6755</v>
      </c>
      <c r="AK1182" s="62">
        <v>2026</v>
      </c>
      <c r="AL1182" s="62">
        <v>5</v>
      </c>
      <c r="AM1182" s="62">
        <v>0</v>
      </c>
      <c r="AN1182" s="62">
        <v>0</v>
      </c>
      <c r="AO1182" s="62">
        <v>6</v>
      </c>
      <c r="AP1182" s="61" t="s">
        <v>495</v>
      </c>
      <c r="AQ1182" s="61" t="s">
        <v>1485</v>
      </c>
      <c r="AR1182" s="61" t="s">
        <v>3487</v>
      </c>
      <c r="AS1182" s="61" t="s">
        <v>6607</v>
      </c>
      <c r="AT1182" s="61" t="s">
        <v>1702</v>
      </c>
      <c r="AU1182" s="61" t="b">
        <v>0</v>
      </c>
      <c r="AV1182" s="61" t="b">
        <v>0</v>
      </c>
      <c r="AW1182" s="61" t="s">
        <v>1702</v>
      </c>
      <c r="AX1182" s="61" t="s">
        <v>1702</v>
      </c>
      <c r="AY1182" s="61">
        <v>0</v>
      </c>
      <c r="AZ1182" s="61">
        <v>0</v>
      </c>
      <c r="BA1182" s="61">
        <v>0</v>
      </c>
      <c r="BB1182" s="61" t="s">
        <v>4941</v>
      </c>
      <c r="BC1182" s="61">
        <v>4</v>
      </c>
      <c r="BD1182" s="61" t="b">
        <v>0</v>
      </c>
      <c r="BH1182" s="47" t="s">
        <v>1197</v>
      </c>
      <c r="BI1182" s="47" t="str">
        <f t="shared" si="36"/>
        <v>Z08</v>
      </c>
      <c r="BJ1182" s="47">
        <v>1219</v>
      </c>
    </row>
    <row r="1183" spans="1:62" hidden="1">
      <c r="A1183" s="61" t="b">
        <v>0</v>
      </c>
      <c r="B1183" s="62">
        <v>13791</v>
      </c>
      <c r="C1183" s="61" t="s">
        <v>1702</v>
      </c>
      <c r="D1183" s="61" t="s">
        <v>6606</v>
      </c>
      <c r="E1183" s="61" t="s">
        <v>7592</v>
      </c>
      <c r="F1183" s="61" t="s">
        <v>6256</v>
      </c>
      <c r="G1183" s="62" t="s">
        <v>1702</v>
      </c>
      <c r="H1183" s="61" t="s">
        <v>984</v>
      </c>
      <c r="I1183" s="61" t="s">
        <v>1675</v>
      </c>
      <c r="J1183" s="61" t="s">
        <v>6447</v>
      </c>
      <c r="K1183" s="61" t="s">
        <v>7592</v>
      </c>
      <c r="L1183" s="61" t="s">
        <v>2032</v>
      </c>
      <c r="M1183" s="61" t="s">
        <v>1894</v>
      </c>
      <c r="N1183" s="61" t="s">
        <v>1702</v>
      </c>
      <c r="O1183" s="61" t="s">
        <v>1947</v>
      </c>
      <c r="P1183" s="61">
        <v>1</v>
      </c>
      <c r="Q1183" s="61">
        <v>435</v>
      </c>
      <c r="R1183" s="61">
        <v>460</v>
      </c>
      <c r="S1183" s="61" t="s">
        <v>5572</v>
      </c>
      <c r="T1183" s="61" t="s">
        <v>5572</v>
      </c>
      <c r="U1183" s="61" t="s">
        <v>2041</v>
      </c>
      <c r="V1183" s="61" t="s">
        <v>7593</v>
      </c>
      <c r="W1183" s="61" t="s">
        <v>1938</v>
      </c>
      <c r="X1183" s="61" t="s">
        <v>1447</v>
      </c>
      <c r="Y1183" s="61" t="s">
        <v>6394</v>
      </c>
      <c r="Z1183" s="62">
        <v>300</v>
      </c>
      <c r="AA1183" s="61">
        <v>473</v>
      </c>
      <c r="AB1183" s="62">
        <v>300</v>
      </c>
      <c r="AC1183" s="61">
        <v>473</v>
      </c>
      <c r="AD1183" s="62">
        <v>300</v>
      </c>
      <c r="AE1183" s="61">
        <v>473</v>
      </c>
      <c r="AF1183" s="61" t="s">
        <v>2410</v>
      </c>
      <c r="AG1183" s="61" t="s">
        <v>1959</v>
      </c>
      <c r="AH1183" s="61" t="s">
        <v>1702</v>
      </c>
      <c r="AI1183" s="61">
        <v>0</v>
      </c>
      <c r="AJ1183" s="61" t="s">
        <v>6730</v>
      </c>
      <c r="AK1183" s="62">
        <v>2026</v>
      </c>
      <c r="AL1183" s="62">
        <v>5</v>
      </c>
      <c r="AM1183" s="62">
        <v>0</v>
      </c>
      <c r="AN1183" s="62">
        <v>0</v>
      </c>
      <c r="AO1183" s="62">
        <v>5</v>
      </c>
      <c r="AP1183" s="61" t="s">
        <v>984</v>
      </c>
      <c r="AQ1183" s="61" t="s">
        <v>1221</v>
      </c>
      <c r="AR1183" s="61" t="s">
        <v>5573</v>
      </c>
      <c r="AS1183" s="61" t="s">
        <v>6607</v>
      </c>
      <c r="AT1183" s="61" t="s">
        <v>1702</v>
      </c>
      <c r="AU1183" s="61" t="b">
        <v>0</v>
      </c>
      <c r="AV1183" s="61" t="b">
        <v>0</v>
      </c>
      <c r="AW1183" s="61" t="s">
        <v>1702</v>
      </c>
      <c r="AX1183" s="61" t="s">
        <v>1702</v>
      </c>
      <c r="AY1183" s="61">
        <v>0</v>
      </c>
      <c r="AZ1183" s="61">
        <v>0</v>
      </c>
      <c r="BA1183" s="61">
        <v>0</v>
      </c>
      <c r="BB1183" s="61" t="s">
        <v>4941</v>
      </c>
      <c r="BC1183" s="61">
        <v>4</v>
      </c>
      <c r="BD1183" s="61" t="b">
        <v>0</v>
      </c>
      <c r="BH1183" s="47" t="s">
        <v>1197</v>
      </c>
      <c r="BI1183" s="47" t="str">
        <f t="shared" si="36"/>
        <v>Z08</v>
      </c>
      <c r="BJ1183" s="47">
        <v>1219</v>
      </c>
    </row>
    <row r="1184" spans="1:62" hidden="1">
      <c r="A1184" s="61" t="b">
        <v>0</v>
      </c>
      <c r="B1184" s="62">
        <v>13792</v>
      </c>
      <c r="C1184" s="61" t="s">
        <v>1702</v>
      </c>
      <c r="D1184" s="61" t="s">
        <v>6606</v>
      </c>
      <c r="E1184" s="61" t="s">
        <v>7594</v>
      </c>
      <c r="F1184" s="61" t="s">
        <v>6256</v>
      </c>
      <c r="G1184" s="62" t="s">
        <v>1702</v>
      </c>
      <c r="H1184" s="61" t="s">
        <v>984</v>
      </c>
      <c r="I1184" s="61" t="s">
        <v>1675</v>
      </c>
      <c r="J1184" s="61" t="s">
        <v>6447</v>
      </c>
      <c r="K1184" s="61" t="s">
        <v>7594</v>
      </c>
      <c r="L1184" s="61" t="s">
        <v>2032</v>
      </c>
      <c r="M1184" s="61" t="s">
        <v>1894</v>
      </c>
      <c r="N1184" s="61" t="s">
        <v>1702</v>
      </c>
      <c r="O1184" s="61" t="s">
        <v>1947</v>
      </c>
      <c r="P1184" s="61">
        <v>1</v>
      </c>
      <c r="Q1184" s="61">
        <v>435</v>
      </c>
      <c r="R1184" s="61">
        <v>460</v>
      </c>
      <c r="S1184" s="61" t="s">
        <v>5572</v>
      </c>
      <c r="T1184" s="61" t="s">
        <v>5572</v>
      </c>
      <c r="U1184" s="61" t="s">
        <v>2041</v>
      </c>
      <c r="V1184" s="61" t="s">
        <v>7593</v>
      </c>
      <c r="W1184" s="61" t="s">
        <v>1938</v>
      </c>
      <c r="X1184" s="61" t="s">
        <v>1447</v>
      </c>
      <c r="Y1184" s="61" t="s">
        <v>6394</v>
      </c>
      <c r="Z1184" s="62">
        <v>100</v>
      </c>
      <c r="AA1184" s="61">
        <v>158</v>
      </c>
      <c r="AB1184" s="62">
        <v>100</v>
      </c>
      <c r="AC1184" s="61">
        <v>158</v>
      </c>
      <c r="AD1184" s="62">
        <v>100</v>
      </c>
      <c r="AE1184" s="61">
        <v>158</v>
      </c>
      <c r="AF1184" s="61" t="s">
        <v>2410</v>
      </c>
      <c r="AG1184" s="61" t="s">
        <v>1959</v>
      </c>
      <c r="AH1184" s="61" t="s">
        <v>1702</v>
      </c>
      <c r="AI1184" s="61">
        <v>0</v>
      </c>
      <c r="AJ1184" s="61" t="s">
        <v>6730</v>
      </c>
      <c r="AK1184" s="62">
        <v>2026</v>
      </c>
      <c r="AL1184" s="62">
        <v>5</v>
      </c>
      <c r="AM1184" s="62">
        <v>0</v>
      </c>
      <c r="AN1184" s="62">
        <v>0</v>
      </c>
      <c r="AO1184" s="62">
        <v>5</v>
      </c>
      <c r="AP1184" s="61" t="s">
        <v>984</v>
      </c>
      <c r="AQ1184" s="61" t="s">
        <v>1221</v>
      </c>
      <c r="AR1184" s="61" t="s">
        <v>5573</v>
      </c>
      <c r="AS1184" s="61" t="s">
        <v>6607</v>
      </c>
      <c r="AT1184" s="61" t="s">
        <v>1702</v>
      </c>
      <c r="AU1184" s="61" t="b">
        <v>0</v>
      </c>
      <c r="AV1184" s="61" t="b">
        <v>0</v>
      </c>
      <c r="AW1184" s="61" t="s">
        <v>1702</v>
      </c>
      <c r="AX1184" s="61" t="s">
        <v>1702</v>
      </c>
      <c r="AY1184" s="61">
        <v>0</v>
      </c>
      <c r="AZ1184" s="61">
        <v>0</v>
      </c>
      <c r="BA1184" s="61">
        <v>0</v>
      </c>
      <c r="BB1184" s="61" t="s">
        <v>4941</v>
      </c>
      <c r="BC1184" s="61">
        <v>4</v>
      </c>
      <c r="BD1184" s="61" t="b">
        <v>0</v>
      </c>
      <c r="BH1184" s="47" t="s">
        <v>1197</v>
      </c>
      <c r="BI1184" s="47" t="str">
        <f t="shared" si="36"/>
        <v>Z08</v>
      </c>
      <c r="BJ1184" s="47">
        <v>1219</v>
      </c>
    </row>
    <row r="1185" spans="1:62" hidden="1">
      <c r="A1185" s="61" t="b">
        <v>0</v>
      </c>
      <c r="B1185" s="62">
        <v>13793</v>
      </c>
      <c r="C1185" s="61" t="s">
        <v>1702</v>
      </c>
      <c r="D1185" s="61" t="s">
        <v>6606</v>
      </c>
      <c r="E1185" s="61" t="s">
        <v>7595</v>
      </c>
      <c r="F1185" s="61" t="s">
        <v>6256</v>
      </c>
      <c r="G1185" s="62" t="s">
        <v>1702</v>
      </c>
      <c r="H1185" s="61" t="s">
        <v>982</v>
      </c>
      <c r="I1185" s="61" t="s">
        <v>1675</v>
      </c>
      <c r="J1185" s="61" t="s">
        <v>6447</v>
      </c>
      <c r="K1185" s="61" t="s">
        <v>7595</v>
      </c>
      <c r="L1185" s="61" t="s">
        <v>2032</v>
      </c>
      <c r="M1185" s="61" t="s">
        <v>1894</v>
      </c>
      <c r="N1185" s="61" t="s">
        <v>1702</v>
      </c>
      <c r="O1185" s="61" t="s">
        <v>1947</v>
      </c>
      <c r="P1185" s="61">
        <v>1</v>
      </c>
      <c r="Q1185" s="61">
        <v>435</v>
      </c>
      <c r="R1185" s="61">
        <v>640</v>
      </c>
      <c r="S1185" s="61" t="s">
        <v>5574</v>
      </c>
      <c r="T1185" s="61" t="s">
        <v>5574</v>
      </c>
      <c r="U1185" s="61" t="s">
        <v>2041</v>
      </c>
      <c r="V1185" s="61" t="s">
        <v>7593</v>
      </c>
      <c r="W1185" s="61" t="s">
        <v>1938</v>
      </c>
      <c r="X1185" s="61" t="s">
        <v>1447</v>
      </c>
      <c r="Y1185" s="61" t="s">
        <v>6394</v>
      </c>
      <c r="Z1185" s="62">
        <v>50</v>
      </c>
      <c r="AA1185" s="61">
        <v>110</v>
      </c>
      <c r="AB1185" s="62">
        <v>50</v>
      </c>
      <c r="AC1185" s="61">
        <v>110</v>
      </c>
      <c r="AD1185" s="62">
        <v>50</v>
      </c>
      <c r="AE1185" s="61">
        <v>110</v>
      </c>
      <c r="AF1185" s="61" t="s">
        <v>2410</v>
      </c>
      <c r="AG1185" s="61" t="s">
        <v>1959</v>
      </c>
      <c r="AH1185" s="61" t="s">
        <v>1702</v>
      </c>
      <c r="AI1185" s="61">
        <v>0</v>
      </c>
      <c r="AJ1185" s="61" t="s">
        <v>6730</v>
      </c>
      <c r="AK1185" s="62">
        <v>2026</v>
      </c>
      <c r="AL1185" s="62">
        <v>5</v>
      </c>
      <c r="AM1185" s="62">
        <v>0</v>
      </c>
      <c r="AN1185" s="62">
        <v>0</v>
      </c>
      <c r="AO1185" s="62">
        <v>5</v>
      </c>
      <c r="AP1185" s="61" t="s">
        <v>982</v>
      </c>
      <c r="AQ1185" s="61" t="s">
        <v>1221</v>
      </c>
      <c r="AR1185" s="61" t="s">
        <v>2379</v>
      </c>
      <c r="AS1185" s="61" t="s">
        <v>6607</v>
      </c>
      <c r="AT1185" s="61" t="s">
        <v>1702</v>
      </c>
      <c r="AU1185" s="61" t="b">
        <v>0</v>
      </c>
      <c r="AV1185" s="61" t="b">
        <v>0</v>
      </c>
      <c r="AW1185" s="61" t="s">
        <v>1702</v>
      </c>
      <c r="AX1185" s="61" t="s">
        <v>1702</v>
      </c>
      <c r="AY1185" s="61">
        <v>0</v>
      </c>
      <c r="AZ1185" s="61">
        <v>0</v>
      </c>
      <c r="BA1185" s="61">
        <v>0</v>
      </c>
      <c r="BB1185" s="61" t="s">
        <v>4941</v>
      </c>
      <c r="BC1185" s="61">
        <v>4</v>
      </c>
      <c r="BD1185" s="61" t="b">
        <v>0</v>
      </c>
      <c r="BH1185" s="47" t="s">
        <v>1197</v>
      </c>
      <c r="BI1185" s="47" t="str">
        <f t="shared" si="36"/>
        <v>Z08</v>
      </c>
      <c r="BJ1185" s="47">
        <v>1219</v>
      </c>
    </row>
    <row r="1186" spans="1:62" hidden="1">
      <c r="A1186" s="61" t="b">
        <v>0</v>
      </c>
      <c r="B1186" s="62">
        <v>13794</v>
      </c>
      <c r="C1186" s="61" t="s">
        <v>1702</v>
      </c>
      <c r="D1186" s="61" t="s">
        <v>6606</v>
      </c>
      <c r="E1186" s="61" t="s">
        <v>7596</v>
      </c>
      <c r="F1186" s="61" t="s">
        <v>6224</v>
      </c>
      <c r="G1186" s="62" t="s">
        <v>1702</v>
      </c>
      <c r="H1186" s="61" t="s">
        <v>780</v>
      </c>
      <c r="I1186" s="61" t="s">
        <v>1675</v>
      </c>
      <c r="J1186" s="61" t="s">
        <v>6447</v>
      </c>
      <c r="K1186" s="61" t="s">
        <v>7596</v>
      </c>
      <c r="L1186" s="61" t="s">
        <v>2032</v>
      </c>
      <c r="M1186" s="61" t="s">
        <v>1894</v>
      </c>
      <c r="N1186" s="61" t="s">
        <v>1702</v>
      </c>
      <c r="O1186" s="61" t="s">
        <v>1947</v>
      </c>
      <c r="P1186" s="61">
        <v>1</v>
      </c>
      <c r="Q1186" s="61">
        <v>336</v>
      </c>
      <c r="R1186" s="61">
        <v>440</v>
      </c>
      <c r="S1186" s="61" t="s">
        <v>6324</v>
      </c>
      <c r="T1186" s="61" t="s">
        <v>6324</v>
      </c>
      <c r="U1186" s="61" t="s">
        <v>2041</v>
      </c>
      <c r="V1186" s="61" t="s">
        <v>7597</v>
      </c>
      <c r="W1186" s="61" t="s">
        <v>1938</v>
      </c>
      <c r="X1186" s="61" t="s">
        <v>1447</v>
      </c>
      <c r="Y1186" s="61" t="s">
        <v>6394</v>
      </c>
      <c r="Z1186" s="62">
        <v>74</v>
      </c>
      <c r="AA1186" s="61">
        <v>87</v>
      </c>
      <c r="AB1186" s="62">
        <v>74</v>
      </c>
      <c r="AC1186" s="61">
        <v>87</v>
      </c>
      <c r="AD1186" s="62">
        <v>74</v>
      </c>
      <c r="AE1186" s="61">
        <v>87</v>
      </c>
      <c r="AF1186" s="61" t="s">
        <v>2037</v>
      </c>
      <c r="AG1186" s="61" t="s">
        <v>1959</v>
      </c>
      <c r="AH1186" s="61" t="s">
        <v>1702</v>
      </c>
      <c r="AI1186" s="61">
        <v>0</v>
      </c>
      <c r="AJ1186" s="61" t="s">
        <v>6730</v>
      </c>
      <c r="AK1186" s="62">
        <v>2026</v>
      </c>
      <c r="AL1186" s="62">
        <v>5</v>
      </c>
      <c r="AM1186" s="62">
        <v>0</v>
      </c>
      <c r="AN1186" s="62">
        <v>0</v>
      </c>
      <c r="AO1186" s="62">
        <v>5</v>
      </c>
      <c r="AP1186" s="61" t="s">
        <v>780</v>
      </c>
      <c r="AQ1186" s="61" t="s">
        <v>1221</v>
      </c>
      <c r="AR1186" s="61" t="s">
        <v>6325</v>
      </c>
      <c r="AS1186" s="61" t="s">
        <v>6607</v>
      </c>
      <c r="AT1186" s="61" t="s">
        <v>1702</v>
      </c>
      <c r="AU1186" s="61" t="b">
        <v>0</v>
      </c>
      <c r="AV1186" s="61" t="b">
        <v>0</v>
      </c>
      <c r="AW1186" s="61" t="s">
        <v>1702</v>
      </c>
      <c r="AX1186" s="61" t="s">
        <v>1702</v>
      </c>
      <c r="AY1186" s="61">
        <v>0</v>
      </c>
      <c r="AZ1186" s="61">
        <v>0</v>
      </c>
      <c r="BA1186" s="61">
        <v>0</v>
      </c>
      <c r="BB1186" s="61" t="s">
        <v>4941</v>
      </c>
      <c r="BC1186" s="61">
        <v>4</v>
      </c>
      <c r="BD1186" s="61" t="b">
        <v>0</v>
      </c>
      <c r="BH1186" s="47" t="s">
        <v>1197</v>
      </c>
      <c r="BI1186" s="47" t="str">
        <f t="shared" si="36"/>
        <v>Z08</v>
      </c>
      <c r="BJ1186" s="47">
        <v>1219</v>
      </c>
    </row>
    <row r="1187" spans="1:62" hidden="1">
      <c r="A1187" s="61" t="b">
        <v>0</v>
      </c>
      <c r="B1187" s="62">
        <v>13795</v>
      </c>
      <c r="C1187" s="61" t="s">
        <v>7598</v>
      </c>
      <c r="D1187" s="61" t="s">
        <v>6606</v>
      </c>
      <c r="E1187" s="61" t="s">
        <v>7599</v>
      </c>
      <c r="F1187" s="61" t="s">
        <v>1702</v>
      </c>
      <c r="G1187" s="62" t="s">
        <v>1702</v>
      </c>
      <c r="H1187" s="61" t="s">
        <v>1702</v>
      </c>
      <c r="I1187" s="61" t="s">
        <v>1675</v>
      </c>
      <c r="J1187" s="61" t="s">
        <v>6447</v>
      </c>
      <c r="K1187" s="61" t="s">
        <v>7599</v>
      </c>
      <c r="L1187" s="61" t="s">
        <v>2032</v>
      </c>
      <c r="M1187" s="61" t="s">
        <v>1894</v>
      </c>
      <c r="N1187" s="61" t="s">
        <v>1702</v>
      </c>
      <c r="O1187" s="61" t="s">
        <v>1947</v>
      </c>
      <c r="P1187" s="61">
        <v>1</v>
      </c>
      <c r="Q1187" s="61">
        <v>98</v>
      </c>
      <c r="R1187" s="61">
        <v>0</v>
      </c>
      <c r="S1187" s="61" t="s">
        <v>7600</v>
      </c>
      <c r="T1187" s="61" t="s">
        <v>7600</v>
      </c>
      <c r="U1187" s="61" t="s">
        <v>2041</v>
      </c>
      <c r="V1187" s="61" t="s">
        <v>7601</v>
      </c>
      <c r="W1187" s="61" t="s">
        <v>1938</v>
      </c>
      <c r="X1187" s="61" t="s">
        <v>1447</v>
      </c>
      <c r="Y1187" s="61" t="s">
        <v>6394</v>
      </c>
      <c r="Z1187" s="62">
        <v>1</v>
      </c>
      <c r="AA1187" s="61">
        <v>175</v>
      </c>
      <c r="AB1187" s="62">
        <v>1</v>
      </c>
      <c r="AC1187" s="61">
        <v>0</v>
      </c>
      <c r="AD1187" s="62">
        <v>1</v>
      </c>
      <c r="AE1187" s="61">
        <v>110</v>
      </c>
      <c r="AF1187" s="61" t="s">
        <v>2560</v>
      </c>
      <c r="AG1187" s="61" t="s">
        <v>1958</v>
      </c>
      <c r="AH1187" s="61" t="s">
        <v>1702</v>
      </c>
      <c r="AI1187" s="61">
        <v>0</v>
      </c>
      <c r="AJ1187" s="61" t="s">
        <v>6755</v>
      </c>
      <c r="AK1187" s="62">
        <v>2026</v>
      </c>
      <c r="AL1187" s="62">
        <v>5</v>
      </c>
      <c r="AM1187" s="62">
        <v>0</v>
      </c>
      <c r="AN1187" s="62">
        <v>0</v>
      </c>
      <c r="AO1187" s="62">
        <v>6</v>
      </c>
      <c r="AP1187" s="61" t="s">
        <v>1702</v>
      </c>
      <c r="AQ1187" s="61" t="s">
        <v>1702</v>
      </c>
      <c r="AR1187" s="61" t="s">
        <v>1702</v>
      </c>
      <c r="AS1187" s="61" t="s">
        <v>6607</v>
      </c>
      <c r="AT1187" s="61" t="s">
        <v>1702</v>
      </c>
      <c r="AU1187" s="61" t="b">
        <v>0</v>
      </c>
      <c r="AV1187" s="61" t="b">
        <v>0</v>
      </c>
      <c r="AW1187" s="61" t="s">
        <v>1702</v>
      </c>
      <c r="AX1187" s="61" t="s">
        <v>1702</v>
      </c>
      <c r="AY1187" s="61">
        <v>0</v>
      </c>
      <c r="AZ1187" s="61">
        <v>0</v>
      </c>
      <c r="BA1187" s="61">
        <v>0</v>
      </c>
      <c r="BB1187" s="61" t="s">
        <v>4941</v>
      </c>
      <c r="BC1187" s="61">
        <v>4</v>
      </c>
      <c r="BD1187" s="61" t="b">
        <v>0</v>
      </c>
      <c r="BH1187" s="47" t="s">
        <v>1197</v>
      </c>
      <c r="BI1187" s="47" t="str">
        <f t="shared" si="36"/>
        <v>Z08</v>
      </c>
      <c r="BJ1187" s="47">
        <v>1219</v>
      </c>
    </row>
    <row r="1188" spans="1:62" hidden="1">
      <c r="A1188" s="61" t="b">
        <v>0</v>
      </c>
      <c r="B1188" s="62">
        <v>13796</v>
      </c>
      <c r="C1188" s="61" t="s">
        <v>1702</v>
      </c>
      <c r="D1188" s="61" t="s">
        <v>6606</v>
      </c>
      <c r="E1188" s="61" t="s">
        <v>7602</v>
      </c>
      <c r="F1188" s="61" t="s">
        <v>6262</v>
      </c>
      <c r="G1188" s="62" t="s">
        <v>1702</v>
      </c>
      <c r="H1188" s="61" t="s">
        <v>327</v>
      </c>
      <c r="I1188" s="61" t="s">
        <v>1675</v>
      </c>
      <c r="J1188" s="61" t="s">
        <v>6447</v>
      </c>
      <c r="K1188" s="61" t="s">
        <v>7602</v>
      </c>
      <c r="L1188" s="61" t="s">
        <v>2032</v>
      </c>
      <c r="M1188" s="61" t="s">
        <v>1894</v>
      </c>
      <c r="N1188" s="61" t="s">
        <v>1702</v>
      </c>
      <c r="O1188" s="61" t="s">
        <v>1947</v>
      </c>
      <c r="P1188" s="61">
        <v>1</v>
      </c>
      <c r="Q1188" s="61">
        <v>230</v>
      </c>
      <c r="R1188" s="61">
        <v>310</v>
      </c>
      <c r="S1188" s="61" t="s">
        <v>6360</v>
      </c>
      <c r="T1188" s="61" t="s">
        <v>6360</v>
      </c>
      <c r="U1188" s="61" t="s">
        <v>2041</v>
      </c>
      <c r="V1188" s="61" t="s">
        <v>7603</v>
      </c>
      <c r="W1188" s="61" t="s">
        <v>1938</v>
      </c>
      <c r="X1188" s="61" t="s">
        <v>1447</v>
      </c>
      <c r="Y1188" s="61" t="s">
        <v>6394</v>
      </c>
      <c r="Z1188" s="62">
        <v>500</v>
      </c>
      <c r="AA1188" s="61">
        <v>282</v>
      </c>
      <c r="AB1188" s="62">
        <v>500</v>
      </c>
      <c r="AC1188" s="61">
        <v>282</v>
      </c>
      <c r="AD1188" s="62">
        <v>500</v>
      </c>
      <c r="AE1188" s="61">
        <v>282</v>
      </c>
      <c r="AF1188" s="61" t="s">
        <v>2037</v>
      </c>
      <c r="AG1188" s="61" t="s">
        <v>1959</v>
      </c>
      <c r="AH1188" s="61" t="s">
        <v>1702</v>
      </c>
      <c r="AI1188" s="61">
        <v>0</v>
      </c>
      <c r="AJ1188" s="61" t="s">
        <v>6780</v>
      </c>
      <c r="AK1188" s="62">
        <v>2026</v>
      </c>
      <c r="AL1188" s="62">
        <v>5</v>
      </c>
      <c r="AM1188" s="62">
        <v>0</v>
      </c>
      <c r="AN1188" s="62">
        <v>0</v>
      </c>
      <c r="AO1188" s="62">
        <v>4</v>
      </c>
      <c r="AP1188" s="61" t="s">
        <v>327</v>
      </c>
      <c r="AQ1188" s="61" t="s">
        <v>1221</v>
      </c>
      <c r="AR1188" s="61" t="s">
        <v>6361</v>
      </c>
      <c r="AS1188" s="61" t="s">
        <v>6607</v>
      </c>
      <c r="AT1188" s="61" t="s">
        <v>1702</v>
      </c>
      <c r="AU1188" s="61" t="b">
        <v>0</v>
      </c>
      <c r="AV1188" s="61" t="b">
        <v>0</v>
      </c>
      <c r="AW1188" s="61" t="s">
        <v>1702</v>
      </c>
      <c r="AX1188" s="61" t="s">
        <v>1702</v>
      </c>
      <c r="AY1188" s="61">
        <v>0</v>
      </c>
      <c r="AZ1188" s="61">
        <v>0</v>
      </c>
      <c r="BA1188" s="61">
        <v>0</v>
      </c>
      <c r="BB1188" s="61" t="s">
        <v>4941</v>
      </c>
      <c r="BC1188" s="61">
        <v>4</v>
      </c>
      <c r="BD1188" s="61" t="b">
        <v>0</v>
      </c>
      <c r="BH1188" s="47" t="s">
        <v>1197</v>
      </c>
      <c r="BI1188" s="47" t="str">
        <f t="shared" si="36"/>
        <v>Z08</v>
      </c>
      <c r="BJ1188" s="47">
        <v>1219</v>
      </c>
    </row>
    <row r="1189" spans="1:62" hidden="1">
      <c r="A1189" s="61" t="b">
        <v>0</v>
      </c>
      <c r="B1189" s="62">
        <v>13797</v>
      </c>
      <c r="C1189" s="61" t="s">
        <v>1702</v>
      </c>
      <c r="D1189" s="61" t="s">
        <v>6606</v>
      </c>
      <c r="E1189" s="61" t="s">
        <v>7604</v>
      </c>
      <c r="F1189" s="61" t="s">
        <v>6262</v>
      </c>
      <c r="G1189" s="62" t="s">
        <v>1702</v>
      </c>
      <c r="H1189" s="61" t="s">
        <v>327</v>
      </c>
      <c r="I1189" s="61" t="s">
        <v>1675</v>
      </c>
      <c r="J1189" s="61" t="s">
        <v>6447</v>
      </c>
      <c r="K1189" s="61" t="s">
        <v>7604</v>
      </c>
      <c r="L1189" s="61" t="s">
        <v>2032</v>
      </c>
      <c r="M1189" s="61" t="s">
        <v>1894</v>
      </c>
      <c r="N1189" s="61" t="s">
        <v>1702</v>
      </c>
      <c r="O1189" s="61" t="s">
        <v>1947</v>
      </c>
      <c r="P1189" s="61">
        <v>1</v>
      </c>
      <c r="Q1189" s="61">
        <v>230</v>
      </c>
      <c r="R1189" s="61">
        <v>310</v>
      </c>
      <c r="S1189" s="61" t="s">
        <v>6360</v>
      </c>
      <c r="T1189" s="61" t="s">
        <v>6360</v>
      </c>
      <c r="U1189" s="61" t="s">
        <v>2041</v>
      </c>
      <c r="V1189" s="61" t="s">
        <v>7603</v>
      </c>
      <c r="W1189" s="61" t="s">
        <v>1938</v>
      </c>
      <c r="X1189" s="61" t="s">
        <v>1447</v>
      </c>
      <c r="Y1189" s="61" t="s">
        <v>6394</v>
      </c>
      <c r="Z1189" s="62">
        <v>500</v>
      </c>
      <c r="AA1189" s="61">
        <v>282</v>
      </c>
      <c r="AB1189" s="62">
        <v>500</v>
      </c>
      <c r="AC1189" s="61">
        <v>282</v>
      </c>
      <c r="AD1189" s="62">
        <v>500</v>
      </c>
      <c r="AE1189" s="61">
        <v>282</v>
      </c>
      <c r="AF1189" s="61" t="s">
        <v>2037</v>
      </c>
      <c r="AG1189" s="61" t="s">
        <v>1959</v>
      </c>
      <c r="AH1189" s="61" t="s">
        <v>1702</v>
      </c>
      <c r="AI1189" s="61">
        <v>0</v>
      </c>
      <c r="AJ1189" s="61" t="s">
        <v>6780</v>
      </c>
      <c r="AK1189" s="62">
        <v>2026</v>
      </c>
      <c r="AL1189" s="62">
        <v>5</v>
      </c>
      <c r="AM1189" s="62">
        <v>0</v>
      </c>
      <c r="AN1189" s="62">
        <v>0</v>
      </c>
      <c r="AO1189" s="62">
        <v>4</v>
      </c>
      <c r="AP1189" s="61" t="s">
        <v>327</v>
      </c>
      <c r="AQ1189" s="61" t="s">
        <v>1221</v>
      </c>
      <c r="AR1189" s="61" t="s">
        <v>6361</v>
      </c>
      <c r="AS1189" s="61" t="s">
        <v>6607</v>
      </c>
      <c r="AT1189" s="61" t="s">
        <v>1702</v>
      </c>
      <c r="AU1189" s="61" t="b">
        <v>0</v>
      </c>
      <c r="AV1189" s="61" t="b">
        <v>0</v>
      </c>
      <c r="AW1189" s="61" t="s">
        <v>1702</v>
      </c>
      <c r="AX1189" s="61" t="s">
        <v>1702</v>
      </c>
      <c r="AY1189" s="61">
        <v>0</v>
      </c>
      <c r="AZ1189" s="61">
        <v>0</v>
      </c>
      <c r="BA1189" s="61">
        <v>0</v>
      </c>
      <c r="BB1189" s="61" t="s">
        <v>4941</v>
      </c>
      <c r="BC1189" s="61">
        <v>4</v>
      </c>
      <c r="BD1189" s="61" t="b">
        <v>0</v>
      </c>
      <c r="BH1189" s="47" t="s">
        <v>1197</v>
      </c>
      <c r="BI1189" s="47" t="str">
        <f t="shared" si="36"/>
        <v>Z08</v>
      </c>
      <c r="BJ1189" s="47">
        <v>1219</v>
      </c>
    </row>
    <row r="1190" spans="1:62" hidden="1">
      <c r="A1190" s="61" t="b">
        <v>0</v>
      </c>
      <c r="B1190" s="62">
        <v>13798</v>
      </c>
      <c r="C1190" s="61" t="s">
        <v>1702</v>
      </c>
      <c r="D1190" s="61" t="s">
        <v>6606</v>
      </c>
      <c r="E1190" s="61" t="s">
        <v>7605</v>
      </c>
      <c r="F1190" s="61" t="s">
        <v>6262</v>
      </c>
      <c r="G1190" s="62" t="s">
        <v>1702</v>
      </c>
      <c r="H1190" s="61" t="s">
        <v>327</v>
      </c>
      <c r="I1190" s="61" t="s">
        <v>1675</v>
      </c>
      <c r="J1190" s="61" t="s">
        <v>6447</v>
      </c>
      <c r="K1190" s="61" t="s">
        <v>7605</v>
      </c>
      <c r="L1190" s="61" t="s">
        <v>2032</v>
      </c>
      <c r="M1190" s="61" t="s">
        <v>1894</v>
      </c>
      <c r="N1190" s="61" t="s">
        <v>1702</v>
      </c>
      <c r="O1190" s="61" t="s">
        <v>1947</v>
      </c>
      <c r="P1190" s="61">
        <v>1</v>
      </c>
      <c r="Q1190" s="61">
        <v>230</v>
      </c>
      <c r="R1190" s="61">
        <v>310</v>
      </c>
      <c r="S1190" s="61" t="s">
        <v>6360</v>
      </c>
      <c r="T1190" s="61" t="s">
        <v>6360</v>
      </c>
      <c r="U1190" s="61" t="s">
        <v>2041</v>
      </c>
      <c r="V1190" s="61" t="s">
        <v>7603</v>
      </c>
      <c r="W1190" s="61" t="s">
        <v>1938</v>
      </c>
      <c r="X1190" s="61" t="s">
        <v>1447</v>
      </c>
      <c r="Y1190" s="61" t="s">
        <v>6394</v>
      </c>
      <c r="Z1190" s="62">
        <v>500</v>
      </c>
      <c r="AA1190" s="61">
        <v>282</v>
      </c>
      <c r="AB1190" s="62">
        <v>500</v>
      </c>
      <c r="AC1190" s="61">
        <v>282</v>
      </c>
      <c r="AD1190" s="62">
        <v>500</v>
      </c>
      <c r="AE1190" s="61">
        <v>282</v>
      </c>
      <c r="AF1190" s="61" t="s">
        <v>2037</v>
      </c>
      <c r="AG1190" s="61" t="s">
        <v>1959</v>
      </c>
      <c r="AH1190" s="61" t="s">
        <v>1702</v>
      </c>
      <c r="AI1190" s="61">
        <v>0</v>
      </c>
      <c r="AJ1190" s="61" t="s">
        <v>6780</v>
      </c>
      <c r="AK1190" s="62">
        <v>2026</v>
      </c>
      <c r="AL1190" s="62">
        <v>5</v>
      </c>
      <c r="AM1190" s="62">
        <v>0</v>
      </c>
      <c r="AN1190" s="62">
        <v>0</v>
      </c>
      <c r="AO1190" s="62">
        <v>4</v>
      </c>
      <c r="AP1190" s="61" t="s">
        <v>327</v>
      </c>
      <c r="AQ1190" s="61" t="s">
        <v>1221</v>
      </c>
      <c r="AR1190" s="61" t="s">
        <v>6361</v>
      </c>
      <c r="AS1190" s="61" t="s">
        <v>6607</v>
      </c>
      <c r="AT1190" s="61" t="s">
        <v>1702</v>
      </c>
      <c r="AU1190" s="61" t="b">
        <v>0</v>
      </c>
      <c r="AV1190" s="61" t="b">
        <v>0</v>
      </c>
      <c r="AW1190" s="61" t="s">
        <v>1702</v>
      </c>
      <c r="AX1190" s="61" t="s">
        <v>1702</v>
      </c>
      <c r="AY1190" s="61">
        <v>0</v>
      </c>
      <c r="AZ1190" s="61">
        <v>0</v>
      </c>
      <c r="BA1190" s="61">
        <v>0</v>
      </c>
      <c r="BB1190" s="61" t="s">
        <v>4941</v>
      </c>
      <c r="BC1190" s="61">
        <v>4</v>
      </c>
      <c r="BD1190" s="61" t="b">
        <v>0</v>
      </c>
      <c r="BH1190" s="47" t="s">
        <v>1197</v>
      </c>
      <c r="BI1190" s="47" t="str">
        <f t="shared" si="36"/>
        <v>Z08</v>
      </c>
      <c r="BJ1190" s="47">
        <v>1219</v>
      </c>
    </row>
    <row r="1191" spans="1:62" hidden="1">
      <c r="A1191" s="61" t="b">
        <v>0</v>
      </c>
      <c r="B1191" s="62">
        <v>13799</v>
      </c>
      <c r="C1191" s="61" t="s">
        <v>1702</v>
      </c>
      <c r="D1191" s="61" t="s">
        <v>6606</v>
      </c>
      <c r="E1191" s="61" t="s">
        <v>7606</v>
      </c>
      <c r="F1191" s="61" t="s">
        <v>6262</v>
      </c>
      <c r="G1191" s="62" t="s">
        <v>1702</v>
      </c>
      <c r="H1191" s="61" t="s">
        <v>327</v>
      </c>
      <c r="I1191" s="61" t="s">
        <v>1675</v>
      </c>
      <c r="J1191" s="61" t="s">
        <v>6447</v>
      </c>
      <c r="K1191" s="61" t="s">
        <v>7606</v>
      </c>
      <c r="L1191" s="61" t="s">
        <v>2032</v>
      </c>
      <c r="M1191" s="61" t="s">
        <v>1894</v>
      </c>
      <c r="N1191" s="61" t="s">
        <v>1702</v>
      </c>
      <c r="O1191" s="61" t="s">
        <v>1947</v>
      </c>
      <c r="P1191" s="61">
        <v>1</v>
      </c>
      <c r="Q1191" s="61">
        <v>230</v>
      </c>
      <c r="R1191" s="61">
        <v>310</v>
      </c>
      <c r="S1191" s="61" t="s">
        <v>6360</v>
      </c>
      <c r="T1191" s="61" t="s">
        <v>6360</v>
      </c>
      <c r="U1191" s="61" t="s">
        <v>2041</v>
      </c>
      <c r="V1191" s="61" t="s">
        <v>7603</v>
      </c>
      <c r="W1191" s="61" t="s">
        <v>1938</v>
      </c>
      <c r="X1191" s="61" t="s">
        <v>1447</v>
      </c>
      <c r="Y1191" s="61" t="s">
        <v>6394</v>
      </c>
      <c r="Z1191" s="62">
        <v>131</v>
      </c>
      <c r="AA1191" s="61">
        <v>73</v>
      </c>
      <c r="AB1191" s="62">
        <v>131</v>
      </c>
      <c r="AC1191" s="61">
        <v>73</v>
      </c>
      <c r="AD1191" s="62">
        <v>131</v>
      </c>
      <c r="AE1191" s="61">
        <v>73</v>
      </c>
      <c r="AF1191" s="61" t="s">
        <v>2037</v>
      </c>
      <c r="AG1191" s="61" t="s">
        <v>1959</v>
      </c>
      <c r="AH1191" s="61" t="s">
        <v>1702</v>
      </c>
      <c r="AI1191" s="61">
        <v>0</v>
      </c>
      <c r="AJ1191" s="61" t="s">
        <v>6780</v>
      </c>
      <c r="AK1191" s="62">
        <v>2026</v>
      </c>
      <c r="AL1191" s="62">
        <v>5</v>
      </c>
      <c r="AM1191" s="62">
        <v>0</v>
      </c>
      <c r="AN1191" s="62">
        <v>0</v>
      </c>
      <c r="AO1191" s="62">
        <v>4</v>
      </c>
      <c r="AP1191" s="61" t="s">
        <v>327</v>
      </c>
      <c r="AQ1191" s="61" t="s">
        <v>1221</v>
      </c>
      <c r="AR1191" s="61" t="s">
        <v>6361</v>
      </c>
      <c r="AS1191" s="61" t="s">
        <v>6607</v>
      </c>
      <c r="AT1191" s="61" t="s">
        <v>1702</v>
      </c>
      <c r="AU1191" s="61" t="b">
        <v>0</v>
      </c>
      <c r="AV1191" s="61" t="b">
        <v>0</v>
      </c>
      <c r="AW1191" s="61" t="s">
        <v>1702</v>
      </c>
      <c r="AX1191" s="61" t="s">
        <v>1702</v>
      </c>
      <c r="AY1191" s="61">
        <v>0</v>
      </c>
      <c r="AZ1191" s="61">
        <v>0</v>
      </c>
      <c r="BA1191" s="61">
        <v>0</v>
      </c>
      <c r="BB1191" s="61" t="s">
        <v>4941</v>
      </c>
      <c r="BC1191" s="61">
        <v>4</v>
      </c>
      <c r="BD1191" s="61" t="b">
        <v>0</v>
      </c>
      <c r="BH1191" s="47" t="s">
        <v>1197</v>
      </c>
      <c r="BI1191" s="47" t="str">
        <f t="shared" si="36"/>
        <v>Z08</v>
      </c>
      <c r="BJ1191" s="47">
        <v>1219</v>
      </c>
    </row>
    <row r="1192" spans="1:62" hidden="1">
      <c r="A1192" s="61" t="b">
        <v>0</v>
      </c>
      <c r="B1192" s="62">
        <v>13800</v>
      </c>
      <c r="C1192" s="61" t="s">
        <v>7607</v>
      </c>
      <c r="D1192" s="61" t="s">
        <v>6606</v>
      </c>
      <c r="E1192" s="61" t="s">
        <v>7608</v>
      </c>
      <c r="F1192" s="61" t="s">
        <v>6224</v>
      </c>
      <c r="G1192" s="62" t="s">
        <v>1702</v>
      </c>
      <c r="H1192" s="61" t="s">
        <v>943</v>
      </c>
      <c r="I1192" s="61" t="s">
        <v>1675</v>
      </c>
      <c r="J1192" s="61" t="s">
        <v>6447</v>
      </c>
      <c r="K1192" s="61" t="s">
        <v>7608</v>
      </c>
      <c r="L1192" s="61" t="s">
        <v>2032</v>
      </c>
      <c r="M1192" s="61" t="s">
        <v>1894</v>
      </c>
      <c r="N1192" s="61" t="s">
        <v>1702</v>
      </c>
      <c r="O1192" s="61" t="s">
        <v>1947</v>
      </c>
      <c r="P1192" s="61">
        <v>1</v>
      </c>
      <c r="Q1192" s="61">
        <v>316.2</v>
      </c>
      <c r="R1192" s="61">
        <v>629</v>
      </c>
      <c r="S1192" s="61" t="s">
        <v>7609</v>
      </c>
      <c r="T1192" s="61" t="s">
        <v>7609</v>
      </c>
      <c r="U1192" s="61" t="s">
        <v>2041</v>
      </c>
      <c r="V1192" s="61" t="s">
        <v>7610</v>
      </c>
      <c r="W1192" s="61" t="s">
        <v>1938</v>
      </c>
      <c r="X1192" s="61" t="s">
        <v>1447</v>
      </c>
      <c r="Y1192" s="61" t="s">
        <v>6394</v>
      </c>
      <c r="Z1192" s="62">
        <v>50</v>
      </c>
      <c r="AA1192" s="61">
        <v>84</v>
      </c>
      <c r="AB1192" s="62">
        <v>50</v>
      </c>
      <c r="AC1192" s="61">
        <v>0</v>
      </c>
      <c r="AD1192" s="62">
        <v>50</v>
      </c>
      <c r="AE1192" s="61">
        <v>84</v>
      </c>
      <c r="AF1192" s="61" t="s">
        <v>2194</v>
      </c>
      <c r="AG1192" s="61" t="s">
        <v>1958</v>
      </c>
      <c r="AH1192" s="61" t="s">
        <v>4321</v>
      </c>
      <c r="AI1192" s="61">
        <v>0</v>
      </c>
      <c r="AJ1192" s="61" t="s">
        <v>6755</v>
      </c>
      <c r="AK1192" s="62">
        <v>2026</v>
      </c>
      <c r="AL1192" s="62">
        <v>5</v>
      </c>
      <c r="AM1192" s="62">
        <v>0</v>
      </c>
      <c r="AN1192" s="62">
        <v>0</v>
      </c>
      <c r="AO1192" s="62">
        <v>6</v>
      </c>
      <c r="AP1192" s="61" t="s">
        <v>943</v>
      </c>
      <c r="AQ1192" s="61" t="s">
        <v>1221</v>
      </c>
      <c r="AR1192" s="61" t="s">
        <v>6448</v>
      </c>
      <c r="AS1192" s="61" t="s">
        <v>6607</v>
      </c>
      <c r="AT1192" s="61" t="s">
        <v>1702</v>
      </c>
      <c r="AU1192" s="61" t="b">
        <v>0</v>
      </c>
      <c r="AV1192" s="61" t="b">
        <v>0</v>
      </c>
      <c r="AW1192" s="61" t="s">
        <v>1702</v>
      </c>
      <c r="AX1192" s="61" t="s">
        <v>1702</v>
      </c>
      <c r="AY1192" s="61">
        <v>0</v>
      </c>
      <c r="AZ1192" s="61">
        <v>0</v>
      </c>
      <c r="BA1192" s="61">
        <v>0</v>
      </c>
      <c r="BB1192" s="61" t="s">
        <v>4941</v>
      </c>
      <c r="BC1192" s="61">
        <v>4</v>
      </c>
      <c r="BD1192" s="61" t="b">
        <v>0</v>
      </c>
      <c r="BH1192" s="47" t="s">
        <v>1197</v>
      </c>
      <c r="BI1192" s="47" t="str">
        <f t="shared" si="36"/>
        <v>Z08</v>
      </c>
      <c r="BJ1192" s="47">
        <v>1219</v>
      </c>
    </row>
    <row r="1193" spans="1:62" hidden="1">
      <c r="A1193" s="61" t="b">
        <v>0</v>
      </c>
      <c r="B1193" s="62">
        <v>13801</v>
      </c>
      <c r="C1193" s="61" t="s">
        <v>7611</v>
      </c>
      <c r="D1193" s="61" t="s">
        <v>6606</v>
      </c>
      <c r="E1193" s="61" t="s">
        <v>7612</v>
      </c>
      <c r="F1193" s="61" t="s">
        <v>6256</v>
      </c>
      <c r="G1193" s="62" t="s">
        <v>1702</v>
      </c>
      <c r="H1193" s="61" t="s">
        <v>744</v>
      </c>
      <c r="I1193" s="61" t="s">
        <v>1675</v>
      </c>
      <c r="J1193" s="61" t="s">
        <v>6447</v>
      </c>
      <c r="K1193" s="61" t="s">
        <v>7612</v>
      </c>
      <c r="L1193" s="61" t="s">
        <v>2032</v>
      </c>
      <c r="M1193" s="61" t="s">
        <v>1894</v>
      </c>
      <c r="N1193" s="61" t="s">
        <v>1702</v>
      </c>
      <c r="O1193" s="61" t="s">
        <v>1947</v>
      </c>
      <c r="P1193" s="61">
        <v>1</v>
      </c>
      <c r="Q1193" s="61">
        <v>960</v>
      </c>
      <c r="R1193" s="61">
        <v>262</v>
      </c>
      <c r="S1193" s="61" t="s">
        <v>7613</v>
      </c>
      <c r="T1193" s="61" t="s">
        <v>7613</v>
      </c>
      <c r="U1193" s="61" t="s">
        <v>2041</v>
      </c>
      <c r="V1193" s="61" t="s">
        <v>7614</v>
      </c>
      <c r="W1193" s="61" t="s">
        <v>1938</v>
      </c>
      <c r="X1193" s="61" t="s">
        <v>1447</v>
      </c>
      <c r="Y1193" s="61" t="s">
        <v>6394</v>
      </c>
      <c r="Z1193" s="62">
        <v>67</v>
      </c>
      <c r="AA1193" s="61">
        <v>139</v>
      </c>
      <c r="AB1193" s="62">
        <v>67</v>
      </c>
      <c r="AC1193" s="61">
        <v>0</v>
      </c>
      <c r="AD1193" s="62">
        <v>67</v>
      </c>
      <c r="AE1193" s="61">
        <v>139</v>
      </c>
      <c r="AF1193" s="61" t="s">
        <v>2258</v>
      </c>
      <c r="AG1193" s="61" t="s">
        <v>1958</v>
      </c>
      <c r="AH1193" s="61" t="s">
        <v>4321</v>
      </c>
      <c r="AI1193" s="61">
        <v>0</v>
      </c>
      <c r="AJ1193" s="61" t="s">
        <v>6730</v>
      </c>
      <c r="AK1193" s="62">
        <v>2026</v>
      </c>
      <c r="AL1193" s="62">
        <v>5</v>
      </c>
      <c r="AM1193" s="62">
        <v>0</v>
      </c>
      <c r="AN1193" s="62">
        <v>0</v>
      </c>
      <c r="AO1193" s="62">
        <v>5</v>
      </c>
      <c r="AP1193" s="61" t="s">
        <v>744</v>
      </c>
      <c r="AQ1193" s="61" t="s">
        <v>1221</v>
      </c>
      <c r="AR1193" s="61" t="s">
        <v>5746</v>
      </c>
      <c r="AS1193" s="61" t="s">
        <v>6607</v>
      </c>
      <c r="AT1193" s="61" t="s">
        <v>1702</v>
      </c>
      <c r="AU1193" s="61" t="b">
        <v>0</v>
      </c>
      <c r="AV1193" s="61" t="b">
        <v>0</v>
      </c>
      <c r="AW1193" s="61" t="s">
        <v>1702</v>
      </c>
      <c r="AX1193" s="61" t="s">
        <v>1702</v>
      </c>
      <c r="AY1193" s="61">
        <v>0</v>
      </c>
      <c r="AZ1193" s="61">
        <v>0</v>
      </c>
      <c r="BA1193" s="61">
        <v>0</v>
      </c>
      <c r="BB1193" s="61" t="s">
        <v>4941</v>
      </c>
      <c r="BC1193" s="61">
        <v>4</v>
      </c>
      <c r="BD1193" s="61" t="b">
        <v>0</v>
      </c>
      <c r="BH1193" s="47" t="s">
        <v>1197</v>
      </c>
      <c r="BI1193" s="47" t="str">
        <f t="shared" si="36"/>
        <v>Z08</v>
      </c>
      <c r="BJ1193" s="47">
        <v>1219</v>
      </c>
    </row>
    <row r="1194" spans="1:62" hidden="1">
      <c r="A1194" s="61" t="b">
        <v>0</v>
      </c>
      <c r="B1194" s="62">
        <v>13802</v>
      </c>
      <c r="C1194" s="61" t="s">
        <v>7615</v>
      </c>
      <c r="D1194" s="61" t="s">
        <v>6606</v>
      </c>
      <c r="E1194" s="61" t="s">
        <v>7616</v>
      </c>
      <c r="F1194" s="61" t="s">
        <v>6256</v>
      </c>
      <c r="G1194" s="62" t="s">
        <v>1702</v>
      </c>
      <c r="H1194" s="61" t="s">
        <v>988</v>
      </c>
      <c r="I1194" s="61" t="s">
        <v>1675</v>
      </c>
      <c r="J1194" s="61" t="s">
        <v>6447</v>
      </c>
      <c r="K1194" s="61" t="s">
        <v>7616</v>
      </c>
      <c r="L1194" s="61" t="s">
        <v>2032</v>
      </c>
      <c r="M1194" s="61" t="s">
        <v>1894</v>
      </c>
      <c r="N1194" s="61" t="s">
        <v>1702</v>
      </c>
      <c r="O1194" s="61" t="s">
        <v>1947</v>
      </c>
      <c r="P1194" s="61">
        <v>1</v>
      </c>
      <c r="Q1194" s="61">
        <v>630</v>
      </c>
      <c r="R1194" s="61">
        <v>790</v>
      </c>
      <c r="S1194" s="61" t="s">
        <v>4400</v>
      </c>
      <c r="T1194" s="61" t="s">
        <v>7617</v>
      </c>
      <c r="U1194" s="61" t="s">
        <v>2041</v>
      </c>
      <c r="V1194" s="61" t="s">
        <v>7618</v>
      </c>
      <c r="W1194" s="61" t="s">
        <v>1938</v>
      </c>
      <c r="X1194" s="61" t="s">
        <v>1447</v>
      </c>
      <c r="Y1194" s="61" t="s">
        <v>6394</v>
      </c>
      <c r="Z1194" s="62">
        <v>100</v>
      </c>
      <c r="AA1194" s="61">
        <v>373</v>
      </c>
      <c r="AB1194" s="62">
        <v>100</v>
      </c>
      <c r="AC1194" s="61">
        <v>0</v>
      </c>
      <c r="AD1194" s="62">
        <v>100</v>
      </c>
      <c r="AE1194" s="61">
        <v>373</v>
      </c>
      <c r="AF1194" s="61" t="s">
        <v>2042</v>
      </c>
      <c r="AG1194" s="61" t="s">
        <v>1958</v>
      </c>
      <c r="AH1194" s="61" t="s">
        <v>4321</v>
      </c>
      <c r="AI1194" s="61">
        <v>0</v>
      </c>
      <c r="AJ1194" s="61" t="s">
        <v>6730</v>
      </c>
      <c r="AK1194" s="62">
        <v>2026</v>
      </c>
      <c r="AL1194" s="62">
        <v>5</v>
      </c>
      <c r="AM1194" s="62">
        <v>0</v>
      </c>
      <c r="AN1194" s="62">
        <v>0</v>
      </c>
      <c r="AO1194" s="62">
        <v>5</v>
      </c>
      <c r="AP1194" s="61" t="s">
        <v>988</v>
      </c>
      <c r="AQ1194" s="61" t="s">
        <v>1221</v>
      </c>
      <c r="AR1194" s="61" t="s">
        <v>3449</v>
      </c>
      <c r="AS1194" s="61" t="s">
        <v>6607</v>
      </c>
      <c r="AT1194" s="61" t="s">
        <v>1702</v>
      </c>
      <c r="AU1194" s="61" t="b">
        <v>0</v>
      </c>
      <c r="AV1194" s="61" t="b">
        <v>0</v>
      </c>
      <c r="AW1194" s="61" t="s">
        <v>1702</v>
      </c>
      <c r="AX1194" s="61" t="s">
        <v>1702</v>
      </c>
      <c r="AY1194" s="61">
        <v>0</v>
      </c>
      <c r="AZ1194" s="61">
        <v>0</v>
      </c>
      <c r="BA1194" s="61">
        <v>0</v>
      </c>
      <c r="BB1194" s="61" t="s">
        <v>4941</v>
      </c>
      <c r="BC1194" s="61">
        <v>4</v>
      </c>
      <c r="BD1194" s="61" t="b">
        <v>0</v>
      </c>
      <c r="BH1194" s="47" t="s">
        <v>1197</v>
      </c>
      <c r="BI1194" s="47" t="str">
        <f t="shared" si="36"/>
        <v>Z08</v>
      </c>
      <c r="BJ1194" s="47">
        <v>1219</v>
      </c>
    </row>
    <row r="1195" spans="1:62" hidden="1">
      <c r="A1195" s="61" t="b">
        <v>0</v>
      </c>
      <c r="B1195" s="62">
        <v>13803</v>
      </c>
      <c r="C1195" s="61" t="s">
        <v>7619</v>
      </c>
      <c r="D1195" s="61" t="s">
        <v>6606</v>
      </c>
      <c r="E1195" s="61" t="s">
        <v>7620</v>
      </c>
      <c r="F1195" s="61" t="s">
        <v>6256</v>
      </c>
      <c r="G1195" s="62" t="s">
        <v>1702</v>
      </c>
      <c r="H1195" s="61" t="s">
        <v>976</v>
      </c>
      <c r="I1195" s="61" t="s">
        <v>1675</v>
      </c>
      <c r="J1195" s="61" t="s">
        <v>6447</v>
      </c>
      <c r="K1195" s="61" t="s">
        <v>7620</v>
      </c>
      <c r="L1195" s="61" t="s">
        <v>2032</v>
      </c>
      <c r="M1195" s="61" t="s">
        <v>1894</v>
      </c>
      <c r="N1195" s="61" t="s">
        <v>1702</v>
      </c>
      <c r="O1195" s="61" t="s">
        <v>1947</v>
      </c>
      <c r="P1195" s="61">
        <v>1</v>
      </c>
      <c r="Q1195" s="61">
        <v>557</v>
      </c>
      <c r="R1195" s="61">
        <v>740</v>
      </c>
      <c r="S1195" s="61" t="s">
        <v>7621</v>
      </c>
      <c r="T1195" s="61" t="s">
        <v>7621</v>
      </c>
      <c r="U1195" s="61" t="s">
        <v>2041</v>
      </c>
      <c r="V1195" s="61" t="s">
        <v>7622</v>
      </c>
      <c r="W1195" s="61" t="s">
        <v>1938</v>
      </c>
      <c r="X1195" s="61" t="s">
        <v>1447</v>
      </c>
      <c r="Y1195" s="61" t="s">
        <v>6394</v>
      </c>
      <c r="Z1195" s="62">
        <v>100</v>
      </c>
      <c r="AA1195" s="61">
        <v>332</v>
      </c>
      <c r="AB1195" s="62">
        <v>100</v>
      </c>
      <c r="AC1195" s="61">
        <v>0</v>
      </c>
      <c r="AD1195" s="62">
        <v>100</v>
      </c>
      <c r="AE1195" s="61">
        <v>332</v>
      </c>
      <c r="AF1195" s="61" t="s">
        <v>2042</v>
      </c>
      <c r="AG1195" s="61" t="s">
        <v>1958</v>
      </c>
      <c r="AH1195" s="61" t="s">
        <v>4321</v>
      </c>
      <c r="AI1195" s="61">
        <v>0</v>
      </c>
      <c r="AJ1195" s="61" t="s">
        <v>6730</v>
      </c>
      <c r="AK1195" s="62">
        <v>2026</v>
      </c>
      <c r="AL1195" s="62">
        <v>5</v>
      </c>
      <c r="AM1195" s="62">
        <v>0</v>
      </c>
      <c r="AN1195" s="62">
        <v>0</v>
      </c>
      <c r="AO1195" s="62">
        <v>5</v>
      </c>
      <c r="AP1195" s="61" t="s">
        <v>976</v>
      </c>
      <c r="AQ1195" s="61" t="s">
        <v>1221</v>
      </c>
      <c r="AR1195" s="61" t="s">
        <v>5744</v>
      </c>
      <c r="AS1195" s="61" t="s">
        <v>6607</v>
      </c>
      <c r="AT1195" s="61" t="s">
        <v>1702</v>
      </c>
      <c r="AU1195" s="61" t="b">
        <v>0</v>
      </c>
      <c r="AV1195" s="61" t="b">
        <v>0</v>
      </c>
      <c r="AW1195" s="61" t="s">
        <v>1702</v>
      </c>
      <c r="AX1195" s="61" t="s">
        <v>1702</v>
      </c>
      <c r="AY1195" s="61">
        <v>0</v>
      </c>
      <c r="AZ1195" s="61">
        <v>0</v>
      </c>
      <c r="BA1195" s="61">
        <v>0</v>
      </c>
      <c r="BB1195" s="61" t="s">
        <v>4941</v>
      </c>
      <c r="BC1195" s="61">
        <v>4</v>
      </c>
      <c r="BD1195" s="61" t="b">
        <v>0</v>
      </c>
      <c r="BH1195" s="47" t="s">
        <v>1197</v>
      </c>
      <c r="BI1195" s="47" t="str">
        <f t="shared" si="36"/>
        <v>Z08</v>
      </c>
      <c r="BJ1195" s="47">
        <v>1219</v>
      </c>
    </row>
    <row r="1196" spans="1:62" hidden="1">
      <c r="A1196" s="61" t="b">
        <v>0</v>
      </c>
      <c r="B1196" s="62">
        <v>13804</v>
      </c>
      <c r="C1196" s="61" t="s">
        <v>1702</v>
      </c>
      <c r="D1196" s="61" t="s">
        <v>7623</v>
      </c>
      <c r="E1196" s="61" t="s">
        <v>7624</v>
      </c>
      <c r="F1196" s="61" t="s">
        <v>6264</v>
      </c>
      <c r="G1196" s="62" t="s">
        <v>1702</v>
      </c>
      <c r="H1196" s="61" t="s">
        <v>822</v>
      </c>
      <c r="I1196" s="61" t="s">
        <v>1675</v>
      </c>
      <c r="J1196" s="61" t="s">
        <v>6420</v>
      </c>
      <c r="K1196" s="61" t="s">
        <v>7625</v>
      </c>
      <c r="L1196" s="61" t="s">
        <v>2032</v>
      </c>
      <c r="M1196" s="61" t="s">
        <v>1894</v>
      </c>
      <c r="N1196" s="61" t="s">
        <v>1702</v>
      </c>
      <c r="O1196" s="61" t="s">
        <v>1947</v>
      </c>
      <c r="P1196" s="61">
        <v>1.2</v>
      </c>
      <c r="Q1196" s="61">
        <v>872</v>
      </c>
      <c r="R1196" s="61">
        <v>1390</v>
      </c>
      <c r="S1196" s="61" t="s">
        <v>2818</v>
      </c>
      <c r="T1196" s="61" t="s">
        <v>2818</v>
      </c>
      <c r="U1196" s="61" t="s">
        <v>2041</v>
      </c>
      <c r="V1196" s="61" t="s">
        <v>7626</v>
      </c>
      <c r="W1196" s="61" t="s">
        <v>1938</v>
      </c>
      <c r="X1196" s="61" t="s">
        <v>1447</v>
      </c>
      <c r="Y1196" s="61" t="s">
        <v>6394</v>
      </c>
      <c r="Z1196" s="62">
        <v>14</v>
      </c>
      <c r="AA1196" s="61">
        <v>154</v>
      </c>
      <c r="AB1196" s="62">
        <v>14</v>
      </c>
      <c r="AC1196" s="61">
        <v>154</v>
      </c>
      <c r="AD1196" s="62">
        <v>14</v>
      </c>
      <c r="AE1196" s="61">
        <v>154</v>
      </c>
      <c r="AF1196" s="61" t="s">
        <v>2786</v>
      </c>
      <c r="AG1196" s="61" t="s">
        <v>3734</v>
      </c>
      <c r="AH1196" s="61" t="s">
        <v>7627</v>
      </c>
      <c r="AI1196" s="61">
        <v>0</v>
      </c>
      <c r="AJ1196" s="61" t="s">
        <v>6758</v>
      </c>
      <c r="AK1196" s="62">
        <v>2026</v>
      </c>
      <c r="AL1196" s="62">
        <v>5</v>
      </c>
      <c r="AM1196" s="62">
        <v>0</v>
      </c>
      <c r="AN1196" s="62">
        <v>0</v>
      </c>
      <c r="AO1196" s="62">
        <v>10</v>
      </c>
      <c r="AP1196" s="61" t="s">
        <v>822</v>
      </c>
      <c r="AQ1196" s="61" t="s">
        <v>1221</v>
      </c>
      <c r="AR1196" s="61" t="s">
        <v>2819</v>
      </c>
      <c r="AS1196" s="61" t="s">
        <v>7628</v>
      </c>
      <c r="AT1196" s="61" t="s">
        <v>1702</v>
      </c>
      <c r="AU1196" s="61" t="b">
        <v>0</v>
      </c>
      <c r="AV1196" s="61" t="b">
        <v>0</v>
      </c>
      <c r="AW1196" s="61" t="s">
        <v>1702</v>
      </c>
      <c r="AX1196" s="61" t="s">
        <v>1702</v>
      </c>
      <c r="AY1196" s="61">
        <v>0</v>
      </c>
      <c r="AZ1196" s="61">
        <v>0</v>
      </c>
      <c r="BA1196" s="61">
        <v>0</v>
      </c>
      <c r="BB1196" s="61" t="s">
        <v>4941</v>
      </c>
      <c r="BC1196" s="61">
        <v>5</v>
      </c>
      <c r="BD1196" s="61" t="b">
        <v>0</v>
      </c>
      <c r="BH1196" s="47" t="s">
        <v>1197</v>
      </c>
      <c r="BI1196" s="47" t="str">
        <f t="shared" si="36"/>
        <v>Z08</v>
      </c>
      <c r="BJ1196" s="47">
        <v>1219</v>
      </c>
    </row>
    <row r="1197" spans="1:62" hidden="1">
      <c r="A1197" s="61" t="b">
        <v>0</v>
      </c>
      <c r="B1197" s="62">
        <v>13805</v>
      </c>
      <c r="C1197" s="61" t="s">
        <v>1702</v>
      </c>
      <c r="D1197" s="61" t="s">
        <v>7623</v>
      </c>
      <c r="E1197" s="61" t="s">
        <v>7629</v>
      </c>
      <c r="F1197" s="61" t="s">
        <v>6253</v>
      </c>
      <c r="G1197" s="62" t="s">
        <v>1702</v>
      </c>
      <c r="H1197" s="61" t="s">
        <v>511</v>
      </c>
      <c r="I1197" s="61" t="s">
        <v>1675</v>
      </c>
      <c r="J1197" s="61" t="s">
        <v>6420</v>
      </c>
      <c r="K1197" s="61" t="s">
        <v>7629</v>
      </c>
      <c r="L1197" s="61" t="s">
        <v>2032</v>
      </c>
      <c r="M1197" s="61" t="s">
        <v>1894</v>
      </c>
      <c r="N1197" s="61" t="s">
        <v>1702</v>
      </c>
      <c r="O1197" s="61" t="s">
        <v>1947</v>
      </c>
      <c r="P1197" s="61">
        <v>1.2</v>
      </c>
      <c r="Q1197" s="61">
        <v>110</v>
      </c>
      <c r="R1197" s="61">
        <v>851</v>
      </c>
      <c r="S1197" s="61" t="s">
        <v>3519</v>
      </c>
      <c r="T1197" s="61" t="s">
        <v>3519</v>
      </c>
      <c r="U1197" s="61" t="s">
        <v>2041</v>
      </c>
      <c r="V1197" s="61" t="s">
        <v>7630</v>
      </c>
      <c r="W1197" s="61" t="s">
        <v>1938</v>
      </c>
      <c r="X1197" s="61" t="s">
        <v>1447</v>
      </c>
      <c r="Y1197" s="61" t="s">
        <v>6394</v>
      </c>
      <c r="Z1197" s="62">
        <v>500</v>
      </c>
      <c r="AA1197" s="61">
        <v>442</v>
      </c>
      <c r="AB1197" s="62">
        <v>500</v>
      </c>
      <c r="AC1197" s="61">
        <v>442</v>
      </c>
      <c r="AD1197" s="62">
        <v>500</v>
      </c>
      <c r="AE1197" s="61">
        <v>442</v>
      </c>
      <c r="AF1197" s="61" t="s">
        <v>2560</v>
      </c>
      <c r="AG1197" s="61" t="s">
        <v>1959</v>
      </c>
      <c r="AH1197" s="61" t="s">
        <v>1702</v>
      </c>
      <c r="AI1197" s="61">
        <v>0</v>
      </c>
      <c r="AJ1197" s="61" t="s">
        <v>6751</v>
      </c>
      <c r="AK1197" s="62">
        <v>2026</v>
      </c>
      <c r="AL1197" s="62">
        <v>5</v>
      </c>
      <c r="AM1197" s="62">
        <v>0</v>
      </c>
      <c r="AN1197" s="62">
        <v>0</v>
      </c>
      <c r="AO1197" s="62">
        <v>2</v>
      </c>
      <c r="AP1197" s="61" t="s">
        <v>511</v>
      </c>
      <c r="AQ1197" s="61" t="s">
        <v>1799</v>
      </c>
      <c r="AR1197" s="61" t="s">
        <v>3520</v>
      </c>
      <c r="AS1197" s="61" t="s">
        <v>7628</v>
      </c>
      <c r="AT1197" s="61" t="s">
        <v>1702</v>
      </c>
      <c r="AU1197" s="61" t="b">
        <v>0</v>
      </c>
      <c r="AV1197" s="61" t="b">
        <v>0</v>
      </c>
      <c r="AW1197" s="61" t="s">
        <v>1702</v>
      </c>
      <c r="AX1197" s="61" t="s">
        <v>1702</v>
      </c>
      <c r="AY1197" s="61">
        <v>0</v>
      </c>
      <c r="AZ1197" s="61">
        <v>0</v>
      </c>
      <c r="BA1197" s="61">
        <v>0</v>
      </c>
      <c r="BB1197" s="61" t="s">
        <v>4941</v>
      </c>
      <c r="BC1197" s="61">
        <v>5</v>
      </c>
      <c r="BD1197" s="61" t="b">
        <v>0</v>
      </c>
      <c r="BH1197" s="47" t="s">
        <v>1197</v>
      </c>
      <c r="BI1197" s="47" t="str">
        <f t="shared" si="36"/>
        <v>Z08</v>
      </c>
      <c r="BJ1197" s="47">
        <v>1219</v>
      </c>
    </row>
    <row r="1198" spans="1:62" hidden="1">
      <c r="A1198" s="61" t="b">
        <v>0</v>
      </c>
      <c r="B1198" s="62">
        <v>13806</v>
      </c>
      <c r="C1198" s="61" t="s">
        <v>1702</v>
      </c>
      <c r="D1198" s="61" t="s">
        <v>7623</v>
      </c>
      <c r="E1198" s="61" t="s">
        <v>7631</v>
      </c>
      <c r="F1198" s="61" t="s">
        <v>6253</v>
      </c>
      <c r="G1198" s="62" t="s">
        <v>1702</v>
      </c>
      <c r="H1198" s="61" t="s">
        <v>511</v>
      </c>
      <c r="I1198" s="61" t="s">
        <v>1675</v>
      </c>
      <c r="J1198" s="61" t="s">
        <v>6420</v>
      </c>
      <c r="K1198" s="61" t="s">
        <v>7631</v>
      </c>
      <c r="L1198" s="61" t="s">
        <v>2032</v>
      </c>
      <c r="M1198" s="61" t="s">
        <v>1894</v>
      </c>
      <c r="N1198" s="61" t="s">
        <v>1702</v>
      </c>
      <c r="O1198" s="61" t="s">
        <v>1947</v>
      </c>
      <c r="P1198" s="61">
        <v>1.2</v>
      </c>
      <c r="Q1198" s="61">
        <v>110</v>
      </c>
      <c r="R1198" s="61">
        <v>851</v>
      </c>
      <c r="S1198" s="61" t="s">
        <v>3519</v>
      </c>
      <c r="T1198" s="61" t="s">
        <v>3519</v>
      </c>
      <c r="U1198" s="61" t="s">
        <v>2041</v>
      </c>
      <c r="V1198" s="61" t="s">
        <v>7630</v>
      </c>
      <c r="W1198" s="61" t="s">
        <v>1938</v>
      </c>
      <c r="X1198" s="61" t="s">
        <v>1447</v>
      </c>
      <c r="Y1198" s="61" t="s">
        <v>6394</v>
      </c>
      <c r="Z1198" s="62">
        <v>500</v>
      </c>
      <c r="AA1198" s="61">
        <v>442</v>
      </c>
      <c r="AB1198" s="62">
        <v>500</v>
      </c>
      <c r="AC1198" s="61">
        <v>442</v>
      </c>
      <c r="AD1198" s="62">
        <v>500</v>
      </c>
      <c r="AE1198" s="61">
        <v>442</v>
      </c>
      <c r="AF1198" s="61" t="s">
        <v>2560</v>
      </c>
      <c r="AG1198" s="61" t="s">
        <v>1959</v>
      </c>
      <c r="AH1198" s="61" t="s">
        <v>1702</v>
      </c>
      <c r="AI1198" s="61">
        <v>0</v>
      </c>
      <c r="AJ1198" s="61" t="s">
        <v>6751</v>
      </c>
      <c r="AK1198" s="62">
        <v>2026</v>
      </c>
      <c r="AL1198" s="62">
        <v>5</v>
      </c>
      <c r="AM1198" s="62">
        <v>0</v>
      </c>
      <c r="AN1198" s="62">
        <v>0</v>
      </c>
      <c r="AO1198" s="62">
        <v>2</v>
      </c>
      <c r="AP1198" s="61" t="s">
        <v>511</v>
      </c>
      <c r="AQ1198" s="61" t="s">
        <v>1799</v>
      </c>
      <c r="AR1198" s="61" t="s">
        <v>3520</v>
      </c>
      <c r="AS1198" s="61" t="s">
        <v>7628</v>
      </c>
      <c r="AT1198" s="61" t="s">
        <v>1702</v>
      </c>
      <c r="AU1198" s="61" t="b">
        <v>0</v>
      </c>
      <c r="AV1198" s="61" t="b">
        <v>0</v>
      </c>
      <c r="AW1198" s="61" t="s">
        <v>1702</v>
      </c>
      <c r="AX1198" s="61" t="s">
        <v>1702</v>
      </c>
      <c r="AY1198" s="61">
        <v>0</v>
      </c>
      <c r="AZ1198" s="61">
        <v>0</v>
      </c>
      <c r="BA1198" s="61">
        <v>0</v>
      </c>
      <c r="BB1198" s="61" t="s">
        <v>4941</v>
      </c>
      <c r="BC1198" s="61">
        <v>5</v>
      </c>
      <c r="BD1198" s="61" t="b">
        <v>0</v>
      </c>
      <c r="BH1198" s="47" t="s">
        <v>1197</v>
      </c>
      <c r="BI1198" s="47" t="str">
        <f t="shared" si="36"/>
        <v>Z08</v>
      </c>
      <c r="BJ1198" s="47">
        <v>1219</v>
      </c>
    </row>
    <row r="1199" spans="1:62" hidden="1">
      <c r="A1199" s="61" t="b">
        <v>0</v>
      </c>
      <c r="B1199" s="62">
        <v>13807</v>
      </c>
      <c r="C1199" s="61" t="s">
        <v>1702</v>
      </c>
      <c r="D1199" s="61" t="s">
        <v>7623</v>
      </c>
      <c r="E1199" s="61" t="s">
        <v>7632</v>
      </c>
      <c r="F1199" s="61" t="s">
        <v>6253</v>
      </c>
      <c r="G1199" s="62" t="s">
        <v>1702</v>
      </c>
      <c r="H1199" s="61" t="s">
        <v>511</v>
      </c>
      <c r="I1199" s="61" t="s">
        <v>1675</v>
      </c>
      <c r="J1199" s="61" t="s">
        <v>6420</v>
      </c>
      <c r="K1199" s="61" t="s">
        <v>7632</v>
      </c>
      <c r="L1199" s="61" t="s">
        <v>2032</v>
      </c>
      <c r="M1199" s="61" t="s">
        <v>1894</v>
      </c>
      <c r="N1199" s="61" t="s">
        <v>1702</v>
      </c>
      <c r="O1199" s="61" t="s">
        <v>1947</v>
      </c>
      <c r="P1199" s="61">
        <v>1.2</v>
      </c>
      <c r="Q1199" s="61">
        <v>110</v>
      </c>
      <c r="R1199" s="61">
        <v>851</v>
      </c>
      <c r="S1199" s="61" t="s">
        <v>3519</v>
      </c>
      <c r="T1199" s="61" t="s">
        <v>3519</v>
      </c>
      <c r="U1199" s="61" t="s">
        <v>2041</v>
      </c>
      <c r="V1199" s="61" t="s">
        <v>7630</v>
      </c>
      <c r="W1199" s="61" t="s">
        <v>1938</v>
      </c>
      <c r="X1199" s="61" t="s">
        <v>1447</v>
      </c>
      <c r="Y1199" s="61" t="s">
        <v>6394</v>
      </c>
      <c r="Z1199" s="62">
        <v>13</v>
      </c>
      <c r="AA1199" s="61">
        <v>12</v>
      </c>
      <c r="AB1199" s="62">
        <v>13</v>
      </c>
      <c r="AC1199" s="61">
        <v>12</v>
      </c>
      <c r="AD1199" s="62">
        <v>13</v>
      </c>
      <c r="AE1199" s="61">
        <v>12</v>
      </c>
      <c r="AF1199" s="61" t="s">
        <v>2560</v>
      </c>
      <c r="AG1199" s="61" t="s">
        <v>1959</v>
      </c>
      <c r="AH1199" s="61" t="s">
        <v>1702</v>
      </c>
      <c r="AI1199" s="61">
        <v>0</v>
      </c>
      <c r="AJ1199" s="61" t="s">
        <v>6751</v>
      </c>
      <c r="AK1199" s="62">
        <v>2026</v>
      </c>
      <c r="AL1199" s="62">
        <v>5</v>
      </c>
      <c r="AM1199" s="62">
        <v>0</v>
      </c>
      <c r="AN1199" s="62">
        <v>0</v>
      </c>
      <c r="AO1199" s="62">
        <v>2</v>
      </c>
      <c r="AP1199" s="61" t="s">
        <v>511</v>
      </c>
      <c r="AQ1199" s="61" t="s">
        <v>1799</v>
      </c>
      <c r="AR1199" s="61" t="s">
        <v>3520</v>
      </c>
      <c r="AS1199" s="61" t="s">
        <v>7628</v>
      </c>
      <c r="AT1199" s="61" t="s">
        <v>1702</v>
      </c>
      <c r="AU1199" s="61" t="b">
        <v>0</v>
      </c>
      <c r="AV1199" s="61" t="b">
        <v>0</v>
      </c>
      <c r="AW1199" s="61" t="s">
        <v>1702</v>
      </c>
      <c r="AX1199" s="61" t="s">
        <v>1702</v>
      </c>
      <c r="AY1199" s="61">
        <v>0</v>
      </c>
      <c r="AZ1199" s="61">
        <v>0</v>
      </c>
      <c r="BA1199" s="61">
        <v>0</v>
      </c>
      <c r="BB1199" s="61" t="s">
        <v>4941</v>
      </c>
      <c r="BC1199" s="61">
        <v>5</v>
      </c>
      <c r="BD1199" s="61" t="b">
        <v>0</v>
      </c>
      <c r="BH1199" s="47" t="s">
        <v>1197</v>
      </c>
      <c r="BI1199" s="47" t="str">
        <f t="shared" si="36"/>
        <v>Z08</v>
      </c>
      <c r="BJ1199" s="47">
        <v>1219</v>
      </c>
    </row>
    <row r="1200" spans="1:62" hidden="1">
      <c r="A1200" s="61" t="b">
        <v>0</v>
      </c>
      <c r="B1200" s="62">
        <v>13808</v>
      </c>
      <c r="C1200" s="61" t="s">
        <v>1702</v>
      </c>
      <c r="D1200" s="61" t="s">
        <v>7623</v>
      </c>
      <c r="E1200" s="61" t="s">
        <v>7633</v>
      </c>
      <c r="F1200" s="61" t="s">
        <v>6301</v>
      </c>
      <c r="G1200" s="62" t="s">
        <v>1702</v>
      </c>
      <c r="H1200" s="61" t="s">
        <v>511</v>
      </c>
      <c r="I1200" s="61" t="s">
        <v>1675</v>
      </c>
      <c r="J1200" s="61" t="s">
        <v>6420</v>
      </c>
      <c r="K1200" s="61" t="s">
        <v>7633</v>
      </c>
      <c r="L1200" s="61" t="s">
        <v>2032</v>
      </c>
      <c r="M1200" s="61" t="s">
        <v>1894</v>
      </c>
      <c r="N1200" s="61" t="s">
        <v>1702</v>
      </c>
      <c r="O1200" s="61" t="s">
        <v>1947</v>
      </c>
      <c r="P1200" s="61">
        <v>1.2</v>
      </c>
      <c r="Q1200" s="61">
        <v>110</v>
      </c>
      <c r="R1200" s="61">
        <v>851</v>
      </c>
      <c r="S1200" s="61" t="s">
        <v>3519</v>
      </c>
      <c r="T1200" s="61" t="s">
        <v>3519</v>
      </c>
      <c r="U1200" s="61" t="s">
        <v>2041</v>
      </c>
      <c r="V1200" s="61" t="s">
        <v>7630</v>
      </c>
      <c r="W1200" s="61" t="s">
        <v>1938</v>
      </c>
      <c r="X1200" s="61" t="s">
        <v>1447</v>
      </c>
      <c r="Y1200" s="61" t="s">
        <v>6394</v>
      </c>
      <c r="Z1200" s="62">
        <v>26</v>
      </c>
      <c r="AA1200" s="61">
        <v>23</v>
      </c>
      <c r="AB1200" s="62">
        <v>26</v>
      </c>
      <c r="AC1200" s="61">
        <v>23</v>
      </c>
      <c r="AD1200" s="62">
        <v>26</v>
      </c>
      <c r="AE1200" s="61">
        <v>23</v>
      </c>
      <c r="AF1200" s="61" t="s">
        <v>2560</v>
      </c>
      <c r="AG1200" s="61" t="s">
        <v>1959</v>
      </c>
      <c r="AH1200" s="61" t="s">
        <v>1702</v>
      </c>
      <c r="AI1200" s="61">
        <v>0</v>
      </c>
      <c r="AJ1200" s="61" t="s">
        <v>6751</v>
      </c>
      <c r="AK1200" s="62">
        <v>2026</v>
      </c>
      <c r="AL1200" s="62">
        <v>5</v>
      </c>
      <c r="AM1200" s="62">
        <v>0</v>
      </c>
      <c r="AN1200" s="62">
        <v>0</v>
      </c>
      <c r="AO1200" s="62">
        <v>2</v>
      </c>
      <c r="AP1200" s="61" t="s">
        <v>511</v>
      </c>
      <c r="AQ1200" s="61" t="s">
        <v>1799</v>
      </c>
      <c r="AR1200" s="61" t="s">
        <v>3520</v>
      </c>
      <c r="AS1200" s="61" t="s">
        <v>7628</v>
      </c>
      <c r="AT1200" s="61" t="s">
        <v>1702</v>
      </c>
      <c r="AU1200" s="61" t="b">
        <v>0</v>
      </c>
      <c r="AV1200" s="61" t="b">
        <v>0</v>
      </c>
      <c r="AW1200" s="61" t="s">
        <v>1702</v>
      </c>
      <c r="AX1200" s="61" t="s">
        <v>1702</v>
      </c>
      <c r="AY1200" s="61">
        <v>0</v>
      </c>
      <c r="AZ1200" s="61">
        <v>0</v>
      </c>
      <c r="BA1200" s="61">
        <v>0</v>
      </c>
      <c r="BB1200" s="61" t="s">
        <v>4941</v>
      </c>
      <c r="BC1200" s="61">
        <v>5</v>
      </c>
      <c r="BD1200" s="61" t="b">
        <v>0</v>
      </c>
      <c r="BH1200" s="47" t="s">
        <v>1197</v>
      </c>
      <c r="BI1200" s="47" t="str">
        <f t="shared" si="36"/>
        <v>Z08</v>
      </c>
      <c r="BJ1200" s="47">
        <v>1219</v>
      </c>
    </row>
    <row r="1201" spans="1:62" hidden="1">
      <c r="A1201" s="61" t="b">
        <v>0</v>
      </c>
      <c r="B1201" s="62">
        <v>13809</v>
      </c>
      <c r="C1201" s="61" t="s">
        <v>1702</v>
      </c>
      <c r="D1201" s="61" t="s">
        <v>7623</v>
      </c>
      <c r="E1201" s="61" t="s">
        <v>7634</v>
      </c>
      <c r="F1201" s="61" t="s">
        <v>6277</v>
      </c>
      <c r="G1201" s="62" t="s">
        <v>1702</v>
      </c>
      <c r="H1201" s="61" t="s">
        <v>1320</v>
      </c>
      <c r="I1201" s="61" t="s">
        <v>1675</v>
      </c>
      <c r="J1201" s="61" t="s">
        <v>6420</v>
      </c>
      <c r="K1201" s="61" t="s">
        <v>7634</v>
      </c>
      <c r="L1201" s="61" t="s">
        <v>2032</v>
      </c>
      <c r="M1201" s="61" t="s">
        <v>1894</v>
      </c>
      <c r="N1201" s="61" t="s">
        <v>1702</v>
      </c>
      <c r="O1201" s="61" t="s">
        <v>1947</v>
      </c>
      <c r="P1201" s="61">
        <v>1.2</v>
      </c>
      <c r="Q1201" s="61">
        <v>368</v>
      </c>
      <c r="R1201" s="61">
        <v>1035</v>
      </c>
      <c r="S1201" s="61" t="s">
        <v>6431</v>
      </c>
      <c r="T1201" s="61" t="s">
        <v>6431</v>
      </c>
      <c r="U1201" s="61" t="s">
        <v>2041</v>
      </c>
      <c r="V1201" s="61" t="s">
        <v>7635</v>
      </c>
      <c r="W1201" s="61" t="s">
        <v>1938</v>
      </c>
      <c r="X1201" s="61" t="s">
        <v>1447</v>
      </c>
      <c r="Y1201" s="61" t="s">
        <v>6394</v>
      </c>
      <c r="Z1201" s="62">
        <v>100</v>
      </c>
      <c r="AA1201" s="61">
        <v>362</v>
      </c>
      <c r="AB1201" s="62">
        <v>100</v>
      </c>
      <c r="AC1201" s="61">
        <v>362</v>
      </c>
      <c r="AD1201" s="62">
        <v>100</v>
      </c>
      <c r="AE1201" s="61">
        <v>362</v>
      </c>
      <c r="AF1201" s="61" t="s">
        <v>4381</v>
      </c>
      <c r="AG1201" s="61" t="s">
        <v>1959</v>
      </c>
      <c r="AH1201" s="61" t="s">
        <v>1702</v>
      </c>
      <c r="AI1201" s="61">
        <v>0</v>
      </c>
      <c r="AJ1201" s="61" t="s">
        <v>6751</v>
      </c>
      <c r="AK1201" s="62">
        <v>2026</v>
      </c>
      <c r="AL1201" s="62">
        <v>5</v>
      </c>
      <c r="AM1201" s="62">
        <v>0</v>
      </c>
      <c r="AN1201" s="62">
        <v>0</v>
      </c>
      <c r="AO1201" s="62">
        <v>2</v>
      </c>
      <c r="AP1201" s="61" t="s">
        <v>1320</v>
      </c>
      <c r="AQ1201" s="61" t="s">
        <v>1221</v>
      </c>
      <c r="AR1201" s="61" t="s">
        <v>7363</v>
      </c>
      <c r="AS1201" s="61" t="s">
        <v>7628</v>
      </c>
      <c r="AT1201" s="61" t="s">
        <v>1702</v>
      </c>
      <c r="AU1201" s="61" t="b">
        <v>0</v>
      </c>
      <c r="AV1201" s="61" t="b">
        <v>0</v>
      </c>
      <c r="AW1201" s="61" t="s">
        <v>1702</v>
      </c>
      <c r="AX1201" s="61" t="s">
        <v>1702</v>
      </c>
      <c r="AY1201" s="61">
        <v>0</v>
      </c>
      <c r="AZ1201" s="61">
        <v>0</v>
      </c>
      <c r="BA1201" s="61">
        <v>0</v>
      </c>
      <c r="BB1201" s="61" t="s">
        <v>4941</v>
      </c>
      <c r="BC1201" s="61">
        <v>5</v>
      </c>
      <c r="BD1201" s="61" t="b">
        <v>0</v>
      </c>
      <c r="BH1201" s="47" t="s">
        <v>1197</v>
      </c>
      <c r="BI1201" s="47" t="str">
        <f t="shared" si="36"/>
        <v>Z08</v>
      </c>
      <c r="BJ1201" s="47">
        <v>1219</v>
      </c>
    </row>
    <row r="1202" spans="1:62" hidden="1">
      <c r="A1202" s="61" t="b">
        <v>0</v>
      </c>
      <c r="B1202" s="62">
        <v>13810</v>
      </c>
      <c r="C1202" s="61" t="s">
        <v>1702</v>
      </c>
      <c r="D1202" s="61" t="s">
        <v>7623</v>
      </c>
      <c r="E1202" s="61" t="s">
        <v>7636</v>
      </c>
      <c r="F1202" s="61" t="s">
        <v>6277</v>
      </c>
      <c r="G1202" s="62" t="s">
        <v>1702</v>
      </c>
      <c r="H1202" s="61" t="s">
        <v>1320</v>
      </c>
      <c r="I1202" s="61" t="s">
        <v>1675</v>
      </c>
      <c r="J1202" s="61" t="s">
        <v>6420</v>
      </c>
      <c r="K1202" s="61" t="s">
        <v>7636</v>
      </c>
      <c r="L1202" s="61" t="s">
        <v>2032</v>
      </c>
      <c r="M1202" s="61" t="s">
        <v>1894</v>
      </c>
      <c r="N1202" s="61" t="s">
        <v>1702</v>
      </c>
      <c r="O1202" s="61" t="s">
        <v>1947</v>
      </c>
      <c r="P1202" s="61">
        <v>1.2</v>
      </c>
      <c r="Q1202" s="61">
        <v>368</v>
      </c>
      <c r="R1202" s="61">
        <v>1035</v>
      </c>
      <c r="S1202" s="61" t="s">
        <v>6431</v>
      </c>
      <c r="T1202" s="61" t="s">
        <v>6431</v>
      </c>
      <c r="U1202" s="61" t="s">
        <v>2041</v>
      </c>
      <c r="V1202" s="61" t="s">
        <v>7635</v>
      </c>
      <c r="W1202" s="61" t="s">
        <v>1938</v>
      </c>
      <c r="X1202" s="61" t="s">
        <v>1447</v>
      </c>
      <c r="Y1202" s="61" t="s">
        <v>6394</v>
      </c>
      <c r="Z1202" s="62">
        <v>100</v>
      </c>
      <c r="AA1202" s="61">
        <v>362</v>
      </c>
      <c r="AB1202" s="62">
        <v>100</v>
      </c>
      <c r="AC1202" s="61">
        <v>362</v>
      </c>
      <c r="AD1202" s="62">
        <v>100</v>
      </c>
      <c r="AE1202" s="61">
        <v>362</v>
      </c>
      <c r="AF1202" s="61" t="s">
        <v>4381</v>
      </c>
      <c r="AG1202" s="61" t="s">
        <v>1959</v>
      </c>
      <c r="AH1202" s="61" t="s">
        <v>1702</v>
      </c>
      <c r="AI1202" s="61">
        <v>0</v>
      </c>
      <c r="AJ1202" s="61" t="s">
        <v>6751</v>
      </c>
      <c r="AK1202" s="62">
        <v>2026</v>
      </c>
      <c r="AL1202" s="62">
        <v>5</v>
      </c>
      <c r="AM1202" s="62">
        <v>0</v>
      </c>
      <c r="AN1202" s="62">
        <v>0</v>
      </c>
      <c r="AO1202" s="62">
        <v>2</v>
      </c>
      <c r="AP1202" s="61" t="s">
        <v>1320</v>
      </c>
      <c r="AQ1202" s="61" t="s">
        <v>1221</v>
      </c>
      <c r="AR1202" s="61" t="s">
        <v>7363</v>
      </c>
      <c r="AS1202" s="61" t="s">
        <v>7628</v>
      </c>
      <c r="AT1202" s="61" t="s">
        <v>1702</v>
      </c>
      <c r="AU1202" s="61" t="b">
        <v>0</v>
      </c>
      <c r="AV1202" s="61" t="b">
        <v>0</v>
      </c>
      <c r="AW1202" s="61" t="s">
        <v>1702</v>
      </c>
      <c r="AX1202" s="61" t="s">
        <v>1702</v>
      </c>
      <c r="AY1202" s="61">
        <v>0</v>
      </c>
      <c r="AZ1202" s="61">
        <v>0</v>
      </c>
      <c r="BA1202" s="61">
        <v>0</v>
      </c>
      <c r="BB1202" s="61" t="s">
        <v>4941</v>
      </c>
      <c r="BC1202" s="61">
        <v>5</v>
      </c>
      <c r="BD1202" s="61" t="b">
        <v>0</v>
      </c>
      <c r="BH1202" s="47" t="s">
        <v>1197</v>
      </c>
      <c r="BI1202" s="47" t="str">
        <f t="shared" si="36"/>
        <v>Z08</v>
      </c>
      <c r="BJ1202" s="47">
        <v>1219</v>
      </c>
    </row>
    <row r="1203" spans="1:62" hidden="1">
      <c r="A1203" s="61" t="b">
        <v>0</v>
      </c>
      <c r="B1203" s="62">
        <v>13811</v>
      </c>
      <c r="C1203" s="61" t="s">
        <v>1702</v>
      </c>
      <c r="D1203" s="61" t="s">
        <v>7623</v>
      </c>
      <c r="E1203" s="61" t="s">
        <v>7637</v>
      </c>
      <c r="F1203" s="61" t="s">
        <v>6277</v>
      </c>
      <c r="G1203" s="62" t="s">
        <v>1702</v>
      </c>
      <c r="H1203" s="61" t="s">
        <v>1320</v>
      </c>
      <c r="I1203" s="61" t="s">
        <v>1675</v>
      </c>
      <c r="J1203" s="61" t="s">
        <v>6420</v>
      </c>
      <c r="K1203" s="61" t="s">
        <v>7637</v>
      </c>
      <c r="L1203" s="61" t="s">
        <v>2032</v>
      </c>
      <c r="M1203" s="61" t="s">
        <v>1894</v>
      </c>
      <c r="N1203" s="61" t="s">
        <v>1702</v>
      </c>
      <c r="O1203" s="61" t="s">
        <v>1947</v>
      </c>
      <c r="P1203" s="61">
        <v>1.2</v>
      </c>
      <c r="Q1203" s="61">
        <v>368</v>
      </c>
      <c r="R1203" s="61">
        <v>1035</v>
      </c>
      <c r="S1203" s="61" t="s">
        <v>6431</v>
      </c>
      <c r="T1203" s="61" t="s">
        <v>6431</v>
      </c>
      <c r="U1203" s="61" t="s">
        <v>2041</v>
      </c>
      <c r="V1203" s="61" t="s">
        <v>7635</v>
      </c>
      <c r="W1203" s="61" t="s">
        <v>1938</v>
      </c>
      <c r="X1203" s="61" t="s">
        <v>1447</v>
      </c>
      <c r="Y1203" s="61" t="s">
        <v>6394</v>
      </c>
      <c r="Z1203" s="62">
        <v>100</v>
      </c>
      <c r="AA1203" s="61">
        <v>360</v>
      </c>
      <c r="AB1203" s="62">
        <v>100</v>
      </c>
      <c r="AC1203" s="61">
        <v>360</v>
      </c>
      <c r="AD1203" s="62">
        <v>100</v>
      </c>
      <c r="AE1203" s="61">
        <v>360</v>
      </c>
      <c r="AF1203" s="61" t="s">
        <v>4381</v>
      </c>
      <c r="AG1203" s="61" t="s">
        <v>1959</v>
      </c>
      <c r="AH1203" s="61" t="s">
        <v>1702</v>
      </c>
      <c r="AI1203" s="61">
        <v>0</v>
      </c>
      <c r="AJ1203" s="61" t="s">
        <v>6751</v>
      </c>
      <c r="AK1203" s="62">
        <v>2026</v>
      </c>
      <c r="AL1203" s="62">
        <v>5</v>
      </c>
      <c r="AM1203" s="62">
        <v>0</v>
      </c>
      <c r="AN1203" s="62">
        <v>0</v>
      </c>
      <c r="AO1203" s="62">
        <v>2</v>
      </c>
      <c r="AP1203" s="61" t="s">
        <v>1320</v>
      </c>
      <c r="AQ1203" s="61" t="s">
        <v>1221</v>
      </c>
      <c r="AR1203" s="61" t="s">
        <v>7363</v>
      </c>
      <c r="AS1203" s="61" t="s">
        <v>7628</v>
      </c>
      <c r="AT1203" s="61" t="s">
        <v>1702</v>
      </c>
      <c r="AU1203" s="61" t="b">
        <v>0</v>
      </c>
      <c r="AV1203" s="61" t="b">
        <v>0</v>
      </c>
      <c r="AW1203" s="61" t="s">
        <v>1702</v>
      </c>
      <c r="AX1203" s="61" t="s">
        <v>1702</v>
      </c>
      <c r="AY1203" s="61">
        <v>0</v>
      </c>
      <c r="AZ1203" s="61">
        <v>0</v>
      </c>
      <c r="BA1203" s="61">
        <v>0</v>
      </c>
      <c r="BB1203" s="61" t="s">
        <v>4941</v>
      </c>
      <c r="BC1203" s="61">
        <v>5</v>
      </c>
      <c r="BD1203" s="61" t="b">
        <v>0</v>
      </c>
      <c r="BH1203" s="47" t="s">
        <v>1197</v>
      </c>
      <c r="BI1203" s="47" t="str">
        <f t="shared" si="36"/>
        <v>Z08</v>
      </c>
      <c r="BJ1203" s="47">
        <v>1219</v>
      </c>
    </row>
    <row r="1204" spans="1:62" hidden="1">
      <c r="A1204" s="61" t="b">
        <v>0</v>
      </c>
      <c r="B1204" s="62">
        <v>13812</v>
      </c>
      <c r="C1204" s="61" t="s">
        <v>1702</v>
      </c>
      <c r="D1204" s="61" t="s">
        <v>7623</v>
      </c>
      <c r="E1204" s="61" t="s">
        <v>7638</v>
      </c>
      <c r="F1204" s="61" t="s">
        <v>6277</v>
      </c>
      <c r="G1204" s="62" t="s">
        <v>1702</v>
      </c>
      <c r="H1204" s="61" t="s">
        <v>1320</v>
      </c>
      <c r="I1204" s="61" t="s">
        <v>1675</v>
      </c>
      <c r="J1204" s="61" t="s">
        <v>6420</v>
      </c>
      <c r="K1204" s="61" t="s">
        <v>7638</v>
      </c>
      <c r="L1204" s="61" t="s">
        <v>2032</v>
      </c>
      <c r="M1204" s="61" t="s">
        <v>1894</v>
      </c>
      <c r="N1204" s="61" t="s">
        <v>1702</v>
      </c>
      <c r="O1204" s="61" t="s">
        <v>1947</v>
      </c>
      <c r="P1204" s="61">
        <v>1.2</v>
      </c>
      <c r="Q1204" s="61">
        <v>368</v>
      </c>
      <c r="R1204" s="61">
        <v>1035</v>
      </c>
      <c r="S1204" s="61" t="s">
        <v>6431</v>
      </c>
      <c r="T1204" s="61" t="s">
        <v>6431</v>
      </c>
      <c r="U1204" s="61" t="s">
        <v>2041</v>
      </c>
      <c r="V1204" s="61" t="s">
        <v>7635</v>
      </c>
      <c r="W1204" s="61" t="s">
        <v>1938</v>
      </c>
      <c r="X1204" s="61" t="s">
        <v>1447</v>
      </c>
      <c r="Y1204" s="61" t="s">
        <v>6394</v>
      </c>
      <c r="Z1204" s="62">
        <v>100</v>
      </c>
      <c r="AA1204" s="61">
        <v>360</v>
      </c>
      <c r="AB1204" s="62">
        <v>100</v>
      </c>
      <c r="AC1204" s="61">
        <v>360</v>
      </c>
      <c r="AD1204" s="62">
        <v>100</v>
      </c>
      <c r="AE1204" s="61">
        <v>360</v>
      </c>
      <c r="AF1204" s="61" t="s">
        <v>4381</v>
      </c>
      <c r="AG1204" s="61" t="s">
        <v>1959</v>
      </c>
      <c r="AH1204" s="61" t="s">
        <v>1702</v>
      </c>
      <c r="AI1204" s="61">
        <v>0</v>
      </c>
      <c r="AJ1204" s="61" t="s">
        <v>6751</v>
      </c>
      <c r="AK1204" s="62">
        <v>2026</v>
      </c>
      <c r="AL1204" s="62">
        <v>5</v>
      </c>
      <c r="AM1204" s="62">
        <v>0</v>
      </c>
      <c r="AN1204" s="62">
        <v>0</v>
      </c>
      <c r="AO1204" s="62">
        <v>2</v>
      </c>
      <c r="AP1204" s="61" t="s">
        <v>1320</v>
      </c>
      <c r="AQ1204" s="61" t="s">
        <v>1221</v>
      </c>
      <c r="AR1204" s="61" t="s">
        <v>7363</v>
      </c>
      <c r="AS1204" s="61" t="s">
        <v>7628</v>
      </c>
      <c r="AT1204" s="61" t="s">
        <v>1702</v>
      </c>
      <c r="AU1204" s="61" t="b">
        <v>0</v>
      </c>
      <c r="AV1204" s="61" t="b">
        <v>0</v>
      </c>
      <c r="AW1204" s="61" t="s">
        <v>1702</v>
      </c>
      <c r="AX1204" s="61" t="s">
        <v>1702</v>
      </c>
      <c r="AY1204" s="61">
        <v>0</v>
      </c>
      <c r="AZ1204" s="61">
        <v>0</v>
      </c>
      <c r="BA1204" s="61">
        <v>0</v>
      </c>
      <c r="BB1204" s="61" t="s">
        <v>4941</v>
      </c>
      <c r="BC1204" s="61">
        <v>5</v>
      </c>
      <c r="BD1204" s="61" t="b">
        <v>0</v>
      </c>
      <c r="BH1204" s="47" t="s">
        <v>1197</v>
      </c>
      <c r="BI1204" s="47" t="str">
        <f t="shared" si="36"/>
        <v>Z08</v>
      </c>
      <c r="BJ1204" s="47">
        <v>1219</v>
      </c>
    </row>
    <row r="1205" spans="1:62" hidden="1">
      <c r="A1205" s="61" t="b">
        <v>0</v>
      </c>
      <c r="B1205" s="62">
        <v>13813</v>
      </c>
      <c r="C1205" s="61" t="s">
        <v>1702</v>
      </c>
      <c r="D1205" s="61" t="s">
        <v>7623</v>
      </c>
      <c r="E1205" s="61" t="s">
        <v>7639</v>
      </c>
      <c r="F1205" s="61" t="s">
        <v>6277</v>
      </c>
      <c r="G1205" s="62" t="s">
        <v>1702</v>
      </c>
      <c r="H1205" s="61" t="s">
        <v>1320</v>
      </c>
      <c r="I1205" s="61" t="s">
        <v>1675</v>
      </c>
      <c r="J1205" s="61" t="s">
        <v>6420</v>
      </c>
      <c r="K1205" s="61" t="s">
        <v>7639</v>
      </c>
      <c r="L1205" s="61" t="s">
        <v>2032</v>
      </c>
      <c r="M1205" s="61" t="s">
        <v>1894</v>
      </c>
      <c r="N1205" s="61" t="s">
        <v>1702</v>
      </c>
      <c r="O1205" s="61" t="s">
        <v>1947</v>
      </c>
      <c r="P1205" s="61">
        <v>1.2</v>
      </c>
      <c r="Q1205" s="61">
        <v>368</v>
      </c>
      <c r="R1205" s="61">
        <v>1035</v>
      </c>
      <c r="S1205" s="61" t="s">
        <v>6431</v>
      </c>
      <c r="T1205" s="61" t="s">
        <v>6431</v>
      </c>
      <c r="U1205" s="61" t="s">
        <v>2041</v>
      </c>
      <c r="V1205" s="61" t="s">
        <v>7635</v>
      </c>
      <c r="W1205" s="61" t="s">
        <v>1938</v>
      </c>
      <c r="X1205" s="61" t="s">
        <v>1447</v>
      </c>
      <c r="Y1205" s="61" t="s">
        <v>6394</v>
      </c>
      <c r="Z1205" s="62">
        <v>98</v>
      </c>
      <c r="AA1205" s="61">
        <v>352</v>
      </c>
      <c r="AB1205" s="62">
        <v>98</v>
      </c>
      <c r="AC1205" s="61">
        <v>352</v>
      </c>
      <c r="AD1205" s="62">
        <v>98</v>
      </c>
      <c r="AE1205" s="61">
        <v>352</v>
      </c>
      <c r="AF1205" s="61" t="s">
        <v>4381</v>
      </c>
      <c r="AG1205" s="61" t="s">
        <v>1959</v>
      </c>
      <c r="AH1205" s="61" t="s">
        <v>1702</v>
      </c>
      <c r="AI1205" s="61">
        <v>0</v>
      </c>
      <c r="AJ1205" s="61" t="s">
        <v>6751</v>
      </c>
      <c r="AK1205" s="62">
        <v>2026</v>
      </c>
      <c r="AL1205" s="62">
        <v>5</v>
      </c>
      <c r="AM1205" s="62">
        <v>0</v>
      </c>
      <c r="AN1205" s="62">
        <v>0</v>
      </c>
      <c r="AO1205" s="62">
        <v>2</v>
      </c>
      <c r="AP1205" s="61" t="s">
        <v>1320</v>
      </c>
      <c r="AQ1205" s="61" t="s">
        <v>1221</v>
      </c>
      <c r="AR1205" s="61" t="s">
        <v>7363</v>
      </c>
      <c r="AS1205" s="61" t="s">
        <v>7628</v>
      </c>
      <c r="AT1205" s="61" t="s">
        <v>1702</v>
      </c>
      <c r="AU1205" s="61" t="b">
        <v>0</v>
      </c>
      <c r="AV1205" s="61" t="b">
        <v>0</v>
      </c>
      <c r="AW1205" s="61" t="s">
        <v>1702</v>
      </c>
      <c r="AX1205" s="61" t="s">
        <v>1702</v>
      </c>
      <c r="AY1205" s="61">
        <v>0</v>
      </c>
      <c r="AZ1205" s="61">
        <v>0</v>
      </c>
      <c r="BA1205" s="61">
        <v>0</v>
      </c>
      <c r="BB1205" s="61" t="s">
        <v>4941</v>
      </c>
      <c r="BC1205" s="61">
        <v>5</v>
      </c>
      <c r="BD1205" s="61" t="b">
        <v>0</v>
      </c>
      <c r="BH1205" s="47" t="s">
        <v>1197</v>
      </c>
      <c r="BI1205" s="47" t="str">
        <f t="shared" si="36"/>
        <v>Z08</v>
      </c>
      <c r="BJ1205" s="47">
        <v>1219</v>
      </c>
    </row>
    <row r="1206" spans="1:62" hidden="1">
      <c r="A1206" s="61" t="b">
        <v>0</v>
      </c>
      <c r="B1206" s="62">
        <v>13815</v>
      </c>
      <c r="C1206" s="61" t="s">
        <v>1702</v>
      </c>
      <c r="D1206" s="61" t="s">
        <v>6613</v>
      </c>
      <c r="E1206" s="61" t="s">
        <v>7640</v>
      </c>
      <c r="F1206" s="61" t="s">
        <v>6253</v>
      </c>
      <c r="G1206" s="62" t="s">
        <v>1702</v>
      </c>
      <c r="H1206" s="61" t="s">
        <v>582</v>
      </c>
      <c r="I1206" s="61" t="s">
        <v>1675</v>
      </c>
      <c r="J1206" s="61" t="s">
        <v>6614</v>
      </c>
      <c r="K1206" s="61" t="s">
        <v>7640</v>
      </c>
      <c r="L1206" s="61" t="s">
        <v>2032</v>
      </c>
      <c r="M1206" s="61" t="s">
        <v>1894</v>
      </c>
      <c r="N1206" s="61" t="s">
        <v>1702</v>
      </c>
      <c r="O1206" s="61" t="s">
        <v>1945</v>
      </c>
      <c r="P1206" s="61">
        <v>2</v>
      </c>
      <c r="Q1206" s="61">
        <v>62</v>
      </c>
      <c r="R1206" s="61">
        <v>1468</v>
      </c>
      <c r="S1206" s="61" t="s">
        <v>4131</v>
      </c>
      <c r="T1206" s="61" t="s">
        <v>4131</v>
      </c>
      <c r="U1206" s="61" t="s">
        <v>2041</v>
      </c>
      <c r="V1206" s="61" t="s">
        <v>7641</v>
      </c>
      <c r="W1206" s="61" t="s">
        <v>1938</v>
      </c>
      <c r="X1206" s="61" t="s">
        <v>1447</v>
      </c>
      <c r="Y1206" s="61" t="s">
        <v>6394</v>
      </c>
      <c r="Z1206" s="62">
        <v>150</v>
      </c>
      <c r="AA1206" s="61">
        <v>209</v>
      </c>
      <c r="AB1206" s="62">
        <v>150</v>
      </c>
      <c r="AC1206" s="61">
        <v>209</v>
      </c>
      <c r="AD1206" s="62">
        <v>150</v>
      </c>
      <c r="AE1206" s="61">
        <v>209</v>
      </c>
      <c r="AF1206" s="61" t="s">
        <v>2797</v>
      </c>
      <c r="AG1206" s="61" t="s">
        <v>1959</v>
      </c>
      <c r="AH1206" s="61" t="s">
        <v>1702</v>
      </c>
      <c r="AI1206" s="61">
        <v>0</v>
      </c>
      <c r="AJ1206" s="61" t="s">
        <v>6751</v>
      </c>
      <c r="AK1206" s="62">
        <v>2026</v>
      </c>
      <c r="AL1206" s="62">
        <v>5</v>
      </c>
      <c r="AM1206" s="62">
        <v>0</v>
      </c>
      <c r="AN1206" s="62">
        <v>0</v>
      </c>
      <c r="AO1206" s="62">
        <v>2</v>
      </c>
      <c r="AP1206" s="61" t="s">
        <v>582</v>
      </c>
      <c r="AQ1206" s="61" t="s">
        <v>1270</v>
      </c>
      <c r="AR1206" s="61" t="s">
        <v>4132</v>
      </c>
      <c r="AS1206" s="61" t="s">
        <v>6615</v>
      </c>
      <c r="AT1206" s="61" t="s">
        <v>1702</v>
      </c>
      <c r="AU1206" s="61" t="b">
        <v>0</v>
      </c>
      <c r="AV1206" s="61" t="b">
        <v>0</v>
      </c>
      <c r="AW1206" s="61" t="s">
        <v>1702</v>
      </c>
      <c r="AX1206" s="61" t="s">
        <v>1702</v>
      </c>
      <c r="AY1206" s="61">
        <v>0</v>
      </c>
      <c r="AZ1206" s="61">
        <v>0</v>
      </c>
      <c r="BA1206" s="61">
        <v>0</v>
      </c>
      <c r="BB1206" s="61" t="s">
        <v>5457</v>
      </c>
      <c r="BC1206" s="61">
        <v>3</v>
      </c>
      <c r="BD1206" s="61" t="b">
        <v>0</v>
      </c>
      <c r="BH1206" s="47" t="s">
        <v>1197</v>
      </c>
      <c r="BI1206" s="47" t="str">
        <f t="shared" si="36"/>
        <v>Z22</v>
      </c>
      <c r="BJ1206" s="47">
        <v>1219</v>
      </c>
    </row>
    <row r="1207" spans="1:62" hidden="1">
      <c r="A1207" s="61" t="b">
        <v>0</v>
      </c>
      <c r="B1207" s="62">
        <v>13816</v>
      </c>
      <c r="C1207" s="61" t="s">
        <v>1702</v>
      </c>
      <c r="D1207" s="61" t="s">
        <v>6613</v>
      </c>
      <c r="E1207" s="61" t="s">
        <v>7642</v>
      </c>
      <c r="F1207" s="61" t="s">
        <v>6253</v>
      </c>
      <c r="G1207" s="62" t="s">
        <v>1702</v>
      </c>
      <c r="H1207" s="61" t="s">
        <v>582</v>
      </c>
      <c r="I1207" s="61" t="s">
        <v>1675</v>
      </c>
      <c r="J1207" s="61" t="s">
        <v>6614</v>
      </c>
      <c r="K1207" s="61" t="s">
        <v>7642</v>
      </c>
      <c r="L1207" s="61" t="s">
        <v>2032</v>
      </c>
      <c r="M1207" s="61" t="s">
        <v>1894</v>
      </c>
      <c r="N1207" s="61" t="s">
        <v>1702</v>
      </c>
      <c r="O1207" s="61" t="s">
        <v>1945</v>
      </c>
      <c r="P1207" s="61">
        <v>2</v>
      </c>
      <c r="Q1207" s="61">
        <v>62</v>
      </c>
      <c r="R1207" s="61">
        <v>1468</v>
      </c>
      <c r="S1207" s="61" t="s">
        <v>4131</v>
      </c>
      <c r="T1207" s="61" t="s">
        <v>4131</v>
      </c>
      <c r="U1207" s="61" t="s">
        <v>2041</v>
      </c>
      <c r="V1207" s="61" t="s">
        <v>7641</v>
      </c>
      <c r="W1207" s="61" t="s">
        <v>1938</v>
      </c>
      <c r="X1207" s="61" t="s">
        <v>1447</v>
      </c>
      <c r="Y1207" s="61" t="s">
        <v>6394</v>
      </c>
      <c r="Z1207" s="62">
        <v>18</v>
      </c>
      <c r="AA1207" s="61">
        <v>24</v>
      </c>
      <c r="AB1207" s="62">
        <v>18</v>
      </c>
      <c r="AC1207" s="61">
        <v>24</v>
      </c>
      <c r="AD1207" s="62">
        <v>18</v>
      </c>
      <c r="AE1207" s="61">
        <v>24</v>
      </c>
      <c r="AF1207" s="61" t="s">
        <v>2797</v>
      </c>
      <c r="AG1207" s="61" t="s">
        <v>1959</v>
      </c>
      <c r="AH1207" s="61" t="s">
        <v>1702</v>
      </c>
      <c r="AI1207" s="61">
        <v>0</v>
      </c>
      <c r="AJ1207" s="61" t="s">
        <v>6751</v>
      </c>
      <c r="AK1207" s="62">
        <v>2026</v>
      </c>
      <c r="AL1207" s="62">
        <v>5</v>
      </c>
      <c r="AM1207" s="62">
        <v>0</v>
      </c>
      <c r="AN1207" s="62">
        <v>0</v>
      </c>
      <c r="AO1207" s="62">
        <v>2</v>
      </c>
      <c r="AP1207" s="61" t="s">
        <v>582</v>
      </c>
      <c r="AQ1207" s="61" t="s">
        <v>1270</v>
      </c>
      <c r="AR1207" s="61" t="s">
        <v>4132</v>
      </c>
      <c r="AS1207" s="61" t="s">
        <v>6615</v>
      </c>
      <c r="AT1207" s="61" t="s">
        <v>1702</v>
      </c>
      <c r="AU1207" s="61" t="b">
        <v>0</v>
      </c>
      <c r="AV1207" s="61" t="b">
        <v>0</v>
      </c>
      <c r="AW1207" s="61" t="s">
        <v>1702</v>
      </c>
      <c r="AX1207" s="61" t="s">
        <v>1702</v>
      </c>
      <c r="AY1207" s="61">
        <v>0</v>
      </c>
      <c r="AZ1207" s="61">
        <v>0</v>
      </c>
      <c r="BA1207" s="61">
        <v>0</v>
      </c>
      <c r="BB1207" s="61" t="s">
        <v>5457</v>
      </c>
      <c r="BC1207" s="61">
        <v>3</v>
      </c>
      <c r="BD1207" s="61" t="b">
        <v>0</v>
      </c>
      <c r="BH1207" s="47" t="s">
        <v>1197</v>
      </c>
      <c r="BI1207" s="47" t="str">
        <f t="shared" si="36"/>
        <v>Z22</v>
      </c>
      <c r="BJ1207" s="47">
        <v>1219</v>
      </c>
    </row>
    <row r="1208" spans="1:62" hidden="1">
      <c r="A1208" s="61" t="b">
        <v>0</v>
      </c>
      <c r="B1208" s="62">
        <v>13817</v>
      </c>
      <c r="C1208" s="61" t="s">
        <v>1702</v>
      </c>
      <c r="D1208" s="61" t="s">
        <v>6613</v>
      </c>
      <c r="E1208" s="61" t="s">
        <v>7643</v>
      </c>
      <c r="F1208" s="61" t="s">
        <v>6277</v>
      </c>
      <c r="G1208" s="62" t="s">
        <v>1702</v>
      </c>
      <c r="H1208" s="61" t="s">
        <v>586</v>
      </c>
      <c r="I1208" s="61" t="s">
        <v>1675</v>
      </c>
      <c r="J1208" s="61" t="s">
        <v>6614</v>
      </c>
      <c r="K1208" s="61" t="s">
        <v>7643</v>
      </c>
      <c r="L1208" s="61" t="s">
        <v>2032</v>
      </c>
      <c r="M1208" s="61" t="s">
        <v>1894</v>
      </c>
      <c r="N1208" s="61" t="s">
        <v>1702</v>
      </c>
      <c r="O1208" s="61" t="s">
        <v>1945</v>
      </c>
      <c r="P1208" s="61">
        <v>2</v>
      </c>
      <c r="Q1208" s="61">
        <v>65</v>
      </c>
      <c r="R1208" s="61">
        <v>858</v>
      </c>
      <c r="S1208" s="61" t="s">
        <v>3880</v>
      </c>
      <c r="T1208" s="61" t="s">
        <v>3880</v>
      </c>
      <c r="U1208" s="61" t="s">
        <v>2041</v>
      </c>
      <c r="V1208" s="61" t="s">
        <v>7644</v>
      </c>
      <c r="W1208" s="61" t="s">
        <v>1938</v>
      </c>
      <c r="X1208" s="61" t="s">
        <v>1447</v>
      </c>
      <c r="Y1208" s="61" t="s">
        <v>6394</v>
      </c>
      <c r="Z1208" s="62">
        <v>200</v>
      </c>
      <c r="AA1208" s="61">
        <v>171</v>
      </c>
      <c r="AB1208" s="62">
        <v>200</v>
      </c>
      <c r="AC1208" s="61">
        <v>171</v>
      </c>
      <c r="AD1208" s="62">
        <v>200</v>
      </c>
      <c r="AE1208" s="61">
        <v>171</v>
      </c>
      <c r="AF1208" s="61" t="s">
        <v>5889</v>
      </c>
      <c r="AG1208" s="61" t="s">
        <v>1959</v>
      </c>
      <c r="AH1208" s="61" t="s">
        <v>1702</v>
      </c>
      <c r="AI1208" s="61">
        <v>0</v>
      </c>
      <c r="AJ1208" s="61" t="s">
        <v>6751</v>
      </c>
      <c r="AK1208" s="62">
        <v>2026</v>
      </c>
      <c r="AL1208" s="62">
        <v>5</v>
      </c>
      <c r="AM1208" s="62">
        <v>0</v>
      </c>
      <c r="AN1208" s="62">
        <v>0</v>
      </c>
      <c r="AO1208" s="62">
        <v>2</v>
      </c>
      <c r="AP1208" s="61" t="s">
        <v>586</v>
      </c>
      <c r="AQ1208" s="61" t="s">
        <v>1270</v>
      </c>
      <c r="AR1208" s="61" t="s">
        <v>6323</v>
      </c>
      <c r="AS1208" s="61" t="s">
        <v>6615</v>
      </c>
      <c r="AT1208" s="61" t="s">
        <v>1702</v>
      </c>
      <c r="AU1208" s="61" t="b">
        <v>0</v>
      </c>
      <c r="AV1208" s="61" t="b">
        <v>0</v>
      </c>
      <c r="AW1208" s="61" t="s">
        <v>1702</v>
      </c>
      <c r="AX1208" s="61" t="s">
        <v>1702</v>
      </c>
      <c r="AY1208" s="61">
        <v>0</v>
      </c>
      <c r="AZ1208" s="61">
        <v>0</v>
      </c>
      <c r="BA1208" s="61">
        <v>0</v>
      </c>
      <c r="BB1208" s="61" t="s">
        <v>5457</v>
      </c>
      <c r="BC1208" s="61">
        <v>3</v>
      </c>
      <c r="BD1208" s="61" t="b">
        <v>0</v>
      </c>
      <c r="BH1208" s="47" t="s">
        <v>1197</v>
      </c>
      <c r="BI1208" s="47" t="str">
        <f t="shared" si="36"/>
        <v>Z22</v>
      </c>
      <c r="BJ1208" s="47">
        <v>1219</v>
      </c>
    </row>
    <row r="1209" spans="1:62" hidden="1">
      <c r="A1209" s="61" t="b">
        <v>0</v>
      </c>
      <c r="B1209" s="62">
        <v>13818</v>
      </c>
      <c r="C1209" s="61" t="s">
        <v>1702</v>
      </c>
      <c r="D1209" s="61" t="s">
        <v>6613</v>
      </c>
      <c r="E1209" s="61" t="s">
        <v>7645</v>
      </c>
      <c r="F1209" s="61" t="s">
        <v>6277</v>
      </c>
      <c r="G1209" s="62" t="s">
        <v>1702</v>
      </c>
      <c r="H1209" s="61" t="s">
        <v>586</v>
      </c>
      <c r="I1209" s="61" t="s">
        <v>1675</v>
      </c>
      <c r="J1209" s="61" t="s">
        <v>6614</v>
      </c>
      <c r="K1209" s="61" t="s">
        <v>7645</v>
      </c>
      <c r="L1209" s="61" t="s">
        <v>2032</v>
      </c>
      <c r="M1209" s="61" t="s">
        <v>1894</v>
      </c>
      <c r="N1209" s="61" t="s">
        <v>1702</v>
      </c>
      <c r="O1209" s="61" t="s">
        <v>1945</v>
      </c>
      <c r="P1209" s="61">
        <v>2</v>
      </c>
      <c r="Q1209" s="61">
        <v>65</v>
      </c>
      <c r="R1209" s="61">
        <v>858</v>
      </c>
      <c r="S1209" s="61" t="s">
        <v>3880</v>
      </c>
      <c r="T1209" s="61" t="s">
        <v>3880</v>
      </c>
      <c r="U1209" s="61" t="s">
        <v>2041</v>
      </c>
      <c r="V1209" s="61" t="s">
        <v>7644</v>
      </c>
      <c r="W1209" s="61" t="s">
        <v>1938</v>
      </c>
      <c r="X1209" s="61" t="s">
        <v>1447</v>
      </c>
      <c r="Y1209" s="61" t="s">
        <v>6394</v>
      </c>
      <c r="Z1209" s="62">
        <v>157</v>
      </c>
      <c r="AA1209" s="61">
        <v>136</v>
      </c>
      <c r="AB1209" s="62">
        <v>157</v>
      </c>
      <c r="AC1209" s="61">
        <v>136</v>
      </c>
      <c r="AD1209" s="62">
        <v>157</v>
      </c>
      <c r="AE1209" s="61">
        <v>136</v>
      </c>
      <c r="AF1209" s="61" t="s">
        <v>5889</v>
      </c>
      <c r="AG1209" s="61" t="s">
        <v>1959</v>
      </c>
      <c r="AH1209" s="61" t="s">
        <v>1702</v>
      </c>
      <c r="AI1209" s="61">
        <v>0</v>
      </c>
      <c r="AJ1209" s="61" t="s">
        <v>6751</v>
      </c>
      <c r="AK1209" s="62">
        <v>2026</v>
      </c>
      <c r="AL1209" s="62">
        <v>5</v>
      </c>
      <c r="AM1209" s="62">
        <v>0</v>
      </c>
      <c r="AN1209" s="62">
        <v>0</v>
      </c>
      <c r="AO1209" s="62">
        <v>2</v>
      </c>
      <c r="AP1209" s="61" t="s">
        <v>586</v>
      </c>
      <c r="AQ1209" s="61" t="s">
        <v>1270</v>
      </c>
      <c r="AR1209" s="61" t="s">
        <v>6323</v>
      </c>
      <c r="AS1209" s="61" t="s">
        <v>6615</v>
      </c>
      <c r="AT1209" s="61" t="s">
        <v>1702</v>
      </c>
      <c r="AU1209" s="61" t="b">
        <v>0</v>
      </c>
      <c r="AV1209" s="61" t="b">
        <v>0</v>
      </c>
      <c r="AW1209" s="61" t="s">
        <v>1702</v>
      </c>
      <c r="AX1209" s="61" t="s">
        <v>1702</v>
      </c>
      <c r="AY1209" s="61">
        <v>0</v>
      </c>
      <c r="AZ1209" s="61">
        <v>0</v>
      </c>
      <c r="BA1209" s="61">
        <v>0</v>
      </c>
      <c r="BB1209" s="61" t="s">
        <v>5457</v>
      </c>
      <c r="BC1209" s="61">
        <v>3</v>
      </c>
      <c r="BD1209" s="61" t="b">
        <v>0</v>
      </c>
      <c r="BH1209" s="47" t="s">
        <v>1197</v>
      </c>
      <c r="BI1209" s="47" t="str">
        <f t="shared" si="36"/>
        <v>Z22</v>
      </c>
      <c r="BJ1209" s="47">
        <v>1219</v>
      </c>
    </row>
    <row r="1210" spans="1:62" hidden="1">
      <c r="A1210" s="61" t="b">
        <v>0</v>
      </c>
      <c r="B1210" s="62">
        <v>13819</v>
      </c>
      <c r="C1210" s="61" t="s">
        <v>1702</v>
      </c>
      <c r="D1210" s="61" t="s">
        <v>6613</v>
      </c>
      <c r="E1210" s="61" t="s">
        <v>7646</v>
      </c>
      <c r="F1210" s="61" t="s">
        <v>6224</v>
      </c>
      <c r="G1210" s="62" t="s">
        <v>1702</v>
      </c>
      <c r="H1210" s="61" t="s">
        <v>584</v>
      </c>
      <c r="I1210" s="61" t="s">
        <v>1675</v>
      </c>
      <c r="J1210" s="61" t="s">
        <v>6614</v>
      </c>
      <c r="K1210" s="61" t="s">
        <v>7646</v>
      </c>
      <c r="L1210" s="61" t="s">
        <v>2032</v>
      </c>
      <c r="M1210" s="61" t="s">
        <v>1894</v>
      </c>
      <c r="N1210" s="61" t="s">
        <v>1702</v>
      </c>
      <c r="O1210" s="61" t="s">
        <v>1945</v>
      </c>
      <c r="P1210" s="61">
        <v>2</v>
      </c>
      <c r="Q1210" s="61">
        <v>65</v>
      </c>
      <c r="R1210" s="61">
        <v>1078</v>
      </c>
      <c r="S1210" s="61" t="s">
        <v>6318</v>
      </c>
      <c r="T1210" s="61" t="s">
        <v>6318</v>
      </c>
      <c r="U1210" s="61" t="s">
        <v>2041</v>
      </c>
      <c r="V1210" s="61" t="s">
        <v>7647</v>
      </c>
      <c r="W1210" s="61" t="s">
        <v>1938</v>
      </c>
      <c r="X1210" s="61" t="s">
        <v>1447</v>
      </c>
      <c r="Y1210" s="61" t="s">
        <v>6394</v>
      </c>
      <c r="Z1210" s="62">
        <v>300</v>
      </c>
      <c r="AA1210" s="61">
        <v>320</v>
      </c>
      <c r="AB1210" s="62">
        <v>300</v>
      </c>
      <c r="AC1210" s="61">
        <v>320</v>
      </c>
      <c r="AD1210" s="62">
        <v>300</v>
      </c>
      <c r="AE1210" s="61">
        <v>320</v>
      </c>
      <c r="AF1210" s="61" t="s">
        <v>5889</v>
      </c>
      <c r="AG1210" s="61" t="s">
        <v>1959</v>
      </c>
      <c r="AH1210" s="61" t="s">
        <v>1702</v>
      </c>
      <c r="AI1210" s="61">
        <v>0</v>
      </c>
      <c r="AJ1210" s="61" t="s">
        <v>6751</v>
      </c>
      <c r="AK1210" s="62">
        <v>2026</v>
      </c>
      <c r="AL1210" s="62">
        <v>5</v>
      </c>
      <c r="AM1210" s="62">
        <v>0</v>
      </c>
      <c r="AN1210" s="62">
        <v>0</v>
      </c>
      <c r="AO1210" s="62">
        <v>2</v>
      </c>
      <c r="AP1210" s="61" t="s">
        <v>584</v>
      </c>
      <c r="AQ1210" s="61" t="s">
        <v>1270</v>
      </c>
      <c r="AR1210" s="61" t="s">
        <v>6319</v>
      </c>
      <c r="AS1210" s="61" t="s">
        <v>6615</v>
      </c>
      <c r="AT1210" s="61" t="s">
        <v>1702</v>
      </c>
      <c r="AU1210" s="61" t="b">
        <v>0</v>
      </c>
      <c r="AV1210" s="61" t="b">
        <v>0</v>
      </c>
      <c r="AW1210" s="61" t="s">
        <v>1702</v>
      </c>
      <c r="AX1210" s="61" t="s">
        <v>1702</v>
      </c>
      <c r="AY1210" s="61">
        <v>0</v>
      </c>
      <c r="AZ1210" s="61">
        <v>0</v>
      </c>
      <c r="BA1210" s="61">
        <v>0</v>
      </c>
      <c r="BB1210" s="61" t="s">
        <v>5457</v>
      </c>
      <c r="BC1210" s="61">
        <v>3</v>
      </c>
      <c r="BD1210" s="61" t="b">
        <v>0</v>
      </c>
      <c r="BH1210" s="47" t="s">
        <v>1197</v>
      </c>
      <c r="BI1210" s="47" t="str">
        <f t="shared" si="36"/>
        <v>Z22</v>
      </c>
      <c r="BJ1210" s="47">
        <v>1219</v>
      </c>
    </row>
    <row r="1211" spans="1:62" hidden="1">
      <c r="A1211" s="61" t="b">
        <v>0</v>
      </c>
      <c r="B1211" s="62">
        <v>13820</v>
      </c>
      <c r="C1211" s="61" t="s">
        <v>1702</v>
      </c>
      <c r="D1211" s="61" t="s">
        <v>6613</v>
      </c>
      <c r="E1211" s="61" t="s">
        <v>7648</v>
      </c>
      <c r="F1211" s="61" t="s">
        <v>6224</v>
      </c>
      <c r="G1211" s="62" t="s">
        <v>1702</v>
      </c>
      <c r="H1211" s="61" t="s">
        <v>584</v>
      </c>
      <c r="I1211" s="61" t="s">
        <v>1675</v>
      </c>
      <c r="J1211" s="61" t="s">
        <v>6614</v>
      </c>
      <c r="K1211" s="61" t="s">
        <v>7648</v>
      </c>
      <c r="L1211" s="61" t="s">
        <v>2032</v>
      </c>
      <c r="M1211" s="61" t="s">
        <v>1894</v>
      </c>
      <c r="N1211" s="61" t="s">
        <v>1702</v>
      </c>
      <c r="O1211" s="61" t="s">
        <v>1945</v>
      </c>
      <c r="P1211" s="61">
        <v>2</v>
      </c>
      <c r="Q1211" s="61">
        <v>65</v>
      </c>
      <c r="R1211" s="61">
        <v>1078</v>
      </c>
      <c r="S1211" s="61" t="s">
        <v>6318</v>
      </c>
      <c r="T1211" s="61" t="s">
        <v>6318</v>
      </c>
      <c r="U1211" s="61" t="s">
        <v>2041</v>
      </c>
      <c r="V1211" s="61" t="s">
        <v>7647</v>
      </c>
      <c r="W1211" s="61" t="s">
        <v>1938</v>
      </c>
      <c r="X1211" s="61" t="s">
        <v>1447</v>
      </c>
      <c r="Y1211" s="61" t="s">
        <v>6394</v>
      </c>
      <c r="Z1211" s="62">
        <v>300</v>
      </c>
      <c r="AA1211" s="61">
        <v>320</v>
      </c>
      <c r="AB1211" s="62">
        <v>300</v>
      </c>
      <c r="AC1211" s="61">
        <v>320</v>
      </c>
      <c r="AD1211" s="62">
        <v>300</v>
      </c>
      <c r="AE1211" s="61">
        <v>320</v>
      </c>
      <c r="AF1211" s="61" t="s">
        <v>2489</v>
      </c>
      <c r="AG1211" s="61" t="s">
        <v>1959</v>
      </c>
      <c r="AH1211" s="61" t="s">
        <v>1702</v>
      </c>
      <c r="AI1211" s="61">
        <v>0</v>
      </c>
      <c r="AJ1211" s="61" t="s">
        <v>6751</v>
      </c>
      <c r="AK1211" s="62">
        <v>2026</v>
      </c>
      <c r="AL1211" s="62">
        <v>5</v>
      </c>
      <c r="AM1211" s="62">
        <v>0</v>
      </c>
      <c r="AN1211" s="62">
        <v>0</v>
      </c>
      <c r="AO1211" s="62">
        <v>2</v>
      </c>
      <c r="AP1211" s="61" t="s">
        <v>584</v>
      </c>
      <c r="AQ1211" s="61" t="s">
        <v>1270</v>
      </c>
      <c r="AR1211" s="61" t="s">
        <v>6319</v>
      </c>
      <c r="AS1211" s="61" t="s">
        <v>6615</v>
      </c>
      <c r="AT1211" s="61" t="s">
        <v>1702</v>
      </c>
      <c r="AU1211" s="61" t="b">
        <v>0</v>
      </c>
      <c r="AV1211" s="61" t="b">
        <v>0</v>
      </c>
      <c r="AW1211" s="61" t="s">
        <v>1702</v>
      </c>
      <c r="AX1211" s="61" t="s">
        <v>1702</v>
      </c>
      <c r="AY1211" s="61">
        <v>0</v>
      </c>
      <c r="AZ1211" s="61">
        <v>0</v>
      </c>
      <c r="BA1211" s="61">
        <v>0</v>
      </c>
      <c r="BB1211" s="61" t="s">
        <v>5457</v>
      </c>
      <c r="BC1211" s="61">
        <v>3</v>
      </c>
      <c r="BD1211" s="61" t="b">
        <v>0</v>
      </c>
      <c r="BH1211" s="47" t="s">
        <v>1197</v>
      </c>
      <c r="BI1211" s="47" t="str">
        <f t="shared" si="36"/>
        <v>Z22</v>
      </c>
      <c r="BJ1211" s="47">
        <v>1219</v>
      </c>
    </row>
    <row r="1212" spans="1:62" hidden="1">
      <c r="A1212" s="61" t="b">
        <v>0</v>
      </c>
      <c r="B1212" s="62">
        <v>13821</v>
      </c>
      <c r="C1212" s="61" t="s">
        <v>1702</v>
      </c>
      <c r="D1212" s="61" t="s">
        <v>6613</v>
      </c>
      <c r="E1212" s="61" t="s">
        <v>7649</v>
      </c>
      <c r="F1212" s="61" t="s">
        <v>6224</v>
      </c>
      <c r="G1212" s="62" t="s">
        <v>1702</v>
      </c>
      <c r="H1212" s="61" t="s">
        <v>584</v>
      </c>
      <c r="I1212" s="61" t="s">
        <v>1675</v>
      </c>
      <c r="J1212" s="61" t="s">
        <v>6614</v>
      </c>
      <c r="K1212" s="61" t="s">
        <v>7649</v>
      </c>
      <c r="L1212" s="61" t="s">
        <v>2032</v>
      </c>
      <c r="M1212" s="61" t="s">
        <v>1894</v>
      </c>
      <c r="N1212" s="61" t="s">
        <v>1702</v>
      </c>
      <c r="O1212" s="61" t="s">
        <v>1945</v>
      </c>
      <c r="P1212" s="61">
        <v>2</v>
      </c>
      <c r="Q1212" s="61">
        <v>65</v>
      </c>
      <c r="R1212" s="61">
        <v>1078</v>
      </c>
      <c r="S1212" s="61" t="s">
        <v>6318</v>
      </c>
      <c r="T1212" s="61" t="s">
        <v>6318</v>
      </c>
      <c r="U1212" s="61" t="s">
        <v>2041</v>
      </c>
      <c r="V1212" s="61" t="s">
        <v>7647</v>
      </c>
      <c r="W1212" s="61" t="s">
        <v>1938</v>
      </c>
      <c r="X1212" s="61" t="s">
        <v>1447</v>
      </c>
      <c r="Y1212" s="61" t="s">
        <v>6394</v>
      </c>
      <c r="Z1212" s="62">
        <v>299</v>
      </c>
      <c r="AA1212" s="61">
        <v>319</v>
      </c>
      <c r="AB1212" s="62">
        <v>299</v>
      </c>
      <c r="AC1212" s="61">
        <v>319</v>
      </c>
      <c r="AD1212" s="62">
        <v>299</v>
      </c>
      <c r="AE1212" s="61">
        <v>319</v>
      </c>
      <c r="AF1212" s="61" t="s">
        <v>2489</v>
      </c>
      <c r="AG1212" s="61" t="s">
        <v>1959</v>
      </c>
      <c r="AH1212" s="61" t="s">
        <v>1702</v>
      </c>
      <c r="AI1212" s="61">
        <v>0</v>
      </c>
      <c r="AJ1212" s="61" t="s">
        <v>6751</v>
      </c>
      <c r="AK1212" s="62">
        <v>2026</v>
      </c>
      <c r="AL1212" s="62">
        <v>5</v>
      </c>
      <c r="AM1212" s="62">
        <v>0</v>
      </c>
      <c r="AN1212" s="62">
        <v>0</v>
      </c>
      <c r="AO1212" s="62">
        <v>2</v>
      </c>
      <c r="AP1212" s="61" t="s">
        <v>584</v>
      </c>
      <c r="AQ1212" s="61" t="s">
        <v>1270</v>
      </c>
      <c r="AR1212" s="61" t="s">
        <v>6319</v>
      </c>
      <c r="AS1212" s="61" t="s">
        <v>6615</v>
      </c>
      <c r="AT1212" s="61" t="s">
        <v>1702</v>
      </c>
      <c r="AU1212" s="61" t="b">
        <v>0</v>
      </c>
      <c r="AV1212" s="61" t="b">
        <v>0</v>
      </c>
      <c r="AW1212" s="61" t="s">
        <v>1702</v>
      </c>
      <c r="AX1212" s="61" t="s">
        <v>1702</v>
      </c>
      <c r="AY1212" s="61">
        <v>0</v>
      </c>
      <c r="AZ1212" s="61">
        <v>0</v>
      </c>
      <c r="BA1212" s="61">
        <v>0</v>
      </c>
      <c r="BB1212" s="61" t="s">
        <v>5457</v>
      </c>
      <c r="BC1212" s="61">
        <v>3</v>
      </c>
      <c r="BD1212" s="61" t="b">
        <v>0</v>
      </c>
      <c r="BH1212" s="47" t="s">
        <v>1197</v>
      </c>
      <c r="BI1212" s="47" t="str">
        <f t="shared" si="36"/>
        <v>Z22</v>
      </c>
      <c r="BJ1212" s="47">
        <v>1219</v>
      </c>
    </row>
    <row r="1213" spans="1:62" hidden="1">
      <c r="A1213" s="61" t="b">
        <v>0</v>
      </c>
      <c r="B1213" s="62">
        <v>13822</v>
      </c>
      <c r="C1213" s="61" t="s">
        <v>1702</v>
      </c>
      <c r="D1213" s="61" t="s">
        <v>6613</v>
      </c>
      <c r="E1213" s="61" t="s">
        <v>7650</v>
      </c>
      <c r="F1213" s="61" t="s">
        <v>6277</v>
      </c>
      <c r="G1213" s="62" t="s">
        <v>1702</v>
      </c>
      <c r="H1213" s="61" t="s">
        <v>1165</v>
      </c>
      <c r="I1213" s="61" t="s">
        <v>1675</v>
      </c>
      <c r="J1213" s="61" t="s">
        <v>6614</v>
      </c>
      <c r="K1213" s="61" t="s">
        <v>7650</v>
      </c>
      <c r="L1213" s="61" t="s">
        <v>2032</v>
      </c>
      <c r="M1213" s="61" t="s">
        <v>1894</v>
      </c>
      <c r="N1213" s="61" t="s">
        <v>1702</v>
      </c>
      <c r="O1213" s="61" t="s">
        <v>1945</v>
      </c>
      <c r="P1213" s="61">
        <v>2</v>
      </c>
      <c r="Q1213" s="61">
        <v>77</v>
      </c>
      <c r="R1213" s="61">
        <v>850</v>
      </c>
      <c r="S1213" s="61" t="s">
        <v>2574</v>
      </c>
      <c r="T1213" s="61" t="s">
        <v>2574</v>
      </c>
      <c r="U1213" s="61" t="s">
        <v>2041</v>
      </c>
      <c r="V1213" s="61" t="s">
        <v>7651</v>
      </c>
      <c r="W1213" s="61" t="s">
        <v>1938</v>
      </c>
      <c r="X1213" s="61" t="s">
        <v>1447</v>
      </c>
      <c r="Y1213" s="61" t="s">
        <v>6394</v>
      </c>
      <c r="Z1213" s="62">
        <v>35</v>
      </c>
      <c r="AA1213" s="61">
        <v>40</v>
      </c>
      <c r="AB1213" s="62">
        <v>35</v>
      </c>
      <c r="AC1213" s="61">
        <v>40</v>
      </c>
      <c r="AD1213" s="62">
        <v>35</v>
      </c>
      <c r="AE1213" s="61">
        <v>40</v>
      </c>
      <c r="AF1213" s="61" t="s">
        <v>5889</v>
      </c>
      <c r="AG1213" s="61" t="s">
        <v>1959</v>
      </c>
      <c r="AH1213" s="61" t="s">
        <v>1702</v>
      </c>
      <c r="AI1213" s="61">
        <v>0</v>
      </c>
      <c r="AJ1213" s="61" t="s">
        <v>6751</v>
      </c>
      <c r="AK1213" s="62">
        <v>2026</v>
      </c>
      <c r="AL1213" s="62">
        <v>5</v>
      </c>
      <c r="AM1213" s="62">
        <v>0</v>
      </c>
      <c r="AN1213" s="62">
        <v>0</v>
      </c>
      <c r="AO1213" s="62">
        <v>2</v>
      </c>
      <c r="AP1213" s="61" t="s">
        <v>1165</v>
      </c>
      <c r="AQ1213" s="61" t="s">
        <v>1227</v>
      </c>
      <c r="AR1213" s="61" t="s">
        <v>2575</v>
      </c>
      <c r="AS1213" s="61" t="s">
        <v>6615</v>
      </c>
      <c r="AT1213" s="61" t="s">
        <v>1702</v>
      </c>
      <c r="AU1213" s="61" t="b">
        <v>0</v>
      </c>
      <c r="AV1213" s="61" t="b">
        <v>0</v>
      </c>
      <c r="AW1213" s="61" t="s">
        <v>1702</v>
      </c>
      <c r="AX1213" s="61" t="s">
        <v>1702</v>
      </c>
      <c r="AY1213" s="61">
        <v>0</v>
      </c>
      <c r="AZ1213" s="61">
        <v>0</v>
      </c>
      <c r="BA1213" s="61">
        <v>0</v>
      </c>
      <c r="BB1213" s="61" t="s">
        <v>5457</v>
      </c>
      <c r="BC1213" s="61">
        <v>3</v>
      </c>
      <c r="BD1213" s="61" t="b">
        <v>0</v>
      </c>
      <c r="BH1213" s="47" t="s">
        <v>1197</v>
      </c>
      <c r="BI1213" s="47" t="str">
        <f t="shared" si="36"/>
        <v>Z22</v>
      </c>
      <c r="BJ1213" s="47">
        <v>1219</v>
      </c>
    </row>
    <row r="1214" spans="1:62" hidden="1">
      <c r="A1214" s="61" t="b">
        <v>0</v>
      </c>
      <c r="B1214" s="62">
        <v>13823</v>
      </c>
      <c r="C1214" s="61" t="s">
        <v>1702</v>
      </c>
      <c r="D1214" s="61" t="s">
        <v>6613</v>
      </c>
      <c r="E1214" s="61" t="s">
        <v>7652</v>
      </c>
      <c r="F1214" s="61" t="s">
        <v>6277</v>
      </c>
      <c r="G1214" s="62" t="s">
        <v>1702</v>
      </c>
      <c r="H1214" s="61" t="s">
        <v>1165</v>
      </c>
      <c r="I1214" s="61" t="s">
        <v>1675</v>
      </c>
      <c r="J1214" s="61" t="s">
        <v>6614</v>
      </c>
      <c r="K1214" s="61" t="s">
        <v>7652</v>
      </c>
      <c r="L1214" s="61" t="s">
        <v>2032</v>
      </c>
      <c r="M1214" s="61" t="s">
        <v>1894</v>
      </c>
      <c r="N1214" s="61" t="s">
        <v>1702</v>
      </c>
      <c r="O1214" s="61" t="s">
        <v>1945</v>
      </c>
      <c r="P1214" s="61">
        <v>2</v>
      </c>
      <c r="Q1214" s="61">
        <v>77</v>
      </c>
      <c r="R1214" s="61">
        <v>850</v>
      </c>
      <c r="S1214" s="61" t="s">
        <v>2574</v>
      </c>
      <c r="T1214" s="61" t="s">
        <v>2574</v>
      </c>
      <c r="U1214" s="61" t="s">
        <v>2041</v>
      </c>
      <c r="V1214" s="61" t="s">
        <v>7651</v>
      </c>
      <c r="W1214" s="61" t="s">
        <v>1938</v>
      </c>
      <c r="X1214" s="61" t="s">
        <v>1447</v>
      </c>
      <c r="Y1214" s="61" t="s">
        <v>6394</v>
      </c>
      <c r="Z1214" s="62">
        <v>28</v>
      </c>
      <c r="AA1214" s="61">
        <v>28</v>
      </c>
      <c r="AB1214" s="62">
        <v>28</v>
      </c>
      <c r="AC1214" s="61">
        <v>28</v>
      </c>
      <c r="AD1214" s="62">
        <v>28</v>
      </c>
      <c r="AE1214" s="61">
        <v>28</v>
      </c>
      <c r="AF1214" s="61" t="s">
        <v>5889</v>
      </c>
      <c r="AG1214" s="61" t="s">
        <v>1959</v>
      </c>
      <c r="AH1214" s="61" t="s">
        <v>1702</v>
      </c>
      <c r="AI1214" s="61">
        <v>0</v>
      </c>
      <c r="AJ1214" s="61" t="s">
        <v>6751</v>
      </c>
      <c r="AK1214" s="62">
        <v>2026</v>
      </c>
      <c r="AL1214" s="62">
        <v>5</v>
      </c>
      <c r="AM1214" s="62">
        <v>0</v>
      </c>
      <c r="AN1214" s="62">
        <v>0</v>
      </c>
      <c r="AO1214" s="62">
        <v>2</v>
      </c>
      <c r="AP1214" s="61" t="s">
        <v>1165</v>
      </c>
      <c r="AQ1214" s="61" t="s">
        <v>1227</v>
      </c>
      <c r="AR1214" s="61" t="s">
        <v>2575</v>
      </c>
      <c r="AS1214" s="61" t="s">
        <v>6615</v>
      </c>
      <c r="AT1214" s="61" t="s">
        <v>1702</v>
      </c>
      <c r="AU1214" s="61" t="b">
        <v>0</v>
      </c>
      <c r="AV1214" s="61" t="b">
        <v>0</v>
      </c>
      <c r="AW1214" s="61" t="s">
        <v>1702</v>
      </c>
      <c r="AX1214" s="61" t="s">
        <v>1702</v>
      </c>
      <c r="AY1214" s="61">
        <v>0</v>
      </c>
      <c r="AZ1214" s="61">
        <v>0</v>
      </c>
      <c r="BA1214" s="61">
        <v>0</v>
      </c>
      <c r="BB1214" s="61" t="s">
        <v>5457</v>
      </c>
      <c r="BC1214" s="61">
        <v>3</v>
      </c>
      <c r="BD1214" s="61" t="b">
        <v>0</v>
      </c>
      <c r="BH1214" s="47" t="s">
        <v>1197</v>
      </c>
      <c r="BI1214" s="47" t="str">
        <f t="shared" si="36"/>
        <v>Z22</v>
      </c>
      <c r="BJ1214" s="47">
        <v>1219</v>
      </c>
    </row>
    <row r="1215" spans="1:62" hidden="1">
      <c r="A1215" s="61" t="b">
        <v>0</v>
      </c>
      <c r="B1215" s="62">
        <v>13824</v>
      </c>
      <c r="C1215" s="61" t="s">
        <v>1702</v>
      </c>
      <c r="D1215" s="61" t="s">
        <v>6613</v>
      </c>
      <c r="E1215" s="61" t="s">
        <v>7653</v>
      </c>
      <c r="F1215" s="61" t="s">
        <v>6277</v>
      </c>
      <c r="G1215" s="62" t="s">
        <v>1702</v>
      </c>
      <c r="H1215" s="61" t="s">
        <v>1165</v>
      </c>
      <c r="I1215" s="61" t="s">
        <v>1675</v>
      </c>
      <c r="J1215" s="61" t="s">
        <v>6614</v>
      </c>
      <c r="K1215" s="61" t="s">
        <v>7653</v>
      </c>
      <c r="L1215" s="61" t="s">
        <v>2032</v>
      </c>
      <c r="M1215" s="61" t="s">
        <v>1894</v>
      </c>
      <c r="N1215" s="61" t="s">
        <v>1702</v>
      </c>
      <c r="O1215" s="61" t="s">
        <v>1945</v>
      </c>
      <c r="P1215" s="61">
        <v>2</v>
      </c>
      <c r="Q1215" s="61">
        <v>77</v>
      </c>
      <c r="R1215" s="61">
        <v>850</v>
      </c>
      <c r="S1215" s="61" t="s">
        <v>2574</v>
      </c>
      <c r="T1215" s="61" t="s">
        <v>2574</v>
      </c>
      <c r="U1215" s="61" t="s">
        <v>2041</v>
      </c>
      <c r="V1215" s="61" t="s">
        <v>7651</v>
      </c>
      <c r="W1215" s="61" t="s">
        <v>1938</v>
      </c>
      <c r="X1215" s="61" t="s">
        <v>1447</v>
      </c>
      <c r="Y1215" s="61" t="s">
        <v>6394</v>
      </c>
      <c r="Z1215" s="62">
        <v>200</v>
      </c>
      <c r="AA1215" s="61">
        <v>200</v>
      </c>
      <c r="AB1215" s="62">
        <v>200</v>
      </c>
      <c r="AC1215" s="61">
        <v>200</v>
      </c>
      <c r="AD1215" s="62">
        <v>200</v>
      </c>
      <c r="AE1215" s="61">
        <v>200</v>
      </c>
      <c r="AF1215" s="61" t="s">
        <v>5889</v>
      </c>
      <c r="AG1215" s="61" t="s">
        <v>1959</v>
      </c>
      <c r="AH1215" s="61" t="s">
        <v>1702</v>
      </c>
      <c r="AI1215" s="61">
        <v>0</v>
      </c>
      <c r="AJ1215" s="61" t="s">
        <v>6751</v>
      </c>
      <c r="AK1215" s="62">
        <v>2026</v>
      </c>
      <c r="AL1215" s="62">
        <v>5</v>
      </c>
      <c r="AM1215" s="62">
        <v>0</v>
      </c>
      <c r="AN1215" s="62">
        <v>0</v>
      </c>
      <c r="AO1215" s="62">
        <v>2</v>
      </c>
      <c r="AP1215" s="61" t="s">
        <v>1165</v>
      </c>
      <c r="AQ1215" s="61" t="s">
        <v>1227</v>
      </c>
      <c r="AR1215" s="61" t="s">
        <v>2575</v>
      </c>
      <c r="AS1215" s="61" t="s">
        <v>6615</v>
      </c>
      <c r="AT1215" s="61" t="s">
        <v>1702</v>
      </c>
      <c r="AU1215" s="61" t="b">
        <v>0</v>
      </c>
      <c r="AV1215" s="61" t="b">
        <v>0</v>
      </c>
      <c r="AW1215" s="61" t="s">
        <v>1702</v>
      </c>
      <c r="AX1215" s="61" t="s">
        <v>1702</v>
      </c>
      <c r="AY1215" s="61">
        <v>0</v>
      </c>
      <c r="AZ1215" s="61">
        <v>0</v>
      </c>
      <c r="BA1215" s="61">
        <v>0</v>
      </c>
      <c r="BB1215" s="61" t="s">
        <v>5457</v>
      </c>
      <c r="BC1215" s="61">
        <v>3</v>
      </c>
      <c r="BD1215" s="61" t="b">
        <v>0</v>
      </c>
      <c r="BH1215" s="47" t="s">
        <v>1197</v>
      </c>
      <c r="BI1215" s="47" t="str">
        <f t="shared" si="36"/>
        <v>Z22</v>
      </c>
      <c r="BJ1215" s="47">
        <v>1219</v>
      </c>
    </row>
    <row r="1216" spans="1:62" hidden="1">
      <c r="A1216" s="61" t="b">
        <v>0</v>
      </c>
      <c r="B1216" s="62">
        <v>13825</v>
      </c>
      <c r="C1216" s="61" t="s">
        <v>1702</v>
      </c>
      <c r="D1216" s="61" t="s">
        <v>6613</v>
      </c>
      <c r="E1216" s="61" t="s">
        <v>7654</v>
      </c>
      <c r="F1216" s="61" t="s">
        <v>6224</v>
      </c>
      <c r="G1216" s="62" t="s">
        <v>1702</v>
      </c>
      <c r="H1216" s="61" t="s">
        <v>1162</v>
      </c>
      <c r="I1216" s="61" t="s">
        <v>1675</v>
      </c>
      <c r="J1216" s="61" t="s">
        <v>6614</v>
      </c>
      <c r="K1216" s="61" t="s">
        <v>7654</v>
      </c>
      <c r="L1216" s="61" t="s">
        <v>2032</v>
      </c>
      <c r="M1216" s="61" t="s">
        <v>1894</v>
      </c>
      <c r="N1216" s="61" t="s">
        <v>1702</v>
      </c>
      <c r="O1216" s="61" t="s">
        <v>1945</v>
      </c>
      <c r="P1216" s="61">
        <v>2</v>
      </c>
      <c r="Q1216" s="61">
        <v>77</v>
      </c>
      <c r="R1216" s="61">
        <v>1150</v>
      </c>
      <c r="S1216" s="61" t="s">
        <v>2796</v>
      </c>
      <c r="T1216" s="61" t="s">
        <v>2796</v>
      </c>
      <c r="U1216" s="61" t="s">
        <v>2041</v>
      </c>
      <c r="V1216" s="61" t="s">
        <v>7655</v>
      </c>
      <c r="W1216" s="61" t="s">
        <v>1938</v>
      </c>
      <c r="X1216" s="61" t="s">
        <v>1447</v>
      </c>
      <c r="Y1216" s="61" t="s">
        <v>6394</v>
      </c>
      <c r="Z1216" s="62">
        <v>300</v>
      </c>
      <c r="AA1216" s="61">
        <v>409</v>
      </c>
      <c r="AB1216" s="62">
        <v>300</v>
      </c>
      <c r="AC1216" s="61">
        <v>409</v>
      </c>
      <c r="AD1216" s="62">
        <v>300</v>
      </c>
      <c r="AE1216" s="61">
        <v>409</v>
      </c>
      <c r="AF1216" s="61" t="s">
        <v>2489</v>
      </c>
      <c r="AG1216" s="61" t="s">
        <v>1959</v>
      </c>
      <c r="AH1216" s="61" t="s">
        <v>1702</v>
      </c>
      <c r="AI1216" s="61">
        <v>0</v>
      </c>
      <c r="AJ1216" s="61" t="s">
        <v>6751</v>
      </c>
      <c r="AK1216" s="62">
        <v>2026</v>
      </c>
      <c r="AL1216" s="62">
        <v>5</v>
      </c>
      <c r="AM1216" s="62">
        <v>0</v>
      </c>
      <c r="AN1216" s="62">
        <v>0</v>
      </c>
      <c r="AO1216" s="62">
        <v>2</v>
      </c>
      <c r="AP1216" s="61" t="s">
        <v>1162</v>
      </c>
      <c r="AQ1216" s="61" t="s">
        <v>1227</v>
      </c>
      <c r="AR1216" s="61" t="s">
        <v>4076</v>
      </c>
      <c r="AS1216" s="61" t="s">
        <v>6615</v>
      </c>
      <c r="AT1216" s="61" t="s">
        <v>1702</v>
      </c>
      <c r="AU1216" s="61" t="b">
        <v>0</v>
      </c>
      <c r="AV1216" s="61" t="b">
        <v>0</v>
      </c>
      <c r="AW1216" s="61" t="s">
        <v>1702</v>
      </c>
      <c r="AX1216" s="61" t="s">
        <v>1702</v>
      </c>
      <c r="AY1216" s="61">
        <v>0</v>
      </c>
      <c r="AZ1216" s="61">
        <v>0</v>
      </c>
      <c r="BA1216" s="61">
        <v>0</v>
      </c>
      <c r="BB1216" s="61" t="s">
        <v>5457</v>
      </c>
      <c r="BC1216" s="61">
        <v>3</v>
      </c>
      <c r="BD1216" s="61" t="b">
        <v>0</v>
      </c>
      <c r="BH1216" s="47" t="s">
        <v>1197</v>
      </c>
      <c r="BI1216" s="47" t="str">
        <f t="shared" si="36"/>
        <v>Z22</v>
      </c>
      <c r="BJ1216" s="47">
        <v>1219</v>
      </c>
    </row>
    <row r="1217" spans="1:62" hidden="1">
      <c r="A1217" s="61" t="b">
        <v>0</v>
      </c>
      <c r="B1217" s="62">
        <v>13826</v>
      </c>
      <c r="C1217" s="61" t="s">
        <v>1702</v>
      </c>
      <c r="D1217" s="61" t="s">
        <v>6613</v>
      </c>
      <c r="E1217" s="61" t="s">
        <v>7656</v>
      </c>
      <c r="F1217" s="61" t="s">
        <v>6224</v>
      </c>
      <c r="G1217" s="62" t="s">
        <v>1702</v>
      </c>
      <c r="H1217" s="61" t="s">
        <v>1162</v>
      </c>
      <c r="I1217" s="61" t="s">
        <v>1675</v>
      </c>
      <c r="J1217" s="61" t="s">
        <v>6614</v>
      </c>
      <c r="K1217" s="61" t="s">
        <v>7656</v>
      </c>
      <c r="L1217" s="61" t="s">
        <v>2032</v>
      </c>
      <c r="M1217" s="61" t="s">
        <v>1894</v>
      </c>
      <c r="N1217" s="61" t="s">
        <v>1702</v>
      </c>
      <c r="O1217" s="61" t="s">
        <v>1945</v>
      </c>
      <c r="P1217" s="61">
        <v>2</v>
      </c>
      <c r="Q1217" s="61">
        <v>77</v>
      </c>
      <c r="R1217" s="61">
        <v>1150</v>
      </c>
      <c r="S1217" s="61" t="s">
        <v>2796</v>
      </c>
      <c r="T1217" s="61" t="s">
        <v>2796</v>
      </c>
      <c r="U1217" s="61" t="s">
        <v>2041</v>
      </c>
      <c r="V1217" s="61" t="s">
        <v>7655</v>
      </c>
      <c r="W1217" s="61" t="s">
        <v>1938</v>
      </c>
      <c r="X1217" s="61" t="s">
        <v>1447</v>
      </c>
      <c r="Y1217" s="61" t="s">
        <v>6394</v>
      </c>
      <c r="Z1217" s="62">
        <v>300</v>
      </c>
      <c r="AA1217" s="61">
        <v>409</v>
      </c>
      <c r="AB1217" s="62">
        <v>300</v>
      </c>
      <c r="AC1217" s="61">
        <v>409</v>
      </c>
      <c r="AD1217" s="62">
        <v>300</v>
      </c>
      <c r="AE1217" s="61">
        <v>409</v>
      </c>
      <c r="AF1217" s="61" t="s">
        <v>2489</v>
      </c>
      <c r="AG1217" s="61" t="s">
        <v>1959</v>
      </c>
      <c r="AH1217" s="61" t="s">
        <v>1702</v>
      </c>
      <c r="AI1217" s="61">
        <v>0</v>
      </c>
      <c r="AJ1217" s="61" t="s">
        <v>6751</v>
      </c>
      <c r="AK1217" s="62">
        <v>2026</v>
      </c>
      <c r="AL1217" s="62">
        <v>5</v>
      </c>
      <c r="AM1217" s="62">
        <v>0</v>
      </c>
      <c r="AN1217" s="62">
        <v>0</v>
      </c>
      <c r="AO1217" s="62">
        <v>2</v>
      </c>
      <c r="AP1217" s="61" t="s">
        <v>1162</v>
      </c>
      <c r="AQ1217" s="61" t="s">
        <v>1227</v>
      </c>
      <c r="AR1217" s="61" t="s">
        <v>4076</v>
      </c>
      <c r="AS1217" s="61" t="s">
        <v>6615</v>
      </c>
      <c r="AT1217" s="61" t="s">
        <v>1702</v>
      </c>
      <c r="AU1217" s="61" t="b">
        <v>0</v>
      </c>
      <c r="AV1217" s="61" t="b">
        <v>0</v>
      </c>
      <c r="AW1217" s="61" t="s">
        <v>1702</v>
      </c>
      <c r="AX1217" s="61" t="s">
        <v>1702</v>
      </c>
      <c r="AY1217" s="61">
        <v>0</v>
      </c>
      <c r="AZ1217" s="61">
        <v>0</v>
      </c>
      <c r="BA1217" s="61">
        <v>0</v>
      </c>
      <c r="BB1217" s="61" t="s">
        <v>5457</v>
      </c>
      <c r="BC1217" s="61">
        <v>3</v>
      </c>
      <c r="BD1217" s="61" t="b">
        <v>0</v>
      </c>
      <c r="BH1217" s="47" t="s">
        <v>1197</v>
      </c>
      <c r="BI1217" s="47" t="str">
        <f t="shared" si="36"/>
        <v>Z22</v>
      </c>
      <c r="BJ1217" s="47">
        <v>1219</v>
      </c>
    </row>
    <row r="1218" spans="1:62" hidden="1">
      <c r="A1218" s="61" t="b">
        <v>0</v>
      </c>
      <c r="B1218" s="62">
        <v>13827</v>
      </c>
      <c r="C1218" s="61" t="s">
        <v>1702</v>
      </c>
      <c r="D1218" s="61" t="s">
        <v>6613</v>
      </c>
      <c r="E1218" s="61" t="s">
        <v>7657</v>
      </c>
      <c r="F1218" s="61" t="s">
        <v>6224</v>
      </c>
      <c r="G1218" s="62" t="s">
        <v>1702</v>
      </c>
      <c r="H1218" s="61" t="s">
        <v>1162</v>
      </c>
      <c r="I1218" s="61" t="s">
        <v>1675</v>
      </c>
      <c r="J1218" s="61" t="s">
        <v>6614</v>
      </c>
      <c r="K1218" s="61" t="s">
        <v>7657</v>
      </c>
      <c r="L1218" s="61" t="s">
        <v>2032</v>
      </c>
      <c r="M1218" s="61" t="s">
        <v>1894</v>
      </c>
      <c r="N1218" s="61" t="s">
        <v>1702</v>
      </c>
      <c r="O1218" s="61" t="s">
        <v>1945</v>
      </c>
      <c r="P1218" s="61">
        <v>2</v>
      </c>
      <c r="Q1218" s="61">
        <v>77</v>
      </c>
      <c r="R1218" s="61">
        <v>1150</v>
      </c>
      <c r="S1218" s="61" t="s">
        <v>2796</v>
      </c>
      <c r="T1218" s="61" t="s">
        <v>2796</v>
      </c>
      <c r="U1218" s="61" t="s">
        <v>2041</v>
      </c>
      <c r="V1218" s="61" t="s">
        <v>7655</v>
      </c>
      <c r="W1218" s="61" t="s">
        <v>1938</v>
      </c>
      <c r="X1218" s="61" t="s">
        <v>1447</v>
      </c>
      <c r="Y1218" s="61" t="s">
        <v>6394</v>
      </c>
      <c r="Z1218" s="62">
        <v>100</v>
      </c>
      <c r="AA1218" s="61">
        <v>136</v>
      </c>
      <c r="AB1218" s="62">
        <v>100</v>
      </c>
      <c r="AC1218" s="61">
        <v>136</v>
      </c>
      <c r="AD1218" s="62">
        <v>100</v>
      </c>
      <c r="AE1218" s="61">
        <v>136</v>
      </c>
      <c r="AF1218" s="61" t="s">
        <v>5889</v>
      </c>
      <c r="AG1218" s="61" t="s">
        <v>1959</v>
      </c>
      <c r="AH1218" s="61" t="s">
        <v>1702</v>
      </c>
      <c r="AI1218" s="61">
        <v>0</v>
      </c>
      <c r="AJ1218" s="61" t="s">
        <v>6751</v>
      </c>
      <c r="AK1218" s="62">
        <v>2026</v>
      </c>
      <c r="AL1218" s="62">
        <v>5</v>
      </c>
      <c r="AM1218" s="62">
        <v>0</v>
      </c>
      <c r="AN1218" s="62">
        <v>0</v>
      </c>
      <c r="AO1218" s="62">
        <v>2</v>
      </c>
      <c r="AP1218" s="61" t="s">
        <v>1162</v>
      </c>
      <c r="AQ1218" s="61" t="s">
        <v>1227</v>
      </c>
      <c r="AR1218" s="61" t="s">
        <v>4076</v>
      </c>
      <c r="AS1218" s="61" t="s">
        <v>6615</v>
      </c>
      <c r="AT1218" s="61" t="s">
        <v>1702</v>
      </c>
      <c r="AU1218" s="61" t="b">
        <v>0</v>
      </c>
      <c r="AV1218" s="61" t="b">
        <v>0</v>
      </c>
      <c r="AW1218" s="61" t="s">
        <v>1702</v>
      </c>
      <c r="AX1218" s="61" t="s">
        <v>1702</v>
      </c>
      <c r="AY1218" s="61">
        <v>0</v>
      </c>
      <c r="AZ1218" s="61">
        <v>0</v>
      </c>
      <c r="BA1218" s="61">
        <v>0</v>
      </c>
      <c r="BB1218" s="61" t="s">
        <v>5457</v>
      </c>
      <c r="BC1218" s="61">
        <v>3</v>
      </c>
      <c r="BD1218" s="61" t="b">
        <v>0</v>
      </c>
      <c r="BH1218" s="47" t="s">
        <v>1197</v>
      </c>
      <c r="BI1218" s="47" t="str">
        <f t="shared" si="36"/>
        <v>Z22</v>
      </c>
      <c r="BJ1218" s="47">
        <v>1219</v>
      </c>
    </row>
    <row r="1219" spans="1:62" hidden="1">
      <c r="A1219" s="61" t="b">
        <v>0</v>
      </c>
      <c r="B1219" s="62">
        <v>13828</v>
      </c>
      <c r="C1219" s="61" t="s">
        <v>1702</v>
      </c>
      <c r="D1219" s="61" t="s">
        <v>6613</v>
      </c>
      <c r="E1219" s="61" t="s">
        <v>7658</v>
      </c>
      <c r="F1219" s="61" t="s">
        <v>6277</v>
      </c>
      <c r="G1219" s="62" t="s">
        <v>1702</v>
      </c>
      <c r="H1219" s="61" t="s">
        <v>1162</v>
      </c>
      <c r="I1219" s="61" t="s">
        <v>1675</v>
      </c>
      <c r="J1219" s="61" t="s">
        <v>6614</v>
      </c>
      <c r="K1219" s="61" t="s">
        <v>7658</v>
      </c>
      <c r="L1219" s="61" t="s">
        <v>2032</v>
      </c>
      <c r="M1219" s="61" t="s">
        <v>1894</v>
      </c>
      <c r="N1219" s="61" t="s">
        <v>1702</v>
      </c>
      <c r="O1219" s="61" t="s">
        <v>1945</v>
      </c>
      <c r="P1219" s="61">
        <v>2</v>
      </c>
      <c r="Q1219" s="61">
        <v>77</v>
      </c>
      <c r="R1219" s="61">
        <v>1150</v>
      </c>
      <c r="S1219" s="61" t="s">
        <v>2796</v>
      </c>
      <c r="T1219" s="61" t="s">
        <v>2796</v>
      </c>
      <c r="U1219" s="61" t="s">
        <v>2041</v>
      </c>
      <c r="V1219" s="61" t="s">
        <v>7655</v>
      </c>
      <c r="W1219" s="61" t="s">
        <v>1938</v>
      </c>
      <c r="X1219" s="61" t="s">
        <v>1447</v>
      </c>
      <c r="Y1219" s="61" t="s">
        <v>6394</v>
      </c>
      <c r="Z1219" s="62">
        <v>92</v>
      </c>
      <c r="AA1219" s="61">
        <v>124</v>
      </c>
      <c r="AB1219" s="62">
        <v>92</v>
      </c>
      <c r="AC1219" s="61">
        <v>124</v>
      </c>
      <c r="AD1219" s="62">
        <v>92</v>
      </c>
      <c r="AE1219" s="61">
        <v>124</v>
      </c>
      <c r="AF1219" s="61" t="s">
        <v>5889</v>
      </c>
      <c r="AG1219" s="61" t="s">
        <v>1959</v>
      </c>
      <c r="AH1219" s="61" t="s">
        <v>1702</v>
      </c>
      <c r="AI1219" s="61">
        <v>0</v>
      </c>
      <c r="AJ1219" s="61" t="s">
        <v>6751</v>
      </c>
      <c r="AK1219" s="62">
        <v>2026</v>
      </c>
      <c r="AL1219" s="62">
        <v>5</v>
      </c>
      <c r="AM1219" s="62">
        <v>0</v>
      </c>
      <c r="AN1219" s="62">
        <v>0</v>
      </c>
      <c r="AO1219" s="62">
        <v>2</v>
      </c>
      <c r="AP1219" s="61" t="s">
        <v>1162</v>
      </c>
      <c r="AQ1219" s="61" t="s">
        <v>1227</v>
      </c>
      <c r="AR1219" s="61" t="s">
        <v>4076</v>
      </c>
      <c r="AS1219" s="61" t="s">
        <v>6615</v>
      </c>
      <c r="AT1219" s="61" t="s">
        <v>1702</v>
      </c>
      <c r="AU1219" s="61" t="b">
        <v>0</v>
      </c>
      <c r="AV1219" s="61" t="b">
        <v>0</v>
      </c>
      <c r="AW1219" s="61" t="s">
        <v>1702</v>
      </c>
      <c r="AX1219" s="61" t="s">
        <v>1702</v>
      </c>
      <c r="AY1219" s="61">
        <v>0</v>
      </c>
      <c r="AZ1219" s="61">
        <v>0</v>
      </c>
      <c r="BA1219" s="61">
        <v>0</v>
      </c>
      <c r="BB1219" s="61" t="s">
        <v>5457</v>
      </c>
      <c r="BC1219" s="61">
        <v>3</v>
      </c>
      <c r="BD1219" s="61" t="b">
        <v>0</v>
      </c>
      <c r="BH1219" s="47" t="s">
        <v>1197</v>
      </c>
      <c r="BI1219" s="47" t="str">
        <f t="shared" si="36"/>
        <v>Z22</v>
      </c>
      <c r="BJ1219" s="47">
        <v>1219</v>
      </c>
    </row>
    <row r="1220" spans="1:62" hidden="1">
      <c r="A1220" s="61" t="b">
        <v>0</v>
      </c>
      <c r="B1220" s="62">
        <v>13829</v>
      </c>
      <c r="C1220" s="61" t="s">
        <v>1702</v>
      </c>
      <c r="D1220" s="61" t="s">
        <v>7659</v>
      </c>
      <c r="E1220" s="61" t="s">
        <v>6576</v>
      </c>
      <c r="F1220" s="61" t="s">
        <v>6204</v>
      </c>
      <c r="G1220" s="62">
        <v>18</v>
      </c>
      <c r="H1220" s="61" t="s">
        <v>1156</v>
      </c>
      <c r="I1220" s="61" t="s">
        <v>1675</v>
      </c>
      <c r="J1220" s="61" t="s">
        <v>6445</v>
      </c>
      <c r="K1220" s="61" t="s">
        <v>6576</v>
      </c>
      <c r="L1220" s="61" t="s">
        <v>2032</v>
      </c>
      <c r="M1220" s="61" t="s">
        <v>1894</v>
      </c>
      <c r="N1220" s="61" t="s">
        <v>1702</v>
      </c>
      <c r="O1220" s="61" t="s">
        <v>1945</v>
      </c>
      <c r="P1220" s="61">
        <v>2</v>
      </c>
      <c r="Q1220" s="61">
        <v>101.8</v>
      </c>
      <c r="R1220" s="61">
        <v>1394</v>
      </c>
      <c r="S1220" s="61" t="s">
        <v>2577</v>
      </c>
      <c r="T1220" s="61" t="s">
        <v>2577</v>
      </c>
      <c r="U1220" s="61" t="s">
        <v>2041</v>
      </c>
      <c r="V1220" s="61" t="s">
        <v>7660</v>
      </c>
      <c r="W1220" s="61" t="s">
        <v>1938</v>
      </c>
      <c r="X1220" s="61" t="s">
        <v>1447</v>
      </c>
      <c r="Y1220" s="61" t="s">
        <v>6394</v>
      </c>
      <c r="Z1220" s="62">
        <v>284</v>
      </c>
      <c r="AA1220" s="61">
        <v>613</v>
      </c>
      <c r="AB1220" s="62">
        <v>284</v>
      </c>
      <c r="AC1220" s="61">
        <v>613</v>
      </c>
      <c r="AD1220" s="62">
        <v>284</v>
      </c>
      <c r="AE1220" s="61">
        <v>613</v>
      </c>
      <c r="AF1220" s="61" t="s">
        <v>2576</v>
      </c>
      <c r="AG1220" s="61" t="s">
        <v>1959</v>
      </c>
      <c r="AH1220" s="61" t="s">
        <v>1702</v>
      </c>
      <c r="AI1220" s="61">
        <v>0</v>
      </c>
      <c r="AJ1220" s="61" t="s">
        <v>6730</v>
      </c>
      <c r="AK1220" s="62">
        <v>2026</v>
      </c>
      <c r="AL1220" s="62">
        <v>5</v>
      </c>
      <c r="AM1220" s="62">
        <v>0</v>
      </c>
      <c r="AN1220" s="62">
        <v>0</v>
      </c>
      <c r="AO1220" s="62">
        <v>5</v>
      </c>
      <c r="AP1220" s="61" t="s">
        <v>1156</v>
      </c>
      <c r="AQ1220" s="61" t="s">
        <v>1227</v>
      </c>
      <c r="AR1220" s="61" t="s">
        <v>2578</v>
      </c>
      <c r="AS1220" s="61" t="s">
        <v>6623</v>
      </c>
      <c r="AT1220" s="61" t="s">
        <v>6575</v>
      </c>
      <c r="AU1220" s="61" t="b">
        <v>0</v>
      </c>
      <c r="AV1220" s="61" t="b">
        <v>0</v>
      </c>
      <c r="AW1220" s="61" t="s">
        <v>1702</v>
      </c>
      <c r="AX1220" s="61" t="s">
        <v>1702</v>
      </c>
      <c r="AY1220" s="61">
        <v>0</v>
      </c>
      <c r="AZ1220" s="61">
        <v>0</v>
      </c>
      <c r="BA1220" s="61">
        <v>0</v>
      </c>
      <c r="BB1220" s="61" t="s">
        <v>5457</v>
      </c>
      <c r="BC1220" s="61">
        <v>3</v>
      </c>
      <c r="BD1220" s="61" t="b">
        <v>0</v>
      </c>
      <c r="BH1220" s="47" t="s">
        <v>1197</v>
      </c>
      <c r="BI1220" s="47" t="str">
        <f t="shared" si="36"/>
        <v>Z22</v>
      </c>
      <c r="BJ1220" s="47">
        <v>1219</v>
      </c>
    </row>
    <row r="1221" spans="1:62" hidden="1">
      <c r="A1221" s="61" t="b">
        <v>0</v>
      </c>
      <c r="B1221" s="62">
        <v>13830</v>
      </c>
      <c r="C1221" s="61" t="s">
        <v>1702</v>
      </c>
      <c r="D1221" s="61" t="s">
        <v>7661</v>
      </c>
      <c r="E1221" s="61" t="s">
        <v>6470</v>
      </c>
      <c r="F1221" s="61" t="s">
        <v>6264</v>
      </c>
      <c r="G1221" s="62">
        <v>37</v>
      </c>
      <c r="H1221" s="61" t="s">
        <v>1175</v>
      </c>
      <c r="I1221" s="61" t="s">
        <v>1675</v>
      </c>
      <c r="J1221" s="61" t="s">
        <v>6452</v>
      </c>
      <c r="K1221" s="61" t="s">
        <v>6470</v>
      </c>
      <c r="L1221" s="61" t="s">
        <v>2032</v>
      </c>
      <c r="M1221" s="61" t="s">
        <v>1894</v>
      </c>
      <c r="N1221" s="61" t="s">
        <v>1702</v>
      </c>
      <c r="O1221" s="61" t="s">
        <v>1945</v>
      </c>
      <c r="P1221" s="61">
        <v>2</v>
      </c>
      <c r="Q1221" s="61">
        <v>806.8</v>
      </c>
      <c r="R1221" s="61">
        <v>426.6</v>
      </c>
      <c r="S1221" s="61" t="s">
        <v>2861</v>
      </c>
      <c r="T1221" s="61" t="s">
        <v>2640</v>
      </c>
      <c r="U1221" s="61" t="s">
        <v>2041</v>
      </c>
      <c r="V1221" s="61" t="s">
        <v>7662</v>
      </c>
      <c r="W1221" s="61" t="s">
        <v>1938</v>
      </c>
      <c r="X1221" s="61" t="s">
        <v>1447</v>
      </c>
      <c r="Y1221" s="61" t="s">
        <v>6394</v>
      </c>
      <c r="Z1221" s="62">
        <v>100</v>
      </c>
      <c r="AA1221" s="61">
        <v>525</v>
      </c>
      <c r="AB1221" s="62">
        <v>100</v>
      </c>
      <c r="AC1221" s="61">
        <v>525</v>
      </c>
      <c r="AD1221" s="62">
        <v>100</v>
      </c>
      <c r="AE1221" s="61">
        <v>525</v>
      </c>
      <c r="AF1221" s="61" t="s">
        <v>2682</v>
      </c>
      <c r="AG1221" s="61" t="s">
        <v>1959</v>
      </c>
      <c r="AH1221" s="61" t="s">
        <v>1702</v>
      </c>
      <c r="AI1221" s="61">
        <v>0</v>
      </c>
      <c r="AJ1221" s="61" t="s">
        <v>6836</v>
      </c>
      <c r="AK1221" s="62">
        <v>2026</v>
      </c>
      <c r="AL1221" s="62">
        <v>5</v>
      </c>
      <c r="AM1221" s="62">
        <v>0</v>
      </c>
      <c r="AN1221" s="62">
        <v>0</v>
      </c>
      <c r="AO1221" s="62">
        <v>7</v>
      </c>
      <c r="AP1221" s="61" t="s">
        <v>1175</v>
      </c>
      <c r="AQ1221" s="61" t="s">
        <v>1227</v>
      </c>
      <c r="AR1221" s="61" t="s">
        <v>2641</v>
      </c>
      <c r="AS1221" s="61" t="s">
        <v>6611</v>
      </c>
      <c r="AT1221" s="61" t="s">
        <v>6469</v>
      </c>
      <c r="AU1221" s="61" t="b">
        <v>0</v>
      </c>
      <c r="AV1221" s="61" t="b">
        <v>0</v>
      </c>
      <c r="AW1221" s="61" t="s">
        <v>1702</v>
      </c>
      <c r="AX1221" s="61" t="s">
        <v>1702</v>
      </c>
      <c r="AY1221" s="61">
        <v>0</v>
      </c>
      <c r="AZ1221" s="61">
        <v>0</v>
      </c>
      <c r="BA1221" s="61">
        <v>0</v>
      </c>
      <c r="BB1221" s="61" t="s">
        <v>5457</v>
      </c>
      <c r="BC1221" s="61">
        <v>3</v>
      </c>
      <c r="BD1221" s="61" t="b">
        <v>0</v>
      </c>
      <c r="BH1221" s="47" t="s">
        <v>1197</v>
      </c>
      <c r="BI1221" s="47" t="str">
        <f t="shared" si="36"/>
        <v>Z22</v>
      </c>
      <c r="BJ1221" s="47">
        <v>1219</v>
      </c>
    </row>
    <row r="1222" spans="1:62" hidden="1">
      <c r="A1222" s="61" t="b">
        <v>0</v>
      </c>
      <c r="B1222" s="62">
        <v>13831</v>
      </c>
      <c r="C1222" s="61" t="s">
        <v>1702</v>
      </c>
      <c r="D1222" s="61" t="s">
        <v>7661</v>
      </c>
      <c r="E1222" s="61" t="s">
        <v>6471</v>
      </c>
      <c r="F1222" s="61" t="s">
        <v>6264</v>
      </c>
      <c r="G1222" s="62">
        <v>37</v>
      </c>
      <c r="H1222" s="61" t="s">
        <v>1175</v>
      </c>
      <c r="I1222" s="61" t="s">
        <v>1675</v>
      </c>
      <c r="J1222" s="61" t="s">
        <v>6452</v>
      </c>
      <c r="K1222" s="61" t="s">
        <v>6471</v>
      </c>
      <c r="L1222" s="61" t="s">
        <v>2032</v>
      </c>
      <c r="M1222" s="61" t="s">
        <v>1894</v>
      </c>
      <c r="N1222" s="61" t="s">
        <v>1702</v>
      </c>
      <c r="O1222" s="61" t="s">
        <v>1945</v>
      </c>
      <c r="P1222" s="61">
        <v>2</v>
      </c>
      <c r="Q1222" s="61">
        <v>806.8</v>
      </c>
      <c r="R1222" s="61">
        <v>426.6</v>
      </c>
      <c r="S1222" s="61" t="s">
        <v>2861</v>
      </c>
      <c r="T1222" s="61" t="s">
        <v>2640</v>
      </c>
      <c r="U1222" s="61" t="s">
        <v>2041</v>
      </c>
      <c r="V1222" s="61" t="s">
        <v>7662</v>
      </c>
      <c r="W1222" s="61" t="s">
        <v>1938</v>
      </c>
      <c r="X1222" s="61" t="s">
        <v>1447</v>
      </c>
      <c r="Y1222" s="61" t="s">
        <v>6394</v>
      </c>
      <c r="Z1222" s="62">
        <v>100</v>
      </c>
      <c r="AA1222" s="61">
        <v>525</v>
      </c>
      <c r="AB1222" s="62">
        <v>100</v>
      </c>
      <c r="AC1222" s="61">
        <v>525</v>
      </c>
      <c r="AD1222" s="62">
        <v>100</v>
      </c>
      <c r="AE1222" s="61">
        <v>525</v>
      </c>
      <c r="AF1222" s="61" t="s">
        <v>2682</v>
      </c>
      <c r="AG1222" s="61" t="s">
        <v>1959</v>
      </c>
      <c r="AH1222" s="61" t="s">
        <v>1702</v>
      </c>
      <c r="AI1222" s="61">
        <v>0</v>
      </c>
      <c r="AJ1222" s="61" t="s">
        <v>6836</v>
      </c>
      <c r="AK1222" s="62">
        <v>2026</v>
      </c>
      <c r="AL1222" s="62">
        <v>5</v>
      </c>
      <c r="AM1222" s="62">
        <v>0</v>
      </c>
      <c r="AN1222" s="62">
        <v>0</v>
      </c>
      <c r="AO1222" s="62">
        <v>7</v>
      </c>
      <c r="AP1222" s="61" t="s">
        <v>1175</v>
      </c>
      <c r="AQ1222" s="61" t="s">
        <v>1227</v>
      </c>
      <c r="AR1222" s="61" t="s">
        <v>2641</v>
      </c>
      <c r="AS1222" s="61" t="s">
        <v>6611</v>
      </c>
      <c r="AT1222" s="61" t="s">
        <v>6469</v>
      </c>
      <c r="AU1222" s="61" t="b">
        <v>0</v>
      </c>
      <c r="AV1222" s="61" t="b">
        <v>0</v>
      </c>
      <c r="AW1222" s="61" t="s">
        <v>1702</v>
      </c>
      <c r="AX1222" s="61" t="s">
        <v>1702</v>
      </c>
      <c r="AY1222" s="61">
        <v>0</v>
      </c>
      <c r="AZ1222" s="61">
        <v>0</v>
      </c>
      <c r="BA1222" s="61">
        <v>0</v>
      </c>
      <c r="BB1222" s="61" t="s">
        <v>5457</v>
      </c>
      <c r="BC1222" s="61">
        <v>3</v>
      </c>
      <c r="BD1222" s="61" t="b">
        <v>0</v>
      </c>
      <c r="BH1222" s="47" t="s">
        <v>1197</v>
      </c>
      <c r="BI1222" s="47" t="str">
        <f t="shared" ref="BI1222:BI1285" si="38">RIGHT(O1222,3)</f>
        <v>Z22</v>
      </c>
      <c r="BJ1222" s="47">
        <v>1219</v>
      </c>
    </row>
    <row r="1223" spans="1:62" hidden="1">
      <c r="A1223" s="61" t="b">
        <v>0</v>
      </c>
      <c r="B1223" s="62">
        <v>13832</v>
      </c>
      <c r="C1223" s="61" t="s">
        <v>1702</v>
      </c>
      <c r="D1223" s="61" t="s">
        <v>7661</v>
      </c>
      <c r="E1223" s="61" t="s">
        <v>6472</v>
      </c>
      <c r="F1223" s="61" t="s">
        <v>6264</v>
      </c>
      <c r="G1223" s="62">
        <v>37</v>
      </c>
      <c r="H1223" s="61" t="s">
        <v>1175</v>
      </c>
      <c r="I1223" s="61" t="s">
        <v>1675</v>
      </c>
      <c r="J1223" s="61" t="s">
        <v>6452</v>
      </c>
      <c r="K1223" s="61" t="s">
        <v>6472</v>
      </c>
      <c r="L1223" s="61" t="s">
        <v>2032</v>
      </c>
      <c r="M1223" s="61" t="s">
        <v>1894</v>
      </c>
      <c r="N1223" s="61" t="s">
        <v>1702</v>
      </c>
      <c r="O1223" s="61" t="s">
        <v>1945</v>
      </c>
      <c r="P1223" s="61">
        <v>2</v>
      </c>
      <c r="Q1223" s="61">
        <v>806.8</v>
      </c>
      <c r="R1223" s="61">
        <v>426.6</v>
      </c>
      <c r="S1223" s="61" t="s">
        <v>2861</v>
      </c>
      <c r="T1223" s="61" t="s">
        <v>2640</v>
      </c>
      <c r="U1223" s="61" t="s">
        <v>2041</v>
      </c>
      <c r="V1223" s="61" t="s">
        <v>7662</v>
      </c>
      <c r="W1223" s="61" t="s">
        <v>1938</v>
      </c>
      <c r="X1223" s="61" t="s">
        <v>1447</v>
      </c>
      <c r="Y1223" s="61" t="s">
        <v>6394</v>
      </c>
      <c r="Z1223" s="62">
        <v>100</v>
      </c>
      <c r="AA1223" s="61">
        <v>525</v>
      </c>
      <c r="AB1223" s="62">
        <v>100</v>
      </c>
      <c r="AC1223" s="61">
        <v>525</v>
      </c>
      <c r="AD1223" s="62">
        <v>100</v>
      </c>
      <c r="AE1223" s="61">
        <v>525</v>
      </c>
      <c r="AF1223" s="61" t="s">
        <v>2682</v>
      </c>
      <c r="AG1223" s="61" t="s">
        <v>1959</v>
      </c>
      <c r="AH1223" s="61" t="s">
        <v>1702</v>
      </c>
      <c r="AI1223" s="61">
        <v>0</v>
      </c>
      <c r="AJ1223" s="61" t="s">
        <v>6836</v>
      </c>
      <c r="AK1223" s="62">
        <v>2026</v>
      </c>
      <c r="AL1223" s="62">
        <v>5</v>
      </c>
      <c r="AM1223" s="62">
        <v>0</v>
      </c>
      <c r="AN1223" s="62">
        <v>0</v>
      </c>
      <c r="AO1223" s="62">
        <v>7</v>
      </c>
      <c r="AP1223" s="61" t="s">
        <v>1175</v>
      </c>
      <c r="AQ1223" s="61" t="s">
        <v>1227</v>
      </c>
      <c r="AR1223" s="61" t="s">
        <v>2641</v>
      </c>
      <c r="AS1223" s="61" t="s">
        <v>6611</v>
      </c>
      <c r="AT1223" s="61" t="s">
        <v>6469</v>
      </c>
      <c r="AU1223" s="61" t="b">
        <v>0</v>
      </c>
      <c r="AV1223" s="61" t="b">
        <v>0</v>
      </c>
      <c r="AW1223" s="61" t="s">
        <v>1702</v>
      </c>
      <c r="AX1223" s="61" t="s">
        <v>1702</v>
      </c>
      <c r="AY1223" s="61">
        <v>0</v>
      </c>
      <c r="AZ1223" s="61">
        <v>0</v>
      </c>
      <c r="BA1223" s="61">
        <v>0</v>
      </c>
      <c r="BB1223" s="61" t="s">
        <v>5457</v>
      </c>
      <c r="BC1223" s="61">
        <v>3</v>
      </c>
      <c r="BD1223" s="61" t="b">
        <v>0</v>
      </c>
      <c r="BH1223" s="47" t="s">
        <v>1197</v>
      </c>
      <c r="BI1223" s="47" t="str">
        <f t="shared" si="38"/>
        <v>Z22</v>
      </c>
      <c r="BJ1223" s="47">
        <v>1219</v>
      </c>
    </row>
    <row r="1224" spans="1:62" hidden="1">
      <c r="A1224" s="61" t="b">
        <v>0</v>
      </c>
      <c r="B1224" s="62">
        <v>13833</v>
      </c>
      <c r="C1224" s="61" t="s">
        <v>1702</v>
      </c>
      <c r="D1224" s="61" t="s">
        <v>7661</v>
      </c>
      <c r="E1224" s="61" t="s">
        <v>6473</v>
      </c>
      <c r="F1224" s="61" t="s">
        <v>6264</v>
      </c>
      <c r="G1224" s="62">
        <v>37</v>
      </c>
      <c r="H1224" s="61" t="s">
        <v>1175</v>
      </c>
      <c r="I1224" s="61" t="s">
        <v>1675</v>
      </c>
      <c r="J1224" s="61" t="s">
        <v>6452</v>
      </c>
      <c r="K1224" s="61" t="s">
        <v>6473</v>
      </c>
      <c r="L1224" s="61" t="s">
        <v>2032</v>
      </c>
      <c r="M1224" s="61" t="s">
        <v>1894</v>
      </c>
      <c r="N1224" s="61" t="s">
        <v>1702</v>
      </c>
      <c r="O1224" s="61" t="s">
        <v>1945</v>
      </c>
      <c r="P1224" s="61">
        <v>2</v>
      </c>
      <c r="Q1224" s="61">
        <v>806.8</v>
      </c>
      <c r="R1224" s="61">
        <v>426.6</v>
      </c>
      <c r="S1224" s="61" t="s">
        <v>2861</v>
      </c>
      <c r="T1224" s="61" t="s">
        <v>2640</v>
      </c>
      <c r="U1224" s="61" t="s">
        <v>2041</v>
      </c>
      <c r="V1224" s="61" t="s">
        <v>7662</v>
      </c>
      <c r="W1224" s="61" t="s">
        <v>1938</v>
      </c>
      <c r="X1224" s="61" t="s">
        <v>1447</v>
      </c>
      <c r="Y1224" s="61" t="s">
        <v>6394</v>
      </c>
      <c r="Z1224" s="62">
        <v>100</v>
      </c>
      <c r="AA1224" s="61">
        <v>525</v>
      </c>
      <c r="AB1224" s="62">
        <v>100</v>
      </c>
      <c r="AC1224" s="61">
        <v>525</v>
      </c>
      <c r="AD1224" s="62">
        <v>100</v>
      </c>
      <c r="AE1224" s="61">
        <v>525</v>
      </c>
      <c r="AF1224" s="61" t="s">
        <v>2682</v>
      </c>
      <c r="AG1224" s="61" t="s">
        <v>1959</v>
      </c>
      <c r="AH1224" s="61" t="s">
        <v>1702</v>
      </c>
      <c r="AI1224" s="61">
        <v>0</v>
      </c>
      <c r="AJ1224" s="61" t="s">
        <v>6836</v>
      </c>
      <c r="AK1224" s="62">
        <v>2026</v>
      </c>
      <c r="AL1224" s="62">
        <v>5</v>
      </c>
      <c r="AM1224" s="62">
        <v>0</v>
      </c>
      <c r="AN1224" s="62">
        <v>0</v>
      </c>
      <c r="AO1224" s="62">
        <v>7</v>
      </c>
      <c r="AP1224" s="61" t="s">
        <v>1175</v>
      </c>
      <c r="AQ1224" s="61" t="s">
        <v>1227</v>
      </c>
      <c r="AR1224" s="61" t="s">
        <v>2641</v>
      </c>
      <c r="AS1224" s="61" t="s">
        <v>6611</v>
      </c>
      <c r="AT1224" s="61" t="s">
        <v>6469</v>
      </c>
      <c r="AU1224" s="61" t="b">
        <v>0</v>
      </c>
      <c r="AV1224" s="61" t="b">
        <v>0</v>
      </c>
      <c r="AW1224" s="61" t="s">
        <v>1702</v>
      </c>
      <c r="AX1224" s="61" t="s">
        <v>1702</v>
      </c>
      <c r="AY1224" s="61">
        <v>0</v>
      </c>
      <c r="AZ1224" s="61">
        <v>0</v>
      </c>
      <c r="BA1224" s="61">
        <v>0</v>
      </c>
      <c r="BB1224" s="61" t="s">
        <v>5457</v>
      </c>
      <c r="BC1224" s="61">
        <v>3</v>
      </c>
      <c r="BD1224" s="61" t="b">
        <v>0</v>
      </c>
      <c r="BH1224" s="47" t="s">
        <v>1197</v>
      </c>
      <c r="BI1224" s="47" t="str">
        <f t="shared" si="38"/>
        <v>Z22</v>
      </c>
      <c r="BJ1224" s="47">
        <v>1219</v>
      </c>
    </row>
    <row r="1225" spans="1:62" hidden="1">
      <c r="A1225" s="61" t="b">
        <v>0</v>
      </c>
      <c r="B1225" s="62">
        <v>13834</v>
      </c>
      <c r="C1225" s="61" t="s">
        <v>1702</v>
      </c>
      <c r="D1225" s="61" t="s">
        <v>7661</v>
      </c>
      <c r="E1225" s="61" t="s">
        <v>6474</v>
      </c>
      <c r="F1225" s="61" t="s">
        <v>6264</v>
      </c>
      <c r="G1225" s="62">
        <v>37</v>
      </c>
      <c r="H1225" s="61" t="s">
        <v>1175</v>
      </c>
      <c r="I1225" s="61" t="s">
        <v>1675</v>
      </c>
      <c r="J1225" s="61" t="s">
        <v>6452</v>
      </c>
      <c r="K1225" s="61" t="s">
        <v>6474</v>
      </c>
      <c r="L1225" s="61" t="s">
        <v>2032</v>
      </c>
      <c r="M1225" s="61" t="s">
        <v>1894</v>
      </c>
      <c r="N1225" s="61" t="s">
        <v>1702</v>
      </c>
      <c r="O1225" s="61" t="s">
        <v>1945</v>
      </c>
      <c r="P1225" s="61">
        <v>2</v>
      </c>
      <c r="Q1225" s="61">
        <v>806.8</v>
      </c>
      <c r="R1225" s="61">
        <v>426.6</v>
      </c>
      <c r="S1225" s="61" t="s">
        <v>2861</v>
      </c>
      <c r="T1225" s="61" t="s">
        <v>2640</v>
      </c>
      <c r="U1225" s="61" t="s">
        <v>2041</v>
      </c>
      <c r="V1225" s="61" t="s">
        <v>7662</v>
      </c>
      <c r="W1225" s="61" t="s">
        <v>1938</v>
      </c>
      <c r="X1225" s="61" t="s">
        <v>1447</v>
      </c>
      <c r="Y1225" s="61" t="s">
        <v>6394</v>
      </c>
      <c r="Z1225" s="62">
        <v>100</v>
      </c>
      <c r="AA1225" s="61">
        <v>525</v>
      </c>
      <c r="AB1225" s="62">
        <v>100</v>
      </c>
      <c r="AC1225" s="61">
        <v>525</v>
      </c>
      <c r="AD1225" s="62">
        <v>100</v>
      </c>
      <c r="AE1225" s="61">
        <v>525</v>
      </c>
      <c r="AF1225" s="61" t="s">
        <v>2682</v>
      </c>
      <c r="AG1225" s="61" t="s">
        <v>1959</v>
      </c>
      <c r="AH1225" s="61" t="s">
        <v>1702</v>
      </c>
      <c r="AI1225" s="61">
        <v>0</v>
      </c>
      <c r="AJ1225" s="61" t="s">
        <v>6836</v>
      </c>
      <c r="AK1225" s="62">
        <v>2026</v>
      </c>
      <c r="AL1225" s="62">
        <v>5</v>
      </c>
      <c r="AM1225" s="62">
        <v>0</v>
      </c>
      <c r="AN1225" s="62">
        <v>0</v>
      </c>
      <c r="AO1225" s="62">
        <v>7</v>
      </c>
      <c r="AP1225" s="61" t="s">
        <v>1175</v>
      </c>
      <c r="AQ1225" s="61" t="s">
        <v>1227</v>
      </c>
      <c r="AR1225" s="61" t="s">
        <v>2641</v>
      </c>
      <c r="AS1225" s="61" t="s">
        <v>6611</v>
      </c>
      <c r="AT1225" s="61" t="s">
        <v>6469</v>
      </c>
      <c r="AU1225" s="61" t="b">
        <v>0</v>
      </c>
      <c r="AV1225" s="61" t="b">
        <v>0</v>
      </c>
      <c r="AW1225" s="61" t="s">
        <v>1702</v>
      </c>
      <c r="AX1225" s="61" t="s">
        <v>1702</v>
      </c>
      <c r="AY1225" s="61">
        <v>0</v>
      </c>
      <c r="AZ1225" s="61">
        <v>0</v>
      </c>
      <c r="BA1225" s="61">
        <v>0</v>
      </c>
      <c r="BB1225" s="61" t="s">
        <v>5457</v>
      </c>
      <c r="BC1225" s="61">
        <v>3</v>
      </c>
      <c r="BD1225" s="61" t="b">
        <v>0</v>
      </c>
      <c r="BH1225" s="47" t="s">
        <v>1197</v>
      </c>
      <c r="BI1225" s="47" t="str">
        <f t="shared" si="38"/>
        <v>Z22</v>
      </c>
      <c r="BJ1225" s="47">
        <v>1219</v>
      </c>
    </row>
    <row r="1226" spans="1:62" hidden="1">
      <c r="A1226" s="61" t="b">
        <v>0</v>
      </c>
      <c r="B1226" s="62">
        <v>13835</v>
      </c>
      <c r="C1226" s="61" t="s">
        <v>1702</v>
      </c>
      <c r="D1226" s="61" t="s">
        <v>7661</v>
      </c>
      <c r="E1226" s="61" t="s">
        <v>6475</v>
      </c>
      <c r="F1226" s="61" t="s">
        <v>6264</v>
      </c>
      <c r="G1226" s="62">
        <v>38</v>
      </c>
      <c r="H1226" s="61" t="s">
        <v>1175</v>
      </c>
      <c r="I1226" s="61" t="s">
        <v>1675</v>
      </c>
      <c r="J1226" s="61" t="s">
        <v>6452</v>
      </c>
      <c r="K1226" s="61" t="s">
        <v>6475</v>
      </c>
      <c r="L1226" s="61" t="s">
        <v>2032</v>
      </c>
      <c r="M1226" s="61" t="s">
        <v>1894</v>
      </c>
      <c r="N1226" s="61" t="s">
        <v>1702</v>
      </c>
      <c r="O1226" s="61" t="s">
        <v>1945</v>
      </c>
      <c r="P1226" s="61">
        <v>2</v>
      </c>
      <c r="Q1226" s="61">
        <v>806.8</v>
      </c>
      <c r="R1226" s="61">
        <v>426.6</v>
      </c>
      <c r="S1226" s="61" t="s">
        <v>2861</v>
      </c>
      <c r="T1226" s="61" t="s">
        <v>2640</v>
      </c>
      <c r="U1226" s="61" t="s">
        <v>2041</v>
      </c>
      <c r="V1226" s="61" t="s">
        <v>7662</v>
      </c>
      <c r="W1226" s="61" t="s">
        <v>1938</v>
      </c>
      <c r="X1226" s="61" t="s">
        <v>1447</v>
      </c>
      <c r="Y1226" s="61" t="s">
        <v>6394</v>
      </c>
      <c r="Z1226" s="62">
        <v>100</v>
      </c>
      <c r="AA1226" s="61">
        <v>525</v>
      </c>
      <c r="AB1226" s="62">
        <v>100</v>
      </c>
      <c r="AC1226" s="61">
        <v>525</v>
      </c>
      <c r="AD1226" s="62">
        <v>100</v>
      </c>
      <c r="AE1226" s="61">
        <v>525</v>
      </c>
      <c r="AF1226" s="61" t="s">
        <v>2682</v>
      </c>
      <c r="AG1226" s="61" t="s">
        <v>1959</v>
      </c>
      <c r="AH1226" s="61" t="s">
        <v>1702</v>
      </c>
      <c r="AI1226" s="61">
        <v>0</v>
      </c>
      <c r="AJ1226" s="61" t="s">
        <v>6836</v>
      </c>
      <c r="AK1226" s="62">
        <v>2026</v>
      </c>
      <c r="AL1226" s="62">
        <v>5</v>
      </c>
      <c r="AM1226" s="62">
        <v>0</v>
      </c>
      <c r="AN1226" s="62">
        <v>0</v>
      </c>
      <c r="AO1226" s="62">
        <v>7</v>
      </c>
      <c r="AP1226" s="61" t="s">
        <v>1175</v>
      </c>
      <c r="AQ1226" s="61" t="s">
        <v>1227</v>
      </c>
      <c r="AR1226" s="61" t="s">
        <v>2641</v>
      </c>
      <c r="AS1226" s="61" t="s">
        <v>6611</v>
      </c>
      <c r="AT1226" s="61" t="s">
        <v>6469</v>
      </c>
      <c r="AU1226" s="61" t="b">
        <v>0</v>
      </c>
      <c r="AV1226" s="61" t="b">
        <v>0</v>
      </c>
      <c r="AW1226" s="61" t="s">
        <v>1702</v>
      </c>
      <c r="AX1226" s="61" t="s">
        <v>1702</v>
      </c>
      <c r="AY1226" s="61">
        <v>0</v>
      </c>
      <c r="AZ1226" s="61">
        <v>0</v>
      </c>
      <c r="BA1226" s="61">
        <v>0</v>
      </c>
      <c r="BB1226" s="61" t="s">
        <v>5457</v>
      </c>
      <c r="BC1226" s="61">
        <v>3</v>
      </c>
      <c r="BD1226" s="61" t="b">
        <v>0</v>
      </c>
      <c r="BH1226" s="47" t="s">
        <v>1197</v>
      </c>
      <c r="BI1226" s="47" t="str">
        <f t="shared" si="38"/>
        <v>Z22</v>
      </c>
      <c r="BJ1226" s="47">
        <v>1219</v>
      </c>
    </row>
    <row r="1227" spans="1:62" hidden="1">
      <c r="A1227" s="61" t="b">
        <v>0</v>
      </c>
      <c r="B1227" s="62">
        <v>13836</v>
      </c>
      <c r="C1227" s="61" t="s">
        <v>1702</v>
      </c>
      <c r="D1227" s="61" t="s">
        <v>7661</v>
      </c>
      <c r="E1227" s="61" t="s">
        <v>6476</v>
      </c>
      <c r="F1227" s="61" t="s">
        <v>6264</v>
      </c>
      <c r="G1227" s="62">
        <v>38</v>
      </c>
      <c r="H1227" s="61" t="s">
        <v>1175</v>
      </c>
      <c r="I1227" s="61" t="s">
        <v>1675</v>
      </c>
      <c r="J1227" s="61" t="s">
        <v>6452</v>
      </c>
      <c r="K1227" s="61" t="s">
        <v>6476</v>
      </c>
      <c r="L1227" s="61" t="s">
        <v>2032</v>
      </c>
      <c r="M1227" s="61" t="s">
        <v>1894</v>
      </c>
      <c r="N1227" s="61" t="s">
        <v>1702</v>
      </c>
      <c r="O1227" s="61" t="s">
        <v>1945</v>
      </c>
      <c r="P1227" s="61">
        <v>2</v>
      </c>
      <c r="Q1227" s="61">
        <v>806.8</v>
      </c>
      <c r="R1227" s="61">
        <v>426.6</v>
      </c>
      <c r="S1227" s="61" t="s">
        <v>2861</v>
      </c>
      <c r="T1227" s="61" t="s">
        <v>2640</v>
      </c>
      <c r="U1227" s="61" t="s">
        <v>2041</v>
      </c>
      <c r="V1227" s="61" t="s">
        <v>7662</v>
      </c>
      <c r="W1227" s="61" t="s">
        <v>1938</v>
      </c>
      <c r="X1227" s="61" t="s">
        <v>1447</v>
      </c>
      <c r="Y1227" s="61" t="s">
        <v>6394</v>
      </c>
      <c r="Z1227" s="62">
        <v>100</v>
      </c>
      <c r="AA1227" s="61">
        <v>525</v>
      </c>
      <c r="AB1227" s="62">
        <v>100</v>
      </c>
      <c r="AC1227" s="61">
        <v>525</v>
      </c>
      <c r="AD1227" s="62">
        <v>100</v>
      </c>
      <c r="AE1227" s="61">
        <v>525</v>
      </c>
      <c r="AF1227" s="61" t="s">
        <v>2682</v>
      </c>
      <c r="AG1227" s="61" t="s">
        <v>1959</v>
      </c>
      <c r="AH1227" s="61" t="s">
        <v>1702</v>
      </c>
      <c r="AI1227" s="61">
        <v>0</v>
      </c>
      <c r="AJ1227" s="61" t="s">
        <v>6836</v>
      </c>
      <c r="AK1227" s="62">
        <v>2026</v>
      </c>
      <c r="AL1227" s="62">
        <v>5</v>
      </c>
      <c r="AM1227" s="62">
        <v>0</v>
      </c>
      <c r="AN1227" s="62">
        <v>0</v>
      </c>
      <c r="AO1227" s="62">
        <v>7</v>
      </c>
      <c r="AP1227" s="61" t="s">
        <v>1175</v>
      </c>
      <c r="AQ1227" s="61" t="s">
        <v>1227</v>
      </c>
      <c r="AR1227" s="61" t="s">
        <v>2641</v>
      </c>
      <c r="AS1227" s="61" t="s">
        <v>6611</v>
      </c>
      <c r="AT1227" s="61" t="s">
        <v>6469</v>
      </c>
      <c r="AU1227" s="61" t="b">
        <v>0</v>
      </c>
      <c r="AV1227" s="61" t="b">
        <v>0</v>
      </c>
      <c r="AW1227" s="61" t="s">
        <v>1702</v>
      </c>
      <c r="AX1227" s="61" t="s">
        <v>1702</v>
      </c>
      <c r="AY1227" s="61">
        <v>0</v>
      </c>
      <c r="AZ1227" s="61">
        <v>0</v>
      </c>
      <c r="BA1227" s="61">
        <v>0</v>
      </c>
      <c r="BB1227" s="61" t="s">
        <v>5457</v>
      </c>
      <c r="BC1227" s="61">
        <v>3</v>
      </c>
      <c r="BD1227" s="61" t="b">
        <v>0</v>
      </c>
      <c r="BH1227" s="47" t="s">
        <v>1197</v>
      </c>
      <c r="BI1227" s="47" t="str">
        <f t="shared" si="38"/>
        <v>Z22</v>
      </c>
      <c r="BJ1227" s="47">
        <v>1219</v>
      </c>
    </row>
    <row r="1228" spans="1:62" hidden="1">
      <c r="A1228" s="61" t="b">
        <v>0</v>
      </c>
      <c r="B1228" s="62">
        <v>13837</v>
      </c>
      <c r="C1228" s="61" t="s">
        <v>1702</v>
      </c>
      <c r="D1228" s="61" t="s">
        <v>7661</v>
      </c>
      <c r="E1228" s="61" t="s">
        <v>6477</v>
      </c>
      <c r="F1228" s="61" t="s">
        <v>6264</v>
      </c>
      <c r="G1228" s="62">
        <v>38</v>
      </c>
      <c r="H1228" s="61" t="s">
        <v>1175</v>
      </c>
      <c r="I1228" s="61" t="s">
        <v>1675</v>
      </c>
      <c r="J1228" s="61" t="s">
        <v>6452</v>
      </c>
      <c r="K1228" s="61" t="s">
        <v>6477</v>
      </c>
      <c r="L1228" s="61" t="s">
        <v>2032</v>
      </c>
      <c r="M1228" s="61" t="s">
        <v>1894</v>
      </c>
      <c r="N1228" s="61" t="s">
        <v>1702</v>
      </c>
      <c r="O1228" s="61" t="s">
        <v>1945</v>
      </c>
      <c r="P1228" s="61">
        <v>2</v>
      </c>
      <c r="Q1228" s="61">
        <v>806.8</v>
      </c>
      <c r="R1228" s="61">
        <v>426.6</v>
      </c>
      <c r="S1228" s="61" t="s">
        <v>2861</v>
      </c>
      <c r="T1228" s="61" t="s">
        <v>2640</v>
      </c>
      <c r="U1228" s="61" t="s">
        <v>2041</v>
      </c>
      <c r="V1228" s="61" t="s">
        <v>7662</v>
      </c>
      <c r="W1228" s="61" t="s">
        <v>1938</v>
      </c>
      <c r="X1228" s="61" t="s">
        <v>1447</v>
      </c>
      <c r="Y1228" s="61" t="s">
        <v>6394</v>
      </c>
      <c r="Z1228" s="62">
        <v>100</v>
      </c>
      <c r="AA1228" s="61">
        <v>525</v>
      </c>
      <c r="AB1228" s="62">
        <v>100</v>
      </c>
      <c r="AC1228" s="61">
        <v>525</v>
      </c>
      <c r="AD1228" s="62">
        <v>100</v>
      </c>
      <c r="AE1228" s="61">
        <v>525</v>
      </c>
      <c r="AF1228" s="61" t="s">
        <v>2682</v>
      </c>
      <c r="AG1228" s="61" t="s">
        <v>1959</v>
      </c>
      <c r="AH1228" s="61" t="s">
        <v>1702</v>
      </c>
      <c r="AI1228" s="61">
        <v>0</v>
      </c>
      <c r="AJ1228" s="61" t="s">
        <v>6836</v>
      </c>
      <c r="AK1228" s="62">
        <v>2026</v>
      </c>
      <c r="AL1228" s="62">
        <v>5</v>
      </c>
      <c r="AM1228" s="62">
        <v>0</v>
      </c>
      <c r="AN1228" s="62">
        <v>0</v>
      </c>
      <c r="AO1228" s="62">
        <v>7</v>
      </c>
      <c r="AP1228" s="61" t="s">
        <v>1175</v>
      </c>
      <c r="AQ1228" s="61" t="s">
        <v>1227</v>
      </c>
      <c r="AR1228" s="61" t="s">
        <v>2641</v>
      </c>
      <c r="AS1228" s="61" t="s">
        <v>6611</v>
      </c>
      <c r="AT1228" s="61" t="s">
        <v>6469</v>
      </c>
      <c r="AU1228" s="61" t="b">
        <v>0</v>
      </c>
      <c r="AV1228" s="61" t="b">
        <v>0</v>
      </c>
      <c r="AW1228" s="61" t="s">
        <v>1702</v>
      </c>
      <c r="AX1228" s="61" t="s">
        <v>1702</v>
      </c>
      <c r="AY1228" s="61">
        <v>0</v>
      </c>
      <c r="AZ1228" s="61">
        <v>0</v>
      </c>
      <c r="BA1228" s="61">
        <v>0</v>
      </c>
      <c r="BB1228" s="61" t="s">
        <v>5457</v>
      </c>
      <c r="BC1228" s="61">
        <v>3</v>
      </c>
      <c r="BD1228" s="61" t="b">
        <v>0</v>
      </c>
      <c r="BH1228" s="47" t="s">
        <v>1197</v>
      </c>
      <c r="BI1228" s="47" t="str">
        <f t="shared" si="38"/>
        <v>Z22</v>
      </c>
      <c r="BJ1228" s="47">
        <v>1219</v>
      </c>
    </row>
    <row r="1229" spans="1:62" hidden="1">
      <c r="A1229" s="61" t="b">
        <v>0</v>
      </c>
      <c r="B1229" s="62">
        <v>13838</v>
      </c>
      <c r="C1229" s="61" t="s">
        <v>1702</v>
      </c>
      <c r="D1229" s="61" t="s">
        <v>7661</v>
      </c>
      <c r="E1229" s="61" t="s">
        <v>6478</v>
      </c>
      <c r="F1229" s="61" t="s">
        <v>6264</v>
      </c>
      <c r="G1229" s="62">
        <v>38</v>
      </c>
      <c r="H1229" s="61" t="s">
        <v>1175</v>
      </c>
      <c r="I1229" s="61" t="s">
        <v>1675</v>
      </c>
      <c r="J1229" s="61" t="s">
        <v>6452</v>
      </c>
      <c r="K1229" s="61" t="s">
        <v>6478</v>
      </c>
      <c r="L1229" s="61" t="s">
        <v>2032</v>
      </c>
      <c r="M1229" s="61" t="s">
        <v>1894</v>
      </c>
      <c r="N1229" s="61" t="s">
        <v>1702</v>
      </c>
      <c r="O1229" s="61" t="s">
        <v>1945</v>
      </c>
      <c r="P1229" s="61">
        <v>2</v>
      </c>
      <c r="Q1229" s="61">
        <v>806.8</v>
      </c>
      <c r="R1229" s="61">
        <v>426.6</v>
      </c>
      <c r="S1229" s="61" t="s">
        <v>2861</v>
      </c>
      <c r="T1229" s="61" t="s">
        <v>2640</v>
      </c>
      <c r="U1229" s="61" t="s">
        <v>2041</v>
      </c>
      <c r="V1229" s="61" t="s">
        <v>7662</v>
      </c>
      <c r="W1229" s="61" t="s">
        <v>1938</v>
      </c>
      <c r="X1229" s="61" t="s">
        <v>1447</v>
      </c>
      <c r="Y1229" s="61" t="s">
        <v>6394</v>
      </c>
      <c r="Z1229" s="62">
        <v>100</v>
      </c>
      <c r="AA1229" s="61">
        <v>525</v>
      </c>
      <c r="AB1229" s="62">
        <v>100</v>
      </c>
      <c r="AC1229" s="61">
        <v>525</v>
      </c>
      <c r="AD1229" s="62">
        <v>100</v>
      </c>
      <c r="AE1229" s="61">
        <v>525</v>
      </c>
      <c r="AF1229" s="61" t="s">
        <v>2682</v>
      </c>
      <c r="AG1229" s="61" t="s">
        <v>1959</v>
      </c>
      <c r="AH1229" s="61" t="s">
        <v>1702</v>
      </c>
      <c r="AI1229" s="61">
        <v>0</v>
      </c>
      <c r="AJ1229" s="61" t="s">
        <v>6836</v>
      </c>
      <c r="AK1229" s="62">
        <v>2026</v>
      </c>
      <c r="AL1229" s="62">
        <v>5</v>
      </c>
      <c r="AM1229" s="62">
        <v>0</v>
      </c>
      <c r="AN1229" s="62">
        <v>0</v>
      </c>
      <c r="AO1229" s="62">
        <v>7</v>
      </c>
      <c r="AP1229" s="61" t="s">
        <v>1175</v>
      </c>
      <c r="AQ1229" s="61" t="s">
        <v>1227</v>
      </c>
      <c r="AR1229" s="61" t="s">
        <v>2641</v>
      </c>
      <c r="AS1229" s="61" t="s">
        <v>6611</v>
      </c>
      <c r="AT1229" s="61" t="s">
        <v>6469</v>
      </c>
      <c r="AU1229" s="61" t="b">
        <v>0</v>
      </c>
      <c r="AV1229" s="61" t="b">
        <v>0</v>
      </c>
      <c r="AW1229" s="61" t="s">
        <v>1702</v>
      </c>
      <c r="AX1229" s="61" t="s">
        <v>1702</v>
      </c>
      <c r="AY1229" s="61">
        <v>0</v>
      </c>
      <c r="AZ1229" s="61">
        <v>0</v>
      </c>
      <c r="BA1229" s="61">
        <v>0</v>
      </c>
      <c r="BB1229" s="61" t="s">
        <v>5457</v>
      </c>
      <c r="BC1229" s="61">
        <v>3</v>
      </c>
      <c r="BD1229" s="61" t="b">
        <v>0</v>
      </c>
      <c r="BH1229" s="47" t="s">
        <v>1197</v>
      </c>
      <c r="BI1229" s="47" t="str">
        <f t="shared" si="38"/>
        <v>Z22</v>
      </c>
      <c r="BJ1229" s="47">
        <v>1219</v>
      </c>
    </row>
    <row r="1230" spans="1:62" hidden="1">
      <c r="A1230" s="61" t="b">
        <v>0</v>
      </c>
      <c r="B1230" s="62">
        <v>13839</v>
      </c>
      <c r="C1230" s="61" t="s">
        <v>1702</v>
      </c>
      <c r="D1230" s="61" t="s">
        <v>7661</v>
      </c>
      <c r="E1230" s="61" t="s">
        <v>6479</v>
      </c>
      <c r="F1230" s="61" t="s">
        <v>6264</v>
      </c>
      <c r="G1230" s="62">
        <v>38</v>
      </c>
      <c r="H1230" s="61" t="s">
        <v>1175</v>
      </c>
      <c r="I1230" s="61" t="s">
        <v>1675</v>
      </c>
      <c r="J1230" s="61" t="s">
        <v>6452</v>
      </c>
      <c r="K1230" s="61" t="s">
        <v>6479</v>
      </c>
      <c r="L1230" s="61" t="s">
        <v>2032</v>
      </c>
      <c r="M1230" s="61" t="s">
        <v>1894</v>
      </c>
      <c r="N1230" s="61" t="s">
        <v>1702</v>
      </c>
      <c r="O1230" s="61" t="s">
        <v>1945</v>
      </c>
      <c r="P1230" s="61">
        <v>2</v>
      </c>
      <c r="Q1230" s="61">
        <v>806.8</v>
      </c>
      <c r="R1230" s="61">
        <v>426.6</v>
      </c>
      <c r="S1230" s="61" t="s">
        <v>2861</v>
      </c>
      <c r="T1230" s="61" t="s">
        <v>2640</v>
      </c>
      <c r="U1230" s="61" t="s">
        <v>2041</v>
      </c>
      <c r="V1230" s="61" t="s">
        <v>7662</v>
      </c>
      <c r="W1230" s="61" t="s">
        <v>1938</v>
      </c>
      <c r="X1230" s="61" t="s">
        <v>1447</v>
      </c>
      <c r="Y1230" s="61" t="s">
        <v>6394</v>
      </c>
      <c r="Z1230" s="62">
        <v>100</v>
      </c>
      <c r="AA1230" s="61">
        <v>525</v>
      </c>
      <c r="AB1230" s="62">
        <v>100</v>
      </c>
      <c r="AC1230" s="61">
        <v>525</v>
      </c>
      <c r="AD1230" s="62">
        <v>100</v>
      </c>
      <c r="AE1230" s="61">
        <v>525</v>
      </c>
      <c r="AF1230" s="61" t="s">
        <v>2682</v>
      </c>
      <c r="AG1230" s="61" t="s">
        <v>1959</v>
      </c>
      <c r="AH1230" s="61" t="s">
        <v>1702</v>
      </c>
      <c r="AI1230" s="61">
        <v>0</v>
      </c>
      <c r="AJ1230" s="61" t="s">
        <v>6836</v>
      </c>
      <c r="AK1230" s="62">
        <v>2026</v>
      </c>
      <c r="AL1230" s="62">
        <v>5</v>
      </c>
      <c r="AM1230" s="62">
        <v>0</v>
      </c>
      <c r="AN1230" s="62">
        <v>0</v>
      </c>
      <c r="AO1230" s="62">
        <v>7</v>
      </c>
      <c r="AP1230" s="61" t="s">
        <v>1175</v>
      </c>
      <c r="AQ1230" s="61" t="s">
        <v>1227</v>
      </c>
      <c r="AR1230" s="61" t="s">
        <v>2641</v>
      </c>
      <c r="AS1230" s="61" t="s">
        <v>6611</v>
      </c>
      <c r="AT1230" s="61" t="s">
        <v>6469</v>
      </c>
      <c r="AU1230" s="61" t="b">
        <v>0</v>
      </c>
      <c r="AV1230" s="61" t="b">
        <v>0</v>
      </c>
      <c r="AW1230" s="61" t="s">
        <v>1702</v>
      </c>
      <c r="AX1230" s="61" t="s">
        <v>1702</v>
      </c>
      <c r="AY1230" s="61">
        <v>0</v>
      </c>
      <c r="AZ1230" s="61">
        <v>0</v>
      </c>
      <c r="BA1230" s="61">
        <v>0</v>
      </c>
      <c r="BB1230" s="61" t="s">
        <v>5457</v>
      </c>
      <c r="BC1230" s="61">
        <v>3</v>
      </c>
      <c r="BD1230" s="61" t="b">
        <v>0</v>
      </c>
      <c r="BH1230" s="47" t="s">
        <v>1197</v>
      </c>
      <c r="BI1230" s="47" t="str">
        <f t="shared" si="38"/>
        <v>Z22</v>
      </c>
      <c r="BJ1230" s="47">
        <v>1219</v>
      </c>
    </row>
    <row r="1231" spans="1:62" hidden="1">
      <c r="A1231" s="61" t="b">
        <v>0</v>
      </c>
      <c r="B1231" s="62">
        <v>13840</v>
      </c>
      <c r="C1231" s="61" t="s">
        <v>1702</v>
      </c>
      <c r="D1231" s="61" t="s">
        <v>7661</v>
      </c>
      <c r="E1231" s="61" t="s">
        <v>6480</v>
      </c>
      <c r="F1231" s="61" t="s">
        <v>6264</v>
      </c>
      <c r="G1231" s="62">
        <v>38</v>
      </c>
      <c r="H1231" s="61" t="s">
        <v>1175</v>
      </c>
      <c r="I1231" s="61" t="s">
        <v>1675</v>
      </c>
      <c r="J1231" s="61" t="s">
        <v>6452</v>
      </c>
      <c r="K1231" s="61" t="s">
        <v>6480</v>
      </c>
      <c r="L1231" s="61" t="s">
        <v>2032</v>
      </c>
      <c r="M1231" s="61" t="s">
        <v>1894</v>
      </c>
      <c r="N1231" s="61" t="s">
        <v>1702</v>
      </c>
      <c r="O1231" s="61" t="s">
        <v>1945</v>
      </c>
      <c r="P1231" s="61">
        <v>2</v>
      </c>
      <c r="Q1231" s="61">
        <v>806.8</v>
      </c>
      <c r="R1231" s="61">
        <v>426.6</v>
      </c>
      <c r="S1231" s="61" t="s">
        <v>2861</v>
      </c>
      <c r="T1231" s="61" t="s">
        <v>2640</v>
      </c>
      <c r="U1231" s="61" t="s">
        <v>2041</v>
      </c>
      <c r="V1231" s="61" t="s">
        <v>7662</v>
      </c>
      <c r="W1231" s="61" t="s">
        <v>1938</v>
      </c>
      <c r="X1231" s="61" t="s">
        <v>1447</v>
      </c>
      <c r="Y1231" s="61" t="s">
        <v>6394</v>
      </c>
      <c r="Z1231" s="62">
        <v>31</v>
      </c>
      <c r="AA1231" s="61">
        <v>163</v>
      </c>
      <c r="AB1231" s="62">
        <v>31</v>
      </c>
      <c r="AC1231" s="61">
        <v>163</v>
      </c>
      <c r="AD1231" s="62">
        <v>31</v>
      </c>
      <c r="AE1231" s="61">
        <v>163</v>
      </c>
      <c r="AF1231" s="61" t="s">
        <v>2682</v>
      </c>
      <c r="AG1231" s="61" t="s">
        <v>1959</v>
      </c>
      <c r="AH1231" s="61" t="s">
        <v>1702</v>
      </c>
      <c r="AI1231" s="61">
        <v>0</v>
      </c>
      <c r="AJ1231" s="61" t="s">
        <v>6836</v>
      </c>
      <c r="AK1231" s="62">
        <v>2026</v>
      </c>
      <c r="AL1231" s="62">
        <v>5</v>
      </c>
      <c r="AM1231" s="62">
        <v>0</v>
      </c>
      <c r="AN1231" s="62">
        <v>0</v>
      </c>
      <c r="AO1231" s="62">
        <v>7</v>
      </c>
      <c r="AP1231" s="61" t="s">
        <v>1175</v>
      </c>
      <c r="AQ1231" s="61" t="s">
        <v>1227</v>
      </c>
      <c r="AR1231" s="61" t="s">
        <v>2641</v>
      </c>
      <c r="AS1231" s="61" t="s">
        <v>6611</v>
      </c>
      <c r="AT1231" s="61" t="s">
        <v>6469</v>
      </c>
      <c r="AU1231" s="61" t="b">
        <v>0</v>
      </c>
      <c r="AV1231" s="61" t="b">
        <v>0</v>
      </c>
      <c r="AW1231" s="61" t="s">
        <v>1702</v>
      </c>
      <c r="AX1231" s="61" t="s">
        <v>1702</v>
      </c>
      <c r="AY1231" s="61">
        <v>0</v>
      </c>
      <c r="AZ1231" s="61">
        <v>0</v>
      </c>
      <c r="BA1231" s="61">
        <v>0</v>
      </c>
      <c r="BB1231" s="61" t="s">
        <v>5457</v>
      </c>
      <c r="BC1231" s="61">
        <v>3</v>
      </c>
      <c r="BD1231" s="61" t="b">
        <v>0</v>
      </c>
      <c r="BH1231" s="47" t="s">
        <v>1197</v>
      </c>
      <c r="BI1231" s="47" t="str">
        <f t="shared" si="38"/>
        <v>Z22</v>
      </c>
      <c r="BJ1231" s="47">
        <v>1219</v>
      </c>
    </row>
    <row r="1232" spans="1:62" hidden="1">
      <c r="A1232" s="61" t="b">
        <v>0</v>
      </c>
      <c r="B1232" s="62">
        <v>13841</v>
      </c>
      <c r="C1232" s="61" t="s">
        <v>1702</v>
      </c>
      <c r="D1232" s="61" t="s">
        <v>7661</v>
      </c>
      <c r="E1232" s="61" t="s">
        <v>6482</v>
      </c>
      <c r="F1232" s="61" t="s">
        <v>6264</v>
      </c>
      <c r="G1232" s="62">
        <v>41</v>
      </c>
      <c r="H1232" s="61" t="s">
        <v>1179</v>
      </c>
      <c r="I1232" s="61" t="s">
        <v>1675</v>
      </c>
      <c r="J1232" s="61" t="s">
        <v>6452</v>
      </c>
      <c r="K1232" s="61" t="s">
        <v>6482</v>
      </c>
      <c r="L1232" s="61" t="s">
        <v>2032</v>
      </c>
      <c r="M1232" s="61" t="s">
        <v>1894</v>
      </c>
      <c r="N1232" s="61" t="s">
        <v>1702</v>
      </c>
      <c r="O1232" s="61" t="s">
        <v>1945</v>
      </c>
      <c r="P1232" s="61">
        <v>2</v>
      </c>
      <c r="Q1232" s="61">
        <v>134</v>
      </c>
      <c r="R1232" s="61">
        <v>362</v>
      </c>
      <c r="S1232" s="61" t="s">
        <v>2345</v>
      </c>
      <c r="T1232" s="61" t="s">
        <v>2345</v>
      </c>
      <c r="U1232" s="61" t="s">
        <v>2041</v>
      </c>
      <c r="V1232" s="61" t="s">
        <v>7663</v>
      </c>
      <c r="W1232" s="61" t="s">
        <v>1938</v>
      </c>
      <c r="X1232" s="61" t="s">
        <v>1447</v>
      </c>
      <c r="Y1232" s="61" t="s">
        <v>6394</v>
      </c>
      <c r="Z1232" s="62">
        <v>300</v>
      </c>
      <c r="AA1232" s="61">
        <v>221</v>
      </c>
      <c r="AB1232" s="62">
        <v>300</v>
      </c>
      <c r="AC1232" s="61">
        <v>221</v>
      </c>
      <c r="AD1232" s="62">
        <v>300</v>
      </c>
      <c r="AE1232" s="61">
        <v>221</v>
      </c>
      <c r="AF1232" s="61" t="s">
        <v>2037</v>
      </c>
      <c r="AG1232" s="61" t="s">
        <v>1959</v>
      </c>
      <c r="AH1232" s="61" t="s">
        <v>1702</v>
      </c>
      <c r="AI1232" s="61">
        <v>0</v>
      </c>
      <c r="AJ1232" s="61" t="s">
        <v>6730</v>
      </c>
      <c r="AK1232" s="62">
        <v>2026</v>
      </c>
      <c r="AL1232" s="62">
        <v>5</v>
      </c>
      <c r="AM1232" s="62">
        <v>0</v>
      </c>
      <c r="AN1232" s="62">
        <v>0</v>
      </c>
      <c r="AO1232" s="62">
        <v>5</v>
      </c>
      <c r="AP1232" s="61" t="s">
        <v>1179</v>
      </c>
      <c r="AQ1232" s="61" t="s">
        <v>1227</v>
      </c>
      <c r="AR1232" s="61" t="s">
        <v>2346</v>
      </c>
      <c r="AS1232" s="61" t="s">
        <v>6611</v>
      </c>
      <c r="AT1232" s="61" t="s">
        <v>6481</v>
      </c>
      <c r="AU1232" s="61" t="b">
        <v>0</v>
      </c>
      <c r="AV1232" s="61" t="b">
        <v>0</v>
      </c>
      <c r="AW1232" s="61" t="s">
        <v>1702</v>
      </c>
      <c r="AX1232" s="61" t="s">
        <v>1702</v>
      </c>
      <c r="AY1232" s="61">
        <v>0</v>
      </c>
      <c r="AZ1232" s="61">
        <v>0</v>
      </c>
      <c r="BA1232" s="61">
        <v>0</v>
      </c>
      <c r="BB1232" s="61" t="s">
        <v>5457</v>
      </c>
      <c r="BC1232" s="61">
        <v>3</v>
      </c>
      <c r="BD1232" s="61" t="b">
        <v>0</v>
      </c>
      <c r="BH1232" s="47" t="s">
        <v>1197</v>
      </c>
      <c r="BI1232" s="47" t="str">
        <f t="shared" si="38"/>
        <v>Z22</v>
      </c>
      <c r="BJ1232" s="47">
        <v>1219</v>
      </c>
    </row>
    <row r="1233" spans="1:62" hidden="1">
      <c r="A1233" s="61" t="b">
        <v>0</v>
      </c>
      <c r="B1233" s="62">
        <v>13842</v>
      </c>
      <c r="C1233" s="61" t="s">
        <v>1702</v>
      </c>
      <c r="D1233" s="61" t="s">
        <v>7661</v>
      </c>
      <c r="E1233" s="61" t="s">
        <v>6483</v>
      </c>
      <c r="F1233" s="61" t="s">
        <v>6264</v>
      </c>
      <c r="G1233" s="62">
        <v>42</v>
      </c>
      <c r="H1233" s="61" t="s">
        <v>1179</v>
      </c>
      <c r="I1233" s="61" t="s">
        <v>1675</v>
      </c>
      <c r="J1233" s="61" t="s">
        <v>6452</v>
      </c>
      <c r="K1233" s="61" t="s">
        <v>6483</v>
      </c>
      <c r="L1233" s="61" t="s">
        <v>2032</v>
      </c>
      <c r="M1233" s="61" t="s">
        <v>1894</v>
      </c>
      <c r="N1233" s="61" t="s">
        <v>1702</v>
      </c>
      <c r="O1233" s="61" t="s">
        <v>1945</v>
      </c>
      <c r="P1233" s="61">
        <v>2</v>
      </c>
      <c r="Q1233" s="61">
        <v>134</v>
      </c>
      <c r="R1233" s="61">
        <v>362</v>
      </c>
      <c r="S1233" s="61" t="s">
        <v>2345</v>
      </c>
      <c r="T1233" s="61" t="s">
        <v>2345</v>
      </c>
      <c r="U1233" s="61" t="s">
        <v>2041</v>
      </c>
      <c r="V1233" s="61" t="s">
        <v>7663</v>
      </c>
      <c r="W1233" s="61" t="s">
        <v>1938</v>
      </c>
      <c r="X1233" s="61" t="s">
        <v>1447</v>
      </c>
      <c r="Y1233" s="61" t="s">
        <v>6394</v>
      </c>
      <c r="Z1233" s="62">
        <v>300</v>
      </c>
      <c r="AA1233" s="61">
        <v>221</v>
      </c>
      <c r="AB1233" s="62">
        <v>300</v>
      </c>
      <c r="AC1233" s="61">
        <v>221</v>
      </c>
      <c r="AD1233" s="62">
        <v>300</v>
      </c>
      <c r="AE1233" s="61">
        <v>221</v>
      </c>
      <c r="AF1233" s="61" t="s">
        <v>2037</v>
      </c>
      <c r="AG1233" s="61" t="s">
        <v>1959</v>
      </c>
      <c r="AH1233" s="61" t="s">
        <v>1702</v>
      </c>
      <c r="AI1233" s="61">
        <v>0</v>
      </c>
      <c r="AJ1233" s="61" t="s">
        <v>6730</v>
      </c>
      <c r="AK1233" s="62">
        <v>2026</v>
      </c>
      <c r="AL1233" s="62">
        <v>5</v>
      </c>
      <c r="AM1233" s="62">
        <v>0</v>
      </c>
      <c r="AN1233" s="62">
        <v>0</v>
      </c>
      <c r="AO1233" s="62">
        <v>5</v>
      </c>
      <c r="AP1233" s="61" t="s">
        <v>1179</v>
      </c>
      <c r="AQ1233" s="61" t="s">
        <v>1227</v>
      </c>
      <c r="AR1233" s="61" t="s">
        <v>2346</v>
      </c>
      <c r="AS1233" s="61" t="s">
        <v>6611</v>
      </c>
      <c r="AT1233" s="61" t="s">
        <v>6481</v>
      </c>
      <c r="AU1233" s="61" t="b">
        <v>0</v>
      </c>
      <c r="AV1233" s="61" t="b">
        <v>0</v>
      </c>
      <c r="AW1233" s="61" t="s">
        <v>1702</v>
      </c>
      <c r="AX1233" s="61" t="s">
        <v>1702</v>
      </c>
      <c r="AY1233" s="61">
        <v>0</v>
      </c>
      <c r="AZ1233" s="61">
        <v>0</v>
      </c>
      <c r="BA1233" s="61">
        <v>0</v>
      </c>
      <c r="BB1233" s="61" t="s">
        <v>5457</v>
      </c>
      <c r="BC1233" s="61">
        <v>3</v>
      </c>
      <c r="BD1233" s="61" t="b">
        <v>0</v>
      </c>
      <c r="BH1233" s="47" t="s">
        <v>1197</v>
      </c>
      <c r="BI1233" s="47" t="str">
        <f t="shared" si="38"/>
        <v>Z22</v>
      </c>
      <c r="BJ1233" s="47">
        <v>1219</v>
      </c>
    </row>
    <row r="1234" spans="1:62" hidden="1">
      <c r="A1234" s="61" t="b">
        <v>0</v>
      </c>
      <c r="B1234" s="62">
        <v>13843</v>
      </c>
      <c r="C1234" s="61" t="s">
        <v>1702</v>
      </c>
      <c r="D1234" s="61" t="s">
        <v>7661</v>
      </c>
      <c r="E1234" s="61" t="s">
        <v>6484</v>
      </c>
      <c r="F1234" s="61" t="s">
        <v>6264</v>
      </c>
      <c r="G1234" s="62">
        <v>42</v>
      </c>
      <c r="H1234" s="61" t="s">
        <v>1179</v>
      </c>
      <c r="I1234" s="61" t="s">
        <v>1675</v>
      </c>
      <c r="J1234" s="61" t="s">
        <v>6452</v>
      </c>
      <c r="K1234" s="61" t="s">
        <v>6484</v>
      </c>
      <c r="L1234" s="61" t="s">
        <v>2032</v>
      </c>
      <c r="M1234" s="61" t="s">
        <v>1894</v>
      </c>
      <c r="N1234" s="61" t="s">
        <v>1702</v>
      </c>
      <c r="O1234" s="61" t="s">
        <v>1945</v>
      </c>
      <c r="P1234" s="61">
        <v>2</v>
      </c>
      <c r="Q1234" s="61">
        <v>134</v>
      </c>
      <c r="R1234" s="61">
        <v>362</v>
      </c>
      <c r="S1234" s="61" t="s">
        <v>2345</v>
      </c>
      <c r="T1234" s="61" t="s">
        <v>2345</v>
      </c>
      <c r="U1234" s="61" t="s">
        <v>2041</v>
      </c>
      <c r="V1234" s="61" t="s">
        <v>7663</v>
      </c>
      <c r="W1234" s="61" t="s">
        <v>1938</v>
      </c>
      <c r="X1234" s="61" t="s">
        <v>1447</v>
      </c>
      <c r="Y1234" s="61" t="s">
        <v>6394</v>
      </c>
      <c r="Z1234" s="62">
        <v>100</v>
      </c>
      <c r="AA1234" s="61">
        <v>73</v>
      </c>
      <c r="AB1234" s="62">
        <v>100</v>
      </c>
      <c r="AC1234" s="61">
        <v>73</v>
      </c>
      <c r="AD1234" s="62">
        <v>100</v>
      </c>
      <c r="AE1234" s="61">
        <v>73</v>
      </c>
      <c r="AF1234" s="61" t="s">
        <v>2037</v>
      </c>
      <c r="AG1234" s="61" t="s">
        <v>1959</v>
      </c>
      <c r="AH1234" s="61" t="s">
        <v>1702</v>
      </c>
      <c r="AI1234" s="61">
        <v>0</v>
      </c>
      <c r="AJ1234" s="61" t="s">
        <v>6730</v>
      </c>
      <c r="AK1234" s="62">
        <v>2026</v>
      </c>
      <c r="AL1234" s="62">
        <v>5</v>
      </c>
      <c r="AM1234" s="62">
        <v>0</v>
      </c>
      <c r="AN1234" s="62">
        <v>0</v>
      </c>
      <c r="AO1234" s="62">
        <v>5</v>
      </c>
      <c r="AP1234" s="61" t="s">
        <v>1179</v>
      </c>
      <c r="AQ1234" s="61" t="s">
        <v>1227</v>
      </c>
      <c r="AR1234" s="61" t="s">
        <v>2346</v>
      </c>
      <c r="AS1234" s="61" t="s">
        <v>6611</v>
      </c>
      <c r="AT1234" s="61" t="s">
        <v>6481</v>
      </c>
      <c r="AU1234" s="61" t="b">
        <v>0</v>
      </c>
      <c r="AV1234" s="61" t="b">
        <v>0</v>
      </c>
      <c r="AW1234" s="61" t="s">
        <v>1702</v>
      </c>
      <c r="AX1234" s="61" t="s">
        <v>1702</v>
      </c>
      <c r="AY1234" s="61">
        <v>0</v>
      </c>
      <c r="AZ1234" s="61">
        <v>0</v>
      </c>
      <c r="BA1234" s="61">
        <v>0</v>
      </c>
      <c r="BB1234" s="61" t="s">
        <v>5457</v>
      </c>
      <c r="BC1234" s="61">
        <v>3</v>
      </c>
      <c r="BD1234" s="61" t="b">
        <v>0</v>
      </c>
      <c r="BH1234" s="47" t="s">
        <v>1197</v>
      </c>
      <c r="BI1234" s="47" t="str">
        <f t="shared" si="38"/>
        <v>Z22</v>
      </c>
      <c r="BJ1234" s="47">
        <v>1219</v>
      </c>
    </row>
    <row r="1235" spans="1:62" hidden="1">
      <c r="A1235" s="61" t="b">
        <v>0</v>
      </c>
      <c r="B1235" s="62">
        <v>13844</v>
      </c>
      <c r="C1235" s="61" t="s">
        <v>1702</v>
      </c>
      <c r="D1235" s="61" t="s">
        <v>7661</v>
      </c>
      <c r="E1235" s="61" t="s">
        <v>7664</v>
      </c>
      <c r="F1235" s="61" t="s">
        <v>6264</v>
      </c>
      <c r="G1235" s="62" t="s">
        <v>1702</v>
      </c>
      <c r="H1235" s="61" t="s">
        <v>1179</v>
      </c>
      <c r="I1235" s="61" t="s">
        <v>1675</v>
      </c>
      <c r="J1235" s="61" t="s">
        <v>6452</v>
      </c>
      <c r="K1235" s="61" t="s">
        <v>7664</v>
      </c>
      <c r="L1235" s="61" t="s">
        <v>2032</v>
      </c>
      <c r="M1235" s="61" t="s">
        <v>1894</v>
      </c>
      <c r="N1235" s="61" t="s">
        <v>1702</v>
      </c>
      <c r="O1235" s="61" t="s">
        <v>1945</v>
      </c>
      <c r="P1235" s="61">
        <v>2</v>
      </c>
      <c r="Q1235" s="61">
        <v>134</v>
      </c>
      <c r="R1235" s="61">
        <v>0</v>
      </c>
      <c r="S1235" s="61" t="s">
        <v>6069</v>
      </c>
      <c r="T1235" s="61" t="s">
        <v>6069</v>
      </c>
      <c r="U1235" s="61" t="s">
        <v>2041</v>
      </c>
      <c r="V1235" s="61" t="s">
        <v>7663</v>
      </c>
      <c r="W1235" s="61" t="s">
        <v>1938</v>
      </c>
      <c r="X1235" s="61" t="s">
        <v>1447</v>
      </c>
      <c r="Y1235" s="61" t="s">
        <v>6394</v>
      </c>
      <c r="Z1235" s="62">
        <v>1</v>
      </c>
      <c r="AA1235" s="61">
        <v>344</v>
      </c>
      <c r="AB1235" s="62">
        <v>1</v>
      </c>
      <c r="AC1235" s="61">
        <v>344</v>
      </c>
      <c r="AD1235" s="62">
        <v>1</v>
      </c>
      <c r="AE1235" s="61">
        <v>344</v>
      </c>
      <c r="AF1235" s="61" t="s">
        <v>2959</v>
      </c>
      <c r="AG1235" s="61" t="s">
        <v>1958</v>
      </c>
      <c r="AH1235" s="61" t="s">
        <v>1702</v>
      </c>
      <c r="AI1235" s="61">
        <v>0</v>
      </c>
      <c r="AJ1235" s="61" t="s">
        <v>6730</v>
      </c>
      <c r="AK1235" s="62">
        <v>2026</v>
      </c>
      <c r="AL1235" s="62">
        <v>5</v>
      </c>
      <c r="AM1235" s="62">
        <v>0</v>
      </c>
      <c r="AN1235" s="62">
        <v>0</v>
      </c>
      <c r="AO1235" s="62">
        <v>5</v>
      </c>
      <c r="AP1235" s="61" t="s">
        <v>1179</v>
      </c>
      <c r="AQ1235" s="61" t="s">
        <v>1227</v>
      </c>
      <c r="AR1235" s="61" t="s">
        <v>2346</v>
      </c>
      <c r="AS1235" s="61" t="s">
        <v>6611</v>
      </c>
      <c r="AT1235" s="61" t="s">
        <v>1702</v>
      </c>
      <c r="AU1235" s="61" t="b">
        <v>0</v>
      </c>
      <c r="AV1235" s="61" t="b">
        <v>0</v>
      </c>
      <c r="AW1235" s="61" t="s">
        <v>1702</v>
      </c>
      <c r="AX1235" s="61" t="s">
        <v>1702</v>
      </c>
      <c r="AY1235" s="61">
        <v>0</v>
      </c>
      <c r="AZ1235" s="61">
        <v>0</v>
      </c>
      <c r="BA1235" s="61">
        <v>0</v>
      </c>
      <c r="BB1235" s="61" t="s">
        <v>5457</v>
      </c>
      <c r="BC1235" s="61">
        <v>3</v>
      </c>
      <c r="BD1235" s="61" t="b">
        <v>0</v>
      </c>
      <c r="BH1235" s="47" t="s">
        <v>1197</v>
      </c>
      <c r="BI1235" s="47" t="str">
        <f t="shared" si="38"/>
        <v>Z22</v>
      </c>
      <c r="BJ1235" s="47">
        <v>1219</v>
      </c>
    </row>
    <row r="1236" spans="1:62" hidden="1">
      <c r="A1236" s="61" t="b">
        <v>0</v>
      </c>
      <c r="B1236" s="62">
        <v>13845</v>
      </c>
      <c r="C1236" s="61" t="s">
        <v>1702</v>
      </c>
      <c r="D1236" s="61" t="s">
        <v>6617</v>
      </c>
      <c r="E1236" s="61" t="s">
        <v>7665</v>
      </c>
      <c r="F1236" s="61" t="s">
        <v>1702</v>
      </c>
      <c r="G1236" s="62" t="s">
        <v>1702</v>
      </c>
      <c r="H1236" s="61" t="s">
        <v>1702</v>
      </c>
      <c r="I1236" s="61" t="s">
        <v>1675</v>
      </c>
      <c r="J1236" s="61" t="s">
        <v>6393</v>
      </c>
      <c r="K1236" s="61" t="s">
        <v>7665</v>
      </c>
      <c r="L1236" s="61" t="s">
        <v>2032</v>
      </c>
      <c r="M1236" s="61" t="s">
        <v>1894</v>
      </c>
      <c r="N1236" s="61" t="s">
        <v>1702</v>
      </c>
      <c r="O1236" s="61" t="s">
        <v>1947</v>
      </c>
      <c r="P1236" s="61">
        <v>0.5</v>
      </c>
      <c r="Q1236" s="61">
        <v>25</v>
      </c>
      <c r="R1236" s="61">
        <v>0</v>
      </c>
      <c r="S1236" s="61" t="s">
        <v>4289</v>
      </c>
      <c r="T1236" s="61" t="s">
        <v>4289</v>
      </c>
      <c r="U1236" s="61" t="s">
        <v>2041</v>
      </c>
      <c r="V1236" s="61" t="s">
        <v>7666</v>
      </c>
      <c r="W1236" s="61" t="s">
        <v>1938</v>
      </c>
      <c r="X1236" s="61" t="s">
        <v>1447</v>
      </c>
      <c r="Y1236" s="61" t="s">
        <v>6394</v>
      </c>
      <c r="Z1236" s="62">
        <v>1</v>
      </c>
      <c r="AA1236" s="61">
        <v>63</v>
      </c>
      <c r="AB1236" s="62">
        <v>1</v>
      </c>
      <c r="AC1236" s="61">
        <v>63</v>
      </c>
      <c r="AD1236" s="62">
        <v>1</v>
      </c>
      <c r="AE1236" s="61">
        <v>63</v>
      </c>
      <c r="AF1236" s="61" t="s">
        <v>4388</v>
      </c>
      <c r="AG1236" s="61" t="s">
        <v>1958</v>
      </c>
      <c r="AH1236" s="61" t="s">
        <v>1702</v>
      </c>
      <c r="AI1236" s="61">
        <v>0</v>
      </c>
      <c r="AJ1236" s="61" t="s">
        <v>6849</v>
      </c>
      <c r="AK1236" s="62">
        <v>2026</v>
      </c>
      <c r="AL1236" s="62">
        <v>5</v>
      </c>
      <c r="AM1236" s="62">
        <v>0</v>
      </c>
      <c r="AN1236" s="62">
        <v>0</v>
      </c>
      <c r="AO1236" s="62">
        <v>14</v>
      </c>
      <c r="AP1236" s="61" t="s">
        <v>1702</v>
      </c>
      <c r="AQ1236" s="61" t="s">
        <v>1702</v>
      </c>
      <c r="AR1236" s="61" t="s">
        <v>1702</v>
      </c>
      <c r="AS1236" s="61" t="s">
        <v>6618</v>
      </c>
      <c r="AT1236" s="61" t="s">
        <v>1702</v>
      </c>
      <c r="AU1236" s="61" t="b">
        <v>0</v>
      </c>
      <c r="AV1236" s="61" t="b">
        <v>0</v>
      </c>
      <c r="AW1236" s="61" t="s">
        <v>1702</v>
      </c>
      <c r="AX1236" s="61" t="s">
        <v>1702</v>
      </c>
      <c r="AY1236" s="61">
        <v>0</v>
      </c>
      <c r="AZ1236" s="61">
        <v>0</v>
      </c>
      <c r="BA1236" s="61">
        <v>0</v>
      </c>
      <c r="BB1236" s="61" t="s">
        <v>6619</v>
      </c>
      <c r="BC1236" s="61">
        <v>1</v>
      </c>
      <c r="BD1236" s="61" t="b">
        <v>0</v>
      </c>
      <c r="BH1236" s="47" t="s">
        <v>1197</v>
      </c>
      <c r="BI1236" s="47" t="str">
        <f t="shared" si="38"/>
        <v>Z08</v>
      </c>
      <c r="BJ1236" s="47">
        <v>1219</v>
      </c>
    </row>
    <row r="1237" spans="1:62" hidden="1">
      <c r="A1237" s="61" t="b">
        <v>0</v>
      </c>
      <c r="B1237" s="62">
        <v>13846</v>
      </c>
      <c r="C1237" s="61" t="s">
        <v>1702</v>
      </c>
      <c r="D1237" s="61" t="s">
        <v>6617</v>
      </c>
      <c r="E1237" s="61" t="s">
        <v>7667</v>
      </c>
      <c r="F1237" s="61" t="s">
        <v>6224</v>
      </c>
      <c r="G1237" s="62" t="s">
        <v>1702</v>
      </c>
      <c r="H1237" s="61" t="s">
        <v>682</v>
      </c>
      <c r="I1237" s="61" t="s">
        <v>1675</v>
      </c>
      <c r="J1237" s="61" t="s">
        <v>6393</v>
      </c>
      <c r="K1237" s="61" t="s">
        <v>7667</v>
      </c>
      <c r="L1237" s="61" t="s">
        <v>2032</v>
      </c>
      <c r="M1237" s="61" t="s">
        <v>1894</v>
      </c>
      <c r="N1237" s="61" t="s">
        <v>1702</v>
      </c>
      <c r="O1237" s="61" t="s">
        <v>1947</v>
      </c>
      <c r="P1237" s="61">
        <v>0.5</v>
      </c>
      <c r="Q1237" s="61">
        <v>207</v>
      </c>
      <c r="R1237" s="61">
        <v>280</v>
      </c>
      <c r="S1237" s="61" t="s">
        <v>2681</v>
      </c>
      <c r="T1237" s="61" t="s">
        <v>2681</v>
      </c>
      <c r="U1237" s="61" t="s">
        <v>2041</v>
      </c>
      <c r="V1237" s="61" t="s">
        <v>7668</v>
      </c>
      <c r="W1237" s="61" t="s">
        <v>1938</v>
      </c>
      <c r="X1237" s="61" t="s">
        <v>1447</v>
      </c>
      <c r="Y1237" s="61" t="s">
        <v>6394</v>
      </c>
      <c r="Z1237" s="62">
        <v>500</v>
      </c>
      <c r="AA1237" s="61">
        <v>116</v>
      </c>
      <c r="AB1237" s="62">
        <v>500</v>
      </c>
      <c r="AC1237" s="61">
        <v>116</v>
      </c>
      <c r="AD1237" s="62">
        <v>500</v>
      </c>
      <c r="AE1237" s="61">
        <v>116</v>
      </c>
      <c r="AF1237" s="61" t="s">
        <v>2037</v>
      </c>
      <c r="AG1237" s="61" t="s">
        <v>1959</v>
      </c>
      <c r="AH1237" s="61" t="s">
        <v>1702</v>
      </c>
      <c r="AI1237" s="61">
        <v>0</v>
      </c>
      <c r="AJ1237" s="61" t="s">
        <v>6222</v>
      </c>
      <c r="AK1237" s="62">
        <v>2026</v>
      </c>
      <c r="AL1237" s="62">
        <v>5</v>
      </c>
      <c r="AM1237" s="62">
        <v>0</v>
      </c>
      <c r="AN1237" s="62">
        <v>0</v>
      </c>
      <c r="AO1237" s="62">
        <v>13</v>
      </c>
      <c r="AP1237" s="61" t="s">
        <v>682</v>
      </c>
      <c r="AQ1237" s="61" t="s">
        <v>1221</v>
      </c>
      <c r="AR1237" s="61" t="s">
        <v>3128</v>
      </c>
      <c r="AS1237" s="61" t="s">
        <v>6618</v>
      </c>
      <c r="AT1237" s="61" t="s">
        <v>1702</v>
      </c>
      <c r="AU1237" s="61" t="b">
        <v>0</v>
      </c>
      <c r="AV1237" s="61" t="b">
        <v>0</v>
      </c>
      <c r="AW1237" s="61" t="s">
        <v>1702</v>
      </c>
      <c r="AX1237" s="61" t="s">
        <v>1702</v>
      </c>
      <c r="AY1237" s="61">
        <v>0</v>
      </c>
      <c r="AZ1237" s="61">
        <v>0</v>
      </c>
      <c r="BA1237" s="61">
        <v>0</v>
      </c>
      <c r="BB1237" s="61" t="s">
        <v>6619</v>
      </c>
      <c r="BC1237" s="61">
        <v>1</v>
      </c>
      <c r="BD1237" s="61" t="b">
        <v>0</v>
      </c>
      <c r="BH1237" s="47" t="s">
        <v>1197</v>
      </c>
      <c r="BI1237" s="47" t="str">
        <f t="shared" si="38"/>
        <v>Z08</v>
      </c>
      <c r="BJ1237" s="47">
        <v>1219</v>
      </c>
    </row>
    <row r="1238" spans="1:62" hidden="1">
      <c r="A1238" s="61" t="b">
        <v>0</v>
      </c>
      <c r="B1238" s="62">
        <v>13847</v>
      </c>
      <c r="C1238" s="61" t="s">
        <v>1702</v>
      </c>
      <c r="D1238" s="61" t="s">
        <v>6617</v>
      </c>
      <c r="E1238" s="61" t="s">
        <v>7669</v>
      </c>
      <c r="F1238" s="61" t="s">
        <v>6224</v>
      </c>
      <c r="G1238" s="62" t="s">
        <v>1702</v>
      </c>
      <c r="H1238" s="61" t="s">
        <v>682</v>
      </c>
      <c r="I1238" s="61" t="s">
        <v>1675</v>
      </c>
      <c r="J1238" s="61" t="s">
        <v>6393</v>
      </c>
      <c r="K1238" s="61" t="s">
        <v>7669</v>
      </c>
      <c r="L1238" s="61" t="s">
        <v>2032</v>
      </c>
      <c r="M1238" s="61" t="s">
        <v>1894</v>
      </c>
      <c r="N1238" s="61" t="s">
        <v>1702</v>
      </c>
      <c r="O1238" s="61" t="s">
        <v>1947</v>
      </c>
      <c r="P1238" s="61">
        <v>0.5</v>
      </c>
      <c r="Q1238" s="61">
        <v>207</v>
      </c>
      <c r="R1238" s="61">
        <v>280</v>
      </c>
      <c r="S1238" s="61" t="s">
        <v>2681</v>
      </c>
      <c r="T1238" s="61" t="s">
        <v>1702</v>
      </c>
      <c r="U1238" s="61" t="s">
        <v>2041</v>
      </c>
      <c r="V1238" s="61" t="s">
        <v>7668</v>
      </c>
      <c r="W1238" s="61" t="s">
        <v>1938</v>
      </c>
      <c r="X1238" s="61" t="s">
        <v>1447</v>
      </c>
      <c r="Y1238" s="61" t="s">
        <v>6394</v>
      </c>
      <c r="Z1238" s="62">
        <v>134</v>
      </c>
      <c r="AA1238" s="61">
        <v>31</v>
      </c>
      <c r="AB1238" s="62">
        <v>134</v>
      </c>
      <c r="AC1238" s="61">
        <v>31</v>
      </c>
      <c r="AD1238" s="62">
        <v>134</v>
      </c>
      <c r="AE1238" s="61">
        <v>31</v>
      </c>
      <c r="AF1238" s="61" t="s">
        <v>2037</v>
      </c>
      <c r="AG1238" s="61" t="s">
        <v>1959</v>
      </c>
      <c r="AH1238" s="61" t="s">
        <v>1702</v>
      </c>
      <c r="AI1238" s="61">
        <v>0</v>
      </c>
      <c r="AJ1238" s="61" t="s">
        <v>6222</v>
      </c>
      <c r="AK1238" s="62">
        <v>2026</v>
      </c>
      <c r="AL1238" s="62">
        <v>5</v>
      </c>
      <c r="AM1238" s="62">
        <v>0</v>
      </c>
      <c r="AN1238" s="62">
        <v>0</v>
      </c>
      <c r="AO1238" s="62">
        <v>13</v>
      </c>
      <c r="AP1238" s="61" t="s">
        <v>682</v>
      </c>
      <c r="AQ1238" s="61" t="s">
        <v>1221</v>
      </c>
      <c r="AR1238" s="61" t="s">
        <v>3128</v>
      </c>
      <c r="AS1238" s="61" t="s">
        <v>6618</v>
      </c>
      <c r="AT1238" s="61" t="s">
        <v>1702</v>
      </c>
      <c r="AU1238" s="61" t="b">
        <v>0</v>
      </c>
      <c r="AV1238" s="61" t="b">
        <v>0</v>
      </c>
      <c r="AW1238" s="61" t="s">
        <v>1702</v>
      </c>
      <c r="AX1238" s="61" t="s">
        <v>1702</v>
      </c>
      <c r="AY1238" s="61">
        <v>0</v>
      </c>
      <c r="AZ1238" s="61">
        <v>0</v>
      </c>
      <c r="BA1238" s="61">
        <v>0</v>
      </c>
      <c r="BB1238" s="61" t="s">
        <v>6619</v>
      </c>
      <c r="BC1238" s="61">
        <v>1</v>
      </c>
      <c r="BD1238" s="61" t="b">
        <v>0</v>
      </c>
      <c r="BH1238" s="47" t="s">
        <v>1197</v>
      </c>
      <c r="BI1238" s="47" t="str">
        <f t="shared" si="38"/>
        <v>Z08</v>
      </c>
      <c r="BJ1238" s="47">
        <v>1219</v>
      </c>
    </row>
    <row r="1239" spans="1:62" hidden="1">
      <c r="A1239" s="61" t="b">
        <v>0</v>
      </c>
      <c r="B1239" s="62">
        <v>13848</v>
      </c>
      <c r="C1239" s="61" t="s">
        <v>1702</v>
      </c>
      <c r="D1239" s="61" t="s">
        <v>6617</v>
      </c>
      <c r="E1239" s="61" t="s">
        <v>7670</v>
      </c>
      <c r="F1239" s="61" t="s">
        <v>6224</v>
      </c>
      <c r="G1239" s="62" t="s">
        <v>1702</v>
      </c>
      <c r="H1239" s="61" t="s">
        <v>492</v>
      </c>
      <c r="I1239" s="61" t="s">
        <v>1675</v>
      </c>
      <c r="J1239" s="61" t="s">
        <v>6393</v>
      </c>
      <c r="K1239" s="61" t="s">
        <v>7670</v>
      </c>
      <c r="L1239" s="61" t="s">
        <v>2032</v>
      </c>
      <c r="M1239" s="61" t="s">
        <v>1894</v>
      </c>
      <c r="N1239" s="61" t="s">
        <v>1702</v>
      </c>
      <c r="O1239" s="61" t="s">
        <v>1947</v>
      </c>
      <c r="P1239" s="61">
        <v>0.5</v>
      </c>
      <c r="Q1239" s="61">
        <v>310</v>
      </c>
      <c r="R1239" s="61">
        <v>404</v>
      </c>
      <c r="S1239" s="61" t="s">
        <v>5096</v>
      </c>
      <c r="T1239" s="61" t="s">
        <v>1702</v>
      </c>
      <c r="U1239" s="61" t="s">
        <v>2041</v>
      </c>
      <c r="V1239" s="61" t="s">
        <v>7671</v>
      </c>
      <c r="W1239" s="61" t="s">
        <v>1938</v>
      </c>
      <c r="X1239" s="61" t="s">
        <v>1447</v>
      </c>
      <c r="Y1239" s="61" t="s">
        <v>6394</v>
      </c>
      <c r="Z1239" s="62">
        <v>535</v>
      </c>
      <c r="AA1239" s="61">
        <v>268</v>
      </c>
      <c r="AB1239" s="62">
        <v>535</v>
      </c>
      <c r="AC1239" s="61">
        <v>268</v>
      </c>
      <c r="AD1239" s="62">
        <v>535</v>
      </c>
      <c r="AE1239" s="61">
        <v>268</v>
      </c>
      <c r="AF1239" s="61" t="s">
        <v>2724</v>
      </c>
      <c r="AG1239" s="61" t="s">
        <v>1959</v>
      </c>
      <c r="AH1239" s="61" t="s">
        <v>1702</v>
      </c>
      <c r="AI1239" s="61">
        <v>0</v>
      </c>
      <c r="AJ1239" s="61" t="s">
        <v>6222</v>
      </c>
      <c r="AK1239" s="62">
        <v>2026</v>
      </c>
      <c r="AL1239" s="62">
        <v>5</v>
      </c>
      <c r="AM1239" s="62">
        <v>0</v>
      </c>
      <c r="AN1239" s="62">
        <v>0</v>
      </c>
      <c r="AO1239" s="62">
        <v>13</v>
      </c>
      <c r="AP1239" s="61" t="s">
        <v>492</v>
      </c>
      <c r="AQ1239" s="61" t="s">
        <v>1485</v>
      </c>
      <c r="AR1239" s="61" t="s">
        <v>3002</v>
      </c>
      <c r="AS1239" s="61" t="s">
        <v>6618</v>
      </c>
      <c r="AT1239" s="61" t="s">
        <v>1702</v>
      </c>
      <c r="AU1239" s="61" t="b">
        <v>0</v>
      </c>
      <c r="AV1239" s="61" t="b">
        <v>0</v>
      </c>
      <c r="AW1239" s="61" t="s">
        <v>1702</v>
      </c>
      <c r="AX1239" s="61" t="s">
        <v>1702</v>
      </c>
      <c r="AY1239" s="61">
        <v>0</v>
      </c>
      <c r="AZ1239" s="61">
        <v>0</v>
      </c>
      <c r="BA1239" s="61">
        <v>0</v>
      </c>
      <c r="BB1239" s="61" t="s">
        <v>6619</v>
      </c>
      <c r="BC1239" s="61">
        <v>1</v>
      </c>
      <c r="BD1239" s="61" t="b">
        <v>0</v>
      </c>
      <c r="BH1239" s="47" t="s">
        <v>1197</v>
      </c>
      <c r="BI1239" s="47" t="str">
        <f t="shared" si="38"/>
        <v>Z08</v>
      </c>
      <c r="BJ1239" s="47">
        <v>1219</v>
      </c>
    </row>
    <row r="1240" spans="1:62" hidden="1">
      <c r="A1240" s="61" t="b">
        <v>0</v>
      </c>
      <c r="B1240" s="62">
        <v>13849</v>
      </c>
      <c r="C1240" s="61" t="s">
        <v>1702</v>
      </c>
      <c r="D1240" s="61" t="s">
        <v>6617</v>
      </c>
      <c r="E1240" s="61" t="s">
        <v>7672</v>
      </c>
      <c r="F1240" s="61" t="s">
        <v>6286</v>
      </c>
      <c r="G1240" s="62" t="s">
        <v>1702</v>
      </c>
      <c r="H1240" s="61" t="s">
        <v>1100</v>
      </c>
      <c r="I1240" s="61" t="s">
        <v>1675</v>
      </c>
      <c r="J1240" s="61" t="s">
        <v>6393</v>
      </c>
      <c r="K1240" s="61" t="s">
        <v>7672</v>
      </c>
      <c r="L1240" s="61" t="s">
        <v>2032</v>
      </c>
      <c r="M1240" s="61" t="s">
        <v>1894</v>
      </c>
      <c r="N1240" s="61" t="s">
        <v>1702</v>
      </c>
      <c r="O1240" s="61" t="s">
        <v>1947</v>
      </c>
      <c r="P1240" s="61">
        <v>0.5</v>
      </c>
      <c r="Q1240" s="61">
        <v>152</v>
      </c>
      <c r="R1240" s="61">
        <v>188</v>
      </c>
      <c r="S1240" s="61" t="s">
        <v>3235</v>
      </c>
      <c r="T1240" s="61" t="s">
        <v>3235</v>
      </c>
      <c r="U1240" s="61" t="s">
        <v>2041</v>
      </c>
      <c r="V1240" s="61" t="s">
        <v>7673</v>
      </c>
      <c r="W1240" s="61" t="s">
        <v>1938</v>
      </c>
      <c r="X1240" s="61" t="s">
        <v>1447</v>
      </c>
      <c r="Y1240" s="61" t="s">
        <v>6394</v>
      </c>
      <c r="Z1240" s="62">
        <v>112</v>
      </c>
      <c r="AA1240" s="61">
        <v>13</v>
      </c>
      <c r="AB1240" s="62">
        <v>112</v>
      </c>
      <c r="AC1240" s="61">
        <v>13</v>
      </c>
      <c r="AD1240" s="62">
        <v>112</v>
      </c>
      <c r="AE1240" s="61">
        <v>13</v>
      </c>
      <c r="AF1240" s="61" t="s">
        <v>2560</v>
      </c>
      <c r="AG1240" s="61" t="s">
        <v>1959</v>
      </c>
      <c r="AH1240" s="61" t="s">
        <v>1702</v>
      </c>
      <c r="AI1240" s="61">
        <v>0</v>
      </c>
      <c r="AJ1240" s="61" t="s">
        <v>6780</v>
      </c>
      <c r="AK1240" s="62">
        <v>2026</v>
      </c>
      <c r="AL1240" s="62">
        <v>5</v>
      </c>
      <c r="AM1240" s="62">
        <v>0</v>
      </c>
      <c r="AN1240" s="62">
        <v>0</v>
      </c>
      <c r="AO1240" s="62">
        <v>4</v>
      </c>
      <c r="AP1240" s="61" t="s">
        <v>1100</v>
      </c>
      <c r="AQ1240" s="61" t="s">
        <v>1221</v>
      </c>
      <c r="AR1240" s="61" t="s">
        <v>3236</v>
      </c>
      <c r="AS1240" s="61" t="s">
        <v>6618</v>
      </c>
      <c r="AT1240" s="61" t="s">
        <v>1702</v>
      </c>
      <c r="AU1240" s="61" t="b">
        <v>0</v>
      </c>
      <c r="AV1240" s="61" t="b">
        <v>0</v>
      </c>
      <c r="AW1240" s="61" t="s">
        <v>1702</v>
      </c>
      <c r="AX1240" s="61" t="s">
        <v>1702</v>
      </c>
      <c r="AY1240" s="61">
        <v>0</v>
      </c>
      <c r="AZ1240" s="61">
        <v>0</v>
      </c>
      <c r="BA1240" s="61">
        <v>0</v>
      </c>
      <c r="BB1240" s="61" t="s">
        <v>6619</v>
      </c>
      <c r="BC1240" s="61">
        <v>1</v>
      </c>
      <c r="BD1240" s="61" t="b">
        <v>0</v>
      </c>
      <c r="BH1240" s="47" t="s">
        <v>1197</v>
      </c>
      <c r="BI1240" s="47" t="str">
        <f t="shared" si="38"/>
        <v>Z08</v>
      </c>
      <c r="BJ1240" s="47">
        <v>1219</v>
      </c>
    </row>
    <row r="1241" spans="1:62" hidden="1">
      <c r="A1241" s="61" t="b">
        <v>0</v>
      </c>
      <c r="B1241" s="62">
        <v>13850</v>
      </c>
      <c r="C1241" s="61" t="s">
        <v>1702</v>
      </c>
      <c r="D1241" s="61" t="s">
        <v>6617</v>
      </c>
      <c r="E1241" s="61" t="s">
        <v>7674</v>
      </c>
      <c r="F1241" s="61" t="s">
        <v>6286</v>
      </c>
      <c r="G1241" s="62" t="s">
        <v>1702</v>
      </c>
      <c r="H1241" s="61" t="s">
        <v>1100</v>
      </c>
      <c r="I1241" s="61" t="s">
        <v>1675</v>
      </c>
      <c r="J1241" s="61" t="s">
        <v>6393</v>
      </c>
      <c r="K1241" s="61" t="s">
        <v>7674</v>
      </c>
      <c r="L1241" s="61" t="s">
        <v>2032</v>
      </c>
      <c r="M1241" s="61" t="s">
        <v>1894</v>
      </c>
      <c r="N1241" s="61" t="s">
        <v>1702</v>
      </c>
      <c r="O1241" s="61" t="s">
        <v>1947</v>
      </c>
      <c r="P1241" s="61">
        <v>0.5</v>
      </c>
      <c r="Q1241" s="61">
        <v>152</v>
      </c>
      <c r="R1241" s="61">
        <v>188</v>
      </c>
      <c r="S1241" s="61" t="s">
        <v>3235</v>
      </c>
      <c r="T1241" s="61" t="s">
        <v>3235</v>
      </c>
      <c r="U1241" s="61" t="s">
        <v>2041</v>
      </c>
      <c r="V1241" s="61" t="s">
        <v>7673</v>
      </c>
      <c r="W1241" s="61" t="s">
        <v>1938</v>
      </c>
      <c r="X1241" s="61" t="s">
        <v>1447</v>
      </c>
      <c r="Y1241" s="61" t="s">
        <v>6394</v>
      </c>
      <c r="Z1241" s="62">
        <v>2000</v>
      </c>
      <c r="AA1241" s="61">
        <v>226</v>
      </c>
      <c r="AB1241" s="62">
        <v>2000</v>
      </c>
      <c r="AC1241" s="61">
        <v>226</v>
      </c>
      <c r="AD1241" s="62">
        <v>2000</v>
      </c>
      <c r="AE1241" s="61">
        <v>226</v>
      </c>
      <c r="AF1241" s="61" t="s">
        <v>2560</v>
      </c>
      <c r="AG1241" s="61" t="s">
        <v>1959</v>
      </c>
      <c r="AH1241" s="61" t="s">
        <v>1702</v>
      </c>
      <c r="AI1241" s="61">
        <v>0</v>
      </c>
      <c r="AJ1241" s="61" t="s">
        <v>6780</v>
      </c>
      <c r="AK1241" s="62">
        <v>2026</v>
      </c>
      <c r="AL1241" s="62">
        <v>5</v>
      </c>
      <c r="AM1241" s="62">
        <v>0</v>
      </c>
      <c r="AN1241" s="62">
        <v>0</v>
      </c>
      <c r="AO1241" s="62">
        <v>4</v>
      </c>
      <c r="AP1241" s="61" t="s">
        <v>1100</v>
      </c>
      <c r="AQ1241" s="61" t="s">
        <v>1221</v>
      </c>
      <c r="AR1241" s="61" t="s">
        <v>3236</v>
      </c>
      <c r="AS1241" s="61" t="s">
        <v>6618</v>
      </c>
      <c r="AT1241" s="61" t="s">
        <v>1702</v>
      </c>
      <c r="AU1241" s="61" t="b">
        <v>0</v>
      </c>
      <c r="AV1241" s="61" t="b">
        <v>0</v>
      </c>
      <c r="AW1241" s="61" t="s">
        <v>1702</v>
      </c>
      <c r="AX1241" s="61" t="s">
        <v>1702</v>
      </c>
      <c r="AY1241" s="61">
        <v>0</v>
      </c>
      <c r="AZ1241" s="61">
        <v>0</v>
      </c>
      <c r="BA1241" s="61">
        <v>0</v>
      </c>
      <c r="BB1241" s="61" t="s">
        <v>6619</v>
      </c>
      <c r="BC1241" s="61">
        <v>1</v>
      </c>
      <c r="BD1241" s="61" t="b">
        <v>0</v>
      </c>
      <c r="BH1241" s="47" t="s">
        <v>1197</v>
      </c>
      <c r="BI1241" s="47" t="str">
        <f t="shared" si="38"/>
        <v>Z08</v>
      </c>
      <c r="BJ1241" s="47">
        <v>1219</v>
      </c>
    </row>
    <row r="1242" spans="1:62" hidden="1">
      <c r="A1242" s="61" t="b">
        <v>0</v>
      </c>
      <c r="B1242" s="62">
        <v>13851</v>
      </c>
      <c r="C1242" s="61" t="s">
        <v>1702</v>
      </c>
      <c r="D1242" s="61" t="s">
        <v>6617</v>
      </c>
      <c r="E1242" s="61" t="s">
        <v>7675</v>
      </c>
      <c r="F1242" s="61" t="s">
        <v>6286</v>
      </c>
      <c r="G1242" s="62" t="s">
        <v>1702</v>
      </c>
      <c r="H1242" s="61" t="s">
        <v>1100</v>
      </c>
      <c r="I1242" s="61" t="s">
        <v>1675</v>
      </c>
      <c r="J1242" s="61" t="s">
        <v>6393</v>
      </c>
      <c r="K1242" s="61" t="s">
        <v>7675</v>
      </c>
      <c r="L1242" s="61" t="s">
        <v>2032</v>
      </c>
      <c r="M1242" s="61" t="s">
        <v>1894</v>
      </c>
      <c r="N1242" s="61" t="s">
        <v>1702</v>
      </c>
      <c r="O1242" s="61" t="s">
        <v>1947</v>
      </c>
      <c r="P1242" s="61">
        <v>0.5</v>
      </c>
      <c r="Q1242" s="61">
        <v>152</v>
      </c>
      <c r="R1242" s="61">
        <v>188</v>
      </c>
      <c r="S1242" s="61" t="s">
        <v>3235</v>
      </c>
      <c r="T1242" s="61" t="s">
        <v>3235</v>
      </c>
      <c r="U1242" s="61" t="s">
        <v>2041</v>
      </c>
      <c r="V1242" s="61" t="s">
        <v>7673</v>
      </c>
      <c r="W1242" s="61" t="s">
        <v>1938</v>
      </c>
      <c r="X1242" s="61" t="s">
        <v>1447</v>
      </c>
      <c r="Y1242" s="61" t="s">
        <v>6394</v>
      </c>
      <c r="Z1242" s="62">
        <v>17</v>
      </c>
      <c r="AA1242" s="61">
        <v>2</v>
      </c>
      <c r="AB1242" s="62">
        <v>17</v>
      </c>
      <c r="AC1242" s="61">
        <v>2</v>
      </c>
      <c r="AD1242" s="62">
        <v>17</v>
      </c>
      <c r="AE1242" s="61">
        <v>2</v>
      </c>
      <c r="AF1242" s="61" t="s">
        <v>2560</v>
      </c>
      <c r="AG1242" s="61" t="s">
        <v>1959</v>
      </c>
      <c r="AH1242" s="61" t="s">
        <v>1702</v>
      </c>
      <c r="AI1242" s="61">
        <v>0</v>
      </c>
      <c r="AJ1242" s="61" t="s">
        <v>6780</v>
      </c>
      <c r="AK1242" s="62">
        <v>2026</v>
      </c>
      <c r="AL1242" s="62">
        <v>5</v>
      </c>
      <c r="AM1242" s="62">
        <v>0</v>
      </c>
      <c r="AN1242" s="62">
        <v>0</v>
      </c>
      <c r="AO1242" s="62">
        <v>4</v>
      </c>
      <c r="AP1242" s="61" t="s">
        <v>1100</v>
      </c>
      <c r="AQ1242" s="61" t="s">
        <v>1221</v>
      </c>
      <c r="AR1242" s="61" t="s">
        <v>3236</v>
      </c>
      <c r="AS1242" s="61" t="s">
        <v>6618</v>
      </c>
      <c r="AT1242" s="61" t="s">
        <v>1702</v>
      </c>
      <c r="AU1242" s="61" t="b">
        <v>0</v>
      </c>
      <c r="AV1242" s="61" t="b">
        <v>0</v>
      </c>
      <c r="AW1242" s="61" t="s">
        <v>1702</v>
      </c>
      <c r="AX1242" s="61" t="s">
        <v>1702</v>
      </c>
      <c r="AY1242" s="61">
        <v>0</v>
      </c>
      <c r="AZ1242" s="61">
        <v>0</v>
      </c>
      <c r="BA1242" s="61">
        <v>0</v>
      </c>
      <c r="BB1242" s="61" t="s">
        <v>6619</v>
      </c>
      <c r="BC1242" s="61">
        <v>1</v>
      </c>
      <c r="BD1242" s="61" t="b">
        <v>0</v>
      </c>
      <c r="BH1242" s="47" t="s">
        <v>1197</v>
      </c>
      <c r="BI1242" s="47" t="str">
        <f t="shared" si="38"/>
        <v>Z08</v>
      </c>
      <c r="BJ1242" s="47">
        <v>1219</v>
      </c>
    </row>
    <row r="1243" spans="1:62" hidden="1">
      <c r="A1243" s="61" t="b">
        <v>0</v>
      </c>
      <c r="B1243" s="62">
        <v>13852</v>
      </c>
      <c r="C1243" s="61" t="s">
        <v>7676</v>
      </c>
      <c r="D1243" s="61" t="s">
        <v>6617</v>
      </c>
      <c r="E1243" s="61" t="s">
        <v>7677</v>
      </c>
      <c r="F1243" s="61" t="s">
        <v>6253</v>
      </c>
      <c r="G1243" s="62" t="s">
        <v>1702</v>
      </c>
      <c r="H1243" s="61" t="s">
        <v>331</v>
      </c>
      <c r="I1243" s="61" t="s">
        <v>1675</v>
      </c>
      <c r="J1243" s="61" t="s">
        <v>6393</v>
      </c>
      <c r="K1243" s="61" t="s">
        <v>7677</v>
      </c>
      <c r="L1243" s="61" t="s">
        <v>2032</v>
      </c>
      <c r="M1243" s="61" t="s">
        <v>1894</v>
      </c>
      <c r="N1243" s="61" t="s">
        <v>1702</v>
      </c>
      <c r="O1243" s="61" t="s">
        <v>1947</v>
      </c>
      <c r="P1243" s="61">
        <v>0.5</v>
      </c>
      <c r="Q1243" s="61">
        <v>100</v>
      </c>
      <c r="R1243" s="61">
        <v>0</v>
      </c>
      <c r="S1243" s="61" t="s">
        <v>7678</v>
      </c>
      <c r="T1243" s="61" t="s">
        <v>7678</v>
      </c>
      <c r="U1243" s="61" t="s">
        <v>2041</v>
      </c>
      <c r="V1243" s="61" t="s">
        <v>7679</v>
      </c>
      <c r="W1243" s="61" t="s">
        <v>1938</v>
      </c>
      <c r="X1243" s="61" t="s">
        <v>1447</v>
      </c>
      <c r="Y1243" s="61" t="s">
        <v>6394</v>
      </c>
      <c r="Z1243" s="62">
        <v>1</v>
      </c>
      <c r="AA1243" s="61">
        <v>145</v>
      </c>
      <c r="AB1243" s="62">
        <v>1</v>
      </c>
      <c r="AC1243" s="61">
        <v>0</v>
      </c>
      <c r="AD1243" s="62">
        <v>1</v>
      </c>
      <c r="AE1243" s="61">
        <v>145</v>
      </c>
      <c r="AF1243" s="61" t="s">
        <v>2237</v>
      </c>
      <c r="AG1243" s="61" t="s">
        <v>1958</v>
      </c>
      <c r="AH1243" s="61" t="s">
        <v>1702</v>
      </c>
      <c r="AI1243" s="61">
        <v>0</v>
      </c>
      <c r="AJ1243" s="61" t="s">
        <v>6836</v>
      </c>
      <c r="AK1243" s="62">
        <v>2026</v>
      </c>
      <c r="AL1243" s="62">
        <v>5</v>
      </c>
      <c r="AM1243" s="62">
        <v>0</v>
      </c>
      <c r="AN1243" s="62">
        <v>0</v>
      </c>
      <c r="AO1243" s="62">
        <v>7</v>
      </c>
      <c r="AP1243" s="61" t="s">
        <v>331</v>
      </c>
      <c r="AQ1243" s="61" t="s">
        <v>1221</v>
      </c>
      <c r="AR1243" s="61" t="s">
        <v>2171</v>
      </c>
      <c r="AS1243" s="61" t="s">
        <v>6618</v>
      </c>
      <c r="AT1243" s="61" t="s">
        <v>1702</v>
      </c>
      <c r="AU1243" s="61" t="b">
        <v>0</v>
      </c>
      <c r="AV1243" s="61" t="b">
        <v>0</v>
      </c>
      <c r="AW1243" s="61" t="s">
        <v>1702</v>
      </c>
      <c r="AX1243" s="61" t="s">
        <v>1702</v>
      </c>
      <c r="AY1243" s="61">
        <v>0</v>
      </c>
      <c r="AZ1243" s="61">
        <v>0</v>
      </c>
      <c r="BA1243" s="61">
        <v>0</v>
      </c>
      <c r="BB1243" s="61" t="s">
        <v>6619</v>
      </c>
      <c r="BC1243" s="61">
        <v>1</v>
      </c>
      <c r="BD1243" s="61" t="b">
        <v>0</v>
      </c>
      <c r="BH1243" s="47" t="s">
        <v>1197</v>
      </c>
      <c r="BI1243" s="47" t="str">
        <f t="shared" si="38"/>
        <v>Z08</v>
      </c>
      <c r="BJ1243" s="47">
        <v>1219</v>
      </c>
    </row>
    <row r="1244" spans="1:62" hidden="1">
      <c r="A1244" s="61" t="b">
        <v>0</v>
      </c>
      <c r="B1244" s="62">
        <v>13853</v>
      </c>
      <c r="C1244" s="61" t="s">
        <v>1702</v>
      </c>
      <c r="D1244" s="61" t="s">
        <v>6617</v>
      </c>
      <c r="E1244" s="61" t="s">
        <v>7680</v>
      </c>
      <c r="F1244" s="61" t="s">
        <v>6295</v>
      </c>
      <c r="G1244" s="62" t="s">
        <v>1702</v>
      </c>
      <c r="H1244" s="61" t="s">
        <v>684</v>
      </c>
      <c r="I1244" s="61" t="s">
        <v>1675</v>
      </c>
      <c r="J1244" s="61" t="s">
        <v>6393</v>
      </c>
      <c r="K1244" s="61" t="s">
        <v>7680</v>
      </c>
      <c r="L1244" s="61" t="s">
        <v>2032</v>
      </c>
      <c r="M1244" s="61" t="s">
        <v>1894</v>
      </c>
      <c r="N1244" s="61" t="s">
        <v>1702</v>
      </c>
      <c r="O1244" s="61" t="s">
        <v>1947</v>
      </c>
      <c r="P1244" s="61">
        <v>0.5</v>
      </c>
      <c r="Q1244" s="61">
        <v>105</v>
      </c>
      <c r="R1244" s="61">
        <v>0</v>
      </c>
      <c r="S1244" s="61" t="s">
        <v>5183</v>
      </c>
      <c r="T1244" s="61" t="s">
        <v>5183</v>
      </c>
      <c r="U1244" s="61" t="s">
        <v>2041</v>
      </c>
      <c r="V1244" s="61" t="s">
        <v>7681</v>
      </c>
      <c r="W1244" s="61" t="s">
        <v>1938</v>
      </c>
      <c r="X1244" s="61" t="s">
        <v>1447</v>
      </c>
      <c r="Y1244" s="61" t="s">
        <v>6394</v>
      </c>
      <c r="Z1244" s="62">
        <v>1</v>
      </c>
      <c r="AA1244" s="61">
        <v>125</v>
      </c>
      <c r="AB1244" s="62">
        <v>1</v>
      </c>
      <c r="AC1244" s="61">
        <v>125</v>
      </c>
      <c r="AD1244" s="62">
        <v>1</v>
      </c>
      <c r="AE1244" s="61">
        <v>125</v>
      </c>
      <c r="AF1244" s="61" t="s">
        <v>2537</v>
      </c>
      <c r="AG1244" s="61" t="s">
        <v>1959</v>
      </c>
      <c r="AH1244" s="61" t="s">
        <v>1702</v>
      </c>
      <c r="AI1244" s="61">
        <v>0</v>
      </c>
      <c r="AJ1244" s="61" t="s">
        <v>6228</v>
      </c>
      <c r="AK1244" s="62">
        <v>2026</v>
      </c>
      <c r="AL1244" s="62">
        <v>5</v>
      </c>
      <c r="AM1244" s="62">
        <v>0</v>
      </c>
      <c r="AN1244" s="62">
        <v>0</v>
      </c>
      <c r="AO1244" s="62">
        <v>3</v>
      </c>
      <c r="AP1244" s="61" t="s">
        <v>684</v>
      </c>
      <c r="AQ1244" s="61" t="s">
        <v>1221</v>
      </c>
      <c r="AR1244" s="61" t="s">
        <v>5183</v>
      </c>
      <c r="AS1244" s="61" t="s">
        <v>6618</v>
      </c>
      <c r="AT1244" s="61" t="s">
        <v>1702</v>
      </c>
      <c r="AU1244" s="61" t="b">
        <v>0</v>
      </c>
      <c r="AV1244" s="61" t="b">
        <v>0</v>
      </c>
      <c r="AW1244" s="61" t="s">
        <v>1702</v>
      </c>
      <c r="AX1244" s="61" t="s">
        <v>1702</v>
      </c>
      <c r="AY1244" s="61">
        <v>0</v>
      </c>
      <c r="AZ1244" s="61">
        <v>0</v>
      </c>
      <c r="BA1244" s="61">
        <v>0</v>
      </c>
      <c r="BB1244" s="61" t="s">
        <v>6619</v>
      </c>
      <c r="BC1244" s="61">
        <v>1</v>
      </c>
      <c r="BD1244" s="61" t="b">
        <v>0</v>
      </c>
      <c r="BH1244" s="47" t="s">
        <v>1197</v>
      </c>
      <c r="BI1244" s="47" t="str">
        <f t="shared" si="38"/>
        <v>Z08</v>
      </c>
      <c r="BJ1244" s="47">
        <v>1219</v>
      </c>
    </row>
    <row r="1245" spans="1:62" hidden="1">
      <c r="A1245" s="61" t="b">
        <v>0</v>
      </c>
      <c r="B1245" s="62">
        <v>13854</v>
      </c>
      <c r="C1245" s="61" t="s">
        <v>1702</v>
      </c>
      <c r="D1245" s="61" t="s">
        <v>6617</v>
      </c>
      <c r="E1245" s="61" t="s">
        <v>7682</v>
      </c>
      <c r="F1245" s="61" t="s">
        <v>6295</v>
      </c>
      <c r="G1245" s="62" t="s">
        <v>1702</v>
      </c>
      <c r="H1245" s="61" t="s">
        <v>684</v>
      </c>
      <c r="I1245" s="61" t="s">
        <v>1675</v>
      </c>
      <c r="J1245" s="61" t="s">
        <v>6393</v>
      </c>
      <c r="K1245" s="61" t="s">
        <v>7682</v>
      </c>
      <c r="L1245" s="61" t="s">
        <v>2032</v>
      </c>
      <c r="M1245" s="61" t="s">
        <v>1894</v>
      </c>
      <c r="N1245" s="61" t="s">
        <v>1702</v>
      </c>
      <c r="O1245" s="61" t="s">
        <v>1947</v>
      </c>
      <c r="P1245" s="61">
        <v>0.5</v>
      </c>
      <c r="Q1245" s="61">
        <v>105</v>
      </c>
      <c r="R1245" s="61">
        <v>0</v>
      </c>
      <c r="S1245" s="61" t="s">
        <v>5183</v>
      </c>
      <c r="T1245" s="61" t="s">
        <v>5183</v>
      </c>
      <c r="U1245" s="61" t="s">
        <v>2041</v>
      </c>
      <c r="V1245" s="61" t="s">
        <v>7681</v>
      </c>
      <c r="W1245" s="61" t="s">
        <v>1938</v>
      </c>
      <c r="X1245" s="61" t="s">
        <v>1447</v>
      </c>
      <c r="Y1245" s="61" t="s">
        <v>6394</v>
      </c>
      <c r="Z1245" s="62">
        <v>1</v>
      </c>
      <c r="AA1245" s="61">
        <v>130</v>
      </c>
      <c r="AB1245" s="62">
        <v>1</v>
      </c>
      <c r="AC1245" s="61">
        <v>130</v>
      </c>
      <c r="AD1245" s="62">
        <v>1</v>
      </c>
      <c r="AE1245" s="61">
        <v>130</v>
      </c>
      <c r="AF1245" s="61" t="s">
        <v>2537</v>
      </c>
      <c r="AG1245" s="61" t="s">
        <v>1959</v>
      </c>
      <c r="AH1245" s="61" t="s">
        <v>1702</v>
      </c>
      <c r="AI1245" s="61">
        <v>0</v>
      </c>
      <c r="AJ1245" s="61" t="s">
        <v>6228</v>
      </c>
      <c r="AK1245" s="62">
        <v>2026</v>
      </c>
      <c r="AL1245" s="62">
        <v>5</v>
      </c>
      <c r="AM1245" s="62">
        <v>0</v>
      </c>
      <c r="AN1245" s="62">
        <v>0</v>
      </c>
      <c r="AO1245" s="62">
        <v>3</v>
      </c>
      <c r="AP1245" s="61" t="s">
        <v>684</v>
      </c>
      <c r="AQ1245" s="61" t="s">
        <v>1221</v>
      </c>
      <c r="AR1245" s="61" t="s">
        <v>5183</v>
      </c>
      <c r="AS1245" s="61" t="s">
        <v>6618</v>
      </c>
      <c r="AT1245" s="61" t="s">
        <v>1702</v>
      </c>
      <c r="AU1245" s="61" t="b">
        <v>0</v>
      </c>
      <c r="AV1245" s="61" t="b">
        <v>0</v>
      </c>
      <c r="AW1245" s="61" t="s">
        <v>1702</v>
      </c>
      <c r="AX1245" s="61" t="s">
        <v>1702</v>
      </c>
      <c r="AY1245" s="61">
        <v>0</v>
      </c>
      <c r="AZ1245" s="61">
        <v>0</v>
      </c>
      <c r="BA1245" s="61">
        <v>0</v>
      </c>
      <c r="BB1245" s="61" t="s">
        <v>6619</v>
      </c>
      <c r="BC1245" s="61">
        <v>1</v>
      </c>
      <c r="BD1245" s="61" t="b">
        <v>0</v>
      </c>
      <c r="BH1245" s="47" t="s">
        <v>1197</v>
      </c>
      <c r="BI1245" s="47" t="str">
        <f t="shared" si="38"/>
        <v>Z08</v>
      </c>
      <c r="BJ1245" s="47">
        <v>1219</v>
      </c>
    </row>
    <row r="1246" spans="1:62" hidden="1">
      <c r="A1246" s="61" t="b">
        <v>0</v>
      </c>
      <c r="B1246" s="62">
        <v>13855</v>
      </c>
      <c r="C1246" s="61" t="s">
        <v>1702</v>
      </c>
      <c r="D1246" s="61" t="s">
        <v>6621</v>
      </c>
      <c r="E1246" s="61" t="s">
        <v>7683</v>
      </c>
      <c r="F1246" s="61" t="s">
        <v>6277</v>
      </c>
      <c r="G1246" s="62" t="s">
        <v>1702</v>
      </c>
      <c r="H1246" s="61" t="s">
        <v>1141</v>
      </c>
      <c r="I1246" s="61" t="s">
        <v>1675</v>
      </c>
      <c r="J1246" s="61" t="s">
        <v>6622</v>
      </c>
      <c r="K1246" s="61" t="s">
        <v>7683</v>
      </c>
      <c r="L1246" s="61" t="s">
        <v>2032</v>
      </c>
      <c r="M1246" s="61" t="s">
        <v>1894</v>
      </c>
      <c r="N1246" s="61" t="s">
        <v>1702</v>
      </c>
      <c r="O1246" s="61" t="s">
        <v>1947</v>
      </c>
      <c r="P1246" s="61">
        <v>0.5</v>
      </c>
      <c r="Q1246" s="61">
        <v>420</v>
      </c>
      <c r="R1246" s="61">
        <v>677</v>
      </c>
      <c r="S1246" s="61" t="s">
        <v>4225</v>
      </c>
      <c r="T1246" s="61" t="s">
        <v>4225</v>
      </c>
      <c r="U1246" s="61" t="s">
        <v>2041</v>
      </c>
      <c r="V1246" s="61" t="s">
        <v>7684</v>
      </c>
      <c r="W1246" s="61" t="s">
        <v>1938</v>
      </c>
      <c r="X1246" s="61" t="s">
        <v>1447</v>
      </c>
      <c r="Y1246" s="61" t="s">
        <v>6394</v>
      </c>
      <c r="Z1246" s="62">
        <v>500</v>
      </c>
      <c r="AA1246" s="61">
        <v>563</v>
      </c>
      <c r="AB1246" s="62">
        <v>500</v>
      </c>
      <c r="AC1246" s="61">
        <v>563</v>
      </c>
      <c r="AD1246" s="62">
        <v>500</v>
      </c>
      <c r="AE1246" s="61">
        <v>563</v>
      </c>
      <c r="AF1246" s="61" t="s">
        <v>2682</v>
      </c>
      <c r="AG1246" s="61" t="s">
        <v>1959</v>
      </c>
      <c r="AH1246" s="61" t="s">
        <v>1702</v>
      </c>
      <c r="AI1246" s="61">
        <v>0</v>
      </c>
      <c r="AJ1246" s="61" t="s">
        <v>6751</v>
      </c>
      <c r="AK1246" s="62">
        <v>2026</v>
      </c>
      <c r="AL1246" s="62">
        <v>5</v>
      </c>
      <c r="AM1246" s="62">
        <v>0</v>
      </c>
      <c r="AN1246" s="62">
        <v>0</v>
      </c>
      <c r="AO1246" s="62">
        <v>2</v>
      </c>
      <c r="AP1246" s="61" t="s">
        <v>1141</v>
      </c>
      <c r="AQ1246" s="61" t="s">
        <v>1221</v>
      </c>
      <c r="AR1246" s="61" t="s">
        <v>3594</v>
      </c>
      <c r="AS1246" s="61" t="s">
        <v>6623</v>
      </c>
      <c r="AT1246" s="61" t="s">
        <v>1702</v>
      </c>
      <c r="AU1246" s="61" t="b">
        <v>0</v>
      </c>
      <c r="AV1246" s="61" t="b">
        <v>0</v>
      </c>
      <c r="AW1246" s="61" t="s">
        <v>1702</v>
      </c>
      <c r="AX1246" s="61" t="s">
        <v>1702</v>
      </c>
      <c r="AY1246" s="61">
        <v>0</v>
      </c>
      <c r="AZ1246" s="61">
        <v>0</v>
      </c>
      <c r="BA1246" s="61">
        <v>0</v>
      </c>
      <c r="BB1246" s="61" t="s">
        <v>6619</v>
      </c>
      <c r="BC1246" s="61">
        <v>1</v>
      </c>
      <c r="BD1246" s="61" t="b">
        <v>0</v>
      </c>
      <c r="BH1246" s="47" t="s">
        <v>1197</v>
      </c>
      <c r="BI1246" s="47" t="str">
        <f t="shared" si="38"/>
        <v>Z08</v>
      </c>
      <c r="BJ1246" s="47">
        <v>1219</v>
      </c>
    </row>
    <row r="1247" spans="1:62" hidden="1">
      <c r="A1247" s="61" t="b">
        <v>0</v>
      </c>
      <c r="B1247" s="62">
        <v>13856</v>
      </c>
      <c r="C1247" s="61" t="s">
        <v>1702</v>
      </c>
      <c r="D1247" s="61" t="s">
        <v>6621</v>
      </c>
      <c r="E1247" s="61" t="s">
        <v>7685</v>
      </c>
      <c r="F1247" s="61" t="s">
        <v>6277</v>
      </c>
      <c r="G1247" s="62" t="s">
        <v>1702</v>
      </c>
      <c r="H1247" s="61" t="s">
        <v>1141</v>
      </c>
      <c r="I1247" s="61" t="s">
        <v>1675</v>
      </c>
      <c r="J1247" s="61" t="s">
        <v>6622</v>
      </c>
      <c r="K1247" s="61" t="s">
        <v>7685</v>
      </c>
      <c r="L1247" s="61" t="s">
        <v>2032</v>
      </c>
      <c r="M1247" s="61" t="s">
        <v>1894</v>
      </c>
      <c r="N1247" s="61" t="s">
        <v>1702</v>
      </c>
      <c r="O1247" s="61" t="s">
        <v>1947</v>
      </c>
      <c r="P1247" s="61">
        <v>0.5</v>
      </c>
      <c r="Q1247" s="61">
        <v>420</v>
      </c>
      <c r="R1247" s="61">
        <v>677</v>
      </c>
      <c r="S1247" s="61" t="s">
        <v>4225</v>
      </c>
      <c r="T1247" s="61" t="s">
        <v>4225</v>
      </c>
      <c r="U1247" s="61" t="s">
        <v>2041</v>
      </c>
      <c r="V1247" s="61" t="s">
        <v>7684</v>
      </c>
      <c r="W1247" s="61" t="s">
        <v>1938</v>
      </c>
      <c r="X1247" s="61" t="s">
        <v>1447</v>
      </c>
      <c r="Y1247" s="61" t="s">
        <v>6394</v>
      </c>
      <c r="Z1247" s="62">
        <v>464</v>
      </c>
      <c r="AA1247" s="61">
        <v>523</v>
      </c>
      <c r="AB1247" s="62">
        <v>464</v>
      </c>
      <c r="AC1247" s="61">
        <v>523</v>
      </c>
      <c r="AD1247" s="62">
        <v>464</v>
      </c>
      <c r="AE1247" s="61">
        <v>523</v>
      </c>
      <c r="AF1247" s="61" t="s">
        <v>2682</v>
      </c>
      <c r="AG1247" s="61" t="s">
        <v>1959</v>
      </c>
      <c r="AH1247" s="61" t="s">
        <v>1702</v>
      </c>
      <c r="AI1247" s="61">
        <v>0</v>
      </c>
      <c r="AJ1247" s="61" t="s">
        <v>6751</v>
      </c>
      <c r="AK1247" s="62">
        <v>2026</v>
      </c>
      <c r="AL1247" s="62">
        <v>5</v>
      </c>
      <c r="AM1247" s="62">
        <v>0</v>
      </c>
      <c r="AN1247" s="62">
        <v>0</v>
      </c>
      <c r="AO1247" s="62">
        <v>2</v>
      </c>
      <c r="AP1247" s="61" t="s">
        <v>1141</v>
      </c>
      <c r="AQ1247" s="61" t="s">
        <v>1221</v>
      </c>
      <c r="AR1247" s="61" t="s">
        <v>3594</v>
      </c>
      <c r="AS1247" s="61" t="s">
        <v>6623</v>
      </c>
      <c r="AT1247" s="61" t="s">
        <v>1702</v>
      </c>
      <c r="AU1247" s="61" t="b">
        <v>0</v>
      </c>
      <c r="AV1247" s="61" t="b">
        <v>0</v>
      </c>
      <c r="AW1247" s="61" t="s">
        <v>1702</v>
      </c>
      <c r="AX1247" s="61" t="s">
        <v>1702</v>
      </c>
      <c r="AY1247" s="61">
        <v>0</v>
      </c>
      <c r="AZ1247" s="61">
        <v>0</v>
      </c>
      <c r="BA1247" s="61">
        <v>0</v>
      </c>
      <c r="BB1247" s="61" t="s">
        <v>6619</v>
      </c>
      <c r="BC1247" s="61">
        <v>1</v>
      </c>
      <c r="BD1247" s="61" t="b">
        <v>0</v>
      </c>
      <c r="BH1247" s="47" t="s">
        <v>1197</v>
      </c>
      <c r="BI1247" s="47" t="str">
        <f t="shared" si="38"/>
        <v>Z08</v>
      </c>
      <c r="BJ1247" s="47">
        <v>1219</v>
      </c>
    </row>
    <row r="1248" spans="1:62" hidden="1">
      <c r="A1248" s="61" t="b">
        <v>0</v>
      </c>
      <c r="B1248" s="62">
        <v>13857</v>
      </c>
      <c r="C1248" s="61" t="s">
        <v>1702</v>
      </c>
      <c r="D1248" s="61" t="s">
        <v>6621</v>
      </c>
      <c r="E1248" s="61" t="s">
        <v>7686</v>
      </c>
      <c r="F1248" s="61" t="s">
        <v>6286</v>
      </c>
      <c r="G1248" s="62" t="s">
        <v>1702</v>
      </c>
      <c r="H1248" s="61" t="s">
        <v>1126</v>
      </c>
      <c r="I1248" s="61" t="s">
        <v>1675</v>
      </c>
      <c r="J1248" s="61" t="s">
        <v>6622</v>
      </c>
      <c r="K1248" s="61" t="s">
        <v>7686</v>
      </c>
      <c r="L1248" s="61" t="s">
        <v>2032</v>
      </c>
      <c r="M1248" s="61" t="s">
        <v>1894</v>
      </c>
      <c r="N1248" s="61" t="s">
        <v>1702</v>
      </c>
      <c r="O1248" s="61" t="s">
        <v>1947</v>
      </c>
      <c r="P1248" s="61">
        <v>0.5</v>
      </c>
      <c r="Q1248" s="61">
        <v>245</v>
      </c>
      <c r="R1248" s="61">
        <v>1002</v>
      </c>
      <c r="S1248" s="61" t="s">
        <v>2997</v>
      </c>
      <c r="T1248" s="61" t="s">
        <v>2997</v>
      </c>
      <c r="U1248" s="61" t="s">
        <v>2041</v>
      </c>
      <c r="V1248" s="61" t="s">
        <v>7687</v>
      </c>
      <c r="W1248" s="61" t="s">
        <v>1938</v>
      </c>
      <c r="X1248" s="61" t="s">
        <v>1447</v>
      </c>
      <c r="Y1248" s="61" t="s">
        <v>6394</v>
      </c>
      <c r="Z1248" s="62">
        <v>500</v>
      </c>
      <c r="AA1248" s="61">
        <v>491</v>
      </c>
      <c r="AB1248" s="62">
        <v>500</v>
      </c>
      <c r="AC1248" s="61">
        <v>491</v>
      </c>
      <c r="AD1248" s="62">
        <v>500</v>
      </c>
      <c r="AE1248" s="61">
        <v>491</v>
      </c>
      <c r="AF1248" s="61" t="s">
        <v>4381</v>
      </c>
      <c r="AG1248" s="61" t="s">
        <v>1959</v>
      </c>
      <c r="AH1248" s="61" t="s">
        <v>1702</v>
      </c>
      <c r="AI1248" s="61">
        <v>0</v>
      </c>
      <c r="AJ1248" s="61" t="s">
        <v>6751</v>
      </c>
      <c r="AK1248" s="62">
        <v>2026</v>
      </c>
      <c r="AL1248" s="62">
        <v>5</v>
      </c>
      <c r="AM1248" s="62">
        <v>0</v>
      </c>
      <c r="AN1248" s="62">
        <v>0</v>
      </c>
      <c r="AO1248" s="62">
        <v>2</v>
      </c>
      <c r="AP1248" s="61" t="s">
        <v>1126</v>
      </c>
      <c r="AQ1248" s="61" t="s">
        <v>1221</v>
      </c>
      <c r="AR1248" s="61" t="s">
        <v>2998</v>
      </c>
      <c r="AS1248" s="61" t="s">
        <v>6623</v>
      </c>
      <c r="AT1248" s="61" t="s">
        <v>1702</v>
      </c>
      <c r="AU1248" s="61" t="b">
        <v>0</v>
      </c>
      <c r="AV1248" s="61" t="b">
        <v>0</v>
      </c>
      <c r="AW1248" s="61" t="s">
        <v>1702</v>
      </c>
      <c r="AX1248" s="61" t="s">
        <v>1702</v>
      </c>
      <c r="AY1248" s="61">
        <v>0</v>
      </c>
      <c r="AZ1248" s="61">
        <v>0</v>
      </c>
      <c r="BA1248" s="61">
        <v>0</v>
      </c>
      <c r="BB1248" s="61" t="s">
        <v>6619</v>
      </c>
      <c r="BC1248" s="61">
        <v>1</v>
      </c>
      <c r="BD1248" s="61" t="b">
        <v>0</v>
      </c>
      <c r="BH1248" s="47" t="s">
        <v>1197</v>
      </c>
      <c r="BI1248" s="47" t="str">
        <f t="shared" si="38"/>
        <v>Z08</v>
      </c>
      <c r="BJ1248" s="47">
        <v>1219</v>
      </c>
    </row>
    <row r="1249" spans="1:62" hidden="1">
      <c r="A1249" s="61" t="b">
        <v>0</v>
      </c>
      <c r="B1249" s="62">
        <v>13858</v>
      </c>
      <c r="C1249" s="61" t="s">
        <v>1702</v>
      </c>
      <c r="D1249" s="61" t="s">
        <v>6621</v>
      </c>
      <c r="E1249" s="61" t="s">
        <v>7688</v>
      </c>
      <c r="F1249" s="61" t="s">
        <v>6286</v>
      </c>
      <c r="G1249" s="62" t="s">
        <v>1702</v>
      </c>
      <c r="H1249" s="61" t="s">
        <v>1126</v>
      </c>
      <c r="I1249" s="61" t="s">
        <v>1675</v>
      </c>
      <c r="J1249" s="61" t="s">
        <v>6622</v>
      </c>
      <c r="K1249" s="61" t="s">
        <v>7688</v>
      </c>
      <c r="L1249" s="61" t="s">
        <v>2032</v>
      </c>
      <c r="M1249" s="61" t="s">
        <v>1894</v>
      </c>
      <c r="N1249" s="61" t="s">
        <v>1702</v>
      </c>
      <c r="O1249" s="61" t="s">
        <v>1947</v>
      </c>
      <c r="P1249" s="61">
        <v>0.5</v>
      </c>
      <c r="Q1249" s="61">
        <v>245</v>
      </c>
      <c r="R1249" s="61">
        <v>1002</v>
      </c>
      <c r="S1249" s="61" t="s">
        <v>2997</v>
      </c>
      <c r="T1249" s="61" t="s">
        <v>2997</v>
      </c>
      <c r="U1249" s="61" t="s">
        <v>2041</v>
      </c>
      <c r="V1249" s="61" t="s">
        <v>7687</v>
      </c>
      <c r="W1249" s="61" t="s">
        <v>1938</v>
      </c>
      <c r="X1249" s="61" t="s">
        <v>1447</v>
      </c>
      <c r="Y1249" s="61" t="s">
        <v>6394</v>
      </c>
      <c r="Z1249" s="62">
        <v>500</v>
      </c>
      <c r="AA1249" s="61">
        <v>490</v>
      </c>
      <c r="AB1249" s="62">
        <v>500</v>
      </c>
      <c r="AC1249" s="61">
        <v>490</v>
      </c>
      <c r="AD1249" s="62">
        <v>500</v>
      </c>
      <c r="AE1249" s="61">
        <v>490</v>
      </c>
      <c r="AF1249" s="61" t="s">
        <v>4381</v>
      </c>
      <c r="AG1249" s="61" t="s">
        <v>1959</v>
      </c>
      <c r="AH1249" s="61" t="s">
        <v>1702</v>
      </c>
      <c r="AI1249" s="61">
        <v>0</v>
      </c>
      <c r="AJ1249" s="61" t="s">
        <v>6751</v>
      </c>
      <c r="AK1249" s="62">
        <v>2026</v>
      </c>
      <c r="AL1249" s="62">
        <v>5</v>
      </c>
      <c r="AM1249" s="62">
        <v>0</v>
      </c>
      <c r="AN1249" s="62">
        <v>0</v>
      </c>
      <c r="AO1249" s="62">
        <v>2</v>
      </c>
      <c r="AP1249" s="61" t="s">
        <v>1126</v>
      </c>
      <c r="AQ1249" s="61" t="s">
        <v>1221</v>
      </c>
      <c r="AR1249" s="61" t="s">
        <v>2998</v>
      </c>
      <c r="AS1249" s="61" t="s">
        <v>6623</v>
      </c>
      <c r="AT1249" s="61" t="s">
        <v>1702</v>
      </c>
      <c r="AU1249" s="61" t="b">
        <v>0</v>
      </c>
      <c r="AV1249" s="61" t="b">
        <v>0</v>
      </c>
      <c r="AW1249" s="61" t="s">
        <v>1702</v>
      </c>
      <c r="AX1249" s="61" t="s">
        <v>1702</v>
      </c>
      <c r="AY1249" s="61">
        <v>0</v>
      </c>
      <c r="AZ1249" s="61">
        <v>0</v>
      </c>
      <c r="BA1249" s="61">
        <v>0</v>
      </c>
      <c r="BB1249" s="61" t="s">
        <v>6619</v>
      </c>
      <c r="BC1249" s="61">
        <v>1</v>
      </c>
      <c r="BD1249" s="61" t="b">
        <v>0</v>
      </c>
      <c r="BH1249" s="47" t="s">
        <v>1197</v>
      </c>
      <c r="BI1249" s="47" t="str">
        <f t="shared" si="38"/>
        <v>Z08</v>
      </c>
      <c r="BJ1249" s="47">
        <v>1219</v>
      </c>
    </row>
    <row r="1250" spans="1:62" hidden="1">
      <c r="A1250" s="61" t="b">
        <v>0</v>
      </c>
      <c r="B1250" s="62">
        <v>13859</v>
      </c>
      <c r="C1250" s="61" t="s">
        <v>1702</v>
      </c>
      <c r="D1250" s="61" t="s">
        <v>6621</v>
      </c>
      <c r="E1250" s="61" t="s">
        <v>7689</v>
      </c>
      <c r="F1250" s="61" t="s">
        <v>6286</v>
      </c>
      <c r="G1250" s="62" t="s">
        <v>1702</v>
      </c>
      <c r="H1250" s="61" t="s">
        <v>1126</v>
      </c>
      <c r="I1250" s="61" t="s">
        <v>1675</v>
      </c>
      <c r="J1250" s="61" t="s">
        <v>6622</v>
      </c>
      <c r="K1250" s="61" t="s">
        <v>7689</v>
      </c>
      <c r="L1250" s="61" t="s">
        <v>2032</v>
      </c>
      <c r="M1250" s="61" t="s">
        <v>1894</v>
      </c>
      <c r="N1250" s="61" t="s">
        <v>1702</v>
      </c>
      <c r="O1250" s="61" t="s">
        <v>1947</v>
      </c>
      <c r="P1250" s="61">
        <v>0.5</v>
      </c>
      <c r="Q1250" s="61">
        <v>245</v>
      </c>
      <c r="R1250" s="61">
        <v>1002</v>
      </c>
      <c r="S1250" s="61" t="s">
        <v>2997</v>
      </c>
      <c r="T1250" s="61" t="s">
        <v>2997</v>
      </c>
      <c r="U1250" s="61" t="s">
        <v>2041</v>
      </c>
      <c r="V1250" s="61" t="s">
        <v>7687</v>
      </c>
      <c r="W1250" s="61" t="s">
        <v>1938</v>
      </c>
      <c r="X1250" s="61" t="s">
        <v>1447</v>
      </c>
      <c r="Y1250" s="61" t="s">
        <v>6394</v>
      </c>
      <c r="Z1250" s="62">
        <v>500</v>
      </c>
      <c r="AA1250" s="61">
        <v>491</v>
      </c>
      <c r="AB1250" s="62">
        <v>500</v>
      </c>
      <c r="AC1250" s="61">
        <v>491</v>
      </c>
      <c r="AD1250" s="62">
        <v>500</v>
      </c>
      <c r="AE1250" s="61">
        <v>491</v>
      </c>
      <c r="AF1250" s="61" t="s">
        <v>4381</v>
      </c>
      <c r="AG1250" s="61" t="s">
        <v>1959</v>
      </c>
      <c r="AH1250" s="61" t="s">
        <v>1702</v>
      </c>
      <c r="AI1250" s="61">
        <v>0</v>
      </c>
      <c r="AJ1250" s="61" t="s">
        <v>6751</v>
      </c>
      <c r="AK1250" s="62">
        <v>2026</v>
      </c>
      <c r="AL1250" s="62">
        <v>5</v>
      </c>
      <c r="AM1250" s="62">
        <v>0</v>
      </c>
      <c r="AN1250" s="62">
        <v>0</v>
      </c>
      <c r="AO1250" s="62">
        <v>2</v>
      </c>
      <c r="AP1250" s="61" t="s">
        <v>1126</v>
      </c>
      <c r="AQ1250" s="61" t="s">
        <v>1221</v>
      </c>
      <c r="AR1250" s="61" t="s">
        <v>2998</v>
      </c>
      <c r="AS1250" s="61" t="s">
        <v>6623</v>
      </c>
      <c r="AT1250" s="61" t="s">
        <v>1702</v>
      </c>
      <c r="AU1250" s="61" t="b">
        <v>0</v>
      </c>
      <c r="AV1250" s="61" t="b">
        <v>0</v>
      </c>
      <c r="AW1250" s="61" t="s">
        <v>1702</v>
      </c>
      <c r="AX1250" s="61" t="s">
        <v>1702</v>
      </c>
      <c r="AY1250" s="61">
        <v>0</v>
      </c>
      <c r="AZ1250" s="61">
        <v>0</v>
      </c>
      <c r="BA1250" s="61">
        <v>0</v>
      </c>
      <c r="BB1250" s="61" t="s">
        <v>6619</v>
      </c>
      <c r="BC1250" s="61">
        <v>1</v>
      </c>
      <c r="BD1250" s="61" t="b">
        <v>0</v>
      </c>
      <c r="BH1250" s="47" t="s">
        <v>1197</v>
      </c>
      <c r="BI1250" s="47" t="str">
        <f t="shared" si="38"/>
        <v>Z08</v>
      </c>
      <c r="BJ1250" s="47">
        <v>1219</v>
      </c>
    </row>
    <row r="1251" spans="1:62" hidden="1">
      <c r="A1251" s="61" t="b">
        <v>0</v>
      </c>
      <c r="B1251" s="62">
        <v>13860</v>
      </c>
      <c r="C1251" s="61" t="s">
        <v>1702</v>
      </c>
      <c r="D1251" s="61" t="s">
        <v>6621</v>
      </c>
      <c r="E1251" s="61" t="s">
        <v>7690</v>
      </c>
      <c r="F1251" s="61" t="s">
        <v>6286</v>
      </c>
      <c r="G1251" s="62" t="s">
        <v>1702</v>
      </c>
      <c r="H1251" s="61" t="s">
        <v>1126</v>
      </c>
      <c r="I1251" s="61" t="s">
        <v>1675</v>
      </c>
      <c r="J1251" s="61" t="s">
        <v>6622</v>
      </c>
      <c r="K1251" s="61" t="s">
        <v>7690</v>
      </c>
      <c r="L1251" s="61" t="s">
        <v>2032</v>
      </c>
      <c r="M1251" s="61" t="s">
        <v>1894</v>
      </c>
      <c r="N1251" s="61" t="s">
        <v>1702</v>
      </c>
      <c r="O1251" s="61" t="s">
        <v>1947</v>
      </c>
      <c r="P1251" s="61">
        <v>0.5</v>
      </c>
      <c r="Q1251" s="61">
        <v>245</v>
      </c>
      <c r="R1251" s="61">
        <v>1002</v>
      </c>
      <c r="S1251" s="61" t="s">
        <v>2997</v>
      </c>
      <c r="T1251" s="61" t="s">
        <v>2997</v>
      </c>
      <c r="U1251" s="61" t="s">
        <v>2041</v>
      </c>
      <c r="V1251" s="61" t="s">
        <v>7687</v>
      </c>
      <c r="W1251" s="61" t="s">
        <v>1938</v>
      </c>
      <c r="X1251" s="61" t="s">
        <v>1447</v>
      </c>
      <c r="Y1251" s="61" t="s">
        <v>6394</v>
      </c>
      <c r="Z1251" s="62">
        <v>500</v>
      </c>
      <c r="AA1251" s="61">
        <v>491</v>
      </c>
      <c r="AB1251" s="62">
        <v>500</v>
      </c>
      <c r="AC1251" s="61">
        <v>491</v>
      </c>
      <c r="AD1251" s="62">
        <v>500</v>
      </c>
      <c r="AE1251" s="61">
        <v>491</v>
      </c>
      <c r="AF1251" s="61" t="s">
        <v>4381</v>
      </c>
      <c r="AG1251" s="61" t="s">
        <v>1959</v>
      </c>
      <c r="AH1251" s="61" t="s">
        <v>1702</v>
      </c>
      <c r="AI1251" s="61">
        <v>0</v>
      </c>
      <c r="AJ1251" s="61" t="s">
        <v>6751</v>
      </c>
      <c r="AK1251" s="62">
        <v>2026</v>
      </c>
      <c r="AL1251" s="62">
        <v>5</v>
      </c>
      <c r="AM1251" s="62">
        <v>0</v>
      </c>
      <c r="AN1251" s="62">
        <v>0</v>
      </c>
      <c r="AO1251" s="62">
        <v>2</v>
      </c>
      <c r="AP1251" s="61" t="s">
        <v>1126</v>
      </c>
      <c r="AQ1251" s="61" t="s">
        <v>1221</v>
      </c>
      <c r="AR1251" s="61" t="s">
        <v>2998</v>
      </c>
      <c r="AS1251" s="61" t="s">
        <v>6623</v>
      </c>
      <c r="AT1251" s="61" t="s">
        <v>1702</v>
      </c>
      <c r="AU1251" s="61" t="b">
        <v>0</v>
      </c>
      <c r="AV1251" s="61" t="b">
        <v>0</v>
      </c>
      <c r="AW1251" s="61" t="s">
        <v>1702</v>
      </c>
      <c r="AX1251" s="61" t="s">
        <v>1702</v>
      </c>
      <c r="AY1251" s="61">
        <v>0</v>
      </c>
      <c r="AZ1251" s="61">
        <v>0</v>
      </c>
      <c r="BA1251" s="61">
        <v>0</v>
      </c>
      <c r="BB1251" s="61" t="s">
        <v>6619</v>
      </c>
      <c r="BC1251" s="61">
        <v>1</v>
      </c>
      <c r="BD1251" s="61" t="b">
        <v>0</v>
      </c>
      <c r="BH1251" s="47" t="s">
        <v>1197</v>
      </c>
      <c r="BI1251" s="47" t="str">
        <f t="shared" si="38"/>
        <v>Z08</v>
      </c>
      <c r="BJ1251" s="47">
        <v>1219</v>
      </c>
    </row>
    <row r="1252" spans="1:62" hidden="1">
      <c r="A1252" s="61" t="b">
        <v>0</v>
      </c>
      <c r="B1252" s="62">
        <v>13861</v>
      </c>
      <c r="C1252" s="61" t="s">
        <v>1702</v>
      </c>
      <c r="D1252" s="61" t="s">
        <v>6621</v>
      </c>
      <c r="E1252" s="61" t="s">
        <v>7691</v>
      </c>
      <c r="F1252" s="61" t="s">
        <v>1702</v>
      </c>
      <c r="G1252" s="62" t="s">
        <v>1702</v>
      </c>
      <c r="H1252" s="61" t="s">
        <v>1702</v>
      </c>
      <c r="I1252" s="61" t="s">
        <v>1675</v>
      </c>
      <c r="J1252" s="61" t="s">
        <v>6622</v>
      </c>
      <c r="K1252" s="61" t="s">
        <v>7691</v>
      </c>
      <c r="L1252" s="61" t="s">
        <v>2032</v>
      </c>
      <c r="M1252" s="61" t="s">
        <v>1894</v>
      </c>
      <c r="N1252" s="61" t="s">
        <v>1702</v>
      </c>
      <c r="O1252" s="61" t="s">
        <v>1947</v>
      </c>
      <c r="P1252" s="61">
        <v>0.5</v>
      </c>
      <c r="Q1252" s="61">
        <v>60</v>
      </c>
      <c r="R1252" s="61">
        <v>0</v>
      </c>
      <c r="S1252" s="61" t="s">
        <v>7692</v>
      </c>
      <c r="T1252" s="61" t="s">
        <v>7692</v>
      </c>
      <c r="U1252" s="61" t="s">
        <v>2041</v>
      </c>
      <c r="V1252" s="61" t="s">
        <v>7693</v>
      </c>
      <c r="W1252" s="61" t="s">
        <v>1938</v>
      </c>
      <c r="X1252" s="61" t="s">
        <v>1447</v>
      </c>
      <c r="Y1252" s="61" t="s">
        <v>6394</v>
      </c>
      <c r="Z1252" s="62">
        <v>1</v>
      </c>
      <c r="AA1252" s="61">
        <v>162</v>
      </c>
      <c r="AB1252" s="62">
        <v>1</v>
      </c>
      <c r="AC1252" s="61">
        <v>162</v>
      </c>
      <c r="AD1252" s="62">
        <v>1</v>
      </c>
      <c r="AE1252" s="61">
        <v>162</v>
      </c>
      <c r="AF1252" s="61" t="s">
        <v>4388</v>
      </c>
      <c r="AG1252" s="61" t="s">
        <v>1958</v>
      </c>
      <c r="AH1252" s="61" t="s">
        <v>1702</v>
      </c>
      <c r="AI1252" s="61">
        <v>0</v>
      </c>
      <c r="AJ1252" s="61" t="s">
        <v>6228</v>
      </c>
      <c r="AK1252" s="62">
        <v>2026</v>
      </c>
      <c r="AL1252" s="62">
        <v>5</v>
      </c>
      <c r="AM1252" s="62">
        <v>0</v>
      </c>
      <c r="AN1252" s="62">
        <v>0</v>
      </c>
      <c r="AO1252" s="62">
        <v>3</v>
      </c>
      <c r="AP1252" s="61" t="s">
        <v>1702</v>
      </c>
      <c r="AQ1252" s="61" t="s">
        <v>1702</v>
      </c>
      <c r="AR1252" s="61" t="s">
        <v>1702</v>
      </c>
      <c r="AS1252" s="61" t="s">
        <v>6623</v>
      </c>
      <c r="AT1252" s="61" t="s">
        <v>1702</v>
      </c>
      <c r="AU1252" s="61" t="b">
        <v>0</v>
      </c>
      <c r="AV1252" s="61" t="b">
        <v>0</v>
      </c>
      <c r="AW1252" s="61" t="s">
        <v>1702</v>
      </c>
      <c r="AX1252" s="61" t="s">
        <v>1702</v>
      </c>
      <c r="AY1252" s="61">
        <v>0</v>
      </c>
      <c r="AZ1252" s="61">
        <v>0</v>
      </c>
      <c r="BA1252" s="61">
        <v>0</v>
      </c>
      <c r="BB1252" s="61" t="s">
        <v>6619</v>
      </c>
      <c r="BC1252" s="61">
        <v>1</v>
      </c>
      <c r="BD1252" s="61" t="b">
        <v>0</v>
      </c>
      <c r="BH1252" s="47" t="s">
        <v>1197</v>
      </c>
      <c r="BI1252" s="47" t="str">
        <f t="shared" si="38"/>
        <v>Z08</v>
      </c>
      <c r="BJ1252" s="47">
        <v>1219</v>
      </c>
    </row>
    <row r="1253" spans="1:62" hidden="1">
      <c r="A1253" s="61" t="b">
        <v>0</v>
      </c>
      <c r="B1253" s="62">
        <v>13862</v>
      </c>
      <c r="C1253" s="61" t="s">
        <v>1702</v>
      </c>
      <c r="D1253" s="61" t="s">
        <v>6621</v>
      </c>
      <c r="E1253" s="61" t="s">
        <v>7694</v>
      </c>
      <c r="F1253" s="61" t="s">
        <v>6286</v>
      </c>
      <c r="G1253" s="62" t="s">
        <v>1702</v>
      </c>
      <c r="H1253" s="61" t="s">
        <v>1129</v>
      </c>
      <c r="I1253" s="61" t="s">
        <v>1675</v>
      </c>
      <c r="J1253" s="61" t="s">
        <v>6622</v>
      </c>
      <c r="K1253" s="61" t="s">
        <v>7694</v>
      </c>
      <c r="L1253" s="61" t="s">
        <v>2032</v>
      </c>
      <c r="M1253" s="61" t="s">
        <v>1894</v>
      </c>
      <c r="N1253" s="61" t="s">
        <v>1702</v>
      </c>
      <c r="O1253" s="61" t="s">
        <v>1947</v>
      </c>
      <c r="P1253" s="61">
        <v>0.5</v>
      </c>
      <c r="Q1253" s="61">
        <v>245</v>
      </c>
      <c r="R1253" s="61">
        <v>1177</v>
      </c>
      <c r="S1253" s="61" t="s">
        <v>6412</v>
      </c>
      <c r="T1253" s="61" t="s">
        <v>6412</v>
      </c>
      <c r="U1253" s="61" t="s">
        <v>2041</v>
      </c>
      <c r="V1253" s="61" t="s">
        <v>7695</v>
      </c>
      <c r="W1253" s="61" t="s">
        <v>1938</v>
      </c>
      <c r="X1253" s="61" t="s">
        <v>1447</v>
      </c>
      <c r="Y1253" s="61" t="s">
        <v>6394</v>
      </c>
      <c r="Z1253" s="62">
        <v>500</v>
      </c>
      <c r="AA1253" s="61">
        <v>572</v>
      </c>
      <c r="AB1253" s="62">
        <v>500</v>
      </c>
      <c r="AC1253" s="61">
        <v>572</v>
      </c>
      <c r="AD1253" s="62">
        <v>500</v>
      </c>
      <c r="AE1253" s="61">
        <v>572</v>
      </c>
      <c r="AF1253" s="61" t="s">
        <v>4381</v>
      </c>
      <c r="AG1253" s="61" t="s">
        <v>1959</v>
      </c>
      <c r="AH1253" s="61" t="s">
        <v>1702</v>
      </c>
      <c r="AI1253" s="61">
        <v>0</v>
      </c>
      <c r="AJ1253" s="61" t="s">
        <v>6751</v>
      </c>
      <c r="AK1253" s="62">
        <v>2026</v>
      </c>
      <c r="AL1253" s="62">
        <v>5</v>
      </c>
      <c r="AM1253" s="62">
        <v>0</v>
      </c>
      <c r="AN1253" s="62">
        <v>0</v>
      </c>
      <c r="AO1253" s="62">
        <v>2</v>
      </c>
      <c r="AP1253" s="61" t="s">
        <v>1129</v>
      </c>
      <c r="AQ1253" s="61" t="s">
        <v>1221</v>
      </c>
      <c r="AR1253" s="61" t="s">
        <v>3003</v>
      </c>
      <c r="AS1253" s="61" t="s">
        <v>6623</v>
      </c>
      <c r="AT1253" s="61" t="s">
        <v>1702</v>
      </c>
      <c r="AU1253" s="61" t="b">
        <v>0</v>
      </c>
      <c r="AV1253" s="61" t="b">
        <v>0</v>
      </c>
      <c r="AW1253" s="61" t="s">
        <v>1702</v>
      </c>
      <c r="AX1253" s="61" t="s">
        <v>1702</v>
      </c>
      <c r="AY1253" s="61">
        <v>0</v>
      </c>
      <c r="AZ1253" s="61">
        <v>0</v>
      </c>
      <c r="BA1253" s="61">
        <v>0</v>
      </c>
      <c r="BB1253" s="61" t="s">
        <v>6619</v>
      </c>
      <c r="BC1253" s="61">
        <v>1</v>
      </c>
      <c r="BD1253" s="61" t="b">
        <v>0</v>
      </c>
      <c r="BH1253" s="47" t="s">
        <v>1197</v>
      </c>
      <c r="BI1253" s="47" t="str">
        <f t="shared" si="38"/>
        <v>Z08</v>
      </c>
      <c r="BJ1253" s="47">
        <v>1219</v>
      </c>
    </row>
    <row r="1254" spans="1:62" hidden="1">
      <c r="A1254" s="61" t="b">
        <v>0</v>
      </c>
      <c r="B1254" s="62">
        <v>13863</v>
      </c>
      <c r="C1254" s="61" t="s">
        <v>1702</v>
      </c>
      <c r="D1254" s="61" t="s">
        <v>6621</v>
      </c>
      <c r="E1254" s="61" t="s">
        <v>7696</v>
      </c>
      <c r="F1254" s="61" t="s">
        <v>6286</v>
      </c>
      <c r="G1254" s="62" t="s">
        <v>1702</v>
      </c>
      <c r="H1254" s="61" t="s">
        <v>1129</v>
      </c>
      <c r="I1254" s="61" t="s">
        <v>1675</v>
      </c>
      <c r="J1254" s="61" t="s">
        <v>6622</v>
      </c>
      <c r="K1254" s="61" t="s">
        <v>7697</v>
      </c>
      <c r="L1254" s="61" t="s">
        <v>2032</v>
      </c>
      <c r="M1254" s="61" t="s">
        <v>1894</v>
      </c>
      <c r="N1254" s="61" t="s">
        <v>1702</v>
      </c>
      <c r="O1254" s="61" t="s">
        <v>1947</v>
      </c>
      <c r="P1254" s="61">
        <v>0.5</v>
      </c>
      <c r="Q1254" s="61">
        <v>245</v>
      </c>
      <c r="R1254" s="61">
        <v>1177</v>
      </c>
      <c r="S1254" s="61" t="s">
        <v>6412</v>
      </c>
      <c r="T1254" s="61" t="s">
        <v>6412</v>
      </c>
      <c r="U1254" s="61" t="s">
        <v>2041</v>
      </c>
      <c r="V1254" s="61" t="s">
        <v>7695</v>
      </c>
      <c r="W1254" s="61" t="s">
        <v>1938</v>
      </c>
      <c r="X1254" s="61" t="s">
        <v>1447</v>
      </c>
      <c r="Y1254" s="61" t="s">
        <v>6394</v>
      </c>
      <c r="Z1254" s="62">
        <v>500</v>
      </c>
      <c r="AA1254" s="61">
        <v>572</v>
      </c>
      <c r="AB1254" s="62">
        <v>500</v>
      </c>
      <c r="AC1254" s="61">
        <v>572</v>
      </c>
      <c r="AD1254" s="62">
        <v>500</v>
      </c>
      <c r="AE1254" s="61">
        <v>572</v>
      </c>
      <c r="AF1254" s="61" t="s">
        <v>4381</v>
      </c>
      <c r="AG1254" s="61" t="s">
        <v>3734</v>
      </c>
      <c r="AH1254" s="61" t="s">
        <v>3967</v>
      </c>
      <c r="AI1254" s="61">
        <v>0</v>
      </c>
      <c r="AJ1254" s="61" t="s">
        <v>6751</v>
      </c>
      <c r="AK1254" s="62">
        <v>2026</v>
      </c>
      <c r="AL1254" s="62">
        <v>5</v>
      </c>
      <c r="AM1254" s="62">
        <v>0</v>
      </c>
      <c r="AN1254" s="62">
        <v>0</v>
      </c>
      <c r="AO1254" s="62">
        <v>2</v>
      </c>
      <c r="AP1254" s="61" t="s">
        <v>1129</v>
      </c>
      <c r="AQ1254" s="61" t="s">
        <v>1221</v>
      </c>
      <c r="AR1254" s="61" t="s">
        <v>3003</v>
      </c>
      <c r="AS1254" s="61" t="s">
        <v>6623</v>
      </c>
      <c r="AT1254" s="61" t="s">
        <v>1702</v>
      </c>
      <c r="AU1254" s="61" t="b">
        <v>0</v>
      </c>
      <c r="AV1254" s="61" t="b">
        <v>0</v>
      </c>
      <c r="AW1254" s="61" t="s">
        <v>1702</v>
      </c>
      <c r="AX1254" s="61" t="s">
        <v>1702</v>
      </c>
      <c r="AY1254" s="61">
        <v>0</v>
      </c>
      <c r="AZ1254" s="61">
        <v>0</v>
      </c>
      <c r="BA1254" s="61">
        <v>0</v>
      </c>
      <c r="BB1254" s="61" t="s">
        <v>6619</v>
      </c>
      <c r="BC1254" s="61">
        <v>1</v>
      </c>
      <c r="BD1254" s="61" t="b">
        <v>0</v>
      </c>
      <c r="BH1254" s="47" t="s">
        <v>1197</v>
      </c>
      <c r="BI1254" s="47" t="str">
        <f t="shared" si="38"/>
        <v>Z08</v>
      </c>
      <c r="BJ1254" s="47">
        <v>1219</v>
      </c>
    </row>
    <row r="1255" spans="1:62" hidden="1">
      <c r="A1255" s="61" t="b">
        <v>0</v>
      </c>
      <c r="B1255" s="62">
        <v>13864</v>
      </c>
      <c r="C1255" s="61" t="s">
        <v>1702</v>
      </c>
      <c r="D1255" s="61" t="s">
        <v>6621</v>
      </c>
      <c r="E1255" s="61" t="s">
        <v>7698</v>
      </c>
      <c r="F1255" s="61" t="s">
        <v>5807</v>
      </c>
      <c r="G1255" s="62" t="s">
        <v>1702</v>
      </c>
      <c r="H1255" s="61" t="s">
        <v>1131</v>
      </c>
      <c r="I1255" s="61" t="s">
        <v>1675</v>
      </c>
      <c r="J1255" s="61" t="s">
        <v>6622</v>
      </c>
      <c r="K1255" s="61" t="s">
        <v>7698</v>
      </c>
      <c r="L1255" s="61" t="s">
        <v>2032</v>
      </c>
      <c r="M1255" s="61" t="s">
        <v>1894</v>
      </c>
      <c r="N1255" s="61" t="s">
        <v>1702</v>
      </c>
      <c r="O1255" s="61" t="s">
        <v>1947</v>
      </c>
      <c r="P1255" s="61">
        <v>0.5</v>
      </c>
      <c r="Q1255" s="61">
        <v>245</v>
      </c>
      <c r="R1255" s="61">
        <v>1177</v>
      </c>
      <c r="S1255" s="61" t="s">
        <v>6412</v>
      </c>
      <c r="T1255" s="61" t="s">
        <v>6412</v>
      </c>
      <c r="U1255" s="61" t="s">
        <v>2041</v>
      </c>
      <c r="V1255" s="61" t="s">
        <v>7695</v>
      </c>
      <c r="W1255" s="61" t="s">
        <v>1938</v>
      </c>
      <c r="X1255" s="61" t="s">
        <v>1447</v>
      </c>
      <c r="Y1255" s="61" t="s">
        <v>6394</v>
      </c>
      <c r="Z1255" s="62">
        <v>29</v>
      </c>
      <c r="AA1255" s="61">
        <v>34</v>
      </c>
      <c r="AB1255" s="62">
        <v>29</v>
      </c>
      <c r="AC1255" s="61">
        <v>34</v>
      </c>
      <c r="AD1255" s="62">
        <v>29</v>
      </c>
      <c r="AE1255" s="61">
        <v>34</v>
      </c>
      <c r="AF1255" s="61" t="s">
        <v>4381</v>
      </c>
      <c r="AG1255" s="61" t="s">
        <v>1959</v>
      </c>
      <c r="AH1255" s="61" t="s">
        <v>1702</v>
      </c>
      <c r="AI1255" s="61">
        <v>0</v>
      </c>
      <c r="AJ1255" s="61" t="s">
        <v>6751</v>
      </c>
      <c r="AK1255" s="62">
        <v>2026</v>
      </c>
      <c r="AL1255" s="62">
        <v>5</v>
      </c>
      <c r="AM1255" s="62">
        <v>0</v>
      </c>
      <c r="AN1255" s="62">
        <v>0</v>
      </c>
      <c r="AO1255" s="62">
        <v>2</v>
      </c>
      <c r="AP1255" s="61" t="s">
        <v>1131</v>
      </c>
      <c r="AQ1255" s="61" t="s">
        <v>1221</v>
      </c>
      <c r="AR1255" s="61" t="s">
        <v>3003</v>
      </c>
      <c r="AS1255" s="61" t="s">
        <v>6623</v>
      </c>
      <c r="AT1255" s="61" t="s">
        <v>1702</v>
      </c>
      <c r="AU1255" s="61" t="b">
        <v>0</v>
      </c>
      <c r="AV1255" s="61" t="b">
        <v>0</v>
      </c>
      <c r="AW1255" s="61" t="s">
        <v>1702</v>
      </c>
      <c r="AX1255" s="61" t="s">
        <v>1702</v>
      </c>
      <c r="AY1255" s="61">
        <v>0</v>
      </c>
      <c r="AZ1255" s="61">
        <v>0</v>
      </c>
      <c r="BA1255" s="61">
        <v>0</v>
      </c>
      <c r="BB1255" s="61" t="s">
        <v>6619</v>
      </c>
      <c r="BC1255" s="61">
        <v>1</v>
      </c>
      <c r="BD1255" s="61" t="b">
        <v>0</v>
      </c>
      <c r="BH1255" s="47" t="s">
        <v>1197</v>
      </c>
      <c r="BI1255" s="47" t="str">
        <f t="shared" si="38"/>
        <v>Z08</v>
      </c>
      <c r="BJ1255" s="47">
        <v>1219</v>
      </c>
    </row>
    <row r="1256" spans="1:62" hidden="1">
      <c r="A1256" s="61" t="b">
        <v>0</v>
      </c>
      <c r="B1256" s="62">
        <v>13865</v>
      </c>
      <c r="C1256" s="61" t="s">
        <v>1702</v>
      </c>
      <c r="D1256" s="61" t="s">
        <v>6621</v>
      </c>
      <c r="E1256" s="61" t="s">
        <v>7699</v>
      </c>
      <c r="F1256" s="61" t="s">
        <v>6286</v>
      </c>
      <c r="G1256" s="62" t="s">
        <v>1702</v>
      </c>
      <c r="H1256" s="61" t="s">
        <v>1126</v>
      </c>
      <c r="I1256" s="61" t="s">
        <v>1675</v>
      </c>
      <c r="J1256" s="61" t="s">
        <v>6622</v>
      </c>
      <c r="K1256" s="61" t="s">
        <v>7699</v>
      </c>
      <c r="L1256" s="61" t="s">
        <v>2032</v>
      </c>
      <c r="M1256" s="61" t="s">
        <v>1894</v>
      </c>
      <c r="N1256" s="61" t="s">
        <v>1702</v>
      </c>
      <c r="O1256" s="61" t="s">
        <v>1947</v>
      </c>
      <c r="P1256" s="61">
        <v>0.5</v>
      </c>
      <c r="Q1256" s="61">
        <v>245</v>
      </c>
      <c r="R1256" s="61">
        <v>1002</v>
      </c>
      <c r="S1256" s="61" t="s">
        <v>2997</v>
      </c>
      <c r="T1256" s="61" t="s">
        <v>2997</v>
      </c>
      <c r="U1256" s="61" t="s">
        <v>2041</v>
      </c>
      <c r="V1256" s="61" t="s">
        <v>7695</v>
      </c>
      <c r="W1256" s="61" t="s">
        <v>1938</v>
      </c>
      <c r="X1256" s="61" t="s">
        <v>1447</v>
      </c>
      <c r="Y1256" s="61" t="s">
        <v>6394</v>
      </c>
      <c r="Z1256" s="62">
        <v>202</v>
      </c>
      <c r="AA1256" s="61">
        <v>198</v>
      </c>
      <c r="AB1256" s="62">
        <v>202</v>
      </c>
      <c r="AC1256" s="61">
        <v>198</v>
      </c>
      <c r="AD1256" s="62">
        <v>202</v>
      </c>
      <c r="AE1256" s="61">
        <v>198</v>
      </c>
      <c r="AF1256" s="61" t="s">
        <v>4381</v>
      </c>
      <c r="AG1256" s="61" t="s">
        <v>1959</v>
      </c>
      <c r="AH1256" s="61" t="s">
        <v>1702</v>
      </c>
      <c r="AI1256" s="61">
        <v>0</v>
      </c>
      <c r="AJ1256" s="61" t="s">
        <v>6751</v>
      </c>
      <c r="AK1256" s="62">
        <v>2026</v>
      </c>
      <c r="AL1256" s="62">
        <v>5</v>
      </c>
      <c r="AM1256" s="62">
        <v>0</v>
      </c>
      <c r="AN1256" s="62">
        <v>0</v>
      </c>
      <c r="AO1256" s="62">
        <v>2</v>
      </c>
      <c r="AP1256" s="61" t="s">
        <v>1126</v>
      </c>
      <c r="AQ1256" s="61" t="s">
        <v>1221</v>
      </c>
      <c r="AR1256" s="61" t="s">
        <v>2998</v>
      </c>
      <c r="AS1256" s="61" t="s">
        <v>6623</v>
      </c>
      <c r="AT1256" s="61" t="s">
        <v>1702</v>
      </c>
      <c r="AU1256" s="61" t="b">
        <v>0</v>
      </c>
      <c r="AV1256" s="61" t="b">
        <v>0</v>
      </c>
      <c r="AW1256" s="61" t="s">
        <v>1702</v>
      </c>
      <c r="AX1256" s="61" t="s">
        <v>1702</v>
      </c>
      <c r="AY1256" s="61">
        <v>0</v>
      </c>
      <c r="AZ1256" s="61">
        <v>0</v>
      </c>
      <c r="BA1256" s="61">
        <v>0</v>
      </c>
      <c r="BB1256" s="61" t="s">
        <v>6619</v>
      </c>
      <c r="BC1256" s="61">
        <v>1</v>
      </c>
      <c r="BD1256" s="61" t="b">
        <v>0</v>
      </c>
      <c r="BH1256" s="47" t="s">
        <v>1197</v>
      </c>
      <c r="BI1256" s="47" t="str">
        <f t="shared" si="38"/>
        <v>Z08</v>
      </c>
      <c r="BJ1256" s="47">
        <v>1219</v>
      </c>
    </row>
    <row r="1257" spans="1:62" hidden="1">
      <c r="A1257" s="61" t="b">
        <v>0</v>
      </c>
      <c r="B1257" s="62">
        <v>13866</v>
      </c>
      <c r="C1257" s="61" t="s">
        <v>1702</v>
      </c>
      <c r="D1257" s="61" t="s">
        <v>6621</v>
      </c>
      <c r="E1257" s="61" t="s">
        <v>7700</v>
      </c>
      <c r="F1257" s="61" t="s">
        <v>6286</v>
      </c>
      <c r="G1257" s="62" t="s">
        <v>1702</v>
      </c>
      <c r="H1257" s="61" t="s">
        <v>1126</v>
      </c>
      <c r="I1257" s="61" t="s">
        <v>1675</v>
      </c>
      <c r="J1257" s="61" t="s">
        <v>6622</v>
      </c>
      <c r="K1257" s="61" t="s">
        <v>7700</v>
      </c>
      <c r="L1257" s="61" t="s">
        <v>2032</v>
      </c>
      <c r="M1257" s="61" t="s">
        <v>1894</v>
      </c>
      <c r="N1257" s="61" t="s">
        <v>1702</v>
      </c>
      <c r="O1257" s="61" t="s">
        <v>1947</v>
      </c>
      <c r="P1257" s="61">
        <v>0.5</v>
      </c>
      <c r="Q1257" s="61">
        <v>245</v>
      </c>
      <c r="R1257" s="61">
        <v>1002</v>
      </c>
      <c r="S1257" s="61" t="s">
        <v>2997</v>
      </c>
      <c r="T1257" s="61" t="s">
        <v>2997</v>
      </c>
      <c r="U1257" s="61" t="s">
        <v>2041</v>
      </c>
      <c r="V1257" s="61" t="s">
        <v>7695</v>
      </c>
      <c r="W1257" s="61" t="s">
        <v>1938</v>
      </c>
      <c r="X1257" s="61" t="s">
        <v>1447</v>
      </c>
      <c r="Y1257" s="61" t="s">
        <v>6394</v>
      </c>
      <c r="Z1257" s="62">
        <v>154</v>
      </c>
      <c r="AA1257" s="61">
        <v>150</v>
      </c>
      <c r="AB1257" s="62">
        <v>154</v>
      </c>
      <c r="AC1257" s="61">
        <v>150</v>
      </c>
      <c r="AD1257" s="62">
        <v>154</v>
      </c>
      <c r="AE1257" s="61">
        <v>150</v>
      </c>
      <c r="AF1257" s="61" t="s">
        <v>4381</v>
      </c>
      <c r="AG1257" s="61" t="s">
        <v>1959</v>
      </c>
      <c r="AH1257" s="61" t="s">
        <v>1702</v>
      </c>
      <c r="AI1257" s="61">
        <v>0</v>
      </c>
      <c r="AJ1257" s="61" t="s">
        <v>6751</v>
      </c>
      <c r="AK1257" s="62">
        <v>2026</v>
      </c>
      <c r="AL1257" s="62">
        <v>5</v>
      </c>
      <c r="AM1257" s="62">
        <v>0</v>
      </c>
      <c r="AN1257" s="62">
        <v>0</v>
      </c>
      <c r="AO1257" s="62">
        <v>2</v>
      </c>
      <c r="AP1257" s="61" t="s">
        <v>1126</v>
      </c>
      <c r="AQ1257" s="61" t="s">
        <v>1221</v>
      </c>
      <c r="AR1257" s="61" t="s">
        <v>2998</v>
      </c>
      <c r="AS1257" s="61" t="s">
        <v>6623</v>
      </c>
      <c r="AT1257" s="61" t="s">
        <v>1702</v>
      </c>
      <c r="AU1257" s="61" t="b">
        <v>0</v>
      </c>
      <c r="AV1257" s="61" t="b">
        <v>0</v>
      </c>
      <c r="AW1257" s="61" t="s">
        <v>1702</v>
      </c>
      <c r="AX1257" s="61" t="s">
        <v>1702</v>
      </c>
      <c r="AY1257" s="61">
        <v>0</v>
      </c>
      <c r="AZ1257" s="61">
        <v>0</v>
      </c>
      <c r="BA1257" s="61">
        <v>0</v>
      </c>
      <c r="BB1257" s="61" t="s">
        <v>6619</v>
      </c>
      <c r="BC1257" s="61">
        <v>1</v>
      </c>
      <c r="BD1257" s="61" t="b">
        <v>0</v>
      </c>
      <c r="BH1257" s="47" t="s">
        <v>1197</v>
      </c>
      <c r="BI1257" s="47" t="str">
        <f t="shared" si="38"/>
        <v>Z08</v>
      </c>
      <c r="BJ1257" s="47">
        <v>1219</v>
      </c>
    </row>
    <row r="1258" spans="1:62" hidden="1">
      <c r="A1258" s="61" t="b">
        <v>0</v>
      </c>
      <c r="B1258" s="62">
        <v>13867</v>
      </c>
      <c r="C1258" s="61" t="s">
        <v>1702</v>
      </c>
      <c r="D1258" s="61" t="s">
        <v>6621</v>
      </c>
      <c r="E1258" s="61" t="s">
        <v>7701</v>
      </c>
      <c r="F1258" s="61" t="s">
        <v>1702</v>
      </c>
      <c r="G1258" s="62" t="s">
        <v>1702</v>
      </c>
      <c r="H1258" s="61" t="s">
        <v>1702</v>
      </c>
      <c r="I1258" s="61" t="s">
        <v>1675</v>
      </c>
      <c r="J1258" s="61" t="s">
        <v>6622</v>
      </c>
      <c r="K1258" s="61" t="s">
        <v>7701</v>
      </c>
      <c r="L1258" s="61" t="s">
        <v>2032</v>
      </c>
      <c r="M1258" s="61" t="s">
        <v>1894</v>
      </c>
      <c r="N1258" s="61" t="s">
        <v>1702</v>
      </c>
      <c r="O1258" s="61" t="s">
        <v>1947</v>
      </c>
      <c r="P1258" s="61">
        <v>0.5</v>
      </c>
      <c r="Q1258" s="61">
        <v>19</v>
      </c>
      <c r="R1258" s="61">
        <v>0</v>
      </c>
      <c r="S1258" s="61" t="s">
        <v>5125</v>
      </c>
      <c r="T1258" s="61" t="s">
        <v>5125</v>
      </c>
      <c r="U1258" s="61" t="s">
        <v>2041</v>
      </c>
      <c r="V1258" s="61" t="s">
        <v>7702</v>
      </c>
      <c r="W1258" s="61" t="s">
        <v>1938</v>
      </c>
      <c r="X1258" s="61" t="s">
        <v>1447</v>
      </c>
      <c r="Y1258" s="61" t="s">
        <v>6394</v>
      </c>
      <c r="Z1258" s="62">
        <v>1</v>
      </c>
      <c r="AA1258" s="61">
        <v>56</v>
      </c>
      <c r="AB1258" s="62">
        <v>1</v>
      </c>
      <c r="AC1258" s="61">
        <v>56</v>
      </c>
      <c r="AD1258" s="62">
        <v>1</v>
      </c>
      <c r="AE1258" s="61">
        <v>56</v>
      </c>
      <c r="AF1258" s="61" t="s">
        <v>4388</v>
      </c>
      <c r="AG1258" s="61" t="s">
        <v>4581</v>
      </c>
      <c r="AH1258" s="61" t="s">
        <v>1702</v>
      </c>
      <c r="AI1258" s="61">
        <v>0</v>
      </c>
      <c r="AJ1258" s="61" t="s">
        <v>6228</v>
      </c>
      <c r="AK1258" s="62">
        <v>2026</v>
      </c>
      <c r="AL1258" s="62">
        <v>5</v>
      </c>
      <c r="AM1258" s="62">
        <v>0</v>
      </c>
      <c r="AN1258" s="62">
        <v>0</v>
      </c>
      <c r="AO1258" s="62">
        <v>3</v>
      </c>
      <c r="AP1258" s="61" t="s">
        <v>1702</v>
      </c>
      <c r="AQ1258" s="61" t="s">
        <v>1702</v>
      </c>
      <c r="AR1258" s="61" t="s">
        <v>1702</v>
      </c>
      <c r="AS1258" s="61" t="s">
        <v>6623</v>
      </c>
      <c r="AT1258" s="61" t="s">
        <v>1702</v>
      </c>
      <c r="AU1258" s="61" t="b">
        <v>0</v>
      </c>
      <c r="AV1258" s="61" t="b">
        <v>0</v>
      </c>
      <c r="AW1258" s="61" t="s">
        <v>1702</v>
      </c>
      <c r="AX1258" s="61" t="s">
        <v>1702</v>
      </c>
      <c r="AY1258" s="61">
        <v>0</v>
      </c>
      <c r="AZ1258" s="61">
        <v>0</v>
      </c>
      <c r="BA1258" s="61">
        <v>0</v>
      </c>
      <c r="BB1258" s="61" t="s">
        <v>6619</v>
      </c>
      <c r="BC1258" s="61">
        <v>1</v>
      </c>
      <c r="BD1258" s="61" t="b">
        <v>0</v>
      </c>
      <c r="BH1258" s="47" t="s">
        <v>1197</v>
      </c>
      <c r="BI1258" s="47" t="str">
        <f t="shared" si="38"/>
        <v>Z08</v>
      </c>
      <c r="BJ1258" s="47">
        <v>1219</v>
      </c>
    </row>
    <row r="1259" spans="1:62" hidden="1">
      <c r="A1259" s="61" t="b">
        <v>0</v>
      </c>
      <c r="B1259" s="62">
        <v>13868</v>
      </c>
      <c r="C1259" s="61" t="s">
        <v>1702</v>
      </c>
      <c r="D1259" s="61" t="s">
        <v>6621</v>
      </c>
      <c r="E1259" s="61" t="s">
        <v>7703</v>
      </c>
      <c r="F1259" s="61" t="s">
        <v>6286</v>
      </c>
      <c r="G1259" s="62" t="s">
        <v>1702</v>
      </c>
      <c r="H1259" s="61" t="s">
        <v>1126</v>
      </c>
      <c r="I1259" s="61" t="s">
        <v>1675</v>
      </c>
      <c r="J1259" s="61" t="s">
        <v>6622</v>
      </c>
      <c r="K1259" s="61" t="s">
        <v>7703</v>
      </c>
      <c r="L1259" s="61" t="s">
        <v>2032</v>
      </c>
      <c r="M1259" s="61" t="s">
        <v>1894</v>
      </c>
      <c r="N1259" s="61" t="s">
        <v>1702</v>
      </c>
      <c r="O1259" s="61" t="s">
        <v>1947</v>
      </c>
      <c r="P1259" s="61">
        <v>0.5</v>
      </c>
      <c r="Q1259" s="61">
        <v>245</v>
      </c>
      <c r="R1259" s="61">
        <v>1002</v>
      </c>
      <c r="S1259" s="61" t="s">
        <v>2997</v>
      </c>
      <c r="T1259" s="61" t="s">
        <v>1702</v>
      </c>
      <c r="U1259" s="61" t="s">
        <v>2041</v>
      </c>
      <c r="V1259" s="61" t="s">
        <v>7695</v>
      </c>
      <c r="W1259" s="61" t="s">
        <v>1938</v>
      </c>
      <c r="X1259" s="61" t="s">
        <v>1447</v>
      </c>
      <c r="Y1259" s="61" t="s">
        <v>6394</v>
      </c>
      <c r="Z1259" s="62">
        <v>431</v>
      </c>
      <c r="AA1259" s="61">
        <v>420</v>
      </c>
      <c r="AB1259" s="62">
        <v>431</v>
      </c>
      <c r="AC1259" s="61">
        <v>420</v>
      </c>
      <c r="AD1259" s="62">
        <v>431</v>
      </c>
      <c r="AE1259" s="61">
        <v>420</v>
      </c>
      <c r="AF1259" s="61" t="s">
        <v>4381</v>
      </c>
      <c r="AG1259" s="61" t="s">
        <v>1959</v>
      </c>
      <c r="AH1259" s="61" t="s">
        <v>1702</v>
      </c>
      <c r="AI1259" s="61">
        <v>0</v>
      </c>
      <c r="AJ1259" s="61" t="s">
        <v>6751</v>
      </c>
      <c r="AK1259" s="62">
        <v>2026</v>
      </c>
      <c r="AL1259" s="62">
        <v>5</v>
      </c>
      <c r="AM1259" s="62">
        <v>0</v>
      </c>
      <c r="AN1259" s="62">
        <v>0</v>
      </c>
      <c r="AO1259" s="62">
        <v>2</v>
      </c>
      <c r="AP1259" s="61" t="s">
        <v>1126</v>
      </c>
      <c r="AQ1259" s="61" t="s">
        <v>1221</v>
      </c>
      <c r="AR1259" s="61" t="s">
        <v>2998</v>
      </c>
      <c r="AS1259" s="61" t="s">
        <v>6623</v>
      </c>
      <c r="AT1259" s="61" t="s">
        <v>1702</v>
      </c>
      <c r="AU1259" s="61" t="b">
        <v>0</v>
      </c>
      <c r="AV1259" s="61" t="b">
        <v>0</v>
      </c>
      <c r="AW1259" s="61" t="s">
        <v>1702</v>
      </c>
      <c r="AX1259" s="61" t="s">
        <v>1702</v>
      </c>
      <c r="AY1259" s="61">
        <v>0</v>
      </c>
      <c r="AZ1259" s="61">
        <v>0</v>
      </c>
      <c r="BA1259" s="61">
        <v>0</v>
      </c>
      <c r="BB1259" s="61" t="s">
        <v>6619</v>
      </c>
      <c r="BC1259" s="61">
        <v>1</v>
      </c>
      <c r="BD1259" s="61" t="b">
        <v>0</v>
      </c>
      <c r="BH1259" s="47" t="s">
        <v>1197</v>
      </c>
      <c r="BI1259" s="47" t="str">
        <f t="shared" si="38"/>
        <v>Z08</v>
      </c>
      <c r="BJ1259" s="47">
        <v>1219</v>
      </c>
    </row>
    <row r="1260" spans="1:62" hidden="1">
      <c r="A1260" s="61" t="b">
        <v>0</v>
      </c>
      <c r="B1260" s="62">
        <v>13869</v>
      </c>
      <c r="C1260" s="61" t="s">
        <v>1702</v>
      </c>
      <c r="D1260" s="61" t="s">
        <v>7704</v>
      </c>
      <c r="E1260" s="61" t="s">
        <v>7705</v>
      </c>
      <c r="F1260" s="61" t="s">
        <v>1702</v>
      </c>
      <c r="G1260" s="62" t="s">
        <v>1702</v>
      </c>
      <c r="H1260" s="61" t="s">
        <v>1702</v>
      </c>
      <c r="I1260" s="61" t="s">
        <v>1675</v>
      </c>
      <c r="J1260" s="61" t="s">
        <v>6419</v>
      </c>
      <c r="K1260" s="61" t="s">
        <v>7706</v>
      </c>
      <c r="L1260" s="61" t="s">
        <v>2032</v>
      </c>
      <c r="M1260" s="61" t="s">
        <v>1894</v>
      </c>
      <c r="N1260" s="61" t="s">
        <v>1702</v>
      </c>
      <c r="O1260" s="61" t="s">
        <v>1947</v>
      </c>
      <c r="P1260" s="61">
        <v>0.6</v>
      </c>
      <c r="Q1260" s="61">
        <v>310.89999999999998</v>
      </c>
      <c r="R1260" s="61">
        <v>784.2</v>
      </c>
      <c r="S1260" s="61" t="s">
        <v>4051</v>
      </c>
      <c r="T1260" s="61" t="s">
        <v>1702</v>
      </c>
      <c r="U1260" s="61" t="s">
        <v>2041</v>
      </c>
      <c r="V1260" s="61" t="s">
        <v>7707</v>
      </c>
      <c r="W1260" s="61" t="s">
        <v>1938</v>
      </c>
      <c r="X1260" s="61" t="s">
        <v>1447</v>
      </c>
      <c r="Y1260" s="61" t="s">
        <v>6394</v>
      </c>
      <c r="Z1260" s="62">
        <v>102</v>
      </c>
      <c r="AA1260" s="61">
        <v>118</v>
      </c>
      <c r="AB1260" s="62">
        <v>102</v>
      </c>
      <c r="AC1260" s="61">
        <v>118</v>
      </c>
      <c r="AD1260" s="62">
        <v>102</v>
      </c>
      <c r="AE1260" s="61">
        <v>118</v>
      </c>
      <c r="AF1260" s="61" t="s">
        <v>2892</v>
      </c>
      <c r="AG1260" s="61" t="s">
        <v>3737</v>
      </c>
      <c r="AH1260" s="61" t="s">
        <v>7708</v>
      </c>
      <c r="AI1260" s="61">
        <v>0</v>
      </c>
      <c r="AJ1260" s="61" t="s">
        <v>6758</v>
      </c>
      <c r="AK1260" s="62">
        <v>2026</v>
      </c>
      <c r="AL1260" s="62">
        <v>5</v>
      </c>
      <c r="AM1260" s="62">
        <v>0</v>
      </c>
      <c r="AN1260" s="62">
        <v>0</v>
      </c>
      <c r="AO1260" s="62">
        <v>10</v>
      </c>
      <c r="AP1260" s="61" t="s">
        <v>1702</v>
      </c>
      <c r="AQ1260" s="61" t="s">
        <v>1702</v>
      </c>
      <c r="AR1260" s="61" t="s">
        <v>1702</v>
      </c>
      <c r="AS1260" s="61" t="s">
        <v>7709</v>
      </c>
      <c r="AT1260" s="61" t="s">
        <v>1702</v>
      </c>
      <c r="AU1260" s="61" t="b">
        <v>0</v>
      </c>
      <c r="AV1260" s="61" t="b">
        <v>0</v>
      </c>
      <c r="AW1260" s="61" t="s">
        <v>1702</v>
      </c>
      <c r="AX1260" s="61" t="s">
        <v>1702</v>
      </c>
      <c r="AY1260" s="61">
        <v>0</v>
      </c>
      <c r="AZ1260" s="61">
        <v>0</v>
      </c>
      <c r="BA1260" s="61">
        <v>0</v>
      </c>
      <c r="BB1260" s="61" t="s">
        <v>6619</v>
      </c>
      <c r="BC1260" s="61">
        <v>2</v>
      </c>
      <c r="BD1260" s="61" t="b">
        <v>0</v>
      </c>
      <c r="BH1260" s="47" t="str">
        <f t="shared" ref="BH1260:BH1285" si="39">LEFT(O1260,4)</f>
        <v>SGCC</v>
      </c>
      <c r="BI1260" s="47" t="str">
        <f t="shared" si="38"/>
        <v>Z08</v>
      </c>
      <c r="BJ1260" s="47">
        <v>1219</v>
      </c>
    </row>
    <row r="1261" spans="1:62" hidden="1">
      <c r="A1261" s="61" t="b">
        <v>0</v>
      </c>
      <c r="B1261" s="62">
        <v>13870</v>
      </c>
      <c r="C1261" s="61" t="s">
        <v>1702</v>
      </c>
      <c r="D1261" s="61" t="s">
        <v>7704</v>
      </c>
      <c r="E1261" s="61" t="s">
        <v>7710</v>
      </c>
      <c r="F1261" s="61" t="s">
        <v>6224</v>
      </c>
      <c r="G1261" s="62" t="s">
        <v>1702</v>
      </c>
      <c r="H1261" s="61" t="s">
        <v>153</v>
      </c>
      <c r="I1261" s="61" t="s">
        <v>1675</v>
      </c>
      <c r="J1261" s="61" t="s">
        <v>6419</v>
      </c>
      <c r="K1261" s="61" t="s">
        <v>7710</v>
      </c>
      <c r="L1261" s="61" t="s">
        <v>2032</v>
      </c>
      <c r="M1261" s="61" t="s">
        <v>1894</v>
      </c>
      <c r="N1261" s="61" t="s">
        <v>1702</v>
      </c>
      <c r="O1261" s="61" t="s">
        <v>1947</v>
      </c>
      <c r="P1261" s="61">
        <v>0.6</v>
      </c>
      <c r="Q1261" s="61">
        <v>265</v>
      </c>
      <c r="R1261" s="61">
        <v>0</v>
      </c>
      <c r="S1261" s="61" t="s">
        <v>7711</v>
      </c>
      <c r="T1261" s="61" t="s">
        <v>7711</v>
      </c>
      <c r="U1261" s="61" t="s">
        <v>2041</v>
      </c>
      <c r="V1261" s="61" t="s">
        <v>7712</v>
      </c>
      <c r="W1261" s="61" t="s">
        <v>1938</v>
      </c>
      <c r="X1261" s="61" t="s">
        <v>1447</v>
      </c>
      <c r="Y1261" s="61" t="s">
        <v>6394</v>
      </c>
      <c r="Z1261" s="62">
        <v>1</v>
      </c>
      <c r="AA1261" s="61">
        <v>1228</v>
      </c>
      <c r="AB1261" s="62">
        <v>1</v>
      </c>
      <c r="AC1261" s="61">
        <v>1228</v>
      </c>
      <c r="AD1261" s="62">
        <v>1</v>
      </c>
      <c r="AE1261" s="61">
        <v>1228</v>
      </c>
      <c r="AF1261" s="61" t="s">
        <v>2367</v>
      </c>
      <c r="AG1261" s="61" t="s">
        <v>1958</v>
      </c>
      <c r="AH1261" s="61" t="s">
        <v>1702</v>
      </c>
      <c r="AI1261" s="61">
        <v>0</v>
      </c>
      <c r="AJ1261" s="61" t="s">
        <v>6836</v>
      </c>
      <c r="AK1261" s="62">
        <v>2026</v>
      </c>
      <c r="AL1261" s="62">
        <v>5</v>
      </c>
      <c r="AM1261" s="62">
        <v>0</v>
      </c>
      <c r="AN1261" s="62">
        <v>0</v>
      </c>
      <c r="AO1261" s="62">
        <v>7</v>
      </c>
      <c r="AP1261" s="61" t="s">
        <v>153</v>
      </c>
      <c r="AQ1261" s="61" t="s">
        <v>1221</v>
      </c>
      <c r="AR1261" s="61" t="s">
        <v>6315</v>
      </c>
      <c r="AS1261" s="61" t="s">
        <v>7709</v>
      </c>
      <c r="AT1261" s="61" t="s">
        <v>1702</v>
      </c>
      <c r="AU1261" s="61" t="b">
        <v>0</v>
      </c>
      <c r="AV1261" s="61" t="b">
        <v>0</v>
      </c>
      <c r="AW1261" s="61" t="s">
        <v>1702</v>
      </c>
      <c r="AX1261" s="61" t="s">
        <v>1702</v>
      </c>
      <c r="AY1261" s="61">
        <v>0</v>
      </c>
      <c r="AZ1261" s="61">
        <v>0</v>
      </c>
      <c r="BA1261" s="61">
        <v>0</v>
      </c>
      <c r="BB1261" s="61" t="s">
        <v>6619</v>
      </c>
      <c r="BC1261" s="61">
        <v>2</v>
      </c>
      <c r="BD1261" s="61" t="b">
        <v>0</v>
      </c>
      <c r="BH1261" s="47" t="str">
        <f t="shared" si="39"/>
        <v>SGCC</v>
      </c>
      <c r="BI1261" s="47" t="str">
        <f t="shared" si="38"/>
        <v>Z08</v>
      </c>
      <c r="BJ1261" s="47">
        <v>1219</v>
      </c>
    </row>
    <row r="1262" spans="1:62" hidden="1">
      <c r="A1262" s="61" t="b">
        <v>0</v>
      </c>
      <c r="B1262" s="62">
        <v>13871</v>
      </c>
      <c r="C1262" s="61" t="s">
        <v>1702</v>
      </c>
      <c r="D1262" s="61" t="s">
        <v>7713</v>
      </c>
      <c r="E1262" s="61" t="s">
        <v>7714</v>
      </c>
      <c r="F1262" s="61" t="s">
        <v>6224</v>
      </c>
      <c r="G1262" s="62" t="s">
        <v>1702</v>
      </c>
      <c r="H1262" s="61" t="s">
        <v>1138</v>
      </c>
      <c r="I1262" s="61" t="s">
        <v>1675</v>
      </c>
      <c r="J1262" s="61" t="s">
        <v>6454</v>
      </c>
      <c r="K1262" s="61" t="s">
        <v>7714</v>
      </c>
      <c r="L1262" s="61" t="s">
        <v>2032</v>
      </c>
      <c r="M1262" s="61" t="s">
        <v>1894</v>
      </c>
      <c r="N1262" s="61" t="s">
        <v>1702</v>
      </c>
      <c r="O1262" s="61" t="s">
        <v>1947</v>
      </c>
      <c r="P1262" s="61">
        <v>0.6</v>
      </c>
      <c r="Q1262" s="61">
        <v>321</v>
      </c>
      <c r="R1262" s="61">
        <v>450</v>
      </c>
      <c r="S1262" s="61" t="s">
        <v>2199</v>
      </c>
      <c r="T1262" s="61" t="s">
        <v>2199</v>
      </c>
      <c r="U1262" s="61" t="s">
        <v>2041</v>
      </c>
      <c r="V1262" s="61" t="s">
        <v>7715</v>
      </c>
      <c r="W1262" s="61" t="s">
        <v>1938</v>
      </c>
      <c r="X1262" s="61" t="s">
        <v>1447</v>
      </c>
      <c r="Y1262" s="61" t="s">
        <v>6394</v>
      </c>
      <c r="Z1262" s="62">
        <v>400</v>
      </c>
      <c r="AA1262" s="61">
        <v>280</v>
      </c>
      <c r="AB1262" s="62">
        <v>400</v>
      </c>
      <c r="AC1262" s="61">
        <v>280</v>
      </c>
      <c r="AD1262" s="62">
        <v>400</v>
      </c>
      <c r="AE1262" s="61">
        <v>280</v>
      </c>
      <c r="AF1262" s="61" t="s">
        <v>2724</v>
      </c>
      <c r="AG1262" s="61" t="s">
        <v>1959</v>
      </c>
      <c r="AH1262" s="61" t="s">
        <v>1702</v>
      </c>
      <c r="AI1262" s="61">
        <v>0</v>
      </c>
      <c r="AJ1262" s="61" t="s">
        <v>6730</v>
      </c>
      <c r="AK1262" s="62">
        <v>2026</v>
      </c>
      <c r="AL1262" s="62">
        <v>5</v>
      </c>
      <c r="AM1262" s="62">
        <v>0</v>
      </c>
      <c r="AN1262" s="62">
        <v>0</v>
      </c>
      <c r="AO1262" s="62">
        <v>5</v>
      </c>
      <c r="AP1262" s="61" t="s">
        <v>1138</v>
      </c>
      <c r="AQ1262" s="61" t="s">
        <v>1221</v>
      </c>
      <c r="AR1262" s="61" t="s">
        <v>2201</v>
      </c>
      <c r="AS1262" s="61" t="s">
        <v>7716</v>
      </c>
      <c r="AT1262" s="61" t="s">
        <v>1702</v>
      </c>
      <c r="AU1262" s="61" t="b">
        <v>0</v>
      </c>
      <c r="AV1262" s="61" t="b">
        <v>0</v>
      </c>
      <c r="AW1262" s="61" t="s">
        <v>1702</v>
      </c>
      <c r="AX1262" s="61" t="s">
        <v>1702</v>
      </c>
      <c r="AY1262" s="61">
        <v>0</v>
      </c>
      <c r="AZ1262" s="61">
        <v>0</v>
      </c>
      <c r="BA1262" s="61">
        <v>0</v>
      </c>
      <c r="BB1262" s="61" t="s">
        <v>6619</v>
      </c>
      <c r="BC1262" s="61">
        <v>2</v>
      </c>
      <c r="BD1262" s="61" t="b">
        <v>0</v>
      </c>
      <c r="BH1262" s="47" t="str">
        <f t="shared" si="39"/>
        <v>SGCC</v>
      </c>
      <c r="BI1262" s="47" t="str">
        <f t="shared" si="38"/>
        <v>Z08</v>
      </c>
      <c r="BJ1262" s="47">
        <v>1219</v>
      </c>
    </row>
    <row r="1263" spans="1:62" hidden="1">
      <c r="A1263" s="61" t="b">
        <v>0</v>
      </c>
      <c r="B1263" s="62">
        <v>13872</v>
      </c>
      <c r="C1263" s="61" t="s">
        <v>1702</v>
      </c>
      <c r="D1263" s="61" t="s">
        <v>7713</v>
      </c>
      <c r="E1263" s="61" t="s">
        <v>7717</v>
      </c>
      <c r="F1263" s="61" t="s">
        <v>6224</v>
      </c>
      <c r="G1263" s="62" t="s">
        <v>1702</v>
      </c>
      <c r="H1263" s="61" t="s">
        <v>1138</v>
      </c>
      <c r="I1263" s="61" t="s">
        <v>1675</v>
      </c>
      <c r="J1263" s="61" t="s">
        <v>6454</v>
      </c>
      <c r="K1263" s="61" t="s">
        <v>7717</v>
      </c>
      <c r="L1263" s="61" t="s">
        <v>2032</v>
      </c>
      <c r="M1263" s="61" t="s">
        <v>1894</v>
      </c>
      <c r="N1263" s="61" t="s">
        <v>1702</v>
      </c>
      <c r="O1263" s="61" t="s">
        <v>1947</v>
      </c>
      <c r="P1263" s="61">
        <v>0.6</v>
      </c>
      <c r="Q1263" s="61">
        <v>321</v>
      </c>
      <c r="R1263" s="61">
        <v>450</v>
      </c>
      <c r="S1263" s="61" t="s">
        <v>2199</v>
      </c>
      <c r="T1263" s="61" t="s">
        <v>2199</v>
      </c>
      <c r="U1263" s="61" t="s">
        <v>2041</v>
      </c>
      <c r="V1263" s="61" t="s">
        <v>7715</v>
      </c>
      <c r="W1263" s="61" t="s">
        <v>1938</v>
      </c>
      <c r="X1263" s="61" t="s">
        <v>1447</v>
      </c>
      <c r="Y1263" s="61" t="s">
        <v>6394</v>
      </c>
      <c r="Z1263" s="62">
        <v>84</v>
      </c>
      <c r="AA1263" s="61">
        <v>102</v>
      </c>
      <c r="AB1263" s="62">
        <v>84</v>
      </c>
      <c r="AC1263" s="61">
        <v>102</v>
      </c>
      <c r="AD1263" s="62">
        <v>84</v>
      </c>
      <c r="AE1263" s="61">
        <v>102</v>
      </c>
      <c r="AF1263" s="61" t="s">
        <v>2724</v>
      </c>
      <c r="AG1263" s="61" t="s">
        <v>1959</v>
      </c>
      <c r="AH1263" s="61" t="s">
        <v>1702</v>
      </c>
      <c r="AI1263" s="61">
        <v>0</v>
      </c>
      <c r="AJ1263" s="61" t="s">
        <v>6730</v>
      </c>
      <c r="AK1263" s="62">
        <v>2026</v>
      </c>
      <c r="AL1263" s="62">
        <v>5</v>
      </c>
      <c r="AM1263" s="62">
        <v>0</v>
      </c>
      <c r="AN1263" s="62">
        <v>0</v>
      </c>
      <c r="AO1263" s="62">
        <v>5</v>
      </c>
      <c r="AP1263" s="61" t="s">
        <v>1138</v>
      </c>
      <c r="AQ1263" s="61" t="s">
        <v>1221</v>
      </c>
      <c r="AR1263" s="61" t="s">
        <v>2201</v>
      </c>
      <c r="AS1263" s="61" t="s">
        <v>7716</v>
      </c>
      <c r="AT1263" s="61" t="s">
        <v>1702</v>
      </c>
      <c r="AU1263" s="61" t="b">
        <v>0</v>
      </c>
      <c r="AV1263" s="61" t="b">
        <v>0</v>
      </c>
      <c r="AW1263" s="61" t="s">
        <v>1702</v>
      </c>
      <c r="AX1263" s="61" t="s">
        <v>1702</v>
      </c>
      <c r="AY1263" s="61">
        <v>0</v>
      </c>
      <c r="AZ1263" s="61">
        <v>0</v>
      </c>
      <c r="BA1263" s="61">
        <v>0</v>
      </c>
      <c r="BB1263" s="61" t="s">
        <v>6619</v>
      </c>
      <c r="BC1263" s="61">
        <v>2</v>
      </c>
      <c r="BD1263" s="61" t="b">
        <v>0</v>
      </c>
      <c r="BH1263" s="47" t="str">
        <f t="shared" si="39"/>
        <v>SGCC</v>
      </c>
      <c r="BI1263" s="47" t="str">
        <f t="shared" si="38"/>
        <v>Z08</v>
      </c>
      <c r="BJ1263" s="47">
        <v>1219</v>
      </c>
    </row>
    <row r="1264" spans="1:62" hidden="1">
      <c r="A1264" s="61" t="b">
        <v>0</v>
      </c>
      <c r="B1264" s="62">
        <v>13873</v>
      </c>
      <c r="C1264" s="61" t="s">
        <v>1702</v>
      </c>
      <c r="D1264" s="61" t="s">
        <v>7713</v>
      </c>
      <c r="E1264" s="61" t="s">
        <v>7718</v>
      </c>
      <c r="F1264" s="61" t="s">
        <v>6262</v>
      </c>
      <c r="G1264" s="62" t="s">
        <v>1702</v>
      </c>
      <c r="H1264" s="61" t="s">
        <v>141</v>
      </c>
      <c r="I1264" s="61" t="s">
        <v>1675</v>
      </c>
      <c r="J1264" s="61" t="s">
        <v>6454</v>
      </c>
      <c r="K1264" s="61" t="s">
        <v>7718</v>
      </c>
      <c r="L1264" s="61" t="s">
        <v>2032</v>
      </c>
      <c r="M1264" s="61" t="s">
        <v>1894</v>
      </c>
      <c r="N1264" s="61" t="s">
        <v>1702</v>
      </c>
      <c r="O1264" s="61" t="s">
        <v>1947</v>
      </c>
      <c r="P1264" s="61">
        <v>0.6</v>
      </c>
      <c r="Q1264" s="61">
        <v>415</v>
      </c>
      <c r="R1264" s="61">
        <v>984</v>
      </c>
      <c r="S1264" s="61" t="s">
        <v>2732</v>
      </c>
      <c r="T1264" s="61" t="s">
        <v>2732</v>
      </c>
      <c r="U1264" s="61" t="s">
        <v>2041</v>
      </c>
      <c r="V1264" s="61" t="s">
        <v>7719</v>
      </c>
      <c r="W1264" s="61" t="s">
        <v>1938</v>
      </c>
      <c r="X1264" s="61" t="s">
        <v>1447</v>
      </c>
      <c r="Y1264" s="61" t="s">
        <v>6394</v>
      </c>
      <c r="Z1264" s="62">
        <v>285</v>
      </c>
      <c r="AA1264" s="61">
        <v>560</v>
      </c>
      <c r="AB1264" s="62">
        <v>285</v>
      </c>
      <c r="AC1264" s="61">
        <v>560</v>
      </c>
      <c r="AD1264" s="62">
        <v>285</v>
      </c>
      <c r="AE1264" s="61">
        <v>560</v>
      </c>
      <c r="AF1264" s="61" t="s">
        <v>2724</v>
      </c>
      <c r="AG1264" s="61" t="s">
        <v>1959</v>
      </c>
      <c r="AH1264" s="61" t="s">
        <v>1702</v>
      </c>
      <c r="AI1264" s="61">
        <v>0</v>
      </c>
      <c r="AJ1264" s="61" t="s">
        <v>6780</v>
      </c>
      <c r="AK1264" s="62">
        <v>2026</v>
      </c>
      <c r="AL1264" s="62">
        <v>5</v>
      </c>
      <c r="AM1264" s="62">
        <v>0</v>
      </c>
      <c r="AN1264" s="62">
        <v>0</v>
      </c>
      <c r="AO1264" s="62">
        <v>4</v>
      </c>
      <c r="AP1264" s="61" t="s">
        <v>141</v>
      </c>
      <c r="AQ1264" s="61" t="s">
        <v>1221</v>
      </c>
      <c r="AR1264" s="61" t="s">
        <v>2733</v>
      </c>
      <c r="AS1264" s="61" t="s">
        <v>7716</v>
      </c>
      <c r="AT1264" s="61" t="s">
        <v>1702</v>
      </c>
      <c r="AU1264" s="61" t="b">
        <v>0</v>
      </c>
      <c r="AV1264" s="61" t="b">
        <v>0</v>
      </c>
      <c r="AW1264" s="61" t="s">
        <v>1702</v>
      </c>
      <c r="AX1264" s="61" t="s">
        <v>1702</v>
      </c>
      <c r="AY1264" s="61">
        <v>0</v>
      </c>
      <c r="AZ1264" s="61">
        <v>0</v>
      </c>
      <c r="BA1264" s="61">
        <v>0</v>
      </c>
      <c r="BB1264" s="61" t="s">
        <v>6619</v>
      </c>
      <c r="BC1264" s="61">
        <v>2</v>
      </c>
      <c r="BD1264" s="61" t="b">
        <v>0</v>
      </c>
      <c r="BH1264" s="47" t="str">
        <f t="shared" si="39"/>
        <v>SGCC</v>
      </c>
      <c r="BI1264" s="47" t="str">
        <f t="shared" si="38"/>
        <v>Z08</v>
      </c>
      <c r="BJ1264" s="47">
        <v>1219</v>
      </c>
    </row>
    <row r="1265" spans="1:62" hidden="1">
      <c r="A1265" s="61" t="b">
        <v>0</v>
      </c>
      <c r="B1265" s="62">
        <v>13874</v>
      </c>
      <c r="C1265" s="61" t="s">
        <v>1702</v>
      </c>
      <c r="D1265" s="61" t="s">
        <v>7713</v>
      </c>
      <c r="E1265" s="61" t="s">
        <v>6547</v>
      </c>
      <c r="F1265" s="61" t="s">
        <v>6253</v>
      </c>
      <c r="G1265" s="62">
        <v>76</v>
      </c>
      <c r="H1265" s="61" t="s">
        <v>1115</v>
      </c>
      <c r="I1265" s="61" t="s">
        <v>1675</v>
      </c>
      <c r="J1265" s="61" t="s">
        <v>6454</v>
      </c>
      <c r="K1265" s="61" t="s">
        <v>6547</v>
      </c>
      <c r="L1265" s="61" t="s">
        <v>2032</v>
      </c>
      <c r="M1265" s="61" t="s">
        <v>1894</v>
      </c>
      <c r="N1265" s="61" t="s">
        <v>1702</v>
      </c>
      <c r="O1265" s="61" t="s">
        <v>1947</v>
      </c>
      <c r="P1265" s="61">
        <v>0.6</v>
      </c>
      <c r="Q1265" s="61">
        <v>129</v>
      </c>
      <c r="R1265" s="61">
        <v>236</v>
      </c>
      <c r="S1265" s="61" t="s">
        <v>6357</v>
      </c>
      <c r="T1265" s="61" t="s">
        <v>6357</v>
      </c>
      <c r="U1265" s="61" t="s">
        <v>2041</v>
      </c>
      <c r="V1265" s="61" t="s">
        <v>7720</v>
      </c>
      <c r="W1265" s="61" t="s">
        <v>1938</v>
      </c>
      <c r="X1265" s="61" t="s">
        <v>1447</v>
      </c>
      <c r="Y1265" s="61" t="s">
        <v>6394</v>
      </c>
      <c r="Z1265" s="62">
        <v>500</v>
      </c>
      <c r="AA1265" s="61">
        <v>72</v>
      </c>
      <c r="AB1265" s="62">
        <v>500</v>
      </c>
      <c r="AC1265" s="61">
        <v>72</v>
      </c>
      <c r="AD1265" s="62">
        <v>500</v>
      </c>
      <c r="AE1265" s="61">
        <v>72</v>
      </c>
      <c r="AF1265" s="61" t="s">
        <v>2062</v>
      </c>
      <c r="AG1265" s="61" t="s">
        <v>1959</v>
      </c>
      <c r="AH1265" s="61" t="s">
        <v>1702</v>
      </c>
      <c r="AI1265" s="61">
        <v>0</v>
      </c>
      <c r="AJ1265" s="61" t="s">
        <v>6836</v>
      </c>
      <c r="AK1265" s="62">
        <v>2026</v>
      </c>
      <c r="AL1265" s="62">
        <v>5</v>
      </c>
      <c r="AM1265" s="62">
        <v>0</v>
      </c>
      <c r="AN1265" s="62">
        <v>0</v>
      </c>
      <c r="AO1265" s="62">
        <v>7</v>
      </c>
      <c r="AP1265" s="61" t="s">
        <v>1115</v>
      </c>
      <c r="AQ1265" s="61" t="s">
        <v>1221</v>
      </c>
      <c r="AR1265" s="61" t="s">
        <v>6358</v>
      </c>
      <c r="AS1265" s="61" t="s">
        <v>7716</v>
      </c>
      <c r="AT1265" s="61" t="s">
        <v>6546</v>
      </c>
      <c r="AU1265" s="61" t="b">
        <v>0</v>
      </c>
      <c r="AV1265" s="61" t="b">
        <v>0</v>
      </c>
      <c r="AW1265" s="61" t="s">
        <v>1702</v>
      </c>
      <c r="AX1265" s="61" t="s">
        <v>1702</v>
      </c>
      <c r="AY1265" s="61">
        <v>0</v>
      </c>
      <c r="AZ1265" s="61">
        <v>0</v>
      </c>
      <c r="BA1265" s="61">
        <v>0</v>
      </c>
      <c r="BB1265" s="61" t="s">
        <v>6619</v>
      </c>
      <c r="BC1265" s="61">
        <v>2</v>
      </c>
      <c r="BD1265" s="61" t="b">
        <v>0</v>
      </c>
      <c r="BH1265" s="47" t="str">
        <f t="shared" si="39"/>
        <v>SGCC</v>
      </c>
      <c r="BI1265" s="47" t="str">
        <f t="shared" si="38"/>
        <v>Z08</v>
      </c>
      <c r="BJ1265" s="47">
        <v>1219</v>
      </c>
    </row>
    <row r="1266" spans="1:62" hidden="1">
      <c r="A1266" s="61" t="b">
        <v>0</v>
      </c>
      <c r="B1266" s="62">
        <v>13875</v>
      </c>
      <c r="C1266" s="61" t="s">
        <v>1702</v>
      </c>
      <c r="D1266" s="61" t="s">
        <v>7713</v>
      </c>
      <c r="E1266" s="61" t="s">
        <v>6548</v>
      </c>
      <c r="F1266" s="61" t="s">
        <v>6253</v>
      </c>
      <c r="G1266" s="62">
        <v>77</v>
      </c>
      <c r="H1266" s="61" t="s">
        <v>1115</v>
      </c>
      <c r="I1266" s="61" t="s">
        <v>1675</v>
      </c>
      <c r="J1266" s="61" t="s">
        <v>6454</v>
      </c>
      <c r="K1266" s="61" t="s">
        <v>6548</v>
      </c>
      <c r="L1266" s="61" t="s">
        <v>2032</v>
      </c>
      <c r="M1266" s="61" t="s">
        <v>1894</v>
      </c>
      <c r="N1266" s="61" t="s">
        <v>1702</v>
      </c>
      <c r="O1266" s="61" t="s">
        <v>1947</v>
      </c>
      <c r="P1266" s="61">
        <v>0.6</v>
      </c>
      <c r="Q1266" s="61">
        <v>129</v>
      </c>
      <c r="R1266" s="61">
        <v>236</v>
      </c>
      <c r="S1266" s="61" t="s">
        <v>6357</v>
      </c>
      <c r="T1266" s="61" t="s">
        <v>6357</v>
      </c>
      <c r="U1266" s="61" t="s">
        <v>2041</v>
      </c>
      <c r="V1266" s="61" t="s">
        <v>7720</v>
      </c>
      <c r="W1266" s="61" t="s">
        <v>1938</v>
      </c>
      <c r="X1266" s="61" t="s">
        <v>1447</v>
      </c>
      <c r="Y1266" s="61" t="s">
        <v>6394</v>
      </c>
      <c r="Z1266" s="62">
        <v>500</v>
      </c>
      <c r="AA1266" s="61">
        <v>72</v>
      </c>
      <c r="AB1266" s="62">
        <v>500</v>
      </c>
      <c r="AC1266" s="61">
        <v>72</v>
      </c>
      <c r="AD1266" s="62">
        <v>500</v>
      </c>
      <c r="AE1266" s="61">
        <v>72</v>
      </c>
      <c r="AF1266" s="61" t="s">
        <v>2560</v>
      </c>
      <c r="AG1266" s="61" t="s">
        <v>1959</v>
      </c>
      <c r="AH1266" s="61" t="s">
        <v>1702</v>
      </c>
      <c r="AI1266" s="61">
        <v>0</v>
      </c>
      <c r="AJ1266" s="61" t="s">
        <v>6836</v>
      </c>
      <c r="AK1266" s="62">
        <v>2026</v>
      </c>
      <c r="AL1266" s="62">
        <v>5</v>
      </c>
      <c r="AM1266" s="62">
        <v>0</v>
      </c>
      <c r="AN1266" s="62">
        <v>0</v>
      </c>
      <c r="AO1266" s="62">
        <v>7</v>
      </c>
      <c r="AP1266" s="61" t="s">
        <v>1115</v>
      </c>
      <c r="AQ1266" s="61" t="s">
        <v>1221</v>
      </c>
      <c r="AR1266" s="61" t="s">
        <v>6358</v>
      </c>
      <c r="AS1266" s="61" t="s">
        <v>7716</v>
      </c>
      <c r="AT1266" s="61" t="s">
        <v>6546</v>
      </c>
      <c r="AU1266" s="61" t="b">
        <v>0</v>
      </c>
      <c r="AV1266" s="61" t="b">
        <v>0</v>
      </c>
      <c r="AW1266" s="61" t="s">
        <v>1702</v>
      </c>
      <c r="AX1266" s="61" t="s">
        <v>1702</v>
      </c>
      <c r="AY1266" s="61">
        <v>0</v>
      </c>
      <c r="AZ1266" s="61">
        <v>0</v>
      </c>
      <c r="BA1266" s="61">
        <v>0</v>
      </c>
      <c r="BB1266" s="61" t="s">
        <v>6619</v>
      </c>
      <c r="BC1266" s="61">
        <v>2</v>
      </c>
      <c r="BD1266" s="61" t="b">
        <v>0</v>
      </c>
      <c r="BH1266" s="47" t="str">
        <f t="shared" si="39"/>
        <v>SGCC</v>
      </c>
      <c r="BI1266" s="47" t="str">
        <f t="shared" si="38"/>
        <v>Z08</v>
      </c>
      <c r="BJ1266" s="47">
        <v>1219</v>
      </c>
    </row>
    <row r="1267" spans="1:62" hidden="1">
      <c r="A1267" s="61" t="b">
        <v>0</v>
      </c>
      <c r="B1267" s="62">
        <v>13876</v>
      </c>
      <c r="C1267" s="61" t="s">
        <v>1702</v>
      </c>
      <c r="D1267" s="61" t="s">
        <v>7713</v>
      </c>
      <c r="E1267" s="61" t="s">
        <v>6549</v>
      </c>
      <c r="F1267" s="61" t="s">
        <v>6253</v>
      </c>
      <c r="G1267" s="62">
        <v>77</v>
      </c>
      <c r="H1267" s="61" t="s">
        <v>1115</v>
      </c>
      <c r="I1267" s="61" t="s">
        <v>1675</v>
      </c>
      <c r="J1267" s="61" t="s">
        <v>6454</v>
      </c>
      <c r="K1267" s="61" t="s">
        <v>6549</v>
      </c>
      <c r="L1267" s="61" t="s">
        <v>2032</v>
      </c>
      <c r="M1267" s="61" t="s">
        <v>1894</v>
      </c>
      <c r="N1267" s="61" t="s">
        <v>1702</v>
      </c>
      <c r="O1267" s="61" t="s">
        <v>1947</v>
      </c>
      <c r="P1267" s="61">
        <v>0.6</v>
      </c>
      <c r="Q1267" s="61">
        <v>129</v>
      </c>
      <c r="R1267" s="61">
        <v>236</v>
      </c>
      <c r="S1267" s="61" t="s">
        <v>6357</v>
      </c>
      <c r="T1267" s="61" t="s">
        <v>6357</v>
      </c>
      <c r="U1267" s="61" t="s">
        <v>2041</v>
      </c>
      <c r="V1267" s="61" t="s">
        <v>7720</v>
      </c>
      <c r="W1267" s="61" t="s">
        <v>1938</v>
      </c>
      <c r="X1267" s="61" t="s">
        <v>1447</v>
      </c>
      <c r="Y1267" s="61" t="s">
        <v>6394</v>
      </c>
      <c r="Z1267" s="62">
        <v>212</v>
      </c>
      <c r="AA1267" s="61">
        <v>30</v>
      </c>
      <c r="AB1267" s="62">
        <v>212</v>
      </c>
      <c r="AC1267" s="61">
        <v>30</v>
      </c>
      <c r="AD1267" s="62">
        <v>212</v>
      </c>
      <c r="AE1267" s="61">
        <v>30</v>
      </c>
      <c r="AF1267" s="61" t="s">
        <v>2560</v>
      </c>
      <c r="AG1267" s="61" t="s">
        <v>1959</v>
      </c>
      <c r="AH1267" s="61" t="s">
        <v>1702</v>
      </c>
      <c r="AI1267" s="61">
        <v>0</v>
      </c>
      <c r="AJ1267" s="61" t="s">
        <v>6836</v>
      </c>
      <c r="AK1267" s="62">
        <v>2026</v>
      </c>
      <c r="AL1267" s="62">
        <v>5</v>
      </c>
      <c r="AM1267" s="62">
        <v>0</v>
      </c>
      <c r="AN1267" s="62">
        <v>0</v>
      </c>
      <c r="AO1267" s="62">
        <v>7</v>
      </c>
      <c r="AP1267" s="61" t="s">
        <v>1115</v>
      </c>
      <c r="AQ1267" s="61" t="s">
        <v>1221</v>
      </c>
      <c r="AR1267" s="61" t="s">
        <v>6358</v>
      </c>
      <c r="AS1267" s="61" t="s">
        <v>7716</v>
      </c>
      <c r="AT1267" s="61" t="s">
        <v>6546</v>
      </c>
      <c r="AU1267" s="61" t="b">
        <v>0</v>
      </c>
      <c r="AV1267" s="61" t="b">
        <v>0</v>
      </c>
      <c r="AW1267" s="61" t="s">
        <v>1702</v>
      </c>
      <c r="AX1267" s="61" t="s">
        <v>1702</v>
      </c>
      <c r="AY1267" s="61">
        <v>0</v>
      </c>
      <c r="AZ1267" s="61">
        <v>0</v>
      </c>
      <c r="BA1267" s="61">
        <v>0</v>
      </c>
      <c r="BB1267" s="61" t="s">
        <v>6619</v>
      </c>
      <c r="BC1267" s="61">
        <v>2</v>
      </c>
      <c r="BD1267" s="61" t="b">
        <v>0</v>
      </c>
      <c r="BH1267" s="47" t="str">
        <f t="shared" si="39"/>
        <v>SGCC</v>
      </c>
      <c r="BI1267" s="47" t="str">
        <f t="shared" si="38"/>
        <v>Z08</v>
      </c>
      <c r="BJ1267" s="47">
        <v>1219</v>
      </c>
    </row>
    <row r="1268" spans="1:62" hidden="1">
      <c r="A1268" s="61" t="b">
        <v>0</v>
      </c>
      <c r="B1268" s="62">
        <v>13877</v>
      </c>
      <c r="C1268" s="61" t="s">
        <v>1702</v>
      </c>
      <c r="D1268" s="61" t="s">
        <v>7713</v>
      </c>
      <c r="E1268" s="61" t="s">
        <v>6550</v>
      </c>
      <c r="F1268" s="61" t="s">
        <v>6281</v>
      </c>
      <c r="G1268" s="62">
        <v>32</v>
      </c>
      <c r="H1268" s="61" t="s">
        <v>1115</v>
      </c>
      <c r="I1268" s="61" t="s">
        <v>1675</v>
      </c>
      <c r="J1268" s="61" t="s">
        <v>6454</v>
      </c>
      <c r="K1268" s="61" t="s">
        <v>6550</v>
      </c>
      <c r="L1268" s="61" t="s">
        <v>2032</v>
      </c>
      <c r="M1268" s="61" t="s">
        <v>1894</v>
      </c>
      <c r="N1268" s="61" t="s">
        <v>1702</v>
      </c>
      <c r="O1268" s="61" t="s">
        <v>1947</v>
      </c>
      <c r="P1268" s="61">
        <v>0.6</v>
      </c>
      <c r="Q1268" s="61">
        <v>129</v>
      </c>
      <c r="R1268" s="61">
        <v>236</v>
      </c>
      <c r="S1268" s="61" t="s">
        <v>6357</v>
      </c>
      <c r="T1268" s="61" t="s">
        <v>6357</v>
      </c>
      <c r="U1268" s="61" t="s">
        <v>2041</v>
      </c>
      <c r="V1268" s="61" t="s">
        <v>7721</v>
      </c>
      <c r="W1268" s="61" t="s">
        <v>1938</v>
      </c>
      <c r="X1268" s="61" t="s">
        <v>1447</v>
      </c>
      <c r="Y1268" s="61" t="s">
        <v>6394</v>
      </c>
      <c r="Z1268" s="62">
        <v>500</v>
      </c>
      <c r="AA1268" s="61">
        <v>73</v>
      </c>
      <c r="AB1268" s="62">
        <v>500</v>
      </c>
      <c r="AC1268" s="61">
        <v>73</v>
      </c>
      <c r="AD1268" s="62">
        <v>500</v>
      </c>
      <c r="AE1268" s="61">
        <v>73</v>
      </c>
      <c r="AF1268" s="61" t="s">
        <v>2560</v>
      </c>
      <c r="AG1268" s="61" t="s">
        <v>1959</v>
      </c>
      <c r="AH1268" s="61" t="s">
        <v>1702</v>
      </c>
      <c r="AI1268" s="61">
        <v>0</v>
      </c>
      <c r="AJ1268" s="61" t="s">
        <v>6755</v>
      </c>
      <c r="AK1268" s="62">
        <v>2026</v>
      </c>
      <c r="AL1268" s="62">
        <v>5</v>
      </c>
      <c r="AM1268" s="62">
        <v>0</v>
      </c>
      <c r="AN1268" s="62">
        <v>0</v>
      </c>
      <c r="AO1268" s="62">
        <v>6</v>
      </c>
      <c r="AP1268" s="61" t="s">
        <v>1115</v>
      </c>
      <c r="AQ1268" s="61" t="s">
        <v>1221</v>
      </c>
      <c r="AR1268" s="61" t="s">
        <v>6358</v>
      </c>
      <c r="AS1268" s="61" t="s">
        <v>7716</v>
      </c>
      <c r="AT1268" s="61" t="s">
        <v>6546</v>
      </c>
      <c r="AU1268" s="61" t="b">
        <v>0</v>
      </c>
      <c r="AV1268" s="61" t="b">
        <v>0</v>
      </c>
      <c r="AW1268" s="61" t="s">
        <v>1702</v>
      </c>
      <c r="AX1268" s="61" t="s">
        <v>1702</v>
      </c>
      <c r="AY1268" s="61">
        <v>0</v>
      </c>
      <c r="AZ1268" s="61">
        <v>0</v>
      </c>
      <c r="BA1268" s="61">
        <v>0</v>
      </c>
      <c r="BB1268" s="61" t="s">
        <v>6619</v>
      </c>
      <c r="BC1268" s="61">
        <v>2</v>
      </c>
      <c r="BD1268" s="61" t="b">
        <v>0</v>
      </c>
      <c r="BH1268" s="47" t="str">
        <f t="shared" si="39"/>
        <v>SGCC</v>
      </c>
      <c r="BI1268" s="47" t="str">
        <f t="shared" si="38"/>
        <v>Z08</v>
      </c>
      <c r="BJ1268" s="47">
        <v>1219</v>
      </c>
    </row>
    <row r="1269" spans="1:62" hidden="1">
      <c r="A1269" s="61" t="b">
        <v>0</v>
      </c>
      <c r="B1269" s="62">
        <v>13878</v>
      </c>
      <c r="C1269" s="61" t="s">
        <v>1702</v>
      </c>
      <c r="D1269" s="61" t="s">
        <v>7713</v>
      </c>
      <c r="E1269" s="61" t="s">
        <v>6551</v>
      </c>
      <c r="F1269" s="61" t="s">
        <v>6253</v>
      </c>
      <c r="G1269" s="62">
        <v>76</v>
      </c>
      <c r="H1269" s="61" t="s">
        <v>1115</v>
      </c>
      <c r="I1269" s="61" t="s">
        <v>1675</v>
      </c>
      <c r="J1269" s="61" t="s">
        <v>6454</v>
      </c>
      <c r="K1269" s="61" t="s">
        <v>6551</v>
      </c>
      <c r="L1269" s="61" t="s">
        <v>2032</v>
      </c>
      <c r="M1269" s="61" t="s">
        <v>1894</v>
      </c>
      <c r="N1269" s="61" t="s">
        <v>1702</v>
      </c>
      <c r="O1269" s="61" t="s">
        <v>1947</v>
      </c>
      <c r="P1269" s="61">
        <v>0.6</v>
      </c>
      <c r="Q1269" s="61">
        <v>129</v>
      </c>
      <c r="R1269" s="61">
        <v>236</v>
      </c>
      <c r="S1269" s="61" t="s">
        <v>6357</v>
      </c>
      <c r="T1269" s="61" t="s">
        <v>6357</v>
      </c>
      <c r="U1269" s="61" t="s">
        <v>2041</v>
      </c>
      <c r="V1269" s="61" t="s">
        <v>7721</v>
      </c>
      <c r="W1269" s="61" t="s">
        <v>1938</v>
      </c>
      <c r="X1269" s="61" t="s">
        <v>1447</v>
      </c>
      <c r="Y1269" s="61" t="s">
        <v>6394</v>
      </c>
      <c r="Z1269" s="62">
        <v>302</v>
      </c>
      <c r="AA1269" s="61">
        <v>44</v>
      </c>
      <c r="AB1269" s="62">
        <v>302</v>
      </c>
      <c r="AC1269" s="61">
        <v>44</v>
      </c>
      <c r="AD1269" s="62">
        <v>302</v>
      </c>
      <c r="AE1269" s="61">
        <v>44</v>
      </c>
      <c r="AF1269" s="61" t="s">
        <v>2560</v>
      </c>
      <c r="AG1269" s="61" t="s">
        <v>1959</v>
      </c>
      <c r="AH1269" s="61" t="s">
        <v>1702</v>
      </c>
      <c r="AI1269" s="61">
        <v>0</v>
      </c>
      <c r="AJ1269" s="61" t="s">
        <v>6755</v>
      </c>
      <c r="AK1269" s="62">
        <v>2026</v>
      </c>
      <c r="AL1269" s="62">
        <v>5</v>
      </c>
      <c r="AM1269" s="62">
        <v>0</v>
      </c>
      <c r="AN1269" s="62">
        <v>0</v>
      </c>
      <c r="AO1269" s="62">
        <v>6</v>
      </c>
      <c r="AP1269" s="61" t="s">
        <v>1115</v>
      </c>
      <c r="AQ1269" s="61" t="s">
        <v>1221</v>
      </c>
      <c r="AR1269" s="61" t="s">
        <v>6358</v>
      </c>
      <c r="AS1269" s="61" t="s">
        <v>7716</v>
      </c>
      <c r="AT1269" s="61" t="s">
        <v>6546</v>
      </c>
      <c r="AU1269" s="61" t="b">
        <v>0</v>
      </c>
      <c r="AV1269" s="61" t="b">
        <v>0</v>
      </c>
      <c r="AW1269" s="61" t="s">
        <v>1702</v>
      </c>
      <c r="AX1269" s="61" t="s">
        <v>1702</v>
      </c>
      <c r="AY1269" s="61">
        <v>0</v>
      </c>
      <c r="AZ1269" s="61">
        <v>0</v>
      </c>
      <c r="BA1269" s="61">
        <v>0</v>
      </c>
      <c r="BB1269" s="61" t="s">
        <v>6619</v>
      </c>
      <c r="BC1269" s="61">
        <v>2</v>
      </c>
      <c r="BD1269" s="61" t="b">
        <v>0</v>
      </c>
      <c r="BH1269" s="47" t="str">
        <f t="shared" si="39"/>
        <v>SGCC</v>
      </c>
      <c r="BI1269" s="47" t="str">
        <f t="shared" si="38"/>
        <v>Z08</v>
      </c>
      <c r="BJ1269" s="47">
        <v>1219</v>
      </c>
    </row>
    <row r="1270" spans="1:62" hidden="1">
      <c r="A1270" s="61" t="b">
        <v>0</v>
      </c>
      <c r="B1270" s="62">
        <v>13879</v>
      </c>
      <c r="C1270" s="61" t="s">
        <v>1702</v>
      </c>
      <c r="D1270" s="61" t="s">
        <v>7713</v>
      </c>
      <c r="E1270" s="61" t="s">
        <v>7722</v>
      </c>
      <c r="F1270" s="61" t="s">
        <v>6271</v>
      </c>
      <c r="G1270" s="62" t="s">
        <v>1702</v>
      </c>
      <c r="H1270" s="61" t="s">
        <v>223</v>
      </c>
      <c r="I1270" s="61" t="s">
        <v>1675</v>
      </c>
      <c r="J1270" s="61" t="s">
        <v>6454</v>
      </c>
      <c r="K1270" s="61" t="s">
        <v>7722</v>
      </c>
      <c r="L1270" s="61" t="s">
        <v>2032</v>
      </c>
      <c r="M1270" s="61" t="s">
        <v>1894</v>
      </c>
      <c r="N1270" s="61" t="s">
        <v>1702</v>
      </c>
      <c r="O1270" s="61" t="s">
        <v>1947</v>
      </c>
      <c r="P1270" s="61">
        <v>0.6</v>
      </c>
      <c r="Q1270" s="61">
        <v>310.89999999999998</v>
      </c>
      <c r="R1270" s="61">
        <v>784.2</v>
      </c>
      <c r="S1270" s="61" t="s">
        <v>4051</v>
      </c>
      <c r="T1270" s="61" t="s">
        <v>3613</v>
      </c>
      <c r="U1270" s="61" t="s">
        <v>2041</v>
      </c>
      <c r="V1270" s="61" t="s">
        <v>7723</v>
      </c>
      <c r="W1270" s="61" t="s">
        <v>1938</v>
      </c>
      <c r="X1270" s="61" t="s">
        <v>1447</v>
      </c>
      <c r="Y1270" s="61" t="s">
        <v>6394</v>
      </c>
      <c r="Z1270" s="62">
        <v>500</v>
      </c>
      <c r="AA1270" s="61">
        <v>588</v>
      </c>
      <c r="AB1270" s="62">
        <v>500</v>
      </c>
      <c r="AC1270" s="61">
        <v>588</v>
      </c>
      <c r="AD1270" s="62">
        <v>500</v>
      </c>
      <c r="AE1270" s="61">
        <v>588</v>
      </c>
      <c r="AF1270" s="61" t="s">
        <v>2892</v>
      </c>
      <c r="AG1270" s="61" t="s">
        <v>1959</v>
      </c>
      <c r="AH1270" s="61" t="s">
        <v>1702</v>
      </c>
      <c r="AI1270" s="61">
        <v>0</v>
      </c>
      <c r="AJ1270" s="61" t="s">
        <v>6730</v>
      </c>
      <c r="AK1270" s="62">
        <v>2026</v>
      </c>
      <c r="AL1270" s="62">
        <v>5</v>
      </c>
      <c r="AM1270" s="62">
        <v>0</v>
      </c>
      <c r="AN1270" s="62">
        <v>0</v>
      </c>
      <c r="AO1270" s="62">
        <v>5</v>
      </c>
      <c r="AP1270" s="61" t="s">
        <v>223</v>
      </c>
      <c r="AQ1270" s="61" t="s">
        <v>1221</v>
      </c>
      <c r="AR1270" s="61" t="s">
        <v>3613</v>
      </c>
      <c r="AS1270" s="61" t="s">
        <v>7716</v>
      </c>
      <c r="AT1270" s="61" t="s">
        <v>1702</v>
      </c>
      <c r="AU1270" s="61" t="b">
        <v>0</v>
      </c>
      <c r="AV1270" s="61" t="b">
        <v>0</v>
      </c>
      <c r="AW1270" s="61" t="s">
        <v>1702</v>
      </c>
      <c r="AX1270" s="61" t="s">
        <v>1702</v>
      </c>
      <c r="AY1270" s="61">
        <v>0</v>
      </c>
      <c r="AZ1270" s="61">
        <v>0</v>
      </c>
      <c r="BA1270" s="61">
        <v>0</v>
      </c>
      <c r="BB1270" s="61" t="s">
        <v>6619</v>
      </c>
      <c r="BC1270" s="61">
        <v>2</v>
      </c>
      <c r="BD1270" s="61" t="b">
        <v>0</v>
      </c>
      <c r="BH1270" s="47" t="str">
        <f t="shared" si="39"/>
        <v>SGCC</v>
      </c>
      <c r="BI1270" s="47" t="str">
        <f t="shared" si="38"/>
        <v>Z08</v>
      </c>
      <c r="BJ1270" s="47">
        <v>1219</v>
      </c>
    </row>
    <row r="1271" spans="1:62" hidden="1">
      <c r="A1271" s="61" t="b">
        <v>0</v>
      </c>
      <c r="B1271" s="62">
        <v>13880</v>
      </c>
      <c r="C1271" s="61" t="s">
        <v>1702</v>
      </c>
      <c r="D1271" s="61" t="s">
        <v>7713</v>
      </c>
      <c r="E1271" s="61" t="s">
        <v>7724</v>
      </c>
      <c r="F1271" s="61" t="s">
        <v>6271</v>
      </c>
      <c r="G1271" s="62" t="s">
        <v>1702</v>
      </c>
      <c r="H1271" s="61" t="s">
        <v>223</v>
      </c>
      <c r="I1271" s="61" t="s">
        <v>1675</v>
      </c>
      <c r="J1271" s="61" t="s">
        <v>6454</v>
      </c>
      <c r="K1271" s="61" t="s">
        <v>7724</v>
      </c>
      <c r="L1271" s="61" t="s">
        <v>2032</v>
      </c>
      <c r="M1271" s="61" t="s">
        <v>1894</v>
      </c>
      <c r="N1271" s="61" t="s">
        <v>1702</v>
      </c>
      <c r="O1271" s="61" t="s">
        <v>1947</v>
      </c>
      <c r="P1271" s="61">
        <v>0.6</v>
      </c>
      <c r="Q1271" s="61">
        <v>310.89999999999998</v>
      </c>
      <c r="R1271" s="61">
        <v>784.2</v>
      </c>
      <c r="S1271" s="61" t="s">
        <v>4051</v>
      </c>
      <c r="T1271" s="61" t="s">
        <v>3613</v>
      </c>
      <c r="U1271" s="61" t="s">
        <v>2041</v>
      </c>
      <c r="V1271" s="61" t="s">
        <v>7723</v>
      </c>
      <c r="W1271" s="61" t="s">
        <v>1938</v>
      </c>
      <c r="X1271" s="61" t="s">
        <v>1447</v>
      </c>
      <c r="Y1271" s="61" t="s">
        <v>6394</v>
      </c>
      <c r="Z1271" s="62">
        <v>500</v>
      </c>
      <c r="AA1271" s="61">
        <v>585</v>
      </c>
      <c r="AB1271" s="62">
        <v>500</v>
      </c>
      <c r="AC1271" s="61">
        <v>585</v>
      </c>
      <c r="AD1271" s="62">
        <v>500</v>
      </c>
      <c r="AE1271" s="61">
        <v>585</v>
      </c>
      <c r="AF1271" s="61" t="s">
        <v>2892</v>
      </c>
      <c r="AG1271" s="61" t="s">
        <v>1959</v>
      </c>
      <c r="AH1271" s="61" t="s">
        <v>1702</v>
      </c>
      <c r="AI1271" s="61">
        <v>0</v>
      </c>
      <c r="AJ1271" s="61" t="s">
        <v>6730</v>
      </c>
      <c r="AK1271" s="62">
        <v>2026</v>
      </c>
      <c r="AL1271" s="62">
        <v>5</v>
      </c>
      <c r="AM1271" s="62">
        <v>0</v>
      </c>
      <c r="AN1271" s="62">
        <v>0</v>
      </c>
      <c r="AO1271" s="62">
        <v>5</v>
      </c>
      <c r="AP1271" s="61" t="s">
        <v>223</v>
      </c>
      <c r="AQ1271" s="61" t="s">
        <v>1221</v>
      </c>
      <c r="AR1271" s="61" t="s">
        <v>3613</v>
      </c>
      <c r="AS1271" s="61" t="s">
        <v>7716</v>
      </c>
      <c r="AT1271" s="61" t="s">
        <v>1702</v>
      </c>
      <c r="AU1271" s="61" t="b">
        <v>0</v>
      </c>
      <c r="AV1271" s="61" t="b">
        <v>0</v>
      </c>
      <c r="AW1271" s="61" t="s">
        <v>1702</v>
      </c>
      <c r="AX1271" s="61" t="s">
        <v>1702</v>
      </c>
      <c r="AY1271" s="61">
        <v>0</v>
      </c>
      <c r="AZ1271" s="61">
        <v>0</v>
      </c>
      <c r="BA1271" s="61">
        <v>0</v>
      </c>
      <c r="BB1271" s="61" t="s">
        <v>6619</v>
      </c>
      <c r="BC1271" s="61">
        <v>2</v>
      </c>
      <c r="BD1271" s="61" t="b">
        <v>0</v>
      </c>
      <c r="BH1271" s="47" t="str">
        <f t="shared" si="39"/>
        <v>SGCC</v>
      </c>
      <c r="BI1271" s="47" t="str">
        <f t="shared" si="38"/>
        <v>Z08</v>
      </c>
      <c r="BJ1271" s="47">
        <v>1219</v>
      </c>
    </row>
    <row r="1272" spans="1:62" hidden="1">
      <c r="A1272" s="61" t="b">
        <v>0</v>
      </c>
      <c r="B1272" s="62">
        <v>13881</v>
      </c>
      <c r="C1272" s="61" t="s">
        <v>1702</v>
      </c>
      <c r="D1272" s="61" t="s">
        <v>7713</v>
      </c>
      <c r="E1272" s="61" t="s">
        <v>7725</v>
      </c>
      <c r="F1272" s="61" t="s">
        <v>6271</v>
      </c>
      <c r="G1272" s="62" t="s">
        <v>1702</v>
      </c>
      <c r="H1272" s="61" t="s">
        <v>223</v>
      </c>
      <c r="I1272" s="61" t="s">
        <v>1675</v>
      </c>
      <c r="J1272" s="61" t="s">
        <v>6454</v>
      </c>
      <c r="K1272" s="61" t="s">
        <v>7725</v>
      </c>
      <c r="L1272" s="61" t="s">
        <v>2032</v>
      </c>
      <c r="M1272" s="61" t="s">
        <v>1894</v>
      </c>
      <c r="N1272" s="61" t="s">
        <v>1702</v>
      </c>
      <c r="O1272" s="61" t="s">
        <v>1947</v>
      </c>
      <c r="P1272" s="61">
        <v>0.6</v>
      </c>
      <c r="Q1272" s="61">
        <v>310.89999999999998</v>
      </c>
      <c r="R1272" s="61">
        <v>784.2</v>
      </c>
      <c r="S1272" s="61" t="s">
        <v>4051</v>
      </c>
      <c r="T1272" s="61" t="s">
        <v>3613</v>
      </c>
      <c r="U1272" s="61" t="s">
        <v>2041</v>
      </c>
      <c r="V1272" s="61" t="s">
        <v>7723</v>
      </c>
      <c r="W1272" s="61" t="s">
        <v>1938</v>
      </c>
      <c r="X1272" s="61" t="s">
        <v>1447</v>
      </c>
      <c r="Y1272" s="61" t="s">
        <v>6394</v>
      </c>
      <c r="Z1272" s="62">
        <v>500</v>
      </c>
      <c r="AA1272" s="61">
        <v>588</v>
      </c>
      <c r="AB1272" s="62">
        <v>500</v>
      </c>
      <c r="AC1272" s="61">
        <v>588</v>
      </c>
      <c r="AD1272" s="62">
        <v>500</v>
      </c>
      <c r="AE1272" s="61">
        <v>588</v>
      </c>
      <c r="AF1272" s="61" t="s">
        <v>2892</v>
      </c>
      <c r="AG1272" s="61" t="s">
        <v>1959</v>
      </c>
      <c r="AH1272" s="61" t="s">
        <v>1702</v>
      </c>
      <c r="AI1272" s="61">
        <v>0</v>
      </c>
      <c r="AJ1272" s="61" t="s">
        <v>6730</v>
      </c>
      <c r="AK1272" s="62">
        <v>2026</v>
      </c>
      <c r="AL1272" s="62">
        <v>5</v>
      </c>
      <c r="AM1272" s="62">
        <v>0</v>
      </c>
      <c r="AN1272" s="62">
        <v>0</v>
      </c>
      <c r="AO1272" s="62">
        <v>5</v>
      </c>
      <c r="AP1272" s="61" t="s">
        <v>223</v>
      </c>
      <c r="AQ1272" s="61" t="s">
        <v>1221</v>
      </c>
      <c r="AR1272" s="61" t="s">
        <v>3613</v>
      </c>
      <c r="AS1272" s="61" t="s">
        <v>7716</v>
      </c>
      <c r="AT1272" s="61" t="s">
        <v>1702</v>
      </c>
      <c r="AU1272" s="61" t="b">
        <v>0</v>
      </c>
      <c r="AV1272" s="61" t="b">
        <v>0</v>
      </c>
      <c r="AW1272" s="61" t="s">
        <v>1702</v>
      </c>
      <c r="AX1272" s="61" t="s">
        <v>1702</v>
      </c>
      <c r="AY1272" s="61">
        <v>0</v>
      </c>
      <c r="AZ1272" s="61">
        <v>0</v>
      </c>
      <c r="BA1272" s="61">
        <v>0</v>
      </c>
      <c r="BB1272" s="61" t="s">
        <v>6619</v>
      </c>
      <c r="BC1272" s="61">
        <v>2</v>
      </c>
      <c r="BD1272" s="61" t="b">
        <v>0</v>
      </c>
      <c r="BH1272" s="47" t="str">
        <f t="shared" si="39"/>
        <v>SGCC</v>
      </c>
      <c r="BI1272" s="47" t="str">
        <f t="shared" si="38"/>
        <v>Z08</v>
      </c>
      <c r="BJ1272" s="47">
        <v>1219</v>
      </c>
    </row>
    <row r="1273" spans="1:62" hidden="1">
      <c r="A1273" s="61" t="b">
        <v>0</v>
      </c>
      <c r="B1273" s="62">
        <v>13882</v>
      </c>
      <c r="C1273" s="61" t="s">
        <v>1702</v>
      </c>
      <c r="D1273" s="61" t="s">
        <v>7713</v>
      </c>
      <c r="E1273" s="61" t="s">
        <v>7726</v>
      </c>
      <c r="F1273" s="61" t="s">
        <v>6271</v>
      </c>
      <c r="G1273" s="62" t="s">
        <v>1702</v>
      </c>
      <c r="H1273" s="61" t="s">
        <v>223</v>
      </c>
      <c r="I1273" s="61" t="s">
        <v>1675</v>
      </c>
      <c r="J1273" s="61" t="s">
        <v>6454</v>
      </c>
      <c r="K1273" s="61" t="s">
        <v>7726</v>
      </c>
      <c r="L1273" s="61" t="s">
        <v>2032</v>
      </c>
      <c r="M1273" s="61" t="s">
        <v>1894</v>
      </c>
      <c r="N1273" s="61" t="s">
        <v>1702</v>
      </c>
      <c r="O1273" s="61" t="s">
        <v>1947</v>
      </c>
      <c r="P1273" s="61">
        <v>0.6</v>
      </c>
      <c r="Q1273" s="61">
        <v>310.89999999999998</v>
      </c>
      <c r="R1273" s="61">
        <v>784.2</v>
      </c>
      <c r="S1273" s="61" t="s">
        <v>4051</v>
      </c>
      <c r="T1273" s="61" t="s">
        <v>3613</v>
      </c>
      <c r="U1273" s="61" t="s">
        <v>2041</v>
      </c>
      <c r="V1273" s="61" t="s">
        <v>7723</v>
      </c>
      <c r="W1273" s="61" t="s">
        <v>1938</v>
      </c>
      <c r="X1273" s="61" t="s">
        <v>1447</v>
      </c>
      <c r="Y1273" s="61" t="s">
        <v>6394</v>
      </c>
      <c r="Z1273" s="62">
        <v>500</v>
      </c>
      <c r="AA1273" s="61">
        <v>585</v>
      </c>
      <c r="AB1273" s="62">
        <v>500</v>
      </c>
      <c r="AC1273" s="61">
        <v>585</v>
      </c>
      <c r="AD1273" s="62">
        <v>500</v>
      </c>
      <c r="AE1273" s="61">
        <v>585</v>
      </c>
      <c r="AF1273" s="61" t="s">
        <v>2892</v>
      </c>
      <c r="AG1273" s="61" t="s">
        <v>1959</v>
      </c>
      <c r="AH1273" s="61" t="s">
        <v>1702</v>
      </c>
      <c r="AI1273" s="61">
        <v>0</v>
      </c>
      <c r="AJ1273" s="61" t="s">
        <v>6730</v>
      </c>
      <c r="AK1273" s="62">
        <v>2026</v>
      </c>
      <c r="AL1273" s="62">
        <v>5</v>
      </c>
      <c r="AM1273" s="62">
        <v>0</v>
      </c>
      <c r="AN1273" s="62">
        <v>0</v>
      </c>
      <c r="AO1273" s="62">
        <v>5</v>
      </c>
      <c r="AP1273" s="61" t="s">
        <v>223</v>
      </c>
      <c r="AQ1273" s="61" t="s">
        <v>1221</v>
      </c>
      <c r="AR1273" s="61" t="s">
        <v>3613</v>
      </c>
      <c r="AS1273" s="61" t="s">
        <v>7716</v>
      </c>
      <c r="AT1273" s="61" t="s">
        <v>1702</v>
      </c>
      <c r="AU1273" s="61" t="b">
        <v>0</v>
      </c>
      <c r="AV1273" s="61" t="b">
        <v>0</v>
      </c>
      <c r="AW1273" s="61" t="s">
        <v>1702</v>
      </c>
      <c r="AX1273" s="61" t="s">
        <v>1702</v>
      </c>
      <c r="AY1273" s="61">
        <v>0</v>
      </c>
      <c r="AZ1273" s="61">
        <v>0</v>
      </c>
      <c r="BA1273" s="61">
        <v>0</v>
      </c>
      <c r="BB1273" s="61" t="s">
        <v>6619</v>
      </c>
      <c r="BC1273" s="61">
        <v>2</v>
      </c>
      <c r="BD1273" s="61" t="b">
        <v>0</v>
      </c>
      <c r="BH1273" s="47" t="str">
        <f t="shared" si="39"/>
        <v>SGCC</v>
      </c>
      <c r="BI1273" s="47" t="str">
        <f t="shared" si="38"/>
        <v>Z08</v>
      </c>
      <c r="BJ1273" s="47">
        <v>1219</v>
      </c>
    </row>
    <row r="1274" spans="1:62" hidden="1">
      <c r="A1274" s="61" t="b">
        <v>0</v>
      </c>
      <c r="B1274" s="62">
        <v>13883</v>
      </c>
      <c r="C1274" s="61" t="s">
        <v>1702</v>
      </c>
      <c r="D1274" s="61" t="s">
        <v>7713</v>
      </c>
      <c r="E1274" s="61" t="s">
        <v>7727</v>
      </c>
      <c r="F1274" s="61" t="s">
        <v>6271</v>
      </c>
      <c r="G1274" s="62" t="s">
        <v>1702</v>
      </c>
      <c r="H1274" s="61" t="s">
        <v>223</v>
      </c>
      <c r="I1274" s="61" t="s">
        <v>1675</v>
      </c>
      <c r="J1274" s="61" t="s">
        <v>6454</v>
      </c>
      <c r="K1274" s="61" t="s">
        <v>7727</v>
      </c>
      <c r="L1274" s="61" t="s">
        <v>2032</v>
      </c>
      <c r="M1274" s="61" t="s">
        <v>1894</v>
      </c>
      <c r="N1274" s="61" t="s">
        <v>1702</v>
      </c>
      <c r="O1274" s="61" t="s">
        <v>1947</v>
      </c>
      <c r="P1274" s="61">
        <v>0.6</v>
      </c>
      <c r="Q1274" s="61">
        <v>310.89999999999998</v>
      </c>
      <c r="R1274" s="61">
        <v>784.2</v>
      </c>
      <c r="S1274" s="61" t="s">
        <v>4051</v>
      </c>
      <c r="T1274" s="61" t="s">
        <v>3613</v>
      </c>
      <c r="U1274" s="61" t="s">
        <v>2041</v>
      </c>
      <c r="V1274" s="61" t="s">
        <v>7723</v>
      </c>
      <c r="W1274" s="61" t="s">
        <v>1938</v>
      </c>
      <c r="X1274" s="61" t="s">
        <v>1447</v>
      </c>
      <c r="Y1274" s="61" t="s">
        <v>6394</v>
      </c>
      <c r="Z1274" s="62">
        <v>500</v>
      </c>
      <c r="AA1274" s="61">
        <v>587</v>
      </c>
      <c r="AB1274" s="62">
        <v>500</v>
      </c>
      <c r="AC1274" s="61">
        <v>587</v>
      </c>
      <c r="AD1274" s="62">
        <v>500</v>
      </c>
      <c r="AE1274" s="61">
        <v>587</v>
      </c>
      <c r="AF1274" s="61" t="s">
        <v>2892</v>
      </c>
      <c r="AG1274" s="61" t="s">
        <v>1959</v>
      </c>
      <c r="AH1274" s="61" t="s">
        <v>1702</v>
      </c>
      <c r="AI1274" s="61">
        <v>0</v>
      </c>
      <c r="AJ1274" s="61" t="s">
        <v>6730</v>
      </c>
      <c r="AK1274" s="62">
        <v>2026</v>
      </c>
      <c r="AL1274" s="62">
        <v>5</v>
      </c>
      <c r="AM1274" s="62">
        <v>0</v>
      </c>
      <c r="AN1274" s="62">
        <v>0</v>
      </c>
      <c r="AO1274" s="62">
        <v>5</v>
      </c>
      <c r="AP1274" s="61" t="s">
        <v>223</v>
      </c>
      <c r="AQ1274" s="61" t="s">
        <v>1221</v>
      </c>
      <c r="AR1274" s="61" t="s">
        <v>3613</v>
      </c>
      <c r="AS1274" s="61" t="s">
        <v>7716</v>
      </c>
      <c r="AT1274" s="61" t="s">
        <v>1702</v>
      </c>
      <c r="AU1274" s="61" t="b">
        <v>0</v>
      </c>
      <c r="AV1274" s="61" t="b">
        <v>0</v>
      </c>
      <c r="AW1274" s="61" t="s">
        <v>1702</v>
      </c>
      <c r="AX1274" s="61" t="s">
        <v>1702</v>
      </c>
      <c r="AY1274" s="61">
        <v>0</v>
      </c>
      <c r="AZ1274" s="61">
        <v>0</v>
      </c>
      <c r="BA1274" s="61">
        <v>0</v>
      </c>
      <c r="BB1274" s="61" t="s">
        <v>6619</v>
      </c>
      <c r="BC1274" s="61">
        <v>2</v>
      </c>
      <c r="BD1274" s="61" t="b">
        <v>0</v>
      </c>
      <c r="BH1274" s="47" t="str">
        <f t="shared" si="39"/>
        <v>SGCC</v>
      </c>
      <c r="BI1274" s="47" t="str">
        <f t="shared" si="38"/>
        <v>Z08</v>
      </c>
      <c r="BJ1274" s="47">
        <v>1219</v>
      </c>
    </row>
    <row r="1275" spans="1:62" hidden="1">
      <c r="A1275" s="61" t="b">
        <v>0</v>
      </c>
      <c r="B1275" s="62">
        <v>13884</v>
      </c>
      <c r="C1275" s="61" t="s">
        <v>1702</v>
      </c>
      <c r="D1275" s="61" t="s">
        <v>7713</v>
      </c>
      <c r="E1275" s="61" t="s">
        <v>7728</v>
      </c>
      <c r="F1275" s="61" t="s">
        <v>6271</v>
      </c>
      <c r="G1275" s="62" t="s">
        <v>1702</v>
      </c>
      <c r="H1275" s="61" t="s">
        <v>223</v>
      </c>
      <c r="I1275" s="61" t="s">
        <v>1675</v>
      </c>
      <c r="J1275" s="61" t="s">
        <v>6454</v>
      </c>
      <c r="K1275" s="61" t="s">
        <v>7728</v>
      </c>
      <c r="L1275" s="61" t="s">
        <v>2032</v>
      </c>
      <c r="M1275" s="61" t="s">
        <v>1894</v>
      </c>
      <c r="N1275" s="61" t="s">
        <v>1702</v>
      </c>
      <c r="O1275" s="61" t="s">
        <v>1947</v>
      </c>
      <c r="P1275" s="61">
        <v>0.6</v>
      </c>
      <c r="Q1275" s="61">
        <v>310.89999999999998</v>
      </c>
      <c r="R1275" s="61">
        <v>784.2</v>
      </c>
      <c r="S1275" s="61" t="s">
        <v>4051</v>
      </c>
      <c r="T1275" s="61" t="s">
        <v>3613</v>
      </c>
      <c r="U1275" s="61" t="s">
        <v>2041</v>
      </c>
      <c r="V1275" s="61" t="s">
        <v>7723</v>
      </c>
      <c r="W1275" s="61" t="s">
        <v>1938</v>
      </c>
      <c r="X1275" s="61" t="s">
        <v>1447</v>
      </c>
      <c r="Y1275" s="61" t="s">
        <v>6394</v>
      </c>
      <c r="Z1275" s="62">
        <v>500</v>
      </c>
      <c r="AA1275" s="61">
        <v>587</v>
      </c>
      <c r="AB1275" s="62">
        <v>500</v>
      </c>
      <c r="AC1275" s="61">
        <v>587</v>
      </c>
      <c r="AD1275" s="62">
        <v>500</v>
      </c>
      <c r="AE1275" s="61">
        <v>587</v>
      </c>
      <c r="AF1275" s="61" t="s">
        <v>2892</v>
      </c>
      <c r="AG1275" s="61" t="s">
        <v>1959</v>
      </c>
      <c r="AH1275" s="61" t="s">
        <v>1702</v>
      </c>
      <c r="AI1275" s="61">
        <v>0</v>
      </c>
      <c r="AJ1275" s="61" t="s">
        <v>6730</v>
      </c>
      <c r="AK1275" s="62">
        <v>2026</v>
      </c>
      <c r="AL1275" s="62">
        <v>5</v>
      </c>
      <c r="AM1275" s="62">
        <v>0</v>
      </c>
      <c r="AN1275" s="62">
        <v>0</v>
      </c>
      <c r="AO1275" s="62">
        <v>5</v>
      </c>
      <c r="AP1275" s="61" t="s">
        <v>223</v>
      </c>
      <c r="AQ1275" s="61" t="s">
        <v>1221</v>
      </c>
      <c r="AR1275" s="61" t="s">
        <v>3613</v>
      </c>
      <c r="AS1275" s="61" t="s">
        <v>7716</v>
      </c>
      <c r="AT1275" s="61" t="s">
        <v>1702</v>
      </c>
      <c r="AU1275" s="61" t="b">
        <v>0</v>
      </c>
      <c r="AV1275" s="61" t="b">
        <v>0</v>
      </c>
      <c r="AW1275" s="61" t="s">
        <v>1702</v>
      </c>
      <c r="AX1275" s="61" t="s">
        <v>1702</v>
      </c>
      <c r="AY1275" s="61">
        <v>0</v>
      </c>
      <c r="AZ1275" s="61">
        <v>0</v>
      </c>
      <c r="BA1275" s="61">
        <v>0</v>
      </c>
      <c r="BB1275" s="61" t="s">
        <v>6619</v>
      </c>
      <c r="BC1275" s="61">
        <v>2</v>
      </c>
      <c r="BD1275" s="61" t="b">
        <v>0</v>
      </c>
      <c r="BH1275" s="47" t="str">
        <f t="shared" si="39"/>
        <v>SGCC</v>
      </c>
      <c r="BI1275" s="47" t="str">
        <f t="shared" si="38"/>
        <v>Z08</v>
      </c>
      <c r="BJ1275" s="47">
        <v>1219</v>
      </c>
    </row>
    <row r="1276" spans="1:62" hidden="1">
      <c r="A1276" s="61" t="b">
        <v>0</v>
      </c>
      <c r="B1276" s="62">
        <v>13885</v>
      </c>
      <c r="C1276" s="61" t="s">
        <v>1702</v>
      </c>
      <c r="D1276" s="61" t="s">
        <v>7713</v>
      </c>
      <c r="E1276" s="61" t="s">
        <v>7729</v>
      </c>
      <c r="F1276" s="61" t="s">
        <v>6271</v>
      </c>
      <c r="G1276" s="62" t="s">
        <v>1702</v>
      </c>
      <c r="H1276" s="61" t="s">
        <v>223</v>
      </c>
      <c r="I1276" s="61" t="s">
        <v>1675</v>
      </c>
      <c r="J1276" s="61" t="s">
        <v>6454</v>
      </c>
      <c r="K1276" s="61" t="s">
        <v>7729</v>
      </c>
      <c r="L1276" s="61" t="s">
        <v>2032</v>
      </c>
      <c r="M1276" s="61" t="s">
        <v>1894</v>
      </c>
      <c r="N1276" s="61" t="s">
        <v>1702</v>
      </c>
      <c r="O1276" s="61" t="s">
        <v>1947</v>
      </c>
      <c r="P1276" s="61">
        <v>0.6</v>
      </c>
      <c r="Q1276" s="61">
        <v>310.89999999999998</v>
      </c>
      <c r="R1276" s="61">
        <v>784.2</v>
      </c>
      <c r="S1276" s="61" t="s">
        <v>4051</v>
      </c>
      <c r="T1276" s="61" t="s">
        <v>3613</v>
      </c>
      <c r="U1276" s="61" t="s">
        <v>2041</v>
      </c>
      <c r="V1276" s="61" t="s">
        <v>7723</v>
      </c>
      <c r="W1276" s="61" t="s">
        <v>1938</v>
      </c>
      <c r="X1276" s="61" t="s">
        <v>1447</v>
      </c>
      <c r="Y1276" s="61" t="s">
        <v>6394</v>
      </c>
      <c r="Z1276" s="62">
        <v>244</v>
      </c>
      <c r="AA1276" s="61">
        <v>295</v>
      </c>
      <c r="AB1276" s="62">
        <v>244</v>
      </c>
      <c r="AC1276" s="61">
        <v>295</v>
      </c>
      <c r="AD1276" s="62">
        <v>244</v>
      </c>
      <c r="AE1276" s="61">
        <v>295</v>
      </c>
      <c r="AF1276" s="61" t="s">
        <v>2892</v>
      </c>
      <c r="AG1276" s="61" t="s">
        <v>1959</v>
      </c>
      <c r="AH1276" s="61" t="s">
        <v>1702</v>
      </c>
      <c r="AI1276" s="61">
        <v>0</v>
      </c>
      <c r="AJ1276" s="61" t="s">
        <v>6730</v>
      </c>
      <c r="AK1276" s="62">
        <v>2026</v>
      </c>
      <c r="AL1276" s="62">
        <v>5</v>
      </c>
      <c r="AM1276" s="62">
        <v>0</v>
      </c>
      <c r="AN1276" s="62">
        <v>0</v>
      </c>
      <c r="AO1276" s="62">
        <v>5</v>
      </c>
      <c r="AP1276" s="61" t="s">
        <v>223</v>
      </c>
      <c r="AQ1276" s="61" t="s">
        <v>1221</v>
      </c>
      <c r="AR1276" s="61" t="s">
        <v>3613</v>
      </c>
      <c r="AS1276" s="61" t="s">
        <v>7716</v>
      </c>
      <c r="AT1276" s="61" t="s">
        <v>1702</v>
      </c>
      <c r="AU1276" s="61" t="b">
        <v>0</v>
      </c>
      <c r="AV1276" s="61" t="b">
        <v>0</v>
      </c>
      <c r="AW1276" s="61" t="s">
        <v>1702</v>
      </c>
      <c r="AX1276" s="61" t="s">
        <v>1702</v>
      </c>
      <c r="AY1276" s="61">
        <v>0</v>
      </c>
      <c r="AZ1276" s="61">
        <v>0</v>
      </c>
      <c r="BA1276" s="61">
        <v>0</v>
      </c>
      <c r="BB1276" s="61" t="s">
        <v>6619</v>
      </c>
      <c r="BC1276" s="61">
        <v>2</v>
      </c>
      <c r="BD1276" s="61" t="b">
        <v>0</v>
      </c>
      <c r="BH1276" s="47" t="str">
        <f t="shared" si="39"/>
        <v>SGCC</v>
      </c>
      <c r="BI1276" s="47" t="str">
        <f t="shared" si="38"/>
        <v>Z08</v>
      </c>
      <c r="BJ1276" s="47">
        <v>1219</v>
      </c>
    </row>
    <row r="1277" spans="1:62" hidden="1">
      <c r="A1277" s="61" t="b">
        <v>0</v>
      </c>
      <c r="B1277" s="62">
        <v>13886</v>
      </c>
      <c r="C1277" s="61" t="s">
        <v>1702</v>
      </c>
      <c r="D1277" s="61" t="s">
        <v>7713</v>
      </c>
      <c r="E1277" s="61" t="s">
        <v>7730</v>
      </c>
      <c r="F1277" s="61" t="s">
        <v>1702</v>
      </c>
      <c r="G1277" s="62" t="s">
        <v>1702</v>
      </c>
      <c r="H1277" s="61" t="s">
        <v>1702</v>
      </c>
      <c r="I1277" s="61" t="s">
        <v>1675</v>
      </c>
      <c r="J1277" s="61" t="s">
        <v>6454</v>
      </c>
      <c r="K1277" s="61" t="s">
        <v>7730</v>
      </c>
      <c r="L1277" s="61" t="s">
        <v>2032</v>
      </c>
      <c r="M1277" s="61" t="s">
        <v>1894</v>
      </c>
      <c r="N1277" s="61" t="s">
        <v>1702</v>
      </c>
      <c r="O1277" s="61" t="s">
        <v>1947</v>
      </c>
      <c r="P1277" s="61">
        <v>0.6</v>
      </c>
      <c r="Q1277" s="61">
        <v>150</v>
      </c>
      <c r="R1277" s="61">
        <v>0</v>
      </c>
      <c r="S1277" s="61" t="s">
        <v>7731</v>
      </c>
      <c r="T1277" s="61" t="s">
        <v>7731</v>
      </c>
      <c r="U1277" s="61" t="s">
        <v>2041</v>
      </c>
      <c r="V1277" s="61" t="s">
        <v>7732</v>
      </c>
      <c r="W1277" s="61" t="s">
        <v>1938</v>
      </c>
      <c r="X1277" s="61" t="s">
        <v>1447</v>
      </c>
      <c r="Y1277" s="61" t="s">
        <v>6394</v>
      </c>
      <c r="Z1277" s="62">
        <v>1</v>
      </c>
      <c r="AA1277" s="61">
        <v>624</v>
      </c>
      <c r="AB1277" s="62">
        <v>1</v>
      </c>
      <c r="AC1277" s="61">
        <v>624</v>
      </c>
      <c r="AD1277" s="62">
        <v>1</v>
      </c>
      <c r="AE1277" s="61">
        <v>624</v>
      </c>
      <c r="AF1277" s="61" t="s">
        <v>4760</v>
      </c>
      <c r="AG1277" s="61" t="s">
        <v>1959</v>
      </c>
      <c r="AH1277" s="61" t="s">
        <v>1702</v>
      </c>
      <c r="AI1277" s="61">
        <v>0</v>
      </c>
      <c r="AJ1277" s="61" t="s">
        <v>6836</v>
      </c>
      <c r="AK1277" s="62">
        <v>2026</v>
      </c>
      <c r="AL1277" s="62">
        <v>5</v>
      </c>
      <c r="AM1277" s="62">
        <v>0</v>
      </c>
      <c r="AN1277" s="62">
        <v>0</v>
      </c>
      <c r="AO1277" s="62">
        <v>7</v>
      </c>
      <c r="AP1277" s="61" t="s">
        <v>1702</v>
      </c>
      <c r="AQ1277" s="61" t="s">
        <v>1702</v>
      </c>
      <c r="AR1277" s="61" t="s">
        <v>1702</v>
      </c>
      <c r="AS1277" s="61" t="s">
        <v>7716</v>
      </c>
      <c r="AT1277" s="61" t="s">
        <v>1702</v>
      </c>
      <c r="AU1277" s="61" t="b">
        <v>0</v>
      </c>
      <c r="AV1277" s="61" t="b">
        <v>0</v>
      </c>
      <c r="AW1277" s="61" t="s">
        <v>1702</v>
      </c>
      <c r="AX1277" s="61" t="s">
        <v>1702</v>
      </c>
      <c r="AY1277" s="61">
        <v>0</v>
      </c>
      <c r="AZ1277" s="61">
        <v>0</v>
      </c>
      <c r="BA1277" s="61">
        <v>0</v>
      </c>
      <c r="BB1277" s="61" t="s">
        <v>6619</v>
      </c>
      <c r="BC1277" s="61">
        <v>2</v>
      </c>
      <c r="BD1277" s="61" t="b">
        <v>0</v>
      </c>
      <c r="BH1277" s="47" t="str">
        <f t="shared" si="39"/>
        <v>SGCC</v>
      </c>
      <c r="BI1277" s="47" t="str">
        <f t="shared" si="38"/>
        <v>Z08</v>
      </c>
      <c r="BJ1277" s="47">
        <v>1219</v>
      </c>
    </row>
    <row r="1278" spans="1:62" hidden="1">
      <c r="A1278" s="61" t="b">
        <v>0</v>
      </c>
      <c r="B1278" s="62">
        <v>13887</v>
      </c>
      <c r="C1278" s="61" t="s">
        <v>7733</v>
      </c>
      <c r="D1278" s="61" t="s">
        <v>7713</v>
      </c>
      <c r="E1278" s="61" t="s">
        <v>7734</v>
      </c>
      <c r="F1278" s="61" t="s">
        <v>6253</v>
      </c>
      <c r="G1278" s="62" t="s">
        <v>1702</v>
      </c>
      <c r="H1278" s="61" t="s">
        <v>1115</v>
      </c>
      <c r="I1278" s="61" t="s">
        <v>1675</v>
      </c>
      <c r="J1278" s="61" t="s">
        <v>6454</v>
      </c>
      <c r="K1278" s="61" t="s">
        <v>7734</v>
      </c>
      <c r="L1278" s="61" t="s">
        <v>2032</v>
      </c>
      <c r="M1278" s="61" t="s">
        <v>1894</v>
      </c>
      <c r="N1278" s="61" t="s">
        <v>1702</v>
      </c>
      <c r="O1278" s="61" t="s">
        <v>1947</v>
      </c>
      <c r="P1278" s="61">
        <v>0.6</v>
      </c>
      <c r="Q1278" s="61">
        <v>129</v>
      </c>
      <c r="R1278" s="61">
        <v>0</v>
      </c>
      <c r="S1278" s="61" t="s">
        <v>7735</v>
      </c>
      <c r="T1278" s="61" t="s">
        <v>7735</v>
      </c>
      <c r="U1278" s="61" t="s">
        <v>2041</v>
      </c>
      <c r="V1278" s="61" t="s">
        <v>7721</v>
      </c>
      <c r="W1278" s="61" t="s">
        <v>1938</v>
      </c>
      <c r="X1278" s="61" t="s">
        <v>1447</v>
      </c>
      <c r="Y1278" s="61" t="s">
        <v>6394</v>
      </c>
      <c r="Z1278" s="62">
        <v>1</v>
      </c>
      <c r="AA1278" s="61">
        <v>415</v>
      </c>
      <c r="AB1278" s="62">
        <v>1</v>
      </c>
      <c r="AC1278" s="61">
        <v>0</v>
      </c>
      <c r="AD1278" s="62">
        <v>1</v>
      </c>
      <c r="AE1278" s="61">
        <v>415</v>
      </c>
      <c r="AF1278" s="61" t="s">
        <v>2062</v>
      </c>
      <c r="AG1278" s="61" t="s">
        <v>1958</v>
      </c>
      <c r="AH1278" s="61" t="s">
        <v>1702</v>
      </c>
      <c r="AI1278" s="61">
        <v>0</v>
      </c>
      <c r="AJ1278" s="61" t="s">
        <v>6755</v>
      </c>
      <c r="AK1278" s="62">
        <v>2026</v>
      </c>
      <c r="AL1278" s="62">
        <v>5</v>
      </c>
      <c r="AM1278" s="62">
        <v>0</v>
      </c>
      <c r="AN1278" s="62">
        <v>0</v>
      </c>
      <c r="AO1278" s="62">
        <v>6</v>
      </c>
      <c r="AP1278" s="61" t="s">
        <v>1115</v>
      </c>
      <c r="AQ1278" s="61" t="s">
        <v>1221</v>
      </c>
      <c r="AR1278" s="61" t="s">
        <v>6358</v>
      </c>
      <c r="AS1278" s="61" t="s">
        <v>7716</v>
      </c>
      <c r="AT1278" s="61" t="s">
        <v>1702</v>
      </c>
      <c r="AU1278" s="61" t="b">
        <v>0</v>
      </c>
      <c r="AV1278" s="61" t="b">
        <v>0</v>
      </c>
      <c r="AW1278" s="61" t="s">
        <v>1702</v>
      </c>
      <c r="AX1278" s="61" t="s">
        <v>1702</v>
      </c>
      <c r="AY1278" s="61">
        <v>0</v>
      </c>
      <c r="AZ1278" s="61">
        <v>0</v>
      </c>
      <c r="BA1278" s="61">
        <v>0</v>
      </c>
      <c r="BB1278" s="61" t="s">
        <v>6619</v>
      </c>
      <c r="BC1278" s="61">
        <v>2</v>
      </c>
      <c r="BD1278" s="61" t="b">
        <v>0</v>
      </c>
      <c r="BH1278" s="47" t="str">
        <f t="shared" si="39"/>
        <v>SGCC</v>
      </c>
      <c r="BI1278" s="47" t="str">
        <f t="shared" si="38"/>
        <v>Z08</v>
      </c>
      <c r="BJ1278" s="47">
        <v>1219</v>
      </c>
    </row>
    <row r="1279" spans="1:62" hidden="1">
      <c r="A1279" s="61" t="b">
        <v>0</v>
      </c>
      <c r="B1279" s="62">
        <v>13888</v>
      </c>
      <c r="C1279" s="61" t="s">
        <v>1702</v>
      </c>
      <c r="D1279" s="61" t="s">
        <v>7713</v>
      </c>
      <c r="E1279" s="61" t="s">
        <v>7736</v>
      </c>
      <c r="F1279" s="61" t="s">
        <v>6224</v>
      </c>
      <c r="G1279" s="62" t="s">
        <v>1702</v>
      </c>
      <c r="H1279" s="61" t="s">
        <v>1138</v>
      </c>
      <c r="I1279" s="61" t="s">
        <v>1675</v>
      </c>
      <c r="J1279" s="61" t="s">
        <v>6454</v>
      </c>
      <c r="K1279" s="61" t="s">
        <v>7736</v>
      </c>
      <c r="L1279" s="61" t="s">
        <v>2032</v>
      </c>
      <c r="M1279" s="61" t="s">
        <v>1894</v>
      </c>
      <c r="N1279" s="61" t="s">
        <v>1702</v>
      </c>
      <c r="O1279" s="61" t="s">
        <v>1947</v>
      </c>
      <c r="P1279" s="61">
        <v>0.6</v>
      </c>
      <c r="Q1279" s="61">
        <v>321</v>
      </c>
      <c r="R1279" s="61">
        <v>450</v>
      </c>
      <c r="S1279" s="61" t="s">
        <v>2199</v>
      </c>
      <c r="T1279" s="61" t="s">
        <v>1702</v>
      </c>
      <c r="U1279" s="61" t="s">
        <v>2041</v>
      </c>
      <c r="V1279" s="61" t="s">
        <v>7715</v>
      </c>
      <c r="W1279" s="61" t="s">
        <v>1938</v>
      </c>
      <c r="X1279" s="61" t="s">
        <v>1447</v>
      </c>
      <c r="Y1279" s="61" t="s">
        <v>6394</v>
      </c>
      <c r="Z1279" s="62">
        <v>135</v>
      </c>
      <c r="AA1279" s="61">
        <v>64</v>
      </c>
      <c r="AB1279" s="62">
        <v>135</v>
      </c>
      <c r="AC1279" s="61">
        <v>64</v>
      </c>
      <c r="AD1279" s="62">
        <v>135</v>
      </c>
      <c r="AE1279" s="61">
        <v>64</v>
      </c>
      <c r="AF1279" s="61" t="s">
        <v>2724</v>
      </c>
      <c r="AG1279" s="61" t="s">
        <v>1959</v>
      </c>
      <c r="AH1279" s="61" t="s">
        <v>1702</v>
      </c>
      <c r="AI1279" s="61">
        <v>0</v>
      </c>
      <c r="AJ1279" s="61" t="s">
        <v>6730</v>
      </c>
      <c r="AK1279" s="62">
        <v>2026</v>
      </c>
      <c r="AL1279" s="62">
        <v>5</v>
      </c>
      <c r="AM1279" s="62">
        <v>0</v>
      </c>
      <c r="AN1279" s="62">
        <v>0</v>
      </c>
      <c r="AO1279" s="62">
        <v>5</v>
      </c>
      <c r="AP1279" s="61" t="s">
        <v>1138</v>
      </c>
      <c r="AQ1279" s="61" t="s">
        <v>1221</v>
      </c>
      <c r="AR1279" s="61" t="s">
        <v>2201</v>
      </c>
      <c r="AS1279" s="61" t="s">
        <v>7716</v>
      </c>
      <c r="AT1279" s="61" t="s">
        <v>1702</v>
      </c>
      <c r="AU1279" s="61" t="b">
        <v>0</v>
      </c>
      <c r="AV1279" s="61" t="b">
        <v>0</v>
      </c>
      <c r="AW1279" s="61" t="s">
        <v>1702</v>
      </c>
      <c r="AX1279" s="61" t="s">
        <v>1702</v>
      </c>
      <c r="AY1279" s="61">
        <v>0</v>
      </c>
      <c r="AZ1279" s="61">
        <v>0</v>
      </c>
      <c r="BA1279" s="61">
        <v>0</v>
      </c>
      <c r="BB1279" s="61" t="s">
        <v>6619</v>
      </c>
      <c r="BC1279" s="61">
        <v>2</v>
      </c>
      <c r="BD1279" s="61" t="b">
        <v>0</v>
      </c>
      <c r="BH1279" s="47" t="str">
        <f t="shared" si="39"/>
        <v>SGCC</v>
      </c>
      <c r="BI1279" s="47" t="str">
        <f t="shared" si="38"/>
        <v>Z08</v>
      </c>
      <c r="BJ1279" s="47">
        <v>1219</v>
      </c>
    </row>
    <row r="1280" spans="1:62" hidden="1">
      <c r="A1280" s="61" t="b">
        <v>0</v>
      </c>
      <c r="B1280" s="62">
        <v>13889</v>
      </c>
      <c r="C1280" s="61" t="s">
        <v>7737</v>
      </c>
      <c r="D1280" s="61" t="s">
        <v>7713</v>
      </c>
      <c r="E1280" s="61" t="s">
        <v>7738</v>
      </c>
      <c r="F1280" s="61" t="s">
        <v>6256</v>
      </c>
      <c r="G1280" s="62" t="s">
        <v>1702</v>
      </c>
      <c r="H1280" s="61" t="s">
        <v>1628</v>
      </c>
      <c r="I1280" s="61" t="s">
        <v>1675</v>
      </c>
      <c r="J1280" s="61" t="s">
        <v>6454</v>
      </c>
      <c r="K1280" s="61" t="s">
        <v>7738</v>
      </c>
      <c r="L1280" s="61" t="s">
        <v>2032</v>
      </c>
      <c r="M1280" s="61" t="s">
        <v>1894</v>
      </c>
      <c r="N1280" s="61" t="s">
        <v>1702</v>
      </c>
      <c r="O1280" s="61" t="s">
        <v>1947</v>
      </c>
      <c r="P1280" s="61">
        <v>0.6</v>
      </c>
      <c r="Q1280" s="61">
        <v>340</v>
      </c>
      <c r="R1280" s="61">
        <v>590</v>
      </c>
      <c r="S1280" s="61" t="s">
        <v>2598</v>
      </c>
      <c r="T1280" s="61" t="s">
        <v>1702</v>
      </c>
      <c r="U1280" s="61" t="s">
        <v>2041</v>
      </c>
      <c r="V1280" s="61" t="s">
        <v>7739</v>
      </c>
      <c r="W1280" s="61" t="s">
        <v>1938</v>
      </c>
      <c r="X1280" s="61" t="s">
        <v>1447</v>
      </c>
      <c r="Y1280" s="61" t="s">
        <v>6394</v>
      </c>
      <c r="Z1280" s="62">
        <v>413</v>
      </c>
      <c r="AA1280" s="61">
        <v>402</v>
      </c>
      <c r="AB1280" s="62">
        <v>413</v>
      </c>
      <c r="AC1280" s="61">
        <v>0</v>
      </c>
      <c r="AD1280" s="62">
        <v>413</v>
      </c>
      <c r="AE1280" s="61">
        <v>402</v>
      </c>
      <c r="AF1280" s="61" t="s">
        <v>3881</v>
      </c>
      <c r="AG1280" s="61" t="s">
        <v>1958</v>
      </c>
      <c r="AH1280" s="61" t="s">
        <v>1702</v>
      </c>
      <c r="AI1280" s="61">
        <v>0</v>
      </c>
      <c r="AJ1280" s="61" t="s">
        <v>6780</v>
      </c>
      <c r="AK1280" s="62">
        <v>2026</v>
      </c>
      <c r="AL1280" s="62">
        <v>5</v>
      </c>
      <c r="AM1280" s="62">
        <v>0</v>
      </c>
      <c r="AN1280" s="62">
        <v>0</v>
      </c>
      <c r="AO1280" s="62">
        <v>4</v>
      </c>
      <c r="AP1280" s="61" t="s">
        <v>1628</v>
      </c>
      <c r="AQ1280" s="61" t="s">
        <v>1221</v>
      </c>
      <c r="AR1280" s="61" t="s">
        <v>6331</v>
      </c>
      <c r="AS1280" s="61" t="s">
        <v>7716</v>
      </c>
      <c r="AT1280" s="61" t="s">
        <v>1702</v>
      </c>
      <c r="AU1280" s="61" t="b">
        <v>0</v>
      </c>
      <c r="AV1280" s="61" t="b">
        <v>0</v>
      </c>
      <c r="AW1280" s="61" t="s">
        <v>1702</v>
      </c>
      <c r="AX1280" s="61" t="s">
        <v>1702</v>
      </c>
      <c r="AY1280" s="61">
        <v>0</v>
      </c>
      <c r="AZ1280" s="61">
        <v>0</v>
      </c>
      <c r="BA1280" s="61">
        <v>0</v>
      </c>
      <c r="BB1280" s="61" t="s">
        <v>6619</v>
      </c>
      <c r="BC1280" s="61">
        <v>2</v>
      </c>
      <c r="BD1280" s="61" t="b">
        <v>0</v>
      </c>
      <c r="BH1280" s="47" t="str">
        <f t="shared" si="39"/>
        <v>SGCC</v>
      </c>
      <c r="BI1280" s="47" t="str">
        <f t="shared" si="38"/>
        <v>Z08</v>
      </c>
      <c r="BJ1280" s="47">
        <v>1219</v>
      </c>
    </row>
    <row r="1281" spans="1:62" hidden="1">
      <c r="A1281" s="61" t="b">
        <v>0</v>
      </c>
      <c r="B1281" s="62">
        <v>13890</v>
      </c>
      <c r="C1281" s="61" t="s">
        <v>1702</v>
      </c>
      <c r="D1281" s="61" t="s">
        <v>7740</v>
      </c>
      <c r="E1281" s="61" t="s">
        <v>7741</v>
      </c>
      <c r="F1281" s="61" t="s">
        <v>1702</v>
      </c>
      <c r="G1281" s="62" t="s">
        <v>1702</v>
      </c>
      <c r="H1281" s="61" t="s">
        <v>1702</v>
      </c>
      <c r="I1281" s="61" t="s">
        <v>1675</v>
      </c>
      <c r="J1281" s="61" t="s">
        <v>6451</v>
      </c>
      <c r="K1281" s="61" t="s">
        <v>7741</v>
      </c>
      <c r="L1281" s="61" t="s">
        <v>2032</v>
      </c>
      <c r="M1281" s="61" t="s">
        <v>1894</v>
      </c>
      <c r="N1281" s="61" t="s">
        <v>1702</v>
      </c>
      <c r="O1281" s="61" t="s">
        <v>1947</v>
      </c>
      <c r="P1281" s="61">
        <v>0.6</v>
      </c>
      <c r="Q1281" s="61">
        <v>280</v>
      </c>
      <c r="R1281" s="61">
        <v>0</v>
      </c>
      <c r="S1281" s="61" t="s">
        <v>7742</v>
      </c>
      <c r="T1281" s="61" t="s">
        <v>7742</v>
      </c>
      <c r="U1281" s="61" t="s">
        <v>2041</v>
      </c>
      <c r="V1281" s="61" t="s">
        <v>7743</v>
      </c>
      <c r="W1281" s="61" t="s">
        <v>1938</v>
      </c>
      <c r="X1281" s="61" t="s">
        <v>1447</v>
      </c>
      <c r="Y1281" s="61" t="s">
        <v>6394</v>
      </c>
      <c r="Z1281" s="62">
        <v>1</v>
      </c>
      <c r="AA1281" s="61">
        <v>226</v>
      </c>
      <c r="AB1281" s="62">
        <v>1</v>
      </c>
      <c r="AC1281" s="61">
        <v>226</v>
      </c>
      <c r="AD1281" s="62">
        <v>1</v>
      </c>
      <c r="AE1281" s="61">
        <v>226</v>
      </c>
      <c r="AF1281" s="61" t="s">
        <v>6964</v>
      </c>
      <c r="AG1281" s="61" t="s">
        <v>1958</v>
      </c>
      <c r="AH1281" s="61" t="s">
        <v>1702</v>
      </c>
      <c r="AI1281" s="61">
        <v>0</v>
      </c>
      <c r="AJ1281" s="61" t="s">
        <v>6836</v>
      </c>
      <c r="AK1281" s="62">
        <v>2026</v>
      </c>
      <c r="AL1281" s="62">
        <v>5</v>
      </c>
      <c r="AM1281" s="62">
        <v>0</v>
      </c>
      <c r="AN1281" s="62">
        <v>0</v>
      </c>
      <c r="AO1281" s="62">
        <v>7</v>
      </c>
      <c r="AP1281" s="61" t="s">
        <v>1702</v>
      </c>
      <c r="AQ1281" s="61" t="s">
        <v>1702</v>
      </c>
      <c r="AR1281" s="61" t="s">
        <v>1702</v>
      </c>
      <c r="AS1281" s="61" t="s">
        <v>6615</v>
      </c>
      <c r="AT1281" s="61" t="s">
        <v>1702</v>
      </c>
      <c r="AU1281" s="61" t="b">
        <v>0</v>
      </c>
      <c r="AV1281" s="61" t="b">
        <v>0</v>
      </c>
      <c r="AW1281" s="61" t="s">
        <v>1702</v>
      </c>
      <c r="AX1281" s="61" t="s">
        <v>1702</v>
      </c>
      <c r="AY1281" s="61">
        <v>0</v>
      </c>
      <c r="AZ1281" s="61">
        <v>0</v>
      </c>
      <c r="BA1281" s="61">
        <v>0</v>
      </c>
      <c r="BB1281" s="61" t="s">
        <v>6619</v>
      </c>
      <c r="BC1281" s="61">
        <v>2</v>
      </c>
      <c r="BD1281" s="61" t="b">
        <v>0</v>
      </c>
      <c r="BH1281" s="47" t="str">
        <f t="shared" si="39"/>
        <v>SGCC</v>
      </c>
      <c r="BI1281" s="47" t="str">
        <f t="shared" si="38"/>
        <v>Z08</v>
      </c>
      <c r="BJ1281" s="47">
        <v>1219</v>
      </c>
    </row>
    <row r="1282" spans="1:62" hidden="1">
      <c r="A1282" s="61" t="b">
        <v>0</v>
      </c>
      <c r="B1282" s="62">
        <v>13891</v>
      </c>
      <c r="C1282" s="61" t="s">
        <v>1702</v>
      </c>
      <c r="D1282" s="61" t="s">
        <v>7740</v>
      </c>
      <c r="E1282" s="61" t="s">
        <v>7744</v>
      </c>
      <c r="F1282" s="61" t="s">
        <v>1702</v>
      </c>
      <c r="G1282" s="62" t="s">
        <v>1702</v>
      </c>
      <c r="H1282" s="61" t="s">
        <v>1702</v>
      </c>
      <c r="I1282" s="61" t="s">
        <v>1675</v>
      </c>
      <c r="J1282" s="61" t="s">
        <v>6451</v>
      </c>
      <c r="K1282" s="61" t="s">
        <v>7745</v>
      </c>
      <c r="L1282" s="61" t="s">
        <v>2032</v>
      </c>
      <c r="M1282" s="61" t="s">
        <v>1894</v>
      </c>
      <c r="N1282" s="61" t="s">
        <v>1702</v>
      </c>
      <c r="O1282" s="61" t="s">
        <v>1947</v>
      </c>
      <c r="P1282" s="61">
        <v>0.6</v>
      </c>
      <c r="Q1282" s="61">
        <v>280</v>
      </c>
      <c r="R1282" s="61">
        <v>0</v>
      </c>
      <c r="S1282" s="61" t="s">
        <v>7742</v>
      </c>
      <c r="T1282" s="61" t="s">
        <v>7742</v>
      </c>
      <c r="U1282" s="61" t="s">
        <v>2041</v>
      </c>
      <c r="V1282" s="61" t="s">
        <v>7746</v>
      </c>
      <c r="W1282" s="61" t="s">
        <v>1938</v>
      </c>
      <c r="X1282" s="61" t="s">
        <v>1447</v>
      </c>
      <c r="Y1282" s="61" t="s">
        <v>6394</v>
      </c>
      <c r="Z1282" s="62">
        <v>1</v>
      </c>
      <c r="AA1282" s="61">
        <v>1382</v>
      </c>
      <c r="AB1282" s="62">
        <v>1</v>
      </c>
      <c r="AC1282" s="61">
        <v>1382</v>
      </c>
      <c r="AD1282" s="62">
        <v>1</v>
      </c>
      <c r="AE1282" s="61">
        <v>1382</v>
      </c>
      <c r="AF1282" s="61" t="s">
        <v>2996</v>
      </c>
      <c r="AG1282" s="61" t="s">
        <v>3734</v>
      </c>
      <c r="AH1282" s="61" t="s">
        <v>7747</v>
      </c>
      <c r="AI1282" s="61">
        <v>0</v>
      </c>
      <c r="AJ1282" s="61" t="s">
        <v>6836</v>
      </c>
      <c r="AK1282" s="62">
        <v>2026</v>
      </c>
      <c r="AL1282" s="62">
        <v>5</v>
      </c>
      <c r="AM1282" s="62">
        <v>0</v>
      </c>
      <c r="AN1282" s="62">
        <v>0</v>
      </c>
      <c r="AO1282" s="62">
        <v>7</v>
      </c>
      <c r="AP1282" s="61" t="s">
        <v>1702</v>
      </c>
      <c r="AQ1282" s="61" t="s">
        <v>1702</v>
      </c>
      <c r="AR1282" s="61" t="s">
        <v>1702</v>
      </c>
      <c r="AS1282" s="61" t="s">
        <v>6615</v>
      </c>
      <c r="AT1282" s="61" t="s">
        <v>1702</v>
      </c>
      <c r="AU1282" s="61" t="b">
        <v>0</v>
      </c>
      <c r="AV1282" s="61" t="b">
        <v>0</v>
      </c>
      <c r="AW1282" s="61" t="s">
        <v>1702</v>
      </c>
      <c r="AX1282" s="61" t="s">
        <v>1702</v>
      </c>
      <c r="AY1282" s="61">
        <v>0</v>
      </c>
      <c r="AZ1282" s="61">
        <v>0</v>
      </c>
      <c r="BA1282" s="61">
        <v>0</v>
      </c>
      <c r="BB1282" s="61" t="s">
        <v>6619</v>
      </c>
      <c r="BC1282" s="61">
        <v>2</v>
      </c>
      <c r="BD1282" s="61" t="b">
        <v>0</v>
      </c>
      <c r="BH1282" s="47" t="str">
        <f t="shared" si="39"/>
        <v>SGCC</v>
      </c>
      <c r="BI1282" s="47" t="str">
        <f t="shared" si="38"/>
        <v>Z08</v>
      </c>
      <c r="BJ1282" s="47">
        <v>1219</v>
      </c>
    </row>
    <row r="1283" spans="1:62" hidden="1">
      <c r="A1283" s="61" t="b">
        <v>0</v>
      </c>
      <c r="B1283" s="62">
        <v>13892</v>
      </c>
      <c r="C1283" s="61" t="s">
        <v>1702</v>
      </c>
      <c r="D1283" s="61" t="s">
        <v>7740</v>
      </c>
      <c r="E1283" s="61" t="s">
        <v>7748</v>
      </c>
      <c r="F1283" s="61" t="s">
        <v>6271</v>
      </c>
      <c r="G1283" s="62" t="s">
        <v>1702</v>
      </c>
      <c r="H1283" s="61" t="s">
        <v>223</v>
      </c>
      <c r="I1283" s="61" t="s">
        <v>1675</v>
      </c>
      <c r="J1283" s="61" t="s">
        <v>6451</v>
      </c>
      <c r="K1283" s="61" t="s">
        <v>7748</v>
      </c>
      <c r="L1283" s="61" t="s">
        <v>2032</v>
      </c>
      <c r="M1283" s="61" t="s">
        <v>1894</v>
      </c>
      <c r="N1283" s="61" t="s">
        <v>1702</v>
      </c>
      <c r="O1283" s="61" t="s">
        <v>1947</v>
      </c>
      <c r="P1283" s="61">
        <v>0.6</v>
      </c>
      <c r="Q1283" s="61">
        <v>310.89999999999998</v>
      </c>
      <c r="R1283" s="61">
        <v>0</v>
      </c>
      <c r="S1283" s="61" t="s">
        <v>7749</v>
      </c>
      <c r="T1283" s="61" t="s">
        <v>7749</v>
      </c>
      <c r="U1283" s="61" t="s">
        <v>2041</v>
      </c>
      <c r="V1283" s="61" t="s">
        <v>7750</v>
      </c>
      <c r="W1283" s="61" t="s">
        <v>1938</v>
      </c>
      <c r="X1283" s="61" t="s">
        <v>1447</v>
      </c>
      <c r="Y1283" s="61" t="s">
        <v>6394</v>
      </c>
      <c r="Z1283" s="62">
        <v>1</v>
      </c>
      <c r="AA1283" s="61">
        <v>848</v>
      </c>
      <c r="AB1283" s="62">
        <v>1</v>
      </c>
      <c r="AC1283" s="61">
        <v>848</v>
      </c>
      <c r="AD1283" s="62">
        <v>1</v>
      </c>
      <c r="AE1283" s="61">
        <v>848</v>
      </c>
      <c r="AF1283" s="61" t="s">
        <v>2996</v>
      </c>
      <c r="AG1283" s="61" t="s">
        <v>1958</v>
      </c>
      <c r="AH1283" s="61" t="s">
        <v>1702</v>
      </c>
      <c r="AI1283" s="61">
        <v>0</v>
      </c>
      <c r="AJ1283" s="61" t="s">
        <v>6836</v>
      </c>
      <c r="AK1283" s="62">
        <v>2026</v>
      </c>
      <c r="AL1283" s="62">
        <v>5</v>
      </c>
      <c r="AM1283" s="62">
        <v>0</v>
      </c>
      <c r="AN1283" s="62">
        <v>0</v>
      </c>
      <c r="AO1283" s="62">
        <v>7</v>
      </c>
      <c r="AP1283" s="61" t="s">
        <v>223</v>
      </c>
      <c r="AQ1283" s="61" t="s">
        <v>1221</v>
      </c>
      <c r="AR1283" s="61" t="s">
        <v>3613</v>
      </c>
      <c r="AS1283" s="61" t="s">
        <v>6615</v>
      </c>
      <c r="AT1283" s="61" t="s">
        <v>1702</v>
      </c>
      <c r="AU1283" s="61" t="b">
        <v>0</v>
      </c>
      <c r="AV1283" s="61" t="b">
        <v>0</v>
      </c>
      <c r="AW1283" s="61" t="s">
        <v>1702</v>
      </c>
      <c r="AX1283" s="61" t="s">
        <v>1702</v>
      </c>
      <c r="AY1283" s="61">
        <v>0</v>
      </c>
      <c r="AZ1283" s="61">
        <v>0</v>
      </c>
      <c r="BA1283" s="61">
        <v>0</v>
      </c>
      <c r="BB1283" s="61" t="s">
        <v>6619</v>
      </c>
      <c r="BC1283" s="61">
        <v>2</v>
      </c>
      <c r="BD1283" s="61" t="b">
        <v>0</v>
      </c>
      <c r="BH1283" s="47" t="str">
        <f t="shared" si="39"/>
        <v>SGCC</v>
      </c>
      <c r="BI1283" s="47" t="str">
        <f t="shared" si="38"/>
        <v>Z08</v>
      </c>
      <c r="BJ1283" s="47">
        <v>1219</v>
      </c>
    </row>
    <row r="1284" spans="1:62" hidden="1">
      <c r="A1284" s="61" t="b">
        <v>0</v>
      </c>
      <c r="B1284" s="62">
        <v>13893</v>
      </c>
      <c r="C1284" s="61" t="s">
        <v>1702</v>
      </c>
      <c r="D1284" s="61" t="s">
        <v>6636</v>
      </c>
      <c r="E1284" s="61" t="s">
        <v>7751</v>
      </c>
      <c r="F1284" s="61" t="s">
        <v>6286</v>
      </c>
      <c r="G1284" s="62" t="s">
        <v>1702</v>
      </c>
      <c r="H1284" s="61" t="s">
        <v>144</v>
      </c>
      <c r="I1284" s="61" t="s">
        <v>1675</v>
      </c>
      <c r="J1284" s="61" t="s">
        <v>6637</v>
      </c>
      <c r="K1284" s="61" t="s">
        <v>7752</v>
      </c>
      <c r="L1284" s="61" t="s">
        <v>2032</v>
      </c>
      <c r="M1284" s="61" t="s">
        <v>1894</v>
      </c>
      <c r="N1284" s="61" t="s">
        <v>1702</v>
      </c>
      <c r="O1284" s="61" t="s">
        <v>1947</v>
      </c>
      <c r="P1284" s="61">
        <v>0.6</v>
      </c>
      <c r="Q1284" s="61">
        <v>415</v>
      </c>
      <c r="R1284" s="61">
        <v>1301</v>
      </c>
      <c r="S1284" s="61" t="s">
        <v>2418</v>
      </c>
      <c r="T1284" s="61" t="s">
        <v>2418</v>
      </c>
      <c r="U1284" s="61" t="s">
        <v>2041</v>
      </c>
      <c r="V1284" s="61" t="s">
        <v>7753</v>
      </c>
      <c r="W1284" s="61" t="s">
        <v>1938</v>
      </c>
      <c r="X1284" s="61" t="s">
        <v>1447</v>
      </c>
      <c r="Y1284" s="61" t="s">
        <v>6394</v>
      </c>
      <c r="Z1284" s="62">
        <v>200</v>
      </c>
      <c r="AA1284" s="61">
        <v>514</v>
      </c>
      <c r="AB1284" s="62">
        <v>200</v>
      </c>
      <c r="AC1284" s="61">
        <v>514</v>
      </c>
      <c r="AD1284" s="62">
        <v>200</v>
      </c>
      <c r="AE1284" s="61">
        <v>514</v>
      </c>
      <c r="AF1284" s="61" t="s">
        <v>2367</v>
      </c>
      <c r="AG1284" s="61" t="s">
        <v>3734</v>
      </c>
      <c r="AH1284" s="61" t="s">
        <v>7754</v>
      </c>
      <c r="AI1284" s="61">
        <v>0</v>
      </c>
      <c r="AJ1284" s="61" t="s">
        <v>6751</v>
      </c>
      <c r="AK1284" s="62">
        <v>2026</v>
      </c>
      <c r="AL1284" s="62">
        <v>5</v>
      </c>
      <c r="AM1284" s="62">
        <v>0</v>
      </c>
      <c r="AN1284" s="62">
        <v>0</v>
      </c>
      <c r="AO1284" s="62">
        <v>2</v>
      </c>
      <c r="AP1284" s="61" t="s">
        <v>144</v>
      </c>
      <c r="AQ1284" s="61" t="s">
        <v>1221</v>
      </c>
      <c r="AR1284" s="61" t="s">
        <v>2421</v>
      </c>
      <c r="AS1284" s="61" t="s">
        <v>6623</v>
      </c>
      <c r="AT1284" s="61" t="s">
        <v>1702</v>
      </c>
      <c r="AU1284" s="61" t="b">
        <v>0</v>
      </c>
      <c r="AV1284" s="61" t="b">
        <v>0</v>
      </c>
      <c r="AW1284" s="61" t="s">
        <v>1702</v>
      </c>
      <c r="AX1284" s="61" t="s">
        <v>1702</v>
      </c>
      <c r="AY1284" s="61">
        <v>0</v>
      </c>
      <c r="AZ1284" s="61">
        <v>0</v>
      </c>
      <c r="BA1284" s="61">
        <v>0</v>
      </c>
      <c r="BB1284" s="61" t="s">
        <v>6619</v>
      </c>
      <c r="BC1284" s="61">
        <v>2</v>
      </c>
      <c r="BD1284" s="61" t="b">
        <v>0</v>
      </c>
      <c r="BH1284" s="47" t="str">
        <f t="shared" si="39"/>
        <v>SGCC</v>
      </c>
      <c r="BI1284" s="47" t="str">
        <f t="shared" si="38"/>
        <v>Z08</v>
      </c>
      <c r="BJ1284" s="47">
        <v>1219</v>
      </c>
    </row>
    <row r="1285" spans="1:62" hidden="1">
      <c r="A1285" s="61" t="b">
        <v>0</v>
      </c>
      <c r="B1285" s="62">
        <v>13894</v>
      </c>
      <c r="C1285" s="61" t="s">
        <v>1702</v>
      </c>
      <c r="D1285" s="61" t="s">
        <v>6636</v>
      </c>
      <c r="E1285" s="61" t="s">
        <v>7755</v>
      </c>
      <c r="F1285" s="61" t="s">
        <v>6286</v>
      </c>
      <c r="G1285" s="62" t="s">
        <v>1702</v>
      </c>
      <c r="H1285" s="61" t="s">
        <v>144</v>
      </c>
      <c r="I1285" s="61" t="s">
        <v>1675</v>
      </c>
      <c r="J1285" s="61" t="s">
        <v>6637</v>
      </c>
      <c r="K1285" s="61" t="s">
        <v>7756</v>
      </c>
      <c r="L1285" s="61" t="s">
        <v>2032</v>
      </c>
      <c r="M1285" s="61" t="s">
        <v>1894</v>
      </c>
      <c r="N1285" s="61" t="s">
        <v>1702</v>
      </c>
      <c r="O1285" s="61" t="s">
        <v>1947</v>
      </c>
      <c r="P1285" s="61">
        <v>0.6</v>
      </c>
      <c r="Q1285" s="61">
        <v>415</v>
      </c>
      <c r="R1285" s="61">
        <v>1301</v>
      </c>
      <c r="S1285" s="61" t="s">
        <v>2418</v>
      </c>
      <c r="T1285" s="61" t="s">
        <v>2418</v>
      </c>
      <c r="U1285" s="61" t="s">
        <v>2041</v>
      </c>
      <c r="V1285" s="61" t="s">
        <v>7753</v>
      </c>
      <c r="W1285" s="61" t="s">
        <v>1938</v>
      </c>
      <c r="X1285" s="61" t="s">
        <v>1447</v>
      </c>
      <c r="Y1285" s="61" t="s">
        <v>6394</v>
      </c>
      <c r="Z1285" s="62">
        <v>200</v>
      </c>
      <c r="AA1285" s="61">
        <v>514</v>
      </c>
      <c r="AB1285" s="62">
        <v>200</v>
      </c>
      <c r="AC1285" s="61">
        <v>514</v>
      </c>
      <c r="AD1285" s="62">
        <v>200</v>
      </c>
      <c r="AE1285" s="61">
        <v>514</v>
      </c>
      <c r="AF1285" s="61" t="s">
        <v>2367</v>
      </c>
      <c r="AG1285" s="61" t="s">
        <v>3734</v>
      </c>
      <c r="AH1285" s="61" t="s">
        <v>7754</v>
      </c>
      <c r="AI1285" s="61">
        <v>0</v>
      </c>
      <c r="AJ1285" s="61" t="s">
        <v>6751</v>
      </c>
      <c r="AK1285" s="62">
        <v>2026</v>
      </c>
      <c r="AL1285" s="62">
        <v>5</v>
      </c>
      <c r="AM1285" s="62">
        <v>0</v>
      </c>
      <c r="AN1285" s="62">
        <v>0</v>
      </c>
      <c r="AO1285" s="62">
        <v>2</v>
      </c>
      <c r="AP1285" s="61" t="s">
        <v>144</v>
      </c>
      <c r="AQ1285" s="61" t="s">
        <v>1221</v>
      </c>
      <c r="AR1285" s="61" t="s">
        <v>2421</v>
      </c>
      <c r="AS1285" s="61" t="s">
        <v>6623</v>
      </c>
      <c r="AT1285" s="61" t="s">
        <v>1702</v>
      </c>
      <c r="AU1285" s="61" t="b">
        <v>0</v>
      </c>
      <c r="AV1285" s="61" t="b">
        <v>0</v>
      </c>
      <c r="AW1285" s="61" t="s">
        <v>1702</v>
      </c>
      <c r="AX1285" s="61" t="s">
        <v>1702</v>
      </c>
      <c r="AY1285" s="61">
        <v>0</v>
      </c>
      <c r="AZ1285" s="61">
        <v>0</v>
      </c>
      <c r="BA1285" s="61">
        <v>0</v>
      </c>
      <c r="BB1285" s="61" t="s">
        <v>6619</v>
      </c>
      <c r="BC1285" s="61">
        <v>2</v>
      </c>
      <c r="BD1285" s="61" t="b">
        <v>0</v>
      </c>
      <c r="BH1285" s="47" t="str">
        <f t="shared" si="39"/>
        <v>SGCC</v>
      </c>
      <c r="BI1285" s="47" t="str">
        <f t="shared" si="38"/>
        <v>Z08</v>
      </c>
      <c r="BJ1285" s="47">
        <v>1219</v>
      </c>
    </row>
    <row r="1286" spans="1:62" hidden="1">
      <c r="A1286" s="61" t="b">
        <v>0</v>
      </c>
      <c r="B1286" s="62">
        <v>13895</v>
      </c>
      <c r="C1286" s="61" t="s">
        <v>1702</v>
      </c>
      <c r="D1286" s="61" t="s">
        <v>6636</v>
      </c>
      <c r="E1286" s="61" t="s">
        <v>7757</v>
      </c>
      <c r="F1286" s="61" t="s">
        <v>6286</v>
      </c>
      <c r="G1286" s="62" t="s">
        <v>1702</v>
      </c>
      <c r="H1286" s="61" t="s">
        <v>144</v>
      </c>
      <c r="I1286" s="61" t="s">
        <v>1675</v>
      </c>
      <c r="J1286" s="61" t="s">
        <v>6637</v>
      </c>
      <c r="K1286" s="61" t="s">
        <v>7757</v>
      </c>
      <c r="L1286" s="61" t="s">
        <v>2032</v>
      </c>
      <c r="M1286" s="61" t="s">
        <v>1894</v>
      </c>
      <c r="N1286" s="61" t="s">
        <v>1702</v>
      </c>
      <c r="O1286" s="61" t="s">
        <v>1947</v>
      </c>
      <c r="P1286" s="61">
        <v>0.6</v>
      </c>
      <c r="Q1286" s="61">
        <v>415</v>
      </c>
      <c r="R1286" s="61">
        <v>1301</v>
      </c>
      <c r="S1286" s="61" t="s">
        <v>2418</v>
      </c>
      <c r="T1286" s="61" t="s">
        <v>2418</v>
      </c>
      <c r="U1286" s="61" t="s">
        <v>2041</v>
      </c>
      <c r="V1286" s="61" t="s">
        <v>7753</v>
      </c>
      <c r="W1286" s="61" t="s">
        <v>1938</v>
      </c>
      <c r="X1286" s="61" t="s">
        <v>1447</v>
      </c>
      <c r="Y1286" s="61" t="s">
        <v>6394</v>
      </c>
      <c r="Z1286" s="62">
        <v>200</v>
      </c>
      <c r="AA1286" s="61">
        <v>514</v>
      </c>
      <c r="AB1286" s="62">
        <v>200</v>
      </c>
      <c r="AC1286" s="61">
        <v>514</v>
      </c>
      <c r="AD1286" s="62">
        <v>200</v>
      </c>
      <c r="AE1286" s="61">
        <v>514</v>
      </c>
      <c r="AF1286" s="61" t="s">
        <v>2367</v>
      </c>
      <c r="AG1286" s="61" t="s">
        <v>1959</v>
      </c>
      <c r="AH1286" s="61" t="s">
        <v>1702</v>
      </c>
      <c r="AI1286" s="61">
        <v>0</v>
      </c>
      <c r="AJ1286" s="61" t="s">
        <v>6751</v>
      </c>
      <c r="AK1286" s="62">
        <v>2026</v>
      </c>
      <c r="AL1286" s="62">
        <v>5</v>
      </c>
      <c r="AM1286" s="62">
        <v>0</v>
      </c>
      <c r="AN1286" s="62">
        <v>0</v>
      </c>
      <c r="AO1286" s="62">
        <v>2</v>
      </c>
      <c r="AP1286" s="61" t="s">
        <v>144</v>
      </c>
      <c r="AQ1286" s="61" t="s">
        <v>1221</v>
      </c>
      <c r="AR1286" s="61" t="s">
        <v>2421</v>
      </c>
      <c r="AS1286" s="61" t="s">
        <v>6623</v>
      </c>
      <c r="AT1286" s="61" t="s">
        <v>1702</v>
      </c>
      <c r="AU1286" s="61" t="b">
        <v>0</v>
      </c>
      <c r="AV1286" s="61" t="b">
        <v>0</v>
      </c>
      <c r="AW1286" s="61" t="s">
        <v>1702</v>
      </c>
      <c r="AX1286" s="61" t="s">
        <v>1702</v>
      </c>
      <c r="AY1286" s="61">
        <v>0</v>
      </c>
      <c r="AZ1286" s="61">
        <v>0</v>
      </c>
      <c r="BA1286" s="61">
        <v>0</v>
      </c>
      <c r="BB1286" s="61" t="s">
        <v>6619</v>
      </c>
      <c r="BC1286" s="61">
        <v>2</v>
      </c>
      <c r="BD1286" s="61" t="b">
        <v>0</v>
      </c>
      <c r="BH1286" s="47" t="str">
        <f t="shared" ref="BH1286:BH1349" si="40">LEFT(O1286,4)</f>
        <v>SGCC</v>
      </c>
      <c r="BI1286" s="47" t="str">
        <f t="shared" ref="BI1286:BI1348" si="41">RIGHT(O1286,3)</f>
        <v>Z08</v>
      </c>
      <c r="BJ1286" s="47">
        <v>1219</v>
      </c>
    </row>
    <row r="1287" spans="1:62" hidden="1">
      <c r="A1287" s="61" t="b">
        <v>0</v>
      </c>
      <c r="B1287" s="62">
        <v>13896</v>
      </c>
      <c r="C1287" s="61" t="s">
        <v>1702</v>
      </c>
      <c r="D1287" s="61" t="s">
        <v>6636</v>
      </c>
      <c r="E1287" s="61" t="s">
        <v>7758</v>
      </c>
      <c r="F1287" s="61" t="s">
        <v>6286</v>
      </c>
      <c r="G1287" s="62" t="s">
        <v>1702</v>
      </c>
      <c r="H1287" s="61" t="s">
        <v>144</v>
      </c>
      <c r="I1287" s="61" t="s">
        <v>1675</v>
      </c>
      <c r="J1287" s="61" t="s">
        <v>6637</v>
      </c>
      <c r="K1287" s="61" t="s">
        <v>7758</v>
      </c>
      <c r="L1287" s="61" t="s">
        <v>2032</v>
      </c>
      <c r="M1287" s="61" t="s">
        <v>1894</v>
      </c>
      <c r="N1287" s="61" t="s">
        <v>1702</v>
      </c>
      <c r="O1287" s="61" t="s">
        <v>1947</v>
      </c>
      <c r="P1287" s="61">
        <v>0.6</v>
      </c>
      <c r="Q1287" s="61">
        <v>415</v>
      </c>
      <c r="R1287" s="61">
        <v>1301</v>
      </c>
      <c r="S1287" s="61" t="s">
        <v>2418</v>
      </c>
      <c r="T1287" s="61" t="s">
        <v>2418</v>
      </c>
      <c r="U1287" s="61" t="s">
        <v>2041</v>
      </c>
      <c r="V1287" s="61" t="s">
        <v>7753</v>
      </c>
      <c r="W1287" s="61" t="s">
        <v>1938</v>
      </c>
      <c r="X1287" s="61" t="s">
        <v>1447</v>
      </c>
      <c r="Y1287" s="61" t="s">
        <v>6394</v>
      </c>
      <c r="Z1287" s="62">
        <v>109</v>
      </c>
      <c r="AA1287" s="61">
        <v>280</v>
      </c>
      <c r="AB1287" s="62">
        <v>109</v>
      </c>
      <c r="AC1287" s="61">
        <v>280</v>
      </c>
      <c r="AD1287" s="62">
        <v>109</v>
      </c>
      <c r="AE1287" s="61">
        <v>280</v>
      </c>
      <c r="AF1287" s="61" t="s">
        <v>2367</v>
      </c>
      <c r="AG1287" s="61" t="s">
        <v>1959</v>
      </c>
      <c r="AH1287" s="61" t="s">
        <v>1702</v>
      </c>
      <c r="AI1287" s="61">
        <v>0</v>
      </c>
      <c r="AJ1287" s="61" t="s">
        <v>6751</v>
      </c>
      <c r="AK1287" s="62">
        <v>2026</v>
      </c>
      <c r="AL1287" s="62">
        <v>5</v>
      </c>
      <c r="AM1287" s="62">
        <v>0</v>
      </c>
      <c r="AN1287" s="62">
        <v>0</v>
      </c>
      <c r="AO1287" s="62">
        <v>2</v>
      </c>
      <c r="AP1287" s="61" t="s">
        <v>144</v>
      </c>
      <c r="AQ1287" s="61" t="s">
        <v>1221</v>
      </c>
      <c r="AR1287" s="61" t="s">
        <v>2421</v>
      </c>
      <c r="AS1287" s="61" t="s">
        <v>6623</v>
      </c>
      <c r="AT1287" s="61" t="s">
        <v>1702</v>
      </c>
      <c r="AU1287" s="61" t="b">
        <v>0</v>
      </c>
      <c r="AV1287" s="61" t="b">
        <v>0</v>
      </c>
      <c r="AW1287" s="61" t="s">
        <v>1702</v>
      </c>
      <c r="AX1287" s="61" t="s">
        <v>1702</v>
      </c>
      <c r="AY1287" s="61">
        <v>0</v>
      </c>
      <c r="AZ1287" s="61">
        <v>0</v>
      </c>
      <c r="BA1287" s="61">
        <v>0</v>
      </c>
      <c r="BB1287" s="61" t="s">
        <v>6619</v>
      </c>
      <c r="BC1287" s="61">
        <v>2</v>
      </c>
      <c r="BD1287" s="61" t="b">
        <v>0</v>
      </c>
      <c r="BH1287" s="47" t="str">
        <f t="shared" si="40"/>
        <v>SGCC</v>
      </c>
      <c r="BI1287" s="47" t="str">
        <f t="shared" si="41"/>
        <v>Z08</v>
      </c>
      <c r="BJ1287" s="47">
        <v>1219</v>
      </c>
    </row>
    <row r="1288" spans="1:62" hidden="1">
      <c r="A1288" s="61" t="b">
        <v>0</v>
      </c>
      <c r="B1288" s="62">
        <v>13897</v>
      </c>
      <c r="C1288" s="61" t="s">
        <v>7759</v>
      </c>
      <c r="D1288" s="61" t="s">
        <v>6636</v>
      </c>
      <c r="E1288" s="61" t="s">
        <v>7760</v>
      </c>
      <c r="F1288" s="61" t="s">
        <v>1702</v>
      </c>
      <c r="G1288" s="62" t="s">
        <v>1702</v>
      </c>
      <c r="H1288" s="61" t="s">
        <v>1702</v>
      </c>
      <c r="I1288" s="61" t="s">
        <v>1675</v>
      </c>
      <c r="J1288" s="61" t="s">
        <v>6637</v>
      </c>
      <c r="K1288" s="61" t="s">
        <v>7760</v>
      </c>
      <c r="L1288" s="61" t="s">
        <v>2032</v>
      </c>
      <c r="M1288" s="61" t="s">
        <v>1894</v>
      </c>
      <c r="N1288" s="61" t="s">
        <v>1702</v>
      </c>
      <c r="O1288" s="61" t="s">
        <v>1947</v>
      </c>
      <c r="P1288" s="61">
        <v>0.6</v>
      </c>
      <c r="Q1288" s="61">
        <v>800</v>
      </c>
      <c r="R1288" s="61">
        <v>0</v>
      </c>
      <c r="S1288" s="61" t="s">
        <v>7761</v>
      </c>
      <c r="T1288" s="61" t="s">
        <v>7761</v>
      </c>
      <c r="U1288" s="61" t="s">
        <v>2041</v>
      </c>
      <c r="V1288" s="61" t="s">
        <v>7762</v>
      </c>
      <c r="W1288" s="61" t="s">
        <v>1938</v>
      </c>
      <c r="X1288" s="61" t="s">
        <v>1447</v>
      </c>
      <c r="Y1288" s="61" t="s">
        <v>6394</v>
      </c>
      <c r="Z1288" s="62">
        <v>1</v>
      </c>
      <c r="AA1288" s="61">
        <v>3546</v>
      </c>
      <c r="AB1288" s="62">
        <v>1</v>
      </c>
      <c r="AC1288" s="61">
        <v>0</v>
      </c>
      <c r="AD1288" s="62">
        <v>1</v>
      </c>
      <c r="AE1288" s="61">
        <v>3546</v>
      </c>
      <c r="AF1288" s="61" t="s">
        <v>7763</v>
      </c>
      <c r="AG1288" s="61" t="s">
        <v>1958</v>
      </c>
      <c r="AH1288" s="61" t="s">
        <v>7764</v>
      </c>
      <c r="AI1288" s="61">
        <v>0</v>
      </c>
      <c r="AJ1288" s="61" t="s">
        <v>6228</v>
      </c>
      <c r="AK1288" s="62">
        <v>2026</v>
      </c>
      <c r="AL1288" s="62">
        <v>5</v>
      </c>
      <c r="AM1288" s="62">
        <v>0</v>
      </c>
      <c r="AN1288" s="62">
        <v>0</v>
      </c>
      <c r="AO1288" s="62">
        <v>3</v>
      </c>
      <c r="AP1288" s="61" t="s">
        <v>1702</v>
      </c>
      <c r="AQ1288" s="61" t="s">
        <v>1702</v>
      </c>
      <c r="AR1288" s="61" t="s">
        <v>1702</v>
      </c>
      <c r="AS1288" s="61" t="s">
        <v>6623</v>
      </c>
      <c r="AT1288" s="61" t="s">
        <v>1702</v>
      </c>
      <c r="AU1288" s="61" t="b">
        <v>0</v>
      </c>
      <c r="AV1288" s="61" t="b">
        <v>0</v>
      </c>
      <c r="AW1288" s="61" t="s">
        <v>1702</v>
      </c>
      <c r="AX1288" s="61" t="s">
        <v>1702</v>
      </c>
      <c r="AY1288" s="61">
        <v>0</v>
      </c>
      <c r="AZ1288" s="61">
        <v>0</v>
      </c>
      <c r="BA1288" s="61">
        <v>0</v>
      </c>
      <c r="BB1288" s="61" t="s">
        <v>6619</v>
      </c>
      <c r="BC1288" s="61">
        <v>2</v>
      </c>
      <c r="BD1288" s="61" t="b">
        <v>0</v>
      </c>
      <c r="BH1288" s="47" t="str">
        <f t="shared" si="40"/>
        <v>SGCC</v>
      </c>
      <c r="BI1288" s="47" t="str">
        <f t="shared" si="41"/>
        <v>Z08</v>
      </c>
      <c r="BJ1288" s="47">
        <v>1219</v>
      </c>
    </row>
    <row r="1289" spans="1:62" hidden="1">
      <c r="A1289" s="61" t="b">
        <v>0</v>
      </c>
      <c r="B1289" s="62">
        <v>13898</v>
      </c>
      <c r="C1289" s="61" t="s">
        <v>1702</v>
      </c>
      <c r="D1289" s="61" t="s">
        <v>6639</v>
      </c>
      <c r="E1289" s="61" t="s">
        <v>7765</v>
      </c>
      <c r="F1289" s="61" t="s">
        <v>6286</v>
      </c>
      <c r="G1289" s="62" t="s">
        <v>1702</v>
      </c>
      <c r="H1289" s="61" t="s">
        <v>144</v>
      </c>
      <c r="I1289" s="61" t="s">
        <v>1675</v>
      </c>
      <c r="J1289" s="61" t="s">
        <v>6640</v>
      </c>
      <c r="K1289" s="61" t="s">
        <v>7765</v>
      </c>
      <c r="L1289" s="61" t="s">
        <v>2032</v>
      </c>
      <c r="M1289" s="61" t="s">
        <v>1894</v>
      </c>
      <c r="N1289" s="61" t="s">
        <v>1702</v>
      </c>
      <c r="O1289" s="61" t="s">
        <v>1947</v>
      </c>
      <c r="P1289" s="61">
        <v>0.6</v>
      </c>
      <c r="Q1289" s="61">
        <v>415</v>
      </c>
      <c r="R1289" s="61">
        <v>1301</v>
      </c>
      <c r="S1289" s="61" t="s">
        <v>2418</v>
      </c>
      <c r="T1289" s="61" t="s">
        <v>2418</v>
      </c>
      <c r="U1289" s="61" t="s">
        <v>2041</v>
      </c>
      <c r="V1289" s="61" t="s">
        <v>7766</v>
      </c>
      <c r="W1289" s="61" t="s">
        <v>1938</v>
      </c>
      <c r="X1289" s="61" t="s">
        <v>1447</v>
      </c>
      <c r="Y1289" s="61" t="s">
        <v>6394</v>
      </c>
      <c r="Z1289" s="62">
        <v>200</v>
      </c>
      <c r="AA1289" s="61">
        <v>512</v>
      </c>
      <c r="AB1289" s="62">
        <v>200</v>
      </c>
      <c r="AC1289" s="61">
        <v>512</v>
      </c>
      <c r="AD1289" s="62">
        <v>200</v>
      </c>
      <c r="AE1289" s="61">
        <v>512</v>
      </c>
      <c r="AF1289" s="61" t="s">
        <v>2367</v>
      </c>
      <c r="AG1289" s="61" t="s">
        <v>1959</v>
      </c>
      <c r="AH1289" s="61" t="s">
        <v>1702</v>
      </c>
      <c r="AI1289" s="61">
        <v>0</v>
      </c>
      <c r="AJ1289" s="61" t="s">
        <v>6780</v>
      </c>
      <c r="AK1289" s="62">
        <v>2026</v>
      </c>
      <c r="AL1289" s="62">
        <v>5</v>
      </c>
      <c r="AM1289" s="62">
        <v>0</v>
      </c>
      <c r="AN1289" s="62">
        <v>0</v>
      </c>
      <c r="AO1289" s="62">
        <v>4</v>
      </c>
      <c r="AP1289" s="61" t="s">
        <v>144</v>
      </c>
      <c r="AQ1289" s="61" t="s">
        <v>1221</v>
      </c>
      <c r="AR1289" s="61" t="s">
        <v>2421</v>
      </c>
      <c r="AS1289" s="61" t="s">
        <v>6641</v>
      </c>
      <c r="AT1289" s="61" t="s">
        <v>1702</v>
      </c>
      <c r="AU1289" s="61" t="b">
        <v>0</v>
      </c>
      <c r="AV1289" s="61" t="b">
        <v>0</v>
      </c>
      <c r="AW1289" s="61" t="s">
        <v>1702</v>
      </c>
      <c r="AX1289" s="61" t="s">
        <v>1702</v>
      </c>
      <c r="AY1289" s="61">
        <v>0</v>
      </c>
      <c r="AZ1289" s="61">
        <v>0</v>
      </c>
      <c r="BA1289" s="61">
        <v>0</v>
      </c>
      <c r="BB1289" s="61" t="s">
        <v>6619</v>
      </c>
      <c r="BC1289" s="61">
        <v>2</v>
      </c>
      <c r="BD1289" s="61" t="b">
        <v>0</v>
      </c>
      <c r="BH1289" s="47" t="str">
        <f t="shared" si="40"/>
        <v>SGCC</v>
      </c>
      <c r="BI1289" s="47" t="str">
        <f t="shared" si="41"/>
        <v>Z08</v>
      </c>
      <c r="BJ1289" s="47">
        <v>1219</v>
      </c>
    </row>
    <row r="1290" spans="1:62" hidden="1">
      <c r="A1290" s="61" t="b">
        <v>0</v>
      </c>
      <c r="B1290" s="62">
        <v>13899</v>
      </c>
      <c r="C1290" s="61" t="s">
        <v>1702</v>
      </c>
      <c r="D1290" s="61" t="s">
        <v>6639</v>
      </c>
      <c r="E1290" s="61" t="s">
        <v>7767</v>
      </c>
      <c r="F1290" s="61" t="s">
        <v>6286</v>
      </c>
      <c r="G1290" s="62" t="s">
        <v>1702</v>
      </c>
      <c r="H1290" s="61" t="s">
        <v>144</v>
      </c>
      <c r="I1290" s="61" t="s">
        <v>1675</v>
      </c>
      <c r="J1290" s="61" t="s">
        <v>6640</v>
      </c>
      <c r="K1290" s="61" t="s">
        <v>7767</v>
      </c>
      <c r="L1290" s="61" t="s">
        <v>2032</v>
      </c>
      <c r="M1290" s="61" t="s">
        <v>1894</v>
      </c>
      <c r="N1290" s="61" t="s">
        <v>1702</v>
      </c>
      <c r="O1290" s="61" t="s">
        <v>1947</v>
      </c>
      <c r="P1290" s="61">
        <v>0.6</v>
      </c>
      <c r="Q1290" s="61">
        <v>415</v>
      </c>
      <c r="R1290" s="61">
        <v>1301</v>
      </c>
      <c r="S1290" s="61" t="s">
        <v>2418</v>
      </c>
      <c r="T1290" s="61" t="s">
        <v>2418</v>
      </c>
      <c r="U1290" s="61" t="s">
        <v>2041</v>
      </c>
      <c r="V1290" s="61" t="s">
        <v>7766</v>
      </c>
      <c r="W1290" s="61" t="s">
        <v>1938</v>
      </c>
      <c r="X1290" s="61" t="s">
        <v>1447</v>
      </c>
      <c r="Y1290" s="61" t="s">
        <v>6394</v>
      </c>
      <c r="Z1290" s="62">
        <v>67</v>
      </c>
      <c r="AA1290" s="61">
        <v>172</v>
      </c>
      <c r="AB1290" s="62">
        <v>67</v>
      </c>
      <c r="AC1290" s="61">
        <v>172</v>
      </c>
      <c r="AD1290" s="62">
        <v>67</v>
      </c>
      <c r="AE1290" s="61">
        <v>172</v>
      </c>
      <c r="AF1290" s="61" t="s">
        <v>2367</v>
      </c>
      <c r="AG1290" s="61" t="s">
        <v>1959</v>
      </c>
      <c r="AH1290" s="61" t="s">
        <v>1702</v>
      </c>
      <c r="AI1290" s="61">
        <v>0</v>
      </c>
      <c r="AJ1290" s="61" t="s">
        <v>6780</v>
      </c>
      <c r="AK1290" s="62">
        <v>2026</v>
      </c>
      <c r="AL1290" s="62">
        <v>5</v>
      </c>
      <c r="AM1290" s="62">
        <v>0</v>
      </c>
      <c r="AN1290" s="62">
        <v>0</v>
      </c>
      <c r="AO1290" s="62">
        <v>4</v>
      </c>
      <c r="AP1290" s="61" t="s">
        <v>144</v>
      </c>
      <c r="AQ1290" s="61" t="s">
        <v>1221</v>
      </c>
      <c r="AR1290" s="61" t="s">
        <v>2421</v>
      </c>
      <c r="AS1290" s="61" t="s">
        <v>6641</v>
      </c>
      <c r="AT1290" s="61" t="s">
        <v>1702</v>
      </c>
      <c r="AU1290" s="61" t="b">
        <v>0</v>
      </c>
      <c r="AV1290" s="61" t="b">
        <v>0</v>
      </c>
      <c r="AW1290" s="61" t="s">
        <v>1702</v>
      </c>
      <c r="AX1290" s="61" t="s">
        <v>1702</v>
      </c>
      <c r="AY1290" s="61">
        <v>0</v>
      </c>
      <c r="AZ1290" s="61">
        <v>0</v>
      </c>
      <c r="BA1290" s="61">
        <v>0</v>
      </c>
      <c r="BB1290" s="61" t="s">
        <v>6619</v>
      </c>
      <c r="BC1290" s="61">
        <v>2</v>
      </c>
      <c r="BD1290" s="61" t="b">
        <v>0</v>
      </c>
      <c r="BH1290" s="47" t="str">
        <f t="shared" si="40"/>
        <v>SGCC</v>
      </c>
      <c r="BI1290" s="47" t="str">
        <f t="shared" si="41"/>
        <v>Z08</v>
      </c>
      <c r="BJ1290" s="47">
        <v>1219</v>
      </c>
    </row>
    <row r="1291" spans="1:62" hidden="1">
      <c r="A1291" s="61" t="b">
        <v>0</v>
      </c>
      <c r="B1291" s="62">
        <v>13900</v>
      </c>
      <c r="C1291" s="61" t="s">
        <v>1702</v>
      </c>
      <c r="D1291" s="61" t="s">
        <v>6639</v>
      </c>
      <c r="E1291" s="61" t="s">
        <v>7768</v>
      </c>
      <c r="F1291" s="61" t="s">
        <v>6286</v>
      </c>
      <c r="G1291" s="62" t="s">
        <v>1702</v>
      </c>
      <c r="H1291" s="61" t="s">
        <v>146</v>
      </c>
      <c r="I1291" s="61" t="s">
        <v>1675</v>
      </c>
      <c r="J1291" s="61" t="s">
        <v>6640</v>
      </c>
      <c r="K1291" s="61" t="s">
        <v>7768</v>
      </c>
      <c r="L1291" s="61" t="s">
        <v>2032</v>
      </c>
      <c r="M1291" s="61" t="s">
        <v>1894</v>
      </c>
      <c r="N1291" s="61" t="s">
        <v>1702</v>
      </c>
      <c r="O1291" s="61" t="s">
        <v>1947</v>
      </c>
      <c r="P1291" s="61">
        <v>0.6</v>
      </c>
      <c r="Q1291" s="61">
        <v>415</v>
      </c>
      <c r="R1291" s="61">
        <v>1301</v>
      </c>
      <c r="S1291" s="61" t="s">
        <v>2418</v>
      </c>
      <c r="T1291" s="61" t="s">
        <v>2418</v>
      </c>
      <c r="U1291" s="61" t="s">
        <v>2041</v>
      </c>
      <c r="V1291" s="61" t="s">
        <v>7766</v>
      </c>
      <c r="W1291" s="61" t="s">
        <v>1938</v>
      </c>
      <c r="X1291" s="61" t="s">
        <v>1447</v>
      </c>
      <c r="Y1291" s="61" t="s">
        <v>6394</v>
      </c>
      <c r="Z1291" s="62">
        <v>159</v>
      </c>
      <c r="AA1291" s="61">
        <v>408</v>
      </c>
      <c r="AB1291" s="62">
        <v>159</v>
      </c>
      <c r="AC1291" s="61">
        <v>408</v>
      </c>
      <c r="AD1291" s="62">
        <v>159</v>
      </c>
      <c r="AE1291" s="61">
        <v>408</v>
      </c>
      <c r="AF1291" s="61" t="s">
        <v>2367</v>
      </c>
      <c r="AG1291" s="61" t="s">
        <v>1959</v>
      </c>
      <c r="AH1291" s="61" t="s">
        <v>1702</v>
      </c>
      <c r="AI1291" s="61">
        <v>0</v>
      </c>
      <c r="AJ1291" s="61" t="s">
        <v>6780</v>
      </c>
      <c r="AK1291" s="62">
        <v>2026</v>
      </c>
      <c r="AL1291" s="62">
        <v>5</v>
      </c>
      <c r="AM1291" s="62">
        <v>0</v>
      </c>
      <c r="AN1291" s="62">
        <v>0</v>
      </c>
      <c r="AO1291" s="62">
        <v>4</v>
      </c>
      <c r="AP1291" s="61" t="s">
        <v>146</v>
      </c>
      <c r="AQ1291" s="61" t="s">
        <v>1221</v>
      </c>
      <c r="AR1291" s="61" t="s">
        <v>2421</v>
      </c>
      <c r="AS1291" s="61" t="s">
        <v>6641</v>
      </c>
      <c r="AT1291" s="61" t="s">
        <v>1702</v>
      </c>
      <c r="AU1291" s="61" t="b">
        <v>0</v>
      </c>
      <c r="AV1291" s="61" t="b">
        <v>0</v>
      </c>
      <c r="AW1291" s="61" t="s">
        <v>1702</v>
      </c>
      <c r="AX1291" s="61" t="s">
        <v>1702</v>
      </c>
      <c r="AY1291" s="61">
        <v>0</v>
      </c>
      <c r="AZ1291" s="61">
        <v>0</v>
      </c>
      <c r="BA1291" s="61">
        <v>0</v>
      </c>
      <c r="BB1291" s="61" t="s">
        <v>6619</v>
      </c>
      <c r="BC1291" s="61">
        <v>2</v>
      </c>
      <c r="BD1291" s="61" t="b">
        <v>0</v>
      </c>
      <c r="BH1291" s="47" t="str">
        <f t="shared" si="40"/>
        <v>SGCC</v>
      </c>
      <c r="BI1291" s="47" t="str">
        <f t="shared" si="41"/>
        <v>Z08</v>
      </c>
      <c r="BJ1291" s="47">
        <v>1219</v>
      </c>
    </row>
    <row r="1292" spans="1:62" hidden="1">
      <c r="A1292" s="61" t="b">
        <v>0</v>
      </c>
      <c r="B1292" s="62">
        <v>13901</v>
      </c>
      <c r="C1292" s="61" t="s">
        <v>1702</v>
      </c>
      <c r="D1292" s="61" t="s">
        <v>6639</v>
      </c>
      <c r="E1292" s="61" t="s">
        <v>7769</v>
      </c>
      <c r="F1292" s="61" t="s">
        <v>1702</v>
      </c>
      <c r="G1292" s="62" t="s">
        <v>1702</v>
      </c>
      <c r="H1292" s="61" t="s">
        <v>1702</v>
      </c>
      <c r="I1292" s="61" t="s">
        <v>1675</v>
      </c>
      <c r="J1292" s="61" t="s">
        <v>6640</v>
      </c>
      <c r="K1292" s="61" t="s">
        <v>7769</v>
      </c>
      <c r="L1292" s="61" t="s">
        <v>2032</v>
      </c>
      <c r="M1292" s="61" t="s">
        <v>1894</v>
      </c>
      <c r="N1292" s="61" t="s">
        <v>1702</v>
      </c>
      <c r="O1292" s="61" t="s">
        <v>1947</v>
      </c>
      <c r="P1292" s="61">
        <v>0.6</v>
      </c>
      <c r="Q1292" s="61">
        <v>385</v>
      </c>
      <c r="R1292" s="61">
        <v>0</v>
      </c>
      <c r="S1292" s="61" t="s">
        <v>7770</v>
      </c>
      <c r="T1292" s="61" t="s">
        <v>7770</v>
      </c>
      <c r="U1292" s="61" t="s">
        <v>2041</v>
      </c>
      <c r="V1292" s="61" t="s">
        <v>7771</v>
      </c>
      <c r="W1292" s="61" t="s">
        <v>1938</v>
      </c>
      <c r="X1292" s="61" t="s">
        <v>1447</v>
      </c>
      <c r="Y1292" s="61" t="s">
        <v>6394</v>
      </c>
      <c r="Z1292" s="62">
        <v>1</v>
      </c>
      <c r="AA1292" s="61">
        <v>520</v>
      </c>
      <c r="AB1292" s="62">
        <v>1</v>
      </c>
      <c r="AC1292" s="61">
        <v>520</v>
      </c>
      <c r="AD1292" s="62">
        <v>1</v>
      </c>
      <c r="AE1292" s="61">
        <v>520</v>
      </c>
      <c r="AF1292" s="61" t="s">
        <v>2367</v>
      </c>
      <c r="AG1292" s="61" t="s">
        <v>1958</v>
      </c>
      <c r="AH1292" s="61" t="s">
        <v>1702</v>
      </c>
      <c r="AI1292" s="61">
        <v>0</v>
      </c>
      <c r="AJ1292" s="61" t="s">
        <v>6730</v>
      </c>
      <c r="AK1292" s="62">
        <v>2026</v>
      </c>
      <c r="AL1292" s="62">
        <v>5</v>
      </c>
      <c r="AM1292" s="62">
        <v>0</v>
      </c>
      <c r="AN1292" s="62">
        <v>0</v>
      </c>
      <c r="AO1292" s="62">
        <v>5</v>
      </c>
      <c r="AP1292" s="61" t="s">
        <v>1702</v>
      </c>
      <c r="AQ1292" s="61" t="s">
        <v>1702</v>
      </c>
      <c r="AR1292" s="61" t="s">
        <v>1702</v>
      </c>
      <c r="AS1292" s="61" t="s">
        <v>6641</v>
      </c>
      <c r="AT1292" s="61" t="s">
        <v>1702</v>
      </c>
      <c r="AU1292" s="61" t="b">
        <v>0</v>
      </c>
      <c r="AV1292" s="61" t="b">
        <v>0</v>
      </c>
      <c r="AW1292" s="61" t="s">
        <v>1702</v>
      </c>
      <c r="AX1292" s="61" t="s">
        <v>1702</v>
      </c>
      <c r="AY1292" s="61">
        <v>0</v>
      </c>
      <c r="AZ1292" s="61">
        <v>0</v>
      </c>
      <c r="BA1292" s="61">
        <v>0</v>
      </c>
      <c r="BB1292" s="61" t="s">
        <v>6619</v>
      </c>
      <c r="BC1292" s="61">
        <v>2</v>
      </c>
      <c r="BD1292" s="61" t="b">
        <v>0</v>
      </c>
      <c r="BH1292" s="47" t="str">
        <f t="shared" si="40"/>
        <v>SGCC</v>
      </c>
      <c r="BI1292" s="47" t="str">
        <f t="shared" si="41"/>
        <v>Z08</v>
      </c>
      <c r="BJ1292" s="47">
        <v>1219</v>
      </c>
    </row>
    <row r="1293" spans="1:62" hidden="1">
      <c r="A1293" s="61" t="b">
        <v>0</v>
      </c>
      <c r="B1293" s="62">
        <v>13908</v>
      </c>
      <c r="C1293" s="61" t="s">
        <v>1702</v>
      </c>
      <c r="D1293" s="61" t="s">
        <v>7772</v>
      </c>
      <c r="E1293" s="61" t="s">
        <v>7773</v>
      </c>
      <c r="F1293" s="61" t="s">
        <v>1702</v>
      </c>
      <c r="G1293" s="62" t="s">
        <v>1702</v>
      </c>
      <c r="H1293" s="61" t="s">
        <v>1702</v>
      </c>
      <c r="I1293" s="61" t="s">
        <v>1675</v>
      </c>
      <c r="J1293" s="61" t="s">
        <v>7774</v>
      </c>
      <c r="K1293" s="61" t="s">
        <v>7773</v>
      </c>
      <c r="L1293" s="61" t="s">
        <v>2032</v>
      </c>
      <c r="M1293" s="61" t="s">
        <v>1702</v>
      </c>
      <c r="N1293" s="61" t="s">
        <v>1702</v>
      </c>
      <c r="O1293" s="61" t="s">
        <v>1941</v>
      </c>
      <c r="P1293" s="61">
        <v>0.8</v>
      </c>
      <c r="Q1293" s="61">
        <v>19</v>
      </c>
      <c r="R1293" s="61">
        <v>0</v>
      </c>
      <c r="S1293" s="61" t="s">
        <v>7475</v>
      </c>
      <c r="T1293" s="61" t="s">
        <v>7475</v>
      </c>
      <c r="U1293" s="61" t="s">
        <v>2041</v>
      </c>
      <c r="V1293" s="61" t="s">
        <v>7775</v>
      </c>
      <c r="W1293" s="61" t="s">
        <v>1938</v>
      </c>
      <c r="X1293" s="61" t="s">
        <v>1447</v>
      </c>
      <c r="Y1293" s="61" t="s">
        <v>6394</v>
      </c>
      <c r="Z1293" s="62">
        <v>1</v>
      </c>
      <c r="AA1293" s="61">
        <v>25</v>
      </c>
      <c r="AB1293" s="62">
        <v>1</v>
      </c>
      <c r="AC1293" s="61">
        <v>25</v>
      </c>
      <c r="AD1293" s="62">
        <v>1</v>
      </c>
      <c r="AE1293" s="61">
        <v>25</v>
      </c>
      <c r="AF1293" s="61" t="s">
        <v>4284</v>
      </c>
      <c r="AG1293" s="61" t="s">
        <v>4581</v>
      </c>
      <c r="AH1293" s="61" t="s">
        <v>1702</v>
      </c>
      <c r="AI1293" s="61">
        <v>0</v>
      </c>
      <c r="AJ1293" s="61" t="s">
        <v>6751</v>
      </c>
      <c r="AK1293" s="62">
        <v>2026</v>
      </c>
      <c r="AL1293" s="62">
        <v>5</v>
      </c>
      <c r="AM1293" s="62">
        <v>0</v>
      </c>
      <c r="AN1293" s="62">
        <v>0</v>
      </c>
      <c r="AO1293" s="62">
        <v>2</v>
      </c>
      <c r="AP1293" s="61" t="s">
        <v>1702</v>
      </c>
      <c r="AQ1293" s="61" t="s">
        <v>1702</v>
      </c>
      <c r="AR1293" s="61" t="s">
        <v>1702</v>
      </c>
      <c r="AS1293" s="61" t="s">
        <v>6607</v>
      </c>
      <c r="AT1293" s="61" t="s">
        <v>1702</v>
      </c>
      <c r="AU1293" s="61" t="b">
        <v>0</v>
      </c>
      <c r="AV1293" s="61" t="b">
        <v>0</v>
      </c>
      <c r="AW1293" s="61" t="s">
        <v>1702</v>
      </c>
      <c r="AX1293" s="61" t="s">
        <v>1702</v>
      </c>
      <c r="AY1293" s="61">
        <v>0</v>
      </c>
      <c r="AZ1293" s="61">
        <v>0</v>
      </c>
      <c r="BA1293" s="61">
        <v>0</v>
      </c>
      <c r="BB1293" s="61" t="s">
        <v>4941</v>
      </c>
      <c r="BC1293" s="61">
        <v>7</v>
      </c>
      <c r="BD1293" s="61" t="b">
        <v>0</v>
      </c>
      <c r="BH1293" s="47" t="str">
        <f t="shared" si="40"/>
        <v>SGCC</v>
      </c>
      <c r="BI1293" s="47" t="str">
        <f t="shared" si="41"/>
        <v>Z18</v>
      </c>
      <c r="BJ1293" s="47">
        <v>1219</v>
      </c>
    </row>
    <row r="1294" spans="1:62" hidden="1">
      <c r="A1294" s="61" t="b">
        <v>0</v>
      </c>
      <c r="B1294" s="62">
        <v>13912</v>
      </c>
      <c r="C1294" s="61" t="s">
        <v>1702</v>
      </c>
      <c r="D1294" s="61" t="s">
        <v>7776</v>
      </c>
      <c r="E1294" s="61" t="s">
        <v>7777</v>
      </c>
      <c r="F1294" s="61" t="s">
        <v>1702</v>
      </c>
      <c r="G1294" s="62" t="s">
        <v>1702</v>
      </c>
      <c r="H1294" s="61" t="s">
        <v>1702</v>
      </c>
      <c r="I1294" s="61" t="s">
        <v>1675</v>
      </c>
      <c r="J1294" s="61" t="s">
        <v>6422</v>
      </c>
      <c r="K1294" s="61" t="s">
        <v>7777</v>
      </c>
      <c r="L1294" s="61" t="s">
        <v>2032</v>
      </c>
      <c r="M1294" s="61" t="s">
        <v>1702</v>
      </c>
      <c r="N1294" s="61" t="s">
        <v>1702</v>
      </c>
      <c r="O1294" s="61" t="s">
        <v>1947</v>
      </c>
      <c r="P1294" s="61">
        <v>0.7</v>
      </c>
      <c r="Q1294" s="61">
        <v>55</v>
      </c>
      <c r="R1294" s="61">
        <v>0</v>
      </c>
      <c r="S1294" s="61" t="s">
        <v>3618</v>
      </c>
      <c r="T1294" s="61" t="s">
        <v>3618</v>
      </c>
      <c r="U1294" s="61" t="s">
        <v>2041</v>
      </c>
      <c r="V1294" s="61" t="s">
        <v>7778</v>
      </c>
      <c r="W1294" s="61" t="s">
        <v>1955</v>
      </c>
      <c r="X1294" s="61" t="s">
        <v>1447</v>
      </c>
      <c r="Y1294" s="61" t="s">
        <v>6408</v>
      </c>
      <c r="Z1294" s="62">
        <v>1</v>
      </c>
      <c r="AA1294" s="61">
        <v>202</v>
      </c>
      <c r="AB1294" s="62">
        <v>1</v>
      </c>
      <c r="AC1294" s="61">
        <v>202</v>
      </c>
      <c r="AD1294" s="62">
        <v>1</v>
      </c>
      <c r="AE1294" s="61">
        <v>202</v>
      </c>
      <c r="AF1294" s="61" t="s">
        <v>2909</v>
      </c>
      <c r="AG1294" s="61" t="s">
        <v>1958</v>
      </c>
      <c r="AH1294" s="61" t="s">
        <v>1702</v>
      </c>
      <c r="AI1294" s="61">
        <v>0</v>
      </c>
      <c r="AJ1294" s="61" t="s">
        <v>6724</v>
      </c>
      <c r="AK1294" s="62">
        <v>2026</v>
      </c>
      <c r="AL1294" s="62">
        <v>5</v>
      </c>
      <c r="AM1294" s="62">
        <v>0</v>
      </c>
      <c r="AN1294" s="62">
        <v>0</v>
      </c>
      <c r="AO1294" s="62">
        <v>11</v>
      </c>
      <c r="AP1294" s="61" t="s">
        <v>1702</v>
      </c>
      <c r="AQ1294" s="61" t="s">
        <v>1702</v>
      </c>
      <c r="AR1294" s="61" t="s">
        <v>1702</v>
      </c>
      <c r="AS1294" s="61" t="s">
        <v>6666</v>
      </c>
      <c r="AT1294" s="61" t="s">
        <v>1702</v>
      </c>
      <c r="AU1294" s="61" t="b">
        <v>0</v>
      </c>
      <c r="AV1294" s="61" t="b">
        <v>0</v>
      </c>
      <c r="AW1294" s="61" t="s">
        <v>1702</v>
      </c>
      <c r="AX1294" s="61" t="s">
        <v>1702</v>
      </c>
      <c r="AY1294" s="61">
        <v>0</v>
      </c>
      <c r="AZ1294" s="61">
        <v>0</v>
      </c>
      <c r="BA1294" s="61">
        <v>0</v>
      </c>
      <c r="BB1294" s="61" t="s">
        <v>6601</v>
      </c>
      <c r="BC1294" s="61">
        <v>2</v>
      </c>
      <c r="BD1294" s="61" t="b">
        <v>0</v>
      </c>
      <c r="BH1294" s="47" t="s">
        <v>1197</v>
      </c>
      <c r="BI1294" s="47" t="str">
        <f t="shared" si="41"/>
        <v>Z08</v>
      </c>
      <c r="BJ1294" s="47">
        <v>1219</v>
      </c>
    </row>
    <row r="1295" spans="1:62" hidden="1">
      <c r="A1295" s="61" t="b">
        <v>0</v>
      </c>
      <c r="B1295" s="62">
        <v>13913</v>
      </c>
      <c r="C1295" s="61" t="s">
        <v>1702</v>
      </c>
      <c r="D1295" s="61" t="s">
        <v>7776</v>
      </c>
      <c r="E1295" s="61" t="s">
        <v>7779</v>
      </c>
      <c r="F1295" s="61" t="s">
        <v>6264</v>
      </c>
      <c r="G1295" s="62" t="s">
        <v>1702</v>
      </c>
      <c r="H1295" s="61" t="s">
        <v>99</v>
      </c>
      <c r="I1295" s="61" t="s">
        <v>1675</v>
      </c>
      <c r="J1295" s="61" t="s">
        <v>6422</v>
      </c>
      <c r="K1295" s="61" t="s">
        <v>7779</v>
      </c>
      <c r="L1295" s="61" t="s">
        <v>2032</v>
      </c>
      <c r="M1295" s="61" t="s">
        <v>1702</v>
      </c>
      <c r="N1295" s="61" t="s">
        <v>1702</v>
      </c>
      <c r="O1295" s="61" t="s">
        <v>1947</v>
      </c>
      <c r="P1295" s="61">
        <v>0.7</v>
      </c>
      <c r="Q1295" s="61">
        <v>753</v>
      </c>
      <c r="R1295" s="61">
        <v>783</v>
      </c>
      <c r="S1295" s="61" t="s">
        <v>6438</v>
      </c>
      <c r="T1295" s="61" t="s">
        <v>2966</v>
      </c>
      <c r="U1295" s="61" t="s">
        <v>2041</v>
      </c>
      <c r="V1295" s="61" t="s">
        <v>7780</v>
      </c>
      <c r="W1295" s="61" t="s">
        <v>1955</v>
      </c>
      <c r="X1295" s="61" t="s">
        <v>1447</v>
      </c>
      <c r="Y1295" s="61" t="s">
        <v>6408</v>
      </c>
      <c r="Z1295" s="62">
        <v>60</v>
      </c>
      <c r="AA1295" s="61">
        <v>193</v>
      </c>
      <c r="AB1295" s="62">
        <v>60</v>
      </c>
      <c r="AC1295" s="61">
        <v>193</v>
      </c>
      <c r="AD1295" s="62">
        <v>60</v>
      </c>
      <c r="AE1295" s="61">
        <v>193</v>
      </c>
      <c r="AF1295" s="61" t="s">
        <v>5675</v>
      </c>
      <c r="AG1295" s="61" t="s">
        <v>1959</v>
      </c>
      <c r="AH1295" s="61" t="s">
        <v>1702</v>
      </c>
      <c r="AI1295" s="61">
        <v>0</v>
      </c>
      <c r="AJ1295" s="61" t="s">
        <v>6836</v>
      </c>
      <c r="AK1295" s="62">
        <v>2026</v>
      </c>
      <c r="AL1295" s="62">
        <v>5</v>
      </c>
      <c r="AM1295" s="62">
        <v>0</v>
      </c>
      <c r="AN1295" s="62">
        <v>0</v>
      </c>
      <c r="AO1295" s="62">
        <v>7</v>
      </c>
      <c r="AP1295" s="61" t="s">
        <v>99</v>
      </c>
      <c r="AQ1295" s="61" t="s">
        <v>1221</v>
      </c>
      <c r="AR1295" s="61" t="s">
        <v>2967</v>
      </c>
      <c r="AS1295" s="61" t="s">
        <v>6666</v>
      </c>
      <c r="AT1295" s="61" t="s">
        <v>1702</v>
      </c>
      <c r="AU1295" s="61" t="b">
        <v>0</v>
      </c>
      <c r="AV1295" s="61" t="b">
        <v>0</v>
      </c>
      <c r="AW1295" s="61" t="s">
        <v>1702</v>
      </c>
      <c r="AX1295" s="61" t="s">
        <v>1702</v>
      </c>
      <c r="AY1295" s="61">
        <v>0</v>
      </c>
      <c r="AZ1295" s="61">
        <v>0</v>
      </c>
      <c r="BA1295" s="61">
        <v>0</v>
      </c>
      <c r="BB1295" s="61" t="s">
        <v>6601</v>
      </c>
      <c r="BC1295" s="61">
        <v>2</v>
      </c>
      <c r="BD1295" s="61" t="b">
        <v>0</v>
      </c>
      <c r="BH1295" s="47" t="s">
        <v>1197</v>
      </c>
      <c r="BI1295" s="47" t="str">
        <f t="shared" si="41"/>
        <v>Z08</v>
      </c>
      <c r="BJ1295" s="47">
        <v>1219</v>
      </c>
    </row>
    <row r="1296" spans="1:62" hidden="1">
      <c r="A1296" s="61" t="b">
        <v>0</v>
      </c>
      <c r="B1296" s="62">
        <v>13914</v>
      </c>
      <c r="C1296" s="61" t="s">
        <v>1702</v>
      </c>
      <c r="D1296" s="61" t="s">
        <v>7776</v>
      </c>
      <c r="E1296" s="61" t="s">
        <v>6554</v>
      </c>
      <c r="F1296" s="61" t="s">
        <v>6281</v>
      </c>
      <c r="G1296" s="62">
        <v>24</v>
      </c>
      <c r="H1296" s="61" t="s">
        <v>766</v>
      </c>
      <c r="I1296" s="61" t="s">
        <v>1675</v>
      </c>
      <c r="J1296" s="61" t="s">
        <v>6422</v>
      </c>
      <c r="K1296" s="61" t="s">
        <v>6554</v>
      </c>
      <c r="L1296" s="61" t="s">
        <v>2032</v>
      </c>
      <c r="M1296" s="61" t="s">
        <v>1702</v>
      </c>
      <c r="N1296" s="61" t="s">
        <v>1702</v>
      </c>
      <c r="O1296" s="61" t="s">
        <v>1947</v>
      </c>
      <c r="P1296" s="61">
        <v>0.7</v>
      </c>
      <c r="Q1296" s="61">
        <v>106.6</v>
      </c>
      <c r="R1296" s="61">
        <v>597.29999999999995</v>
      </c>
      <c r="S1296" s="61" t="s">
        <v>6350</v>
      </c>
      <c r="T1296" s="61" t="s">
        <v>6350</v>
      </c>
      <c r="U1296" s="61" t="s">
        <v>2041</v>
      </c>
      <c r="V1296" s="61" t="s">
        <v>7781</v>
      </c>
      <c r="W1296" s="61" t="s">
        <v>1955</v>
      </c>
      <c r="X1296" s="61" t="s">
        <v>1447</v>
      </c>
      <c r="Y1296" s="61" t="s">
        <v>6408</v>
      </c>
      <c r="Z1296" s="62">
        <v>480</v>
      </c>
      <c r="AA1296" s="61">
        <v>166</v>
      </c>
      <c r="AB1296" s="62">
        <v>480</v>
      </c>
      <c r="AC1296" s="61">
        <v>166</v>
      </c>
      <c r="AD1296" s="62">
        <v>480</v>
      </c>
      <c r="AE1296" s="61">
        <v>166</v>
      </c>
      <c r="AF1296" s="61" t="s">
        <v>2237</v>
      </c>
      <c r="AG1296" s="61" t="s">
        <v>1959</v>
      </c>
      <c r="AH1296" s="61" t="s">
        <v>1702</v>
      </c>
      <c r="AI1296" s="61">
        <v>0</v>
      </c>
      <c r="AJ1296" s="61" t="s">
        <v>6296</v>
      </c>
      <c r="AK1296" s="62">
        <v>2026</v>
      </c>
      <c r="AL1296" s="62">
        <v>5</v>
      </c>
      <c r="AM1296" s="62">
        <v>0</v>
      </c>
      <c r="AN1296" s="62">
        <v>0</v>
      </c>
      <c r="AO1296" s="62">
        <v>9</v>
      </c>
      <c r="AP1296" s="61" t="s">
        <v>766</v>
      </c>
      <c r="AQ1296" s="61" t="s">
        <v>1221</v>
      </c>
      <c r="AR1296" s="61" t="s">
        <v>6351</v>
      </c>
      <c r="AS1296" s="61" t="s">
        <v>6666</v>
      </c>
      <c r="AT1296" s="61" t="s">
        <v>6552</v>
      </c>
      <c r="AU1296" s="61" t="b">
        <v>0</v>
      </c>
      <c r="AV1296" s="61" t="b">
        <v>0</v>
      </c>
      <c r="AW1296" s="61" t="s">
        <v>1702</v>
      </c>
      <c r="AX1296" s="61" t="s">
        <v>1702</v>
      </c>
      <c r="AY1296" s="61">
        <v>0</v>
      </c>
      <c r="AZ1296" s="61">
        <v>0</v>
      </c>
      <c r="BA1296" s="61">
        <v>0</v>
      </c>
      <c r="BB1296" s="61" t="s">
        <v>6601</v>
      </c>
      <c r="BC1296" s="61">
        <v>2</v>
      </c>
      <c r="BD1296" s="61" t="b">
        <v>0</v>
      </c>
      <c r="BH1296" s="47" t="s">
        <v>1197</v>
      </c>
      <c r="BI1296" s="47" t="str">
        <f t="shared" si="41"/>
        <v>Z08</v>
      </c>
      <c r="BJ1296" s="47">
        <v>1219</v>
      </c>
    </row>
    <row r="1297" spans="1:62" hidden="1">
      <c r="A1297" s="61" t="b">
        <v>0</v>
      </c>
      <c r="B1297" s="62">
        <v>13915</v>
      </c>
      <c r="C1297" s="61" t="s">
        <v>1702</v>
      </c>
      <c r="D1297" s="61" t="s">
        <v>7776</v>
      </c>
      <c r="E1297" s="61" t="s">
        <v>6555</v>
      </c>
      <c r="F1297" s="61" t="s">
        <v>6301</v>
      </c>
      <c r="G1297" s="62">
        <v>13</v>
      </c>
      <c r="H1297" s="61" t="s">
        <v>766</v>
      </c>
      <c r="I1297" s="61" t="s">
        <v>1675</v>
      </c>
      <c r="J1297" s="61" t="s">
        <v>6422</v>
      </c>
      <c r="K1297" s="61" t="s">
        <v>6555</v>
      </c>
      <c r="L1297" s="61" t="s">
        <v>2032</v>
      </c>
      <c r="M1297" s="61" t="s">
        <v>1702</v>
      </c>
      <c r="N1297" s="61" t="s">
        <v>1702</v>
      </c>
      <c r="O1297" s="61" t="s">
        <v>1947</v>
      </c>
      <c r="P1297" s="61">
        <v>0.7</v>
      </c>
      <c r="Q1297" s="61">
        <v>106.6</v>
      </c>
      <c r="R1297" s="61">
        <v>597.29999999999995</v>
      </c>
      <c r="S1297" s="61" t="s">
        <v>6350</v>
      </c>
      <c r="T1297" s="61" t="s">
        <v>6350</v>
      </c>
      <c r="U1297" s="61" t="s">
        <v>2041</v>
      </c>
      <c r="V1297" s="61" t="s">
        <v>7781</v>
      </c>
      <c r="W1297" s="61" t="s">
        <v>1955</v>
      </c>
      <c r="X1297" s="61" t="s">
        <v>1447</v>
      </c>
      <c r="Y1297" s="61" t="s">
        <v>6408</v>
      </c>
      <c r="Z1297" s="62">
        <v>134</v>
      </c>
      <c r="AA1297" s="61">
        <v>47</v>
      </c>
      <c r="AB1297" s="62">
        <v>134</v>
      </c>
      <c r="AC1297" s="61">
        <v>47</v>
      </c>
      <c r="AD1297" s="62">
        <v>134</v>
      </c>
      <c r="AE1297" s="61">
        <v>47</v>
      </c>
      <c r="AF1297" s="61" t="s">
        <v>2237</v>
      </c>
      <c r="AG1297" s="61" t="s">
        <v>1959</v>
      </c>
      <c r="AH1297" s="61" t="s">
        <v>1702</v>
      </c>
      <c r="AI1297" s="61">
        <v>0</v>
      </c>
      <c r="AJ1297" s="61" t="s">
        <v>6296</v>
      </c>
      <c r="AK1297" s="62">
        <v>2026</v>
      </c>
      <c r="AL1297" s="62">
        <v>5</v>
      </c>
      <c r="AM1297" s="62">
        <v>0</v>
      </c>
      <c r="AN1297" s="62">
        <v>0</v>
      </c>
      <c r="AO1297" s="62">
        <v>9</v>
      </c>
      <c r="AP1297" s="61" t="s">
        <v>766</v>
      </c>
      <c r="AQ1297" s="61" t="s">
        <v>1221</v>
      </c>
      <c r="AR1297" s="61" t="s">
        <v>6351</v>
      </c>
      <c r="AS1297" s="61" t="s">
        <v>6666</v>
      </c>
      <c r="AT1297" s="61" t="s">
        <v>6552</v>
      </c>
      <c r="AU1297" s="61" t="b">
        <v>0</v>
      </c>
      <c r="AV1297" s="61" t="b">
        <v>0</v>
      </c>
      <c r="AW1297" s="61" t="s">
        <v>1702</v>
      </c>
      <c r="AX1297" s="61" t="s">
        <v>1702</v>
      </c>
      <c r="AY1297" s="61">
        <v>0</v>
      </c>
      <c r="AZ1297" s="61">
        <v>0</v>
      </c>
      <c r="BA1297" s="61">
        <v>0</v>
      </c>
      <c r="BB1297" s="61" t="s">
        <v>6601</v>
      </c>
      <c r="BC1297" s="61">
        <v>2</v>
      </c>
      <c r="BD1297" s="61" t="b">
        <v>0</v>
      </c>
      <c r="BH1297" s="47" t="s">
        <v>1197</v>
      </c>
      <c r="BI1297" s="47" t="str">
        <f t="shared" si="41"/>
        <v>Z08</v>
      </c>
      <c r="BJ1297" s="47">
        <v>1219</v>
      </c>
    </row>
    <row r="1298" spans="1:62" hidden="1">
      <c r="A1298" s="61" t="b">
        <v>0</v>
      </c>
      <c r="B1298" s="62">
        <v>13916</v>
      </c>
      <c r="C1298" s="61" t="s">
        <v>1702</v>
      </c>
      <c r="D1298" s="61" t="s">
        <v>7776</v>
      </c>
      <c r="E1298" s="61" t="s">
        <v>6538</v>
      </c>
      <c r="F1298" s="61" t="s">
        <v>5489</v>
      </c>
      <c r="G1298" s="62">
        <v>75</v>
      </c>
      <c r="H1298" s="61" t="s">
        <v>763</v>
      </c>
      <c r="I1298" s="61" t="s">
        <v>1675</v>
      </c>
      <c r="J1298" s="61" t="s">
        <v>6422</v>
      </c>
      <c r="K1298" s="61" t="s">
        <v>6538</v>
      </c>
      <c r="L1298" s="61" t="s">
        <v>2032</v>
      </c>
      <c r="M1298" s="61" t="s">
        <v>1702</v>
      </c>
      <c r="N1298" s="61" t="s">
        <v>1702</v>
      </c>
      <c r="O1298" s="61" t="s">
        <v>1947</v>
      </c>
      <c r="P1298" s="61">
        <v>0.7</v>
      </c>
      <c r="Q1298" s="61">
        <v>106.6</v>
      </c>
      <c r="R1298" s="61">
        <v>764.3</v>
      </c>
      <c r="S1298" s="61" t="s">
        <v>2973</v>
      </c>
      <c r="T1298" s="61" t="s">
        <v>2973</v>
      </c>
      <c r="U1298" s="61" t="s">
        <v>2041</v>
      </c>
      <c r="V1298" s="61" t="s">
        <v>7781</v>
      </c>
      <c r="W1298" s="61" t="s">
        <v>1955</v>
      </c>
      <c r="X1298" s="61" t="s">
        <v>1447</v>
      </c>
      <c r="Y1298" s="61" t="s">
        <v>6408</v>
      </c>
      <c r="Z1298" s="62">
        <v>200</v>
      </c>
      <c r="AA1298" s="61">
        <v>86</v>
      </c>
      <c r="AB1298" s="62">
        <v>200</v>
      </c>
      <c r="AC1298" s="61">
        <v>86</v>
      </c>
      <c r="AD1298" s="62">
        <v>200</v>
      </c>
      <c r="AE1298" s="61">
        <v>86</v>
      </c>
      <c r="AF1298" s="61" t="s">
        <v>2237</v>
      </c>
      <c r="AG1298" s="61" t="s">
        <v>1959</v>
      </c>
      <c r="AH1298" s="61" t="s">
        <v>1702</v>
      </c>
      <c r="AI1298" s="61">
        <v>0</v>
      </c>
      <c r="AJ1298" s="61" t="s">
        <v>6296</v>
      </c>
      <c r="AK1298" s="62">
        <v>2026</v>
      </c>
      <c r="AL1298" s="62">
        <v>5</v>
      </c>
      <c r="AM1298" s="62">
        <v>0</v>
      </c>
      <c r="AN1298" s="62">
        <v>0</v>
      </c>
      <c r="AO1298" s="62">
        <v>9</v>
      </c>
      <c r="AP1298" s="61" t="s">
        <v>763</v>
      </c>
      <c r="AQ1298" s="61" t="s">
        <v>1221</v>
      </c>
      <c r="AR1298" s="61" t="s">
        <v>5145</v>
      </c>
      <c r="AS1298" s="61" t="s">
        <v>6666</v>
      </c>
      <c r="AT1298" s="61" t="s">
        <v>6537</v>
      </c>
      <c r="AU1298" s="61" t="b">
        <v>0</v>
      </c>
      <c r="AV1298" s="61" t="b">
        <v>0</v>
      </c>
      <c r="AW1298" s="61" t="s">
        <v>1702</v>
      </c>
      <c r="AX1298" s="61" t="s">
        <v>1702</v>
      </c>
      <c r="AY1298" s="61">
        <v>0</v>
      </c>
      <c r="AZ1298" s="61">
        <v>0</v>
      </c>
      <c r="BA1298" s="61">
        <v>0</v>
      </c>
      <c r="BB1298" s="61" t="s">
        <v>6601</v>
      </c>
      <c r="BC1298" s="61">
        <v>2</v>
      </c>
      <c r="BD1298" s="61" t="b">
        <v>0</v>
      </c>
      <c r="BH1298" s="47" t="s">
        <v>1197</v>
      </c>
      <c r="BI1298" s="47" t="str">
        <f t="shared" si="41"/>
        <v>Z08</v>
      </c>
      <c r="BJ1298" s="47">
        <v>1219</v>
      </c>
    </row>
    <row r="1299" spans="1:62" hidden="1">
      <c r="A1299" s="61" t="b">
        <v>0</v>
      </c>
      <c r="B1299" s="62">
        <v>13917</v>
      </c>
      <c r="C1299" s="61" t="s">
        <v>1702</v>
      </c>
      <c r="D1299" s="61" t="s">
        <v>7776</v>
      </c>
      <c r="E1299" s="61" t="s">
        <v>6539</v>
      </c>
      <c r="F1299" s="61" t="s">
        <v>6253</v>
      </c>
      <c r="G1299" s="62">
        <v>68</v>
      </c>
      <c r="H1299" s="61" t="s">
        <v>763</v>
      </c>
      <c r="I1299" s="61" t="s">
        <v>1675</v>
      </c>
      <c r="J1299" s="61" t="s">
        <v>6422</v>
      </c>
      <c r="K1299" s="61" t="s">
        <v>6539</v>
      </c>
      <c r="L1299" s="61" t="s">
        <v>2032</v>
      </c>
      <c r="M1299" s="61" t="s">
        <v>1702</v>
      </c>
      <c r="N1299" s="61" t="s">
        <v>1702</v>
      </c>
      <c r="O1299" s="61" t="s">
        <v>1947</v>
      </c>
      <c r="P1299" s="61">
        <v>0.7</v>
      </c>
      <c r="Q1299" s="61">
        <v>106.6</v>
      </c>
      <c r="R1299" s="61">
        <v>764.3</v>
      </c>
      <c r="S1299" s="61" t="s">
        <v>2973</v>
      </c>
      <c r="T1299" s="61" t="s">
        <v>2973</v>
      </c>
      <c r="U1299" s="61" t="s">
        <v>2041</v>
      </c>
      <c r="V1299" s="61" t="s">
        <v>7781</v>
      </c>
      <c r="W1299" s="61" t="s">
        <v>1955</v>
      </c>
      <c r="X1299" s="61" t="s">
        <v>1447</v>
      </c>
      <c r="Y1299" s="61" t="s">
        <v>6408</v>
      </c>
      <c r="Z1299" s="62">
        <v>200</v>
      </c>
      <c r="AA1299" s="61">
        <v>86</v>
      </c>
      <c r="AB1299" s="62">
        <v>200</v>
      </c>
      <c r="AC1299" s="61">
        <v>86</v>
      </c>
      <c r="AD1299" s="62">
        <v>200</v>
      </c>
      <c r="AE1299" s="61">
        <v>86</v>
      </c>
      <c r="AF1299" s="61" t="s">
        <v>2237</v>
      </c>
      <c r="AG1299" s="61" t="s">
        <v>1959</v>
      </c>
      <c r="AH1299" s="61" t="s">
        <v>1702</v>
      </c>
      <c r="AI1299" s="61">
        <v>0</v>
      </c>
      <c r="AJ1299" s="61" t="s">
        <v>6296</v>
      </c>
      <c r="AK1299" s="62">
        <v>2026</v>
      </c>
      <c r="AL1299" s="62">
        <v>5</v>
      </c>
      <c r="AM1299" s="62">
        <v>0</v>
      </c>
      <c r="AN1299" s="62">
        <v>0</v>
      </c>
      <c r="AO1299" s="62">
        <v>9</v>
      </c>
      <c r="AP1299" s="61" t="s">
        <v>763</v>
      </c>
      <c r="AQ1299" s="61" t="s">
        <v>1221</v>
      </c>
      <c r="AR1299" s="61" t="s">
        <v>5145</v>
      </c>
      <c r="AS1299" s="61" t="s">
        <v>6666</v>
      </c>
      <c r="AT1299" s="61" t="s">
        <v>6537</v>
      </c>
      <c r="AU1299" s="61" t="b">
        <v>0</v>
      </c>
      <c r="AV1299" s="61" t="b">
        <v>0</v>
      </c>
      <c r="AW1299" s="61" t="s">
        <v>1702</v>
      </c>
      <c r="AX1299" s="61" t="s">
        <v>1702</v>
      </c>
      <c r="AY1299" s="61">
        <v>0</v>
      </c>
      <c r="AZ1299" s="61">
        <v>0</v>
      </c>
      <c r="BA1299" s="61">
        <v>0</v>
      </c>
      <c r="BB1299" s="61" t="s">
        <v>6601</v>
      </c>
      <c r="BC1299" s="61">
        <v>2</v>
      </c>
      <c r="BD1299" s="61" t="b">
        <v>0</v>
      </c>
      <c r="BH1299" s="47" t="s">
        <v>1197</v>
      </c>
      <c r="BI1299" s="47" t="str">
        <f t="shared" si="41"/>
        <v>Z08</v>
      </c>
      <c r="BJ1299" s="47">
        <v>1219</v>
      </c>
    </row>
    <row r="1300" spans="1:62" hidden="1">
      <c r="A1300" s="61" t="b">
        <v>0</v>
      </c>
      <c r="B1300" s="62">
        <v>13918</v>
      </c>
      <c r="C1300" s="61" t="s">
        <v>1702</v>
      </c>
      <c r="D1300" s="61" t="s">
        <v>7776</v>
      </c>
      <c r="E1300" s="61" t="s">
        <v>6540</v>
      </c>
      <c r="F1300" s="61" t="s">
        <v>6253</v>
      </c>
      <c r="G1300" s="62">
        <v>68</v>
      </c>
      <c r="H1300" s="61" t="s">
        <v>763</v>
      </c>
      <c r="I1300" s="61" t="s">
        <v>1675</v>
      </c>
      <c r="J1300" s="61" t="s">
        <v>6422</v>
      </c>
      <c r="K1300" s="61" t="s">
        <v>6540</v>
      </c>
      <c r="L1300" s="61" t="s">
        <v>2032</v>
      </c>
      <c r="M1300" s="61" t="s">
        <v>1702</v>
      </c>
      <c r="N1300" s="61" t="s">
        <v>1702</v>
      </c>
      <c r="O1300" s="61" t="s">
        <v>1947</v>
      </c>
      <c r="P1300" s="61">
        <v>0.7</v>
      </c>
      <c r="Q1300" s="61">
        <v>106.6</v>
      </c>
      <c r="R1300" s="61">
        <v>764.3</v>
      </c>
      <c r="S1300" s="61" t="s">
        <v>2973</v>
      </c>
      <c r="T1300" s="61" t="s">
        <v>2973</v>
      </c>
      <c r="U1300" s="61" t="s">
        <v>2041</v>
      </c>
      <c r="V1300" s="61" t="s">
        <v>7781</v>
      </c>
      <c r="W1300" s="61" t="s">
        <v>1955</v>
      </c>
      <c r="X1300" s="61" t="s">
        <v>1447</v>
      </c>
      <c r="Y1300" s="61" t="s">
        <v>6408</v>
      </c>
      <c r="Z1300" s="62">
        <v>200</v>
      </c>
      <c r="AA1300" s="61">
        <v>86</v>
      </c>
      <c r="AB1300" s="62">
        <v>200</v>
      </c>
      <c r="AC1300" s="61">
        <v>86</v>
      </c>
      <c r="AD1300" s="62">
        <v>200</v>
      </c>
      <c r="AE1300" s="61">
        <v>86</v>
      </c>
      <c r="AF1300" s="61" t="s">
        <v>2237</v>
      </c>
      <c r="AG1300" s="61" t="s">
        <v>1959</v>
      </c>
      <c r="AH1300" s="61" t="s">
        <v>1702</v>
      </c>
      <c r="AI1300" s="61">
        <v>0</v>
      </c>
      <c r="AJ1300" s="61" t="s">
        <v>6296</v>
      </c>
      <c r="AK1300" s="62">
        <v>2026</v>
      </c>
      <c r="AL1300" s="62">
        <v>5</v>
      </c>
      <c r="AM1300" s="62">
        <v>0</v>
      </c>
      <c r="AN1300" s="62">
        <v>0</v>
      </c>
      <c r="AO1300" s="62">
        <v>9</v>
      </c>
      <c r="AP1300" s="61" t="s">
        <v>763</v>
      </c>
      <c r="AQ1300" s="61" t="s">
        <v>1221</v>
      </c>
      <c r="AR1300" s="61" t="s">
        <v>5145</v>
      </c>
      <c r="AS1300" s="61" t="s">
        <v>6666</v>
      </c>
      <c r="AT1300" s="61" t="s">
        <v>6537</v>
      </c>
      <c r="AU1300" s="61" t="b">
        <v>0</v>
      </c>
      <c r="AV1300" s="61" t="b">
        <v>0</v>
      </c>
      <c r="AW1300" s="61" t="s">
        <v>1702</v>
      </c>
      <c r="AX1300" s="61" t="s">
        <v>1702</v>
      </c>
      <c r="AY1300" s="61">
        <v>0</v>
      </c>
      <c r="AZ1300" s="61">
        <v>0</v>
      </c>
      <c r="BA1300" s="61">
        <v>0</v>
      </c>
      <c r="BB1300" s="61" t="s">
        <v>6601</v>
      </c>
      <c r="BC1300" s="61">
        <v>2</v>
      </c>
      <c r="BD1300" s="61" t="b">
        <v>0</v>
      </c>
      <c r="BH1300" s="47" t="s">
        <v>1197</v>
      </c>
      <c r="BI1300" s="47" t="str">
        <f t="shared" si="41"/>
        <v>Z08</v>
      </c>
      <c r="BJ1300" s="47">
        <v>1219</v>
      </c>
    </row>
    <row r="1301" spans="1:62" hidden="1">
      <c r="A1301" s="61" t="b">
        <v>0</v>
      </c>
      <c r="B1301" s="62">
        <v>13919</v>
      </c>
      <c r="C1301" s="61" t="s">
        <v>1702</v>
      </c>
      <c r="D1301" s="61" t="s">
        <v>7776</v>
      </c>
      <c r="E1301" s="61" t="s">
        <v>6541</v>
      </c>
      <c r="F1301" s="61" t="s">
        <v>6281</v>
      </c>
      <c r="G1301" s="62">
        <v>22</v>
      </c>
      <c r="H1301" s="61" t="s">
        <v>763</v>
      </c>
      <c r="I1301" s="61" t="s">
        <v>1675</v>
      </c>
      <c r="J1301" s="61" t="s">
        <v>6422</v>
      </c>
      <c r="K1301" s="61" t="s">
        <v>6541</v>
      </c>
      <c r="L1301" s="61" t="s">
        <v>2032</v>
      </c>
      <c r="M1301" s="61" t="s">
        <v>1702</v>
      </c>
      <c r="N1301" s="61" t="s">
        <v>1702</v>
      </c>
      <c r="O1301" s="61" t="s">
        <v>1947</v>
      </c>
      <c r="P1301" s="61">
        <v>0.7</v>
      </c>
      <c r="Q1301" s="61">
        <v>106.6</v>
      </c>
      <c r="R1301" s="61">
        <v>764.3</v>
      </c>
      <c r="S1301" s="61" t="s">
        <v>2973</v>
      </c>
      <c r="T1301" s="61" t="s">
        <v>2973</v>
      </c>
      <c r="U1301" s="61" t="s">
        <v>2041</v>
      </c>
      <c r="V1301" s="61" t="s">
        <v>7781</v>
      </c>
      <c r="W1301" s="61" t="s">
        <v>1955</v>
      </c>
      <c r="X1301" s="61" t="s">
        <v>1447</v>
      </c>
      <c r="Y1301" s="61" t="s">
        <v>6408</v>
      </c>
      <c r="Z1301" s="62">
        <v>200</v>
      </c>
      <c r="AA1301" s="61">
        <v>86</v>
      </c>
      <c r="AB1301" s="62">
        <v>200</v>
      </c>
      <c r="AC1301" s="61">
        <v>86</v>
      </c>
      <c r="AD1301" s="62">
        <v>200</v>
      </c>
      <c r="AE1301" s="61">
        <v>86</v>
      </c>
      <c r="AF1301" s="61" t="s">
        <v>2237</v>
      </c>
      <c r="AG1301" s="61" t="s">
        <v>1959</v>
      </c>
      <c r="AH1301" s="61" t="s">
        <v>1702</v>
      </c>
      <c r="AI1301" s="61">
        <v>0</v>
      </c>
      <c r="AJ1301" s="61" t="s">
        <v>6296</v>
      </c>
      <c r="AK1301" s="62">
        <v>2026</v>
      </c>
      <c r="AL1301" s="62">
        <v>5</v>
      </c>
      <c r="AM1301" s="62">
        <v>0</v>
      </c>
      <c r="AN1301" s="62">
        <v>0</v>
      </c>
      <c r="AO1301" s="62">
        <v>9</v>
      </c>
      <c r="AP1301" s="61" t="s">
        <v>763</v>
      </c>
      <c r="AQ1301" s="61" t="s">
        <v>1221</v>
      </c>
      <c r="AR1301" s="61" t="s">
        <v>5145</v>
      </c>
      <c r="AS1301" s="61" t="s">
        <v>6666</v>
      </c>
      <c r="AT1301" s="61" t="s">
        <v>6537</v>
      </c>
      <c r="AU1301" s="61" t="b">
        <v>0</v>
      </c>
      <c r="AV1301" s="61" t="b">
        <v>0</v>
      </c>
      <c r="AW1301" s="61" t="s">
        <v>1702</v>
      </c>
      <c r="AX1301" s="61" t="s">
        <v>1702</v>
      </c>
      <c r="AY1301" s="61">
        <v>0</v>
      </c>
      <c r="AZ1301" s="61">
        <v>0</v>
      </c>
      <c r="BA1301" s="61">
        <v>0</v>
      </c>
      <c r="BB1301" s="61" t="s">
        <v>6601</v>
      </c>
      <c r="BC1301" s="61">
        <v>2</v>
      </c>
      <c r="BD1301" s="61" t="b">
        <v>0</v>
      </c>
      <c r="BH1301" s="47" t="s">
        <v>1197</v>
      </c>
      <c r="BI1301" s="47" t="str">
        <f t="shared" si="41"/>
        <v>Z08</v>
      </c>
      <c r="BJ1301" s="47">
        <v>1219</v>
      </c>
    </row>
    <row r="1302" spans="1:62" hidden="1">
      <c r="A1302" s="61" t="b">
        <v>0</v>
      </c>
      <c r="B1302" s="62">
        <v>13920</v>
      </c>
      <c r="C1302" s="61" t="s">
        <v>1702</v>
      </c>
      <c r="D1302" s="61" t="s">
        <v>7776</v>
      </c>
      <c r="E1302" s="61" t="s">
        <v>6542</v>
      </c>
      <c r="F1302" s="61" t="s">
        <v>6281</v>
      </c>
      <c r="G1302" s="62">
        <v>23</v>
      </c>
      <c r="H1302" s="61" t="s">
        <v>763</v>
      </c>
      <c r="I1302" s="61" t="s">
        <v>1675</v>
      </c>
      <c r="J1302" s="61" t="s">
        <v>6422</v>
      </c>
      <c r="K1302" s="61" t="s">
        <v>6542</v>
      </c>
      <c r="L1302" s="61" t="s">
        <v>2032</v>
      </c>
      <c r="M1302" s="61" t="s">
        <v>1702</v>
      </c>
      <c r="N1302" s="61" t="s">
        <v>1702</v>
      </c>
      <c r="O1302" s="61" t="s">
        <v>1947</v>
      </c>
      <c r="P1302" s="61">
        <v>0.7</v>
      </c>
      <c r="Q1302" s="61">
        <v>106.6</v>
      </c>
      <c r="R1302" s="61">
        <v>764.3</v>
      </c>
      <c r="S1302" s="61" t="s">
        <v>2973</v>
      </c>
      <c r="T1302" s="61" t="s">
        <v>2973</v>
      </c>
      <c r="U1302" s="61" t="s">
        <v>2041</v>
      </c>
      <c r="V1302" s="61" t="s">
        <v>7781</v>
      </c>
      <c r="W1302" s="61" t="s">
        <v>1955</v>
      </c>
      <c r="X1302" s="61" t="s">
        <v>1447</v>
      </c>
      <c r="Y1302" s="61" t="s">
        <v>6408</v>
      </c>
      <c r="Z1302" s="62">
        <v>85</v>
      </c>
      <c r="AA1302" s="61">
        <v>39</v>
      </c>
      <c r="AB1302" s="62">
        <v>85</v>
      </c>
      <c r="AC1302" s="61">
        <v>39</v>
      </c>
      <c r="AD1302" s="62">
        <v>85</v>
      </c>
      <c r="AE1302" s="61">
        <v>39</v>
      </c>
      <c r="AF1302" s="61" t="s">
        <v>2237</v>
      </c>
      <c r="AG1302" s="61" t="s">
        <v>1959</v>
      </c>
      <c r="AH1302" s="61" t="s">
        <v>1702</v>
      </c>
      <c r="AI1302" s="61">
        <v>0</v>
      </c>
      <c r="AJ1302" s="61" t="s">
        <v>6296</v>
      </c>
      <c r="AK1302" s="62">
        <v>2026</v>
      </c>
      <c r="AL1302" s="62">
        <v>5</v>
      </c>
      <c r="AM1302" s="62">
        <v>0</v>
      </c>
      <c r="AN1302" s="62">
        <v>0</v>
      </c>
      <c r="AO1302" s="62">
        <v>9</v>
      </c>
      <c r="AP1302" s="61" t="s">
        <v>763</v>
      </c>
      <c r="AQ1302" s="61" t="s">
        <v>1221</v>
      </c>
      <c r="AR1302" s="61" t="s">
        <v>5145</v>
      </c>
      <c r="AS1302" s="61" t="s">
        <v>6666</v>
      </c>
      <c r="AT1302" s="61" t="s">
        <v>6537</v>
      </c>
      <c r="AU1302" s="61" t="b">
        <v>0</v>
      </c>
      <c r="AV1302" s="61" t="b">
        <v>0</v>
      </c>
      <c r="AW1302" s="61" t="s">
        <v>1702</v>
      </c>
      <c r="AX1302" s="61" t="s">
        <v>1702</v>
      </c>
      <c r="AY1302" s="61">
        <v>0</v>
      </c>
      <c r="AZ1302" s="61">
        <v>0</v>
      </c>
      <c r="BA1302" s="61">
        <v>0</v>
      </c>
      <c r="BB1302" s="61" t="s">
        <v>6601</v>
      </c>
      <c r="BC1302" s="61">
        <v>2</v>
      </c>
      <c r="BD1302" s="61" t="b">
        <v>0</v>
      </c>
      <c r="BH1302" s="47" t="s">
        <v>1197</v>
      </c>
      <c r="BI1302" s="47" t="str">
        <f t="shared" si="41"/>
        <v>Z08</v>
      </c>
      <c r="BJ1302" s="47">
        <v>1219</v>
      </c>
    </row>
    <row r="1303" spans="1:62" hidden="1">
      <c r="A1303" s="61" t="b">
        <v>0</v>
      </c>
      <c r="B1303" s="62">
        <v>13921</v>
      </c>
      <c r="C1303" s="61" t="s">
        <v>1702</v>
      </c>
      <c r="D1303" s="61" t="s">
        <v>7776</v>
      </c>
      <c r="E1303" s="61" t="s">
        <v>7782</v>
      </c>
      <c r="F1303" s="61" t="s">
        <v>6253</v>
      </c>
      <c r="G1303" s="62" t="s">
        <v>1702</v>
      </c>
      <c r="H1303" s="61" t="s">
        <v>760</v>
      </c>
      <c r="I1303" s="61" t="s">
        <v>1675</v>
      </c>
      <c r="J1303" s="61" t="s">
        <v>6422</v>
      </c>
      <c r="K1303" s="61" t="s">
        <v>7782</v>
      </c>
      <c r="L1303" s="61" t="s">
        <v>2032</v>
      </c>
      <c r="M1303" s="61" t="s">
        <v>1702</v>
      </c>
      <c r="N1303" s="61" t="s">
        <v>1702</v>
      </c>
      <c r="O1303" s="61" t="s">
        <v>1947</v>
      </c>
      <c r="P1303" s="61">
        <v>0.7</v>
      </c>
      <c r="Q1303" s="61">
        <v>106.5</v>
      </c>
      <c r="R1303" s="61">
        <v>0</v>
      </c>
      <c r="S1303" s="61" t="s">
        <v>6074</v>
      </c>
      <c r="T1303" s="61" t="s">
        <v>6074</v>
      </c>
      <c r="U1303" s="61" t="s">
        <v>2041</v>
      </c>
      <c r="V1303" s="61" t="s">
        <v>7783</v>
      </c>
      <c r="W1303" s="61" t="s">
        <v>1955</v>
      </c>
      <c r="X1303" s="61" t="s">
        <v>1447</v>
      </c>
      <c r="Y1303" s="61" t="s">
        <v>6408</v>
      </c>
      <c r="Z1303" s="62">
        <v>1</v>
      </c>
      <c r="AA1303" s="61">
        <v>226</v>
      </c>
      <c r="AB1303" s="62">
        <v>1</v>
      </c>
      <c r="AC1303" s="61">
        <v>226</v>
      </c>
      <c r="AD1303" s="62">
        <v>1</v>
      </c>
      <c r="AE1303" s="61">
        <v>226</v>
      </c>
      <c r="AF1303" s="61" t="s">
        <v>2237</v>
      </c>
      <c r="AG1303" s="61" t="s">
        <v>1958</v>
      </c>
      <c r="AH1303" s="61" t="s">
        <v>1702</v>
      </c>
      <c r="AI1303" s="61">
        <v>0</v>
      </c>
      <c r="AJ1303" s="61" t="s">
        <v>6296</v>
      </c>
      <c r="AK1303" s="62">
        <v>2026</v>
      </c>
      <c r="AL1303" s="62">
        <v>5</v>
      </c>
      <c r="AM1303" s="62">
        <v>0</v>
      </c>
      <c r="AN1303" s="62">
        <v>0</v>
      </c>
      <c r="AO1303" s="62">
        <v>9</v>
      </c>
      <c r="AP1303" s="61" t="s">
        <v>760</v>
      </c>
      <c r="AQ1303" s="61" t="s">
        <v>1221</v>
      </c>
      <c r="AR1303" s="61" t="s">
        <v>6075</v>
      </c>
      <c r="AS1303" s="61" t="s">
        <v>6666</v>
      </c>
      <c r="AT1303" s="61" t="s">
        <v>1702</v>
      </c>
      <c r="AU1303" s="61" t="b">
        <v>0</v>
      </c>
      <c r="AV1303" s="61" t="b">
        <v>0</v>
      </c>
      <c r="AW1303" s="61" t="s">
        <v>1702</v>
      </c>
      <c r="AX1303" s="61" t="s">
        <v>1702</v>
      </c>
      <c r="AY1303" s="61">
        <v>0</v>
      </c>
      <c r="AZ1303" s="61">
        <v>0</v>
      </c>
      <c r="BA1303" s="61">
        <v>0</v>
      </c>
      <c r="BB1303" s="61" t="s">
        <v>6601</v>
      </c>
      <c r="BC1303" s="61">
        <v>2</v>
      </c>
      <c r="BD1303" s="61" t="b">
        <v>0</v>
      </c>
      <c r="BH1303" s="47" t="s">
        <v>1197</v>
      </c>
      <c r="BI1303" s="47" t="str">
        <f t="shared" si="41"/>
        <v>Z08</v>
      </c>
      <c r="BJ1303" s="47">
        <v>1219</v>
      </c>
    </row>
    <row r="1304" spans="1:62" hidden="1">
      <c r="A1304" s="61" t="b">
        <v>0</v>
      </c>
      <c r="B1304" s="62">
        <v>13922</v>
      </c>
      <c r="C1304" s="61" t="s">
        <v>7784</v>
      </c>
      <c r="D1304" s="61" t="s">
        <v>7776</v>
      </c>
      <c r="E1304" s="61" t="s">
        <v>7785</v>
      </c>
      <c r="F1304" s="61" t="s">
        <v>6264</v>
      </c>
      <c r="G1304" s="62" t="s">
        <v>1702</v>
      </c>
      <c r="H1304" s="61" t="s">
        <v>99</v>
      </c>
      <c r="I1304" s="61" t="s">
        <v>1675</v>
      </c>
      <c r="J1304" s="61" t="s">
        <v>6422</v>
      </c>
      <c r="K1304" s="61" t="s">
        <v>7786</v>
      </c>
      <c r="L1304" s="61" t="s">
        <v>2032</v>
      </c>
      <c r="M1304" s="61" t="s">
        <v>1702</v>
      </c>
      <c r="N1304" s="61" t="s">
        <v>1702</v>
      </c>
      <c r="O1304" s="61" t="s">
        <v>1947</v>
      </c>
      <c r="P1304" s="61">
        <v>0.7</v>
      </c>
      <c r="Q1304" s="61">
        <v>753</v>
      </c>
      <c r="R1304" s="61">
        <v>783</v>
      </c>
      <c r="S1304" s="61" t="s">
        <v>6438</v>
      </c>
      <c r="T1304" s="61" t="s">
        <v>1702</v>
      </c>
      <c r="U1304" s="61" t="s">
        <v>2041</v>
      </c>
      <c r="V1304" s="61" t="s">
        <v>7780</v>
      </c>
      <c r="W1304" s="61" t="s">
        <v>1955</v>
      </c>
      <c r="X1304" s="61" t="s">
        <v>1447</v>
      </c>
      <c r="Y1304" s="61" t="s">
        <v>6408</v>
      </c>
      <c r="Z1304" s="62">
        <v>40</v>
      </c>
      <c r="AA1304" s="61">
        <v>129</v>
      </c>
      <c r="AB1304" s="62">
        <v>40</v>
      </c>
      <c r="AC1304" s="61">
        <v>0</v>
      </c>
      <c r="AD1304" s="62">
        <v>40</v>
      </c>
      <c r="AE1304" s="61">
        <v>129</v>
      </c>
      <c r="AF1304" s="61" t="s">
        <v>5675</v>
      </c>
      <c r="AG1304" s="61" t="s">
        <v>3734</v>
      </c>
      <c r="AH1304" s="61" t="s">
        <v>7787</v>
      </c>
      <c r="AI1304" s="61">
        <v>0</v>
      </c>
      <c r="AJ1304" s="61" t="s">
        <v>6836</v>
      </c>
      <c r="AK1304" s="62">
        <v>2026</v>
      </c>
      <c r="AL1304" s="62">
        <v>5</v>
      </c>
      <c r="AM1304" s="62">
        <v>0</v>
      </c>
      <c r="AN1304" s="62">
        <v>0</v>
      </c>
      <c r="AO1304" s="62">
        <v>7</v>
      </c>
      <c r="AP1304" s="61" t="s">
        <v>99</v>
      </c>
      <c r="AQ1304" s="61" t="s">
        <v>1221</v>
      </c>
      <c r="AR1304" s="61" t="s">
        <v>2967</v>
      </c>
      <c r="AS1304" s="61" t="s">
        <v>6666</v>
      </c>
      <c r="AT1304" s="61" t="s">
        <v>1702</v>
      </c>
      <c r="AU1304" s="61" t="b">
        <v>0</v>
      </c>
      <c r="AV1304" s="61" t="b">
        <v>0</v>
      </c>
      <c r="AW1304" s="61" t="s">
        <v>1702</v>
      </c>
      <c r="AX1304" s="61" t="s">
        <v>1702</v>
      </c>
      <c r="AY1304" s="61">
        <v>0</v>
      </c>
      <c r="AZ1304" s="61">
        <v>0</v>
      </c>
      <c r="BA1304" s="61">
        <v>0</v>
      </c>
      <c r="BB1304" s="61" t="s">
        <v>6601</v>
      </c>
      <c r="BC1304" s="61">
        <v>2</v>
      </c>
      <c r="BD1304" s="61" t="b">
        <v>0</v>
      </c>
      <c r="BH1304" s="47" t="s">
        <v>1197</v>
      </c>
      <c r="BI1304" s="47" t="str">
        <f t="shared" si="41"/>
        <v>Z08</v>
      </c>
      <c r="BJ1304" s="47">
        <v>1219</v>
      </c>
    </row>
    <row r="1305" spans="1:62" hidden="1">
      <c r="A1305" s="61" t="b">
        <v>0</v>
      </c>
      <c r="B1305" s="62">
        <v>13923</v>
      </c>
      <c r="C1305" s="61" t="s">
        <v>7788</v>
      </c>
      <c r="D1305" s="61" t="s">
        <v>7789</v>
      </c>
      <c r="E1305" s="61" t="s">
        <v>7790</v>
      </c>
      <c r="F1305" s="61" t="s">
        <v>1702</v>
      </c>
      <c r="G1305" s="62" t="s">
        <v>1702</v>
      </c>
      <c r="H1305" s="61" t="s">
        <v>1702</v>
      </c>
      <c r="I1305" s="61" t="s">
        <v>1675</v>
      </c>
      <c r="J1305" s="61" t="s">
        <v>6425</v>
      </c>
      <c r="K1305" s="61" t="s">
        <v>7790</v>
      </c>
      <c r="L1305" s="61" t="s">
        <v>2032</v>
      </c>
      <c r="M1305" s="61" t="s">
        <v>1702</v>
      </c>
      <c r="N1305" s="61" t="s">
        <v>1702</v>
      </c>
      <c r="O1305" s="61" t="s">
        <v>1947</v>
      </c>
      <c r="P1305" s="61">
        <v>0.7</v>
      </c>
      <c r="Q1305" s="61">
        <v>106.6</v>
      </c>
      <c r="R1305" s="61">
        <v>0</v>
      </c>
      <c r="S1305" s="61" t="s">
        <v>7791</v>
      </c>
      <c r="T1305" s="61" t="s">
        <v>7791</v>
      </c>
      <c r="U1305" s="61" t="s">
        <v>2041</v>
      </c>
      <c r="V1305" s="61" t="s">
        <v>7792</v>
      </c>
      <c r="W1305" s="61" t="s">
        <v>1955</v>
      </c>
      <c r="X1305" s="61" t="s">
        <v>1447</v>
      </c>
      <c r="Y1305" s="61" t="s">
        <v>6408</v>
      </c>
      <c r="Z1305" s="62">
        <v>1</v>
      </c>
      <c r="AA1305" s="61">
        <v>414</v>
      </c>
      <c r="AB1305" s="62">
        <v>1</v>
      </c>
      <c r="AC1305" s="61">
        <v>0</v>
      </c>
      <c r="AD1305" s="62">
        <v>1</v>
      </c>
      <c r="AE1305" s="61">
        <v>414</v>
      </c>
      <c r="AF1305" s="61" t="s">
        <v>2592</v>
      </c>
      <c r="AG1305" s="61" t="s">
        <v>1958</v>
      </c>
      <c r="AH1305" s="61" t="s">
        <v>7793</v>
      </c>
      <c r="AI1305" s="61">
        <v>0</v>
      </c>
      <c r="AJ1305" s="61" t="s">
        <v>6758</v>
      </c>
      <c r="AK1305" s="62">
        <v>2026</v>
      </c>
      <c r="AL1305" s="62">
        <v>5</v>
      </c>
      <c r="AM1305" s="62">
        <v>0</v>
      </c>
      <c r="AN1305" s="62">
        <v>0</v>
      </c>
      <c r="AO1305" s="62">
        <v>10</v>
      </c>
      <c r="AP1305" s="61" t="s">
        <v>1702</v>
      </c>
      <c r="AQ1305" s="61" t="s">
        <v>1702</v>
      </c>
      <c r="AR1305" s="61" t="s">
        <v>1702</v>
      </c>
      <c r="AS1305" s="61" t="s">
        <v>6666</v>
      </c>
      <c r="AT1305" s="61" t="s">
        <v>1702</v>
      </c>
      <c r="AU1305" s="61" t="b">
        <v>0</v>
      </c>
      <c r="AV1305" s="61" t="b">
        <v>0</v>
      </c>
      <c r="AW1305" s="61" t="s">
        <v>1702</v>
      </c>
      <c r="AX1305" s="61" t="s">
        <v>1702</v>
      </c>
      <c r="AY1305" s="61">
        <v>0</v>
      </c>
      <c r="AZ1305" s="61">
        <v>0</v>
      </c>
      <c r="BA1305" s="61">
        <v>0</v>
      </c>
      <c r="BB1305" s="61" t="s">
        <v>6601</v>
      </c>
      <c r="BC1305" s="61">
        <v>2</v>
      </c>
      <c r="BD1305" s="61" t="b">
        <v>0</v>
      </c>
      <c r="BH1305" s="47" t="s">
        <v>1197</v>
      </c>
      <c r="BI1305" s="47" t="str">
        <f t="shared" si="41"/>
        <v>Z08</v>
      </c>
      <c r="BJ1305" s="47">
        <v>1219</v>
      </c>
    </row>
    <row r="1306" spans="1:62" hidden="1">
      <c r="A1306" s="61" t="b">
        <v>0</v>
      </c>
      <c r="B1306" s="62">
        <v>13924</v>
      </c>
      <c r="C1306" s="61" t="s">
        <v>1702</v>
      </c>
      <c r="D1306" s="61" t="s">
        <v>7789</v>
      </c>
      <c r="E1306" s="61" t="s">
        <v>7794</v>
      </c>
      <c r="F1306" s="61" t="s">
        <v>6224</v>
      </c>
      <c r="G1306" s="62" t="s">
        <v>1702</v>
      </c>
      <c r="H1306" s="61" t="s">
        <v>839</v>
      </c>
      <c r="I1306" s="61" t="s">
        <v>1675</v>
      </c>
      <c r="J1306" s="61" t="s">
        <v>6425</v>
      </c>
      <c r="K1306" s="61" t="s">
        <v>7794</v>
      </c>
      <c r="L1306" s="61" t="s">
        <v>2032</v>
      </c>
      <c r="M1306" s="61" t="s">
        <v>1702</v>
      </c>
      <c r="N1306" s="61" t="s">
        <v>1702</v>
      </c>
      <c r="O1306" s="61" t="s">
        <v>1947</v>
      </c>
      <c r="P1306" s="61">
        <v>0.7</v>
      </c>
      <c r="Q1306" s="61">
        <v>139.1</v>
      </c>
      <c r="R1306" s="61">
        <v>319.39999999999998</v>
      </c>
      <c r="S1306" s="61" t="s">
        <v>3615</v>
      </c>
      <c r="T1306" s="61" t="s">
        <v>3615</v>
      </c>
      <c r="U1306" s="61" t="s">
        <v>2041</v>
      </c>
      <c r="V1306" s="61" t="s">
        <v>7795</v>
      </c>
      <c r="W1306" s="61" t="s">
        <v>1955</v>
      </c>
      <c r="X1306" s="61" t="s">
        <v>1447</v>
      </c>
      <c r="Y1306" s="61" t="s">
        <v>6408</v>
      </c>
      <c r="Z1306" s="62">
        <v>176</v>
      </c>
      <c r="AA1306" s="61">
        <v>43</v>
      </c>
      <c r="AB1306" s="62">
        <v>176</v>
      </c>
      <c r="AC1306" s="61">
        <v>43</v>
      </c>
      <c r="AD1306" s="62">
        <v>176</v>
      </c>
      <c r="AE1306" s="61">
        <v>43</v>
      </c>
      <c r="AF1306" s="61" t="s">
        <v>2062</v>
      </c>
      <c r="AG1306" s="61" t="s">
        <v>1959</v>
      </c>
      <c r="AH1306" s="61" t="s">
        <v>1702</v>
      </c>
      <c r="AI1306" s="61">
        <v>0</v>
      </c>
      <c r="AJ1306" s="61" t="s">
        <v>6836</v>
      </c>
      <c r="AK1306" s="62">
        <v>2026</v>
      </c>
      <c r="AL1306" s="62">
        <v>5</v>
      </c>
      <c r="AM1306" s="62">
        <v>0</v>
      </c>
      <c r="AN1306" s="62">
        <v>0</v>
      </c>
      <c r="AO1306" s="62">
        <v>7</v>
      </c>
      <c r="AP1306" s="61" t="s">
        <v>839</v>
      </c>
      <c r="AQ1306" s="61" t="s">
        <v>1221</v>
      </c>
      <c r="AR1306" s="61" t="s">
        <v>3616</v>
      </c>
      <c r="AS1306" s="61" t="s">
        <v>6666</v>
      </c>
      <c r="AT1306" s="61" t="s">
        <v>1702</v>
      </c>
      <c r="AU1306" s="61" t="b">
        <v>0</v>
      </c>
      <c r="AV1306" s="61" t="b">
        <v>0</v>
      </c>
      <c r="AW1306" s="61" t="s">
        <v>1702</v>
      </c>
      <c r="AX1306" s="61" t="s">
        <v>1702</v>
      </c>
      <c r="AY1306" s="61">
        <v>0</v>
      </c>
      <c r="AZ1306" s="61">
        <v>0</v>
      </c>
      <c r="BA1306" s="61">
        <v>0</v>
      </c>
      <c r="BB1306" s="61" t="s">
        <v>6601</v>
      </c>
      <c r="BC1306" s="61">
        <v>2</v>
      </c>
      <c r="BD1306" s="61" t="b">
        <v>0</v>
      </c>
      <c r="BH1306" s="47" t="s">
        <v>1197</v>
      </c>
      <c r="BI1306" s="47" t="str">
        <f t="shared" si="41"/>
        <v>Z08</v>
      </c>
      <c r="BJ1306" s="47">
        <v>1219</v>
      </c>
    </row>
    <row r="1307" spans="1:62" hidden="1">
      <c r="A1307" s="61" t="b">
        <v>0</v>
      </c>
      <c r="B1307" s="62">
        <v>13925</v>
      </c>
      <c r="C1307" s="61" t="s">
        <v>1702</v>
      </c>
      <c r="D1307" s="61" t="s">
        <v>7789</v>
      </c>
      <c r="E1307" s="61" t="s">
        <v>7796</v>
      </c>
      <c r="F1307" s="61" t="s">
        <v>6224</v>
      </c>
      <c r="G1307" s="62" t="s">
        <v>1702</v>
      </c>
      <c r="H1307" s="61" t="s">
        <v>156</v>
      </c>
      <c r="I1307" s="61" t="s">
        <v>1675</v>
      </c>
      <c r="J1307" s="61" t="s">
        <v>6425</v>
      </c>
      <c r="K1307" s="61" t="s">
        <v>7796</v>
      </c>
      <c r="L1307" s="61" t="s">
        <v>2032</v>
      </c>
      <c r="M1307" s="61" t="s">
        <v>1702</v>
      </c>
      <c r="N1307" s="61" t="s">
        <v>1702</v>
      </c>
      <c r="O1307" s="61" t="s">
        <v>1947</v>
      </c>
      <c r="P1307" s="61">
        <v>0.7</v>
      </c>
      <c r="Q1307" s="61">
        <v>395</v>
      </c>
      <c r="R1307" s="61">
        <v>516</v>
      </c>
      <c r="S1307" s="61" t="s">
        <v>3207</v>
      </c>
      <c r="T1307" s="61" t="s">
        <v>1702</v>
      </c>
      <c r="U1307" s="61" t="s">
        <v>2041</v>
      </c>
      <c r="V1307" s="61" t="s">
        <v>7797</v>
      </c>
      <c r="W1307" s="61" t="s">
        <v>1955</v>
      </c>
      <c r="X1307" s="61" t="s">
        <v>1447</v>
      </c>
      <c r="Y1307" s="61" t="s">
        <v>6408</v>
      </c>
      <c r="Z1307" s="62">
        <v>210</v>
      </c>
      <c r="AA1307" s="61">
        <v>230</v>
      </c>
      <c r="AB1307" s="62">
        <v>210</v>
      </c>
      <c r="AC1307" s="61">
        <v>230</v>
      </c>
      <c r="AD1307" s="62">
        <v>210</v>
      </c>
      <c r="AE1307" s="61">
        <v>230</v>
      </c>
      <c r="AF1307" s="61" t="s">
        <v>4381</v>
      </c>
      <c r="AG1307" s="61" t="s">
        <v>1959</v>
      </c>
      <c r="AH1307" s="61" t="s">
        <v>1702</v>
      </c>
      <c r="AI1307" s="61">
        <v>0</v>
      </c>
      <c r="AJ1307" s="61" t="s">
        <v>6836</v>
      </c>
      <c r="AK1307" s="62">
        <v>2026</v>
      </c>
      <c r="AL1307" s="62">
        <v>5</v>
      </c>
      <c r="AM1307" s="62">
        <v>0</v>
      </c>
      <c r="AN1307" s="62">
        <v>0</v>
      </c>
      <c r="AO1307" s="62">
        <v>7</v>
      </c>
      <c r="AP1307" s="61" t="s">
        <v>156</v>
      </c>
      <c r="AQ1307" s="61" t="s">
        <v>1221</v>
      </c>
      <c r="AR1307" s="61" t="s">
        <v>3208</v>
      </c>
      <c r="AS1307" s="61" t="s">
        <v>6666</v>
      </c>
      <c r="AT1307" s="61" t="s">
        <v>1702</v>
      </c>
      <c r="AU1307" s="61" t="b">
        <v>0</v>
      </c>
      <c r="AV1307" s="61" t="b">
        <v>0</v>
      </c>
      <c r="AW1307" s="61" t="s">
        <v>1702</v>
      </c>
      <c r="AX1307" s="61" t="s">
        <v>1702</v>
      </c>
      <c r="AY1307" s="61">
        <v>0</v>
      </c>
      <c r="AZ1307" s="61">
        <v>0</v>
      </c>
      <c r="BA1307" s="61">
        <v>0</v>
      </c>
      <c r="BB1307" s="61" t="s">
        <v>6601</v>
      </c>
      <c r="BC1307" s="61">
        <v>2</v>
      </c>
      <c r="BD1307" s="61" t="b">
        <v>0</v>
      </c>
      <c r="BH1307" s="47" t="s">
        <v>1197</v>
      </c>
      <c r="BI1307" s="47" t="str">
        <f t="shared" si="41"/>
        <v>Z08</v>
      </c>
      <c r="BJ1307" s="47">
        <v>1219</v>
      </c>
    </row>
    <row r="1308" spans="1:62" hidden="1">
      <c r="A1308" s="61" t="b">
        <v>0</v>
      </c>
      <c r="B1308" s="62">
        <v>13926</v>
      </c>
      <c r="C1308" s="61" t="s">
        <v>1702</v>
      </c>
      <c r="D1308" s="61" t="s">
        <v>7798</v>
      </c>
      <c r="E1308" s="61" t="s">
        <v>7799</v>
      </c>
      <c r="F1308" s="61" t="s">
        <v>6224</v>
      </c>
      <c r="G1308" s="62" t="s">
        <v>1702</v>
      </c>
      <c r="H1308" s="61" t="s">
        <v>274</v>
      </c>
      <c r="I1308" s="61" t="s">
        <v>1675</v>
      </c>
      <c r="J1308" s="61" t="s">
        <v>6426</v>
      </c>
      <c r="K1308" s="61" t="s">
        <v>7799</v>
      </c>
      <c r="L1308" s="61" t="s">
        <v>2032</v>
      </c>
      <c r="M1308" s="61" t="s">
        <v>1702</v>
      </c>
      <c r="N1308" s="61" t="s">
        <v>1702</v>
      </c>
      <c r="O1308" s="61" t="s">
        <v>1947</v>
      </c>
      <c r="P1308" s="61">
        <v>0.7</v>
      </c>
      <c r="Q1308" s="61">
        <v>406</v>
      </c>
      <c r="R1308" s="61">
        <v>700</v>
      </c>
      <c r="S1308" s="61" t="s">
        <v>5259</v>
      </c>
      <c r="T1308" s="61" t="s">
        <v>5259</v>
      </c>
      <c r="U1308" s="61" t="s">
        <v>2041</v>
      </c>
      <c r="V1308" s="61" t="s">
        <v>7800</v>
      </c>
      <c r="W1308" s="61" t="s">
        <v>1955</v>
      </c>
      <c r="X1308" s="61" t="s">
        <v>1447</v>
      </c>
      <c r="Y1308" s="61" t="s">
        <v>6408</v>
      </c>
      <c r="Z1308" s="62">
        <v>106</v>
      </c>
      <c r="AA1308" s="61">
        <v>164</v>
      </c>
      <c r="AB1308" s="62">
        <v>106</v>
      </c>
      <c r="AC1308" s="61">
        <v>164</v>
      </c>
      <c r="AD1308" s="62">
        <v>106</v>
      </c>
      <c r="AE1308" s="61">
        <v>164</v>
      </c>
      <c r="AF1308" s="61" t="s">
        <v>2682</v>
      </c>
      <c r="AG1308" s="61" t="s">
        <v>1959</v>
      </c>
      <c r="AH1308" s="61" t="s">
        <v>1702</v>
      </c>
      <c r="AI1308" s="61">
        <v>0</v>
      </c>
      <c r="AJ1308" s="61" t="s">
        <v>6296</v>
      </c>
      <c r="AK1308" s="62">
        <v>2026</v>
      </c>
      <c r="AL1308" s="62">
        <v>5</v>
      </c>
      <c r="AM1308" s="62">
        <v>0</v>
      </c>
      <c r="AN1308" s="62">
        <v>0</v>
      </c>
      <c r="AO1308" s="62">
        <v>9</v>
      </c>
      <c r="AP1308" s="61" t="s">
        <v>274</v>
      </c>
      <c r="AQ1308" s="61" t="s">
        <v>1221</v>
      </c>
      <c r="AR1308" s="61" t="s">
        <v>5260</v>
      </c>
      <c r="AS1308" s="61" t="s">
        <v>6666</v>
      </c>
      <c r="AT1308" s="61" t="s">
        <v>1702</v>
      </c>
      <c r="AU1308" s="61" t="b">
        <v>0</v>
      </c>
      <c r="AV1308" s="61" t="b">
        <v>0</v>
      </c>
      <c r="AW1308" s="61" t="s">
        <v>1702</v>
      </c>
      <c r="AX1308" s="61" t="s">
        <v>1702</v>
      </c>
      <c r="AY1308" s="61">
        <v>0</v>
      </c>
      <c r="AZ1308" s="61">
        <v>0</v>
      </c>
      <c r="BA1308" s="61">
        <v>0</v>
      </c>
      <c r="BB1308" s="61" t="s">
        <v>6601</v>
      </c>
      <c r="BC1308" s="61">
        <v>2</v>
      </c>
      <c r="BD1308" s="61" t="b">
        <v>0</v>
      </c>
      <c r="BH1308" s="47" t="s">
        <v>1197</v>
      </c>
      <c r="BI1308" s="47" t="str">
        <f t="shared" si="41"/>
        <v>Z08</v>
      </c>
      <c r="BJ1308" s="47">
        <v>1219</v>
      </c>
    </row>
    <row r="1309" spans="1:62" hidden="1">
      <c r="A1309" s="61" t="b">
        <v>0</v>
      </c>
      <c r="B1309" s="62">
        <v>13927</v>
      </c>
      <c r="C1309" s="61" t="s">
        <v>1702</v>
      </c>
      <c r="D1309" s="61" t="s">
        <v>7798</v>
      </c>
      <c r="E1309" s="61" t="s">
        <v>7801</v>
      </c>
      <c r="F1309" s="61" t="s">
        <v>1702</v>
      </c>
      <c r="G1309" s="62" t="s">
        <v>1702</v>
      </c>
      <c r="H1309" s="61" t="s">
        <v>1702</v>
      </c>
      <c r="I1309" s="61" t="s">
        <v>1675</v>
      </c>
      <c r="J1309" s="61" t="s">
        <v>6426</v>
      </c>
      <c r="K1309" s="61" t="s">
        <v>7801</v>
      </c>
      <c r="L1309" s="61" t="s">
        <v>2032</v>
      </c>
      <c r="M1309" s="61" t="s">
        <v>1702</v>
      </c>
      <c r="N1309" s="61" t="s">
        <v>1702</v>
      </c>
      <c r="O1309" s="61" t="s">
        <v>1947</v>
      </c>
      <c r="P1309" s="61">
        <v>0.7</v>
      </c>
      <c r="Q1309" s="61">
        <v>55</v>
      </c>
      <c r="R1309" s="61">
        <v>0</v>
      </c>
      <c r="S1309" s="61" t="s">
        <v>3618</v>
      </c>
      <c r="T1309" s="61" t="s">
        <v>3618</v>
      </c>
      <c r="U1309" s="61" t="s">
        <v>2041</v>
      </c>
      <c r="V1309" s="61" t="s">
        <v>7802</v>
      </c>
      <c r="W1309" s="61" t="s">
        <v>1955</v>
      </c>
      <c r="X1309" s="61" t="s">
        <v>1447</v>
      </c>
      <c r="Y1309" s="61" t="s">
        <v>6408</v>
      </c>
      <c r="Z1309" s="62">
        <v>1</v>
      </c>
      <c r="AA1309" s="61">
        <v>87</v>
      </c>
      <c r="AB1309" s="62">
        <v>1</v>
      </c>
      <c r="AC1309" s="61">
        <v>87</v>
      </c>
      <c r="AD1309" s="62">
        <v>1</v>
      </c>
      <c r="AE1309" s="61">
        <v>87</v>
      </c>
      <c r="AF1309" s="61" t="s">
        <v>2537</v>
      </c>
      <c r="AG1309" s="61" t="s">
        <v>1958</v>
      </c>
      <c r="AH1309" s="61" t="s">
        <v>1702</v>
      </c>
      <c r="AI1309" s="61">
        <v>0</v>
      </c>
      <c r="AJ1309" s="61" t="s">
        <v>6758</v>
      </c>
      <c r="AK1309" s="62">
        <v>2026</v>
      </c>
      <c r="AL1309" s="62">
        <v>5</v>
      </c>
      <c r="AM1309" s="62">
        <v>0</v>
      </c>
      <c r="AN1309" s="62">
        <v>0</v>
      </c>
      <c r="AO1309" s="62">
        <v>10</v>
      </c>
      <c r="AP1309" s="61" t="s">
        <v>1702</v>
      </c>
      <c r="AQ1309" s="61" t="s">
        <v>1702</v>
      </c>
      <c r="AR1309" s="61" t="s">
        <v>1702</v>
      </c>
      <c r="AS1309" s="61" t="s">
        <v>6666</v>
      </c>
      <c r="AT1309" s="61" t="s">
        <v>1702</v>
      </c>
      <c r="AU1309" s="61" t="b">
        <v>0</v>
      </c>
      <c r="AV1309" s="61" t="b">
        <v>0</v>
      </c>
      <c r="AW1309" s="61" t="s">
        <v>1702</v>
      </c>
      <c r="AX1309" s="61" t="s">
        <v>1702</v>
      </c>
      <c r="AY1309" s="61">
        <v>0</v>
      </c>
      <c r="AZ1309" s="61">
        <v>0</v>
      </c>
      <c r="BA1309" s="61">
        <v>0</v>
      </c>
      <c r="BB1309" s="61" t="s">
        <v>6601</v>
      </c>
      <c r="BC1309" s="61">
        <v>2</v>
      </c>
      <c r="BD1309" s="61" t="b">
        <v>0</v>
      </c>
      <c r="BH1309" s="47" t="s">
        <v>1197</v>
      </c>
      <c r="BI1309" s="47" t="str">
        <f t="shared" si="41"/>
        <v>Z08</v>
      </c>
      <c r="BJ1309" s="47">
        <v>1219</v>
      </c>
    </row>
    <row r="1310" spans="1:62" hidden="1">
      <c r="A1310" s="61" t="b">
        <v>0</v>
      </c>
      <c r="B1310" s="62">
        <v>13928</v>
      </c>
      <c r="C1310" s="61" t="s">
        <v>1702</v>
      </c>
      <c r="D1310" s="61" t="s">
        <v>7798</v>
      </c>
      <c r="E1310" s="61" t="s">
        <v>6463</v>
      </c>
      <c r="F1310" s="61" t="s">
        <v>6264</v>
      </c>
      <c r="G1310" s="62">
        <v>30</v>
      </c>
      <c r="H1310" s="61" t="s">
        <v>918</v>
      </c>
      <c r="I1310" s="61" t="s">
        <v>1675</v>
      </c>
      <c r="J1310" s="61" t="s">
        <v>6426</v>
      </c>
      <c r="K1310" s="61" t="s">
        <v>6463</v>
      </c>
      <c r="L1310" s="61" t="s">
        <v>2032</v>
      </c>
      <c r="M1310" s="61" t="s">
        <v>1702</v>
      </c>
      <c r="N1310" s="61" t="s">
        <v>1702</v>
      </c>
      <c r="O1310" s="61" t="s">
        <v>1947</v>
      </c>
      <c r="P1310" s="61">
        <v>0.7</v>
      </c>
      <c r="Q1310" s="61">
        <v>215</v>
      </c>
      <c r="R1310" s="61">
        <v>280</v>
      </c>
      <c r="S1310" s="61" t="s">
        <v>5484</v>
      </c>
      <c r="T1310" s="61" t="s">
        <v>5484</v>
      </c>
      <c r="U1310" s="61" t="s">
        <v>2041</v>
      </c>
      <c r="V1310" s="61" t="s">
        <v>7803</v>
      </c>
      <c r="W1310" s="61" t="s">
        <v>1955</v>
      </c>
      <c r="X1310" s="61" t="s">
        <v>1447</v>
      </c>
      <c r="Y1310" s="61" t="s">
        <v>6408</v>
      </c>
      <c r="Z1310" s="62">
        <v>100</v>
      </c>
      <c r="AA1310" s="61">
        <v>32</v>
      </c>
      <c r="AB1310" s="62">
        <v>100</v>
      </c>
      <c r="AC1310" s="61">
        <v>32</v>
      </c>
      <c r="AD1310" s="62">
        <v>100</v>
      </c>
      <c r="AE1310" s="61">
        <v>32</v>
      </c>
      <c r="AF1310" s="61" t="s">
        <v>2071</v>
      </c>
      <c r="AG1310" s="61" t="s">
        <v>1959</v>
      </c>
      <c r="AH1310" s="61" t="s">
        <v>1702</v>
      </c>
      <c r="AI1310" s="61">
        <v>0</v>
      </c>
      <c r="AJ1310" s="61" t="s">
        <v>6755</v>
      </c>
      <c r="AK1310" s="62">
        <v>2026</v>
      </c>
      <c r="AL1310" s="62">
        <v>5</v>
      </c>
      <c r="AM1310" s="62">
        <v>0</v>
      </c>
      <c r="AN1310" s="62">
        <v>0</v>
      </c>
      <c r="AO1310" s="62">
        <v>6</v>
      </c>
      <c r="AP1310" s="61" t="s">
        <v>918</v>
      </c>
      <c r="AQ1310" s="61" t="s">
        <v>1221</v>
      </c>
      <c r="AR1310" s="61" t="s">
        <v>5486</v>
      </c>
      <c r="AS1310" s="61" t="s">
        <v>6666</v>
      </c>
      <c r="AT1310" s="61" t="s">
        <v>6462</v>
      </c>
      <c r="AU1310" s="61" t="b">
        <v>0</v>
      </c>
      <c r="AV1310" s="61" t="b">
        <v>0</v>
      </c>
      <c r="AW1310" s="61" t="s">
        <v>1702</v>
      </c>
      <c r="AX1310" s="61" t="s">
        <v>1702</v>
      </c>
      <c r="AY1310" s="61">
        <v>0</v>
      </c>
      <c r="AZ1310" s="61">
        <v>0</v>
      </c>
      <c r="BA1310" s="61">
        <v>0</v>
      </c>
      <c r="BB1310" s="61" t="s">
        <v>6601</v>
      </c>
      <c r="BC1310" s="61">
        <v>2</v>
      </c>
      <c r="BD1310" s="61" t="b">
        <v>0</v>
      </c>
      <c r="BH1310" s="47" t="s">
        <v>1197</v>
      </c>
      <c r="BI1310" s="47" t="str">
        <f t="shared" si="41"/>
        <v>Z08</v>
      </c>
      <c r="BJ1310" s="47">
        <v>1219</v>
      </c>
    </row>
    <row r="1311" spans="1:62" hidden="1">
      <c r="A1311" s="61" t="b">
        <v>0</v>
      </c>
      <c r="B1311" s="62">
        <v>13929</v>
      </c>
      <c r="C1311" s="61" t="s">
        <v>1702</v>
      </c>
      <c r="D1311" s="61" t="s">
        <v>7798</v>
      </c>
      <c r="E1311" s="61" t="s">
        <v>6464</v>
      </c>
      <c r="F1311" s="61" t="s">
        <v>6289</v>
      </c>
      <c r="G1311" s="62">
        <v>11</v>
      </c>
      <c r="H1311" s="61" t="s">
        <v>918</v>
      </c>
      <c r="I1311" s="61" t="s">
        <v>1675</v>
      </c>
      <c r="J1311" s="61" t="s">
        <v>6426</v>
      </c>
      <c r="K1311" s="61" t="s">
        <v>6464</v>
      </c>
      <c r="L1311" s="61" t="s">
        <v>2032</v>
      </c>
      <c r="M1311" s="61" t="s">
        <v>1702</v>
      </c>
      <c r="N1311" s="61" t="s">
        <v>1702</v>
      </c>
      <c r="O1311" s="61" t="s">
        <v>1947</v>
      </c>
      <c r="P1311" s="61">
        <v>0.7</v>
      </c>
      <c r="Q1311" s="61">
        <v>215</v>
      </c>
      <c r="R1311" s="61">
        <v>280</v>
      </c>
      <c r="S1311" s="61" t="s">
        <v>5484</v>
      </c>
      <c r="T1311" s="61" t="s">
        <v>5484</v>
      </c>
      <c r="U1311" s="61" t="s">
        <v>2041</v>
      </c>
      <c r="V1311" s="61" t="s">
        <v>7803</v>
      </c>
      <c r="W1311" s="61" t="s">
        <v>1955</v>
      </c>
      <c r="X1311" s="61" t="s">
        <v>1447</v>
      </c>
      <c r="Y1311" s="61" t="s">
        <v>6408</v>
      </c>
      <c r="Z1311" s="62">
        <v>100</v>
      </c>
      <c r="AA1311" s="61">
        <v>32</v>
      </c>
      <c r="AB1311" s="62">
        <v>100</v>
      </c>
      <c r="AC1311" s="61">
        <v>32</v>
      </c>
      <c r="AD1311" s="62">
        <v>100</v>
      </c>
      <c r="AE1311" s="61">
        <v>32</v>
      </c>
      <c r="AF1311" s="61" t="s">
        <v>2071</v>
      </c>
      <c r="AG1311" s="61" t="s">
        <v>1959</v>
      </c>
      <c r="AH1311" s="61" t="s">
        <v>1702</v>
      </c>
      <c r="AI1311" s="61">
        <v>0</v>
      </c>
      <c r="AJ1311" s="61" t="s">
        <v>6755</v>
      </c>
      <c r="AK1311" s="62">
        <v>2026</v>
      </c>
      <c r="AL1311" s="62">
        <v>5</v>
      </c>
      <c r="AM1311" s="62">
        <v>0</v>
      </c>
      <c r="AN1311" s="62">
        <v>0</v>
      </c>
      <c r="AO1311" s="62">
        <v>6</v>
      </c>
      <c r="AP1311" s="61" t="s">
        <v>918</v>
      </c>
      <c r="AQ1311" s="61" t="s">
        <v>1221</v>
      </c>
      <c r="AR1311" s="61" t="s">
        <v>5486</v>
      </c>
      <c r="AS1311" s="61" t="s">
        <v>6666</v>
      </c>
      <c r="AT1311" s="61" t="s">
        <v>6462</v>
      </c>
      <c r="AU1311" s="61" t="b">
        <v>0</v>
      </c>
      <c r="AV1311" s="61" t="b">
        <v>0</v>
      </c>
      <c r="AW1311" s="61" t="s">
        <v>1702</v>
      </c>
      <c r="AX1311" s="61" t="s">
        <v>1702</v>
      </c>
      <c r="AY1311" s="61">
        <v>0</v>
      </c>
      <c r="AZ1311" s="61">
        <v>0</v>
      </c>
      <c r="BA1311" s="61">
        <v>0</v>
      </c>
      <c r="BB1311" s="61" t="s">
        <v>6601</v>
      </c>
      <c r="BC1311" s="61">
        <v>2</v>
      </c>
      <c r="BD1311" s="61" t="b">
        <v>0</v>
      </c>
      <c r="BH1311" s="47" t="s">
        <v>1197</v>
      </c>
      <c r="BI1311" s="47" t="str">
        <f t="shared" si="41"/>
        <v>Z08</v>
      </c>
      <c r="BJ1311" s="47">
        <v>1219</v>
      </c>
    </row>
    <row r="1312" spans="1:62" hidden="1">
      <c r="A1312" s="61" t="b">
        <v>0</v>
      </c>
      <c r="B1312" s="62">
        <v>13930</v>
      </c>
      <c r="C1312" s="61" t="s">
        <v>1702</v>
      </c>
      <c r="D1312" s="61" t="s">
        <v>7798</v>
      </c>
      <c r="E1312" s="61" t="s">
        <v>6465</v>
      </c>
      <c r="F1312" s="61" t="s">
        <v>6289</v>
      </c>
      <c r="G1312" s="62">
        <v>12</v>
      </c>
      <c r="H1312" s="61" t="s">
        <v>918</v>
      </c>
      <c r="I1312" s="61" t="s">
        <v>1675</v>
      </c>
      <c r="J1312" s="61" t="s">
        <v>6426</v>
      </c>
      <c r="K1312" s="61" t="s">
        <v>6465</v>
      </c>
      <c r="L1312" s="61" t="s">
        <v>2032</v>
      </c>
      <c r="M1312" s="61" t="s">
        <v>1702</v>
      </c>
      <c r="N1312" s="61" t="s">
        <v>1702</v>
      </c>
      <c r="O1312" s="61" t="s">
        <v>1947</v>
      </c>
      <c r="P1312" s="61">
        <v>0.7</v>
      </c>
      <c r="Q1312" s="61">
        <v>215</v>
      </c>
      <c r="R1312" s="61">
        <v>280</v>
      </c>
      <c r="S1312" s="61" t="s">
        <v>5484</v>
      </c>
      <c r="T1312" s="61" t="s">
        <v>5484</v>
      </c>
      <c r="U1312" s="61" t="s">
        <v>2041</v>
      </c>
      <c r="V1312" s="61" t="s">
        <v>7803</v>
      </c>
      <c r="W1312" s="61" t="s">
        <v>1955</v>
      </c>
      <c r="X1312" s="61" t="s">
        <v>1447</v>
      </c>
      <c r="Y1312" s="61" t="s">
        <v>6408</v>
      </c>
      <c r="Z1312" s="62">
        <v>56</v>
      </c>
      <c r="AA1312" s="61">
        <v>18</v>
      </c>
      <c r="AB1312" s="62">
        <v>56</v>
      </c>
      <c r="AC1312" s="61">
        <v>18</v>
      </c>
      <c r="AD1312" s="62">
        <v>56</v>
      </c>
      <c r="AE1312" s="61">
        <v>18</v>
      </c>
      <c r="AF1312" s="61" t="s">
        <v>2071</v>
      </c>
      <c r="AG1312" s="61" t="s">
        <v>1959</v>
      </c>
      <c r="AH1312" s="61" t="s">
        <v>1702</v>
      </c>
      <c r="AI1312" s="61">
        <v>0</v>
      </c>
      <c r="AJ1312" s="61" t="s">
        <v>6755</v>
      </c>
      <c r="AK1312" s="62">
        <v>2026</v>
      </c>
      <c r="AL1312" s="62">
        <v>5</v>
      </c>
      <c r="AM1312" s="62">
        <v>0</v>
      </c>
      <c r="AN1312" s="62">
        <v>0</v>
      </c>
      <c r="AO1312" s="62">
        <v>6</v>
      </c>
      <c r="AP1312" s="61" t="s">
        <v>918</v>
      </c>
      <c r="AQ1312" s="61" t="s">
        <v>1221</v>
      </c>
      <c r="AR1312" s="61" t="s">
        <v>5486</v>
      </c>
      <c r="AS1312" s="61" t="s">
        <v>6666</v>
      </c>
      <c r="AT1312" s="61" t="s">
        <v>6462</v>
      </c>
      <c r="AU1312" s="61" t="b">
        <v>0</v>
      </c>
      <c r="AV1312" s="61" t="b">
        <v>0</v>
      </c>
      <c r="AW1312" s="61" t="s">
        <v>1702</v>
      </c>
      <c r="AX1312" s="61" t="s">
        <v>1702</v>
      </c>
      <c r="AY1312" s="61">
        <v>0</v>
      </c>
      <c r="AZ1312" s="61">
        <v>0</v>
      </c>
      <c r="BA1312" s="61">
        <v>0</v>
      </c>
      <c r="BB1312" s="61" t="s">
        <v>6601</v>
      </c>
      <c r="BC1312" s="61">
        <v>2</v>
      </c>
      <c r="BD1312" s="61" t="b">
        <v>0</v>
      </c>
      <c r="BH1312" s="47" t="s">
        <v>1197</v>
      </c>
      <c r="BI1312" s="47" t="str">
        <f t="shared" si="41"/>
        <v>Z08</v>
      </c>
      <c r="BJ1312" s="47">
        <v>1219</v>
      </c>
    </row>
    <row r="1313" spans="1:62" hidden="1">
      <c r="A1313" s="61" t="b">
        <v>0</v>
      </c>
      <c r="B1313" s="62">
        <v>13931</v>
      </c>
      <c r="C1313" s="61" t="s">
        <v>1702</v>
      </c>
      <c r="D1313" s="61" t="s">
        <v>7798</v>
      </c>
      <c r="E1313" s="61" t="s">
        <v>7804</v>
      </c>
      <c r="F1313" s="61" t="s">
        <v>6253</v>
      </c>
      <c r="G1313" s="62" t="s">
        <v>1702</v>
      </c>
      <c r="H1313" s="61" t="s">
        <v>763</v>
      </c>
      <c r="I1313" s="61" t="s">
        <v>1675</v>
      </c>
      <c r="J1313" s="61" t="s">
        <v>6426</v>
      </c>
      <c r="K1313" s="61" t="s">
        <v>7804</v>
      </c>
      <c r="L1313" s="61" t="s">
        <v>2032</v>
      </c>
      <c r="M1313" s="61" t="s">
        <v>1702</v>
      </c>
      <c r="N1313" s="61" t="s">
        <v>1702</v>
      </c>
      <c r="O1313" s="61" t="s">
        <v>1947</v>
      </c>
      <c r="P1313" s="61">
        <v>0.7</v>
      </c>
      <c r="Q1313" s="61">
        <v>106.6</v>
      </c>
      <c r="R1313" s="61">
        <v>764.3</v>
      </c>
      <c r="S1313" s="61" t="s">
        <v>2973</v>
      </c>
      <c r="T1313" s="61" t="s">
        <v>2973</v>
      </c>
      <c r="U1313" s="61" t="s">
        <v>2041</v>
      </c>
      <c r="V1313" s="61" t="s">
        <v>7805</v>
      </c>
      <c r="W1313" s="61" t="s">
        <v>1955</v>
      </c>
      <c r="X1313" s="61" t="s">
        <v>1447</v>
      </c>
      <c r="Y1313" s="61" t="s">
        <v>6408</v>
      </c>
      <c r="Z1313" s="62">
        <v>15</v>
      </c>
      <c r="AA1313" s="61">
        <v>7</v>
      </c>
      <c r="AB1313" s="62">
        <v>15</v>
      </c>
      <c r="AC1313" s="61">
        <v>7</v>
      </c>
      <c r="AD1313" s="62">
        <v>15</v>
      </c>
      <c r="AE1313" s="61">
        <v>7</v>
      </c>
      <c r="AF1313" s="61" t="s">
        <v>2083</v>
      </c>
      <c r="AG1313" s="61" t="s">
        <v>1959</v>
      </c>
      <c r="AH1313" s="61" t="s">
        <v>1702</v>
      </c>
      <c r="AI1313" s="61">
        <v>0</v>
      </c>
      <c r="AJ1313" s="61" t="s">
        <v>6751</v>
      </c>
      <c r="AK1313" s="62">
        <v>2026</v>
      </c>
      <c r="AL1313" s="62">
        <v>5</v>
      </c>
      <c r="AM1313" s="62">
        <v>0</v>
      </c>
      <c r="AN1313" s="62">
        <v>0</v>
      </c>
      <c r="AO1313" s="62">
        <v>2</v>
      </c>
      <c r="AP1313" s="61" t="s">
        <v>763</v>
      </c>
      <c r="AQ1313" s="61" t="s">
        <v>1221</v>
      </c>
      <c r="AR1313" s="61" t="s">
        <v>5145</v>
      </c>
      <c r="AS1313" s="61" t="s">
        <v>6666</v>
      </c>
      <c r="AT1313" s="61" t="s">
        <v>1702</v>
      </c>
      <c r="AU1313" s="61" t="b">
        <v>0</v>
      </c>
      <c r="AV1313" s="61" t="b">
        <v>0</v>
      </c>
      <c r="AW1313" s="61" t="s">
        <v>1702</v>
      </c>
      <c r="AX1313" s="61" t="s">
        <v>1702</v>
      </c>
      <c r="AY1313" s="61">
        <v>0</v>
      </c>
      <c r="AZ1313" s="61">
        <v>0</v>
      </c>
      <c r="BA1313" s="61">
        <v>0</v>
      </c>
      <c r="BB1313" s="61" t="s">
        <v>6601</v>
      </c>
      <c r="BC1313" s="61">
        <v>2</v>
      </c>
      <c r="BD1313" s="61" t="b">
        <v>0</v>
      </c>
      <c r="BH1313" s="47" t="s">
        <v>1197</v>
      </c>
      <c r="BI1313" s="47" t="str">
        <f t="shared" si="41"/>
        <v>Z08</v>
      </c>
      <c r="BJ1313" s="47">
        <v>1219</v>
      </c>
    </row>
    <row r="1314" spans="1:62" hidden="1">
      <c r="A1314" s="61" t="b">
        <v>0</v>
      </c>
      <c r="B1314" s="62">
        <v>13932</v>
      </c>
      <c r="C1314" s="61" t="s">
        <v>1702</v>
      </c>
      <c r="D1314" s="61" t="s">
        <v>7798</v>
      </c>
      <c r="E1314" s="61" t="s">
        <v>7806</v>
      </c>
      <c r="F1314" s="61" t="s">
        <v>6253</v>
      </c>
      <c r="G1314" s="62" t="s">
        <v>1702</v>
      </c>
      <c r="H1314" s="61" t="s">
        <v>765</v>
      </c>
      <c r="I1314" s="61" t="s">
        <v>1675</v>
      </c>
      <c r="J1314" s="61" t="s">
        <v>6426</v>
      </c>
      <c r="K1314" s="61" t="s">
        <v>7806</v>
      </c>
      <c r="L1314" s="61" t="s">
        <v>2032</v>
      </c>
      <c r="M1314" s="61" t="s">
        <v>1702</v>
      </c>
      <c r="N1314" s="61" t="s">
        <v>1702</v>
      </c>
      <c r="O1314" s="61" t="s">
        <v>1947</v>
      </c>
      <c r="P1314" s="61">
        <v>0.7</v>
      </c>
      <c r="Q1314" s="61">
        <v>106.6</v>
      </c>
      <c r="R1314" s="61">
        <v>764.3</v>
      </c>
      <c r="S1314" s="61" t="s">
        <v>2973</v>
      </c>
      <c r="T1314" s="61" t="s">
        <v>2973</v>
      </c>
      <c r="U1314" s="61" t="s">
        <v>2041</v>
      </c>
      <c r="V1314" s="61" t="s">
        <v>7805</v>
      </c>
      <c r="W1314" s="61" t="s">
        <v>1955</v>
      </c>
      <c r="X1314" s="61" t="s">
        <v>1447</v>
      </c>
      <c r="Y1314" s="61" t="s">
        <v>6408</v>
      </c>
      <c r="Z1314" s="62">
        <v>5</v>
      </c>
      <c r="AA1314" s="61">
        <v>2</v>
      </c>
      <c r="AB1314" s="62">
        <v>5</v>
      </c>
      <c r="AC1314" s="61">
        <v>2</v>
      </c>
      <c r="AD1314" s="62">
        <v>5</v>
      </c>
      <c r="AE1314" s="61">
        <v>2</v>
      </c>
      <c r="AF1314" s="61" t="s">
        <v>2083</v>
      </c>
      <c r="AG1314" s="61" t="s">
        <v>1959</v>
      </c>
      <c r="AH1314" s="61" t="s">
        <v>1702</v>
      </c>
      <c r="AI1314" s="61">
        <v>0</v>
      </c>
      <c r="AJ1314" s="61" t="s">
        <v>6751</v>
      </c>
      <c r="AK1314" s="62">
        <v>2026</v>
      </c>
      <c r="AL1314" s="62">
        <v>5</v>
      </c>
      <c r="AM1314" s="62">
        <v>0</v>
      </c>
      <c r="AN1314" s="62">
        <v>0</v>
      </c>
      <c r="AO1314" s="62">
        <v>2</v>
      </c>
      <c r="AP1314" s="61" t="s">
        <v>765</v>
      </c>
      <c r="AQ1314" s="61" t="s">
        <v>1221</v>
      </c>
      <c r="AR1314" s="61" t="s">
        <v>6354</v>
      </c>
      <c r="AS1314" s="61" t="s">
        <v>6666</v>
      </c>
      <c r="AT1314" s="61" t="s">
        <v>1702</v>
      </c>
      <c r="AU1314" s="61" t="b">
        <v>0</v>
      </c>
      <c r="AV1314" s="61" t="b">
        <v>0</v>
      </c>
      <c r="AW1314" s="61" t="s">
        <v>1702</v>
      </c>
      <c r="AX1314" s="61" t="s">
        <v>1702</v>
      </c>
      <c r="AY1314" s="61">
        <v>0</v>
      </c>
      <c r="AZ1314" s="61">
        <v>0</v>
      </c>
      <c r="BA1314" s="61">
        <v>0</v>
      </c>
      <c r="BB1314" s="61" t="s">
        <v>6601</v>
      </c>
      <c r="BC1314" s="61">
        <v>2</v>
      </c>
      <c r="BD1314" s="61" t="b">
        <v>0</v>
      </c>
      <c r="BH1314" s="47" t="s">
        <v>1197</v>
      </c>
      <c r="BI1314" s="47" t="str">
        <f t="shared" si="41"/>
        <v>Z08</v>
      </c>
      <c r="BJ1314" s="47">
        <v>1219</v>
      </c>
    </row>
    <row r="1315" spans="1:62" hidden="1">
      <c r="A1315" s="61" t="b">
        <v>0</v>
      </c>
      <c r="B1315" s="62">
        <v>13933</v>
      </c>
      <c r="C1315" s="61" t="s">
        <v>7807</v>
      </c>
      <c r="D1315" s="61" t="s">
        <v>7798</v>
      </c>
      <c r="E1315" s="61" t="s">
        <v>7808</v>
      </c>
      <c r="F1315" s="61" t="s">
        <v>6262</v>
      </c>
      <c r="G1315" s="62" t="s">
        <v>1702</v>
      </c>
      <c r="H1315" s="61" t="s">
        <v>836</v>
      </c>
      <c r="I1315" s="61" t="s">
        <v>1675</v>
      </c>
      <c r="J1315" s="61" t="s">
        <v>6426</v>
      </c>
      <c r="K1315" s="61" t="s">
        <v>7808</v>
      </c>
      <c r="L1315" s="61" t="s">
        <v>2032</v>
      </c>
      <c r="M1315" s="61" t="s">
        <v>1702</v>
      </c>
      <c r="N1315" s="61" t="s">
        <v>1702</v>
      </c>
      <c r="O1315" s="61" t="s">
        <v>1947</v>
      </c>
      <c r="P1315" s="61">
        <v>0.7</v>
      </c>
      <c r="Q1315" s="61">
        <v>250.1</v>
      </c>
      <c r="R1315" s="61">
        <v>0</v>
      </c>
      <c r="S1315" s="61" t="s">
        <v>7809</v>
      </c>
      <c r="T1315" s="61" t="s">
        <v>7809</v>
      </c>
      <c r="U1315" s="61" t="s">
        <v>2041</v>
      </c>
      <c r="V1315" s="61" t="s">
        <v>7810</v>
      </c>
      <c r="W1315" s="61" t="s">
        <v>1955</v>
      </c>
      <c r="X1315" s="61" t="s">
        <v>1447</v>
      </c>
      <c r="Y1315" s="61" t="s">
        <v>6408</v>
      </c>
      <c r="Z1315" s="62">
        <v>1</v>
      </c>
      <c r="AA1315" s="61">
        <v>494</v>
      </c>
      <c r="AB1315" s="62">
        <v>1</v>
      </c>
      <c r="AC1315" s="61">
        <v>0</v>
      </c>
      <c r="AD1315" s="62">
        <v>1</v>
      </c>
      <c r="AE1315" s="61">
        <v>494</v>
      </c>
      <c r="AF1315" s="61" t="s">
        <v>2996</v>
      </c>
      <c r="AG1315" s="61" t="s">
        <v>1958</v>
      </c>
      <c r="AH1315" s="61" t="s">
        <v>1702</v>
      </c>
      <c r="AI1315" s="61">
        <v>0</v>
      </c>
      <c r="AJ1315" s="61" t="s">
        <v>6836</v>
      </c>
      <c r="AK1315" s="62">
        <v>2026</v>
      </c>
      <c r="AL1315" s="62">
        <v>5</v>
      </c>
      <c r="AM1315" s="62">
        <v>0</v>
      </c>
      <c r="AN1315" s="62">
        <v>0</v>
      </c>
      <c r="AO1315" s="62">
        <v>7</v>
      </c>
      <c r="AP1315" s="61" t="s">
        <v>836</v>
      </c>
      <c r="AQ1315" s="61" t="s">
        <v>1221</v>
      </c>
      <c r="AR1315" s="61" t="s">
        <v>6363</v>
      </c>
      <c r="AS1315" s="61" t="s">
        <v>6666</v>
      </c>
      <c r="AT1315" s="61" t="s">
        <v>1702</v>
      </c>
      <c r="AU1315" s="61" t="b">
        <v>0</v>
      </c>
      <c r="AV1315" s="61" t="b">
        <v>0</v>
      </c>
      <c r="AW1315" s="61" t="s">
        <v>1702</v>
      </c>
      <c r="AX1315" s="61" t="s">
        <v>1702</v>
      </c>
      <c r="AY1315" s="61">
        <v>0</v>
      </c>
      <c r="AZ1315" s="61">
        <v>0</v>
      </c>
      <c r="BA1315" s="61">
        <v>0</v>
      </c>
      <c r="BB1315" s="61" t="s">
        <v>6601</v>
      </c>
      <c r="BC1315" s="61">
        <v>2</v>
      </c>
      <c r="BD1315" s="61" t="b">
        <v>0</v>
      </c>
      <c r="BH1315" s="47" t="s">
        <v>1197</v>
      </c>
      <c r="BI1315" s="47" t="str">
        <f t="shared" si="41"/>
        <v>Z08</v>
      </c>
      <c r="BJ1315" s="47">
        <v>1219</v>
      </c>
    </row>
    <row r="1316" spans="1:62" hidden="1">
      <c r="A1316" s="61" t="b">
        <v>0</v>
      </c>
      <c r="B1316" s="62">
        <v>13934</v>
      </c>
      <c r="C1316" s="61" t="s">
        <v>1702</v>
      </c>
      <c r="D1316" s="61" t="s">
        <v>7798</v>
      </c>
      <c r="E1316" s="61" t="s">
        <v>7811</v>
      </c>
      <c r="F1316" s="61" t="s">
        <v>6289</v>
      </c>
      <c r="G1316" s="62" t="s">
        <v>1702</v>
      </c>
      <c r="H1316" s="61" t="s">
        <v>918</v>
      </c>
      <c r="I1316" s="61" t="s">
        <v>1675</v>
      </c>
      <c r="J1316" s="61" t="s">
        <v>6426</v>
      </c>
      <c r="K1316" s="61" t="s">
        <v>7811</v>
      </c>
      <c r="L1316" s="61" t="s">
        <v>2032</v>
      </c>
      <c r="M1316" s="61" t="s">
        <v>1702</v>
      </c>
      <c r="N1316" s="61" t="s">
        <v>1702</v>
      </c>
      <c r="O1316" s="61" t="s">
        <v>1947</v>
      </c>
      <c r="P1316" s="61">
        <v>0.7</v>
      </c>
      <c r="Q1316" s="61">
        <v>215</v>
      </c>
      <c r="R1316" s="61">
        <v>0</v>
      </c>
      <c r="S1316" s="61" t="s">
        <v>7812</v>
      </c>
      <c r="T1316" s="61" t="s">
        <v>7812</v>
      </c>
      <c r="U1316" s="61" t="s">
        <v>2041</v>
      </c>
      <c r="V1316" s="61" t="s">
        <v>7803</v>
      </c>
      <c r="W1316" s="61" t="s">
        <v>1955</v>
      </c>
      <c r="X1316" s="61" t="s">
        <v>1447</v>
      </c>
      <c r="Y1316" s="61" t="s">
        <v>6408</v>
      </c>
      <c r="Z1316" s="62">
        <v>1</v>
      </c>
      <c r="AA1316" s="61">
        <v>423</v>
      </c>
      <c r="AB1316" s="62">
        <v>1</v>
      </c>
      <c r="AC1316" s="61">
        <v>423</v>
      </c>
      <c r="AD1316" s="62">
        <v>1</v>
      </c>
      <c r="AE1316" s="61">
        <v>423</v>
      </c>
      <c r="AF1316" s="61" t="s">
        <v>7196</v>
      </c>
      <c r="AG1316" s="61" t="s">
        <v>1958</v>
      </c>
      <c r="AH1316" s="61" t="s">
        <v>1702</v>
      </c>
      <c r="AI1316" s="61">
        <v>0</v>
      </c>
      <c r="AJ1316" s="61" t="s">
        <v>6755</v>
      </c>
      <c r="AK1316" s="62">
        <v>2026</v>
      </c>
      <c r="AL1316" s="62">
        <v>5</v>
      </c>
      <c r="AM1316" s="62">
        <v>0</v>
      </c>
      <c r="AN1316" s="62">
        <v>0</v>
      </c>
      <c r="AO1316" s="62">
        <v>6</v>
      </c>
      <c r="AP1316" s="61" t="s">
        <v>918</v>
      </c>
      <c r="AQ1316" s="61" t="s">
        <v>1221</v>
      </c>
      <c r="AR1316" s="61" t="s">
        <v>5486</v>
      </c>
      <c r="AS1316" s="61" t="s">
        <v>6666</v>
      </c>
      <c r="AT1316" s="61" t="s">
        <v>1702</v>
      </c>
      <c r="AU1316" s="61" t="b">
        <v>0</v>
      </c>
      <c r="AV1316" s="61" t="b">
        <v>0</v>
      </c>
      <c r="AW1316" s="61" t="s">
        <v>1702</v>
      </c>
      <c r="AX1316" s="61" t="s">
        <v>1702</v>
      </c>
      <c r="AY1316" s="61">
        <v>0</v>
      </c>
      <c r="AZ1316" s="61">
        <v>0</v>
      </c>
      <c r="BA1316" s="61">
        <v>0</v>
      </c>
      <c r="BB1316" s="61" t="s">
        <v>6601</v>
      </c>
      <c r="BC1316" s="61">
        <v>2</v>
      </c>
      <c r="BD1316" s="61" t="b">
        <v>0</v>
      </c>
      <c r="BH1316" s="47" t="s">
        <v>1197</v>
      </c>
      <c r="BI1316" s="47" t="str">
        <f t="shared" si="41"/>
        <v>Z08</v>
      </c>
      <c r="BJ1316" s="47">
        <v>1219</v>
      </c>
    </row>
    <row r="1317" spans="1:62" hidden="1">
      <c r="A1317" s="61" t="b">
        <v>0</v>
      </c>
      <c r="B1317" s="62">
        <v>13935</v>
      </c>
      <c r="C1317" s="61" t="s">
        <v>7813</v>
      </c>
      <c r="D1317" s="61" t="s">
        <v>7798</v>
      </c>
      <c r="E1317" s="61" t="s">
        <v>7814</v>
      </c>
      <c r="F1317" s="61" t="s">
        <v>6262</v>
      </c>
      <c r="G1317" s="62" t="s">
        <v>1702</v>
      </c>
      <c r="H1317" s="61" t="s">
        <v>120</v>
      </c>
      <c r="I1317" s="61" t="s">
        <v>1675</v>
      </c>
      <c r="J1317" s="61" t="s">
        <v>6426</v>
      </c>
      <c r="K1317" s="61" t="s">
        <v>7814</v>
      </c>
      <c r="L1317" s="61" t="s">
        <v>2032</v>
      </c>
      <c r="M1317" s="61" t="s">
        <v>1702</v>
      </c>
      <c r="N1317" s="61" t="s">
        <v>1702</v>
      </c>
      <c r="O1317" s="61" t="s">
        <v>1947</v>
      </c>
      <c r="P1317" s="61">
        <v>0.7</v>
      </c>
      <c r="Q1317" s="61">
        <v>244.8</v>
      </c>
      <c r="R1317" s="61">
        <v>811</v>
      </c>
      <c r="S1317" s="61" t="s">
        <v>2972</v>
      </c>
      <c r="T1317" s="61" t="s">
        <v>1702</v>
      </c>
      <c r="U1317" s="61" t="s">
        <v>2041</v>
      </c>
      <c r="V1317" s="61" t="s">
        <v>7815</v>
      </c>
      <c r="W1317" s="61" t="s">
        <v>1955</v>
      </c>
      <c r="X1317" s="61" t="s">
        <v>1447</v>
      </c>
      <c r="Y1317" s="61" t="s">
        <v>6408</v>
      </c>
      <c r="Z1317" s="62">
        <v>221</v>
      </c>
      <c r="AA1317" s="61">
        <v>237</v>
      </c>
      <c r="AB1317" s="62">
        <v>221</v>
      </c>
      <c r="AC1317" s="61">
        <v>0</v>
      </c>
      <c r="AD1317" s="62">
        <v>221</v>
      </c>
      <c r="AE1317" s="61">
        <v>237</v>
      </c>
      <c r="AF1317" s="61" t="s">
        <v>2206</v>
      </c>
      <c r="AG1317" s="61" t="s">
        <v>1959</v>
      </c>
      <c r="AH1317" s="61" t="s">
        <v>1702</v>
      </c>
      <c r="AI1317" s="61">
        <v>0</v>
      </c>
      <c r="AJ1317" s="61" t="s">
        <v>6755</v>
      </c>
      <c r="AK1317" s="62">
        <v>2026</v>
      </c>
      <c r="AL1317" s="62">
        <v>5</v>
      </c>
      <c r="AM1317" s="62">
        <v>0</v>
      </c>
      <c r="AN1317" s="62">
        <v>0</v>
      </c>
      <c r="AO1317" s="62">
        <v>6</v>
      </c>
      <c r="AP1317" s="61" t="s">
        <v>120</v>
      </c>
      <c r="AQ1317" s="61" t="s">
        <v>1221</v>
      </c>
      <c r="AR1317" s="61" t="s">
        <v>6359</v>
      </c>
      <c r="AS1317" s="61" t="s">
        <v>6666</v>
      </c>
      <c r="AT1317" s="61" t="s">
        <v>1702</v>
      </c>
      <c r="AU1317" s="61" t="b">
        <v>0</v>
      </c>
      <c r="AV1317" s="61" t="b">
        <v>0</v>
      </c>
      <c r="AW1317" s="61" t="s">
        <v>1702</v>
      </c>
      <c r="AX1317" s="61" t="s">
        <v>1702</v>
      </c>
      <c r="AY1317" s="61">
        <v>0</v>
      </c>
      <c r="AZ1317" s="61">
        <v>0</v>
      </c>
      <c r="BA1317" s="61">
        <v>0</v>
      </c>
      <c r="BB1317" s="61" t="s">
        <v>6601</v>
      </c>
      <c r="BC1317" s="61">
        <v>2</v>
      </c>
      <c r="BD1317" s="61" t="b">
        <v>0</v>
      </c>
      <c r="BH1317" s="47" t="s">
        <v>1197</v>
      </c>
      <c r="BI1317" s="47" t="str">
        <f t="shared" si="41"/>
        <v>Z08</v>
      </c>
      <c r="BJ1317" s="47">
        <v>1219</v>
      </c>
    </row>
    <row r="1318" spans="1:62" hidden="1">
      <c r="A1318" s="61" t="b">
        <v>0</v>
      </c>
      <c r="B1318" s="62">
        <v>13936</v>
      </c>
      <c r="C1318" s="61" t="s">
        <v>1702</v>
      </c>
      <c r="D1318" s="61" t="s">
        <v>7798</v>
      </c>
      <c r="E1318" s="61" t="s">
        <v>7816</v>
      </c>
      <c r="F1318" s="61" t="s">
        <v>6253</v>
      </c>
      <c r="G1318" s="62" t="s">
        <v>1702</v>
      </c>
      <c r="H1318" s="61" t="s">
        <v>765</v>
      </c>
      <c r="I1318" s="61" t="s">
        <v>1675</v>
      </c>
      <c r="J1318" s="61" t="s">
        <v>6426</v>
      </c>
      <c r="K1318" s="61" t="s">
        <v>7816</v>
      </c>
      <c r="L1318" s="61" t="s">
        <v>2032</v>
      </c>
      <c r="M1318" s="61" t="s">
        <v>1702</v>
      </c>
      <c r="N1318" s="61" t="s">
        <v>1702</v>
      </c>
      <c r="O1318" s="61" t="s">
        <v>1947</v>
      </c>
      <c r="P1318" s="61">
        <v>0.7</v>
      </c>
      <c r="Q1318" s="61">
        <v>106.6</v>
      </c>
      <c r="R1318" s="61">
        <v>0</v>
      </c>
      <c r="S1318" s="61" t="s">
        <v>7791</v>
      </c>
      <c r="T1318" s="61" t="s">
        <v>7791</v>
      </c>
      <c r="U1318" s="61" t="s">
        <v>2041</v>
      </c>
      <c r="V1318" s="61" t="s">
        <v>7805</v>
      </c>
      <c r="W1318" s="61" t="s">
        <v>1955</v>
      </c>
      <c r="X1318" s="61" t="s">
        <v>1447</v>
      </c>
      <c r="Y1318" s="61" t="s">
        <v>6408</v>
      </c>
      <c r="Z1318" s="62">
        <v>1</v>
      </c>
      <c r="AA1318" s="61">
        <v>253</v>
      </c>
      <c r="AB1318" s="62">
        <v>1</v>
      </c>
      <c r="AC1318" s="61">
        <v>253</v>
      </c>
      <c r="AD1318" s="62">
        <v>1</v>
      </c>
      <c r="AE1318" s="61">
        <v>253</v>
      </c>
      <c r="AF1318" s="61" t="s">
        <v>2083</v>
      </c>
      <c r="AG1318" s="61" t="s">
        <v>1958</v>
      </c>
      <c r="AH1318" s="61" t="s">
        <v>1702</v>
      </c>
      <c r="AI1318" s="61">
        <v>0</v>
      </c>
      <c r="AJ1318" s="61" t="s">
        <v>6751</v>
      </c>
      <c r="AK1318" s="62">
        <v>2026</v>
      </c>
      <c r="AL1318" s="62">
        <v>5</v>
      </c>
      <c r="AM1318" s="62">
        <v>0</v>
      </c>
      <c r="AN1318" s="62">
        <v>0</v>
      </c>
      <c r="AO1318" s="62">
        <v>2</v>
      </c>
      <c r="AP1318" s="61" t="s">
        <v>765</v>
      </c>
      <c r="AQ1318" s="61" t="s">
        <v>1221</v>
      </c>
      <c r="AR1318" s="61" t="s">
        <v>6354</v>
      </c>
      <c r="AS1318" s="61" t="s">
        <v>6666</v>
      </c>
      <c r="AT1318" s="61" t="s">
        <v>1702</v>
      </c>
      <c r="AU1318" s="61" t="b">
        <v>0</v>
      </c>
      <c r="AV1318" s="61" t="b">
        <v>0</v>
      </c>
      <c r="AW1318" s="61" t="s">
        <v>1702</v>
      </c>
      <c r="AX1318" s="61" t="s">
        <v>1702</v>
      </c>
      <c r="AY1318" s="61">
        <v>0</v>
      </c>
      <c r="AZ1318" s="61">
        <v>0</v>
      </c>
      <c r="BA1318" s="61">
        <v>0</v>
      </c>
      <c r="BB1318" s="61" t="s">
        <v>6601</v>
      </c>
      <c r="BC1318" s="61">
        <v>2</v>
      </c>
      <c r="BD1318" s="61" t="b">
        <v>0</v>
      </c>
      <c r="BH1318" s="47" t="s">
        <v>1197</v>
      </c>
      <c r="BI1318" s="47" t="str">
        <f t="shared" si="41"/>
        <v>Z08</v>
      </c>
      <c r="BJ1318" s="47">
        <v>1219</v>
      </c>
    </row>
    <row r="1319" spans="1:62" hidden="1">
      <c r="A1319" s="61" t="b">
        <v>0</v>
      </c>
      <c r="B1319" s="62">
        <v>13937</v>
      </c>
      <c r="C1319" s="61" t="s">
        <v>1702</v>
      </c>
      <c r="D1319" s="61" t="s">
        <v>6654</v>
      </c>
      <c r="E1319" s="61" t="s">
        <v>6456</v>
      </c>
      <c r="F1319" s="61" t="s">
        <v>6289</v>
      </c>
      <c r="G1319" s="62">
        <v>8</v>
      </c>
      <c r="H1319" s="61" t="s">
        <v>854</v>
      </c>
      <c r="I1319" s="61" t="s">
        <v>1675</v>
      </c>
      <c r="J1319" s="61" t="s">
        <v>6407</v>
      </c>
      <c r="K1319" s="61" t="s">
        <v>6456</v>
      </c>
      <c r="L1319" s="61" t="s">
        <v>2032</v>
      </c>
      <c r="M1319" s="61" t="s">
        <v>1702</v>
      </c>
      <c r="N1319" s="61" t="s">
        <v>1702</v>
      </c>
      <c r="O1319" s="61" t="s">
        <v>1947</v>
      </c>
      <c r="P1319" s="61">
        <v>0.7</v>
      </c>
      <c r="Q1319" s="61">
        <v>269</v>
      </c>
      <c r="R1319" s="61">
        <v>583</v>
      </c>
      <c r="S1319" s="61" t="s">
        <v>2047</v>
      </c>
      <c r="T1319" s="61" t="s">
        <v>2047</v>
      </c>
      <c r="U1319" s="61" t="s">
        <v>2041</v>
      </c>
      <c r="V1319" s="61" t="s">
        <v>7817</v>
      </c>
      <c r="W1319" s="61" t="s">
        <v>1955</v>
      </c>
      <c r="X1319" s="61" t="s">
        <v>1447</v>
      </c>
      <c r="Y1319" s="61" t="s">
        <v>6408</v>
      </c>
      <c r="Z1319" s="62">
        <v>500</v>
      </c>
      <c r="AA1319" s="61">
        <v>421</v>
      </c>
      <c r="AB1319" s="62">
        <v>500</v>
      </c>
      <c r="AC1319" s="61">
        <v>421</v>
      </c>
      <c r="AD1319" s="62">
        <v>500</v>
      </c>
      <c r="AE1319" s="61">
        <v>421</v>
      </c>
      <c r="AF1319" s="61" t="s">
        <v>2410</v>
      </c>
      <c r="AG1319" s="61" t="s">
        <v>1959</v>
      </c>
      <c r="AH1319" s="61" t="s">
        <v>1702</v>
      </c>
      <c r="AI1319" s="61">
        <v>0</v>
      </c>
      <c r="AJ1319" s="61" t="s">
        <v>6836</v>
      </c>
      <c r="AK1319" s="62">
        <v>2026</v>
      </c>
      <c r="AL1319" s="62">
        <v>5</v>
      </c>
      <c r="AM1319" s="62">
        <v>0</v>
      </c>
      <c r="AN1319" s="62">
        <v>0</v>
      </c>
      <c r="AO1319" s="62">
        <v>7</v>
      </c>
      <c r="AP1319" s="61" t="s">
        <v>854</v>
      </c>
      <c r="AQ1319" s="61" t="s">
        <v>1221</v>
      </c>
      <c r="AR1319" s="61" t="s">
        <v>2048</v>
      </c>
      <c r="AS1319" s="61" t="s">
        <v>6655</v>
      </c>
      <c r="AT1319" s="61" t="s">
        <v>6455</v>
      </c>
      <c r="AU1319" s="61" t="b">
        <v>0</v>
      </c>
      <c r="AV1319" s="61" t="b">
        <v>0</v>
      </c>
      <c r="AW1319" s="61" t="s">
        <v>1702</v>
      </c>
      <c r="AX1319" s="61" t="s">
        <v>1702</v>
      </c>
      <c r="AY1319" s="61">
        <v>0</v>
      </c>
      <c r="AZ1319" s="61">
        <v>0</v>
      </c>
      <c r="BA1319" s="61">
        <v>0</v>
      </c>
      <c r="BB1319" s="61" t="s">
        <v>6601</v>
      </c>
      <c r="BC1319" s="61">
        <v>2</v>
      </c>
      <c r="BD1319" s="61" t="b">
        <v>0</v>
      </c>
      <c r="BH1319" s="47" t="s">
        <v>1197</v>
      </c>
      <c r="BI1319" s="47" t="str">
        <f t="shared" si="41"/>
        <v>Z08</v>
      </c>
      <c r="BJ1319" s="47">
        <v>1219</v>
      </c>
    </row>
    <row r="1320" spans="1:62" hidden="1">
      <c r="A1320" s="61" t="b">
        <v>0</v>
      </c>
      <c r="B1320" s="62">
        <v>13938</v>
      </c>
      <c r="C1320" s="61" t="s">
        <v>1702</v>
      </c>
      <c r="D1320" s="61" t="s">
        <v>6654</v>
      </c>
      <c r="E1320" s="61" t="s">
        <v>6457</v>
      </c>
      <c r="F1320" s="61" t="s">
        <v>6264</v>
      </c>
      <c r="G1320" s="62">
        <v>27</v>
      </c>
      <c r="H1320" s="61" t="s">
        <v>854</v>
      </c>
      <c r="I1320" s="61" t="s">
        <v>1675</v>
      </c>
      <c r="J1320" s="61" t="s">
        <v>6407</v>
      </c>
      <c r="K1320" s="61" t="s">
        <v>6457</v>
      </c>
      <c r="L1320" s="61" t="s">
        <v>2032</v>
      </c>
      <c r="M1320" s="61" t="s">
        <v>1702</v>
      </c>
      <c r="N1320" s="61" t="s">
        <v>1702</v>
      </c>
      <c r="O1320" s="61" t="s">
        <v>1947</v>
      </c>
      <c r="P1320" s="61">
        <v>0.7</v>
      </c>
      <c r="Q1320" s="61">
        <v>269</v>
      </c>
      <c r="R1320" s="61">
        <v>583</v>
      </c>
      <c r="S1320" s="61" t="s">
        <v>2047</v>
      </c>
      <c r="T1320" s="61" t="s">
        <v>2047</v>
      </c>
      <c r="U1320" s="61" t="s">
        <v>2041</v>
      </c>
      <c r="V1320" s="61" t="s">
        <v>7817</v>
      </c>
      <c r="W1320" s="61" t="s">
        <v>1955</v>
      </c>
      <c r="X1320" s="61" t="s">
        <v>1447</v>
      </c>
      <c r="Y1320" s="61" t="s">
        <v>6408</v>
      </c>
      <c r="Z1320" s="62">
        <v>279</v>
      </c>
      <c r="AA1320" s="61">
        <v>236</v>
      </c>
      <c r="AB1320" s="62">
        <v>279</v>
      </c>
      <c r="AC1320" s="61">
        <v>236</v>
      </c>
      <c r="AD1320" s="62">
        <v>279</v>
      </c>
      <c r="AE1320" s="61">
        <v>236</v>
      </c>
      <c r="AF1320" s="61" t="s">
        <v>2410</v>
      </c>
      <c r="AG1320" s="61" t="s">
        <v>1959</v>
      </c>
      <c r="AH1320" s="61" t="s">
        <v>1702</v>
      </c>
      <c r="AI1320" s="61">
        <v>0</v>
      </c>
      <c r="AJ1320" s="61" t="s">
        <v>6836</v>
      </c>
      <c r="AK1320" s="62">
        <v>2026</v>
      </c>
      <c r="AL1320" s="62">
        <v>5</v>
      </c>
      <c r="AM1320" s="62">
        <v>0</v>
      </c>
      <c r="AN1320" s="62">
        <v>0</v>
      </c>
      <c r="AO1320" s="62">
        <v>7</v>
      </c>
      <c r="AP1320" s="61" t="s">
        <v>854</v>
      </c>
      <c r="AQ1320" s="61" t="s">
        <v>1221</v>
      </c>
      <c r="AR1320" s="61" t="s">
        <v>2048</v>
      </c>
      <c r="AS1320" s="61" t="s">
        <v>6655</v>
      </c>
      <c r="AT1320" s="61" t="s">
        <v>6455</v>
      </c>
      <c r="AU1320" s="61" t="b">
        <v>0</v>
      </c>
      <c r="AV1320" s="61" t="b">
        <v>0</v>
      </c>
      <c r="AW1320" s="61" t="s">
        <v>1702</v>
      </c>
      <c r="AX1320" s="61" t="s">
        <v>1702</v>
      </c>
      <c r="AY1320" s="61">
        <v>0</v>
      </c>
      <c r="AZ1320" s="61">
        <v>0</v>
      </c>
      <c r="BA1320" s="61">
        <v>0</v>
      </c>
      <c r="BB1320" s="61" t="s">
        <v>6601</v>
      </c>
      <c r="BC1320" s="61">
        <v>2</v>
      </c>
      <c r="BD1320" s="61" t="b">
        <v>0</v>
      </c>
      <c r="BH1320" s="47" t="s">
        <v>1197</v>
      </c>
      <c r="BI1320" s="47" t="str">
        <f t="shared" si="41"/>
        <v>Z08</v>
      </c>
      <c r="BJ1320" s="47">
        <v>1219</v>
      </c>
    </row>
    <row r="1321" spans="1:62" hidden="1">
      <c r="A1321" s="61" t="b">
        <v>0</v>
      </c>
      <c r="B1321" s="62">
        <v>13939</v>
      </c>
      <c r="C1321" s="61" t="s">
        <v>1702</v>
      </c>
      <c r="D1321" s="61" t="s">
        <v>6654</v>
      </c>
      <c r="E1321" s="61" t="s">
        <v>7818</v>
      </c>
      <c r="F1321" s="61" t="s">
        <v>1702</v>
      </c>
      <c r="G1321" s="62" t="s">
        <v>1702</v>
      </c>
      <c r="H1321" s="61" t="s">
        <v>1702</v>
      </c>
      <c r="I1321" s="61" t="s">
        <v>1675</v>
      </c>
      <c r="J1321" s="61" t="s">
        <v>6407</v>
      </c>
      <c r="K1321" s="61" t="s">
        <v>7818</v>
      </c>
      <c r="L1321" s="61" t="s">
        <v>2032</v>
      </c>
      <c r="M1321" s="61" t="s">
        <v>1702</v>
      </c>
      <c r="N1321" s="61" t="s">
        <v>1702</v>
      </c>
      <c r="O1321" s="61" t="s">
        <v>1947</v>
      </c>
      <c r="P1321" s="61">
        <v>0.7</v>
      </c>
      <c r="Q1321" s="61">
        <v>70</v>
      </c>
      <c r="R1321" s="61">
        <v>0</v>
      </c>
      <c r="S1321" s="61" t="s">
        <v>3559</v>
      </c>
      <c r="T1321" s="61" t="s">
        <v>3559</v>
      </c>
      <c r="U1321" s="61" t="s">
        <v>2041</v>
      </c>
      <c r="V1321" s="61" t="s">
        <v>7819</v>
      </c>
      <c r="W1321" s="61" t="s">
        <v>1955</v>
      </c>
      <c r="X1321" s="61" t="s">
        <v>1447</v>
      </c>
      <c r="Y1321" s="61" t="s">
        <v>6408</v>
      </c>
      <c r="Z1321" s="62">
        <v>1</v>
      </c>
      <c r="AA1321" s="61">
        <v>178</v>
      </c>
      <c r="AB1321" s="62">
        <v>1</v>
      </c>
      <c r="AC1321" s="61">
        <v>178</v>
      </c>
      <c r="AD1321" s="62">
        <v>1</v>
      </c>
      <c r="AE1321" s="61">
        <v>178</v>
      </c>
      <c r="AF1321" s="61" t="s">
        <v>2560</v>
      </c>
      <c r="AG1321" s="61" t="s">
        <v>1958</v>
      </c>
      <c r="AH1321" s="61" t="s">
        <v>1702</v>
      </c>
      <c r="AI1321" s="61">
        <v>0</v>
      </c>
      <c r="AJ1321" s="61" t="s">
        <v>6836</v>
      </c>
      <c r="AK1321" s="62">
        <v>2026</v>
      </c>
      <c r="AL1321" s="62">
        <v>5</v>
      </c>
      <c r="AM1321" s="62">
        <v>0</v>
      </c>
      <c r="AN1321" s="62">
        <v>0</v>
      </c>
      <c r="AO1321" s="62">
        <v>7</v>
      </c>
      <c r="AP1321" s="61" t="s">
        <v>1702</v>
      </c>
      <c r="AQ1321" s="61" t="s">
        <v>1702</v>
      </c>
      <c r="AR1321" s="61" t="s">
        <v>1702</v>
      </c>
      <c r="AS1321" s="61" t="s">
        <v>6655</v>
      </c>
      <c r="AT1321" s="61" t="s">
        <v>1702</v>
      </c>
      <c r="AU1321" s="61" t="b">
        <v>0</v>
      </c>
      <c r="AV1321" s="61" t="b">
        <v>0</v>
      </c>
      <c r="AW1321" s="61" t="s">
        <v>1702</v>
      </c>
      <c r="AX1321" s="61" t="s">
        <v>1702</v>
      </c>
      <c r="AY1321" s="61">
        <v>0</v>
      </c>
      <c r="AZ1321" s="61">
        <v>0</v>
      </c>
      <c r="BA1321" s="61">
        <v>0</v>
      </c>
      <c r="BB1321" s="61" t="s">
        <v>6601</v>
      </c>
      <c r="BC1321" s="61">
        <v>2</v>
      </c>
      <c r="BD1321" s="61" t="b">
        <v>0</v>
      </c>
      <c r="BH1321" s="47" t="s">
        <v>1197</v>
      </c>
      <c r="BI1321" s="47" t="str">
        <f t="shared" si="41"/>
        <v>Z08</v>
      </c>
      <c r="BJ1321" s="47">
        <v>1219</v>
      </c>
    </row>
    <row r="1322" spans="1:62" hidden="1">
      <c r="A1322" s="61" t="b">
        <v>0</v>
      </c>
      <c r="B1322" s="62">
        <v>13940</v>
      </c>
      <c r="C1322" s="61" t="s">
        <v>1702</v>
      </c>
      <c r="D1322" s="61" t="s">
        <v>6654</v>
      </c>
      <c r="E1322" s="61" t="s">
        <v>6467</v>
      </c>
      <c r="F1322" s="61" t="s">
        <v>6264</v>
      </c>
      <c r="G1322" s="62">
        <v>33</v>
      </c>
      <c r="H1322" s="61" t="s">
        <v>1055</v>
      </c>
      <c r="I1322" s="61" t="s">
        <v>1675</v>
      </c>
      <c r="J1322" s="61" t="s">
        <v>6407</v>
      </c>
      <c r="K1322" s="61" t="s">
        <v>6467</v>
      </c>
      <c r="L1322" s="61" t="s">
        <v>2032</v>
      </c>
      <c r="M1322" s="61" t="s">
        <v>1702</v>
      </c>
      <c r="N1322" s="61" t="s">
        <v>1702</v>
      </c>
      <c r="O1322" s="61" t="s">
        <v>1947</v>
      </c>
      <c r="P1322" s="61">
        <v>0.7</v>
      </c>
      <c r="Q1322" s="61">
        <v>242.5</v>
      </c>
      <c r="R1322" s="61">
        <v>612</v>
      </c>
      <c r="S1322" s="61" t="s">
        <v>2779</v>
      </c>
      <c r="T1322" s="61" t="s">
        <v>2779</v>
      </c>
      <c r="U1322" s="61" t="s">
        <v>2041</v>
      </c>
      <c r="V1322" s="61" t="s">
        <v>7820</v>
      </c>
      <c r="W1322" s="61" t="s">
        <v>1955</v>
      </c>
      <c r="X1322" s="61" t="s">
        <v>1447</v>
      </c>
      <c r="Y1322" s="61" t="s">
        <v>6408</v>
      </c>
      <c r="Z1322" s="62">
        <v>300</v>
      </c>
      <c r="AA1322" s="61">
        <v>243</v>
      </c>
      <c r="AB1322" s="62">
        <v>300</v>
      </c>
      <c r="AC1322" s="61">
        <v>243</v>
      </c>
      <c r="AD1322" s="62">
        <v>300</v>
      </c>
      <c r="AE1322" s="61">
        <v>243</v>
      </c>
      <c r="AF1322" s="61" t="s">
        <v>2410</v>
      </c>
      <c r="AG1322" s="61" t="s">
        <v>1959</v>
      </c>
      <c r="AH1322" s="61" t="s">
        <v>1702</v>
      </c>
      <c r="AI1322" s="61">
        <v>0</v>
      </c>
      <c r="AJ1322" s="61" t="s">
        <v>6836</v>
      </c>
      <c r="AK1322" s="62">
        <v>2026</v>
      </c>
      <c r="AL1322" s="62">
        <v>5</v>
      </c>
      <c r="AM1322" s="62">
        <v>0</v>
      </c>
      <c r="AN1322" s="62">
        <v>0</v>
      </c>
      <c r="AO1322" s="62">
        <v>7</v>
      </c>
      <c r="AP1322" s="61" t="s">
        <v>1055</v>
      </c>
      <c r="AQ1322" s="61" t="s">
        <v>1221</v>
      </c>
      <c r="AR1322" s="61" t="s">
        <v>3974</v>
      </c>
      <c r="AS1322" s="61" t="s">
        <v>6655</v>
      </c>
      <c r="AT1322" s="61" t="s">
        <v>6466</v>
      </c>
      <c r="AU1322" s="61" t="b">
        <v>0</v>
      </c>
      <c r="AV1322" s="61" t="b">
        <v>0</v>
      </c>
      <c r="AW1322" s="61" t="s">
        <v>1702</v>
      </c>
      <c r="AX1322" s="61" t="s">
        <v>1702</v>
      </c>
      <c r="AY1322" s="61">
        <v>0</v>
      </c>
      <c r="AZ1322" s="61">
        <v>0</v>
      </c>
      <c r="BA1322" s="61">
        <v>0</v>
      </c>
      <c r="BB1322" s="61" t="s">
        <v>6601</v>
      </c>
      <c r="BC1322" s="61">
        <v>2</v>
      </c>
      <c r="BD1322" s="61" t="b">
        <v>0</v>
      </c>
      <c r="BH1322" s="47" t="s">
        <v>1197</v>
      </c>
      <c r="BI1322" s="47" t="str">
        <f t="shared" si="41"/>
        <v>Z08</v>
      </c>
      <c r="BJ1322" s="47">
        <v>1219</v>
      </c>
    </row>
    <row r="1323" spans="1:62" hidden="1">
      <c r="A1323" s="61" t="b">
        <v>0</v>
      </c>
      <c r="B1323" s="62">
        <v>13941</v>
      </c>
      <c r="C1323" s="61" t="s">
        <v>1702</v>
      </c>
      <c r="D1323" s="61" t="s">
        <v>6654</v>
      </c>
      <c r="E1323" s="61" t="s">
        <v>6468</v>
      </c>
      <c r="F1323" s="61" t="s">
        <v>6289</v>
      </c>
      <c r="G1323" s="62">
        <v>14</v>
      </c>
      <c r="H1323" s="61" t="s">
        <v>1055</v>
      </c>
      <c r="I1323" s="61" t="s">
        <v>1675</v>
      </c>
      <c r="J1323" s="61" t="s">
        <v>6407</v>
      </c>
      <c r="K1323" s="61" t="s">
        <v>6468</v>
      </c>
      <c r="L1323" s="61" t="s">
        <v>2032</v>
      </c>
      <c r="M1323" s="61" t="s">
        <v>1702</v>
      </c>
      <c r="N1323" s="61" t="s">
        <v>1702</v>
      </c>
      <c r="O1323" s="61" t="s">
        <v>1947</v>
      </c>
      <c r="P1323" s="61">
        <v>0.7</v>
      </c>
      <c r="Q1323" s="61">
        <v>242.5</v>
      </c>
      <c r="R1323" s="61">
        <v>612</v>
      </c>
      <c r="S1323" s="61" t="s">
        <v>2779</v>
      </c>
      <c r="T1323" s="61" t="s">
        <v>2779</v>
      </c>
      <c r="U1323" s="61" t="s">
        <v>2041</v>
      </c>
      <c r="V1323" s="61" t="s">
        <v>7820</v>
      </c>
      <c r="W1323" s="61" t="s">
        <v>1955</v>
      </c>
      <c r="X1323" s="61" t="s">
        <v>1447</v>
      </c>
      <c r="Y1323" s="61" t="s">
        <v>6408</v>
      </c>
      <c r="Z1323" s="62">
        <v>47</v>
      </c>
      <c r="AA1323" s="61">
        <v>34</v>
      </c>
      <c r="AB1323" s="62">
        <v>47</v>
      </c>
      <c r="AC1323" s="61">
        <v>34</v>
      </c>
      <c r="AD1323" s="62">
        <v>47</v>
      </c>
      <c r="AE1323" s="61">
        <v>34</v>
      </c>
      <c r="AF1323" s="61" t="s">
        <v>2410</v>
      </c>
      <c r="AG1323" s="61" t="s">
        <v>1959</v>
      </c>
      <c r="AH1323" s="61" t="s">
        <v>1702</v>
      </c>
      <c r="AI1323" s="61">
        <v>0</v>
      </c>
      <c r="AJ1323" s="61" t="s">
        <v>6836</v>
      </c>
      <c r="AK1323" s="62">
        <v>2026</v>
      </c>
      <c r="AL1323" s="62">
        <v>5</v>
      </c>
      <c r="AM1323" s="62">
        <v>0</v>
      </c>
      <c r="AN1323" s="62">
        <v>0</v>
      </c>
      <c r="AO1323" s="62">
        <v>7</v>
      </c>
      <c r="AP1323" s="61" t="s">
        <v>1055</v>
      </c>
      <c r="AQ1323" s="61" t="s">
        <v>1221</v>
      </c>
      <c r="AR1323" s="61" t="s">
        <v>3974</v>
      </c>
      <c r="AS1323" s="61" t="s">
        <v>6655</v>
      </c>
      <c r="AT1323" s="61" t="s">
        <v>6466</v>
      </c>
      <c r="AU1323" s="61" t="b">
        <v>0</v>
      </c>
      <c r="AV1323" s="61" t="b">
        <v>0</v>
      </c>
      <c r="AW1323" s="61" t="s">
        <v>1702</v>
      </c>
      <c r="AX1323" s="61" t="s">
        <v>1702</v>
      </c>
      <c r="AY1323" s="61">
        <v>0</v>
      </c>
      <c r="AZ1323" s="61">
        <v>0</v>
      </c>
      <c r="BA1323" s="61">
        <v>0</v>
      </c>
      <c r="BB1323" s="61" t="s">
        <v>6601</v>
      </c>
      <c r="BC1323" s="61">
        <v>2</v>
      </c>
      <c r="BD1323" s="61" t="b">
        <v>0</v>
      </c>
      <c r="BH1323" s="47" t="s">
        <v>1197</v>
      </c>
      <c r="BI1323" s="47" t="str">
        <f t="shared" si="41"/>
        <v>Z08</v>
      </c>
      <c r="BJ1323" s="47">
        <v>1219</v>
      </c>
    </row>
    <row r="1324" spans="1:62" hidden="1">
      <c r="A1324" s="61" t="b">
        <v>0</v>
      </c>
      <c r="B1324" s="62">
        <v>13942</v>
      </c>
      <c r="C1324" s="61" t="s">
        <v>1702</v>
      </c>
      <c r="D1324" s="61" t="s">
        <v>6654</v>
      </c>
      <c r="E1324" s="61" t="s">
        <v>7821</v>
      </c>
      <c r="F1324" s="61" t="s">
        <v>6224</v>
      </c>
      <c r="G1324" s="62" t="s">
        <v>1702</v>
      </c>
      <c r="H1324" s="61" t="s">
        <v>276</v>
      </c>
      <c r="I1324" s="61" t="s">
        <v>1675</v>
      </c>
      <c r="J1324" s="61" t="s">
        <v>6407</v>
      </c>
      <c r="K1324" s="61" t="s">
        <v>7821</v>
      </c>
      <c r="L1324" s="61" t="s">
        <v>2032</v>
      </c>
      <c r="M1324" s="61" t="s">
        <v>1702</v>
      </c>
      <c r="N1324" s="61" t="s">
        <v>1702</v>
      </c>
      <c r="O1324" s="61" t="s">
        <v>1947</v>
      </c>
      <c r="P1324" s="61">
        <v>0.7</v>
      </c>
      <c r="Q1324" s="61">
        <v>253</v>
      </c>
      <c r="R1324" s="61">
        <v>541</v>
      </c>
      <c r="S1324" s="61" t="s">
        <v>6441</v>
      </c>
      <c r="T1324" s="61" t="s">
        <v>6441</v>
      </c>
      <c r="U1324" s="61" t="s">
        <v>2041</v>
      </c>
      <c r="V1324" s="61" t="s">
        <v>7822</v>
      </c>
      <c r="W1324" s="61" t="s">
        <v>1955</v>
      </c>
      <c r="X1324" s="61" t="s">
        <v>1447</v>
      </c>
      <c r="Y1324" s="61" t="s">
        <v>6408</v>
      </c>
      <c r="Z1324" s="62">
        <v>92</v>
      </c>
      <c r="AA1324" s="61">
        <v>69</v>
      </c>
      <c r="AB1324" s="62">
        <v>92</v>
      </c>
      <c r="AC1324" s="61">
        <v>69</v>
      </c>
      <c r="AD1324" s="62">
        <v>92</v>
      </c>
      <c r="AE1324" s="61">
        <v>69</v>
      </c>
      <c r="AF1324" s="61" t="s">
        <v>2410</v>
      </c>
      <c r="AG1324" s="61" t="s">
        <v>1959</v>
      </c>
      <c r="AH1324" s="61" t="s">
        <v>1702</v>
      </c>
      <c r="AI1324" s="61">
        <v>0</v>
      </c>
      <c r="AJ1324" s="61" t="s">
        <v>6836</v>
      </c>
      <c r="AK1324" s="62">
        <v>2026</v>
      </c>
      <c r="AL1324" s="62">
        <v>5</v>
      </c>
      <c r="AM1324" s="62">
        <v>0</v>
      </c>
      <c r="AN1324" s="62">
        <v>0</v>
      </c>
      <c r="AO1324" s="62">
        <v>7</v>
      </c>
      <c r="AP1324" s="61" t="s">
        <v>276</v>
      </c>
      <c r="AQ1324" s="61" t="s">
        <v>1221</v>
      </c>
      <c r="AR1324" s="61" t="s">
        <v>6442</v>
      </c>
      <c r="AS1324" s="61" t="s">
        <v>6655</v>
      </c>
      <c r="AT1324" s="61" t="s">
        <v>1702</v>
      </c>
      <c r="AU1324" s="61" t="b">
        <v>0</v>
      </c>
      <c r="AV1324" s="61" t="b">
        <v>0</v>
      </c>
      <c r="AW1324" s="61" t="s">
        <v>1702</v>
      </c>
      <c r="AX1324" s="61" t="s">
        <v>1702</v>
      </c>
      <c r="AY1324" s="61">
        <v>0</v>
      </c>
      <c r="AZ1324" s="61">
        <v>0</v>
      </c>
      <c r="BA1324" s="61">
        <v>0</v>
      </c>
      <c r="BB1324" s="61" t="s">
        <v>6601</v>
      </c>
      <c r="BC1324" s="61">
        <v>2</v>
      </c>
      <c r="BD1324" s="61" t="b">
        <v>0</v>
      </c>
      <c r="BH1324" s="47" t="s">
        <v>1197</v>
      </c>
      <c r="BI1324" s="47" t="str">
        <f t="shared" si="41"/>
        <v>Z08</v>
      </c>
      <c r="BJ1324" s="47">
        <v>1219</v>
      </c>
    </row>
    <row r="1325" spans="1:62" hidden="1">
      <c r="A1325" s="61" t="b">
        <v>0</v>
      </c>
      <c r="B1325" s="62">
        <v>13943</v>
      </c>
      <c r="C1325" s="61" t="s">
        <v>1702</v>
      </c>
      <c r="D1325" s="61" t="s">
        <v>6654</v>
      </c>
      <c r="E1325" s="61" t="s">
        <v>6406</v>
      </c>
      <c r="F1325" s="61" t="s">
        <v>6224</v>
      </c>
      <c r="G1325" s="62">
        <v>7</v>
      </c>
      <c r="H1325" s="61" t="s">
        <v>111</v>
      </c>
      <c r="I1325" s="61" t="s">
        <v>1675</v>
      </c>
      <c r="J1325" s="61" t="s">
        <v>6407</v>
      </c>
      <c r="K1325" s="61" t="s">
        <v>6406</v>
      </c>
      <c r="L1325" s="61" t="s">
        <v>2032</v>
      </c>
      <c r="M1325" s="61" t="s">
        <v>1702</v>
      </c>
      <c r="N1325" s="61" t="s">
        <v>1702</v>
      </c>
      <c r="O1325" s="61" t="s">
        <v>1947</v>
      </c>
      <c r="P1325" s="61">
        <v>0.7</v>
      </c>
      <c r="Q1325" s="61">
        <v>284</v>
      </c>
      <c r="R1325" s="61">
        <v>691</v>
      </c>
      <c r="S1325" s="61" t="s">
        <v>6176</v>
      </c>
      <c r="T1325" s="61" t="s">
        <v>6176</v>
      </c>
      <c r="U1325" s="61" t="s">
        <v>2041</v>
      </c>
      <c r="V1325" s="61" t="s">
        <v>7823</v>
      </c>
      <c r="W1325" s="61" t="s">
        <v>1955</v>
      </c>
      <c r="X1325" s="61" t="s">
        <v>1447</v>
      </c>
      <c r="Y1325" s="61" t="s">
        <v>6408</v>
      </c>
      <c r="Z1325" s="62">
        <v>100</v>
      </c>
      <c r="AA1325" s="61">
        <v>106</v>
      </c>
      <c r="AB1325" s="62">
        <v>100</v>
      </c>
      <c r="AC1325" s="61">
        <v>106</v>
      </c>
      <c r="AD1325" s="62">
        <v>100</v>
      </c>
      <c r="AE1325" s="61">
        <v>106</v>
      </c>
      <c r="AF1325" s="61" t="s">
        <v>2410</v>
      </c>
      <c r="AG1325" s="61" t="s">
        <v>1959</v>
      </c>
      <c r="AH1325" s="61" t="s">
        <v>1702</v>
      </c>
      <c r="AI1325" s="61">
        <v>0</v>
      </c>
      <c r="AJ1325" s="61" t="s">
        <v>6755</v>
      </c>
      <c r="AK1325" s="62">
        <v>2026</v>
      </c>
      <c r="AL1325" s="62">
        <v>5</v>
      </c>
      <c r="AM1325" s="62">
        <v>0</v>
      </c>
      <c r="AN1325" s="62">
        <v>0</v>
      </c>
      <c r="AO1325" s="62">
        <v>6</v>
      </c>
      <c r="AP1325" s="61" t="s">
        <v>111</v>
      </c>
      <c r="AQ1325" s="61" t="s">
        <v>1221</v>
      </c>
      <c r="AR1325" s="61" t="s">
        <v>6177</v>
      </c>
      <c r="AS1325" s="61" t="s">
        <v>6655</v>
      </c>
      <c r="AT1325" s="61" t="s">
        <v>6402</v>
      </c>
      <c r="AU1325" s="61" t="b">
        <v>0</v>
      </c>
      <c r="AV1325" s="61" t="b">
        <v>0</v>
      </c>
      <c r="AW1325" s="61" t="s">
        <v>1702</v>
      </c>
      <c r="AX1325" s="61" t="s">
        <v>1702</v>
      </c>
      <c r="AY1325" s="61">
        <v>0</v>
      </c>
      <c r="AZ1325" s="61">
        <v>0</v>
      </c>
      <c r="BA1325" s="61">
        <v>0</v>
      </c>
      <c r="BB1325" s="61" t="s">
        <v>6601</v>
      </c>
      <c r="BC1325" s="61">
        <v>2</v>
      </c>
      <c r="BD1325" s="61" t="b">
        <v>0</v>
      </c>
      <c r="BH1325" s="47" t="s">
        <v>1197</v>
      </c>
      <c r="BI1325" s="47" t="str">
        <f t="shared" si="41"/>
        <v>Z08</v>
      </c>
      <c r="BJ1325" s="47">
        <v>1219</v>
      </c>
    </row>
    <row r="1326" spans="1:62" hidden="1">
      <c r="A1326" s="61" t="b">
        <v>0</v>
      </c>
      <c r="B1326" s="62">
        <v>13944</v>
      </c>
      <c r="C1326" s="61" t="s">
        <v>1702</v>
      </c>
      <c r="D1326" s="61" t="s">
        <v>6654</v>
      </c>
      <c r="E1326" s="61" t="s">
        <v>6409</v>
      </c>
      <c r="F1326" s="61" t="s">
        <v>6224</v>
      </c>
      <c r="G1326" s="62">
        <v>7</v>
      </c>
      <c r="H1326" s="61" t="s">
        <v>111</v>
      </c>
      <c r="I1326" s="61" t="s">
        <v>1675</v>
      </c>
      <c r="J1326" s="61" t="s">
        <v>6407</v>
      </c>
      <c r="K1326" s="61" t="s">
        <v>6409</v>
      </c>
      <c r="L1326" s="61" t="s">
        <v>2032</v>
      </c>
      <c r="M1326" s="61" t="s">
        <v>1702</v>
      </c>
      <c r="N1326" s="61" t="s">
        <v>1702</v>
      </c>
      <c r="O1326" s="61" t="s">
        <v>1947</v>
      </c>
      <c r="P1326" s="61">
        <v>0.7</v>
      </c>
      <c r="Q1326" s="61">
        <v>284</v>
      </c>
      <c r="R1326" s="61">
        <v>691</v>
      </c>
      <c r="S1326" s="61" t="s">
        <v>6176</v>
      </c>
      <c r="T1326" s="61" t="s">
        <v>6176</v>
      </c>
      <c r="U1326" s="61" t="s">
        <v>2041</v>
      </c>
      <c r="V1326" s="61" t="s">
        <v>7823</v>
      </c>
      <c r="W1326" s="61" t="s">
        <v>1955</v>
      </c>
      <c r="X1326" s="61" t="s">
        <v>1447</v>
      </c>
      <c r="Y1326" s="61" t="s">
        <v>6408</v>
      </c>
      <c r="Z1326" s="62">
        <v>47</v>
      </c>
      <c r="AA1326" s="61">
        <v>50</v>
      </c>
      <c r="AB1326" s="62">
        <v>47</v>
      </c>
      <c r="AC1326" s="61">
        <v>50</v>
      </c>
      <c r="AD1326" s="62">
        <v>47</v>
      </c>
      <c r="AE1326" s="61">
        <v>50</v>
      </c>
      <c r="AF1326" s="61" t="s">
        <v>2410</v>
      </c>
      <c r="AG1326" s="61" t="s">
        <v>1959</v>
      </c>
      <c r="AH1326" s="61" t="s">
        <v>1702</v>
      </c>
      <c r="AI1326" s="61">
        <v>0</v>
      </c>
      <c r="AJ1326" s="61" t="s">
        <v>6755</v>
      </c>
      <c r="AK1326" s="62">
        <v>2026</v>
      </c>
      <c r="AL1326" s="62">
        <v>5</v>
      </c>
      <c r="AM1326" s="62">
        <v>0</v>
      </c>
      <c r="AN1326" s="62">
        <v>0</v>
      </c>
      <c r="AO1326" s="62">
        <v>6</v>
      </c>
      <c r="AP1326" s="61" t="s">
        <v>111</v>
      </c>
      <c r="AQ1326" s="61" t="s">
        <v>1221</v>
      </c>
      <c r="AR1326" s="61" t="s">
        <v>6177</v>
      </c>
      <c r="AS1326" s="61" t="s">
        <v>6655</v>
      </c>
      <c r="AT1326" s="61" t="s">
        <v>6402</v>
      </c>
      <c r="AU1326" s="61" t="b">
        <v>0</v>
      </c>
      <c r="AV1326" s="61" t="b">
        <v>0</v>
      </c>
      <c r="AW1326" s="61" t="s">
        <v>1702</v>
      </c>
      <c r="AX1326" s="61" t="s">
        <v>1702</v>
      </c>
      <c r="AY1326" s="61">
        <v>0</v>
      </c>
      <c r="AZ1326" s="61">
        <v>0</v>
      </c>
      <c r="BA1326" s="61">
        <v>0</v>
      </c>
      <c r="BB1326" s="61" t="s">
        <v>6601</v>
      </c>
      <c r="BC1326" s="61">
        <v>2</v>
      </c>
      <c r="BD1326" s="61" t="b">
        <v>0</v>
      </c>
      <c r="BH1326" s="47" t="s">
        <v>1197</v>
      </c>
      <c r="BI1326" s="47" t="str">
        <f t="shared" si="41"/>
        <v>Z08</v>
      </c>
      <c r="BJ1326" s="47">
        <v>1219</v>
      </c>
    </row>
    <row r="1327" spans="1:62" hidden="1">
      <c r="A1327" s="61" t="b">
        <v>0</v>
      </c>
      <c r="B1327" s="62">
        <v>13945</v>
      </c>
      <c r="C1327" s="61" t="s">
        <v>1702</v>
      </c>
      <c r="D1327" s="61" t="s">
        <v>6654</v>
      </c>
      <c r="E1327" s="61" t="s">
        <v>7824</v>
      </c>
      <c r="F1327" s="61" t="s">
        <v>6224</v>
      </c>
      <c r="G1327" s="62" t="s">
        <v>1702</v>
      </c>
      <c r="H1327" s="61" t="s">
        <v>111</v>
      </c>
      <c r="I1327" s="61" t="s">
        <v>1675</v>
      </c>
      <c r="J1327" s="61" t="s">
        <v>6407</v>
      </c>
      <c r="K1327" s="61" t="s">
        <v>7824</v>
      </c>
      <c r="L1327" s="61" t="s">
        <v>2032</v>
      </c>
      <c r="M1327" s="61" t="s">
        <v>1702</v>
      </c>
      <c r="N1327" s="61" t="s">
        <v>1702</v>
      </c>
      <c r="O1327" s="61" t="s">
        <v>1947</v>
      </c>
      <c r="P1327" s="61">
        <v>0.7</v>
      </c>
      <c r="Q1327" s="61">
        <v>284</v>
      </c>
      <c r="R1327" s="61">
        <v>691</v>
      </c>
      <c r="S1327" s="61" t="s">
        <v>6176</v>
      </c>
      <c r="T1327" s="61" t="s">
        <v>6176</v>
      </c>
      <c r="U1327" s="61" t="s">
        <v>2041</v>
      </c>
      <c r="V1327" s="61" t="s">
        <v>7823</v>
      </c>
      <c r="W1327" s="61" t="s">
        <v>1955</v>
      </c>
      <c r="X1327" s="61" t="s">
        <v>1447</v>
      </c>
      <c r="Y1327" s="61" t="s">
        <v>6408</v>
      </c>
      <c r="Z1327" s="62">
        <v>156</v>
      </c>
      <c r="AA1327" s="61">
        <v>164</v>
      </c>
      <c r="AB1327" s="62">
        <v>156</v>
      </c>
      <c r="AC1327" s="61">
        <v>164</v>
      </c>
      <c r="AD1327" s="62">
        <v>156</v>
      </c>
      <c r="AE1327" s="61">
        <v>164</v>
      </c>
      <c r="AF1327" s="61" t="s">
        <v>2410</v>
      </c>
      <c r="AG1327" s="61" t="s">
        <v>1959</v>
      </c>
      <c r="AH1327" s="61" t="s">
        <v>1702</v>
      </c>
      <c r="AI1327" s="61">
        <v>0</v>
      </c>
      <c r="AJ1327" s="61" t="s">
        <v>6755</v>
      </c>
      <c r="AK1327" s="62">
        <v>2026</v>
      </c>
      <c r="AL1327" s="62">
        <v>5</v>
      </c>
      <c r="AM1327" s="62">
        <v>0</v>
      </c>
      <c r="AN1327" s="62">
        <v>0</v>
      </c>
      <c r="AO1327" s="62">
        <v>6</v>
      </c>
      <c r="AP1327" s="61" t="s">
        <v>111</v>
      </c>
      <c r="AQ1327" s="61" t="s">
        <v>1221</v>
      </c>
      <c r="AR1327" s="61" t="s">
        <v>6177</v>
      </c>
      <c r="AS1327" s="61" t="s">
        <v>6655</v>
      </c>
      <c r="AT1327" s="61" t="s">
        <v>1702</v>
      </c>
      <c r="AU1327" s="61" t="b">
        <v>0</v>
      </c>
      <c r="AV1327" s="61" t="b">
        <v>0</v>
      </c>
      <c r="AW1327" s="61" t="s">
        <v>1702</v>
      </c>
      <c r="AX1327" s="61" t="s">
        <v>1702</v>
      </c>
      <c r="AY1327" s="61">
        <v>0</v>
      </c>
      <c r="AZ1327" s="61">
        <v>0</v>
      </c>
      <c r="BA1327" s="61">
        <v>0</v>
      </c>
      <c r="BB1327" s="61" t="s">
        <v>6601</v>
      </c>
      <c r="BC1327" s="61">
        <v>2</v>
      </c>
      <c r="BD1327" s="61" t="b">
        <v>0</v>
      </c>
      <c r="BH1327" s="47" t="s">
        <v>1197</v>
      </c>
      <c r="BI1327" s="47" t="str">
        <f t="shared" si="41"/>
        <v>Z08</v>
      </c>
      <c r="BJ1327" s="47">
        <v>1219</v>
      </c>
    </row>
    <row r="1328" spans="1:62" hidden="1">
      <c r="A1328" s="61" t="b">
        <v>0</v>
      </c>
      <c r="B1328" s="62">
        <v>13946</v>
      </c>
      <c r="C1328" s="61" t="s">
        <v>1702</v>
      </c>
      <c r="D1328" s="61" t="s">
        <v>6654</v>
      </c>
      <c r="E1328" s="61" t="s">
        <v>7825</v>
      </c>
      <c r="F1328" s="61" t="s">
        <v>6224</v>
      </c>
      <c r="G1328" s="62" t="s">
        <v>1702</v>
      </c>
      <c r="H1328" s="61" t="s">
        <v>906</v>
      </c>
      <c r="I1328" s="61" t="s">
        <v>1675</v>
      </c>
      <c r="J1328" s="61" t="s">
        <v>6407</v>
      </c>
      <c r="K1328" s="61" t="s">
        <v>7825</v>
      </c>
      <c r="L1328" s="61" t="s">
        <v>2032</v>
      </c>
      <c r="M1328" s="61" t="s">
        <v>1702</v>
      </c>
      <c r="N1328" s="61" t="s">
        <v>1702</v>
      </c>
      <c r="O1328" s="61" t="s">
        <v>1947</v>
      </c>
      <c r="P1328" s="61">
        <v>0.7</v>
      </c>
      <c r="Q1328" s="61">
        <v>267</v>
      </c>
      <c r="R1328" s="61">
        <v>532</v>
      </c>
      <c r="S1328" s="61" t="s">
        <v>5075</v>
      </c>
      <c r="T1328" s="61" t="s">
        <v>5075</v>
      </c>
      <c r="U1328" s="61" t="s">
        <v>2041</v>
      </c>
      <c r="V1328" s="61" t="s">
        <v>7826</v>
      </c>
      <c r="W1328" s="61" t="s">
        <v>1955</v>
      </c>
      <c r="X1328" s="61" t="s">
        <v>1447</v>
      </c>
      <c r="Y1328" s="61" t="s">
        <v>6408</v>
      </c>
      <c r="Z1328" s="62">
        <v>97</v>
      </c>
      <c r="AA1328" s="61">
        <v>76</v>
      </c>
      <c r="AB1328" s="62">
        <v>97</v>
      </c>
      <c r="AC1328" s="61">
        <v>76</v>
      </c>
      <c r="AD1328" s="62">
        <v>97</v>
      </c>
      <c r="AE1328" s="61">
        <v>76</v>
      </c>
      <c r="AF1328" s="61" t="s">
        <v>2410</v>
      </c>
      <c r="AG1328" s="61" t="s">
        <v>1959</v>
      </c>
      <c r="AH1328" s="61" t="s">
        <v>1702</v>
      </c>
      <c r="AI1328" s="61">
        <v>0</v>
      </c>
      <c r="AJ1328" s="61" t="s">
        <v>6755</v>
      </c>
      <c r="AK1328" s="62">
        <v>2026</v>
      </c>
      <c r="AL1328" s="62">
        <v>5</v>
      </c>
      <c r="AM1328" s="62">
        <v>0</v>
      </c>
      <c r="AN1328" s="62">
        <v>0</v>
      </c>
      <c r="AO1328" s="62">
        <v>6</v>
      </c>
      <c r="AP1328" s="61" t="s">
        <v>906</v>
      </c>
      <c r="AQ1328" s="61" t="s">
        <v>1221</v>
      </c>
      <c r="AR1328" s="61" t="s">
        <v>5076</v>
      </c>
      <c r="AS1328" s="61" t="s">
        <v>6655</v>
      </c>
      <c r="AT1328" s="61" t="s">
        <v>1702</v>
      </c>
      <c r="AU1328" s="61" t="b">
        <v>0</v>
      </c>
      <c r="AV1328" s="61" t="b">
        <v>0</v>
      </c>
      <c r="AW1328" s="61" t="s">
        <v>1702</v>
      </c>
      <c r="AX1328" s="61" t="s">
        <v>1702</v>
      </c>
      <c r="AY1328" s="61">
        <v>0</v>
      </c>
      <c r="AZ1328" s="61">
        <v>0</v>
      </c>
      <c r="BA1328" s="61">
        <v>0</v>
      </c>
      <c r="BB1328" s="61" t="s">
        <v>6601</v>
      </c>
      <c r="BC1328" s="61">
        <v>2</v>
      </c>
      <c r="BD1328" s="61" t="b">
        <v>0</v>
      </c>
      <c r="BH1328" s="47" t="s">
        <v>1197</v>
      </c>
      <c r="BI1328" s="47" t="str">
        <f t="shared" si="41"/>
        <v>Z08</v>
      </c>
      <c r="BJ1328" s="47">
        <v>1219</v>
      </c>
    </row>
    <row r="1329" spans="1:62" hidden="1">
      <c r="A1329" s="61" t="b">
        <v>0</v>
      </c>
      <c r="B1329" s="62">
        <v>13947</v>
      </c>
      <c r="C1329" s="61" t="s">
        <v>7827</v>
      </c>
      <c r="D1329" s="61" t="s">
        <v>6654</v>
      </c>
      <c r="E1329" s="61" t="s">
        <v>7828</v>
      </c>
      <c r="F1329" s="61" t="s">
        <v>1702</v>
      </c>
      <c r="G1329" s="62" t="s">
        <v>1702</v>
      </c>
      <c r="H1329" s="61" t="s">
        <v>1702</v>
      </c>
      <c r="I1329" s="61" t="s">
        <v>1675</v>
      </c>
      <c r="J1329" s="61" t="s">
        <v>6407</v>
      </c>
      <c r="K1329" s="61" t="s">
        <v>7828</v>
      </c>
      <c r="L1329" s="61" t="s">
        <v>2032</v>
      </c>
      <c r="M1329" s="61" t="s">
        <v>1702</v>
      </c>
      <c r="N1329" s="61" t="s">
        <v>1702</v>
      </c>
      <c r="O1329" s="61" t="s">
        <v>1947</v>
      </c>
      <c r="P1329" s="61">
        <v>0.7</v>
      </c>
      <c r="Q1329" s="61">
        <v>160</v>
      </c>
      <c r="R1329" s="61">
        <v>0</v>
      </c>
      <c r="S1329" s="61" t="s">
        <v>7829</v>
      </c>
      <c r="T1329" s="61" t="s">
        <v>7829</v>
      </c>
      <c r="U1329" s="61" t="s">
        <v>2041</v>
      </c>
      <c r="V1329" s="61" t="s">
        <v>7830</v>
      </c>
      <c r="W1329" s="61" t="s">
        <v>1955</v>
      </c>
      <c r="X1329" s="61" t="s">
        <v>1447</v>
      </c>
      <c r="Y1329" s="61" t="s">
        <v>6408</v>
      </c>
      <c r="Z1329" s="62">
        <v>1</v>
      </c>
      <c r="AA1329" s="61">
        <v>190</v>
      </c>
      <c r="AB1329" s="62">
        <v>1</v>
      </c>
      <c r="AC1329" s="61">
        <v>0</v>
      </c>
      <c r="AD1329" s="62">
        <v>1</v>
      </c>
      <c r="AE1329" s="61">
        <v>190</v>
      </c>
      <c r="AF1329" s="61" t="s">
        <v>6964</v>
      </c>
      <c r="AG1329" s="61" t="s">
        <v>1958</v>
      </c>
      <c r="AH1329" s="61" t="s">
        <v>1702</v>
      </c>
      <c r="AI1329" s="61">
        <v>0</v>
      </c>
      <c r="AJ1329" s="61" t="s">
        <v>6836</v>
      </c>
      <c r="AK1329" s="62">
        <v>2026</v>
      </c>
      <c r="AL1329" s="62">
        <v>5</v>
      </c>
      <c r="AM1329" s="62">
        <v>0</v>
      </c>
      <c r="AN1329" s="62">
        <v>0</v>
      </c>
      <c r="AO1329" s="62">
        <v>7</v>
      </c>
      <c r="AP1329" s="61" t="s">
        <v>1702</v>
      </c>
      <c r="AQ1329" s="61" t="s">
        <v>1702</v>
      </c>
      <c r="AR1329" s="61" t="s">
        <v>1702</v>
      </c>
      <c r="AS1329" s="61" t="s">
        <v>6655</v>
      </c>
      <c r="AT1329" s="61" t="s">
        <v>1702</v>
      </c>
      <c r="AU1329" s="61" t="b">
        <v>0</v>
      </c>
      <c r="AV1329" s="61" t="b">
        <v>0</v>
      </c>
      <c r="AW1329" s="61" t="s">
        <v>1702</v>
      </c>
      <c r="AX1329" s="61" t="s">
        <v>1702</v>
      </c>
      <c r="AY1329" s="61">
        <v>0</v>
      </c>
      <c r="AZ1329" s="61">
        <v>0</v>
      </c>
      <c r="BA1329" s="61">
        <v>0</v>
      </c>
      <c r="BB1329" s="61" t="s">
        <v>6601</v>
      </c>
      <c r="BC1329" s="61">
        <v>2</v>
      </c>
      <c r="BD1329" s="61" t="b">
        <v>0</v>
      </c>
      <c r="BH1329" s="47" t="s">
        <v>1197</v>
      </c>
      <c r="BI1329" s="47" t="str">
        <f t="shared" si="41"/>
        <v>Z08</v>
      </c>
      <c r="BJ1329" s="47">
        <v>1219</v>
      </c>
    </row>
    <row r="1330" spans="1:62" hidden="1">
      <c r="A1330" s="61" t="b">
        <v>0</v>
      </c>
      <c r="B1330" s="62">
        <v>13948</v>
      </c>
      <c r="C1330" s="61" t="s">
        <v>1702</v>
      </c>
      <c r="D1330" s="61" t="s">
        <v>6654</v>
      </c>
      <c r="E1330" s="61" t="s">
        <v>7831</v>
      </c>
      <c r="F1330" s="61" t="s">
        <v>6224</v>
      </c>
      <c r="G1330" s="62" t="s">
        <v>1702</v>
      </c>
      <c r="H1330" s="61" t="s">
        <v>301</v>
      </c>
      <c r="I1330" s="61" t="s">
        <v>1675</v>
      </c>
      <c r="J1330" s="61" t="s">
        <v>6407</v>
      </c>
      <c r="K1330" s="61" t="s">
        <v>7831</v>
      </c>
      <c r="L1330" s="61" t="s">
        <v>2032</v>
      </c>
      <c r="M1330" s="61" t="s">
        <v>1702</v>
      </c>
      <c r="N1330" s="61" t="s">
        <v>1702</v>
      </c>
      <c r="O1330" s="61" t="s">
        <v>1947</v>
      </c>
      <c r="P1330" s="61">
        <v>0.7</v>
      </c>
      <c r="Q1330" s="61">
        <v>160</v>
      </c>
      <c r="R1330" s="61">
        <v>0</v>
      </c>
      <c r="S1330" s="61" t="s">
        <v>7829</v>
      </c>
      <c r="T1330" s="61" t="s">
        <v>7829</v>
      </c>
      <c r="U1330" s="61" t="s">
        <v>2041</v>
      </c>
      <c r="V1330" s="61" t="s">
        <v>7832</v>
      </c>
      <c r="W1330" s="61" t="s">
        <v>1955</v>
      </c>
      <c r="X1330" s="61" t="s">
        <v>1447</v>
      </c>
      <c r="Y1330" s="61" t="s">
        <v>6408</v>
      </c>
      <c r="Z1330" s="62">
        <v>1</v>
      </c>
      <c r="AA1330" s="61">
        <v>280</v>
      </c>
      <c r="AB1330" s="62">
        <v>1</v>
      </c>
      <c r="AC1330" s="61">
        <v>280</v>
      </c>
      <c r="AD1330" s="62">
        <v>1</v>
      </c>
      <c r="AE1330" s="61">
        <v>280</v>
      </c>
      <c r="AF1330" s="61" t="s">
        <v>2083</v>
      </c>
      <c r="AG1330" s="61" t="s">
        <v>1958</v>
      </c>
      <c r="AH1330" s="61" t="s">
        <v>1702</v>
      </c>
      <c r="AI1330" s="61">
        <v>0</v>
      </c>
      <c r="AJ1330" s="61" t="s">
        <v>6836</v>
      </c>
      <c r="AK1330" s="62">
        <v>2026</v>
      </c>
      <c r="AL1330" s="62">
        <v>5</v>
      </c>
      <c r="AM1330" s="62">
        <v>0</v>
      </c>
      <c r="AN1330" s="62">
        <v>0</v>
      </c>
      <c r="AO1330" s="62">
        <v>7</v>
      </c>
      <c r="AP1330" s="61" t="s">
        <v>301</v>
      </c>
      <c r="AQ1330" s="61" t="s">
        <v>1221</v>
      </c>
      <c r="AR1330" s="61" t="s">
        <v>6443</v>
      </c>
      <c r="AS1330" s="61" t="s">
        <v>6655</v>
      </c>
      <c r="AT1330" s="61" t="s">
        <v>1702</v>
      </c>
      <c r="AU1330" s="61" t="b">
        <v>0</v>
      </c>
      <c r="AV1330" s="61" t="b">
        <v>0</v>
      </c>
      <c r="AW1330" s="61" t="s">
        <v>1702</v>
      </c>
      <c r="AX1330" s="61" t="s">
        <v>1702</v>
      </c>
      <c r="AY1330" s="61">
        <v>0</v>
      </c>
      <c r="AZ1330" s="61">
        <v>0</v>
      </c>
      <c r="BA1330" s="61">
        <v>0</v>
      </c>
      <c r="BB1330" s="61" t="s">
        <v>6601</v>
      </c>
      <c r="BC1330" s="61">
        <v>2</v>
      </c>
      <c r="BD1330" s="61" t="b">
        <v>0</v>
      </c>
      <c r="BH1330" s="47" t="s">
        <v>1197</v>
      </c>
      <c r="BI1330" s="47" t="str">
        <f t="shared" si="41"/>
        <v>Z08</v>
      </c>
      <c r="BJ1330" s="47">
        <v>1219</v>
      </c>
    </row>
    <row r="1331" spans="1:62" hidden="1">
      <c r="A1331" s="61" t="b">
        <v>0</v>
      </c>
      <c r="B1331" s="62">
        <v>13949</v>
      </c>
      <c r="C1331" s="61" t="s">
        <v>1702</v>
      </c>
      <c r="D1331" s="61" t="s">
        <v>6654</v>
      </c>
      <c r="E1331" s="61" t="s">
        <v>7833</v>
      </c>
      <c r="F1331" s="61" t="s">
        <v>6277</v>
      </c>
      <c r="G1331" s="62" t="s">
        <v>1702</v>
      </c>
      <c r="H1331" s="61" t="s">
        <v>914</v>
      </c>
      <c r="I1331" s="61" t="s">
        <v>1675</v>
      </c>
      <c r="J1331" s="61" t="s">
        <v>6407</v>
      </c>
      <c r="K1331" s="61" t="s">
        <v>7833</v>
      </c>
      <c r="L1331" s="61" t="s">
        <v>2032</v>
      </c>
      <c r="M1331" s="61" t="s">
        <v>1702</v>
      </c>
      <c r="N1331" s="61" t="s">
        <v>1702</v>
      </c>
      <c r="O1331" s="61" t="s">
        <v>1947</v>
      </c>
      <c r="P1331" s="61">
        <v>0.7</v>
      </c>
      <c r="Q1331" s="61">
        <v>115</v>
      </c>
      <c r="R1331" s="61">
        <v>345</v>
      </c>
      <c r="S1331" s="61" t="s">
        <v>5268</v>
      </c>
      <c r="T1331" s="61" t="s">
        <v>5268</v>
      </c>
      <c r="U1331" s="61" t="s">
        <v>2041</v>
      </c>
      <c r="V1331" s="61" t="s">
        <v>7834</v>
      </c>
      <c r="W1331" s="61" t="s">
        <v>1955</v>
      </c>
      <c r="X1331" s="61" t="s">
        <v>1447</v>
      </c>
      <c r="Y1331" s="61" t="s">
        <v>6408</v>
      </c>
      <c r="Z1331" s="62">
        <v>487</v>
      </c>
      <c r="AA1331" s="61">
        <v>106</v>
      </c>
      <c r="AB1331" s="62">
        <v>487</v>
      </c>
      <c r="AC1331" s="61">
        <v>106</v>
      </c>
      <c r="AD1331" s="62">
        <v>487</v>
      </c>
      <c r="AE1331" s="61">
        <v>106</v>
      </c>
      <c r="AF1331" s="61" t="s">
        <v>2062</v>
      </c>
      <c r="AG1331" s="61" t="s">
        <v>1959</v>
      </c>
      <c r="AH1331" s="61" t="s">
        <v>1702</v>
      </c>
      <c r="AI1331" s="61">
        <v>0</v>
      </c>
      <c r="AJ1331" s="61" t="s">
        <v>6751</v>
      </c>
      <c r="AK1331" s="62">
        <v>2026</v>
      </c>
      <c r="AL1331" s="62">
        <v>5</v>
      </c>
      <c r="AM1331" s="62">
        <v>0</v>
      </c>
      <c r="AN1331" s="62">
        <v>0</v>
      </c>
      <c r="AO1331" s="62">
        <v>2</v>
      </c>
      <c r="AP1331" s="61" t="s">
        <v>914</v>
      </c>
      <c r="AQ1331" s="61" t="s">
        <v>1221</v>
      </c>
      <c r="AR1331" s="61" t="s">
        <v>5269</v>
      </c>
      <c r="AS1331" s="61" t="s">
        <v>6655</v>
      </c>
      <c r="AT1331" s="61" t="s">
        <v>1702</v>
      </c>
      <c r="AU1331" s="61" t="b">
        <v>0</v>
      </c>
      <c r="AV1331" s="61" t="b">
        <v>0</v>
      </c>
      <c r="AW1331" s="61" t="s">
        <v>1702</v>
      </c>
      <c r="AX1331" s="61" t="s">
        <v>1702</v>
      </c>
      <c r="AY1331" s="61">
        <v>0</v>
      </c>
      <c r="AZ1331" s="61">
        <v>0</v>
      </c>
      <c r="BA1331" s="61">
        <v>0</v>
      </c>
      <c r="BB1331" s="61" t="s">
        <v>6601</v>
      </c>
      <c r="BC1331" s="61">
        <v>2</v>
      </c>
      <c r="BD1331" s="61" t="b">
        <v>0</v>
      </c>
      <c r="BH1331" s="47" t="s">
        <v>1197</v>
      </c>
      <c r="BI1331" s="47" t="str">
        <f t="shared" si="41"/>
        <v>Z08</v>
      </c>
      <c r="BJ1331" s="47">
        <v>1219</v>
      </c>
    </row>
    <row r="1332" spans="1:62" hidden="1">
      <c r="A1332" s="61" t="b">
        <v>0</v>
      </c>
      <c r="B1332" s="62">
        <v>13950</v>
      </c>
      <c r="C1332" s="61" t="s">
        <v>1702</v>
      </c>
      <c r="D1332" s="61" t="s">
        <v>6654</v>
      </c>
      <c r="E1332" s="61" t="s">
        <v>7835</v>
      </c>
      <c r="F1332" s="61" t="s">
        <v>6277</v>
      </c>
      <c r="G1332" s="62" t="s">
        <v>1702</v>
      </c>
      <c r="H1332" s="61" t="s">
        <v>914</v>
      </c>
      <c r="I1332" s="61" t="s">
        <v>1675</v>
      </c>
      <c r="J1332" s="61" t="s">
        <v>6407</v>
      </c>
      <c r="K1332" s="61" t="s">
        <v>7835</v>
      </c>
      <c r="L1332" s="61" t="s">
        <v>2032</v>
      </c>
      <c r="M1332" s="61" t="s">
        <v>1702</v>
      </c>
      <c r="N1332" s="61" t="s">
        <v>1702</v>
      </c>
      <c r="O1332" s="61" t="s">
        <v>1947</v>
      </c>
      <c r="P1332" s="61">
        <v>0.7</v>
      </c>
      <c r="Q1332" s="61">
        <v>115</v>
      </c>
      <c r="R1332" s="61">
        <v>345</v>
      </c>
      <c r="S1332" s="61" t="s">
        <v>5268</v>
      </c>
      <c r="T1332" s="61" t="s">
        <v>5268</v>
      </c>
      <c r="U1332" s="61" t="s">
        <v>2041</v>
      </c>
      <c r="V1332" s="61" t="s">
        <v>7834</v>
      </c>
      <c r="W1332" s="61" t="s">
        <v>1955</v>
      </c>
      <c r="X1332" s="61" t="s">
        <v>1447</v>
      </c>
      <c r="Y1332" s="61" t="s">
        <v>6408</v>
      </c>
      <c r="Z1332" s="62">
        <v>263</v>
      </c>
      <c r="AA1332" s="61">
        <v>58</v>
      </c>
      <c r="AB1332" s="62">
        <v>263</v>
      </c>
      <c r="AC1332" s="61">
        <v>58</v>
      </c>
      <c r="AD1332" s="62">
        <v>263</v>
      </c>
      <c r="AE1332" s="61">
        <v>58</v>
      </c>
      <c r="AF1332" s="61" t="s">
        <v>2062</v>
      </c>
      <c r="AG1332" s="61" t="s">
        <v>1959</v>
      </c>
      <c r="AH1332" s="61" t="s">
        <v>1702</v>
      </c>
      <c r="AI1332" s="61">
        <v>0</v>
      </c>
      <c r="AJ1332" s="61" t="s">
        <v>6751</v>
      </c>
      <c r="AK1332" s="62">
        <v>2026</v>
      </c>
      <c r="AL1332" s="62">
        <v>5</v>
      </c>
      <c r="AM1332" s="62">
        <v>0</v>
      </c>
      <c r="AN1332" s="62">
        <v>0</v>
      </c>
      <c r="AO1332" s="62">
        <v>2</v>
      </c>
      <c r="AP1332" s="61" t="s">
        <v>914</v>
      </c>
      <c r="AQ1332" s="61" t="s">
        <v>1221</v>
      </c>
      <c r="AR1332" s="61" t="s">
        <v>5269</v>
      </c>
      <c r="AS1332" s="61" t="s">
        <v>6655</v>
      </c>
      <c r="AT1332" s="61" t="s">
        <v>1702</v>
      </c>
      <c r="AU1332" s="61" t="b">
        <v>0</v>
      </c>
      <c r="AV1332" s="61" t="b">
        <v>0</v>
      </c>
      <c r="AW1332" s="61" t="s">
        <v>1702</v>
      </c>
      <c r="AX1332" s="61" t="s">
        <v>1702</v>
      </c>
      <c r="AY1332" s="61">
        <v>0</v>
      </c>
      <c r="AZ1332" s="61">
        <v>0</v>
      </c>
      <c r="BA1332" s="61">
        <v>0</v>
      </c>
      <c r="BB1332" s="61" t="s">
        <v>6601</v>
      </c>
      <c r="BC1332" s="61">
        <v>2</v>
      </c>
      <c r="BD1332" s="61" t="b">
        <v>0</v>
      </c>
      <c r="BH1332" s="47" t="s">
        <v>1197</v>
      </c>
      <c r="BI1332" s="47" t="str">
        <f t="shared" si="41"/>
        <v>Z08</v>
      </c>
      <c r="BJ1332" s="47">
        <v>1219</v>
      </c>
    </row>
    <row r="1333" spans="1:62" hidden="1">
      <c r="A1333" s="61" t="b">
        <v>0</v>
      </c>
      <c r="B1333" s="62">
        <v>13951</v>
      </c>
      <c r="C1333" s="61" t="s">
        <v>1702</v>
      </c>
      <c r="D1333" s="61" t="s">
        <v>6654</v>
      </c>
      <c r="E1333" s="61" t="s">
        <v>7836</v>
      </c>
      <c r="F1333" s="61" t="s">
        <v>1702</v>
      </c>
      <c r="G1333" s="62" t="s">
        <v>1702</v>
      </c>
      <c r="H1333" s="61" t="s">
        <v>1702</v>
      </c>
      <c r="I1333" s="61" t="s">
        <v>1675</v>
      </c>
      <c r="J1333" s="61" t="s">
        <v>6407</v>
      </c>
      <c r="K1333" s="61" t="s">
        <v>7836</v>
      </c>
      <c r="L1333" s="61" t="s">
        <v>2032</v>
      </c>
      <c r="M1333" s="61" t="s">
        <v>1702</v>
      </c>
      <c r="N1333" s="61" t="s">
        <v>1702</v>
      </c>
      <c r="O1333" s="61" t="s">
        <v>1947</v>
      </c>
      <c r="P1333" s="61">
        <v>0.7</v>
      </c>
      <c r="Q1333" s="61">
        <v>19</v>
      </c>
      <c r="R1333" s="61">
        <v>0</v>
      </c>
      <c r="S1333" s="61" t="s">
        <v>4624</v>
      </c>
      <c r="T1333" s="61" t="s">
        <v>4624</v>
      </c>
      <c r="U1333" s="61" t="s">
        <v>2041</v>
      </c>
      <c r="V1333" s="61" t="s">
        <v>7837</v>
      </c>
      <c r="W1333" s="61" t="s">
        <v>1955</v>
      </c>
      <c r="X1333" s="61" t="s">
        <v>1447</v>
      </c>
      <c r="Y1333" s="61" t="s">
        <v>6408</v>
      </c>
      <c r="Z1333" s="62">
        <v>1</v>
      </c>
      <c r="AA1333" s="61">
        <v>30</v>
      </c>
      <c r="AB1333" s="62">
        <v>1</v>
      </c>
      <c r="AC1333" s="61">
        <v>30</v>
      </c>
      <c r="AD1333" s="62">
        <v>1</v>
      </c>
      <c r="AE1333" s="61">
        <v>30</v>
      </c>
      <c r="AF1333" s="61" t="s">
        <v>2392</v>
      </c>
      <c r="AG1333" s="61" t="s">
        <v>4581</v>
      </c>
      <c r="AH1333" s="61" t="s">
        <v>1702</v>
      </c>
      <c r="AI1333" s="61">
        <v>0</v>
      </c>
      <c r="AJ1333" s="61" t="s">
        <v>6780</v>
      </c>
      <c r="AK1333" s="62">
        <v>2026</v>
      </c>
      <c r="AL1333" s="62">
        <v>5</v>
      </c>
      <c r="AM1333" s="62">
        <v>0</v>
      </c>
      <c r="AN1333" s="62">
        <v>0</v>
      </c>
      <c r="AO1333" s="62">
        <v>4</v>
      </c>
      <c r="AP1333" s="61" t="s">
        <v>1702</v>
      </c>
      <c r="AQ1333" s="61" t="s">
        <v>1702</v>
      </c>
      <c r="AR1333" s="61" t="s">
        <v>1702</v>
      </c>
      <c r="AS1333" s="61" t="s">
        <v>6655</v>
      </c>
      <c r="AT1333" s="61" t="s">
        <v>1702</v>
      </c>
      <c r="AU1333" s="61" t="b">
        <v>0</v>
      </c>
      <c r="AV1333" s="61" t="b">
        <v>0</v>
      </c>
      <c r="AW1333" s="61" t="s">
        <v>1702</v>
      </c>
      <c r="AX1333" s="61" t="s">
        <v>1702</v>
      </c>
      <c r="AY1333" s="61">
        <v>0</v>
      </c>
      <c r="AZ1333" s="61">
        <v>0</v>
      </c>
      <c r="BA1333" s="61">
        <v>0</v>
      </c>
      <c r="BB1333" s="61" t="s">
        <v>6601</v>
      </c>
      <c r="BC1333" s="61">
        <v>2</v>
      </c>
      <c r="BD1333" s="61" t="b">
        <v>0</v>
      </c>
      <c r="BH1333" s="47" t="s">
        <v>1197</v>
      </c>
      <c r="BI1333" s="47" t="str">
        <f t="shared" si="41"/>
        <v>Z08</v>
      </c>
      <c r="BJ1333" s="47">
        <v>1219</v>
      </c>
    </row>
    <row r="1334" spans="1:62" hidden="1">
      <c r="A1334" s="61" t="b">
        <v>0</v>
      </c>
      <c r="B1334" s="62">
        <v>13952</v>
      </c>
      <c r="C1334" s="61" t="s">
        <v>1702</v>
      </c>
      <c r="D1334" s="61" t="s">
        <v>6654</v>
      </c>
      <c r="E1334" s="61" t="s">
        <v>7838</v>
      </c>
      <c r="F1334" s="61" t="s">
        <v>1702</v>
      </c>
      <c r="G1334" s="62" t="s">
        <v>1702</v>
      </c>
      <c r="H1334" s="61" t="s">
        <v>1702</v>
      </c>
      <c r="I1334" s="61" t="s">
        <v>1675</v>
      </c>
      <c r="J1334" s="61" t="s">
        <v>6407</v>
      </c>
      <c r="K1334" s="61" t="s">
        <v>7838</v>
      </c>
      <c r="L1334" s="61" t="s">
        <v>2032</v>
      </c>
      <c r="M1334" s="61" t="s">
        <v>1702</v>
      </c>
      <c r="N1334" s="61" t="s">
        <v>1702</v>
      </c>
      <c r="O1334" s="61" t="s">
        <v>1947</v>
      </c>
      <c r="P1334" s="61">
        <v>0.7</v>
      </c>
      <c r="Q1334" s="61">
        <v>19</v>
      </c>
      <c r="R1334" s="61">
        <v>0</v>
      </c>
      <c r="S1334" s="61" t="s">
        <v>4624</v>
      </c>
      <c r="T1334" s="61" t="s">
        <v>4624</v>
      </c>
      <c r="U1334" s="61" t="s">
        <v>2041</v>
      </c>
      <c r="V1334" s="61" t="s">
        <v>7837</v>
      </c>
      <c r="W1334" s="61" t="s">
        <v>1955</v>
      </c>
      <c r="X1334" s="61" t="s">
        <v>1447</v>
      </c>
      <c r="Y1334" s="61" t="s">
        <v>6408</v>
      </c>
      <c r="Z1334" s="62">
        <v>1</v>
      </c>
      <c r="AA1334" s="61">
        <v>30</v>
      </c>
      <c r="AB1334" s="62">
        <v>1</v>
      </c>
      <c r="AC1334" s="61">
        <v>30</v>
      </c>
      <c r="AD1334" s="62">
        <v>1</v>
      </c>
      <c r="AE1334" s="61">
        <v>30</v>
      </c>
      <c r="AF1334" s="61" t="s">
        <v>2392</v>
      </c>
      <c r="AG1334" s="61" t="s">
        <v>4581</v>
      </c>
      <c r="AH1334" s="61" t="s">
        <v>1702</v>
      </c>
      <c r="AI1334" s="61">
        <v>0</v>
      </c>
      <c r="AJ1334" s="61" t="s">
        <v>6780</v>
      </c>
      <c r="AK1334" s="62">
        <v>2026</v>
      </c>
      <c r="AL1334" s="62">
        <v>5</v>
      </c>
      <c r="AM1334" s="62">
        <v>0</v>
      </c>
      <c r="AN1334" s="62">
        <v>0</v>
      </c>
      <c r="AO1334" s="62">
        <v>4</v>
      </c>
      <c r="AP1334" s="61" t="s">
        <v>1702</v>
      </c>
      <c r="AQ1334" s="61" t="s">
        <v>1702</v>
      </c>
      <c r="AR1334" s="61" t="s">
        <v>1702</v>
      </c>
      <c r="AS1334" s="61" t="s">
        <v>6655</v>
      </c>
      <c r="AT1334" s="61" t="s">
        <v>1702</v>
      </c>
      <c r="AU1334" s="61" t="b">
        <v>0</v>
      </c>
      <c r="AV1334" s="61" t="b">
        <v>0</v>
      </c>
      <c r="AW1334" s="61" t="s">
        <v>1702</v>
      </c>
      <c r="AX1334" s="61" t="s">
        <v>1702</v>
      </c>
      <c r="AY1334" s="61">
        <v>0</v>
      </c>
      <c r="AZ1334" s="61">
        <v>0</v>
      </c>
      <c r="BA1334" s="61">
        <v>0</v>
      </c>
      <c r="BB1334" s="61" t="s">
        <v>6601</v>
      </c>
      <c r="BC1334" s="61">
        <v>2</v>
      </c>
      <c r="BD1334" s="61" t="b">
        <v>0</v>
      </c>
      <c r="BH1334" s="47" t="s">
        <v>1197</v>
      </c>
      <c r="BI1334" s="47" t="str">
        <f t="shared" si="41"/>
        <v>Z08</v>
      </c>
      <c r="BJ1334" s="47">
        <v>1219</v>
      </c>
    </row>
    <row r="1335" spans="1:62" hidden="1">
      <c r="A1335" s="61" t="b">
        <v>0</v>
      </c>
      <c r="B1335" s="62">
        <v>13953</v>
      </c>
      <c r="C1335" s="61" t="s">
        <v>7839</v>
      </c>
      <c r="D1335" s="61" t="s">
        <v>6658</v>
      </c>
      <c r="E1335" s="61" t="s">
        <v>7840</v>
      </c>
      <c r="F1335" s="61" t="s">
        <v>1702</v>
      </c>
      <c r="G1335" s="62" t="s">
        <v>1702</v>
      </c>
      <c r="H1335" s="61" t="s">
        <v>1702</v>
      </c>
      <c r="I1335" s="61" t="s">
        <v>1675</v>
      </c>
      <c r="J1335" s="61" t="s">
        <v>6659</v>
      </c>
      <c r="K1335" s="61" t="s">
        <v>7840</v>
      </c>
      <c r="L1335" s="61" t="s">
        <v>2032</v>
      </c>
      <c r="M1335" s="61" t="s">
        <v>1702</v>
      </c>
      <c r="N1335" s="61" t="s">
        <v>1702</v>
      </c>
      <c r="O1335" s="61" t="s">
        <v>1947</v>
      </c>
      <c r="P1335" s="61">
        <v>0.7</v>
      </c>
      <c r="Q1335" s="61">
        <v>225</v>
      </c>
      <c r="R1335" s="61">
        <v>0</v>
      </c>
      <c r="S1335" s="61" t="s">
        <v>7841</v>
      </c>
      <c r="T1335" s="61" t="s">
        <v>7841</v>
      </c>
      <c r="U1335" s="61" t="s">
        <v>2041</v>
      </c>
      <c r="V1335" s="61" t="s">
        <v>7842</v>
      </c>
      <c r="W1335" s="61" t="s">
        <v>1955</v>
      </c>
      <c r="X1335" s="61" t="s">
        <v>1447</v>
      </c>
      <c r="Y1335" s="61" t="s">
        <v>6408</v>
      </c>
      <c r="Z1335" s="62">
        <v>1</v>
      </c>
      <c r="AA1335" s="61">
        <v>531</v>
      </c>
      <c r="AB1335" s="62">
        <v>1</v>
      </c>
      <c r="AC1335" s="61">
        <v>0</v>
      </c>
      <c r="AD1335" s="62">
        <v>1</v>
      </c>
      <c r="AE1335" s="61">
        <v>531</v>
      </c>
      <c r="AF1335" s="61" t="s">
        <v>7843</v>
      </c>
      <c r="AG1335" s="61" t="s">
        <v>1958</v>
      </c>
      <c r="AH1335" s="61" t="s">
        <v>1702</v>
      </c>
      <c r="AI1335" s="61">
        <v>0</v>
      </c>
      <c r="AJ1335" s="61" t="s">
        <v>6228</v>
      </c>
      <c r="AK1335" s="62">
        <v>2026</v>
      </c>
      <c r="AL1335" s="62">
        <v>5</v>
      </c>
      <c r="AM1335" s="62">
        <v>0</v>
      </c>
      <c r="AN1335" s="62">
        <v>0</v>
      </c>
      <c r="AO1335" s="62">
        <v>3</v>
      </c>
      <c r="AP1335" s="61" t="s">
        <v>1702</v>
      </c>
      <c r="AQ1335" s="61" t="s">
        <v>1702</v>
      </c>
      <c r="AR1335" s="61" t="s">
        <v>1702</v>
      </c>
      <c r="AS1335" s="61" t="s">
        <v>6655</v>
      </c>
      <c r="AT1335" s="61" t="s">
        <v>1702</v>
      </c>
      <c r="AU1335" s="61" t="b">
        <v>0</v>
      </c>
      <c r="AV1335" s="61" t="b">
        <v>0</v>
      </c>
      <c r="AW1335" s="61" t="s">
        <v>1702</v>
      </c>
      <c r="AX1335" s="61" t="s">
        <v>1702</v>
      </c>
      <c r="AY1335" s="61">
        <v>0</v>
      </c>
      <c r="AZ1335" s="61">
        <v>0</v>
      </c>
      <c r="BA1335" s="61">
        <v>0</v>
      </c>
      <c r="BB1335" s="61" t="s">
        <v>6601</v>
      </c>
      <c r="BC1335" s="61">
        <v>2</v>
      </c>
      <c r="BD1335" s="61" t="b">
        <v>0</v>
      </c>
      <c r="BH1335" s="47" t="s">
        <v>1197</v>
      </c>
      <c r="BI1335" s="47" t="str">
        <f t="shared" si="41"/>
        <v>Z08</v>
      </c>
      <c r="BJ1335" s="47">
        <v>1219</v>
      </c>
    </row>
    <row r="1336" spans="1:62" hidden="1">
      <c r="A1336" s="61" t="b">
        <v>0</v>
      </c>
      <c r="B1336" s="62">
        <v>13954</v>
      </c>
      <c r="C1336" s="61" t="s">
        <v>7844</v>
      </c>
      <c r="D1336" s="61" t="s">
        <v>7845</v>
      </c>
      <c r="E1336" s="61" t="s">
        <v>7846</v>
      </c>
      <c r="F1336" s="61" t="s">
        <v>6253</v>
      </c>
      <c r="G1336" s="62" t="s">
        <v>1702</v>
      </c>
      <c r="H1336" s="61" t="s">
        <v>248</v>
      </c>
      <c r="I1336" s="61" t="s">
        <v>1675</v>
      </c>
      <c r="J1336" s="61" t="s">
        <v>7847</v>
      </c>
      <c r="K1336" s="61" t="s">
        <v>7848</v>
      </c>
      <c r="L1336" s="61" t="s">
        <v>2032</v>
      </c>
      <c r="M1336" s="61" t="s">
        <v>1702</v>
      </c>
      <c r="N1336" s="61" t="s">
        <v>1702</v>
      </c>
      <c r="O1336" s="61" t="s">
        <v>1947</v>
      </c>
      <c r="P1336" s="61">
        <v>1</v>
      </c>
      <c r="Q1336" s="61">
        <v>83</v>
      </c>
      <c r="R1336" s="61">
        <v>206</v>
      </c>
      <c r="S1336" s="61" t="s">
        <v>6352</v>
      </c>
      <c r="T1336" s="61" t="s">
        <v>6352</v>
      </c>
      <c r="U1336" s="61" t="s">
        <v>2041</v>
      </c>
      <c r="V1336" s="61" t="s">
        <v>7849</v>
      </c>
      <c r="W1336" s="61" t="s">
        <v>1962</v>
      </c>
      <c r="X1336" s="61" t="s">
        <v>1447</v>
      </c>
      <c r="Y1336" s="61" t="s">
        <v>7850</v>
      </c>
      <c r="Z1336" s="62">
        <v>422</v>
      </c>
      <c r="AA1336" s="61">
        <v>58</v>
      </c>
      <c r="AB1336" s="62">
        <v>422</v>
      </c>
      <c r="AC1336" s="61">
        <v>0</v>
      </c>
      <c r="AD1336" s="62">
        <v>422</v>
      </c>
      <c r="AE1336" s="61">
        <v>58</v>
      </c>
      <c r="AF1336" s="61" t="s">
        <v>2194</v>
      </c>
      <c r="AG1336" s="61" t="s">
        <v>3734</v>
      </c>
      <c r="AH1336" s="61" t="s">
        <v>7851</v>
      </c>
      <c r="AI1336" s="61">
        <v>0</v>
      </c>
      <c r="AJ1336" s="61" t="s">
        <v>6780</v>
      </c>
      <c r="AK1336" s="62">
        <v>2026</v>
      </c>
      <c r="AL1336" s="62">
        <v>5</v>
      </c>
      <c r="AM1336" s="62">
        <v>0</v>
      </c>
      <c r="AN1336" s="62">
        <v>0</v>
      </c>
      <c r="AO1336" s="62">
        <v>4</v>
      </c>
      <c r="AP1336" s="61" t="s">
        <v>248</v>
      </c>
      <c r="AQ1336" s="61" t="s">
        <v>1221</v>
      </c>
      <c r="AR1336" s="61" t="s">
        <v>6353</v>
      </c>
      <c r="AS1336" s="61" t="s">
        <v>7852</v>
      </c>
      <c r="AT1336" s="61" t="s">
        <v>1702</v>
      </c>
      <c r="AU1336" s="61" t="b">
        <v>0</v>
      </c>
      <c r="AV1336" s="61" t="b">
        <v>0</v>
      </c>
      <c r="AW1336" s="61" t="s">
        <v>1702</v>
      </c>
      <c r="AX1336" s="61" t="s">
        <v>1702</v>
      </c>
      <c r="AY1336" s="61">
        <v>0</v>
      </c>
      <c r="AZ1336" s="61">
        <v>0</v>
      </c>
      <c r="BA1336" s="61">
        <v>0</v>
      </c>
      <c r="BB1336" s="61" t="s">
        <v>7853</v>
      </c>
      <c r="BC1336" s="61">
        <v>1</v>
      </c>
      <c r="BD1336" s="61" t="b">
        <v>0</v>
      </c>
      <c r="BH1336" s="47" t="s">
        <v>1197</v>
      </c>
      <c r="BI1336" s="47" t="str">
        <f t="shared" si="41"/>
        <v>Z08</v>
      </c>
      <c r="BJ1336" s="47">
        <v>1219</v>
      </c>
    </row>
    <row r="1337" spans="1:62" hidden="1">
      <c r="A1337" s="61" t="b">
        <v>0</v>
      </c>
      <c r="B1337" s="62">
        <v>13955</v>
      </c>
      <c r="C1337" s="61" t="s">
        <v>7854</v>
      </c>
      <c r="D1337" s="61" t="s">
        <v>7845</v>
      </c>
      <c r="E1337" s="61" t="s">
        <v>7855</v>
      </c>
      <c r="F1337" s="61" t="s">
        <v>6253</v>
      </c>
      <c r="G1337" s="62" t="s">
        <v>1702</v>
      </c>
      <c r="H1337" s="61" t="s">
        <v>248</v>
      </c>
      <c r="I1337" s="61" t="s">
        <v>1675</v>
      </c>
      <c r="J1337" s="61" t="s">
        <v>7847</v>
      </c>
      <c r="K1337" s="61" t="s">
        <v>7856</v>
      </c>
      <c r="L1337" s="61" t="s">
        <v>2032</v>
      </c>
      <c r="M1337" s="61" t="s">
        <v>1702</v>
      </c>
      <c r="N1337" s="61" t="s">
        <v>1702</v>
      </c>
      <c r="O1337" s="61" t="s">
        <v>1947</v>
      </c>
      <c r="P1337" s="61">
        <v>1</v>
      </c>
      <c r="Q1337" s="61">
        <v>83</v>
      </c>
      <c r="R1337" s="61">
        <v>206</v>
      </c>
      <c r="S1337" s="61" t="s">
        <v>6352</v>
      </c>
      <c r="T1337" s="61" t="s">
        <v>6352</v>
      </c>
      <c r="U1337" s="61" t="s">
        <v>2041</v>
      </c>
      <c r="V1337" s="61" t="s">
        <v>7849</v>
      </c>
      <c r="W1337" s="61" t="s">
        <v>1962</v>
      </c>
      <c r="X1337" s="61" t="s">
        <v>1447</v>
      </c>
      <c r="Y1337" s="61" t="s">
        <v>7850</v>
      </c>
      <c r="Z1337" s="62">
        <v>500</v>
      </c>
      <c r="AA1337" s="61">
        <v>66</v>
      </c>
      <c r="AB1337" s="62">
        <v>500</v>
      </c>
      <c r="AC1337" s="61">
        <v>0</v>
      </c>
      <c r="AD1337" s="62">
        <v>500</v>
      </c>
      <c r="AE1337" s="61">
        <v>66</v>
      </c>
      <c r="AF1337" s="61" t="s">
        <v>2194</v>
      </c>
      <c r="AG1337" s="61" t="s">
        <v>3734</v>
      </c>
      <c r="AH1337" s="61" t="s">
        <v>7851</v>
      </c>
      <c r="AI1337" s="61">
        <v>0</v>
      </c>
      <c r="AJ1337" s="61" t="s">
        <v>6780</v>
      </c>
      <c r="AK1337" s="62">
        <v>2026</v>
      </c>
      <c r="AL1337" s="62">
        <v>5</v>
      </c>
      <c r="AM1337" s="62">
        <v>0</v>
      </c>
      <c r="AN1337" s="62">
        <v>0</v>
      </c>
      <c r="AO1337" s="62">
        <v>4</v>
      </c>
      <c r="AP1337" s="61" t="s">
        <v>248</v>
      </c>
      <c r="AQ1337" s="61" t="s">
        <v>1221</v>
      </c>
      <c r="AR1337" s="61" t="s">
        <v>6353</v>
      </c>
      <c r="AS1337" s="61" t="s">
        <v>7852</v>
      </c>
      <c r="AT1337" s="61" t="s">
        <v>1702</v>
      </c>
      <c r="AU1337" s="61" t="b">
        <v>0</v>
      </c>
      <c r="AV1337" s="61" t="b">
        <v>0</v>
      </c>
      <c r="AW1337" s="61" t="s">
        <v>1702</v>
      </c>
      <c r="AX1337" s="61" t="s">
        <v>1702</v>
      </c>
      <c r="AY1337" s="61">
        <v>0</v>
      </c>
      <c r="AZ1337" s="61">
        <v>0</v>
      </c>
      <c r="BA1337" s="61">
        <v>0</v>
      </c>
      <c r="BB1337" s="61" t="s">
        <v>7853</v>
      </c>
      <c r="BC1337" s="61">
        <v>1</v>
      </c>
      <c r="BD1337" s="61" t="b">
        <v>0</v>
      </c>
      <c r="BH1337" s="47" t="s">
        <v>1197</v>
      </c>
      <c r="BI1337" s="47" t="str">
        <f t="shared" si="41"/>
        <v>Z08</v>
      </c>
      <c r="BJ1337" s="47">
        <v>1219</v>
      </c>
    </row>
    <row r="1338" spans="1:62" hidden="1">
      <c r="A1338" s="61" t="b">
        <v>0</v>
      </c>
      <c r="B1338" s="62">
        <v>13956</v>
      </c>
      <c r="C1338" s="61" t="s">
        <v>7857</v>
      </c>
      <c r="D1338" s="61" t="s">
        <v>7845</v>
      </c>
      <c r="E1338" s="61" t="s">
        <v>7858</v>
      </c>
      <c r="F1338" s="61" t="s">
        <v>6253</v>
      </c>
      <c r="G1338" s="62" t="s">
        <v>1702</v>
      </c>
      <c r="H1338" s="61" t="s">
        <v>248</v>
      </c>
      <c r="I1338" s="61" t="s">
        <v>1675</v>
      </c>
      <c r="J1338" s="61" t="s">
        <v>7847</v>
      </c>
      <c r="K1338" s="61" t="s">
        <v>7859</v>
      </c>
      <c r="L1338" s="61" t="s">
        <v>2032</v>
      </c>
      <c r="M1338" s="61" t="s">
        <v>1702</v>
      </c>
      <c r="N1338" s="61" t="s">
        <v>1702</v>
      </c>
      <c r="O1338" s="61" t="s">
        <v>1947</v>
      </c>
      <c r="P1338" s="61">
        <v>1</v>
      </c>
      <c r="Q1338" s="61">
        <v>83</v>
      </c>
      <c r="R1338" s="61">
        <v>206</v>
      </c>
      <c r="S1338" s="61" t="s">
        <v>6352</v>
      </c>
      <c r="T1338" s="61" t="s">
        <v>6352</v>
      </c>
      <c r="U1338" s="61" t="s">
        <v>2041</v>
      </c>
      <c r="V1338" s="61" t="s">
        <v>7849</v>
      </c>
      <c r="W1338" s="61" t="s">
        <v>1962</v>
      </c>
      <c r="X1338" s="61" t="s">
        <v>1447</v>
      </c>
      <c r="Y1338" s="61" t="s">
        <v>7850</v>
      </c>
      <c r="Z1338" s="62">
        <v>500</v>
      </c>
      <c r="AA1338" s="61">
        <v>66</v>
      </c>
      <c r="AB1338" s="62">
        <v>500</v>
      </c>
      <c r="AC1338" s="61">
        <v>0</v>
      </c>
      <c r="AD1338" s="62">
        <v>500</v>
      </c>
      <c r="AE1338" s="61">
        <v>66</v>
      </c>
      <c r="AF1338" s="61" t="s">
        <v>2194</v>
      </c>
      <c r="AG1338" s="61" t="s">
        <v>3734</v>
      </c>
      <c r="AH1338" s="61" t="s">
        <v>7851</v>
      </c>
      <c r="AI1338" s="61">
        <v>0</v>
      </c>
      <c r="AJ1338" s="61" t="s">
        <v>6780</v>
      </c>
      <c r="AK1338" s="62">
        <v>2026</v>
      </c>
      <c r="AL1338" s="62">
        <v>5</v>
      </c>
      <c r="AM1338" s="62">
        <v>0</v>
      </c>
      <c r="AN1338" s="62">
        <v>0</v>
      </c>
      <c r="AO1338" s="62">
        <v>4</v>
      </c>
      <c r="AP1338" s="61" t="s">
        <v>248</v>
      </c>
      <c r="AQ1338" s="61" t="s">
        <v>1221</v>
      </c>
      <c r="AR1338" s="61" t="s">
        <v>6353</v>
      </c>
      <c r="AS1338" s="61" t="s">
        <v>7852</v>
      </c>
      <c r="AT1338" s="61" t="s">
        <v>1702</v>
      </c>
      <c r="AU1338" s="61" t="b">
        <v>0</v>
      </c>
      <c r="AV1338" s="61" t="b">
        <v>0</v>
      </c>
      <c r="AW1338" s="61" t="s">
        <v>1702</v>
      </c>
      <c r="AX1338" s="61" t="s">
        <v>1702</v>
      </c>
      <c r="AY1338" s="61">
        <v>0</v>
      </c>
      <c r="AZ1338" s="61">
        <v>0</v>
      </c>
      <c r="BA1338" s="61">
        <v>0</v>
      </c>
      <c r="BB1338" s="61" t="s">
        <v>7853</v>
      </c>
      <c r="BC1338" s="61">
        <v>1</v>
      </c>
      <c r="BD1338" s="61" t="b">
        <v>0</v>
      </c>
      <c r="BH1338" s="47" t="s">
        <v>1197</v>
      </c>
      <c r="BI1338" s="47" t="str">
        <f t="shared" si="41"/>
        <v>Z08</v>
      </c>
      <c r="BJ1338" s="47">
        <v>1219</v>
      </c>
    </row>
    <row r="1339" spans="1:62" hidden="1">
      <c r="A1339" s="61" t="b">
        <v>0</v>
      </c>
      <c r="B1339" s="62">
        <v>13957</v>
      </c>
      <c r="C1339" s="61" t="s">
        <v>7860</v>
      </c>
      <c r="D1339" s="61" t="s">
        <v>7845</v>
      </c>
      <c r="E1339" s="61" t="s">
        <v>7861</v>
      </c>
      <c r="F1339" s="61" t="s">
        <v>6253</v>
      </c>
      <c r="G1339" s="62" t="s">
        <v>1702</v>
      </c>
      <c r="H1339" s="61" t="s">
        <v>248</v>
      </c>
      <c r="I1339" s="61" t="s">
        <v>1675</v>
      </c>
      <c r="J1339" s="61" t="s">
        <v>7847</v>
      </c>
      <c r="K1339" s="61" t="s">
        <v>7862</v>
      </c>
      <c r="L1339" s="61" t="s">
        <v>2032</v>
      </c>
      <c r="M1339" s="61" t="s">
        <v>1702</v>
      </c>
      <c r="N1339" s="61" t="s">
        <v>1702</v>
      </c>
      <c r="O1339" s="61" t="s">
        <v>1947</v>
      </c>
      <c r="P1339" s="61">
        <v>1</v>
      </c>
      <c r="Q1339" s="61">
        <v>83</v>
      </c>
      <c r="R1339" s="61">
        <v>206</v>
      </c>
      <c r="S1339" s="61" t="s">
        <v>6352</v>
      </c>
      <c r="T1339" s="61" t="s">
        <v>6352</v>
      </c>
      <c r="U1339" s="61" t="s">
        <v>2041</v>
      </c>
      <c r="V1339" s="61" t="s">
        <v>7849</v>
      </c>
      <c r="W1339" s="61" t="s">
        <v>1962</v>
      </c>
      <c r="X1339" s="61" t="s">
        <v>1447</v>
      </c>
      <c r="Y1339" s="61" t="s">
        <v>7850</v>
      </c>
      <c r="Z1339" s="62">
        <v>367</v>
      </c>
      <c r="AA1339" s="61">
        <v>50</v>
      </c>
      <c r="AB1339" s="62">
        <v>367</v>
      </c>
      <c r="AC1339" s="61">
        <v>0</v>
      </c>
      <c r="AD1339" s="62">
        <v>367</v>
      </c>
      <c r="AE1339" s="61">
        <v>50</v>
      </c>
      <c r="AF1339" s="61" t="s">
        <v>2194</v>
      </c>
      <c r="AG1339" s="61" t="s">
        <v>3734</v>
      </c>
      <c r="AH1339" s="61" t="s">
        <v>7851</v>
      </c>
      <c r="AI1339" s="61">
        <v>0</v>
      </c>
      <c r="AJ1339" s="61" t="s">
        <v>6780</v>
      </c>
      <c r="AK1339" s="62">
        <v>2026</v>
      </c>
      <c r="AL1339" s="62">
        <v>5</v>
      </c>
      <c r="AM1339" s="62">
        <v>0</v>
      </c>
      <c r="AN1339" s="62">
        <v>0</v>
      </c>
      <c r="AO1339" s="62">
        <v>4</v>
      </c>
      <c r="AP1339" s="61" t="s">
        <v>248</v>
      </c>
      <c r="AQ1339" s="61" t="s">
        <v>1221</v>
      </c>
      <c r="AR1339" s="61" t="s">
        <v>6353</v>
      </c>
      <c r="AS1339" s="61" t="s">
        <v>7852</v>
      </c>
      <c r="AT1339" s="61" t="s">
        <v>1702</v>
      </c>
      <c r="AU1339" s="61" t="b">
        <v>0</v>
      </c>
      <c r="AV1339" s="61" t="b">
        <v>0</v>
      </c>
      <c r="AW1339" s="61" t="s">
        <v>1702</v>
      </c>
      <c r="AX1339" s="61" t="s">
        <v>1702</v>
      </c>
      <c r="AY1339" s="61">
        <v>0</v>
      </c>
      <c r="AZ1339" s="61">
        <v>0</v>
      </c>
      <c r="BA1339" s="61">
        <v>0</v>
      </c>
      <c r="BB1339" s="61" t="s">
        <v>7853</v>
      </c>
      <c r="BC1339" s="61">
        <v>1</v>
      </c>
      <c r="BD1339" s="61" t="b">
        <v>0</v>
      </c>
      <c r="BH1339" s="47" t="s">
        <v>1197</v>
      </c>
      <c r="BI1339" s="47" t="str">
        <f t="shared" si="41"/>
        <v>Z08</v>
      </c>
      <c r="BJ1339" s="47">
        <v>1219</v>
      </c>
    </row>
    <row r="1340" spans="1:62">
      <c r="A1340" s="61" t="b">
        <v>0</v>
      </c>
      <c r="B1340" s="62">
        <v>13958</v>
      </c>
      <c r="C1340" s="61" t="s">
        <v>1702</v>
      </c>
      <c r="D1340" s="61" t="s">
        <v>7863</v>
      </c>
      <c r="E1340" s="61" t="s">
        <v>6486</v>
      </c>
      <c r="F1340" s="61" t="s">
        <v>6264</v>
      </c>
      <c r="G1340" s="62">
        <v>45</v>
      </c>
      <c r="H1340" s="61" t="s">
        <v>1183</v>
      </c>
      <c r="I1340" s="61" t="s">
        <v>1675</v>
      </c>
      <c r="J1340" s="61" t="s">
        <v>6487</v>
      </c>
      <c r="K1340" s="61" t="s">
        <v>6486</v>
      </c>
      <c r="L1340" s="61" t="s">
        <v>2032</v>
      </c>
      <c r="M1340" s="61" t="s">
        <v>1702</v>
      </c>
      <c r="N1340" s="61" t="s">
        <v>1702</v>
      </c>
      <c r="O1340" s="61" t="s">
        <v>1941</v>
      </c>
      <c r="P1340" s="61">
        <v>2</v>
      </c>
      <c r="Q1340" s="61">
        <v>44</v>
      </c>
      <c r="R1340" s="61">
        <v>172</v>
      </c>
      <c r="S1340" s="61" t="s">
        <v>5564</v>
      </c>
      <c r="T1340" s="61" t="s">
        <v>5564</v>
      </c>
      <c r="U1340" s="61" t="s">
        <v>2041</v>
      </c>
      <c r="V1340" s="61" t="s">
        <v>7864</v>
      </c>
      <c r="W1340" s="61" t="s">
        <v>1955</v>
      </c>
      <c r="X1340" s="61" t="s">
        <v>1447</v>
      </c>
      <c r="Y1340" s="61" t="s">
        <v>6488</v>
      </c>
      <c r="Z1340" s="62">
        <v>300</v>
      </c>
      <c r="AA1340" s="61">
        <v>36</v>
      </c>
      <c r="AB1340" s="62">
        <v>300</v>
      </c>
      <c r="AC1340" s="61">
        <v>36</v>
      </c>
      <c r="AD1340" s="62">
        <v>300</v>
      </c>
      <c r="AE1340" s="61">
        <v>36</v>
      </c>
      <c r="AF1340" s="61" t="s">
        <v>2560</v>
      </c>
      <c r="AG1340" s="61" t="s">
        <v>1959</v>
      </c>
      <c r="AH1340" s="61" t="s">
        <v>1702</v>
      </c>
      <c r="AI1340" s="61">
        <v>0</v>
      </c>
      <c r="AJ1340" s="61" t="s">
        <v>6222</v>
      </c>
      <c r="AK1340" s="62">
        <v>2026</v>
      </c>
      <c r="AL1340" s="62">
        <v>5</v>
      </c>
      <c r="AM1340" s="62">
        <v>0</v>
      </c>
      <c r="AN1340" s="62">
        <v>0</v>
      </c>
      <c r="AO1340" s="62">
        <v>13</v>
      </c>
      <c r="AP1340" s="61" t="s">
        <v>1183</v>
      </c>
      <c r="AQ1340" s="61" t="s">
        <v>1227</v>
      </c>
      <c r="AR1340" s="61" t="s">
        <v>4983</v>
      </c>
      <c r="AS1340" s="61" t="s">
        <v>6682</v>
      </c>
      <c r="AT1340" s="61" t="s">
        <v>6485</v>
      </c>
      <c r="AU1340" s="61" t="b">
        <v>0</v>
      </c>
      <c r="AV1340" s="61" t="b">
        <v>0</v>
      </c>
      <c r="AW1340" s="61" t="s">
        <v>1702</v>
      </c>
      <c r="AX1340" s="61" t="s">
        <v>1702</v>
      </c>
      <c r="AY1340" s="61">
        <v>0</v>
      </c>
      <c r="AZ1340" s="61">
        <v>0</v>
      </c>
      <c r="BA1340" s="61">
        <v>0</v>
      </c>
      <c r="BB1340" s="61" t="s">
        <v>6601</v>
      </c>
      <c r="BC1340" s="61">
        <v>6</v>
      </c>
      <c r="BD1340" s="61" t="b">
        <v>0</v>
      </c>
      <c r="BH1340" s="47" t="s">
        <v>1197</v>
      </c>
      <c r="BI1340" s="47" t="str">
        <f t="shared" si="41"/>
        <v>Z18</v>
      </c>
      <c r="BJ1340" s="47">
        <v>1219</v>
      </c>
    </row>
    <row r="1341" spans="1:62">
      <c r="A1341" s="61" t="b">
        <v>0</v>
      </c>
      <c r="B1341" s="62">
        <v>13960</v>
      </c>
      <c r="C1341" s="61" t="s">
        <v>1702</v>
      </c>
      <c r="D1341" s="61" t="s">
        <v>7863</v>
      </c>
      <c r="E1341" s="61" t="s">
        <v>7865</v>
      </c>
      <c r="F1341" s="61" t="s">
        <v>6264</v>
      </c>
      <c r="G1341" s="62" t="s">
        <v>1702</v>
      </c>
      <c r="H1341" s="61" t="s">
        <v>1183</v>
      </c>
      <c r="I1341" s="61" t="s">
        <v>1675</v>
      </c>
      <c r="J1341" s="61" t="s">
        <v>6487</v>
      </c>
      <c r="K1341" s="61" t="s">
        <v>7865</v>
      </c>
      <c r="L1341" s="61" t="s">
        <v>2032</v>
      </c>
      <c r="M1341" s="61" t="s">
        <v>1702</v>
      </c>
      <c r="N1341" s="61" t="s">
        <v>1702</v>
      </c>
      <c r="O1341" s="61" t="s">
        <v>1941</v>
      </c>
      <c r="P1341" s="61">
        <v>2</v>
      </c>
      <c r="Q1341" s="61">
        <v>44</v>
      </c>
      <c r="R1341" s="61">
        <v>0</v>
      </c>
      <c r="S1341" s="61" t="s">
        <v>3512</v>
      </c>
      <c r="T1341" s="61" t="s">
        <v>3512</v>
      </c>
      <c r="U1341" s="61" t="s">
        <v>2041</v>
      </c>
      <c r="V1341" s="61" t="s">
        <v>7864</v>
      </c>
      <c r="W1341" s="61" t="s">
        <v>1955</v>
      </c>
      <c r="X1341" s="61" t="s">
        <v>1447</v>
      </c>
      <c r="Y1341" s="61" t="s">
        <v>6488</v>
      </c>
      <c r="Z1341" s="62">
        <v>1</v>
      </c>
      <c r="AA1341" s="61">
        <v>115</v>
      </c>
      <c r="AB1341" s="62">
        <v>1</v>
      </c>
      <c r="AC1341" s="61">
        <v>115</v>
      </c>
      <c r="AD1341" s="62">
        <v>1</v>
      </c>
      <c r="AE1341" s="61">
        <v>115</v>
      </c>
      <c r="AF1341" s="61" t="s">
        <v>2537</v>
      </c>
      <c r="AG1341" s="61" t="s">
        <v>1958</v>
      </c>
      <c r="AH1341" s="61" t="s">
        <v>1702</v>
      </c>
      <c r="AI1341" s="61">
        <v>0</v>
      </c>
      <c r="AJ1341" s="61" t="s">
        <v>6222</v>
      </c>
      <c r="AK1341" s="62">
        <v>2026</v>
      </c>
      <c r="AL1341" s="62">
        <v>5</v>
      </c>
      <c r="AM1341" s="62">
        <v>0</v>
      </c>
      <c r="AN1341" s="62">
        <v>0</v>
      </c>
      <c r="AO1341" s="62">
        <v>13</v>
      </c>
      <c r="AP1341" s="61" t="s">
        <v>1183</v>
      </c>
      <c r="AQ1341" s="61" t="s">
        <v>1227</v>
      </c>
      <c r="AR1341" s="61" t="s">
        <v>4983</v>
      </c>
      <c r="AS1341" s="61" t="s">
        <v>6682</v>
      </c>
      <c r="AT1341" s="61" t="s">
        <v>1702</v>
      </c>
      <c r="AU1341" s="61" t="b">
        <v>0</v>
      </c>
      <c r="AV1341" s="61" t="b">
        <v>0</v>
      </c>
      <c r="AW1341" s="61" t="s">
        <v>1702</v>
      </c>
      <c r="AX1341" s="61" t="s">
        <v>1702</v>
      </c>
      <c r="AY1341" s="61">
        <v>0</v>
      </c>
      <c r="AZ1341" s="61">
        <v>0</v>
      </c>
      <c r="BA1341" s="61">
        <v>0</v>
      </c>
      <c r="BB1341" s="61" t="s">
        <v>6601</v>
      </c>
      <c r="BC1341" s="61">
        <v>6</v>
      </c>
      <c r="BD1341" s="61" t="b">
        <v>0</v>
      </c>
      <c r="BH1341" s="47" t="s">
        <v>1197</v>
      </c>
      <c r="BI1341" s="47" t="str">
        <f t="shared" si="41"/>
        <v>Z18</v>
      </c>
      <c r="BJ1341" s="47">
        <v>1219</v>
      </c>
    </row>
    <row r="1342" spans="1:62">
      <c r="A1342" s="61" t="b">
        <v>0</v>
      </c>
      <c r="B1342" s="62">
        <v>13962</v>
      </c>
      <c r="C1342" s="61" t="s">
        <v>1702</v>
      </c>
      <c r="D1342" s="61" t="s">
        <v>6680</v>
      </c>
      <c r="E1342" s="61" t="s">
        <v>7866</v>
      </c>
      <c r="F1342" s="61" t="s">
        <v>1702</v>
      </c>
      <c r="G1342" s="62" t="s">
        <v>1702</v>
      </c>
      <c r="H1342" s="61" t="s">
        <v>1702</v>
      </c>
      <c r="I1342" s="61" t="s">
        <v>1675</v>
      </c>
      <c r="J1342" s="61" t="s">
        <v>6681</v>
      </c>
      <c r="K1342" s="61" t="s">
        <v>7866</v>
      </c>
      <c r="L1342" s="61" t="s">
        <v>2032</v>
      </c>
      <c r="M1342" s="61" t="s">
        <v>1702</v>
      </c>
      <c r="N1342" s="61" t="s">
        <v>1702</v>
      </c>
      <c r="O1342" s="61" t="s">
        <v>1941</v>
      </c>
      <c r="P1342" s="61">
        <v>2</v>
      </c>
      <c r="Q1342" s="61">
        <v>44</v>
      </c>
      <c r="R1342" s="61">
        <v>0</v>
      </c>
      <c r="S1342" s="61" t="s">
        <v>3512</v>
      </c>
      <c r="T1342" s="61" t="s">
        <v>3512</v>
      </c>
      <c r="U1342" s="61" t="s">
        <v>2041</v>
      </c>
      <c r="V1342" s="61" t="s">
        <v>7867</v>
      </c>
      <c r="W1342" s="61" t="s">
        <v>1955</v>
      </c>
      <c r="X1342" s="61" t="s">
        <v>1447</v>
      </c>
      <c r="Y1342" s="61" t="s">
        <v>6488</v>
      </c>
      <c r="Z1342" s="62">
        <v>1</v>
      </c>
      <c r="AA1342" s="61">
        <v>341</v>
      </c>
      <c r="AB1342" s="62">
        <v>1</v>
      </c>
      <c r="AC1342" s="61">
        <v>341</v>
      </c>
      <c r="AD1342" s="62">
        <v>1</v>
      </c>
      <c r="AE1342" s="61">
        <v>341</v>
      </c>
      <c r="AF1342" s="61" t="s">
        <v>7868</v>
      </c>
      <c r="AG1342" s="61" t="s">
        <v>1958</v>
      </c>
      <c r="AH1342" s="61" t="s">
        <v>1702</v>
      </c>
      <c r="AI1342" s="61">
        <v>0</v>
      </c>
      <c r="AJ1342" s="61" t="s">
        <v>6751</v>
      </c>
      <c r="AK1342" s="62">
        <v>2026</v>
      </c>
      <c r="AL1342" s="62">
        <v>5</v>
      </c>
      <c r="AM1342" s="62">
        <v>0</v>
      </c>
      <c r="AN1342" s="62">
        <v>0</v>
      </c>
      <c r="AO1342" s="62">
        <v>2</v>
      </c>
      <c r="AP1342" s="61" t="s">
        <v>1702</v>
      </c>
      <c r="AQ1342" s="61" t="s">
        <v>1702</v>
      </c>
      <c r="AR1342" s="61" t="s">
        <v>1702</v>
      </c>
      <c r="AS1342" s="61" t="s">
        <v>6682</v>
      </c>
      <c r="AT1342" s="61" t="s">
        <v>1702</v>
      </c>
      <c r="AU1342" s="61" t="b">
        <v>0</v>
      </c>
      <c r="AV1342" s="61" t="b">
        <v>0</v>
      </c>
      <c r="AW1342" s="61" t="s">
        <v>1702</v>
      </c>
      <c r="AX1342" s="61" t="s">
        <v>1702</v>
      </c>
      <c r="AY1342" s="61">
        <v>0</v>
      </c>
      <c r="AZ1342" s="61">
        <v>0</v>
      </c>
      <c r="BA1342" s="61">
        <v>0</v>
      </c>
      <c r="BB1342" s="61" t="s">
        <v>6601</v>
      </c>
      <c r="BC1342" s="61">
        <v>6</v>
      </c>
      <c r="BD1342" s="61" t="b">
        <v>0</v>
      </c>
      <c r="BH1342" s="47" t="s">
        <v>1197</v>
      </c>
      <c r="BI1342" s="47" t="str">
        <f t="shared" si="41"/>
        <v>Z18</v>
      </c>
      <c r="BJ1342" s="47">
        <v>1219</v>
      </c>
    </row>
    <row r="1343" spans="1:62">
      <c r="A1343" s="61" t="b">
        <v>0</v>
      </c>
      <c r="B1343" s="62">
        <v>13963</v>
      </c>
      <c r="C1343" s="61" t="s">
        <v>1702</v>
      </c>
      <c r="D1343" s="61" t="s">
        <v>6692</v>
      </c>
      <c r="E1343" s="61" t="s">
        <v>7869</v>
      </c>
      <c r="F1343" s="61" t="s">
        <v>1702</v>
      </c>
      <c r="G1343" s="62" t="s">
        <v>1702</v>
      </c>
      <c r="H1343" s="61" t="s">
        <v>1702</v>
      </c>
      <c r="I1343" s="61" t="s">
        <v>1675</v>
      </c>
      <c r="J1343" s="61" t="s">
        <v>6693</v>
      </c>
      <c r="K1343" s="61" t="s">
        <v>7869</v>
      </c>
      <c r="L1343" s="61" t="s">
        <v>2032</v>
      </c>
      <c r="M1343" s="61" t="s">
        <v>1702</v>
      </c>
      <c r="N1343" s="61" t="s">
        <v>1702</v>
      </c>
      <c r="O1343" s="61" t="s">
        <v>1941</v>
      </c>
      <c r="P1343" s="61">
        <v>2</v>
      </c>
      <c r="Q1343" s="61">
        <v>65</v>
      </c>
      <c r="R1343" s="61">
        <v>0</v>
      </c>
      <c r="S1343" s="61" t="s">
        <v>5948</v>
      </c>
      <c r="T1343" s="61" t="s">
        <v>5948</v>
      </c>
      <c r="U1343" s="61" t="s">
        <v>2041</v>
      </c>
      <c r="V1343" s="61" t="s">
        <v>7870</v>
      </c>
      <c r="W1343" s="61" t="s">
        <v>1955</v>
      </c>
      <c r="X1343" s="61" t="s">
        <v>1447</v>
      </c>
      <c r="Y1343" s="61" t="s">
        <v>6488</v>
      </c>
      <c r="Z1343" s="62">
        <v>1</v>
      </c>
      <c r="AA1343" s="61">
        <v>121</v>
      </c>
      <c r="AB1343" s="62">
        <v>1</v>
      </c>
      <c r="AC1343" s="61">
        <v>121</v>
      </c>
      <c r="AD1343" s="62">
        <v>1</v>
      </c>
      <c r="AE1343" s="61">
        <v>121</v>
      </c>
      <c r="AF1343" s="61" t="s">
        <v>7871</v>
      </c>
      <c r="AG1343" s="61" t="s">
        <v>1958</v>
      </c>
      <c r="AH1343" s="61" t="s">
        <v>1702</v>
      </c>
      <c r="AI1343" s="61">
        <v>0</v>
      </c>
      <c r="AJ1343" s="61" t="s">
        <v>6751</v>
      </c>
      <c r="AK1343" s="62">
        <v>2026</v>
      </c>
      <c r="AL1343" s="62">
        <v>5</v>
      </c>
      <c r="AM1343" s="62">
        <v>0</v>
      </c>
      <c r="AN1343" s="62">
        <v>0</v>
      </c>
      <c r="AO1343" s="62">
        <v>2</v>
      </c>
      <c r="AP1343" s="61" t="s">
        <v>1702</v>
      </c>
      <c r="AQ1343" s="61" t="s">
        <v>1702</v>
      </c>
      <c r="AR1343" s="61" t="s">
        <v>1702</v>
      </c>
      <c r="AS1343" s="61" t="s">
        <v>6682</v>
      </c>
      <c r="AT1343" s="61" t="s">
        <v>1702</v>
      </c>
      <c r="AU1343" s="61" t="b">
        <v>0</v>
      </c>
      <c r="AV1343" s="61" t="b">
        <v>0</v>
      </c>
      <c r="AW1343" s="61" t="s">
        <v>1702</v>
      </c>
      <c r="AX1343" s="61" t="s">
        <v>1702</v>
      </c>
      <c r="AY1343" s="61">
        <v>0</v>
      </c>
      <c r="AZ1343" s="61">
        <v>0</v>
      </c>
      <c r="BA1343" s="61">
        <v>0</v>
      </c>
      <c r="BB1343" s="61" t="s">
        <v>6601</v>
      </c>
      <c r="BC1343" s="61">
        <v>6</v>
      </c>
      <c r="BD1343" s="61" t="b">
        <v>0</v>
      </c>
      <c r="BH1343" s="47" t="s">
        <v>1197</v>
      </c>
      <c r="BI1343" s="47" t="str">
        <f t="shared" si="41"/>
        <v>Z18</v>
      </c>
      <c r="BJ1343" s="47">
        <v>1219</v>
      </c>
    </row>
    <row r="1344" spans="1:62" hidden="1">
      <c r="A1344" s="61" t="b">
        <v>0</v>
      </c>
      <c r="B1344" s="62">
        <v>14088</v>
      </c>
      <c r="C1344" s="61" t="s">
        <v>1702</v>
      </c>
      <c r="D1344" s="61" t="s">
        <v>4166</v>
      </c>
      <c r="E1344" s="61" t="s">
        <v>4167</v>
      </c>
      <c r="F1344" s="61" t="s">
        <v>2174</v>
      </c>
      <c r="G1344" s="62" t="s">
        <v>1702</v>
      </c>
      <c r="H1344" s="61" t="s">
        <v>1023</v>
      </c>
      <c r="I1344" s="61" t="s">
        <v>1675</v>
      </c>
      <c r="J1344" s="61" t="s">
        <v>4168</v>
      </c>
      <c r="K1344" s="61" t="s">
        <v>4169</v>
      </c>
      <c r="L1344" s="61" t="s">
        <v>2032</v>
      </c>
      <c r="M1344" s="61" t="s">
        <v>1702</v>
      </c>
      <c r="N1344" s="61" t="s">
        <v>1702</v>
      </c>
      <c r="O1344" s="61" t="s">
        <v>1947</v>
      </c>
      <c r="P1344" s="61">
        <v>2</v>
      </c>
      <c r="Q1344" s="61">
        <v>190</v>
      </c>
      <c r="R1344" s="61">
        <v>525</v>
      </c>
      <c r="S1344" s="61" t="s">
        <v>2307</v>
      </c>
      <c r="T1344" s="61" t="s">
        <v>2307</v>
      </c>
      <c r="U1344" s="61" t="s">
        <v>2041</v>
      </c>
      <c r="V1344" s="61" t="s">
        <v>4170</v>
      </c>
      <c r="W1344" s="61" t="s">
        <v>1967</v>
      </c>
      <c r="X1344" s="61" t="s">
        <v>1447</v>
      </c>
      <c r="Y1344" s="61" t="s">
        <v>1702</v>
      </c>
      <c r="Z1344" s="62">
        <v>200</v>
      </c>
      <c r="AA1344" s="61">
        <v>314</v>
      </c>
      <c r="AB1344" s="62">
        <v>200</v>
      </c>
      <c r="AC1344" s="61">
        <v>314</v>
      </c>
      <c r="AD1344" s="62">
        <v>200</v>
      </c>
      <c r="AE1344" s="61">
        <v>314</v>
      </c>
      <c r="AF1344" s="61" t="s">
        <v>2095</v>
      </c>
      <c r="AG1344" s="61" t="s">
        <v>3734</v>
      </c>
      <c r="AH1344" s="61" t="s">
        <v>4171</v>
      </c>
      <c r="AI1344" s="61">
        <v>0</v>
      </c>
      <c r="AJ1344" s="61" t="s">
        <v>4172</v>
      </c>
      <c r="AK1344" s="62">
        <v>2024</v>
      </c>
      <c r="AL1344" s="62">
        <v>6</v>
      </c>
      <c r="AM1344" s="62">
        <v>1</v>
      </c>
      <c r="AN1344" s="62">
        <v>11</v>
      </c>
      <c r="AO1344" s="62">
        <v>0</v>
      </c>
      <c r="AP1344" s="61" t="s">
        <v>1023</v>
      </c>
      <c r="AQ1344" s="61" t="s">
        <v>1221</v>
      </c>
      <c r="AR1344" s="61" t="s">
        <v>2309</v>
      </c>
      <c r="AS1344" s="61" t="s">
        <v>1702</v>
      </c>
      <c r="AT1344" s="61" t="s">
        <v>1702</v>
      </c>
      <c r="AU1344" s="61" t="b">
        <v>1</v>
      </c>
      <c r="AV1344" s="61" t="b">
        <v>0</v>
      </c>
      <c r="AW1344" s="61" t="s">
        <v>1702</v>
      </c>
      <c r="AX1344" s="61" t="s">
        <v>1702</v>
      </c>
      <c r="AY1344" s="61">
        <v>0</v>
      </c>
      <c r="AZ1344" s="61">
        <v>0</v>
      </c>
      <c r="BA1344" s="61">
        <v>0</v>
      </c>
      <c r="BB1344" s="61" t="s">
        <v>1702</v>
      </c>
      <c r="BC1344" s="61">
        <v>0</v>
      </c>
      <c r="BD1344" s="61" t="b">
        <v>0</v>
      </c>
      <c r="BH1344" s="47" t="s">
        <v>1197</v>
      </c>
      <c r="BI1344" s="47" t="str">
        <f t="shared" si="41"/>
        <v>Z08</v>
      </c>
      <c r="BJ1344" s="47">
        <v>1219</v>
      </c>
    </row>
    <row r="1345" spans="1:62" hidden="1">
      <c r="A1345" s="61" t="b">
        <v>0</v>
      </c>
      <c r="B1345" s="62">
        <v>14089</v>
      </c>
      <c r="C1345" s="61" t="s">
        <v>1702</v>
      </c>
      <c r="D1345" s="61" t="s">
        <v>4166</v>
      </c>
      <c r="E1345" s="61" t="s">
        <v>4173</v>
      </c>
      <c r="F1345" s="61" t="s">
        <v>2174</v>
      </c>
      <c r="G1345" s="62" t="s">
        <v>1702</v>
      </c>
      <c r="H1345" s="61" t="s">
        <v>1023</v>
      </c>
      <c r="I1345" s="61" t="s">
        <v>1675</v>
      </c>
      <c r="J1345" s="61" t="s">
        <v>4168</v>
      </c>
      <c r="K1345" s="61" t="s">
        <v>4174</v>
      </c>
      <c r="L1345" s="61" t="s">
        <v>2032</v>
      </c>
      <c r="M1345" s="61" t="s">
        <v>1702</v>
      </c>
      <c r="N1345" s="61" t="s">
        <v>1702</v>
      </c>
      <c r="O1345" s="61" t="s">
        <v>1947</v>
      </c>
      <c r="P1345" s="61">
        <v>2</v>
      </c>
      <c r="Q1345" s="61">
        <v>190</v>
      </c>
      <c r="R1345" s="61">
        <v>525</v>
      </c>
      <c r="S1345" s="61" t="s">
        <v>2307</v>
      </c>
      <c r="T1345" s="61" t="s">
        <v>2307</v>
      </c>
      <c r="U1345" s="61" t="s">
        <v>2041</v>
      </c>
      <c r="V1345" s="61" t="s">
        <v>4175</v>
      </c>
      <c r="W1345" s="61" t="s">
        <v>1967</v>
      </c>
      <c r="X1345" s="61" t="s">
        <v>1447</v>
      </c>
      <c r="Y1345" s="61" t="s">
        <v>1702</v>
      </c>
      <c r="Z1345" s="62">
        <v>200</v>
      </c>
      <c r="AA1345" s="61">
        <v>314</v>
      </c>
      <c r="AB1345" s="62">
        <v>200</v>
      </c>
      <c r="AC1345" s="61">
        <v>314</v>
      </c>
      <c r="AD1345" s="62">
        <v>200</v>
      </c>
      <c r="AE1345" s="61">
        <v>314</v>
      </c>
      <c r="AF1345" s="61" t="s">
        <v>2095</v>
      </c>
      <c r="AG1345" s="61" t="s">
        <v>3734</v>
      </c>
      <c r="AH1345" s="61" t="s">
        <v>4171</v>
      </c>
      <c r="AI1345" s="61">
        <v>0</v>
      </c>
      <c r="AJ1345" s="61" t="s">
        <v>4172</v>
      </c>
      <c r="AK1345" s="62">
        <v>2024</v>
      </c>
      <c r="AL1345" s="62">
        <v>6</v>
      </c>
      <c r="AM1345" s="62">
        <v>1</v>
      </c>
      <c r="AN1345" s="62">
        <v>11</v>
      </c>
      <c r="AO1345" s="62">
        <v>0</v>
      </c>
      <c r="AP1345" s="61" t="s">
        <v>1023</v>
      </c>
      <c r="AQ1345" s="61" t="s">
        <v>1221</v>
      </c>
      <c r="AR1345" s="61" t="s">
        <v>2309</v>
      </c>
      <c r="AS1345" s="61" t="s">
        <v>1702</v>
      </c>
      <c r="AT1345" s="61" t="s">
        <v>1702</v>
      </c>
      <c r="AU1345" s="61" t="b">
        <v>1</v>
      </c>
      <c r="AV1345" s="61" t="b">
        <v>0</v>
      </c>
      <c r="AW1345" s="61" t="s">
        <v>1702</v>
      </c>
      <c r="AX1345" s="61" t="s">
        <v>1702</v>
      </c>
      <c r="AY1345" s="61">
        <v>0</v>
      </c>
      <c r="AZ1345" s="61">
        <v>0</v>
      </c>
      <c r="BA1345" s="61">
        <v>0</v>
      </c>
      <c r="BB1345" s="61" t="s">
        <v>1702</v>
      </c>
      <c r="BC1345" s="61">
        <v>0</v>
      </c>
      <c r="BD1345" s="61" t="b">
        <v>0</v>
      </c>
      <c r="BH1345" s="47" t="s">
        <v>1197</v>
      </c>
      <c r="BI1345" s="47" t="str">
        <f t="shared" si="41"/>
        <v>Z08</v>
      </c>
      <c r="BJ1345" s="47">
        <v>1219</v>
      </c>
    </row>
    <row r="1346" spans="1:62" hidden="1">
      <c r="A1346" s="61" t="b">
        <v>0</v>
      </c>
      <c r="B1346" s="62">
        <v>14170</v>
      </c>
      <c r="C1346" s="61" t="s">
        <v>1702</v>
      </c>
      <c r="D1346" s="61" t="s">
        <v>4176</v>
      </c>
      <c r="E1346" s="61" t="s">
        <v>4177</v>
      </c>
      <c r="F1346" s="61" t="s">
        <v>1702</v>
      </c>
      <c r="G1346" s="62" t="s">
        <v>1702</v>
      </c>
      <c r="H1346" s="61" t="s">
        <v>1702</v>
      </c>
      <c r="I1346" s="61" t="s">
        <v>1447</v>
      </c>
      <c r="J1346" s="61" t="s">
        <v>1702</v>
      </c>
      <c r="K1346" s="61" t="s">
        <v>1702</v>
      </c>
      <c r="L1346" s="61" t="s">
        <v>1702</v>
      </c>
      <c r="M1346" s="61" t="s">
        <v>1702</v>
      </c>
      <c r="N1346" s="61" t="s">
        <v>1702</v>
      </c>
      <c r="O1346" s="61" t="s">
        <v>1963</v>
      </c>
      <c r="P1346" s="61">
        <v>0.7</v>
      </c>
      <c r="Q1346" s="61">
        <v>368</v>
      </c>
      <c r="R1346" s="61">
        <v>0</v>
      </c>
      <c r="S1346" s="61" t="s">
        <v>4178</v>
      </c>
      <c r="T1346" s="61" t="s">
        <v>1702</v>
      </c>
      <c r="U1346" s="61" t="s">
        <v>2034</v>
      </c>
      <c r="V1346" s="61" t="s">
        <v>4179</v>
      </c>
      <c r="W1346" s="61" t="s">
        <v>1702</v>
      </c>
      <c r="X1346" s="61" t="s">
        <v>1447</v>
      </c>
      <c r="Y1346" s="61" t="s">
        <v>1702</v>
      </c>
      <c r="Z1346" s="62">
        <v>0</v>
      </c>
      <c r="AA1346" s="61">
        <v>69</v>
      </c>
      <c r="AB1346" s="62">
        <v>0</v>
      </c>
      <c r="AC1346" s="61">
        <v>0</v>
      </c>
      <c r="AD1346" s="62">
        <v>0</v>
      </c>
      <c r="AE1346" s="61">
        <v>69</v>
      </c>
      <c r="AF1346" s="61" t="s">
        <v>1702</v>
      </c>
      <c r="AG1346" s="61" t="s">
        <v>4180</v>
      </c>
      <c r="AH1346" s="61" t="s">
        <v>1702</v>
      </c>
      <c r="AI1346" s="61">
        <v>0</v>
      </c>
      <c r="AJ1346" s="61" t="s">
        <v>4181</v>
      </c>
      <c r="AK1346" s="62">
        <v>2020</v>
      </c>
      <c r="AL1346" s="62">
        <v>12</v>
      </c>
      <c r="AM1346" s="62">
        <v>5</v>
      </c>
      <c r="AN1346" s="62">
        <v>5</v>
      </c>
      <c r="AO1346" s="62">
        <v>2</v>
      </c>
      <c r="AP1346" s="61" t="s">
        <v>1702</v>
      </c>
      <c r="AQ1346" s="61" t="s">
        <v>1702</v>
      </c>
      <c r="AR1346" s="61" t="s">
        <v>1702</v>
      </c>
      <c r="AS1346" s="61" t="s">
        <v>1702</v>
      </c>
      <c r="AT1346" s="61" t="s">
        <v>1702</v>
      </c>
      <c r="AU1346" s="61" t="b">
        <v>0</v>
      </c>
      <c r="AV1346" s="61" t="b">
        <v>0</v>
      </c>
      <c r="AW1346" s="61" t="s">
        <v>1702</v>
      </c>
      <c r="AX1346" s="61" t="s">
        <v>1702</v>
      </c>
      <c r="AY1346" s="61">
        <v>0</v>
      </c>
      <c r="AZ1346" s="61">
        <v>0</v>
      </c>
      <c r="BA1346" s="61">
        <v>0</v>
      </c>
      <c r="BB1346" s="61" t="s">
        <v>1702</v>
      </c>
      <c r="BC1346" s="61" t="s">
        <v>1702</v>
      </c>
      <c r="BD1346" s="61" t="b">
        <v>0</v>
      </c>
      <c r="BH1346" s="47" t="s">
        <v>1197</v>
      </c>
      <c r="BI1346" s="47" t="str">
        <f t="shared" si="41"/>
        <v>Z18</v>
      </c>
      <c r="BJ1346" s="47">
        <v>1219</v>
      </c>
    </row>
    <row r="1347" spans="1:62" hidden="1">
      <c r="A1347" s="61" t="b">
        <v>0</v>
      </c>
      <c r="B1347" s="62">
        <v>14865</v>
      </c>
      <c r="C1347" s="61" t="s">
        <v>1702</v>
      </c>
      <c r="D1347" s="61" t="s">
        <v>4176</v>
      </c>
      <c r="E1347" s="61" t="s">
        <v>4182</v>
      </c>
      <c r="F1347" s="61" t="s">
        <v>1702</v>
      </c>
      <c r="G1347" s="62" t="s">
        <v>1702</v>
      </c>
      <c r="H1347" s="61" t="s">
        <v>1702</v>
      </c>
      <c r="I1347" s="61" t="s">
        <v>1447</v>
      </c>
      <c r="J1347" s="61" t="s">
        <v>1702</v>
      </c>
      <c r="K1347" s="61" t="s">
        <v>1702</v>
      </c>
      <c r="L1347" s="61" t="s">
        <v>1702</v>
      </c>
      <c r="M1347" s="61" t="s">
        <v>1702</v>
      </c>
      <c r="N1347" s="61" t="s">
        <v>1702</v>
      </c>
      <c r="O1347" s="61" t="s">
        <v>1963</v>
      </c>
      <c r="P1347" s="61">
        <v>0.7</v>
      </c>
      <c r="Q1347" s="61">
        <v>368</v>
      </c>
      <c r="R1347" s="61">
        <v>0</v>
      </c>
      <c r="S1347" s="61" t="s">
        <v>4183</v>
      </c>
      <c r="T1347" s="61" t="s">
        <v>1702</v>
      </c>
      <c r="U1347" s="61" t="s">
        <v>2034</v>
      </c>
      <c r="V1347" s="61" t="s">
        <v>4179</v>
      </c>
      <c r="W1347" s="61" t="s">
        <v>1702</v>
      </c>
      <c r="X1347" s="61" t="s">
        <v>1447</v>
      </c>
      <c r="Y1347" s="61" t="s">
        <v>1702</v>
      </c>
      <c r="Z1347" s="62">
        <v>0</v>
      </c>
      <c r="AA1347" s="61">
        <v>16</v>
      </c>
      <c r="AB1347" s="62">
        <v>0</v>
      </c>
      <c r="AC1347" s="61">
        <v>0</v>
      </c>
      <c r="AD1347" s="62">
        <v>0</v>
      </c>
      <c r="AE1347" s="61">
        <v>16</v>
      </c>
      <c r="AF1347" s="61" t="s">
        <v>1702</v>
      </c>
      <c r="AG1347" s="61" t="s">
        <v>4184</v>
      </c>
      <c r="AH1347" s="61" t="s">
        <v>1702</v>
      </c>
      <c r="AI1347" s="61">
        <v>0</v>
      </c>
      <c r="AJ1347" s="61" t="s">
        <v>4181</v>
      </c>
      <c r="AK1347" s="62">
        <v>2020</v>
      </c>
      <c r="AL1347" s="62">
        <v>12</v>
      </c>
      <c r="AM1347" s="62">
        <v>5</v>
      </c>
      <c r="AN1347" s="62">
        <v>5</v>
      </c>
      <c r="AO1347" s="62">
        <v>2</v>
      </c>
      <c r="AP1347" s="61" t="s">
        <v>1702</v>
      </c>
      <c r="AQ1347" s="61" t="s">
        <v>1702</v>
      </c>
      <c r="AR1347" s="61" t="s">
        <v>1702</v>
      </c>
      <c r="AS1347" s="61" t="s">
        <v>1702</v>
      </c>
      <c r="AT1347" s="61" t="s">
        <v>1702</v>
      </c>
      <c r="AU1347" s="61" t="b">
        <v>0</v>
      </c>
      <c r="AV1347" s="61" t="b">
        <v>0</v>
      </c>
      <c r="AW1347" s="61" t="s">
        <v>1702</v>
      </c>
      <c r="AX1347" s="61" t="s">
        <v>1702</v>
      </c>
      <c r="AY1347" s="61">
        <v>0</v>
      </c>
      <c r="AZ1347" s="61">
        <v>0</v>
      </c>
      <c r="BA1347" s="61">
        <v>0</v>
      </c>
      <c r="BB1347" s="61" t="s">
        <v>1702</v>
      </c>
      <c r="BC1347" s="61" t="s">
        <v>1702</v>
      </c>
      <c r="BD1347" s="61" t="b">
        <v>0</v>
      </c>
      <c r="BH1347" s="47" t="s">
        <v>1197</v>
      </c>
      <c r="BI1347" s="47" t="str">
        <f t="shared" si="41"/>
        <v>Z18</v>
      </c>
      <c r="BJ1347" s="47">
        <v>1219</v>
      </c>
    </row>
    <row r="1348" spans="1:62" hidden="1">
      <c r="A1348" s="61" t="b">
        <v>0</v>
      </c>
      <c r="B1348" s="62">
        <v>14884</v>
      </c>
      <c r="C1348" s="61" t="s">
        <v>1702</v>
      </c>
      <c r="D1348" s="61" t="s">
        <v>4185</v>
      </c>
      <c r="E1348" s="61" t="s">
        <v>4186</v>
      </c>
      <c r="F1348" s="61" t="s">
        <v>1702</v>
      </c>
      <c r="G1348" s="62" t="s">
        <v>1702</v>
      </c>
      <c r="H1348" s="61" t="s">
        <v>1702</v>
      </c>
      <c r="I1348" s="61" t="s">
        <v>1447</v>
      </c>
      <c r="J1348" s="61" t="s">
        <v>4187</v>
      </c>
      <c r="K1348" s="61" t="s">
        <v>1702</v>
      </c>
      <c r="L1348" s="61" t="s">
        <v>2032</v>
      </c>
      <c r="M1348" s="61" t="s">
        <v>1702</v>
      </c>
      <c r="N1348" s="61" t="s">
        <v>1702</v>
      </c>
      <c r="O1348" s="61" t="s">
        <v>1221</v>
      </c>
      <c r="P1348" s="61">
        <v>1</v>
      </c>
      <c r="Q1348" s="61">
        <v>166</v>
      </c>
      <c r="R1348" s="61">
        <v>0</v>
      </c>
      <c r="S1348" s="61" t="s">
        <v>4188</v>
      </c>
      <c r="T1348" s="61" t="s">
        <v>1702</v>
      </c>
      <c r="U1348" s="61" t="s">
        <v>2034</v>
      </c>
      <c r="V1348" s="61" t="s">
        <v>4189</v>
      </c>
      <c r="W1348" s="61" t="s">
        <v>1938</v>
      </c>
      <c r="X1348" s="61" t="s">
        <v>1447</v>
      </c>
      <c r="Y1348" s="61" t="s">
        <v>4190</v>
      </c>
      <c r="Z1348" s="62">
        <v>0</v>
      </c>
      <c r="AA1348" s="61">
        <v>7</v>
      </c>
      <c r="AB1348" s="62">
        <v>0</v>
      </c>
      <c r="AC1348" s="61">
        <v>0</v>
      </c>
      <c r="AD1348" s="62">
        <v>0</v>
      </c>
      <c r="AE1348" s="61">
        <v>7</v>
      </c>
      <c r="AF1348" s="61" t="s">
        <v>1702</v>
      </c>
      <c r="AG1348" s="61" t="s">
        <v>4184</v>
      </c>
      <c r="AH1348" s="61" t="s">
        <v>1702</v>
      </c>
      <c r="AI1348" s="61">
        <v>0</v>
      </c>
      <c r="AJ1348" s="61" t="s">
        <v>4191</v>
      </c>
      <c r="AK1348" s="62">
        <v>2022</v>
      </c>
      <c r="AL1348" s="62">
        <v>2</v>
      </c>
      <c r="AM1348" s="62">
        <v>4</v>
      </c>
      <c r="AN1348" s="62">
        <v>3</v>
      </c>
      <c r="AO1348" s="62">
        <v>14</v>
      </c>
      <c r="AP1348" s="61" t="s">
        <v>1702</v>
      </c>
      <c r="AQ1348" s="61" t="s">
        <v>1702</v>
      </c>
      <c r="AR1348" s="61" t="s">
        <v>1702</v>
      </c>
      <c r="AS1348" s="61" t="s">
        <v>4192</v>
      </c>
      <c r="AT1348" s="61" t="s">
        <v>1702</v>
      </c>
      <c r="AU1348" s="61" t="b">
        <v>0</v>
      </c>
      <c r="AV1348" s="61" t="b">
        <v>0</v>
      </c>
      <c r="AW1348" s="61" t="s">
        <v>1702</v>
      </c>
      <c r="AX1348" s="61" t="s">
        <v>1702</v>
      </c>
      <c r="AY1348" s="61">
        <v>0</v>
      </c>
      <c r="AZ1348" s="61">
        <v>0</v>
      </c>
      <c r="BA1348" s="61">
        <v>0</v>
      </c>
      <c r="BB1348" s="61" t="s">
        <v>1702</v>
      </c>
      <c r="BC1348" s="61" t="s">
        <v>1702</v>
      </c>
      <c r="BD1348" s="61" t="b">
        <v>0</v>
      </c>
      <c r="BH1348" s="47" t="s">
        <v>1197</v>
      </c>
      <c r="BI1348" s="47" t="str">
        <f t="shared" si="41"/>
        <v>Z08</v>
      </c>
      <c r="BJ1348" s="47">
        <v>1219</v>
      </c>
    </row>
    <row r="1349" spans="1:62" hidden="1">
      <c r="A1349" s="61" t="b">
        <v>0</v>
      </c>
      <c r="B1349" s="62">
        <v>14887</v>
      </c>
      <c r="C1349" s="61" t="s">
        <v>1702</v>
      </c>
      <c r="D1349" s="61" t="s">
        <v>7872</v>
      </c>
      <c r="E1349" s="61" t="s">
        <v>7873</v>
      </c>
      <c r="F1349" s="61" t="s">
        <v>1702</v>
      </c>
      <c r="G1349" s="62" t="s">
        <v>1702</v>
      </c>
      <c r="H1349" s="61" t="s">
        <v>1702</v>
      </c>
      <c r="I1349" s="61" t="s">
        <v>1447</v>
      </c>
      <c r="J1349" s="61" t="s">
        <v>7874</v>
      </c>
      <c r="K1349" s="61" t="s">
        <v>1702</v>
      </c>
      <c r="L1349" s="61" t="s">
        <v>2032</v>
      </c>
      <c r="M1349" s="61" t="s">
        <v>1702</v>
      </c>
      <c r="N1349" s="61" t="s">
        <v>1702</v>
      </c>
      <c r="O1349" s="61" t="s">
        <v>1197</v>
      </c>
      <c r="P1349" s="61">
        <v>0.6</v>
      </c>
      <c r="Q1349" s="61">
        <v>386</v>
      </c>
      <c r="R1349" s="61">
        <v>0</v>
      </c>
      <c r="S1349" s="61" t="s">
        <v>7875</v>
      </c>
      <c r="T1349" s="61" t="s">
        <v>1702</v>
      </c>
      <c r="U1349" s="61" t="s">
        <v>2034</v>
      </c>
      <c r="V1349" s="61" t="s">
        <v>7876</v>
      </c>
      <c r="W1349" s="61" t="s">
        <v>1938</v>
      </c>
      <c r="X1349" s="61" t="s">
        <v>1447</v>
      </c>
      <c r="Y1349" s="61" t="s">
        <v>7877</v>
      </c>
      <c r="Z1349" s="62">
        <v>0</v>
      </c>
      <c r="AA1349" s="61">
        <v>74</v>
      </c>
      <c r="AB1349" s="62">
        <v>0</v>
      </c>
      <c r="AC1349" s="61">
        <v>0</v>
      </c>
      <c r="AD1349" s="62">
        <v>0</v>
      </c>
      <c r="AE1349" s="61">
        <v>74</v>
      </c>
      <c r="AF1349" s="61" t="s">
        <v>1702</v>
      </c>
      <c r="AG1349" s="61" t="s">
        <v>4184</v>
      </c>
      <c r="AH1349" s="61" t="s">
        <v>1702</v>
      </c>
      <c r="AI1349" s="61">
        <v>0</v>
      </c>
      <c r="AJ1349" s="61" t="s">
        <v>7878</v>
      </c>
      <c r="AK1349" s="62">
        <v>2022</v>
      </c>
      <c r="AL1349" s="62">
        <v>4</v>
      </c>
      <c r="AM1349" s="62">
        <v>4</v>
      </c>
      <c r="AN1349" s="62">
        <v>1</v>
      </c>
      <c r="AO1349" s="62">
        <v>8</v>
      </c>
      <c r="AP1349" s="61" t="s">
        <v>1702</v>
      </c>
      <c r="AQ1349" s="61" t="s">
        <v>1702</v>
      </c>
      <c r="AR1349" s="61" t="s">
        <v>1702</v>
      </c>
      <c r="AS1349" s="61" t="s">
        <v>7879</v>
      </c>
      <c r="AT1349" s="61" t="s">
        <v>1702</v>
      </c>
      <c r="AU1349" s="61" t="b">
        <v>0</v>
      </c>
      <c r="AV1349" s="61" t="b">
        <v>0</v>
      </c>
      <c r="AW1349" s="61" t="s">
        <v>1702</v>
      </c>
      <c r="AX1349" s="61" t="s">
        <v>1702</v>
      </c>
      <c r="AY1349" s="61">
        <v>0</v>
      </c>
      <c r="AZ1349" s="61">
        <v>0</v>
      </c>
      <c r="BA1349" s="61">
        <v>0</v>
      </c>
      <c r="BB1349" s="61" t="s">
        <v>1702</v>
      </c>
      <c r="BC1349" s="61" t="s">
        <v>1702</v>
      </c>
      <c r="BD1349" s="61" t="b">
        <v>0</v>
      </c>
      <c r="BH1349" s="47" t="str">
        <f t="shared" si="40"/>
        <v>SGCC</v>
      </c>
      <c r="BI1349" s="47" t="s">
        <v>1200</v>
      </c>
      <c r="BJ1349" s="47">
        <v>1219</v>
      </c>
    </row>
    <row r="1350" spans="1:62" hidden="1">
      <c r="A1350" s="61" t="b">
        <v>0</v>
      </c>
      <c r="B1350" s="62">
        <v>14888</v>
      </c>
      <c r="C1350" s="61" t="s">
        <v>1702</v>
      </c>
      <c r="D1350" s="61" t="s">
        <v>7880</v>
      </c>
      <c r="E1350" s="61" t="s">
        <v>7881</v>
      </c>
      <c r="F1350" s="61" t="s">
        <v>1702</v>
      </c>
      <c r="G1350" s="62" t="s">
        <v>1702</v>
      </c>
      <c r="H1350" s="61" t="s">
        <v>1702</v>
      </c>
      <c r="I1350" s="61" t="s">
        <v>1447</v>
      </c>
      <c r="J1350" s="61" t="s">
        <v>7882</v>
      </c>
      <c r="K1350" s="61" t="s">
        <v>1702</v>
      </c>
      <c r="L1350" s="61" t="s">
        <v>2032</v>
      </c>
      <c r="M1350" s="61" t="s">
        <v>1702</v>
      </c>
      <c r="N1350" s="61" t="s">
        <v>1702</v>
      </c>
      <c r="O1350" s="61" t="s">
        <v>1197</v>
      </c>
      <c r="P1350" s="61">
        <v>0.6</v>
      </c>
      <c r="Q1350" s="61">
        <v>386</v>
      </c>
      <c r="R1350" s="61">
        <v>0</v>
      </c>
      <c r="S1350" s="61" t="s">
        <v>7875</v>
      </c>
      <c r="T1350" s="61" t="s">
        <v>1702</v>
      </c>
      <c r="U1350" s="61" t="s">
        <v>2034</v>
      </c>
      <c r="V1350" s="61" t="s">
        <v>7883</v>
      </c>
      <c r="W1350" s="61" t="s">
        <v>1938</v>
      </c>
      <c r="X1350" s="61" t="s">
        <v>1447</v>
      </c>
      <c r="Y1350" s="61" t="s">
        <v>7877</v>
      </c>
      <c r="Z1350" s="62">
        <v>0</v>
      </c>
      <c r="AA1350" s="61">
        <v>74</v>
      </c>
      <c r="AB1350" s="62">
        <v>0</v>
      </c>
      <c r="AC1350" s="61">
        <v>0</v>
      </c>
      <c r="AD1350" s="62">
        <v>0</v>
      </c>
      <c r="AE1350" s="61">
        <v>74</v>
      </c>
      <c r="AF1350" s="61" t="s">
        <v>1702</v>
      </c>
      <c r="AG1350" s="61" t="s">
        <v>4184</v>
      </c>
      <c r="AH1350" s="61" t="s">
        <v>1702</v>
      </c>
      <c r="AI1350" s="61">
        <v>0</v>
      </c>
      <c r="AJ1350" s="61" t="s">
        <v>7878</v>
      </c>
      <c r="AK1350" s="62">
        <v>2022</v>
      </c>
      <c r="AL1350" s="62">
        <v>4</v>
      </c>
      <c r="AM1350" s="62">
        <v>4</v>
      </c>
      <c r="AN1350" s="62">
        <v>1</v>
      </c>
      <c r="AO1350" s="62">
        <v>8</v>
      </c>
      <c r="AP1350" s="61" t="s">
        <v>1702</v>
      </c>
      <c r="AQ1350" s="61" t="s">
        <v>1702</v>
      </c>
      <c r="AR1350" s="61" t="s">
        <v>1702</v>
      </c>
      <c r="AS1350" s="61" t="s">
        <v>7879</v>
      </c>
      <c r="AT1350" s="61" t="s">
        <v>1702</v>
      </c>
      <c r="AU1350" s="61" t="b">
        <v>0</v>
      </c>
      <c r="AV1350" s="61" t="b">
        <v>0</v>
      </c>
      <c r="AW1350" s="61" t="s">
        <v>1702</v>
      </c>
      <c r="AX1350" s="61" t="s">
        <v>1702</v>
      </c>
      <c r="AY1350" s="61">
        <v>0</v>
      </c>
      <c r="AZ1350" s="61">
        <v>0</v>
      </c>
      <c r="BA1350" s="61">
        <v>0</v>
      </c>
      <c r="BB1350" s="61" t="s">
        <v>1702</v>
      </c>
      <c r="BC1350" s="61" t="s">
        <v>1702</v>
      </c>
      <c r="BD1350" s="61" t="b">
        <v>0</v>
      </c>
      <c r="BH1350" s="47" t="str">
        <f t="shared" ref="BH1350:BH1413" si="42">LEFT(O1350,4)</f>
        <v>SGCC</v>
      </c>
      <c r="BI1350" s="47" t="s">
        <v>1200</v>
      </c>
      <c r="BJ1350" s="47">
        <v>1219</v>
      </c>
    </row>
    <row r="1351" spans="1:62" hidden="1">
      <c r="A1351" s="61" t="b">
        <v>0</v>
      </c>
      <c r="B1351" s="62">
        <v>14889</v>
      </c>
      <c r="C1351" s="61" t="s">
        <v>1702</v>
      </c>
      <c r="D1351" s="61" t="s">
        <v>7884</v>
      </c>
      <c r="E1351" s="61" t="s">
        <v>7885</v>
      </c>
      <c r="F1351" s="61" t="s">
        <v>1702</v>
      </c>
      <c r="G1351" s="62" t="s">
        <v>1702</v>
      </c>
      <c r="H1351" s="61" t="s">
        <v>1702</v>
      </c>
      <c r="I1351" s="61" t="s">
        <v>1447</v>
      </c>
      <c r="J1351" s="61" t="s">
        <v>7886</v>
      </c>
      <c r="K1351" s="61" t="s">
        <v>1702</v>
      </c>
      <c r="L1351" s="61" t="s">
        <v>2032</v>
      </c>
      <c r="M1351" s="61" t="s">
        <v>1702</v>
      </c>
      <c r="N1351" s="61" t="s">
        <v>1702</v>
      </c>
      <c r="O1351" s="61" t="s">
        <v>1197</v>
      </c>
      <c r="P1351" s="61">
        <v>0.6</v>
      </c>
      <c r="Q1351" s="61">
        <v>386</v>
      </c>
      <c r="R1351" s="61">
        <v>0</v>
      </c>
      <c r="S1351" s="61" t="s">
        <v>7875</v>
      </c>
      <c r="T1351" s="61" t="s">
        <v>1702</v>
      </c>
      <c r="U1351" s="61" t="s">
        <v>2034</v>
      </c>
      <c r="V1351" s="61" t="s">
        <v>7887</v>
      </c>
      <c r="W1351" s="61" t="s">
        <v>1938</v>
      </c>
      <c r="X1351" s="61" t="s">
        <v>1447</v>
      </c>
      <c r="Y1351" s="61" t="s">
        <v>7877</v>
      </c>
      <c r="Z1351" s="62">
        <v>0</v>
      </c>
      <c r="AA1351" s="61">
        <v>74</v>
      </c>
      <c r="AB1351" s="62">
        <v>0</v>
      </c>
      <c r="AC1351" s="61">
        <v>0</v>
      </c>
      <c r="AD1351" s="62">
        <v>0</v>
      </c>
      <c r="AE1351" s="61">
        <v>74</v>
      </c>
      <c r="AF1351" s="61" t="s">
        <v>1702</v>
      </c>
      <c r="AG1351" s="61" t="s">
        <v>4184</v>
      </c>
      <c r="AH1351" s="61" t="s">
        <v>1702</v>
      </c>
      <c r="AI1351" s="61">
        <v>0</v>
      </c>
      <c r="AJ1351" s="61" t="s">
        <v>7888</v>
      </c>
      <c r="AK1351" s="62">
        <v>2022</v>
      </c>
      <c r="AL1351" s="62">
        <v>4</v>
      </c>
      <c r="AM1351" s="62">
        <v>4</v>
      </c>
      <c r="AN1351" s="62">
        <v>1</v>
      </c>
      <c r="AO1351" s="62">
        <v>9</v>
      </c>
      <c r="AP1351" s="61" t="s">
        <v>1702</v>
      </c>
      <c r="AQ1351" s="61" t="s">
        <v>1702</v>
      </c>
      <c r="AR1351" s="61" t="s">
        <v>1702</v>
      </c>
      <c r="AS1351" s="61" t="s">
        <v>7879</v>
      </c>
      <c r="AT1351" s="61" t="s">
        <v>1702</v>
      </c>
      <c r="AU1351" s="61" t="b">
        <v>0</v>
      </c>
      <c r="AV1351" s="61" t="b">
        <v>0</v>
      </c>
      <c r="AW1351" s="61" t="s">
        <v>1702</v>
      </c>
      <c r="AX1351" s="61" t="s">
        <v>1702</v>
      </c>
      <c r="AY1351" s="61">
        <v>0</v>
      </c>
      <c r="AZ1351" s="61">
        <v>0</v>
      </c>
      <c r="BA1351" s="61">
        <v>0</v>
      </c>
      <c r="BB1351" s="61" t="s">
        <v>1702</v>
      </c>
      <c r="BC1351" s="61" t="s">
        <v>1702</v>
      </c>
      <c r="BD1351" s="61" t="b">
        <v>0</v>
      </c>
      <c r="BH1351" s="47" t="str">
        <f t="shared" si="42"/>
        <v>SGCC</v>
      </c>
      <c r="BI1351" s="47" t="s">
        <v>1200</v>
      </c>
      <c r="BJ1351" s="47">
        <v>1219</v>
      </c>
    </row>
    <row r="1352" spans="1:62" hidden="1">
      <c r="A1352" s="61" t="b">
        <v>0</v>
      </c>
      <c r="B1352" s="62">
        <v>14890</v>
      </c>
      <c r="C1352" s="61" t="s">
        <v>1702</v>
      </c>
      <c r="D1352" s="61" t="s">
        <v>7889</v>
      </c>
      <c r="E1352" s="61" t="s">
        <v>7890</v>
      </c>
      <c r="F1352" s="61" t="s">
        <v>1702</v>
      </c>
      <c r="G1352" s="62" t="s">
        <v>1702</v>
      </c>
      <c r="H1352" s="61" t="s">
        <v>1702</v>
      </c>
      <c r="I1352" s="61" t="s">
        <v>1447</v>
      </c>
      <c r="J1352" s="61" t="s">
        <v>7891</v>
      </c>
      <c r="K1352" s="61" t="s">
        <v>1702</v>
      </c>
      <c r="L1352" s="61" t="s">
        <v>2032</v>
      </c>
      <c r="M1352" s="61" t="s">
        <v>1702</v>
      </c>
      <c r="N1352" s="61" t="s">
        <v>1702</v>
      </c>
      <c r="O1352" s="61" t="s">
        <v>1197</v>
      </c>
      <c r="P1352" s="61">
        <v>0.6</v>
      </c>
      <c r="Q1352" s="61">
        <v>386</v>
      </c>
      <c r="R1352" s="61">
        <v>0</v>
      </c>
      <c r="S1352" s="61" t="s">
        <v>7875</v>
      </c>
      <c r="T1352" s="61" t="s">
        <v>1702</v>
      </c>
      <c r="U1352" s="61" t="s">
        <v>2034</v>
      </c>
      <c r="V1352" s="61" t="s">
        <v>7892</v>
      </c>
      <c r="W1352" s="61" t="s">
        <v>1938</v>
      </c>
      <c r="X1352" s="61" t="s">
        <v>1447</v>
      </c>
      <c r="Y1352" s="61" t="s">
        <v>7877</v>
      </c>
      <c r="Z1352" s="62">
        <v>0</v>
      </c>
      <c r="AA1352" s="61">
        <v>18</v>
      </c>
      <c r="AB1352" s="62">
        <v>0</v>
      </c>
      <c r="AC1352" s="61">
        <v>0</v>
      </c>
      <c r="AD1352" s="62">
        <v>0</v>
      </c>
      <c r="AE1352" s="61">
        <v>18</v>
      </c>
      <c r="AF1352" s="61" t="s">
        <v>1702</v>
      </c>
      <c r="AG1352" s="61" t="s">
        <v>4184</v>
      </c>
      <c r="AH1352" s="61" t="s">
        <v>1702</v>
      </c>
      <c r="AI1352" s="61">
        <v>0</v>
      </c>
      <c r="AJ1352" s="61" t="s">
        <v>7888</v>
      </c>
      <c r="AK1352" s="62">
        <v>2022</v>
      </c>
      <c r="AL1352" s="62">
        <v>4</v>
      </c>
      <c r="AM1352" s="62">
        <v>4</v>
      </c>
      <c r="AN1352" s="62">
        <v>1</v>
      </c>
      <c r="AO1352" s="62">
        <v>9</v>
      </c>
      <c r="AP1352" s="61" t="s">
        <v>1702</v>
      </c>
      <c r="AQ1352" s="61" t="s">
        <v>1702</v>
      </c>
      <c r="AR1352" s="61" t="s">
        <v>1702</v>
      </c>
      <c r="AS1352" s="61" t="s">
        <v>7879</v>
      </c>
      <c r="AT1352" s="61" t="s">
        <v>1702</v>
      </c>
      <c r="AU1352" s="61" t="b">
        <v>0</v>
      </c>
      <c r="AV1352" s="61" t="b">
        <v>0</v>
      </c>
      <c r="AW1352" s="61" t="s">
        <v>1702</v>
      </c>
      <c r="AX1352" s="61" t="s">
        <v>1702</v>
      </c>
      <c r="AY1352" s="61">
        <v>0</v>
      </c>
      <c r="AZ1352" s="61">
        <v>0</v>
      </c>
      <c r="BA1352" s="61">
        <v>0</v>
      </c>
      <c r="BB1352" s="61" t="s">
        <v>1702</v>
      </c>
      <c r="BC1352" s="61" t="s">
        <v>1702</v>
      </c>
      <c r="BD1352" s="61" t="b">
        <v>0</v>
      </c>
      <c r="BH1352" s="47" t="str">
        <f t="shared" si="42"/>
        <v>SGCC</v>
      </c>
      <c r="BI1352" s="47" t="s">
        <v>1200</v>
      </c>
      <c r="BJ1352" s="47">
        <v>1219</v>
      </c>
    </row>
    <row r="1353" spans="1:62" hidden="1">
      <c r="A1353" s="61" t="b">
        <v>0</v>
      </c>
      <c r="B1353" s="62">
        <v>14936</v>
      </c>
      <c r="C1353" s="61" t="s">
        <v>1702</v>
      </c>
      <c r="D1353" s="61" t="s">
        <v>2224</v>
      </c>
      <c r="E1353" s="61" t="s">
        <v>4193</v>
      </c>
      <c r="F1353" s="61" t="s">
        <v>1702</v>
      </c>
      <c r="G1353" s="62" t="s">
        <v>1702</v>
      </c>
      <c r="H1353" s="61" t="s">
        <v>1702</v>
      </c>
      <c r="I1353" s="61" t="s">
        <v>1447</v>
      </c>
      <c r="J1353" s="61" t="s">
        <v>2225</v>
      </c>
      <c r="K1353" s="61" t="s">
        <v>1702</v>
      </c>
      <c r="L1353" s="61" t="s">
        <v>2032</v>
      </c>
      <c r="M1353" s="61" t="s">
        <v>1702</v>
      </c>
      <c r="N1353" s="61" t="s">
        <v>1702</v>
      </c>
      <c r="O1353" s="61" t="s">
        <v>1941</v>
      </c>
      <c r="P1353" s="61">
        <v>1.2</v>
      </c>
      <c r="Q1353" s="61">
        <v>368</v>
      </c>
      <c r="R1353" s="61">
        <v>0</v>
      </c>
      <c r="S1353" s="61" t="s">
        <v>4194</v>
      </c>
      <c r="T1353" s="61" t="s">
        <v>1702</v>
      </c>
      <c r="U1353" s="61" t="s">
        <v>2034</v>
      </c>
      <c r="V1353" s="61" t="s">
        <v>4195</v>
      </c>
      <c r="W1353" s="61" t="s">
        <v>1955</v>
      </c>
      <c r="X1353" s="61" t="s">
        <v>1447</v>
      </c>
      <c r="Y1353" s="61" t="s">
        <v>2227</v>
      </c>
      <c r="Z1353" s="62">
        <v>0</v>
      </c>
      <c r="AA1353" s="61">
        <v>1</v>
      </c>
      <c r="AB1353" s="62">
        <v>0</v>
      </c>
      <c r="AC1353" s="61">
        <v>0</v>
      </c>
      <c r="AD1353" s="62">
        <v>0</v>
      </c>
      <c r="AE1353" s="61">
        <v>1</v>
      </c>
      <c r="AF1353" s="61" t="s">
        <v>1702</v>
      </c>
      <c r="AG1353" s="61" t="s">
        <v>4184</v>
      </c>
      <c r="AH1353" s="61" t="s">
        <v>1702</v>
      </c>
      <c r="AI1353" s="61">
        <v>0</v>
      </c>
      <c r="AJ1353" s="61" t="s">
        <v>3434</v>
      </c>
      <c r="AK1353" s="62">
        <v>2024</v>
      </c>
      <c r="AL1353" s="62">
        <v>9</v>
      </c>
      <c r="AM1353" s="62">
        <v>1</v>
      </c>
      <c r="AN1353" s="62">
        <v>8</v>
      </c>
      <c r="AO1353" s="62">
        <v>1</v>
      </c>
      <c r="AP1353" s="61" t="s">
        <v>1702</v>
      </c>
      <c r="AQ1353" s="61" t="s">
        <v>1702</v>
      </c>
      <c r="AR1353" s="61" t="s">
        <v>1702</v>
      </c>
      <c r="AS1353" s="61" t="s">
        <v>2230</v>
      </c>
      <c r="AT1353" s="61" t="s">
        <v>1702</v>
      </c>
      <c r="AU1353" s="61" t="b">
        <v>0</v>
      </c>
      <c r="AV1353" s="61" t="b">
        <v>0</v>
      </c>
      <c r="AW1353" s="61" t="s">
        <v>1702</v>
      </c>
      <c r="AX1353" s="61" t="s">
        <v>1702</v>
      </c>
      <c r="AY1353" s="61">
        <v>0</v>
      </c>
      <c r="AZ1353" s="61">
        <v>0</v>
      </c>
      <c r="BA1353" s="61">
        <v>0</v>
      </c>
      <c r="BB1353" s="61" t="s">
        <v>2231</v>
      </c>
      <c r="BC1353" s="61">
        <v>1</v>
      </c>
      <c r="BD1353" s="61" t="b">
        <v>0</v>
      </c>
      <c r="BH1353" s="47" t="s">
        <v>1197</v>
      </c>
      <c r="BI1353" s="47" t="str">
        <f t="shared" ref="BI1353:BI1413" si="43">RIGHT(O1353,3)</f>
        <v>Z18</v>
      </c>
      <c r="BJ1353" s="47">
        <v>1219</v>
      </c>
    </row>
    <row r="1354" spans="1:62" hidden="1">
      <c r="A1354" s="61" t="b">
        <v>0</v>
      </c>
      <c r="B1354" s="62">
        <v>14937</v>
      </c>
      <c r="C1354" s="61" t="s">
        <v>1702</v>
      </c>
      <c r="D1354" s="61" t="s">
        <v>2224</v>
      </c>
      <c r="E1354" s="61" t="s">
        <v>4196</v>
      </c>
      <c r="F1354" s="61" t="s">
        <v>1702</v>
      </c>
      <c r="G1354" s="62" t="s">
        <v>1702</v>
      </c>
      <c r="H1354" s="61" t="s">
        <v>1702</v>
      </c>
      <c r="I1354" s="61" t="s">
        <v>1447</v>
      </c>
      <c r="J1354" s="61" t="s">
        <v>2225</v>
      </c>
      <c r="K1354" s="61" t="s">
        <v>1702</v>
      </c>
      <c r="L1354" s="61" t="s">
        <v>2032</v>
      </c>
      <c r="M1354" s="61" t="s">
        <v>1702</v>
      </c>
      <c r="N1354" s="61" t="s">
        <v>1702</v>
      </c>
      <c r="O1354" s="61" t="s">
        <v>1941</v>
      </c>
      <c r="P1354" s="61">
        <v>1.2</v>
      </c>
      <c r="Q1354" s="61">
        <v>368</v>
      </c>
      <c r="R1354" s="61">
        <v>0</v>
      </c>
      <c r="S1354" s="61" t="s">
        <v>4194</v>
      </c>
      <c r="T1354" s="61" t="s">
        <v>1702</v>
      </c>
      <c r="U1354" s="61" t="s">
        <v>2034</v>
      </c>
      <c r="V1354" s="61" t="s">
        <v>4197</v>
      </c>
      <c r="W1354" s="61" t="s">
        <v>1955</v>
      </c>
      <c r="X1354" s="61" t="s">
        <v>1447</v>
      </c>
      <c r="Y1354" s="61" t="s">
        <v>2227</v>
      </c>
      <c r="Z1354" s="62">
        <v>0</v>
      </c>
      <c r="AA1354" s="61">
        <v>1</v>
      </c>
      <c r="AB1354" s="62">
        <v>0</v>
      </c>
      <c r="AC1354" s="61">
        <v>0</v>
      </c>
      <c r="AD1354" s="62">
        <v>0</v>
      </c>
      <c r="AE1354" s="61">
        <v>1</v>
      </c>
      <c r="AF1354" s="61" t="s">
        <v>1702</v>
      </c>
      <c r="AG1354" s="61" t="s">
        <v>4184</v>
      </c>
      <c r="AH1354" s="61" t="s">
        <v>1702</v>
      </c>
      <c r="AI1354" s="61">
        <v>0</v>
      </c>
      <c r="AJ1354" s="61" t="s">
        <v>4198</v>
      </c>
      <c r="AK1354" s="62">
        <v>2024</v>
      </c>
      <c r="AL1354" s="62">
        <v>9</v>
      </c>
      <c r="AM1354" s="62">
        <v>1</v>
      </c>
      <c r="AN1354" s="62">
        <v>8</v>
      </c>
      <c r="AO1354" s="62">
        <v>0</v>
      </c>
      <c r="AP1354" s="61" t="s">
        <v>1702</v>
      </c>
      <c r="AQ1354" s="61" t="s">
        <v>1702</v>
      </c>
      <c r="AR1354" s="61" t="s">
        <v>1702</v>
      </c>
      <c r="AS1354" s="61" t="s">
        <v>2230</v>
      </c>
      <c r="AT1354" s="61" t="s">
        <v>1702</v>
      </c>
      <c r="AU1354" s="61" t="b">
        <v>0</v>
      </c>
      <c r="AV1354" s="61" t="b">
        <v>0</v>
      </c>
      <c r="AW1354" s="61" t="s">
        <v>1702</v>
      </c>
      <c r="AX1354" s="61" t="s">
        <v>1702</v>
      </c>
      <c r="AY1354" s="61">
        <v>0</v>
      </c>
      <c r="AZ1354" s="61">
        <v>0</v>
      </c>
      <c r="BA1354" s="61">
        <v>0</v>
      </c>
      <c r="BB1354" s="61" t="s">
        <v>2231</v>
      </c>
      <c r="BC1354" s="61">
        <v>1</v>
      </c>
      <c r="BD1354" s="61" t="b">
        <v>0</v>
      </c>
      <c r="BH1354" s="47" t="s">
        <v>1197</v>
      </c>
      <c r="BI1354" s="47" t="str">
        <f t="shared" si="43"/>
        <v>Z18</v>
      </c>
      <c r="BJ1354" s="47">
        <v>1219</v>
      </c>
    </row>
    <row r="1355" spans="1:62" hidden="1">
      <c r="A1355" s="61" t="b">
        <v>0</v>
      </c>
      <c r="B1355" s="62">
        <v>14938</v>
      </c>
      <c r="C1355" s="61" t="s">
        <v>1702</v>
      </c>
      <c r="D1355" s="61" t="s">
        <v>2224</v>
      </c>
      <c r="E1355" s="61" t="s">
        <v>4199</v>
      </c>
      <c r="F1355" s="61" t="s">
        <v>1702</v>
      </c>
      <c r="G1355" s="62" t="s">
        <v>1702</v>
      </c>
      <c r="H1355" s="61" t="s">
        <v>1702</v>
      </c>
      <c r="I1355" s="61" t="s">
        <v>1447</v>
      </c>
      <c r="J1355" s="61" t="s">
        <v>2225</v>
      </c>
      <c r="K1355" s="61" t="s">
        <v>1702</v>
      </c>
      <c r="L1355" s="61" t="s">
        <v>2032</v>
      </c>
      <c r="M1355" s="61" t="s">
        <v>1702</v>
      </c>
      <c r="N1355" s="61" t="s">
        <v>1702</v>
      </c>
      <c r="O1355" s="61" t="s">
        <v>1941</v>
      </c>
      <c r="P1355" s="61">
        <v>1.2</v>
      </c>
      <c r="Q1355" s="61">
        <v>368</v>
      </c>
      <c r="R1355" s="61">
        <v>0</v>
      </c>
      <c r="S1355" s="61" t="s">
        <v>4194</v>
      </c>
      <c r="T1355" s="61" t="s">
        <v>1702</v>
      </c>
      <c r="U1355" s="61" t="s">
        <v>2034</v>
      </c>
      <c r="V1355" s="61" t="s">
        <v>4200</v>
      </c>
      <c r="W1355" s="61" t="s">
        <v>1955</v>
      </c>
      <c r="X1355" s="61" t="s">
        <v>1447</v>
      </c>
      <c r="Y1355" s="61" t="s">
        <v>2227</v>
      </c>
      <c r="Z1355" s="62">
        <v>0</v>
      </c>
      <c r="AA1355" s="61">
        <v>2</v>
      </c>
      <c r="AB1355" s="62">
        <v>0</v>
      </c>
      <c r="AC1355" s="61">
        <v>0</v>
      </c>
      <c r="AD1355" s="62">
        <v>0</v>
      </c>
      <c r="AE1355" s="61">
        <v>2</v>
      </c>
      <c r="AF1355" s="61" t="s">
        <v>1702</v>
      </c>
      <c r="AG1355" s="61" t="s">
        <v>4184</v>
      </c>
      <c r="AH1355" s="61" t="s">
        <v>1702</v>
      </c>
      <c r="AI1355" s="61">
        <v>0</v>
      </c>
      <c r="AJ1355" s="61" t="s">
        <v>4198</v>
      </c>
      <c r="AK1355" s="62">
        <v>2024</v>
      </c>
      <c r="AL1355" s="62">
        <v>9</v>
      </c>
      <c r="AM1355" s="62">
        <v>1</v>
      </c>
      <c r="AN1355" s="62">
        <v>8</v>
      </c>
      <c r="AO1355" s="62">
        <v>0</v>
      </c>
      <c r="AP1355" s="61" t="s">
        <v>1702</v>
      </c>
      <c r="AQ1355" s="61" t="s">
        <v>1702</v>
      </c>
      <c r="AR1355" s="61" t="s">
        <v>1702</v>
      </c>
      <c r="AS1355" s="61" t="s">
        <v>2230</v>
      </c>
      <c r="AT1355" s="61" t="s">
        <v>1702</v>
      </c>
      <c r="AU1355" s="61" t="b">
        <v>0</v>
      </c>
      <c r="AV1355" s="61" t="b">
        <v>0</v>
      </c>
      <c r="AW1355" s="61" t="s">
        <v>1702</v>
      </c>
      <c r="AX1355" s="61" t="s">
        <v>1702</v>
      </c>
      <c r="AY1355" s="61">
        <v>0</v>
      </c>
      <c r="AZ1355" s="61">
        <v>0</v>
      </c>
      <c r="BA1355" s="61">
        <v>0</v>
      </c>
      <c r="BB1355" s="61" t="s">
        <v>2231</v>
      </c>
      <c r="BC1355" s="61">
        <v>1</v>
      </c>
      <c r="BD1355" s="61" t="b">
        <v>0</v>
      </c>
      <c r="BH1355" s="47" t="s">
        <v>1197</v>
      </c>
      <c r="BI1355" s="47" t="str">
        <f t="shared" si="43"/>
        <v>Z18</v>
      </c>
      <c r="BJ1355" s="47">
        <v>1219</v>
      </c>
    </row>
    <row r="1356" spans="1:62" hidden="1">
      <c r="A1356" s="61" t="b">
        <v>0</v>
      </c>
      <c r="B1356" s="62">
        <v>14939</v>
      </c>
      <c r="C1356" s="61" t="s">
        <v>1702</v>
      </c>
      <c r="D1356" s="61" t="s">
        <v>2224</v>
      </c>
      <c r="E1356" s="61" t="s">
        <v>4201</v>
      </c>
      <c r="F1356" s="61" t="s">
        <v>1702</v>
      </c>
      <c r="G1356" s="62" t="s">
        <v>1702</v>
      </c>
      <c r="H1356" s="61" t="s">
        <v>1702</v>
      </c>
      <c r="I1356" s="61" t="s">
        <v>1447</v>
      </c>
      <c r="J1356" s="61" t="s">
        <v>2225</v>
      </c>
      <c r="K1356" s="61" t="s">
        <v>1702</v>
      </c>
      <c r="L1356" s="61" t="s">
        <v>2032</v>
      </c>
      <c r="M1356" s="61" t="s">
        <v>1702</v>
      </c>
      <c r="N1356" s="61" t="s">
        <v>1702</v>
      </c>
      <c r="O1356" s="61" t="s">
        <v>1941</v>
      </c>
      <c r="P1356" s="61">
        <v>1.2</v>
      </c>
      <c r="Q1356" s="61">
        <v>368</v>
      </c>
      <c r="R1356" s="61">
        <v>0</v>
      </c>
      <c r="S1356" s="61" t="s">
        <v>4194</v>
      </c>
      <c r="T1356" s="61" t="s">
        <v>1702</v>
      </c>
      <c r="U1356" s="61" t="s">
        <v>2034</v>
      </c>
      <c r="V1356" s="61" t="s">
        <v>4202</v>
      </c>
      <c r="W1356" s="61" t="s">
        <v>1955</v>
      </c>
      <c r="X1356" s="61" t="s">
        <v>1447</v>
      </c>
      <c r="Y1356" s="61" t="s">
        <v>2227</v>
      </c>
      <c r="Z1356" s="62">
        <v>0</v>
      </c>
      <c r="AA1356" s="61">
        <v>6</v>
      </c>
      <c r="AB1356" s="62">
        <v>0</v>
      </c>
      <c r="AC1356" s="61">
        <v>0</v>
      </c>
      <c r="AD1356" s="62">
        <v>0</v>
      </c>
      <c r="AE1356" s="61">
        <v>6</v>
      </c>
      <c r="AF1356" s="61" t="s">
        <v>1702</v>
      </c>
      <c r="AG1356" s="61" t="s">
        <v>4184</v>
      </c>
      <c r="AH1356" s="61" t="s">
        <v>1702</v>
      </c>
      <c r="AI1356" s="61">
        <v>0</v>
      </c>
      <c r="AJ1356" s="61" t="s">
        <v>3434</v>
      </c>
      <c r="AK1356" s="62">
        <v>2024</v>
      </c>
      <c r="AL1356" s="62">
        <v>9</v>
      </c>
      <c r="AM1356" s="62">
        <v>1</v>
      </c>
      <c r="AN1356" s="62">
        <v>8</v>
      </c>
      <c r="AO1356" s="62">
        <v>1</v>
      </c>
      <c r="AP1356" s="61" t="s">
        <v>1702</v>
      </c>
      <c r="AQ1356" s="61" t="s">
        <v>1702</v>
      </c>
      <c r="AR1356" s="61" t="s">
        <v>1702</v>
      </c>
      <c r="AS1356" s="61" t="s">
        <v>2230</v>
      </c>
      <c r="AT1356" s="61" t="s">
        <v>1702</v>
      </c>
      <c r="AU1356" s="61" t="b">
        <v>0</v>
      </c>
      <c r="AV1356" s="61" t="b">
        <v>0</v>
      </c>
      <c r="AW1356" s="61" t="s">
        <v>1702</v>
      </c>
      <c r="AX1356" s="61" t="s">
        <v>1702</v>
      </c>
      <c r="AY1356" s="61">
        <v>0</v>
      </c>
      <c r="AZ1356" s="61">
        <v>0</v>
      </c>
      <c r="BA1356" s="61">
        <v>0</v>
      </c>
      <c r="BB1356" s="61" t="s">
        <v>2231</v>
      </c>
      <c r="BC1356" s="61">
        <v>1</v>
      </c>
      <c r="BD1356" s="61" t="b">
        <v>0</v>
      </c>
      <c r="BH1356" s="47" t="s">
        <v>1197</v>
      </c>
      <c r="BI1356" s="47" t="str">
        <f t="shared" si="43"/>
        <v>Z18</v>
      </c>
      <c r="BJ1356" s="47">
        <v>1219</v>
      </c>
    </row>
    <row r="1357" spans="1:62" hidden="1">
      <c r="A1357" s="61" t="b">
        <v>0</v>
      </c>
      <c r="B1357" s="62">
        <v>15166</v>
      </c>
      <c r="C1357" s="61" t="s">
        <v>1702</v>
      </c>
      <c r="D1357" s="61" t="s">
        <v>3739</v>
      </c>
      <c r="E1357" s="61" t="s">
        <v>4203</v>
      </c>
      <c r="F1357" s="61" t="s">
        <v>1702</v>
      </c>
      <c r="G1357" s="62" t="s">
        <v>1702</v>
      </c>
      <c r="H1357" s="61" t="s">
        <v>1702</v>
      </c>
      <c r="I1357" s="61" t="s">
        <v>1447</v>
      </c>
      <c r="J1357" s="61" t="s">
        <v>3740</v>
      </c>
      <c r="K1357" s="61" t="s">
        <v>1702</v>
      </c>
      <c r="L1357" s="61" t="s">
        <v>2032</v>
      </c>
      <c r="M1357" s="61" t="s">
        <v>1894</v>
      </c>
      <c r="N1357" s="61" t="s">
        <v>1702</v>
      </c>
      <c r="O1357" s="61" t="s">
        <v>1941</v>
      </c>
      <c r="P1357" s="61">
        <v>2</v>
      </c>
      <c r="Q1357" s="61">
        <v>806.8</v>
      </c>
      <c r="R1357" s="61">
        <v>0</v>
      </c>
      <c r="S1357" s="61" t="s">
        <v>4204</v>
      </c>
      <c r="T1357" s="61" t="s">
        <v>1702</v>
      </c>
      <c r="U1357" s="61" t="s">
        <v>2034</v>
      </c>
      <c r="V1357" s="61" t="s">
        <v>3741</v>
      </c>
      <c r="W1357" s="61" t="s">
        <v>1938</v>
      </c>
      <c r="X1357" s="61" t="s">
        <v>1447</v>
      </c>
      <c r="Y1357" s="61" t="s">
        <v>2518</v>
      </c>
      <c r="Z1357" s="62">
        <v>0</v>
      </c>
      <c r="AA1357" s="61">
        <v>6</v>
      </c>
      <c r="AB1357" s="62">
        <v>0</v>
      </c>
      <c r="AC1357" s="61">
        <v>0</v>
      </c>
      <c r="AD1357" s="62">
        <v>0</v>
      </c>
      <c r="AE1357" s="61">
        <v>6</v>
      </c>
      <c r="AF1357" s="61" t="s">
        <v>1702</v>
      </c>
      <c r="AG1357" s="61" t="s">
        <v>4184</v>
      </c>
      <c r="AH1357" s="61" t="s">
        <v>1702</v>
      </c>
      <c r="AI1357" s="61">
        <v>0</v>
      </c>
      <c r="AJ1357" s="61" t="s">
        <v>3742</v>
      </c>
      <c r="AK1357" s="62">
        <v>2025</v>
      </c>
      <c r="AL1357" s="62">
        <v>12</v>
      </c>
      <c r="AM1357" s="62">
        <v>0</v>
      </c>
      <c r="AN1357" s="62">
        <v>5</v>
      </c>
      <c r="AO1357" s="62">
        <v>17</v>
      </c>
      <c r="AP1357" s="61" t="s">
        <v>1702</v>
      </c>
      <c r="AQ1357" s="61" t="s">
        <v>1702</v>
      </c>
      <c r="AR1357" s="61" t="s">
        <v>1702</v>
      </c>
      <c r="AS1357" s="61" t="s">
        <v>2579</v>
      </c>
      <c r="AT1357" s="61" t="s">
        <v>1702</v>
      </c>
      <c r="AU1357" s="61" t="b">
        <v>0</v>
      </c>
      <c r="AV1357" s="61" t="b">
        <v>0</v>
      </c>
      <c r="AW1357" s="61" t="s">
        <v>1702</v>
      </c>
      <c r="AX1357" s="61" t="s">
        <v>1702</v>
      </c>
      <c r="AY1357" s="61">
        <v>0</v>
      </c>
      <c r="AZ1357" s="61">
        <v>0</v>
      </c>
      <c r="BA1357" s="61">
        <v>0</v>
      </c>
      <c r="BB1357" s="61" t="s">
        <v>1943</v>
      </c>
      <c r="BC1357" s="61">
        <v>7</v>
      </c>
      <c r="BD1357" s="61" t="b">
        <v>0</v>
      </c>
      <c r="BH1357" s="47" t="s">
        <v>1197</v>
      </c>
      <c r="BI1357" s="47" t="str">
        <f t="shared" si="43"/>
        <v>Z18</v>
      </c>
      <c r="BJ1357" s="47">
        <v>1219</v>
      </c>
    </row>
    <row r="1358" spans="1:62" hidden="1">
      <c r="A1358" s="61" t="b">
        <v>0</v>
      </c>
      <c r="B1358" s="62">
        <v>15195</v>
      </c>
      <c r="C1358" s="61" t="s">
        <v>1702</v>
      </c>
      <c r="D1358" s="61" t="s">
        <v>2863</v>
      </c>
      <c r="E1358" s="61" t="s">
        <v>4205</v>
      </c>
      <c r="F1358" s="61" t="s">
        <v>1702</v>
      </c>
      <c r="G1358" s="62" t="s">
        <v>1702</v>
      </c>
      <c r="H1358" s="61" t="s">
        <v>1702</v>
      </c>
      <c r="I1358" s="61" t="s">
        <v>1447</v>
      </c>
      <c r="J1358" s="61" t="s">
        <v>2864</v>
      </c>
      <c r="K1358" s="61" t="s">
        <v>1702</v>
      </c>
      <c r="L1358" s="61" t="s">
        <v>2032</v>
      </c>
      <c r="M1358" s="61" t="s">
        <v>1894</v>
      </c>
      <c r="N1358" s="61" t="s">
        <v>1702</v>
      </c>
      <c r="O1358" s="61" t="s">
        <v>1941</v>
      </c>
      <c r="P1358" s="61">
        <v>2</v>
      </c>
      <c r="Q1358" s="61">
        <v>806.8</v>
      </c>
      <c r="R1358" s="61">
        <v>0</v>
      </c>
      <c r="S1358" s="61" t="s">
        <v>4204</v>
      </c>
      <c r="T1358" s="61" t="s">
        <v>1702</v>
      </c>
      <c r="U1358" s="61" t="s">
        <v>2034</v>
      </c>
      <c r="V1358" s="61" t="s">
        <v>4206</v>
      </c>
      <c r="W1358" s="61" t="s">
        <v>1938</v>
      </c>
      <c r="X1358" s="61" t="s">
        <v>1447</v>
      </c>
      <c r="Y1358" s="61" t="s">
        <v>2036</v>
      </c>
      <c r="Z1358" s="62">
        <v>0</v>
      </c>
      <c r="AA1358" s="61">
        <v>20</v>
      </c>
      <c r="AB1358" s="62">
        <v>0</v>
      </c>
      <c r="AC1358" s="61">
        <v>0</v>
      </c>
      <c r="AD1358" s="62">
        <v>0</v>
      </c>
      <c r="AE1358" s="61">
        <v>20</v>
      </c>
      <c r="AF1358" s="61" t="s">
        <v>1702</v>
      </c>
      <c r="AG1358" s="61" t="s">
        <v>4184</v>
      </c>
      <c r="AH1358" s="61" t="s">
        <v>1702</v>
      </c>
      <c r="AI1358" s="61">
        <v>0</v>
      </c>
      <c r="AJ1358" s="61" t="s">
        <v>3897</v>
      </c>
      <c r="AK1358" s="62">
        <v>2025</v>
      </c>
      <c r="AL1358" s="62">
        <v>12</v>
      </c>
      <c r="AM1358" s="62">
        <v>0</v>
      </c>
      <c r="AN1358" s="62">
        <v>5</v>
      </c>
      <c r="AO1358" s="62">
        <v>16</v>
      </c>
      <c r="AP1358" s="61" t="s">
        <v>1702</v>
      </c>
      <c r="AQ1358" s="61" t="s">
        <v>1702</v>
      </c>
      <c r="AR1358" s="61" t="s">
        <v>1702</v>
      </c>
      <c r="AS1358" s="61" t="s">
        <v>2865</v>
      </c>
      <c r="AT1358" s="61" t="s">
        <v>1702</v>
      </c>
      <c r="AU1358" s="61" t="b">
        <v>0</v>
      </c>
      <c r="AV1358" s="61" t="b">
        <v>0</v>
      </c>
      <c r="AW1358" s="61" t="s">
        <v>1702</v>
      </c>
      <c r="AX1358" s="61" t="s">
        <v>1702</v>
      </c>
      <c r="AY1358" s="61">
        <v>0</v>
      </c>
      <c r="AZ1358" s="61">
        <v>0</v>
      </c>
      <c r="BA1358" s="61">
        <v>0</v>
      </c>
      <c r="BB1358" s="61" t="s">
        <v>1950</v>
      </c>
      <c r="BC1358" s="61">
        <v>5</v>
      </c>
      <c r="BD1358" s="61" t="b">
        <v>0</v>
      </c>
      <c r="BH1358" s="47" t="s">
        <v>1197</v>
      </c>
      <c r="BI1358" s="47" t="str">
        <f t="shared" si="43"/>
        <v>Z18</v>
      </c>
      <c r="BJ1358" s="47">
        <v>1219</v>
      </c>
    </row>
    <row r="1359" spans="1:62" hidden="1">
      <c r="A1359" s="61" t="b">
        <v>0</v>
      </c>
      <c r="B1359" s="62">
        <v>15196</v>
      </c>
      <c r="C1359" s="61" t="s">
        <v>1702</v>
      </c>
      <c r="D1359" s="61" t="s">
        <v>2981</v>
      </c>
      <c r="E1359" s="61" t="s">
        <v>4207</v>
      </c>
      <c r="F1359" s="61" t="s">
        <v>1702</v>
      </c>
      <c r="G1359" s="62" t="s">
        <v>1702</v>
      </c>
      <c r="H1359" s="61" t="s">
        <v>1702</v>
      </c>
      <c r="I1359" s="61" t="s">
        <v>1447</v>
      </c>
      <c r="J1359" s="61" t="s">
        <v>2982</v>
      </c>
      <c r="K1359" s="61" t="s">
        <v>1702</v>
      </c>
      <c r="L1359" s="61" t="s">
        <v>2032</v>
      </c>
      <c r="M1359" s="61" t="s">
        <v>1894</v>
      </c>
      <c r="N1359" s="61" t="s">
        <v>1702</v>
      </c>
      <c r="O1359" s="61" t="s">
        <v>1941</v>
      </c>
      <c r="P1359" s="61">
        <v>2</v>
      </c>
      <c r="Q1359" s="61">
        <v>806.8</v>
      </c>
      <c r="R1359" s="61">
        <v>0</v>
      </c>
      <c r="S1359" s="61" t="s">
        <v>4204</v>
      </c>
      <c r="T1359" s="61" t="s">
        <v>1702</v>
      </c>
      <c r="U1359" s="61" t="s">
        <v>2034</v>
      </c>
      <c r="V1359" s="61" t="s">
        <v>4208</v>
      </c>
      <c r="W1359" s="61" t="s">
        <v>1938</v>
      </c>
      <c r="X1359" s="61" t="s">
        <v>1447</v>
      </c>
      <c r="Y1359" s="61" t="s">
        <v>2963</v>
      </c>
      <c r="Z1359" s="62">
        <v>0</v>
      </c>
      <c r="AA1359" s="61">
        <v>17</v>
      </c>
      <c r="AB1359" s="62">
        <v>0</v>
      </c>
      <c r="AC1359" s="61">
        <v>0</v>
      </c>
      <c r="AD1359" s="62">
        <v>0</v>
      </c>
      <c r="AE1359" s="61">
        <v>17</v>
      </c>
      <c r="AF1359" s="61" t="s">
        <v>1702</v>
      </c>
      <c r="AG1359" s="61" t="s">
        <v>4184</v>
      </c>
      <c r="AH1359" s="61" t="s">
        <v>1702</v>
      </c>
      <c r="AI1359" s="61">
        <v>0</v>
      </c>
      <c r="AJ1359" s="61" t="s">
        <v>3897</v>
      </c>
      <c r="AK1359" s="62">
        <v>2025</v>
      </c>
      <c r="AL1359" s="62">
        <v>12</v>
      </c>
      <c r="AM1359" s="62">
        <v>0</v>
      </c>
      <c r="AN1359" s="62">
        <v>5</v>
      </c>
      <c r="AO1359" s="62">
        <v>16</v>
      </c>
      <c r="AP1359" s="61" t="s">
        <v>1702</v>
      </c>
      <c r="AQ1359" s="61" t="s">
        <v>1702</v>
      </c>
      <c r="AR1359" s="61" t="s">
        <v>1702</v>
      </c>
      <c r="AS1359" s="61" t="s">
        <v>2980</v>
      </c>
      <c r="AT1359" s="61" t="s">
        <v>1702</v>
      </c>
      <c r="AU1359" s="61" t="b">
        <v>0</v>
      </c>
      <c r="AV1359" s="61" t="b">
        <v>0</v>
      </c>
      <c r="AW1359" s="61" t="s">
        <v>1702</v>
      </c>
      <c r="AX1359" s="61" t="s">
        <v>1702</v>
      </c>
      <c r="AY1359" s="61">
        <v>0</v>
      </c>
      <c r="AZ1359" s="61">
        <v>0</v>
      </c>
      <c r="BA1359" s="61">
        <v>0</v>
      </c>
      <c r="BB1359" s="61" t="s">
        <v>1951</v>
      </c>
      <c r="BC1359" s="61">
        <v>5</v>
      </c>
      <c r="BD1359" s="61" t="b">
        <v>0</v>
      </c>
      <c r="BH1359" s="47" t="s">
        <v>1197</v>
      </c>
      <c r="BI1359" s="47" t="str">
        <f t="shared" si="43"/>
        <v>Z18</v>
      </c>
      <c r="BJ1359" s="47">
        <v>1219</v>
      </c>
    </row>
    <row r="1360" spans="1:62" hidden="1">
      <c r="A1360" s="61" t="b">
        <v>0</v>
      </c>
      <c r="B1360" s="62">
        <v>15197</v>
      </c>
      <c r="C1360" s="61" t="s">
        <v>1702</v>
      </c>
      <c r="D1360" s="61" t="s">
        <v>2981</v>
      </c>
      <c r="E1360" s="61" t="s">
        <v>4209</v>
      </c>
      <c r="F1360" s="61" t="s">
        <v>1702</v>
      </c>
      <c r="G1360" s="62" t="s">
        <v>1702</v>
      </c>
      <c r="H1360" s="61" t="s">
        <v>1702</v>
      </c>
      <c r="I1360" s="61" t="s">
        <v>1447</v>
      </c>
      <c r="J1360" s="61" t="s">
        <v>2982</v>
      </c>
      <c r="K1360" s="61" t="s">
        <v>1702</v>
      </c>
      <c r="L1360" s="61" t="s">
        <v>2032</v>
      </c>
      <c r="M1360" s="61" t="s">
        <v>1894</v>
      </c>
      <c r="N1360" s="61" t="s">
        <v>1702</v>
      </c>
      <c r="O1360" s="61" t="s">
        <v>1941</v>
      </c>
      <c r="P1360" s="61">
        <v>2</v>
      </c>
      <c r="Q1360" s="61">
        <v>806.8</v>
      </c>
      <c r="R1360" s="61">
        <v>0</v>
      </c>
      <c r="S1360" s="61" t="s">
        <v>4204</v>
      </c>
      <c r="T1360" s="61" t="s">
        <v>1702</v>
      </c>
      <c r="U1360" s="61" t="s">
        <v>2034</v>
      </c>
      <c r="V1360" s="61" t="s">
        <v>4210</v>
      </c>
      <c r="W1360" s="61" t="s">
        <v>1938</v>
      </c>
      <c r="X1360" s="61" t="s">
        <v>1447</v>
      </c>
      <c r="Y1360" s="61" t="s">
        <v>2963</v>
      </c>
      <c r="Z1360" s="62">
        <v>0</v>
      </c>
      <c r="AA1360" s="61">
        <v>7</v>
      </c>
      <c r="AB1360" s="62">
        <v>0</v>
      </c>
      <c r="AC1360" s="61">
        <v>0</v>
      </c>
      <c r="AD1360" s="62">
        <v>0</v>
      </c>
      <c r="AE1360" s="61">
        <v>7</v>
      </c>
      <c r="AF1360" s="61" t="s">
        <v>1702</v>
      </c>
      <c r="AG1360" s="61" t="s">
        <v>4184</v>
      </c>
      <c r="AH1360" s="61" t="s">
        <v>1702</v>
      </c>
      <c r="AI1360" s="61">
        <v>0</v>
      </c>
      <c r="AJ1360" s="61" t="s">
        <v>3897</v>
      </c>
      <c r="AK1360" s="62">
        <v>2025</v>
      </c>
      <c r="AL1360" s="62">
        <v>12</v>
      </c>
      <c r="AM1360" s="62">
        <v>0</v>
      </c>
      <c r="AN1360" s="62">
        <v>5</v>
      </c>
      <c r="AO1360" s="62">
        <v>16</v>
      </c>
      <c r="AP1360" s="61" t="s">
        <v>1702</v>
      </c>
      <c r="AQ1360" s="61" t="s">
        <v>1702</v>
      </c>
      <c r="AR1360" s="61" t="s">
        <v>1702</v>
      </c>
      <c r="AS1360" s="61" t="s">
        <v>2980</v>
      </c>
      <c r="AT1360" s="61" t="s">
        <v>1702</v>
      </c>
      <c r="AU1360" s="61" t="b">
        <v>0</v>
      </c>
      <c r="AV1360" s="61" t="b">
        <v>0</v>
      </c>
      <c r="AW1360" s="61" t="s">
        <v>1702</v>
      </c>
      <c r="AX1360" s="61" t="s">
        <v>1702</v>
      </c>
      <c r="AY1360" s="61">
        <v>0</v>
      </c>
      <c r="AZ1360" s="61">
        <v>0</v>
      </c>
      <c r="BA1360" s="61">
        <v>0</v>
      </c>
      <c r="BB1360" s="61" t="s">
        <v>1951</v>
      </c>
      <c r="BC1360" s="61">
        <v>5</v>
      </c>
      <c r="BD1360" s="61" t="b">
        <v>0</v>
      </c>
      <c r="BH1360" s="47" t="s">
        <v>1197</v>
      </c>
      <c r="BI1360" s="47" t="str">
        <f t="shared" si="43"/>
        <v>Z18</v>
      </c>
      <c r="BJ1360" s="47">
        <v>1219</v>
      </c>
    </row>
    <row r="1361" spans="60:61" hidden="1">
      <c r="BH1361" s="47" t="str">
        <f t="shared" si="42"/>
        <v/>
      </c>
      <c r="BI1361" s="47" t="str">
        <f t="shared" si="43"/>
        <v/>
      </c>
    </row>
    <row r="1362" spans="60:61" hidden="1">
      <c r="BH1362" s="47" t="str">
        <f t="shared" si="42"/>
        <v/>
      </c>
      <c r="BI1362" s="47" t="str">
        <f t="shared" si="43"/>
        <v/>
      </c>
    </row>
    <row r="1363" spans="60:61" hidden="1">
      <c r="BH1363" s="47" t="str">
        <f t="shared" si="42"/>
        <v/>
      </c>
      <c r="BI1363" s="47" t="str">
        <f t="shared" si="43"/>
        <v/>
      </c>
    </row>
    <row r="1364" spans="60:61" hidden="1">
      <c r="BH1364" s="47" t="str">
        <f t="shared" si="42"/>
        <v/>
      </c>
      <c r="BI1364" s="47" t="str">
        <f t="shared" si="43"/>
        <v/>
      </c>
    </row>
    <row r="1365" spans="60:61" hidden="1">
      <c r="BH1365" s="47" t="str">
        <f t="shared" si="42"/>
        <v/>
      </c>
      <c r="BI1365" s="47" t="str">
        <f t="shared" si="43"/>
        <v/>
      </c>
    </row>
    <row r="1366" spans="60:61" hidden="1">
      <c r="BH1366" s="47" t="str">
        <f t="shared" si="42"/>
        <v/>
      </c>
      <c r="BI1366" s="47" t="str">
        <f t="shared" si="43"/>
        <v/>
      </c>
    </row>
    <row r="1367" spans="60:61" hidden="1">
      <c r="BH1367" s="47" t="str">
        <f t="shared" si="42"/>
        <v/>
      </c>
      <c r="BI1367" s="47" t="str">
        <f t="shared" si="43"/>
        <v/>
      </c>
    </row>
    <row r="1368" spans="60:61" hidden="1">
      <c r="BH1368" s="47" t="str">
        <f t="shared" si="42"/>
        <v/>
      </c>
      <c r="BI1368" s="47" t="str">
        <f t="shared" si="43"/>
        <v/>
      </c>
    </row>
    <row r="1369" spans="60:61" hidden="1">
      <c r="BH1369" s="47" t="str">
        <f t="shared" si="42"/>
        <v/>
      </c>
      <c r="BI1369" s="47" t="str">
        <f t="shared" si="43"/>
        <v/>
      </c>
    </row>
    <row r="1370" spans="60:61" hidden="1">
      <c r="BH1370" s="47" t="str">
        <f t="shared" si="42"/>
        <v/>
      </c>
      <c r="BI1370" s="47" t="str">
        <f t="shared" si="43"/>
        <v/>
      </c>
    </row>
    <row r="1371" spans="60:61" hidden="1">
      <c r="BH1371" s="47" t="str">
        <f t="shared" si="42"/>
        <v/>
      </c>
      <c r="BI1371" s="47" t="str">
        <f t="shared" si="43"/>
        <v/>
      </c>
    </row>
    <row r="1372" spans="60:61" hidden="1">
      <c r="BH1372" s="47" t="str">
        <f t="shared" si="42"/>
        <v/>
      </c>
      <c r="BI1372" s="47" t="str">
        <f t="shared" si="43"/>
        <v/>
      </c>
    </row>
    <row r="1373" spans="60:61" hidden="1">
      <c r="BH1373" s="47" t="str">
        <f t="shared" si="42"/>
        <v/>
      </c>
      <c r="BI1373" s="47" t="str">
        <f t="shared" si="43"/>
        <v/>
      </c>
    </row>
    <row r="1374" spans="60:61" hidden="1">
      <c r="BH1374" s="47" t="str">
        <f t="shared" si="42"/>
        <v/>
      </c>
      <c r="BI1374" s="47" t="str">
        <f t="shared" si="43"/>
        <v/>
      </c>
    </row>
    <row r="1375" spans="60:61" hidden="1">
      <c r="BH1375" s="47" t="str">
        <f t="shared" si="42"/>
        <v/>
      </c>
      <c r="BI1375" s="47" t="str">
        <f t="shared" si="43"/>
        <v/>
      </c>
    </row>
    <row r="1376" spans="60:61" hidden="1">
      <c r="BH1376" s="47" t="str">
        <f t="shared" si="42"/>
        <v/>
      </c>
      <c r="BI1376" s="47" t="str">
        <f t="shared" si="43"/>
        <v/>
      </c>
    </row>
    <row r="1377" spans="60:61" hidden="1">
      <c r="BH1377" s="47" t="str">
        <f t="shared" si="42"/>
        <v/>
      </c>
      <c r="BI1377" s="47" t="str">
        <f t="shared" si="43"/>
        <v/>
      </c>
    </row>
    <row r="1378" spans="60:61" hidden="1">
      <c r="BH1378" s="47" t="str">
        <f t="shared" si="42"/>
        <v/>
      </c>
      <c r="BI1378" s="47" t="str">
        <f t="shared" si="43"/>
        <v/>
      </c>
    </row>
    <row r="1379" spans="60:61" hidden="1">
      <c r="BH1379" s="47" t="str">
        <f t="shared" si="42"/>
        <v/>
      </c>
      <c r="BI1379" s="47" t="str">
        <f t="shared" si="43"/>
        <v/>
      </c>
    </row>
    <row r="1380" spans="60:61" hidden="1">
      <c r="BH1380" s="47" t="str">
        <f t="shared" si="42"/>
        <v/>
      </c>
      <c r="BI1380" s="47" t="str">
        <f t="shared" si="43"/>
        <v/>
      </c>
    </row>
    <row r="1381" spans="60:61" hidden="1">
      <c r="BH1381" s="47" t="str">
        <f t="shared" si="42"/>
        <v/>
      </c>
      <c r="BI1381" s="47" t="str">
        <f t="shared" si="43"/>
        <v/>
      </c>
    </row>
    <row r="1382" spans="60:61" hidden="1">
      <c r="BH1382" s="47" t="str">
        <f t="shared" si="42"/>
        <v/>
      </c>
      <c r="BI1382" s="47" t="str">
        <f t="shared" si="43"/>
        <v/>
      </c>
    </row>
    <row r="1383" spans="60:61" hidden="1">
      <c r="BH1383" s="47" t="str">
        <f t="shared" si="42"/>
        <v/>
      </c>
      <c r="BI1383" s="47" t="str">
        <f t="shared" si="43"/>
        <v/>
      </c>
    </row>
    <row r="1384" spans="60:61" hidden="1">
      <c r="BH1384" s="47" t="str">
        <f t="shared" si="42"/>
        <v/>
      </c>
      <c r="BI1384" s="47" t="str">
        <f t="shared" si="43"/>
        <v/>
      </c>
    </row>
    <row r="1385" spans="60:61" hidden="1">
      <c r="BH1385" s="47" t="str">
        <f t="shared" si="42"/>
        <v/>
      </c>
      <c r="BI1385" s="47" t="str">
        <f t="shared" si="43"/>
        <v/>
      </c>
    </row>
    <row r="1386" spans="60:61" hidden="1">
      <c r="BH1386" s="47" t="str">
        <f t="shared" si="42"/>
        <v/>
      </c>
      <c r="BI1386" s="47" t="str">
        <f t="shared" si="43"/>
        <v/>
      </c>
    </row>
    <row r="1387" spans="60:61" hidden="1">
      <c r="BH1387" s="47" t="str">
        <f t="shared" si="42"/>
        <v/>
      </c>
      <c r="BI1387" s="47" t="str">
        <f t="shared" si="43"/>
        <v/>
      </c>
    </row>
    <row r="1388" spans="60:61" hidden="1">
      <c r="BH1388" s="47" t="str">
        <f t="shared" si="42"/>
        <v/>
      </c>
      <c r="BI1388" s="47" t="str">
        <f t="shared" si="43"/>
        <v/>
      </c>
    </row>
    <row r="1389" spans="60:61" hidden="1">
      <c r="BH1389" s="47" t="str">
        <f t="shared" si="42"/>
        <v/>
      </c>
      <c r="BI1389" s="47" t="str">
        <f t="shared" si="43"/>
        <v/>
      </c>
    </row>
    <row r="1390" spans="60:61" hidden="1">
      <c r="BH1390" s="47" t="str">
        <f t="shared" si="42"/>
        <v/>
      </c>
      <c r="BI1390" s="47" t="str">
        <f t="shared" si="43"/>
        <v/>
      </c>
    </row>
    <row r="1391" spans="60:61" hidden="1">
      <c r="BH1391" s="47" t="str">
        <f t="shared" si="42"/>
        <v/>
      </c>
      <c r="BI1391" s="47" t="str">
        <f t="shared" si="43"/>
        <v/>
      </c>
    </row>
    <row r="1392" spans="60:61" hidden="1">
      <c r="BH1392" s="47" t="str">
        <f t="shared" si="42"/>
        <v/>
      </c>
      <c r="BI1392" s="47" t="str">
        <f t="shared" si="43"/>
        <v/>
      </c>
    </row>
    <row r="1393" spans="60:61" hidden="1">
      <c r="BH1393" s="47" t="str">
        <f t="shared" si="42"/>
        <v/>
      </c>
      <c r="BI1393" s="47" t="str">
        <f t="shared" si="43"/>
        <v/>
      </c>
    </row>
    <row r="1394" spans="60:61" hidden="1">
      <c r="BH1394" s="47" t="str">
        <f t="shared" si="42"/>
        <v/>
      </c>
      <c r="BI1394" s="47" t="str">
        <f t="shared" si="43"/>
        <v/>
      </c>
    </row>
    <row r="1395" spans="60:61" hidden="1">
      <c r="BH1395" s="47" t="str">
        <f t="shared" si="42"/>
        <v/>
      </c>
      <c r="BI1395" s="47" t="str">
        <f t="shared" si="43"/>
        <v/>
      </c>
    </row>
    <row r="1396" spans="60:61" hidden="1">
      <c r="BH1396" s="47" t="str">
        <f t="shared" si="42"/>
        <v/>
      </c>
      <c r="BI1396" s="47" t="str">
        <f t="shared" si="43"/>
        <v/>
      </c>
    </row>
    <row r="1397" spans="60:61" hidden="1">
      <c r="BH1397" s="47" t="str">
        <f t="shared" si="42"/>
        <v/>
      </c>
      <c r="BI1397" s="47" t="str">
        <f t="shared" si="43"/>
        <v/>
      </c>
    </row>
    <row r="1398" spans="60:61" hidden="1">
      <c r="BH1398" s="47" t="str">
        <f t="shared" si="42"/>
        <v/>
      </c>
      <c r="BI1398" s="47" t="str">
        <f t="shared" si="43"/>
        <v/>
      </c>
    </row>
    <row r="1399" spans="60:61" hidden="1">
      <c r="BH1399" s="47" t="str">
        <f t="shared" si="42"/>
        <v/>
      </c>
      <c r="BI1399" s="47" t="str">
        <f t="shared" si="43"/>
        <v/>
      </c>
    </row>
    <row r="1400" spans="60:61" hidden="1">
      <c r="BH1400" s="47" t="str">
        <f t="shared" si="42"/>
        <v/>
      </c>
      <c r="BI1400" s="47" t="str">
        <f t="shared" si="43"/>
        <v/>
      </c>
    </row>
    <row r="1401" spans="60:61" hidden="1">
      <c r="BH1401" s="47" t="str">
        <f t="shared" si="42"/>
        <v/>
      </c>
      <c r="BI1401" s="47" t="str">
        <f t="shared" si="43"/>
        <v/>
      </c>
    </row>
    <row r="1402" spans="60:61" hidden="1">
      <c r="BH1402" s="47" t="str">
        <f t="shared" si="42"/>
        <v/>
      </c>
      <c r="BI1402" s="47" t="str">
        <f t="shared" si="43"/>
        <v/>
      </c>
    </row>
    <row r="1403" spans="60:61" hidden="1">
      <c r="BH1403" s="47" t="str">
        <f t="shared" si="42"/>
        <v/>
      </c>
      <c r="BI1403" s="47" t="str">
        <f t="shared" si="43"/>
        <v/>
      </c>
    </row>
    <row r="1404" spans="60:61" hidden="1">
      <c r="BH1404" s="47" t="str">
        <f t="shared" si="42"/>
        <v/>
      </c>
      <c r="BI1404" s="47" t="str">
        <f t="shared" si="43"/>
        <v/>
      </c>
    </row>
    <row r="1405" spans="60:61" hidden="1">
      <c r="BH1405" s="47" t="str">
        <f t="shared" si="42"/>
        <v/>
      </c>
      <c r="BI1405" s="47" t="str">
        <f t="shared" si="43"/>
        <v/>
      </c>
    </row>
    <row r="1406" spans="60:61" hidden="1">
      <c r="BH1406" s="47" t="str">
        <f t="shared" si="42"/>
        <v/>
      </c>
      <c r="BI1406" s="47" t="str">
        <f t="shared" si="43"/>
        <v/>
      </c>
    </row>
    <row r="1407" spans="60:61" hidden="1">
      <c r="BH1407" s="47" t="str">
        <f t="shared" si="42"/>
        <v/>
      </c>
      <c r="BI1407" s="47" t="str">
        <f t="shared" si="43"/>
        <v/>
      </c>
    </row>
    <row r="1408" spans="60:61" hidden="1">
      <c r="BH1408" s="47" t="str">
        <f t="shared" si="42"/>
        <v/>
      </c>
      <c r="BI1408" s="47" t="str">
        <f t="shared" si="43"/>
        <v/>
      </c>
    </row>
    <row r="1409" spans="60:61" hidden="1">
      <c r="BH1409" s="47" t="str">
        <f t="shared" si="42"/>
        <v/>
      </c>
      <c r="BI1409" s="47" t="str">
        <f t="shared" si="43"/>
        <v/>
      </c>
    </row>
    <row r="1410" spans="60:61" hidden="1">
      <c r="BH1410" s="47" t="str">
        <f t="shared" si="42"/>
        <v/>
      </c>
      <c r="BI1410" s="47" t="str">
        <f t="shared" si="43"/>
        <v/>
      </c>
    </row>
    <row r="1411" spans="60:61" hidden="1">
      <c r="BH1411" s="47" t="str">
        <f t="shared" si="42"/>
        <v/>
      </c>
      <c r="BI1411" s="47" t="str">
        <f t="shared" si="43"/>
        <v/>
      </c>
    </row>
    <row r="1412" spans="60:61" hidden="1">
      <c r="BH1412" s="47" t="str">
        <f t="shared" si="42"/>
        <v/>
      </c>
      <c r="BI1412" s="47" t="str">
        <f t="shared" si="43"/>
        <v/>
      </c>
    </row>
    <row r="1413" spans="60:61" hidden="1">
      <c r="BH1413" s="47" t="str">
        <f t="shared" si="42"/>
        <v/>
      </c>
      <c r="BI1413" s="47" t="str">
        <f t="shared" si="43"/>
        <v/>
      </c>
    </row>
    <row r="1414" spans="60:61" hidden="1">
      <c r="BH1414" s="47" t="str">
        <f t="shared" ref="BH1414:BH1477" si="44">LEFT(O1414,4)</f>
        <v/>
      </c>
      <c r="BI1414" s="47" t="str">
        <f t="shared" ref="BI1414:BI1477" si="45">RIGHT(O1414,3)</f>
        <v/>
      </c>
    </row>
    <row r="1415" spans="60:61" hidden="1">
      <c r="BH1415" s="47" t="str">
        <f t="shared" si="44"/>
        <v/>
      </c>
      <c r="BI1415" s="47" t="str">
        <f t="shared" si="45"/>
        <v/>
      </c>
    </row>
    <row r="1416" spans="60:61" hidden="1">
      <c r="BH1416" s="47" t="str">
        <f t="shared" si="44"/>
        <v/>
      </c>
      <c r="BI1416" s="47" t="str">
        <f t="shared" si="45"/>
        <v/>
      </c>
    </row>
    <row r="1417" spans="60:61" hidden="1">
      <c r="BH1417" s="47" t="str">
        <f t="shared" si="44"/>
        <v/>
      </c>
      <c r="BI1417" s="47" t="str">
        <f t="shared" si="45"/>
        <v/>
      </c>
    </row>
    <row r="1418" spans="60:61" hidden="1">
      <c r="BH1418" s="47" t="str">
        <f t="shared" si="44"/>
        <v/>
      </c>
      <c r="BI1418" s="47" t="str">
        <f t="shared" si="45"/>
        <v/>
      </c>
    </row>
    <row r="1419" spans="60:61" hidden="1">
      <c r="BH1419" s="47" t="str">
        <f t="shared" si="44"/>
        <v/>
      </c>
      <c r="BI1419" s="47" t="str">
        <f t="shared" si="45"/>
        <v/>
      </c>
    </row>
    <row r="1420" spans="60:61" hidden="1">
      <c r="BH1420" s="47" t="str">
        <f t="shared" si="44"/>
        <v/>
      </c>
      <c r="BI1420" s="47" t="str">
        <f t="shared" si="45"/>
        <v/>
      </c>
    </row>
    <row r="1421" spans="60:61" hidden="1">
      <c r="BH1421" s="47" t="str">
        <f t="shared" si="44"/>
        <v/>
      </c>
      <c r="BI1421" s="47" t="str">
        <f t="shared" si="45"/>
        <v/>
      </c>
    </row>
    <row r="1422" spans="60:61" hidden="1">
      <c r="BH1422" s="47" t="str">
        <f t="shared" si="44"/>
        <v/>
      </c>
      <c r="BI1422" s="47" t="str">
        <f t="shared" si="45"/>
        <v/>
      </c>
    </row>
    <row r="1423" spans="60:61" hidden="1">
      <c r="BH1423" s="47" t="str">
        <f t="shared" si="44"/>
        <v/>
      </c>
      <c r="BI1423" s="47" t="str">
        <f t="shared" si="45"/>
        <v/>
      </c>
    </row>
    <row r="1424" spans="60:61" hidden="1">
      <c r="BH1424" s="47" t="str">
        <f t="shared" si="44"/>
        <v/>
      </c>
      <c r="BI1424" s="47" t="str">
        <f t="shared" si="45"/>
        <v/>
      </c>
    </row>
    <row r="1425" spans="60:61" hidden="1">
      <c r="BH1425" s="47" t="str">
        <f t="shared" si="44"/>
        <v/>
      </c>
      <c r="BI1425" s="47" t="str">
        <f t="shared" si="45"/>
        <v/>
      </c>
    </row>
    <row r="1426" spans="60:61" hidden="1">
      <c r="BH1426" s="47" t="str">
        <f t="shared" si="44"/>
        <v/>
      </c>
      <c r="BI1426" s="47" t="str">
        <f t="shared" si="45"/>
        <v/>
      </c>
    </row>
    <row r="1427" spans="60:61" hidden="1">
      <c r="BH1427" s="47" t="str">
        <f t="shared" si="44"/>
        <v/>
      </c>
      <c r="BI1427" s="47" t="str">
        <f t="shared" si="45"/>
        <v/>
      </c>
    </row>
    <row r="1428" spans="60:61" hidden="1">
      <c r="BH1428" s="47" t="str">
        <f t="shared" si="44"/>
        <v/>
      </c>
      <c r="BI1428" s="47" t="str">
        <f t="shared" si="45"/>
        <v/>
      </c>
    </row>
    <row r="1429" spans="60:61" hidden="1">
      <c r="BH1429" s="47" t="str">
        <f t="shared" si="44"/>
        <v/>
      </c>
      <c r="BI1429" s="47" t="str">
        <f t="shared" si="45"/>
        <v/>
      </c>
    </row>
    <row r="1430" spans="60:61" hidden="1">
      <c r="BH1430" s="47" t="str">
        <f t="shared" si="44"/>
        <v/>
      </c>
      <c r="BI1430" s="47" t="str">
        <f t="shared" si="45"/>
        <v/>
      </c>
    </row>
    <row r="1431" spans="60:61" hidden="1">
      <c r="BH1431" s="47" t="str">
        <f t="shared" si="44"/>
        <v/>
      </c>
      <c r="BI1431" s="47" t="str">
        <f t="shared" si="45"/>
        <v/>
      </c>
    </row>
    <row r="1432" spans="60:61" hidden="1">
      <c r="BH1432" s="47" t="str">
        <f t="shared" si="44"/>
        <v/>
      </c>
      <c r="BI1432" s="47" t="str">
        <f t="shared" si="45"/>
        <v/>
      </c>
    </row>
    <row r="1433" spans="60:61" hidden="1">
      <c r="BH1433" s="47" t="str">
        <f t="shared" si="44"/>
        <v/>
      </c>
      <c r="BI1433" s="47" t="str">
        <f t="shared" si="45"/>
        <v/>
      </c>
    </row>
    <row r="1434" spans="60:61" hidden="1">
      <c r="BH1434" s="47" t="str">
        <f t="shared" si="44"/>
        <v/>
      </c>
      <c r="BI1434" s="47" t="str">
        <f t="shared" si="45"/>
        <v/>
      </c>
    </row>
    <row r="1435" spans="60:61" hidden="1">
      <c r="BH1435" s="47" t="str">
        <f t="shared" si="44"/>
        <v/>
      </c>
      <c r="BI1435" s="47" t="str">
        <f t="shared" si="45"/>
        <v/>
      </c>
    </row>
    <row r="1436" spans="60:61" hidden="1">
      <c r="BH1436" s="47" t="str">
        <f t="shared" si="44"/>
        <v/>
      </c>
      <c r="BI1436" s="47" t="str">
        <f t="shared" si="45"/>
        <v/>
      </c>
    </row>
    <row r="1437" spans="60:61" hidden="1">
      <c r="BH1437" s="47" t="str">
        <f t="shared" si="44"/>
        <v/>
      </c>
      <c r="BI1437" s="47" t="str">
        <f t="shared" si="45"/>
        <v/>
      </c>
    </row>
    <row r="1438" spans="60:61" hidden="1">
      <c r="BH1438" s="47" t="str">
        <f t="shared" si="44"/>
        <v/>
      </c>
      <c r="BI1438" s="47" t="str">
        <f t="shared" si="45"/>
        <v/>
      </c>
    </row>
    <row r="1439" spans="60:61" hidden="1">
      <c r="BH1439" s="47" t="str">
        <f t="shared" si="44"/>
        <v/>
      </c>
      <c r="BI1439" s="47" t="str">
        <f t="shared" si="45"/>
        <v/>
      </c>
    </row>
    <row r="1440" spans="60:61" hidden="1">
      <c r="BH1440" s="47" t="str">
        <f t="shared" si="44"/>
        <v/>
      </c>
      <c r="BI1440" s="47" t="str">
        <f t="shared" si="45"/>
        <v/>
      </c>
    </row>
    <row r="1441" spans="60:61" hidden="1">
      <c r="BH1441" s="47" t="str">
        <f t="shared" si="44"/>
        <v/>
      </c>
      <c r="BI1441" s="47" t="str">
        <f t="shared" si="45"/>
        <v/>
      </c>
    </row>
    <row r="1442" spans="60:61" hidden="1">
      <c r="BH1442" s="47" t="str">
        <f t="shared" si="44"/>
        <v/>
      </c>
      <c r="BI1442" s="47" t="str">
        <f t="shared" si="45"/>
        <v/>
      </c>
    </row>
    <row r="1443" spans="60:61" hidden="1">
      <c r="BH1443" s="47" t="str">
        <f t="shared" si="44"/>
        <v/>
      </c>
      <c r="BI1443" s="47" t="str">
        <f t="shared" si="45"/>
        <v/>
      </c>
    </row>
    <row r="1444" spans="60:61" hidden="1">
      <c r="BH1444" s="47" t="str">
        <f t="shared" si="44"/>
        <v/>
      </c>
      <c r="BI1444" s="47" t="str">
        <f t="shared" si="45"/>
        <v/>
      </c>
    </row>
    <row r="1445" spans="60:61" hidden="1">
      <c r="BH1445" s="47" t="str">
        <f t="shared" si="44"/>
        <v/>
      </c>
      <c r="BI1445" s="47" t="str">
        <f t="shared" si="45"/>
        <v/>
      </c>
    </row>
    <row r="1446" spans="60:61" hidden="1">
      <c r="BH1446" s="47" t="str">
        <f t="shared" si="44"/>
        <v/>
      </c>
      <c r="BI1446" s="47" t="str">
        <f t="shared" si="45"/>
        <v/>
      </c>
    </row>
    <row r="1447" spans="60:61" hidden="1">
      <c r="BH1447" s="47" t="str">
        <f t="shared" si="44"/>
        <v/>
      </c>
      <c r="BI1447" s="47" t="str">
        <f t="shared" si="45"/>
        <v/>
      </c>
    </row>
    <row r="1448" spans="60:61" hidden="1">
      <c r="BH1448" s="47" t="str">
        <f t="shared" si="44"/>
        <v/>
      </c>
      <c r="BI1448" s="47" t="str">
        <f t="shared" si="45"/>
        <v/>
      </c>
    </row>
    <row r="1449" spans="60:61" hidden="1">
      <c r="BH1449" s="47" t="str">
        <f t="shared" si="44"/>
        <v/>
      </c>
      <c r="BI1449" s="47" t="str">
        <f t="shared" si="45"/>
        <v/>
      </c>
    </row>
    <row r="1450" spans="60:61" hidden="1">
      <c r="BH1450" s="47" t="str">
        <f t="shared" si="44"/>
        <v/>
      </c>
      <c r="BI1450" s="47" t="str">
        <f t="shared" si="45"/>
        <v/>
      </c>
    </row>
    <row r="1451" spans="60:61" hidden="1">
      <c r="BH1451" s="47" t="str">
        <f t="shared" si="44"/>
        <v/>
      </c>
      <c r="BI1451" s="47" t="str">
        <f t="shared" si="45"/>
        <v/>
      </c>
    </row>
    <row r="1452" spans="60:61" hidden="1">
      <c r="BH1452" s="47" t="str">
        <f t="shared" si="44"/>
        <v/>
      </c>
      <c r="BI1452" s="47" t="str">
        <f t="shared" si="45"/>
        <v/>
      </c>
    </row>
    <row r="1453" spans="60:61" hidden="1">
      <c r="BH1453" s="47" t="str">
        <f t="shared" si="44"/>
        <v/>
      </c>
      <c r="BI1453" s="47" t="str">
        <f t="shared" si="45"/>
        <v/>
      </c>
    </row>
    <row r="1454" spans="60:61" hidden="1">
      <c r="BH1454" s="47" t="str">
        <f t="shared" si="44"/>
        <v/>
      </c>
      <c r="BI1454" s="47" t="str">
        <f t="shared" si="45"/>
        <v/>
      </c>
    </row>
    <row r="1455" spans="60:61" hidden="1">
      <c r="BH1455" s="47" t="str">
        <f t="shared" si="44"/>
        <v/>
      </c>
      <c r="BI1455" s="47" t="str">
        <f t="shared" si="45"/>
        <v/>
      </c>
    </row>
    <row r="1456" spans="60:61" hidden="1">
      <c r="BH1456" s="47" t="str">
        <f t="shared" si="44"/>
        <v/>
      </c>
      <c r="BI1456" s="47" t="str">
        <f t="shared" si="45"/>
        <v/>
      </c>
    </row>
    <row r="1457" spans="60:61" hidden="1">
      <c r="BH1457" s="47" t="str">
        <f t="shared" si="44"/>
        <v/>
      </c>
      <c r="BI1457" s="47" t="str">
        <f t="shared" si="45"/>
        <v/>
      </c>
    </row>
    <row r="1458" spans="60:61" hidden="1">
      <c r="BH1458" s="47" t="str">
        <f t="shared" si="44"/>
        <v/>
      </c>
      <c r="BI1458" s="47" t="str">
        <f t="shared" si="45"/>
        <v/>
      </c>
    </row>
    <row r="1459" spans="60:61" hidden="1">
      <c r="BH1459" s="47" t="str">
        <f t="shared" si="44"/>
        <v/>
      </c>
      <c r="BI1459" s="47" t="str">
        <f t="shared" si="45"/>
        <v/>
      </c>
    </row>
    <row r="1460" spans="60:61" hidden="1">
      <c r="BH1460" s="47" t="str">
        <f t="shared" si="44"/>
        <v/>
      </c>
      <c r="BI1460" s="47" t="str">
        <f t="shared" si="45"/>
        <v/>
      </c>
    </row>
    <row r="1461" spans="60:61" hidden="1">
      <c r="BH1461" s="47" t="str">
        <f t="shared" si="44"/>
        <v/>
      </c>
      <c r="BI1461" s="47" t="str">
        <f t="shared" si="45"/>
        <v/>
      </c>
    </row>
    <row r="1462" spans="60:61" hidden="1">
      <c r="BH1462" s="47" t="str">
        <f t="shared" si="44"/>
        <v/>
      </c>
      <c r="BI1462" s="47" t="str">
        <f t="shared" si="45"/>
        <v/>
      </c>
    </row>
    <row r="1463" spans="60:61" hidden="1">
      <c r="BH1463" s="47" t="str">
        <f t="shared" si="44"/>
        <v/>
      </c>
      <c r="BI1463" s="47" t="str">
        <f t="shared" si="45"/>
        <v/>
      </c>
    </row>
    <row r="1464" spans="60:61" hidden="1">
      <c r="BH1464" s="47" t="str">
        <f t="shared" si="44"/>
        <v/>
      </c>
      <c r="BI1464" s="47" t="str">
        <f t="shared" si="45"/>
        <v/>
      </c>
    </row>
    <row r="1465" spans="60:61" hidden="1">
      <c r="BH1465" s="47" t="str">
        <f t="shared" si="44"/>
        <v/>
      </c>
      <c r="BI1465" s="47" t="str">
        <f t="shared" si="45"/>
        <v/>
      </c>
    </row>
    <row r="1466" spans="60:61" hidden="1">
      <c r="BH1466" s="47" t="str">
        <f t="shared" si="44"/>
        <v/>
      </c>
      <c r="BI1466" s="47" t="str">
        <f t="shared" si="45"/>
        <v/>
      </c>
    </row>
    <row r="1467" spans="60:61" hidden="1">
      <c r="BH1467" s="47" t="str">
        <f t="shared" si="44"/>
        <v/>
      </c>
      <c r="BI1467" s="47" t="str">
        <f t="shared" si="45"/>
        <v/>
      </c>
    </row>
    <row r="1468" spans="60:61" hidden="1">
      <c r="BH1468" s="47" t="str">
        <f t="shared" si="44"/>
        <v/>
      </c>
      <c r="BI1468" s="47" t="str">
        <f t="shared" si="45"/>
        <v/>
      </c>
    </row>
    <row r="1469" spans="60:61" hidden="1">
      <c r="BH1469" s="47" t="str">
        <f t="shared" si="44"/>
        <v/>
      </c>
      <c r="BI1469" s="47" t="str">
        <f t="shared" si="45"/>
        <v/>
      </c>
    </row>
    <row r="1470" spans="60:61" hidden="1">
      <c r="BH1470" s="47" t="str">
        <f t="shared" si="44"/>
        <v/>
      </c>
      <c r="BI1470" s="47" t="str">
        <f t="shared" si="45"/>
        <v/>
      </c>
    </row>
    <row r="1471" spans="60:61" hidden="1">
      <c r="BH1471" s="47" t="str">
        <f t="shared" si="44"/>
        <v/>
      </c>
      <c r="BI1471" s="47" t="str">
        <f t="shared" si="45"/>
        <v/>
      </c>
    </row>
    <row r="1472" spans="60:61" hidden="1">
      <c r="BH1472" s="47" t="str">
        <f t="shared" si="44"/>
        <v/>
      </c>
      <c r="BI1472" s="47" t="str">
        <f t="shared" si="45"/>
        <v/>
      </c>
    </row>
    <row r="1473" spans="60:61" hidden="1">
      <c r="BH1473" s="47" t="str">
        <f t="shared" si="44"/>
        <v/>
      </c>
      <c r="BI1473" s="47" t="str">
        <f t="shared" si="45"/>
        <v/>
      </c>
    </row>
    <row r="1474" spans="60:61" hidden="1">
      <c r="BH1474" s="47" t="str">
        <f t="shared" si="44"/>
        <v/>
      </c>
      <c r="BI1474" s="47" t="str">
        <f t="shared" si="45"/>
        <v/>
      </c>
    </row>
    <row r="1475" spans="60:61" hidden="1">
      <c r="BH1475" s="47" t="str">
        <f t="shared" si="44"/>
        <v/>
      </c>
      <c r="BI1475" s="47" t="str">
        <f t="shared" si="45"/>
        <v/>
      </c>
    </row>
    <row r="1476" spans="60:61" hidden="1">
      <c r="BH1476" s="47" t="str">
        <f t="shared" si="44"/>
        <v/>
      </c>
      <c r="BI1476" s="47" t="str">
        <f t="shared" si="45"/>
        <v/>
      </c>
    </row>
    <row r="1477" spans="60:61" hidden="1">
      <c r="BH1477" s="47" t="str">
        <f t="shared" si="44"/>
        <v/>
      </c>
      <c r="BI1477" s="47" t="str">
        <f t="shared" si="45"/>
        <v/>
      </c>
    </row>
    <row r="1478" spans="60:61" hidden="1">
      <c r="BH1478" s="47" t="str">
        <f t="shared" ref="BH1478:BH1541" si="46">LEFT(O1478,4)</f>
        <v/>
      </c>
      <c r="BI1478" s="47" t="str">
        <f t="shared" ref="BI1478:BI1541" si="47">RIGHT(O1478,3)</f>
        <v/>
      </c>
    </row>
    <row r="1479" spans="60:61" hidden="1">
      <c r="BH1479" s="47" t="str">
        <f t="shared" si="46"/>
        <v/>
      </c>
      <c r="BI1479" s="47" t="str">
        <f t="shared" si="47"/>
        <v/>
      </c>
    </row>
    <row r="1480" spans="60:61" hidden="1">
      <c r="BH1480" s="47" t="str">
        <f t="shared" si="46"/>
        <v/>
      </c>
      <c r="BI1480" s="47" t="str">
        <f t="shared" si="47"/>
        <v/>
      </c>
    </row>
    <row r="1481" spans="60:61" hidden="1">
      <c r="BH1481" s="47" t="str">
        <f t="shared" si="46"/>
        <v/>
      </c>
      <c r="BI1481" s="47" t="str">
        <f t="shared" si="47"/>
        <v/>
      </c>
    </row>
    <row r="1482" spans="60:61" hidden="1">
      <c r="BH1482" s="47" t="str">
        <f t="shared" si="46"/>
        <v/>
      </c>
      <c r="BI1482" s="47" t="str">
        <f t="shared" si="47"/>
        <v/>
      </c>
    </row>
    <row r="1483" spans="60:61" hidden="1">
      <c r="BH1483" s="47" t="str">
        <f t="shared" si="46"/>
        <v/>
      </c>
      <c r="BI1483" s="47" t="str">
        <f t="shared" si="47"/>
        <v/>
      </c>
    </row>
    <row r="1484" spans="60:61" hidden="1">
      <c r="BH1484" s="47" t="str">
        <f t="shared" si="46"/>
        <v/>
      </c>
      <c r="BI1484" s="47" t="str">
        <f t="shared" si="47"/>
        <v/>
      </c>
    </row>
    <row r="1485" spans="60:61" hidden="1">
      <c r="BH1485" s="47" t="str">
        <f t="shared" si="46"/>
        <v/>
      </c>
      <c r="BI1485" s="47" t="str">
        <f t="shared" si="47"/>
        <v/>
      </c>
    </row>
    <row r="1486" spans="60:61" hidden="1">
      <c r="BH1486" s="47" t="str">
        <f t="shared" si="46"/>
        <v/>
      </c>
      <c r="BI1486" s="47" t="str">
        <f t="shared" si="47"/>
        <v/>
      </c>
    </row>
    <row r="1487" spans="60:61" hidden="1">
      <c r="BH1487" s="47" t="str">
        <f t="shared" si="46"/>
        <v/>
      </c>
      <c r="BI1487" s="47" t="str">
        <f t="shared" si="47"/>
        <v/>
      </c>
    </row>
    <row r="1488" spans="60:61" hidden="1">
      <c r="BH1488" s="47" t="str">
        <f t="shared" si="46"/>
        <v/>
      </c>
      <c r="BI1488" s="47" t="str">
        <f t="shared" si="47"/>
        <v/>
      </c>
    </row>
    <row r="1489" spans="60:61" hidden="1">
      <c r="BH1489" s="47" t="str">
        <f t="shared" si="46"/>
        <v/>
      </c>
      <c r="BI1489" s="47" t="str">
        <f t="shared" si="47"/>
        <v/>
      </c>
    </row>
    <row r="1490" spans="60:61" hidden="1">
      <c r="BH1490" s="47" t="str">
        <f t="shared" si="46"/>
        <v/>
      </c>
      <c r="BI1490" s="47" t="str">
        <f t="shared" si="47"/>
        <v/>
      </c>
    </row>
    <row r="1491" spans="60:61" hidden="1">
      <c r="BH1491" s="47" t="str">
        <f t="shared" si="46"/>
        <v/>
      </c>
      <c r="BI1491" s="47" t="str">
        <f t="shared" si="47"/>
        <v/>
      </c>
    </row>
    <row r="1492" spans="60:61" hidden="1">
      <c r="BH1492" s="47" t="str">
        <f t="shared" si="46"/>
        <v/>
      </c>
      <c r="BI1492" s="47" t="str">
        <f t="shared" si="47"/>
        <v/>
      </c>
    </row>
    <row r="1493" spans="60:61" hidden="1">
      <c r="BH1493" s="47" t="str">
        <f t="shared" si="46"/>
        <v/>
      </c>
      <c r="BI1493" s="47" t="str">
        <f t="shared" si="47"/>
        <v/>
      </c>
    </row>
    <row r="1494" spans="60:61" hidden="1">
      <c r="BH1494" s="47" t="str">
        <f t="shared" si="46"/>
        <v/>
      </c>
      <c r="BI1494" s="47" t="str">
        <f t="shared" si="47"/>
        <v/>
      </c>
    </row>
    <row r="1495" spans="60:61" hidden="1">
      <c r="BH1495" s="47" t="str">
        <f t="shared" si="46"/>
        <v/>
      </c>
      <c r="BI1495" s="47" t="str">
        <f t="shared" si="47"/>
        <v/>
      </c>
    </row>
    <row r="1496" spans="60:61" hidden="1">
      <c r="BH1496" s="47" t="str">
        <f t="shared" si="46"/>
        <v/>
      </c>
      <c r="BI1496" s="47" t="str">
        <f t="shared" si="47"/>
        <v/>
      </c>
    </row>
    <row r="1497" spans="60:61" hidden="1">
      <c r="BH1497" s="47" t="str">
        <f t="shared" si="46"/>
        <v/>
      </c>
      <c r="BI1497" s="47" t="str">
        <f t="shared" si="47"/>
        <v/>
      </c>
    </row>
    <row r="1498" spans="60:61" hidden="1">
      <c r="BH1498" s="47" t="str">
        <f t="shared" si="46"/>
        <v/>
      </c>
      <c r="BI1498" s="47" t="str">
        <f t="shared" si="47"/>
        <v/>
      </c>
    </row>
    <row r="1499" spans="60:61" hidden="1">
      <c r="BH1499" s="47" t="str">
        <f t="shared" si="46"/>
        <v/>
      </c>
      <c r="BI1499" s="47" t="str">
        <f t="shared" si="47"/>
        <v/>
      </c>
    </row>
    <row r="1500" spans="60:61" hidden="1">
      <c r="BH1500" s="47" t="str">
        <f t="shared" si="46"/>
        <v/>
      </c>
      <c r="BI1500" s="47" t="str">
        <f t="shared" si="47"/>
        <v/>
      </c>
    </row>
    <row r="1501" spans="60:61" hidden="1">
      <c r="BH1501" s="47" t="str">
        <f t="shared" si="46"/>
        <v/>
      </c>
      <c r="BI1501" s="47" t="str">
        <f t="shared" si="47"/>
        <v/>
      </c>
    </row>
    <row r="1502" spans="60:61" hidden="1">
      <c r="BH1502" s="47" t="str">
        <f t="shared" si="46"/>
        <v/>
      </c>
      <c r="BI1502" s="47" t="str">
        <f t="shared" si="47"/>
        <v/>
      </c>
    </row>
    <row r="1503" spans="60:61" hidden="1">
      <c r="BH1503" s="47" t="str">
        <f t="shared" si="46"/>
        <v/>
      </c>
      <c r="BI1503" s="47" t="str">
        <f t="shared" si="47"/>
        <v/>
      </c>
    </row>
    <row r="1504" spans="60:61" hidden="1">
      <c r="BH1504" s="47" t="str">
        <f t="shared" si="46"/>
        <v/>
      </c>
      <c r="BI1504" s="47" t="str">
        <f t="shared" si="47"/>
        <v/>
      </c>
    </row>
    <row r="1505" spans="60:61" hidden="1">
      <c r="BH1505" s="47" t="str">
        <f t="shared" si="46"/>
        <v/>
      </c>
      <c r="BI1505" s="47" t="str">
        <f t="shared" si="47"/>
        <v/>
      </c>
    </row>
    <row r="1506" spans="60:61" hidden="1">
      <c r="BH1506" s="47" t="str">
        <f t="shared" si="46"/>
        <v/>
      </c>
      <c r="BI1506" s="47" t="str">
        <f t="shared" si="47"/>
        <v/>
      </c>
    </row>
    <row r="1507" spans="60:61" hidden="1">
      <c r="BH1507" s="47" t="str">
        <f t="shared" si="46"/>
        <v/>
      </c>
      <c r="BI1507" s="47" t="str">
        <f t="shared" si="47"/>
        <v/>
      </c>
    </row>
    <row r="1508" spans="60:61" hidden="1">
      <c r="BH1508" s="47" t="str">
        <f t="shared" si="46"/>
        <v/>
      </c>
      <c r="BI1508" s="47" t="str">
        <f t="shared" si="47"/>
        <v/>
      </c>
    </row>
    <row r="1509" spans="60:61" hidden="1">
      <c r="BH1509" s="47" t="str">
        <f t="shared" si="46"/>
        <v/>
      </c>
      <c r="BI1509" s="47" t="str">
        <f t="shared" si="47"/>
        <v/>
      </c>
    </row>
    <row r="1510" spans="60:61" hidden="1">
      <c r="BH1510" s="47" t="str">
        <f t="shared" si="46"/>
        <v/>
      </c>
      <c r="BI1510" s="47" t="str">
        <f t="shared" si="47"/>
        <v/>
      </c>
    </row>
    <row r="1511" spans="60:61" hidden="1">
      <c r="BH1511" s="47" t="str">
        <f t="shared" si="46"/>
        <v/>
      </c>
      <c r="BI1511" s="47" t="str">
        <f t="shared" si="47"/>
        <v/>
      </c>
    </row>
    <row r="1512" spans="60:61" hidden="1">
      <c r="BH1512" s="47" t="str">
        <f t="shared" si="46"/>
        <v/>
      </c>
      <c r="BI1512" s="47" t="str">
        <f t="shared" si="47"/>
        <v/>
      </c>
    </row>
    <row r="1513" spans="60:61" hidden="1">
      <c r="BH1513" s="47" t="str">
        <f t="shared" si="46"/>
        <v/>
      </c>
      <c r="BI1513" s="47" t="str">
        <f t="shared" si="47"/>
        <v/>
      </c>
    </row>
    <row r="1514" spans="60:61" hidden="1">
      <c r="BH1514" s="47" t="str">
        <f t="shared" si="46"/>
        <v/>
      </c>
      <c r="BI1514" s="47" t="str">
        <f t="shared" si="47"/>
        <v/>
      </c>
    </row>
    <row r="1515" spans="60:61" hidden="1">
      <c r="BH1515" s="47" t="str">
        <f t="shared" si="46"/>
        <v/>
      </c>
      <c r="BI1515" s="47" t="str">
        <f t="shared" si="47"/>
        <v/>
      </c>
    </row>
    <row r="1516" spans="60:61" hidden="1">
      <c r="BH1516" s="47" t="str">
        <f t="shared" si="46"/>
        <v/>
      </c>
      <c r="BI1516" s="47" t="str">
        <f t="shared" si="47"/>
        <v/>
      </c>
    </row>
    <row r="1517" spans="60:61" hidden="1">
      <c r="BH1517" s="47" t="str">
        <f t="shared" si="46"/>
        <v/>
      </c>
      <c r="BI1517" s="47" t="str">
        <f t="shared" si="47"/>
        <v/>
      </c>
    </row>
    <row r="1518" spans="60:61" hidden="1">
      <c r="BH1518" s="47" t="str">
        <f t="shared" si="46"/>
        <v/>
      </c>
      <c r="BI1518" s="47" t="str">
        <f t="shared" si="47"/>
        <v/>
      </c>
    </row>
    <row r="1519" spans="60:61" hidden="1">
      <c r="BH1519" s="47" t="str">
        <f t="shared" si="46"/>
        <v/>
      </c>
      <c r="BI1519" s="47" t="str">
        <f t="shared" si="47"/>
        <v/>
      </c>
    </row>
    <row r="1520" spans="60:61" hidden="1">
      <c r="BH1520" s="47" t="str">
        <f t="shared" si="46"/>
        <v/>
      </c>
      <c r="BI1520" s="47" t="str">
        <f t="shared" si="47"/>
        <v/>
      </c>
    </row>
    <row r="1521" spans="60:61" hidden="1">
      <c r="BH1521" s="47" t="str">
        <f t="shared" si="46"/>
        <v/>
      </c>
      <c r="BI1521" s="47" t="str">
        <f t="shared" si="47"/>
        <v/>
      </c>
    </row>
    <row r="1522" spans="60:61" hidden="1">
      <c r="BH1522" s="47" t="str">
        <f t="shared" si="46"/>
        <v/>
      </c>
      <c r="BI1522" s="47" t="str">
        <f t="shared" si="47"/>
        <v/>
      </c>
    </row>
    <row r="1523" spans="60:61" hidden="1">
      <c r="BH1523" s="47" t="str">
        <f t="shared" si="46"/>
        <v/>
      </c>
      <c r="BI1523" s="47" t="str">
        <f t="shared" si="47"/>
        <v/>
      </c>
    </row>
    <row r="1524" spans="60:61" hidden="1">
      <c r="BH1524" s="47" t="str">
        <f t="shared" si="46"/>
        <v/>
      </c>
      <c r="BI1524" s="47" t="str">
        <f t="shared" si="47"/>
        <v/>
      </c>
    </row>
    <row r="1525" spans="60:61" hidden="1">
      <c r="BH1525" s="47" t="str">
        <f t="shared" si="46"/>
        <v/>
      </c>
      <c r="BI1525" s="47" t="str">
        <f t="shared" si="47"/>
        <v/>
      </c>
    </row>
    <row r="1526" spans="60:61" hidden="1">
      <c r="BH1526" s="47" t="str">
        <f t="shared" si="46"/>
        <v/>
      </c>
      <c r="BI1526" s="47" t="str">
        <f t="shared" si="47"/>
        <v/>
      </c>
    </row>
    <row r="1527" spans="60:61" hidden="1">
      <c r="BH1527" s="47" t="str">
        <f t="shared" si="46"/>
        <v/>
      </c>
      <c r="BI1527" s="47" t="str">
        <f t="shared" si="47"/>
        <v/>
      </c>
    </row>
    <row r="1528" spans="60:61" hidden="1">
      <c r="BH1528" s="47" t="str">
        <f t="shared" si="46"/>
        <v/>
      </c>
      <c r="BI1528" s="47" t="str">
        <f t="shared" si="47"/>
        <v/>
      </c>
    </row>
    <row r="1529" spans="60:61" hidden="1">
      <c r="BH1529" s="47" t="str">
        <f t="shared" si="46"/>
        <v/>
      </c>
      <c r="BI1529" s="47" t="str">
        <f t="shared" si="47"/>
        <v/>
      </c>
    </row>
    <row r="1530" spans="60:61" hidden="1">
      <c r="BH1530" s="47" t="str">
        <f t="shared" si="46"/>
        <v/>
      </c>
      <c r="BI1530" s="47" t="str">
        <f t="shared" si="47"/>
        <v/>
      </c>
    </row>
    <row r="1531" spans="60:61" hidden="1">
      <c r="BH1531" s="47" t="str">
        <f t="shared" si="46"/>
        <v/>
      </c>
      <c r="BI1531" s="47" t="str">
        <f t="shared" si="47"/>
        <v/>
      </c>
    </row>
    <row r="1532" spans="60:61" hidden="1">
      <c r="BH1532" s="47" t="str">
        <f t="shared" si="46"/>
        <v/>
      </c>
      <c r="BI1532" s="47" t="str">
        <f t="shared" si="47"/>
        <v/>
      </c>
    </row>
    <row r="1533" spans="60:61" hidden="1">
      <c r="BH1533" s="47" t="str">
        <f t="shared" si="46"/>
        <v/>
      </c>
      <c r="BI1533" s="47" t="str">
        <f t="shared" si="47"/>
        <v/>
      </c>
    </row>
    <row r="1534" spans="60:61" hidden="1">
      <c r="BH1534" s="47" t="str">
        <f t="shared" si="46"/>
        <v/>
      </c>
      <c r="BI1534" s="47" t="str">
        <f t="shared" si="47"/>
        <v/>
      </c>
    </row>
    <row r="1535" spans="60:61" hidden="1">
      <c r="BH1535" s="47" t="str">
        <f t="shared" si="46"/>
        <v/>
      </c>
      <c r="BI1535" s="47" t="str">
        <f t="shared" si="47"/>
        <v/>
      </c>
    </row>
    <row r="1536" spans="60:61" hidden="1">
      <c r="BH1536" s="47" t="str">
        <f t="shared" si="46"/>
        <v/>
      </c>
      <c r="BI1536" s="47" t="str">
        <f t="shared" si="47"/>
        <v/>
      </c>
    </row>
    <row r="1537" spans="60:61" hidden="1">
      <c r="BH1537" s="47" t="str">
        <f t="shared" si="46"/>
        <v/>
      </c>
      <c r="BI1537" s="47" t="str">
        <f t="shared" si="47"/>
        <v/>
      </c>
    </row>
    <row r="1538" spans="60:61" hidden="1">
      <c r="BH1538" s="47" t="str">
        <f t="shared" si="46"/>
        <v/>
      </c>
      <c r="BI1538" s="47" t="str">
        <f t="shared" si="47"/>
        <v/>
      </c>
    </row>
    <row r="1539" spans="60:61" hidden="1">
      <c r="BH1539" s="47" t="str">
        <f t="shared" si="46"/>
        <v/>
      </c>
      <c r="BI1539" s="47" t="str">
        <f t="shared" si="47"/>
        <v/>
      </c>
    </row>
    <row r="1540" spans="60:61" hidden="1">
      <c r="BH1540" s="47" t="str">
        <f t="shared" si="46"/>
        <v/>
      </c>
      <c r="BI1540" s="47" t="str">
        <f t="shared" si="47"/>
        <v/>
      </c>
    </row>
    <row r="1541" spans="60:61" hidden="1">
      <c r="BH1541" s="47" t="str">
        <f t="shared" si="46"/>
        <v/>
      </c>
      <c r="BI1541" s="47" t="str">
        <f t="shared" si="47"/>
        <v/>
      </c>
    </row>
  </sheetData>
  <autoFilter ref="A5:BJ1541" xr:uid="{00000000-0001-0000-0500-000000000000}">
    <filterColumn colId="15">
      <filters>
        <filter val="2"/>
      </filters>
    </filterColumn>
    <filterColumn colId="53">
      <filters>
        <filter val="PO2601013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Master list</vt:lpstr>
      <vt:lpstr>Summary</vt:lpstr>
      <vt:lpstr>Sum of data</vt:lpstr>
      <vt:lpstr>Forecast WK20</vt:lpstr>
      <vt:lpstr>SO003</vt:lpstr>
      <vt:lpstr>Stock 18.05.02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Trading2</dc:creator>
  <cp:lastModifiedBy>pttsale</cp:lastModifiedBy>
  <dcterms:created xsi:type="dcterms:W3CDTF">2025-09-18T04:38:44Z</dcterms:created>
  <dcterms:modified xsi:type="dcterms:W3CDTF">2026-05-20T02:05:07Z</dcterms:modified>
</cp:coreProperties>
</file>